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24226"/>
  <mc:AlternateContent xmlns:mc="http://schemas.openxmlformats.org/markup-compatibility/2006">
    <mc:Choice Requires="x15">
      <x15ac:absPath xmlns:x15ac="http://schemas.microsoft.com/office/spreadsheetml/2010/11/ac" url="D:\ICBC C\1002\"/>
    </mc:Choice>
  </mc:AlternateContent>
  <xr:revisionPtr revIDLastSave="0" documentId="8_{E0E694DD-58C1-4477-BEFE-F383B515C9A8}" xr6:coauthVersionLast="47" xr6:coauthVersionMax="47" xr10:uidLastSave="{00000000-0000-0000-0000-000000000000}"/>
  <bookViews>
    <workbookView xWindow="12480" yWindow="915" windowWidth="35145" windowHeight="17655" activeTab="2" xr2:uid="{00000000-000D-0000-FFFF-FFFF00000000}"/>
  </bookViews>
  <sheets>
    <sheet name="Table of Contents" sheetId="35" r:id="rId1"/>
    <sheet name="Overview of Revisions" sheetId="33" r:id="rId2"/>
    <sheet name="BICS Equity Hierarchy 2024" sheetId="1" r:id="rId3"/>
    <sheet name="BICS Fixed Income" sheetId="40" r:id="rId4"/>
    <sheet name="How To Download" sheetId="34" r:id="rId5"/>
    <sheet name="Mapping for Equity" sheetId="2" r:id="rId6"/>
    <sheet name="Mapping for Fixed Income" sheetId="39" r:id="rId7"/>
    <sheet name="Comparison Template" sheetId="30" r:id="rId8"/>
    <sheet name="Current BICS Fixed Income" sheetId="37" state="hidden" r:id="rId9"/>
    <sheet name="Current BICS" sheetId="36" state="hidden" r:id="rId10"/>
    <sheet name="Label Revision" sheetId="38" state="hidden" r:id="rId11"/>
  </sheets>
  <definedNames>
    <definedName name="_xlnm._FilterDatabase" localSheetId="2" hidden="1">'BICS Equity Hierarchy 2024'!$B$4:$Q$1846</definedName>
    <definedName name="_xlnm._FilterDatabase" localSheetId="3" hidden="1">'BICS Fixed Income'!#REF!</definedName>
    <definedName name="_xlnm._FilterDatabase" localSheetId="9" hidden="1">'Current BICS'!$B$3:$F$1837</definedName>
    <definedName name="_xlnm._FilterDatabase" localSheetId="5" hidden="1">'Mapping for Equity'!$B$4:$O$1838</definedName>
    <definedName name="_xlnm._FilterDatabase" localSheetId="6" hidden="1">'Mapping for Fixed Income'!$B$4:$G$1777</definedName>
    <definedName name="_xlnm._FilterDatabase" localSheetId="1" hidden="1">'Overview of Revisions'!#REF!</definedName>
    <definedName name="_xlnm._FilterDatabase" localSheetId="0" hidden="1">'Table of Contents'!#REF!</definedName>
    <definedName name="BICSFI">'Overview of Revisions'!#REF!</definedName>
    <definedName name="BICSGOVT">'Overview of Revisions'!#REF!</definedName>
    <definedName name="EQUITY">'Overview of Revisions'!#REF!</definedName>
    <definedName name="GOVSECTOR">'Overview of Revisions'!$B$159</definedName>
    <definedName name="LANG" localSheetId="4">'How To Download'!$C$4</definedName>
    <definedName name="LANG4MAP" localSheetId="6">'Mapping for Fixed Income'!$B$2</definedName>
    <definedName name="LANG4MAP">'Mapping for Equity'!$B$2</definedName>
    <definedName name="OVERTOP">'Overview of Revisions'!$A$1:$A$1</definedName>
    <definedName name="TICKER" localSheetId="3">'BICS Fixed Income'!$A$5</definedName>
    <definedName name="TICKER" localSheetId="4">'How To Download'!$B$5</definedName>
    <definedName name="TOP">'Table of Contents'!$A$3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4" i="30" l="1" a="1"/>
  <c r="F34" i="30"/>
  <c r="F29" i="30" a="1"/>
  <c r="F29" i="30"/>
  <c r="H31" i="30" a="1"/>
  <c r="H31" i="30"/>
  <c r="F6" i="30" a="1"/>
  <c r="F6" i="30"/>
  <c r="F16" i="30" a="1"/>
  <c r="F16" i="30"/>
  <c r="J16" i="30" a="1"/>
  <c r="J16" i="30"/>
  <c r="J31" i="30" a="1"/>
  <c r="J31" i="30"/>
  <c r="L25" i="30" a="1"/>
  <c r="L25" i="30"/>
  <c r="L14" i="30" a="1"/>
  <c r="L14" i="30"/>
  <c r="F31" i="30" a="1"/>
  <c r="F31" i="30"/>
  <c r="L29" i="30" a="1"/>
  <c r="L29" i="30"/>
  <c r="L31" i="30" a="1"/>
  <c r="L31" i="30"/>
  <c r="L34" i="30" a="1"/>
  <c r="L34" i="30"/>
  <c r="H16" i="30" a="1"/>
  <c r="H16" i="30"/>
  <c r="J25" i="30" a="1"/>
  <c r="J25" i="30"/>
  <c r="F14" i="30" a="1"/>
  <c r="F14" i="30"/>
  <c r="H25" i="30" a="1"/>
  <c r="H25" i="30"/>
  <c r="N6" i="30" a="1"/>
  <c r="N6" i="30"/>
  <c r="F25" i="30" a="1"/>
  <c r="F25" i="30"/>
  <c r="H34" i="30" a="1"/>
  <c r="H34" i="30"/>
  <c r="H29" i="30" a="1"/>
  <c r="H29" i="30"/>
  <c r="N29" i="30" a="1"/>
  <c r="N29" i="30"/>
  <c r="L6" i="30" a="1"/>
  <c r="L6" i="30"/>
  <c r="J14" i="30" a="1"/>
  <c r="J14" i="30"/>
  <c r="N25" i="30" a="1"/>
  <c r="N25" i="30"/>
  <c r="H14" i="30" a="1"/>
  <c r="H14" i="30"/>
  <c r="N16" i="30" a="1"/>
  <c r="N16" i="30"/>
  <c r="J34" i="30" a="1"/>
  <c r="J34" i="30"/>
  <c r="N34" i="30" a="1"/>
  <c r="N34" i="30"/>
  <c r="L16" i="30" a="1"/>
  <c r="L16" i="30"/>
  <c r="H6" i="30" a="1"/>
  <c r="H6" i="30"/>
  <c r="N31" i="30" a="1"/>
  <c r="N31" i="30"/>
  <c r="J29" i="30" a="1"/>
  <c r="J29" i="30"/>
  <c r="J6" i="30" a="1"/>
  <c r="J6" i="30"/>
  <c r="N14" i="30" a="1"/>
  <c r="N14" i="30"/>
  <c r="F19" i="30" a="1"/>
  <c r="F19" i="30"/>
  <c r="F33" i="30" a="1"/>
  <c r="F33" i="30"/>
  <c r="L15" i="30" a="1"/>
  <c r="L15" i="30"/>
  <c r="N15" i="30" a="1"/>
  <c r="N15" i="30"/>
  <c r="J33" i="30" a="1"/>
  <c r="J33" i="30"/>
  <c r="H10" i="30" a="1"/>
  <c r="H10" i="30"/>
  <c r="N10" i="30" a="1"/>
  <c r="N10" i="30"/>
  <c r="H33" i="30" a="1"/>
  <c r="H33" i="30"/>
  <c r="J15" i="30" a="1"/>
  <c r="J15" i="30"/>
  <c r="H19" i="30" a="1"/>
  <c r="H19" i="30"/>
  <c r="L10" i="30" a="1"/>
  <c r="L10" i="30"/>
  <c r="N33" i="30" a="1"/>
  <c r="N33" i="30"/>
  <c r="J10" i="30" a="1"/>
  <c r="J10" i="30"/>
  <c r="F10" i="30" a="1"/>
  <c r="F10" i="30"/>
  <c r="J19" i="30" a="1"/>
  <c r="J19" i="30"/>
  <c r="F15" i="30" a="1"/>
  <c r="F15" i="30"/>
  <c r="N19" i="30" a="1"/>
  <c r="N19" i="30"/>
  <c r="H15" i="30" a="1"/>
  <c r="H15" i="30"/>
  <c r="L33" i="30" a="1"/>
  <c r="L33" i="30"/>
  <c r="L19" i="30" a="1"/>
  <c r="L19" i="30"/>
  <c r="L7" i="30" a="1"/>
  <c r="L7" i="30"/>
  <c r="H26" i="30" a="1"/>
  <c r="H26" i="30"/>
  <c r="J7" i="30" a="1"/>
  <c r="J7" i="30"/>
  <c r="H7" i="30" a="1"/>
  <c r="H7" i="30"/>
  <c r="J24" i="30" a="1"/>
  <c r="J24" i="30"/>
  <c r="F7" i="30" a="1"/>
  <c r="F7" i="30"/>
  <c r="L26" i="30" a="1"/>
  <c r="L26" i="30"/>
  <c r="J26" i="30" a="1"/>
  <c r="J26" i="30"/>
  <c r="F26" i="30" a="1"/>
  <c r="F26" i="30"/>
  <c r="L23" i="30" a="1"/>
  <c r="L23" i="30"/>
  <c r="L24" i="30" a="1"/>
  <c r="L24" i="30"/>
  <c r="F24" i="30" a="1"/>
  <c r="F24" i="30"/>
  <c r="H23" i="30" a="1"/>
  <c r="H23" i="30"/>
  <c r="H24" i="30" a="1"/>
  <c r="H24" i="30"/>
  <c r="F23" i="30" a="1"/>
  <c r="F23" i="30"/>
  <c r="J23" i="30" a="1"/>
  <c r="J23" i="30"/>
  <c r="L22" i="30" a="1"/>
  <c r="L22" i="30"/>
  <c r="F22" i="30" a="1"/>
  <c r="F22" i="30"/>
  <c r="J5" i="30" a="1"/>
  <c r="J5" i="30"/>
  <c r="J12" i="30" a="1"/>
  <c r="J12" i="30"/>
  <c r="J22" i="30" a="1"/>
  <c r="J22" i="30"/>
  <c r="N12" i="30" a="1"/>
  <c r="N12" i="30"/>
  <c r="L5" i="30" a="1"/>
  <c r="L5" i="30"/>
  <c r="F5" i="30" a="1"/>
  <c r="F5" i="30"/>
  <c r="H17" i="30" a="1"/>
  <c r="H17" i="30"/>
  <c r="N17" i="30" a="1"/>
  <c r="N17" i="30"/>
  <c r="H22" i="30" a="1"/>
  <c r="H22" i="30"/>
  <c r="N22" i="30" a="1"/>
  <c r="N22" i="30"/>
  <c r="F12" i="30" a="1"/>
  <c r="F12" i="30"/>
  <c r="H12" i="30" a="1"/>
  <c r="H12" i="30"/>
  <c r="L12" i="30" a="1"/>
  <c r="L12" i="30"/>
  <c r="N5" i="30" a="1"/>
  <c r="N5" i="30"/>
  <c r="H5" i="30" a="1"/>
  <c r="H5" i="30"/>
  <c r="F17" i="30" a="1"/>
  <c r="F17" i="30"/>
  <c r="J17" i="30" a="1"/>
  <c r="J17" i="30"/>
  <c r="L17" i="30" a="1"/>
  <c r="L17" i="30"/>
  <c r="H21" i="30" a="1"/>
  <c r="H21" i="30"/>
  <c r="J30" i="30" a="1"/>
  <c r="J30" i="30"/>
  <c r="L13" i="30" a="1"/>
  <c r="L13" i="30"/>
  <c r="F21" i="30" a="1"/>
  <c r="F21" i="30"/>
  <c r="F20" i="30" a="1"/>
  <c r="F20" i="30"/>
  <c r="L20" i="30" a="1"/>
  <c r="L20" i="30"/>
  <c r="F18" i="30" a="1"/>
  <c r="F18" i="30"/>
  <c r="J13" i="30" a="1"/>
  <c r="J13" i="30"/>
  <c r="J18" i="30" a="1"/>
  <c r="J18" i="30"/>
  <c r="L30" i="30" a="1"/>
  <c r="L30" i="30"/>
  <c r="H8" i="30" a="1"/>
  <c r="H8" i="30"/>
  <c r="H30" i="30" a="1"/>
  <c r="H30" i="30"/>
  <c r="J8" i="30" a="1"/>
  <c r="J8" i="30"/>
  <c r="L18" i="30" a="1"/>
  <c r="L18" i="30"/>
  <c r="L8" i="30" a="1"/>
  <c r="L8" i="30"/>
  <c r="H13" i="30" a="1"/>
  <c r="H13" i="30"/>
  <c r="J21" i="30" a="1"/>
  <c r="J21" i="30"/>
  <c r="H18" i="30" a="1"/>
  <c r="H18" i="30"/>
  <c r="F30" i="30" a="1"/>
  <c r="F30" i="30"/>
  <c r="J20" i="30" a="1"/>
  <c r="J20" i="30"/>
  <c r="H20" i="30" a="1"/>
  <c r="H20" i="30"/>
  <c r="F8" i="30" a="1"/>
  <c r="F8" i="30"/>
  <c r="F13" i="30" a="1"/>
  <c r="F13" i="30"/>
  <c r="L21" i="30" a="1"/>
  <c r="L21" i="30"/>
  <c r="H11" i="30" a="1"/>
  <c r="H11" i="30"/>
  <c r="F11" i="30" a="1"/>
  <c r="F11" i="30"/>
  <c r="P9" i="30" a="1"/>
  <c r="P9" i="30"/>
  <c r="F9" i="30" a="1"/>
  <c r="F9" i="30"/>
  <c r="H9" i="30" a="1"/>
  <c r="H9" i="30"/>
  <c r="N9" i="30" a="1"/>
  <c r="N9" i="30"/>
  <c r="N11" i="30" a="1"/>
  <c r="N11" i="30"/>
  <c r="J11" i="30" a="1"/>
  <c r="J11" i="30"/>
  <c r="L9" i="30" a="1"/>
  <c r="L9" i="30"/>
  <c r="J9" i="30" a="1"/>
  <c r="J9" i="30"/>
  <c r="L11" i="30" a="1"/>
  <c r="L11" i="30"/>
  <c r="P11" i="30" a="1"/>
  <c r="P11" i="30"/>
  <c r="F27" i="30" a="1"/>
  <c r="F27" i="30"/>
  <c r="F32" i="30" a="1"/>
  <c r="F32" i="30"/>
  <c r="J27" i="30" a="1"/>
  <c r="J27" i="30"/>
  <c r="H32" i="30" a="1"/>
  <c r="H32" i="30"/>
  <c r="L27" i="30" a="1"/>
  <c r="L27" i="30"/>
  <c r="J32" i="30" a="1"/>
  <c r="J32" i="30"/>
  <c r="H27" i="30" a="1"/>
  <c r="H27" i="30"/>
  <c r="L32" i="30" a="1"/>
  <c r="L32" i="30"/>
  <c r="L28" i="30" a="1"/>
  <c r="L28" i="30"/>
  <c r="P28" i="30" a="1"/>
  <c r="P28" i="30"/>
  <c r="F28" i="30" a="1"/>
  <c r="F28" i="30"/>
  <c r="H28" i="30" a="1"/>
  <c r="H28" i="30"/>
  <c r="J28" i="30" a="1"/>
  <c r="J28" i="30"/>
  <c r="N28" i="30" a="1"/>
  <c r="N28" i="30"/>
  <c r="I19" i="30" a="1"/>
  <c r="I19" i="30"/>
  <c r="O26" i="30" a="1"/>
  <c r="O26" i="30"/>
  <c r="R19" i="30" a="1"/>
  <c r="R19" i="30"/>
  <c r="N7" i="30" a="1"/>
  <c r="N7" i="30"/>
  <c r="I10" i="30" a="1"/>
  <c r="I10" i="30"/>
  <c r="I9" i="30" a="1"/>
  <c r="I9" i="30"/>
  <c r="K10" i="30" a="1"/>
  <c r="K10" i="30"/>
  <c r="E33" i="30" a="1"/>
  <c r="E33" i="30"/>
  <c r="G26" i="30" a="1"/>
  <c r="G26" i="30"/>
  <c r="N26" i="30" a="1"/>
  <c r="N26" i="30"/>
  <c r="E7" i="30" a="1"/>
  <c r="E7" i="30"/>
  <c r="K15" i="30" a="1"/>
  <c r="K15" i="30"/>
  <c r="M9" i="30" a="1"/>
  <c r="M9" i="30"/>
  <c r="K7" i="30" a="1"/>
  <c r="K7" i="30"/>
  <c r="G7" i="30" a="1"/>
  <c r="G7" i="30"/>
  <c r="R33" i="30" a="1"/>
  <c r="R33" i="30"/>
  <c r="P15" i="30" a="1"/>
  <c r="P15" i="30"/>
  <c r="R11" i="30" a="1"/>
  <c r="R11" i="30"/>
  <c r="Q23" i="30" a="1"/>
  <c r="Q23" i="30"/>
  <c r="P10" i="30" a="1"/>
  <c r="P10" i="30"/>
  <c r="I15" i="30" a="1"/>
  <c r="I15" i="30"/>
  <c r="M24" i="30" a="1"/>
  <c r="M24" i="30"/>
  <c r="O19" i="30" a="1"/>
  <c r="O19" i="30"/>
  <c r="Q9" i="30" a="1"/>
  <c r="Q9" i="30"/>
  <c r="K24" i="30" a="1"/>
  <c r="K24" i="30"/>
  <c r="M11" i="30" a="1"/>
  <c r="M11" i="30"/>
  <c r="R26" i="30" a="1"/>
  <c r="R26" i="30"/>
  <c r="Q24" i="30" a="1"/>
  <c r="Q24" i="30"/>
  <c r="K9" i="30" a="1"/>
  <c r="K9" i="30"/>
  <c r="N23" i="30" a="1"/>
  <c r="N23" i="30"/>
  <c r="G33" i="30" a="1"/>
  <c r="G33" i="30"/>
  <c r="O10" i="30" a="1"/>
  <c r="O10" i="30"/>
  <c r="G19" i="30" a="1"/>
  <c r="G19" i="30"/>
  <c r="G15" i="30" a="1"/>
  <c r="G15" i="30"/>
  <c r="I26" i="30" a="1"/>
  <c r="I26" i="30"/>
  <c r="O9" i="30" a="1"/>
  <c r="O9" i="30"/>
  <c r="I23" i="30" a="1"/>
  <c r="I23" i="30"/>
  <c r="E9" i="30" a="1"/>
  <c r="E9" i="30"/>
  <c r="R10" i="30" a="1"/>
  <c r="R10" i="30"/>
  <c r="N24" i="30" a="1"/>
  <c r="N24" i="30"/>
  <c r="O24" i="30" a="1"/>
  <c r="O24" i="30"/>
  <c r="O11" i="30" a="1"/>
  <c r="O11" i="30"/>
  <c r="K26" i="30" a="1"/>
  <c r="K26" i="30"/>
  <c r="M7" i="30" a="1"/>
  <c r="M7" i="30"/>
  <c r="I11" i="30" a="1"/>
  <c r="I11" i="30"/>
  <c r="M23" i="30" a="1"/>
  <c r="M23" i="30"/>
  <c r="R9" i="30" a="1"/>
  <c r="R9" i="30"/>
  <c r="G10" i="30" a="1"/>
  <c r="G10" i="30"/>
  <c r="P24" i="30" a="1"/>
  <c r="P24" i="30"/>
  <c r="E19" i="30" a="1"/>
  <c r="E19" i="30"/>
  <c r="P7" i="30" a="1"/>
  <c r="P7" i="30"/>
  <c r="P19" i="30" a="1"/>
  <c r="P19" i="30"/>
  <c r="P26" i="30" a="1"/>
  <c r="P26" i="30"/>
  <c r="O23" i="30" a="1"/>
  <c r="O23" i="30"/>
  <c r="Q33" i="30" a="1"/>
  <c r="Q33" i="30"/>
  <c r="M19" i="30" a="1"/>
  <c r="M19" i="30"/>
  <c r="E11" i="30" a="1"/>
  <c r="E11" i="30"/>
  <c r="E10" i="30" a="1"/>
  <c r="E10" i="30"/>
  <c r="O15" i="30" a="1"/>
  <c r="O15" i="30"/>
  <c r="Q26" i="30" a="1"/>
  <c r="Q26" i="30"/>
  <c r="Q19" i="30" a="1"/>
  <c r="Q19" i="30"/>
  <c r="R24" i="30" a="1"/>
  <c r="R24" i="30"/>
  <c r="K11" i="30" a="1"/>
  <c r="K11" i="30"/>
  <c r="Q11" i="30" a="1"/>
  <c r="Q11" i="30"/>
  <c r="K33" i="30" a="1"/>
  <c r="K33" i="30"/>
  <c r="R15" i="30" a="1"/>
  <c r="R15" i="30"/>
  <c r="O7" i="30" a="1"/>
  <c r="O7" i="30"/>
  <c r="P33" i="30" a="1"/>
  <c r="P33" i="30"/>
  <c r="E26" i="30" a="1"/>
  <c r="E26" i="30"/>
  <c r="K23" i="30" a="1"/>
  <c r="K23" i="30"/>
  <c r="M33" i="30" a="1"/>
  <c r="M33" i="30"/>
  <c r="Q10" i="30" a="1"/>
  <c r="Q10" i="30"/>
  <c r="I24" i="30" a="1"/>
  <c r="I24" i="30"/>
  <c r="G9" i="30" a="1"/>
  <c r="G9" i="30"/>
  <c r="G24" i="30" a="1"/>
  <c r="G24" i="30"/>
  <c r="I7" i="30" a="1"/>
  <c r="I7" i="30"/>
  <c r="M10" i="30" a="1"/>
  <c r="M10" i="30"/>
  <c r="M15" i="30" a="1"/>
  <c r="M15" i="30"/>
  <c r="P23" i="30" a="1"/>
  <c r="P23" i="30"/>
  <c r="Q7" i="30" a="1"/>
  <c r="Q7" i="30"/>
  <c r="R23" i="30" a="1"/>
  <c r="R23" i="30"/>
  <c r="G11" i="30" a="1"/>
  <c r="G11" i="30"/>
  <c r="M26" i="30" a="1"/>
  <c r="M26" i="30"/>
  <c r="Q15" i="30" a="1"/>
  <c r="Q15" i="30"/>
  <c r="K19" i="30" a="1"/>
  <c r="K19" i="30"/>
  <c r="E24" i="30" a="1"/>
  <c r="E24" i="30"/>
  <c r="G23" i="30" a="1"/>
  <c r="G23" i="30"/>
  <c r="O33" i="30" a="1"/>
  <c r="O33" i="30"/>
  <c r="E23" i="30" a="1"/>
  <c r="E23" i="30"/>
  <c r="R7" i="30" a="1"/>
  <c r="R7" i="30"/>
  <c r="I33" i="30" a="1"/>
  <c r="I33" i="30"/>
  <c r="E15" i="30" a="1"/>
  <c r="E15" i="30"/>
  <c r="G27" i="30" a="1"/>
  <c r="G27" i="30"/>
  <c r="O32" i="30" a="1"/>
  <c r="O32" i="30"/>
  <c r="R14" i="30" a="1"/>
  <c r="R14" i="30"/>
  <c r="P6" i="30" a="1"/>
  <c r="P6" i="30"/>
  <c r="M14" i="30" a="1"/>
  <c r="M14" i="30"/>
  <c r="K28" i="30" a="1"/>
  <c r="K28" i="30"/>
  <c r="E6" i="30" a="1"/>
  <c r="E6" i="30"/>
  <c r="G25" i="30" a="1"/>
  <c r="G25" i="30"/>
  <c r="I32" i="30" a="1"/>
  <c r="I32" i="30"/>
  <c r="R28" i="30" a="1"/>
  <c r="R28" i="30"/>
  <c r="K16" i="30" a="1"/>
  <c r="K16" i="30"/>
  <c r="G16" i="30" a="1"/>
  <c r="G16" i="30"/>
  <c r="Q16" i="30" a="1"/>
  <c r="Q16" i="30"/>
  <c r="G29" i="30" a="1"/>
  <c r="G29" i="30"/>
  <c r="O16" i="30" a="1"/>
  <c r="O16" i="30"/>
  <c r="Q27" i="30" a="1"/>
  <c r="Q27" i="30"/>
  <c r="E31" i="30" a="1"/>
  <c r="E31" i="30"/>
  <c r="P31" i="30" a="1"/>
  <c r="P31" i="30"/>
  <c r="I25" i="30" a="1"/>
  <c r="I25" i="30"/>
  <c r="K14" i="30" a="1"/>
  <c r="K14" i="30"/>
  <c r="I16" i="30" a="1"/>
  <c r="I16" i="30"/>
  <c r="M25" i="30" a="1"/>
  <c r="M25" i="30"/>
  <c r="O31" i="30" a="1"/>
  <c r="O31" i="30"/>
  <c r="K25" i="30" a="1"/>
  <c r="K25" i="30"/>
  <c r="O29" i="30" a="1"/>
  <c r="O29" i="30"/>
  <c r="K6" i="30" a="1"/>
  <c r="K6" i="30"/>
  <c r="O34" i="30" a="1"/>
  <c r="O34" i="30"/>
  <c r="R34" i="30" a="1"/>
  <c r="R34" i="30"/>
  <c r="E34" i="30" a="1"/>
  <c r="E34" i="30"/>
  <c r="P34" i="30" a="1"/>
  <c r="P34" i="30"/>
  <c r="R29" i="30" a="1"/>
  <c r="R29" i="30"/>
  <c r="I14" i="30" a="1"/>
  <c r="I14" i="30"/>
  <c r="I29" i="30" a="1"/>
  <c r="I29" i="30"/>
  <c r="O27" i="30" a="1"/>
  <c r="O27" i="30"/>
  <c r="P16" i="30" a="1"/>
  <c r="P16" i="30"/>
  <c r="P32" i="30" a="1"/>
  <c r="P32" i="30"/>
  <c r="O25" i="30" a="1"/>
  <c r="O25" i="30"/>
  <c r="Q31" i="30" a="1"/>
  <c r="Q31" i="30"/>
  <c r="E32" i="30" a="1"/>
  <c r="E32" i="30"/>
  <c r="K29" i="30" a="1"/>
  <c r="K29" i="30"/>
  <c r="M16" i="30" a="1"/>
  <c r="M16" i="30"/>
  <c r="R27" i="30" a="1"/>
  <c r="R27" i="30"/>
  <c r="M34" i="30" a="1"/>
  <c r="M34" i="30"/>
  <c r="K31" i="30" a="1"/>
  <c r="K31" i="30"/>
  <c r="M6" i="30" a="1"/>
  <c r="M6" i="30"/>
  <c r="N32" i="30" a="1"/>
  <c r="N32" i="30"/>
  <c r="K34" i="30" a="1"/>
  <c r="K34" i="30"/>
  <c r="G6" i="30" a="1"/>
  <c r="G6" i="30"/>
  <c r="Q25" i="30" a="1"/>
  <c r="Q25" i="30"/>
  <c r="P14" i="30" a="1"/>
  <c r="P14" i="30"/>
  <c r="R6" i="30" a="1"/>
  <c r="R6" i="30"/>
  <c r="E29" i="30" a="1"/>
  <c r="E29" i="30"/>
  <c r="R16" i="30" a="1"/>
  <c r="R16" i="30"/>
  <c r="I34" i="30" a="1"/>
  <c r="I34" i="30"/>
  <c r="I27" i="30" a="1"/>
  <c r="I27" i="30"/>
  <c r="O14" i="30" a="1"/>
  <c r="O14" i="30"/>
  <c r="P29" i="30" a="1"/>
  <c r="P29" i="30"/>
  <c r="E16" i="30" a="1"/>
  <c r="E16" i="30"/>
  <c r="G34" i="30" a="1"/>
  <c r="G34" i="30"/>
  <c r="O6" i="30" a="1"/>
  <c r="O6" i="30"/>
  <c r="Q6" i="30" a="1"/>
  <c r="Q6" i="30"/>
  <c r="G31" i="30" a="1"/>
  <c r="G31" i="30"/>
  <c r="Q28" i="30" a="1"/>
  <c r="Q28" i="30"/>
  <c r="M32" i="30" a="1"/>
  <c r="M32" i="30"/>
  <c r="N27" i="30" a="1"/>
  <c r="N27" i="30"/>
  <c r="M27" i="30" a="1"/>
  <c r="M27" i="30"/>
  <c r="R25" i="30" a="1"/>
  <c r="R25" i="30"/>
  <c r="Q29" i="30" a="1"/>
  <c r="Q29" i="30"/>
  <c r="I6" i="30" a="1"/>
  <c r="I6" i="30"/>
  <c r="I31" i="30" a="1"/>
  <c r="I31" i="30"/>
  <c r="R32" i="30" a="1"/>
  <c r="R32" i="30"/>
  <c r="Q32" i="30" a="1"/>
  <c r="Q32" i="30"/>
  <c r="M31" i="30" a="1"/>
  <c r="M31" i="30"/>
  <c r="E27" i="30" a="1"/>
  <c r="E27" i="30"/>
  <c r="G14" i="30" a="1"/>
  <c r="G14" i="30"/>
  <c r="G32" i="30" a="1"/>
  <c r="G32" i="30"/>
  <c r="O28" i="30" a="1"/>
  <c r="O28" i="30"/>
  <c r="Q14" i="30" a="1"/>
  <c r="Q14" i="30"/>
  <c r="M28" i="30" a="1"/>
  <c r="M28" i="30"/>
  <c r="E25" i="30" a="1"/>
  <c r="E25" i="30"/>
  <c r="I28" i="30" a="1"/>
  <c r="I28" i="30"/>
  <c r="E28" i="30" a="1"/>
  <c r="E28" i="30"/>
  <c r="P25" i="30" a="1"/>
  <c r="P25" i="30"/>
  <c r="K32" i="30" a="1"/>
  <c r="K32" i="30"/>
  <c r="Q34" i="30" a="1"/>
  <c r="Q34" i="30"/>
  <c r="R31" i="30" a="1"/>
  <c r="R31" i="30"/>
  <c r="G28" i="30" a="1"/>
  <c r="G28" i="30"/>
  <c r="P27" i="30" a="1"/>
  <c r="P27" i="30"/>
  <c r="E14" i="30" a="1"/>
  <c r="E14" i="30"/>
  <c r="M29" i="30" a="1"/>
  <c r="M29" i="30"/>
  <c r="K27" i="30" a="1"/>
  <c r="K27" i="30"/>
  <c r="M22" i="30" a="1"/>
  <c r="M22" i="30"/>
  <c r="R17" i="30" a="1"/>
  <c r="R17" i="30"/>
  <c r="I18" i="30" a="1"/>
  <c r="I18" i="30"/>
  <c r="E5" i="30" a="1"/>
  <c r="E5" i="30"/>
  <c r="Q18" i="30" a="1"/>
  <c r="Q18" i="30"/>
  <c r="I20" i="30" a="1"/>
  <c r="I20" i="30"/>
  <c r="G21" i="30" a="1"/>
  <c r="G21" i="30"/>
  <c r="E18" i="30" a="1"/>
  <c r="E18" i="30"/>
  <c r="Q20" i="30" a="1"/>
  <c r="Q20" i="30"/>
  <c r="P21" i="30" a="1"/>
  <c r="P21" i="30"/>
  <c r="M13" i="30" a="1"/>
  <c r="M13" i="30"/>
  <c r="G20" i="30" a="1"/>
  <c r="G20" i="30"/>
  <c r="G8" i="30" a="1"/>
  <c r="G8" i="30"/>
  <c r="K21" i="30" a="1"/>
  <c r="K21" i="30"/>
  <c r="R8" i="30" a="1"/>
  <c r="R8" i="30"/>
  <c r="O30" i="30" a="1"/>
  <c r="O30" i="30"/>
  <c r="Q8" i="30" a="1"/>
  <c r="Q8" i="30"/>
  <c r="P5" i="30" a="1"/>
  <c r="P5" i="30"/>
  <c r="P20" i="30" a="1"/>
  <c r="P20" i="30"/>
  <c r="O13" i="30" a="1"/>
  <c r="O13" i="30"/>
  <c r="E21" i="30" a="1"/>
  <c r="E21" i="30"/>
  <c r="O22" i="30" a="1"/>
  <c r="O22" i="30"/>
  <c r="N20" i="30" a="1"/>
  <c r="N20" i="30"/>
  <c r="E13" i="30" a="1"/>
  <c r="E13" i="30"/>
  <c r="G5" i="30" a="1"/>
  <c r="G5" i="30"/>
  <c r="P30" i="30" a="1"/>
  <c r="P30" i="30"/>
  <c r="M8" i="30" a="1"/>
  <c r="M8" i="30"/>
  <c r="Q21" i="30" a="1"/>
  <c r="Q21" i="30"/>
  <c r="K30" i="30" a="1"/>
  <c r="K30" i="30"/>
  <c r="I17" i="30" a="1"/>
  <c r="I17" i="30"/>
  <c r="I5" i="30" a="1"/>
  <c r="I5" i="30"/>
  <c r="R30" i="30" a="1"/>
  <c r="R30" i="30"/>
  <c r="E8" i="30" a="1"/>
  <c r="E8" i="30"/>
  <c r="O8" i="30" a="1"/>
  <c r="O8" i="30"/>
  <c r="K20" i="30" a="1"/>
  <c r="K20" i="30"/>
  <c r="E12" i="30" a="1"/>
  <c r="E12" i="30"/>
  <c r="P18" i="30" a="1"/>
  <c r="P18" i="30"/>
  <c r="O5" i="30" a="1"/>
  <c r="O5" i="30"/>
  <c r="R12" i="30" a="1"/>
  <c r="R12" i="30"/>
  <c r="G17" i="30" a="1"/>
  <c r="G17" i="30"/>
  <c r="N8" i="30" a="1"/>
  <c r="N8" i="30"/>
  <c r="O17" i="30" a="1"/>
  <c r="O17" i="30"/>
  <c r="R22" i="30" a="1"/>
  <c r="R22" i="30"/>
  <c r="R18" i="30" a="1"/>
  <c r="R18" i="30"/>
  <c r="Q12" i="30" a="1"/>
  <c r="Q12" i="30"/>
  <c r="Q13" i="30" a="1"/>
  <c r="Q13" i="30"/>
  <c r="I30" i="30" a="1"/>
  <c r="I30" i="30"/>
  <c r="O12" i="30" a="1"/>
  <c r="O12" i="30"/>
  <c r="M21" i="30" a="1"/>
  <c r="M21" i="30"/>
  <c r="I21" i="30" a="1"/>
  <c r="I21" i="30"/>
  <c r="O21" i="30" a="1"/>
  <c r="O21" i="30"/>
  <c r="M20" i="30" a="1"/>
  <c r="M20" i="30"/>
  <c r="K18" i="30" a="1"/>
  <c r="K18" i="30"/>
  <c r="G22" i="30" a="1"/>
  <c r="G22" i="30"/>
  <c r="M18" i="30" a="1"/>
  <c r="M18" i="30"/>
  <c r="M5" i="30" a="1"/>
  <c r="M5" i="30"/>
  <c r="N21" i="30" a="1"/>
  <c r="N21" i="30"/>
  <c r="N30" i="30" a="1"/>
  <c r="N30" i="30"/>
  <c r="R21" i="30" a="1"/>
  <c r="R21" i="30"/>
  <c r="N13" i="30" a="1"/>
  <c r="N13" i="30"/>
  <c r="M17" i="30" a="1"/>
  <c r="M17" i="30"/>
  <c r="K5" i="30" a="1"/>
  <c r="K5" i="30"/>
  <c r="R20" i="30" a="1"/>
  <c r="R20" i="30"/>
  <c r="E22" i="30" a="1"/>
  <c r="E22" i="30"/>
  <c r="E17" i="30" a="1"/>
  <c r="E17" i="30"/>
  <c r="M12" i="30" a="1"/>
  <c r="M12" i="30"/>
  <c r="P13" i="30" a="1"/>
  <c r="P13" i="30"/>
  <c r="O20" i="30" a="1"/>
  <c r="O20" i="30"/>
  <c r="G12" i="30" a="1"/>
  <c r="G12" i="30"/>
  <c r="P17" i="30" a="1"/>
  <c r="P17" i="30"/>
  <c r="K8" i="30" a="1"/>
  <c r="K8" i="30"/>
  <c r="I12" i="30" a="1"/>
  <c r="I12" i="30"/>
  <c r="I8" i="30" a="1"/>
  <c r="I8" i="30"/>
  <c r="M30" i="30" a="1"/>
  <c r="M30" i="30"/>
  <c r="K12" i="30" a="1"/>
  <c r="K12" i="30"/>
  <c r="Q22" i="30" a="1"/>
  <c r="Q22" i="30"/>
  <c r="Q30" i="30" a="1"/>
  <c r="Q30" i="30"/>
  <c r="R13" i="30" a="1"/>
  <c r="R13" i="30"/>
  <c r="G13" i="30" a="1"/>
  <c r="G13" i="30"/>
  <c r="E20" i="30" a="1"/>
  <c r="E20" i="30"/>
  <c r="G18" i="30" a="1"/>
  <c r="G18" i="30"/>
  <c r="P12" i="30" a="1"/>
  <c r="P12" i="30"/>
  <c r="R5" i="30" a="1"/>
  <c r="R5" i="30"/>
  <c r="I13" i="30" a="1"/>
  <c r="I13" i="30"/>
  <c r="E30" i="30" a="1"/>
  <c r="E30" i="30"/>
  <c r="Q5" i="30" a="1"/>
  <c r="Q5" i="30"/>
  <c r="Q17" i="30" a="1"/>
  <c r="Q17" i="30"/>
  <c r="P22" i="30" a="1"/>
  <c r="P22" i="30"/>
  <c r="N18" i="30" a="1"/>
  <c r="N18" i="30"/>
  <c r="P8" i="30" a="1"/>
  <c r="P8" i="30"/>
  <c r="O18" i="30" a="1"/>
  <c r="O18" i="30"/>
  <c r="G30" i="30" a="1"/>
  <c r="G30" i="30"/>
  <c r="K22" i="30" a="1"/>
  <c r="K22" i="30"/>
  <c r="K13" i="30" a="1"/>
  <c r="K13" i="30"/>
  <c r="I22" i="30" a="1"/>
  <c r="I22" i="30"/>
  <c r="K17" i="30" a="1"/>
  <c r="K17" i="30"/>
  <c r="D8" i="30" a="1"/>
  <c r="D8" i="30"/>
  <c r="D32" i="30" a="1"/>
  <c r="D32" i="30"/>
  <c r="D28" i="30" a="1"/>
  <c r="D28" i="30"/>
  <c r="D27" i="30" a="1"/>
  <c r="D27" i="30"/>
  <c r="D20" i="30" a="1"/>
  <c r="D20" i="30"/>
  <c r="D10" i="30" a="1"/>
  <c r="D10" i="30"/>
  <c r="D6" i="30" a="1"/>
  <c r="D6" i="30"/>
  <c r="D29" i="30" a="1"/>
  <c r="D29" i="30"/>
  <c r="D7" i="30" a="1"/>
  <c r="D7" i="30"/>
  <c r="D19" i="30" a="1"/>
  <c r="D19" i="30"/>
  <c r="C8" i="30" a="1"/>
  <c r="C8" i="30"/>
  <c r="C14" i="30" a="1"/>
  <c r="C14" i="30"/>
  <c r="C31" i="30" a="1"/>
  <c r="C31" i="30"/>
  <c r="C20" i="30" a="1"/>
  <c r="C20" i="30"/>
  <c r="C7" i="30" a="1"/>
  <c r="C7" i="30"/>
  <c r="C33" i="30" a="1"/>
  <c r="C33" i="30"/>
  <c r="C23" i="30" a="1"/>
  <c r="C23" i="30"/>
  <c r="C32" i="30" a="1"/>
  <c r="C32" i="30"/>
  <c r="C18" i="30" a="1"/>
  <c r="C18" i="30"/>
  <c r="C12" i="30" a="1"/>
  <c r="C12" i="30"/>
  <c r="D11" i="30" a="1"/>
  <c r="D11" i="30"/>
  <c r="D23" i="30" a="1"/>
  <c r="D23" i="30"/>
  <c r="D16" i="30" a="1"/>
  <c r="D16" i="30"/>
  <c r="D34" i="30" a="1"/>
  <c r="D34" i="30"/>
  <c r="D9" i="30" a="1"/>
  <c r="D9" i="30"/>
  <c r="D22" i="30" a="1"/>
  <c r="D22" i="30"/>
  <c r="D18" i="30" a="1"/>
  <c r="D18" i="30"/>
  <c r="D21" i="30" a="1"/>
  <c r="D21" i="30"/>
  <c r="D12" i="30" a="1"/>
  <c r="D12" i="30"/>
  <c r="D24" i="30" a="1"/>
  <c r="D24" i="30"/>
  <c r="C34" i="30" a="1"/>
  <c r="C34" i="30"/>
  <c r="C13" i="30" a="1"/>
  <c r="C13" i="30"/>
  <c r="C26" i="30" a="1"/>
  <c r="C26" i="30"/>
  <c r="C9" i="30" a="1"/>
  <c r="C9" i="30"/>
  <c r="C16" i="30" a="1"/>
  <c r="C16" i="30"/>
  <c r="C11" i="30" a="1"/>
  <c r="C11" i="30"/>
  <c r="C24" i="30" a="1"/>
  <c r="C24" i="30"/>
  <c r="C17" i="30" a="1"/>
  <c r="C17" i="30"/>
  <c r="C28" i="30" a="1"/>
  <c r="C28" i="30"/>
  <c r="C29" i="30" a="1"/>
  <c r="C29" i="30"/>
  <c r="D17" i="30" a="1"/>
  <c r="D17" i="30"/>
  <c r="D15" i="30" a="1"/>
  <c r="D15" i="30"/>
  <c r="D26" i="30" a="1"/>
  <c r="D26" i="30"/>
  <c r="D25" i="30" a="1"/>
  <c r="D25" i="30"/>
  <c r="D5" i="30" a="1"/>
  <c r="D5" i="30"/>
  <c r="D13" i="30" a="1"/>
  <c r="D13" i="30"/>
  <c r="D31" i="30" a="1"/>
  <c r="D31" i="30"/>
  <c r="D33" i="30" a="1"/>
  <c r="D33" i="30"/>
  <c r="D30" i="30" a="1"/>
  <c r="D30" i="30"/>
  <c r="D14" i="30" a="1"/>
  <c r="D14" i="30"/>
  <c r="C15" i="30" a="1"/>
  <c r="C15" i="30"/>
  <c r="C21" i="30" a="1"/>
  <c r="C21" i="30"/>
  <c r="C22" i="30" a="1"/>
  <c r="C22" i="30"/>
  <c r="C5" i="30" a="1"/>
  <c r="C5" i="30"/>
  <c r="C19" i="30" a="1"/>
  <c r="C19" i="30"/>
  <c r="C6" i="30" a="1"/>
  <c r="C6" i="30"/>
  <c r="C27" i="30" a="1"/>
  <c r="C27" i="30"/>
  <c r="C25" i="30" a="1"/>
  <c r="C25" i="30"/>
  <c r="C30" i="30" a="1"/>
  <c r="C30" i="30"/>
  <c r="C10" i="30" a="1"/>
  <c r="C10" i="30"/>
  <c r="D5" i="34" a="1"/>
  <c r="D5" i="34"/>
  <c r="I24" i="34" a="1"/>
  <c r="I24" i="34"/>
  <c r="I23" i="34" a="1"/>
  <c r="I23" i="34"/>
  <c r="I21" i="34" a="1"/>
  <c r="I21" i="34"/>
  <c r="I25" i="34" a="1"/>
  <c r="I25" i="34"/>
  <c r="I20" i="34" a="1"/>
  <c r="I20" i="34"/>
  <c r="I22" i="34" a="1"/>
  <c r="I22" i="34"/>
  <c r="I26" i="34" a="1"/>
  <c r="I26" i="34"/>
  <c r="I37" i="34"/>
  <c r="I36" i="34"/>
  <c r="I42" i="34"/>
  <c r="I41" i="34"/>
  <c r="I39" i="34"/>
  <c r="I40" i="34"/>
  <c r="I38" i="34"/>
  <c r="E39" i="34"/>
  <c r="I54" i="34"/>
  <c r="E40" i="34"/>
  <c r="E37" i="34"/>
  <c r="E36" i="34"/>
  <c r="E42" i="34"/>
  <c r="E38" i="34"/>
  <c r="E41" i="34"/>
  <c r="I56" i="34"/>
  <c r="I59" i="34"/>
  <c r="I55" i="34"/>
  <c r="E53" i="34"/>
  <c r="I57" i="34"/>
  <c r="E58" i="34"/>
  <c r="E23" i="34" a="1"/>
  <c r="E23" i="34"/>
  <c r="E21" i="34" a="1"/>
  <c r="E21" i="34"/>
  <c r="E26" i="34" a="1"/>
  <c r="E26" i="34"/>
  <c r="E24" i="34" a="1"/>
  <c r="E24" i="34"/>
  <c r="E22" i="34" a="1"/>
  <c r="E22" i="34"/>
  <c r="E20" i="34" a="1"/>
  <c r="E20" i="34"/>
  <c r="E57" i="34"/>
  <c r="E25" i="34" a="1"/>
  <c r="E25" i="34"/>
  <c r="E59" i="34"/>
  <c r="E56" i="34"/>
  <c r="I58" i="34"/>
  <c r="E55" i="34"/>
  <c r="E54" i="34"/>
  <c r="I53" i="34"/>
  <c r="R67" i="30"/>
  <c r="Q67" i="30"/>
  <c r="P67" i="30"/>
  <c r="O67" i="30"/>
  <c r="N67" i="30"/>
  <c r="M67" i="30"/>
  <c r="L67" i="30"/>
  <c r="K67" i="30"/>
  <c r="J67" i="30"/>
  <c r="I67" i="30"/>
  <c r="H67" i="30"/>
  <c r="G67" i="30"/>
  <c r="F67" i="30"/>
  <c r="E67" i="30"/>
  <c r="R66" i="30"/>
  <c r="Q66" i="30"/>
  <c r="P66" i="30"/>
  <c r="O66" i="30"/>
  <c r="N66" i="30"/>
  <c r="M66" i="30"/>
  <c r="L66" i="30"/>
  <c r="K66" i="30"/>
  <c r="J66" i="30"/>
  <c r="I66" i="30"/>
  <c r="H66" i="30"/>
  <c r="G66" i="30"/>
  <c r="F66" i="30"/>
  <c r="E66" i="30"/>
  <c r="R65" i="30"/>
  <c r="Q65" i="30"/>
  <c r="P65" i="30"/>
  <c r="O65" i="30"/>
  <c r="N65" i="30"/>
  <c r="M65" i="30"/>
  <c r="L65" i="30"/>
  <c r="K65" i="30"/>
  <c r="J65" i="30"/>
  <c r="I65" i="30"/>
  <c r="H65" i="30"/>
  <c r="G65" i="30"/>
  <c r="F65" i="30"/>
  <c r="E65" i="30"/>
  <c r="R64" i="30"/>
  <c r="Q64" i="30"/>
  <c r="P64" i="30"/>
  <c r="O64" i="30"/>
  <c r="N64" i="30"/>
  <c r="M64" i="30"/>
  <c r="L64" i="30"/>
  <c r="K64" i="30"/>
  <c r="J64" i="30"/>
  <c r="I64" i="30"/>
  <c r="H64" i="30"/>
  <c r="G64" i="30"/>
  <c r="F64" i="30"/>
  <c r="E64" i="30"/>
  <c r="R63" i="30"/>
  <c r="Q63" i="30"/>
  <c r="P63" i="30"/>
  <c r="O63" i="30"/>
  <c r="N63" i="30"/>
  <c r="M63" i="30"/>
  <c r="L63" i="30"/>
  <c r="K63" i="30"/>
  <c r="J63" i="30"/>
  <c r="I63" i="30"/>
  <c r="H63" i="30"/>
  <c r="G63" i="30"/>
  <c r="F63" i="30"/>
  <c r="E63" i="30"/>
  <c r="R62" i="30"/>
  <c r="Q62" i="30"/>
  <c r="P62" i="30"/>
  <c r="O62" i="30"/>
  <c r="N62" i="30"/>
  <c r="M62" i="30"/>
  <c r="L62" i="30"/>
  <c r="K62" i="30"/>
  <c r="J62" i="30"/>
  <c r="I62" i="30"/>
  <c r="H62" i="30"/>
  <c r="G62" i="30"/>
  <c r="F62" i="30"/>
  <c r="E62" i="30"/>
  <c r="R61" i="30"/>
  <c r="Q61" i="30"/>
  <c r="P61" i="30"/>
  <c r="O61" i="30"/>
  <c r="N61" i="30"/>
  <c r="M61" i="30"/>
  <c r="L61" i="30"/>
  <c r="K61" i="30"/>
  <c r="J61" i="30"/>
  <c r="I61" i="30"/>
  <c r="H61" i="30"/>
  <c r="G61" i="30"/>
  <c r="F61" i="30"/>
  <c r="E61" i="30"/>
  <c r="R60" i="30"/>
  <c r="Q60" i="30"/>
  <c r="P60" i="30"/>
  <c r="O60" i="30"/>
  <c r="N60" i="30"/>
  <c r="M60" i="30"/>
  <c r="L60" i="30"/>
  <c r="K60" i="30"/>
  <c r="J60" i="30"/>
  <c r="I60" i="30"/>
  <c r="H60" i="30"/>
  <c r="G60" i="30"/>
  <c r="F60" i="30"/>
  <c r="E60" i="30"/>
  <c r="R59" i="30"/>
  <c r="Q59" i="30"/>
  <c r="P59" i="30"/>
  <c r="O59" i="30"/>
  <c r="N59" i="30"/>
  <c r="M59" i="30"/>
  <c r="L59" i="30"/>
  <c r="K59" i="30"/>
  <c r="J59" i="30"/>
  <c r="I59" i="30"/>
  <c r="H59" i="30"/>
  <c r="G59" i="30"/>
  <c r="F59" i="30"/>
  <c r="E59" i="30"/>
  <c r="R58" i="30"/>
  <c r="Q58" i="30"/>
  <c r="P58" i="30"/>
  <c r="O58" i="30"/>
  <c r="N58" i="30"/>
  <c r="M58" i="30"/>
  <c r="L58" i="30"/>
  <c r="K58" i="30"/>
  <c r="J58" i="30"/>
  <c r="I58" i="30"/>
  <c r="H58" i="30"/>
  <c r="G58" i="30"/>
  <c r="F58" i="30"/>
  <c r="E58" i="30"/>
  <c r="R57" i="30"/>
  <c r="Q57" i="30"/>
  <c r="P57" i="30"/>
  <c r="O57" i="30"/>
  <c r="N57" i="30"/>
  <c r="M57" i="30"/>
  <c r="L57" i="30"/>
  <c r="K57" i="30"/>
  <c r="J57" i="30"/>
  <c r="I57" i="30"/>
  <c r="H57" i="30"/>
  <c r="G57" i="30"/>
  <c r="F57" i="30"/>
  <c r="E57" i="30"/>
  <c r="R56" i="30"/>
  <c r="Q56" i="30"/>
  <c r="P56" i="30"/>
  <c r="O56" i="30"/>
  <c r="N56" i="30"/>
  <c r="M56" i="30"/>
  <c r="L56" i="30"/>
  <c r="K56" i="30"/>
  <c r="J56" i="30"/>
  <c r="I56" i="30"/>
  <c r="H56" i="30"/>
  <c r="G56" i="30"/>
  <c r="F56" i="30"/>
  <c r="E56" i="30"/>
  <c r="R55" i="30"/>
  <c r="Q55" i="30"/>
  <c r="P55" i="30"/>
  <c r="O55" i="30"/>
  <c r="N55" i="30"/>
  <c r="M55" i="30"/>
  <c r="L55" i="30"/>
  <c r="K55" i="30"/>
  <c r="J55" i="30"/>
  <c r="I55" i="30"/>
  <c r="H55" i="30"/>
  <c r="G55" i="30"/>
  <c r="F55" i="30"/>
  <c r="E55" i="30"/>
  <c r="R54" i="30"/>
  <c r="Q54" i="30"/>
  <c r="P54" i="30"/>
  <c r="O54" i="30"/>
  <c r="N54" i="30"/>
  <c r="M54" i="30"/>
  <c r="L54" i="30"/>
  <c r="K54" i="30"/>
  <c r="J54" i="30"/>
  <c r="I54" i="30"/>
  <c r="H54" i="30"/>
  <c r="G54" i="30"/>
  <c r="F54" i="30"/>
  <c r="E54" i="30"/>
  <c r="R53" i="30"/>
  <c r="Q53" i="30"/>
  <c r="P53" i="30"/>
  <c r="O53" i="30"/>
  <c r="N53" i="30"/>
  <c r="M53" i="30"/>
  <c r="L53" i="30"/>
  <c r="K53" i="30"/>
  <c r="J53" i="30"/>
  <c r="I53" i="30"/>
  <c r="H53" i="30"/>
  <c r="G53" i="30"/>
  <c r="F53" i="30"/>
  <c r="E53" i="30"/>
  <c r="R52" i="30"/>
  <c r="Q52" i="30"/>
  <c r="P52" i="30"/>
  <c r="O52" i="30"/>
  <c r="N52" i="30"/>
  <c r="M52" i="30"/>
  <c r="L52" i="30"/>
  <c r="K52" i="30"/>
  <c r="J52" i="30"/>
  <c r="I52" i="30"/>
  <c r="H52" i="30"/>
  <c r="G52" i="30"/>
  <c r="F52" i="30"/>
  <c r="E52" i="30"/>
  <c r="R51" i="30"/>
  <c r="Q51" i="30"/>
  <c r="P51" i="30"/>
  <c r="O51" i="30"/>
  <c r="N51" i="30"/>
  <c r="M51" i="30"/>
  <c r="L51" i="30"/>
  <c r="K51" i="30"/>
  <c r="J51" i="30"/>
  <c r="I51" i="30"/>
  <c r="H51" i="30"/>
  <c r="G51" i="30"/>
  <c r="F51" i="30"/>
  <c r="E51" i="30"/>
  <c r="R50" i="30"/>
  <c r="Q50" i="30"/>
  <c r="P50" i="30"/>
  <c r="O50" i="30"/>
  <c r="N50" i="30"/>
  <c r="M50" i="30"/>
  <c r="L50" i="30"/>
  <c r="K50" i="30"/>
  <c r="J50" i="30"/>
  <c r="I50" i="30"/>
  <c r="H50" i="30"/>
  <c r="G50" i="30"/>
  <c r="F50" i="30"/>
  <c r="E50" i="30"/>
  <c r="R49" i="30"/>
  <c r="Q49" i="30"/>
  <c r="P49" i="30"/>
  <c r="O49" i="30"/>
  <c r="N49" i="30"/>
  <c r="M49" i="30"/>
  <c r="L49" i="30"/>
  <c r="K49" i="30"/>
  <c r="J49" i="30"/>
  <c r="I49" i="30"/>
  <c r="H49" i="30"/>
  <c r="G49" i="30"/>
  <c r="F49" i="30"/>
  <c r="E49" i="30"/>
  <c r="R48" i="30"/>
  <c r="Q48" i="30"/>
  <c r="P48" i="30"/>
  <c r="O48" i="30"/>
  <c r="N48" i="30"/>
  <c r="M48" i="30"/>
  <c r="L48" i="30"/>
  <c r="K48" i="30"/>
  <c r="J48" i="30"/>
  <c r="I48" i="30"/>
  <c r="H48" i="30"/>
  <c r="G48" i="30"/>
  <c r="F48" i="30"/>
  <c r="E48" i="30"/>
  <c r="R47" i="30"/>
  <c r="Q47" i="30"/>
  <c r="P47" i="30"/>
  <c r="O47" i="30"/>
  <c r="N47" i="30"/>
  <c r="M47" i="30"/>
  <c r="L47" i="30"/>
  <c r="K47" i="30"/>
  <c r="J47" i="30"/>
  <c r="I47" i="30"/>
  <c r="H47" i="30"/>
  <c r="G47" i="30"/>
  <c r="F47" i="30"/>
  <c r="E47" i="30"/>
  <c r="R46" i="30"/>
  <c r="Q46" i="30"/>
  <c r="P46" i="30"/>
  <c r="O46" i="30"/>
  <c r="N46" i="30"/>
  <c r="M46" i="30"/>
  <c r="L46" i="30"/>
  <c r="K46" i="30"/>
  <c r="J46" i="30"/>
  <c r="I46" i="30"/>
  <c r="H46" i="30"/>
  <c r="G46" i="30"/>
  <c r="F46" i="30"/>
  <c r="E46" i="30"/>
  <c r="R45" i="30"/>
  <c r="Q45" i="30"/>
  <c r="P45" i="30"/>
  <c r="O45" i="30"/>
  <c r="N45" i="30"/>
  <c r="M45" i="30"/>
  <c r="L45" i="30"/>
  <c r="K45" i="30"/>
  <c r="J45" i="30"/>
  <c r="I45" i="30"/>
  <c r="H45" i="30"/>
  <c r="G45" i="30"/>
  <c r="F45" i="30"/>
  <c r="E45" i="30"/>
  <c r="R44" i="30"/>
  <c r="Q44" i="30"/>
  <c r="P44" i="30"/>
  <c r="O44" i="30"/>
  <c r="N44" i="30"/>
  <c r="M44" i="30"/>
  <c r="L44" i="30"/>
  <c r="K44" i="30"/>
  <c r="J44" i="30"/>
  <c r="I44" i="30"/>
  <c r="H44" i="30"/>
  <c r="G44" i="30"/>
  <c r="F44" i="30"/>
  <c r="E44" i="30"/>
  <c r="R43" i="30"/>
  <c r="Q43" i="30"/>
  <c r="P43" i="30"/>
  <c r="O43" i="30"/>
  <c r="N43" i="30"/>
  <c r="M43" i="30"/>
  <c r="L43" i="30"/>
  <c r="K43" i="30"/>
  <c r="J43" i="30"/>
  <c r="I43" i="30"/>
  <c r="H43" i="30"/>
  <c r="G43" i="30"/>
  <c r="F43" i="30"/>
  <c r="E43" i="30"/>
  <c r="R42" i="30"/>
  <c r="Q42" i="30"/>
  <c r="P42" i="30"/>
  <c r="O42" i="30"/>
  <c r="N42" i="30"/>
  <c r="M42" i="30"/>
  <c r="L42" i="30"/>
  <c r="K42" i="30"/>
  <c r="J42" i="30"/>
  <c r="I42" i="30"/>
  <c r="H42" i="30"/>
  <c r="G42" i="30"/>
  <c r="F42" i="30"/>
  <c r="E42" i="30"/>
  <c r="R41" i="30"/>
  <c r="Q41" i="30"/>
  <c r="P41" i="30"/>
  <c r="O41" i="30"/>
  <c r="N41" i="30"/>
  <c r="M41" i="30"/>
  <c r="L41" i="30"/>
  <c r="K41" i="30"/>
  <c r="J41" i="30"/>
  <c r="I41" i="30"/>
  <c r="H41" i="30"/>
  <c r="G41" i="30"/>
  <c r="F41" i="30"/>
  <c r="E41" i="30"/>
  <c r="R40" i="30"/>
  <c r="Q40" i="30"/>
  <c r="P40" i="30"/>
  <c r="O40" i="30"/>
  <c r="N40" i="30"/>
  <c r="M40" i="30"/>
  <c r="L40" i="30"/>
  <c r="K40" i="30"/>
  <c r="J40" i="30"/>
  <c r="I40" i="30"/>
  <c r="H40" i="30"/>
  <c r="G40" i="30"/>
  <c r="F40" i="30"/>
  <c r="E40" i="30"/>
  <c r="R39" i="30"/>
  <c r="Q39" i="30"/>
  <c r="P39" i="30"/>
  <c r="O39" i="30"/>
  <c r="N39" i="30"/>
  <c r="M39" i="30"/>
  <c r="L39" i="30"/>
  <c r="K39" i="30"/>
  <c r="J39" i="30"/>
  <c r="I39" i="30"/>
  <c r="H39" i="30"/>
  <c r="G39" i="30"/>
  <c r="F39" i="30"/>
  <c r="E39" i="30"/>
  <c r="R38" i="30"/>
  <c r="Q38" i="30"/>
  <c r="P38" i="30"/>
  <c r="O38" i="30"/>
  <c r="N38" i="30"/>
  <c r="M38" i="30"/>
  <c r="L38" i="30"/>
  <c r="K38" i="30"/>
  <c r="J38" i="30"/>
  <c r="I38" i="30"/>
  <c r="H38" i="30"/>
  <c r="G38" i="30"/>
  <c r="F38" i="30"/>
  <c r="E38" i="30"/>
  <c r="R37" i="30"/>
  <c r="Q37" i="30"/>
  <c r="P37" i="30"/>
  <c r="O37" i="30"/>
  <c r="N37" i="30"/>
  <c r="M37" i="30"/>
  <c r="L37" i="30"/>
  <c r="K37" i="30"/>
  <c r="J37" i="30"/>
  <c r="I37" i="30"/>
  <c r="H37" i="30"/>
  <c r="G37" i="30"/>
  <c r="F37" i="30"/>
  <c r="E37" i="30"/>
  <c r="R36" i="30"/>
  <c r="Q36" i="30"/>
  <c r="P36" i="30"/>
  <c r="O36" i="30"/>
  <c r="N36" i="30"/>
  <c r="M36" i="30"/>
  <c r="L36" i="30"/>
  <c r="K36" i="30"/>
  <c r="J36" i="30"/>
  <c r="I36" i="30"/>
  <c r="H36" i="30"/>
  <c r="G36" i="30"/>
  <c r="F36" i="30"/>
  <c r="E36" i="30"/>
  <c r="R35" i="30"/>
  <c r="Q35" i="30"/>
  <c r="P35" i="30"/>
  <c r="O35" i="30"/>
  <c r="N35" i="30"/>
  <c r="M35" i="30"/>
  <c r="L35" i="30"/>
  <c r="K35" i="30"/>
  <c r="J35" i="30"/>
  <c r="I35" i="30"/>
  <c r="H35" i="30"/>
  <c r="G35" i="30"/>
  <c r="F35" i="30"/>
  <c r="E35" i="30"/>
  <c r="G3" i="1" l="1"/>
  <c r="I1838" i="2" l="1"/>
  <c r="I1837" i="2"/>
  <c r="I1836" i="2"/>
  <c r="I1835" i="2"/>
  <c r="I1834" i="2"/>
  <c r="I1833" i="2"/>
  <c r="I1832" i="2"/>
  <c r="I1831" i="2"/>
  <c r="I1830" i="2"/>
  <c r="I1829" i="2"/>
  <c r="I1828" i="2"/>
  <c r="I1827" i="2"/>
  <c r="I1826" i="2"/>
  <c r="I1825" i="2"/>
  <c r="I1824" i="2"/>
  <c r="I1823" i="2"/>
  <c r="I1822" i="2"/>
  <c r="I1821" i="2"/>
  <c r="I1820" i="2"/>
  <c r="I1819" i="2"/>
  <c r="I1818" i="2"/>
  <c r="I1817" i="2"/>
  <c r="I1816" i="2"/>
  <c r="I1815" i="2"/>
  <c r="I1814" i="2"/>
  <c r="I1813" i="2"/>
  <c r="I1812" i="2"/>
  <c r="I1811" i="2"/>
  <c r="I1810" i="2"/>
  <c r="I1809" i="2"/>
  <c r="I1808" i="2"/>
  <c r="I1807" i="2"/>
  <c r="I1806" i="2"/>
  <c r="I1805" i="2"/>
  <c r="I1804" i="2"/>
  <c r="I1803" i="2"/>
  <c r="I1802" i="2"/>
  <c r="I1801" i="2"/>
  <c r="I1800" i="2"/>
  <c r="I1799" i="2"/>
  <c r="I1798" i="2"/>
  <c r="I1797" i="2"/>
  <c r="I1796" i="2"/>
  <c r="I1795" i="2"/>
  <c r="I1794" i="2"/>
  <c r="I1793" i="2"/>
  <c r="I1792" i="2"/>
  <c r="I1791" i="2"/>
  <c r="I1790" i="2"/>
  <c r="I1789" i="2"/>
  <c r="I1788" i="2"/>
  <c r="I1787" i="2"/>
  <c r="I1786" i="2"/>
  <c r="I1785" i="2"/>
  <c r="I1784" i="2"/>
  <c r="I1783" i="2"/>
  <c r="I1782" i="2"/>
  <c r="I1781" i="2"/>
  <c r="I1780" i="2"/>
  <c r="I1779" i="2"/>
  <c r="I1778" i="2"/>
  <c r="I1777" i="2"/>
  <c r="I1776" i="2"/>
  <c r="I1775" i="2"/>
  <c r="I1774" i="2"/>
  <c r="I1773" i="2"/>
  <c r="I1772" i="2"/>
  <c r="I1771" i="2"/>
  <c r="I1770" i="2"/>
  <c r="I1769" i="2"/>
  <c r="I1768" i="2"/>
  <c r="I1767" i="2"/>
  <c r="I1766" i="2"/>
  <c r="I1765" i="2"/>
  <c r="I1764" i="2"/>
  <c r="I1763" i="2"/>
  <c r="I1762" i="2"/>
  <c r="I1761" i="2"/>
  <c r="I1760" i="2"/>
  <c r="I1759" i="2"/>
  <c r="I1758" i="2"/>
  <c r="I1757" i="2"/>
  <c r="I1756" i="2"/>
  <c r="I1755" i="2"/>
  <c r="I1754" i="2"/>
  <c r="I1753" i="2"/>
  <c r="I1752" i="2"/>
  <c r="I1751" i="2"/>
  <c r="I1750" i="2"/>
  <c r="I1749" i="2"/>
  <c r="I1748" i="2"/>
  <c r="I1747" i="2"/>
  <c r="I1746" i="2"/>
  <c r="I1745" i="2"/>
  <c r="I1744" i="2"/>
  <c r="I1743" i="2"/>
  <c r="I1742" i="2"/>
  <c r="I1741" i="2"/>
  <c r="I1740" i="2"/>
  <c r="I1739" i="2"/>
  <c r="I1738" i="2"/>
  <c r="I1737" i="2"/>
  <c r="I1736" i="2"/>
  <c r="I1735" i="2"/>
  <c r="I1734" i="2"/>
  <c r="I1733" i="2"/>
  <c r="I1732" i="2"/>
  <c r="I1731" i="2"/>
  <c r="I1730" i="2"/>
  <c r="I1729" i="2"/>
  <c r="I1728" i="2"/>
  <c r="I1727" i="2"/>
  <c r="I1726" i="2"/>
  <c r="I1725" i="2"/>
  <c r="I1724" i="2"/>
  <c r="I1723" i="2"/>
  <c r="I1722" i="2"/>
  <c r="I1721" i="2"/>
  <c r="I1720" i="2"/>
  <c r="I1719" i="2"/>
  <c r="I1718" i="2"/>
  <c r="I1717" i="2"/>
  <c r="I1716" i="2"/>
  <c r="I1715" i="2"/>
  <c r="I1714" i="2"/>
  <c r="I1713" i="2"/>
  <c r="I1712" i="2"/>
  <c r="I1711" i="2"/>
  <c r="I1710" i="2"/>
  <c r="I1709" i="2"/>
  <c r="I1708" i="2"/>
  <c r="I1707" i="2"/>
  <c r="I1706" i="2"/>
  <c r="I1705" i="2"/>
  <c r="I1704" i="2"/>
  <c r="I1703" i="2"/>
  <c r="I1702" i="2"/>
  <c r="I1701" i="2"/>
  <c r="I1700" i="2"/>
  <c r="I1699" i="2"/>
  <c r="I1698" i="2"/>
  <c r="I1697" i="2"/>
  <c r="I1696" i="2"/>
  <c r="I1695" i="2"/>
  <c r="I1694" i="2"/>
  <c r="I1693" i="2"/>
  <c r="I1692" i="2"/>
  <c r="I1691" i="2"/>
  <c r="I1690" i="2"/>
  <c r="I1689" i="2"/>
  <c r="I1688" i="2"/>
  <c r="I1687" i="2"/>
  <c r="I1686" i="2"/>
  <c r="I1685" i="2"/>
  <c r="I1684" i="2"/>
  <c r="I1683" i="2"/>
  <c r="I1682" i="2"/>
  <c r="I1681" i="2"/>
  <c r="I1680" i="2"/>
  <c r="I1679" i="2"/>
  <c r="I1678" i="2"/>
  <c r="I1677" i="2"/>
  <c r="I1676" i="2"/>
  <c r="I1675" i="2"/>
  <c r="I1674" i="2"/>
  <c r="I1673" i="2"/>
  <c r="I1672" i="2"/>
  <c r="I1671" i="2"/>
  <c r="I1670" i="2"/>
  <c r="I1669" i="2"/>
  <c r="I1668" i="2"/>
  <c r="I1667" i="2"/>
  <c r="I1666" i="2"/>
  <c r="I1665" i="2"/>
  <c r="I1664" i="2"/>
  <c r="I1663" i="2"/>
  <c r="I1662" i="2"/>
  <c r="I1661" i="2"/>
  <c r="I1660" i="2"/>
  <c r="I1659" i="2"/>
  <c r="I1658" i="2"/>
  <c r="I1657" i="2"/>
  <c r="I1656" i="2"/>
  <c r="I1655" i="2"/>
  <c r="I1654" i="2"/>
  <c r="I1653" i="2"/>
  <c r="I1652" i="2"/>
  <c r="I1651" i="2"/>
  <c r="I1650" i="2"/>
  <c r="I1649" i="2"/>
  <c r="I1648" i="2"/>
  <c r="I1647" i="2"/>
  <c r="I1646" i="2"/>
  <c r="I1645" i="2"/>
  <c r="I1644" i="2"/>
  <c r="I1643" i="2"/>
  <c r="I1642" i="2"/>
  <c r="I1641" i="2"/>
  <c r="I1640" i="2"/>
  <c r="I1639" i="2"/>
  <c r="I1638" i="2"/>
  <c r="I1637" i="2"/>
  <c r="I1636" i="2"/>
  <c r="I1635" i="2"/>
  <c r="I1634" i="2"/>
  <c r="I1633" i="2"/>
  <c r="I1632" i="2"/>
  <c r="I1631" i="2"/>
  <c r="I1630" i="2"/>
  <c r="I1629" i="2"/>
  <c r="I1628" i="2"/>
  <c r="I1627" i="2"/>
  <c r="I1626" i="2"/>
  <c r="I1625" i="2"/>
  <c r="I1624" i="2"/>
  <c r="I1623" i="2"/>
  <c r="I1622" i="2"/>
  <c r="I1621" i="2"/>
  <c r="I1620" i="2"/>
  <c r="I1619" i="2"/>
  <c r="I1618" i="2"/>
  <c r="I1617" i="2"/>
  <c r="I1616" i="2"/>
  <c r="I1615" i="2"/>
  <c r="I1614" i="2"/>
  <c r="I1613" i="2"/>
  <c r="I1612" i="2"/>
  <c r="I1611" i="2"/>
  <c r="I1610" i="2"/>
  <c r="I1609" i="2"/>
  <c r="I1608" i="2"/>
  <c r="I1607" i="2"/>
  <c r="I1606" i="2"/>
  <c r="I1605" i="2"/>
  <c r="I1604" i="2"/>
  <c r="I1603" i="2"/>
  <c r="I1602" i="2"/>
  <c r="I1601" i="2"/>
  <c r="I1600" i="2"/>
  <c r="I1599" i="2"/>
  <c r="I1598" i="2"/>
  <c r="I1597" i="2"/>
  <c r="I1596" i="2"/>
  <c r="I1595" i="2"/>
  <c r="I1594" i="2"/>
  <c r="I1593" i="2"/>
  <c r="I1592" i="2"/>
  <c r="I1591" i="2"/>
  <c r="I1590" i="2"/>
  <c r="I1589" i="2"/>
  <c r="I1588" i="2"/>
  <c r="I1587" i="2"/>
  <c r="I1586" i="2"/>
  <c r="I1585" i="2"/>
  <c r="I1584" i="2"/>
  <c r="I1583" i="2"/>
  <c r="I1582" i="2"/>
  <c r="I1581" i="2"/>
  <c r="I1580" i="2"/>
  <c r="I1579" i="2"/>
  <c r="I1578" i="2"/>
  <c r="I1577" i="2"/>
  <c r="I1576" i="2"/>
  <c r="I1575" i="2"/>
  <c r="I1574" i="2"/>
  <c r="I1573" i="2"/>
  <c r="I1572" i="2"/>
  <c r="I1571" i="2"/>
  <c r="I1570" i="2"/>
  <c r="I1569" i="2"/>
  <c r="I1568" i="2"/>
  <c r="I1567" i="2"/>
  <c r="I1566" i="2"/>
  <c r="I1565" i="2"/>
  <c r="I1564" i="2"/>
  <c r="I1563" i="2"/>
  <c r="I1562" i="2"/>
  <c r="I1561" i="2"/>
  <c r="I1560" i="2"/>
  <c r="I1559" i="2"/>
  <c r="I1558" i="2"/>
  <c r="I1557" i="2"/>
  <c r="I1556" i="2"/>
  <c r="I1555" i="2"/>
  <c r="I1554" i="2"/>
  <c r="I1553" i="2"/>
  <c r="I1552" i="2"/>
  <c r="I1551" i="2"/>
  <c r="I1550" i="2"/>
  <c r="I1549" i="2"/>
  <c r="I1548" i="2"/>
  <c r="I1547" i="2"/>
  <c r="I1546" i="2"/>
  <c r="I1545" i="2"/>
  <c r="I1544" i="2"/>
  <c r="I1543" i="2"/>
  <c r="I1542" i="2"/>
  <c r="I1541" i="2"/>
  <c r="I1540" i="2"/>
  <c r="I1539" i="2"/>
  <c r="I1538" i="2"/>
  <c r="I1537" i="2"/>
  <c r="I1536" i="2"/>
  <c r="I1535" i="2"/>
  <c r="I1534" i="2"/>
  <c r="I1533" i="2"/>
  <c r="I1532" i="2"/>
  <c r="I1531" i="2"/>
  <c r="I1530" i="2"/>
  <c r="I1529" i="2"/>
  <c r="I1528" i="2"/>
  <c r="I1527" i="2"/>
  <c r="I1526" i="2"/>
  <c r="I1525" i="2"/>
  <c r="I1524" i="2"/>
  <c r="I1523" i="2"/>
  <c r="I1522" i="2"/>
  <c r="I1521" i="2"/>
  <c r="I1520" i="2"/>
  <c r="I1519" i="2"/>
  <c r="I1518" i="2"/>
  <c r="I1517" i="2"/>
  <c r="I1516" i="2"/>
  <c r="I1515" i="2"/>
  <c r="I1514" i="2"/>
  <c r="I1513" i="2"/>
  <c r="I1512" i="2"/>
  <c r="I1511" i="2"/>
  <c r="I1510" i="2"/>
  <c r="I1509" i="2"/>
  <c r="I1508" i="2"/>
  <c r="I1507" i="2"/>
  <c r="I1506" i="2"/>
  <c r="I1505" i="2"/>
  <c r="I1504" i="2"/>
  <c r="I1503" i="2"/>
  <c r="I1502" i="2"/>
  <c r="I1501" i="2"/>
  <c r="I1500" i="2"/>
  <c r="I1499" i="2"/>
  <c r="I1498" i="2"/>
  <c r="I1497" i="2"/>
  <c r="I1496" i="2"/>
  <c r="I1495" i="2"/>
  <c r="I1494" i="2"/>
  <c r="I1493" i="2"/>
  <c r="I1492" i="2"/>
  <c r="I1491" i="2"/>
  <c r="I1490" i="2"/>
  <c r="I1489" i="2"/>
  <c r="I1488" i="2"/>
  <c r="I1487" i="2"/>
  <c r="I1486" i="2"/>
  <c r="I1485" i="2"/>
  <c r="I1484" i="2"/>
  <c r="I1483" i="2"/>
  <c r="I1482" i="2"/>
  <c r="I1481" i="2"/>
  <c r="I1480" i="2"/>
  <c r="I1479" i="2"/>
  <c r="I1478" i="2"/>
  <c r="I1477" i="2"/>
  <c r="I1476" i="2"/>
  <c r="I1475" i="2"/>
  <c r="I1474" i="2"/>
  <c r="I1473" i="2"/>
  <c r="I1472" i="2"/>
  <c r="I1471" i="2"/>
  <c r="I1470" i="2"/>
  <c r="I1469" i="2"/>
  <c r="I1468" i="2"/>
  <c r="I1467" i="2"/>
  <c r="I1466" i="2"/>
  <c r="I1465" i="2"/>
  <c r="I1464" i="2"/>
  <c r="I1463" i="2"/>
  <c r="I1462" i="2"/>
  <c r="I1461" i="2"/>
  <c r="I1460" i="2"/>
  <c r="I1459" i="2"/>
  <c r="I1458" i="2"/>
  <c r="I1457" i="2"/>
  <c r="I1456" i="2"/>
  <c r="I1455" i="2"/>
  <c r="I1454" i="2"/>
  <c r="I1453" i="2"/>
  <c r="I1452" i="2"/>
  <c r="I1451" i="2"/>
  <c r="I1450" i="2"/>
  <c r="I1449" i="2"/>
  <c r="I1448" i="2"/>
  <c r="I1447" i="2"/>
  <c r="I1446" i="2"/>
  <c r="I1445" i="2"/>
  <c r="I1444" i="2"/>
  <c r="I1443" i="2"/>
  <c r="I1442" i="2"/>
  <c r="I1441" i="2"/>
  <c r="I1440" i="2"/>
  <c r="I1439" i="2"/>
  <c r="I1438" i="2"/>
  <c r="I1437" i="2"/>
  <c r="I1436" i="2"/>
  <c r="I1435" i="2"/>
  <c r="I1434" i="2"/>
  <c r="I1433" i="2"/>
  <c r="I1432" i="2"/>
  <c r="I1431" i="2"/>
  <c r="I1430" i="2"/>
  <c r="I1429" i="2"/>
  <c r="I1428" i="2"/>
  <c r="I1427" i="2"/>
  <c r="I1426" i="2"/>
  <c r="I1425" i="2"/>
  <c r="I1424" i="2"/>
  <c r="I1423" i="2"/>
  <c r="I1422" i="2"/>
  <c r="I1421" i="2"/>
  <c r="I1420" i="2"/>
  <c r="I1419" i="2"/>
  <c r="I1418" i="2"/>
  <c r="I1417" i="2"/>
  <c r="I1416" i="2"/>
  <c r="I1415" i="2"/>
  <c r="I1414" i="2"/>
  <c r="I1413" i="2"/>
  <c r="I1412" i="2"/>
  <c r="I1411" i="2"/>
  <c r="I1410" i="2"/>
  <c r="I1409" i="2"/>
  <c r="I1408" i="2"/>
  <c r="I1407" i="2"/>
  <c r="I1406" i="2"/>
  <c r="I1405" i="2"/>
  <c r="I1404" i="2"/>
  <c r="I1403" i="2"/>
  <c r="I1402" i="2"/>
  <c r="I1401" i="2"/>
  <c r="I1400" i="2"/>
  <c r="I1399" i="2"/>
  <c r="I1398" i="2"/>
  <c r="I1397" i="2"/>
  <c r="I1396" i="2"/>
  <c r="I1395" i="2"/>
  <c r="I1394" i="2"/>
  <c r="I1393" i="2"/>
  <c r="I1392" i="2"/>
  <c r="I1391" i="2"/>
  <c r="I1390" i="2"/>
  <c r="I1389" i="2"/>
  <c r="I1388" i="2"/>
  <c r="I1387" i="2"/>
  <c r="I1386" i="2"/>
  <c r="I1385" i="2"/>
  <c r="I1384" i="2"/>
  <c r="I1383" i="2"/>
  <c r="I1382" i="2"/>
  <c r="I1381" i="2"/>
  <c r="I1380" i="2"/>
  <c r="I1379" i="2"/>
  <c r="I1378" i="2"/>
  <c r="I1377" i="2"/>
  <c r="I1376" i="2"/>
  <c r="I1375" i="2"/>
  <c r="I1374" i="2"/>
  <c r="I1373" i="2"/>
  <c r="I1372" i="2"/>
  <c r="I1371" i="2"/>
  <c r="I1370" i="2"/>
  <c r="I1369" i="2"/>
  <c r="I1368" i="2"/>
  <c r="I1367" i="2"/>
  <c r="I1366" i="2"/>
  <c r="I1365" i="2"/>
  <c r="I1364" i="2"/>
  <c r="I1363" i="2"/>
  <c r="I1362" i="2"/>
  <c r="I1361" i="2"/>
  <c r="I1360" i="2"/>
  <c r="I1359" i="2"/>
  <c r="I1358" i="2"/>
  <c r="I1357" i="2"/>
  <c r="I1356" i="2"/>
  <c r="I1355" i="2"/>
  <c r="I1354" i="2"/>
  <c r="I1353" i="2"/>
  <c r="I1352" i="2"/>
  <c r="I1351" i="2"/>
  <c r="I1350" i="2"/>
  <c r="I1349" i="2"/>
  <c r="I1348" i="2"/>
  <c r="I1347" i="2"/>
  <c r="I1346" i="2"/>
  <c r="I1345" i="2"/>
  <c r="I1344" i="2"/>
  <c r="I1343" i="2"/>
  <c r="I1342" i="2"/>
  <c r="I1341" i="2"/>
  <c r="I1340" i="2"/>
  <c r="I1339" i="2"/>
  <c r="I1338" i="2"/>
  <c r="I1337" i="2"/>
  <c r="I1336" i="2"/>
  <c r="I1335" i="2"/>
  <c r="I1334" i="2"/>
  <c r="I1333" i="2"/>
  <c r="I1332" i="2"/>
  <c r="I1331" i="2"/>
  <c r="I1330" i="2"/>
  <c r="I1329" i="2"/>
  <c r="I1328" i="2"/>
  <c r="I1327" i="2"/>
  <c r="I1326" i="2"/>
  <c r="I1325" i="2"/>
  <c r="I1324" i="2"/>
  <c r="I1323" i="2"/>
  <c r="I1322" i="2"/>
  <c r="I1321" i="2"/>
  <c r="I1320" i="2"/>
  <c r="I1319" i="2"/>
  <c r="I1318" i="2"/>
  <c r="I1317" i="2"/>
  <c r="I1316" i="2"/>
  <c r="I1315" i="2"/>
  <c r="I1314" i="2"/>
  <c r="I1313" i="2"/>
  <c r="I1312" i="2"/>
  <c r="I1311" i="2"/>
  <c r="I1310" i="2"/>
  <c r="I1309" i="2"/>
  <c r="I1308" i="2"/>
  <c r="I1307" i="2"/>
  <c r="I1306" i="2"/>
  <c r="I1305" i="2"/>
  <c r="I1304" i="2"/>
  <c r="I1303" i="2"/>
  <c r="I1302" i="2"/>
  <c r="I1301" i="2"/>
  <c r="I1300" i="2"/>
  <c r="I1299" i="2"/>
  <c r="I1298" i="2"/>
  <c r="I1297" i="2"/>
  <c r="I1296" i="2"/>
  <c r="I1295" i="2"/>
  <c r="I1294" i="2"/>
  <c r="I1293" i="2"/>
  <c r="I1292" i="2"/>
  <c r="I1291" i="2"/>
  <c r="I1290" i="2"/>
  <c r="I1289" i="2"/>
  <c r="I1288" i="2"/>
  <c r="I1287" i="2"/>
  <c r="I1286" i="2"/>
  <c r="I1285" i="2"/>
  <c r="I1284" i="2"/>
  <c r="I1283" i="2"/>
  <c r="I1282" i="2"/>
  <c r="I1281" i="2"/>
  <c r="I1280" i="2"/>
  <c r="I1279" i="2"/>
  <c r="I1278" i="2"/>
  <c r="I1277" i="2"/>
  <c r="I1276" i="2"/>
  <c r="I1275" i="2"/>
  <c r="I1274" i="2"/>
  <c r="I1273" i="2"/>
  <c r="I1272" i="2"/>
  <c r="I1271" i="2"/>
  <c r="I1270" i="2"/>
  <c r="I1269" i="2"/>
  <c r="I1268" i="2"/>
  <c r="I1267" i="2"/>
  <c r="I1266" i="2"/>
  <c r="I1265" i="2"/>
  <c r="I1264" i="2"/>
  <c r="I1263" i="2"/>
  <c r="I1262" i="2"/>
  <c r="I1261" i="2"/>
  <c r="I1260" i="2"/>
  <c r="I1259" i="2"/>
  <c r="I1258" i="2"/>
  <c r="I1257" i="2"/>
  <c r="I1256" i="2"/>
  <c r="I1255" i="2"/>
  <c r="I1254" i="2"/>
  <c r="I1253" i="2"/>
  <c r="I1252" i="2"/>
  <c r="I1251" i="2"/>
  <c r="I1250" i="2"/>
  <c r="I1249" i="2"/>
  <c r="I1248" i="2"/>
  <c r="I1247" i="2"/>
  <c r="I1246" i="2"/>
  <c r="I1245" i="2"/>
  <c r="I1244" i="2"/>
  <c r="I1243" i="2"/>
  <c r="I1242" i="2"/>
  <c r="I1241" i="2"/>
  <c r="I1240" i="2"/>
  <c r="I1239" i="2"/>
  <c r="I1238" i="2"/>
  <c r="I1237" i="2"/>
  <c r="I1236" i="2"/>
  <c r="I1235" i="2"/>
  <c r="I1234" i="2"/>
  <c r="I1233" i="2"/>
  <c r="I1232" i="2"/>
  <c r="I1231" i="2"/>
  <c r="I1230" i="2"/>
  <c r="I1229" i="2"/>
  <c r="I1228" i="2"/>
  <c r="I1227" i="2"/>
  <c r="I1226" i="2"/>
  <c r="I1225" i="2"/>
  <c r="I1224" i="2"/>
  <c r="I1223" i="2"/>
  <c r="I1222" i="2"/>
  <c r="I1221" i="2"/>
  <c r="I1220" i="2"/>
  <c r="I1219" i="2"/>
  <c r="I1218" i="2"/>
  <c r="I1217" i="2"/>
  <c r="I1216" i="2"/>
  <c r="I1215" i="2"/>
  <c r="I1214" i="2"/>
  <c r="I1213" i="2"/>
  <c r="I1212" i="2"/>
  <c r="I1211" i="2"/>
  <c r="I1210" i="2"/>
  <c r="I1209" i="2"/>
  <c r="I1208" i="2"/>
  <c r="I1207" i="2"/>
  <c r="I1206" i="2"/>
  <c r="I1205" i="2"/>
  <c r="I1204" i="2"/>
  <c r="I1203" i="2"/>
  <c r="I1202" i="2"/>
  <c r="I1201" i="2"/>
  <c r="I1200" i="2"/>
  <c r="I1199" i="2"/>
  <c r="I1198" i="2"/>
  <c r="I1197" i="2"/>
  <c r="I1196" i="2"/>
  <c r="I1195" i="2"/>
  <c r="I1194" i="2"/>
  <c r="I1193" i="2"/>
  <c r="I1192" i="2"/>
  <c r="I1191" i="2"/>
  <c r="I1190" i="2"/>
  <c r="I1189" i="2"/>
  <c r="I1188" i="2"/>
  <c r="I1187" i="2"/>
  <c r="I1186" i="2"/>
  <c r="I1185" i="2"/>
  <c r="I1184" i="2"/>
  <c r="I1183" i="2"/>
  <c r="I1182" i="2"/>
  <c r="I1181" i="2"/>
  <c r="I1180" i="2"/>
  <c r="I1179" i="2"/>
  <c r="I1178" i="2"/>
  <c r="I1177" i="2"/>
  <c r="I1176" i="2"/>
  <c r="I1175" i="2"/>
  <c r="I1174" i="2"/>
  <c r="I1173" i="2"/>
  <c r="I1172" i="2"/>
  <c r="I1171" i="2"/>
  <c r="I1170" i="2"/>
  <c r="I1169" i="2"/>
  <c r="I1168" i="2"/>
  <c r="I1167" i="2"/>
  <c r="I1166" i="2"/>
  <c r="I1165" i="2"/>
  <c r="I1164" i="2"/>
  <c r="I1163" i="2"/>
  <c r="I1162" i="2"/>
  <c r="I1161" i="2"/>
  <c r="I1160" i="2"/>
  <c r="I1159" i="2"/>
  <c r="I1158" i="2"/>
  <c r="I1157" i="2"/>
  <c r="I1156" i="2"/>
  <c r="I1155" i="2"/>
  <c r="I1154" i="2"/>
  <c r="I1153" i="2"/>
  <c r="I1152" i="2"/>
  <c r="I1151" i="2"/>
  <c r="I1150" i="2"/>
  <c r="I1149" i="2"/>
  <c r="I1148" i="2"/>
  <c r="I1147" i="2"/>
  <c r="I1146" i="2"/>
  <c r="I1145" i="2"/>
  <c r="I1144" i="2"/>
  <c r="I1143" i="2"/>
  <c r="I1142" i="2"/>
  <c r="I1141" i="2"/>
  <c r="I1140" i="2"/>
  <c r="I1139" i="2"/>
  <c r="I1138" i="2"/>
  <c r="I1137" i="2"/>
  <c r="I1136" i="2"/>
  <c r="I1135" i="2"/>
  <c r="I1134" i="2"/>
  <c r="I1133" i="2"/>
  <c r="I1132" i="2"/>
  <c r="I1131" i="2"/>
  <c r="I1130" i="2"/>
  <c r="I1129" i="2"/>
  <c r="I1128" i="2"/>
  <c r="I1127" i="2"/>
  <c r="I1126" i="2"/>
  <c r="I1125" i="2"/>
  <c r="I1124" i="2"/>
  <c r="I1123" i="2"/>
  <c r="I1122" i="2"/>
  <c r="I1121" i="2"/>
  <c r="I1120" i="2"/>
  <c r="I1119" i="2"/>
  <c r="I1118" i="2"/>
  <c r="I1117" i="2"/>
  <c r="I1116" i="2"/>
  <c r="I1115" i="2"/>
  <c r="I1114" i="2"/>
  <c r="I1113" i="2"/>
  <c r="I1112" i="2"/>
  <c r="I1111" i="2"/>
  <c r="I1110" i="2"/>
  <c r="I1109" i="2"/>
  <c r="I1108" i="2"/>
  <c r="I1107" i="2"/>
  <c r="I1106" i="2"/>
  <c r="I1105" i="2"/>
  <c r="I1104" i="2"/>
  <c r="I1103" i="2"/>
  <c r="I1102" i="2"/>
  <c r="I1101" i="2"/>
  <c r="I1100" i="2"/>
  <c r="I1099" i="2"/>
  <c r="I1098" i="2"/>
  <c r="I1097" i="2"/>
  <c r="I1096" i="2"/>
  <c r="I1095" i="2"/>
  <c r="I1094" i="2"/>
  <c r="I1093" i="2"/>
  <c r="I1092" i="2"/>
  <c r="I1091" i="2"/>
  <c r="I1090" i="2"/>
  <c r="I1089" i="2"/>
  <c r="I1088" i="2"/>
  <c r="I1087" i="2"/>
  <c r="I1086" i="2"/>
  <c r="I1085" i="2"/>
  <c r="I1084" i="2"/>
  <c r="I1083" i="2"/>
  <c r="I1082" i="2"/>
  <c r="I1081" i="2"/>
  <c r="I1080" i="2"/>
  <c r="I1079" i="2"/>
  <c r="I1078" i="2"/>
  <c r="I1077" i="2"/>
  <c r="I1076" i="2"/>
  <c r="I1075" i="2"/>
  <c r="I1074" i="2"/>
  <c r="I1073" i="2"/>
  <c r="I1072" i="2"/>
  <c r="I1071" i="2"/>
  <c r="I1070" i="2"/>
  <c r="I1069" i="2"/>
  <c r="I1068" i="2"/>
  <c r="I1067" i="2"/>
  <c r="I1066" i="2"/>
  <c r="I1065" i="2"/>
  <c r="I1064" i="2"/>
  <c r="I1063" i="2"/>
  <c r="I1062" i="2"/>
  <c r="I1061" i="2"/>
  <c r="I1060" i="2"/>
  <c r="I1059" i="2"/>
  <c r="I1058" i="2"/>
  <c r="I1057" i="2"/>
  <c r="I1056" i="2"/>
  <c r="I1055" i="2"/>
  <c r="I1054" i="2"/>
  <c r="I1053" i="2"/>
  <c r="I1052" i="2"/>
  <c r="I1051" i="2"/>
  <c r="I1050" i="2"/>
  <c r="I1049" i="2"/>
  <c r="I1048" i="2"/>
  <c r="I1047" i="2"/>
  <c r="I1046" i="2"/>
  <c r="I1045" i="2"/>
  <c r="I1044" i="2"/>
  <c r="I1043" i="2"/>
  <c r="I1042" i="2"/>
  <c r="I1041" i="2"/>
  <c r="I1040" i="2"/>
  <c r="I1039" i="2"/>
  <c r="I1038" i="2"/>
  <c r="I1037" i="2"/>
  <c r="I1036" i="2"/>
  <c r="I1035" i="2"/>
  <c r="I1034" i="2"/>
  <c r="I1033" i="2"/>
  <c r="I1032" i="2"/>
  <c r="I1031" i="2"/>
  <c r="I1030" i="2"/>
  <c r="I1029" i="2"/>
  <c r="I1028" i="2"/>
  <c r="I1027" i="2"/>
  <c r="I1026" i="2"/>
  <c r="I1025" i="2"/>
  <c r="I1024" i="2"/>
  <c r="I1023" i="2"/>
  <c r="I1022" i="2"/>
  <c r="I1021" i="2"/>
  <c r="I1020" i="2"/>
  <c r="I1019" i="2"/>
  <c r="I1018" i="2"/>
  <c r="I1017" i="2"/>
  <c r="I1016" i="2"/>
  <c r="I1015" i="2"/>
  <c r="I1014" i="2"/>
  <c r="I1013" i="2"/>
  <c r="I1012" i="2"/>
  <c r="I1011" i="2"/>
  <c r="I1010" i="2"/>
  <c r="I1009" i="2"/>
  <c r="I1008" i="2"/>
  <c r="I1007" i="2"/>
  <c r="I1006" i="2"/>
  <c r="I1005" i="2"/>
  <c r="I1004" i="2"/>
  <c r="I1003" i="2"/>
  <c r="I1002" i="2"/>
  <c r="I1001" i="2"/>
  <c r="I1000" i="2"/>
  <c r="I999" i="2"/>
  <c r="I998" i="2"/>
  <c r="I997" i="2"/>
  <c r="I996" i="2"/>
  <c r="I995" i="2"/>
  <c r="I994" i="2"/>
  <c r="I993" i="2"/>
  <c r="I992" i="2"/>
  <c r="I991" i="2"/>
  <c r="I990" i="2"/>
  <c r="I989" i="2"/>
  <c r="I988" i="2"/>
  <c r="I987" i="2"/>
  <c r="I986" i="2"/>
  <c r="I985" i="2"/>
  <c r="I984" i="2"/>
  <c r="I983" i="2"/>
  <c r="I982" i="2"/>
  <c r="I981" i="2"/>
  <c r="I980" i="2"/>
  <c r="I979" i="2"/>
  <c r="I978" i="2"/>
  <c r="I977" i="2"/>
  <c r="I976" i="2"/>
  <c r="I975" i="2"/>
  <c r="I974" i="2"/>
  <c r="I973" i="2"/>
  <c r="I972" i="2"/>
  <c r="I971" i="2"/>
  <c r="I970" i="2"/>
  <c r="I969" i="2"/>
  <c r="I968" i="2"/>
  <c r="I967" i="2"/>
  <c r="I966" i="2"/>
  <c r="I965" i="2"/>
  <c r="I964" i="2"/>
  <c r="I963" i="2"/>
  <c r="I962" i="2"/>
  <c r="I961" i="2"/>
  <c r="I960" i="2"/>
  <c r="I959" i="2"/>
  <c r="I958" i="2"/>
  <c r="I957" i="2"/>
  <c r="I956" i="2"/>
  <c r="I955" i="2"/>
  <c r="I954" i="2"/>
  <c r="I953" i="2"/>
  <c r="I952" i="2"/>
  <c r="I951" i="2"/>
  <c r="I950" i="2"/>
  <c r="I949" i="2"/>
  <c r="I948" i="2"/>
  <c r="I947" i="2"/>
  <c r="I946" i="2"/>
  <c r="I945" i="2"/>
  <c r="I944" i="2"/>
  <c r="I943" i="2"/>
  <c r="I942" i="2"/>
  <c r="I941" i="2"/>
  <c r="I940" i="2"/>
  <c r="I939" i="2"/>
  <c r="I938" i="2"/>
  <c r="I937" i="2"/>
  <c r="I936" i="2"/>
  <c r="I935" i="2"/>
  <c r="I934" i="2"/>
  <c r="I933" i="2"/>
  <c r="I932" i="2"/>
  <c r="I931" i="2"/>
  <c r="I930" i="2"/>
  <c r="I929" i="2"/>
  <c r="I928" i="2"/>
  <c r="I927" i="2"/>
  <c r="I926" i="2"/>
  <c r="I925" i="2"/>
  <c r="I924" i="2"/>
  <c r="I923" i="2"/>
  <c r="I922" i="2"/>
  <c r="I921" i="2"/>
  <c r="I920" i="2"/>
  <c r="I919" i="2"/>
  <c r="I918" i="2"/>
  <c r="I917" i="2"/>
  <c r="I916" i="2"/>
  <c r="I915" i="2"/>
  <c r="I914" i="2"/>
  <c r="I913" i="2"/>
  <c r="I912" i="2"/>
  <c r="I911" i="2"/>
  <c r="I910" i="2"/>
  <c r="I909" i="2"/>
  <c r="I908" i="2"/>
  <c r="I907" i="2"/>
  <c r="I906" i="2"/>
  <c r="I905" i="2"/>
  <c r="I904" i="2"/>
  <c r="I903" i="2"/>
  <c r="I902" i="2"/>
  <c r="I901" i="2"/>
  <c r="I900" i="2"/>
  <c r="I899" i="2"/>
  <c r="I898" i="2"/>
  <c r="I897" i="2"/>
  <c r="I896" i="2"/>
  <c r="I895" i="2"/>
  <c r="I894" i="2"/>
  <c r="I893" i="2"/>
  <c r="I892" i="2"/>
  <c r="I891" i="2"/>
  <c r="I890" i="2"/>
  <c r="I889" i="2"/>
  <c r="I888" i="2"/>
  <c r="I887" i="2"/>
  <c r="I886" i="2"/>
  <c r="I885" i="2"/>
  <c r="I884" i="2"/>
  <c r="I883" i="2"/>
  <c r="I882" i="2"/>
  <c r="I881" i="2"/>
  <c r="I880" i="2"/>
  <c r="I879" i="2"/>
  <c r="I878" i="2"/>
  <c r="I877" i="2"/>
  <c r="I876" i="2"/>
  <c r="I875" i="2"/>
  <c r="I874" i="2"/>
  <c r="I873" i="2"/>
  <c r="I872" i="2"/>
  <c r="I871" i="2"/>
  <c r="I870" i="2"/>
  <c r="I869" i="2"/>
  <c r="I868" i="2"/>
  <c r="I867" i="2"/>
  <c r="I866" i="2"/>
  <c r="I865" i="2"/>
  <c r="I864" i="2"/>
  <c r="I863" i="2"/>
  <c r="I862" i="2"/>
  <c r="I861" i="2"/>
  <c r="I860" i="2"/>
  <c r="I859" i="2"/>
  <c r="I858" i="2"/>
  <c r="I857" i="2"/>
  <c r="I856" i="2"/>
  <c r="I855" i="2"/>
  <c r="I854" i="2"/>
  <c r="I853" i="2"/>
  <c r="I852" i="2"/>
  <c r="I851" i="2"/>
  <c r="I850" i="2"/>
  <c r="I849" i="2"/>
  <c r="I848" i="2"/>
  <c r="I847" i="2"/>
  <c r="I846" i="2"/>
  <c r="I845" i="2"/>
  <c r="I844" i="2"/>
  <c r="I843" i="2"/>
  <c r="I842" i="2"/>
  <c r="I841" i="2"/>
  <c r="I840" i="2"/>
  <c r="I839" i="2"/>
  <c r="I838" i="2"/>
  <c r="I837" i="2"/>
  <c r="I836" i="2"/>
  <c r="I835" i="2"/>
  <c r="I834" i="2"/>
  <c r="I833" i="2"/>
  <c r="I832" i="2"/>
  <c r="I831" i="2"/>
  <c r="I830" i="2"/>
  <c r="I829" i="2"/>
  <c r="I828" i="2"/>
  <c r="I827" i="2"/>
  <c r="I826" i="2"/>
  <c r="I825" i="2"/>
  <c r="I824" i="2"/>
  <c r="I823" i="2"/>
  <c r="I822" i="2"/>
  <c r="I821" i="2"/>
  <c r="I820" i="2"/>
  <c r="I819" i="2"/>
  <c r="I818" i="2"/>
  <c r="I817" i="2"/>
  <c r="I816" i="2"/>
  <c r="I815" i="2"/>
  <c r="I814" i="2"/>
  <c r="I813" i="2"/>
  <c r="I812" i="2"/>
  <c r="I811" i="2"/>
  <c r="I810" i="2"/>
  <c r="I809" i="2"/>
  <c r="I808" i="2"/>
  <c r="I807" i="2"/>
  <c r="I806" i="2"/>
  <c r="I805" i="2"/>
  <c r="I804" i="2"/>
  <c r="I803" i="2"/>
  <c r="I802" i="2"/>
  <c r="I801" i="2"/>
  <c r="I800" i="2"/>
  <c r="I799" i="2"/>
  <c r="I798" i="2"/>
  <c r="I797" i="2"/>
  <c r="I796" i="2"/>
  <c r="I795" i="2"/>
  <c r="I794" i="2"/>
  <c r="I793" i="2"/>
  <c r="I792" i="2"/>
  <c r="I791" i="2"/>
  <c r="I790" i="2"/>
  <c r="I789" i="2"/>
  <c r="I788" i="2"/>
  <c r="I787" i="2"/>
  <c r="I786" i="2"/>
  <c r="I785" i="2"/>
  <c r="I784" i="2"/>
  <c r="I783" i="2"/>
  <c r="I782" i="2"/>
  <c r="I781" i="2"/>
  <c r="I780" i="2"/>
  <c r="I779" i="2"/>
  <c r="I778" i="2"/>
  <c r="I777" i="2"/>
  <c r="I776" i="2"/>
  <c r="I775" i="2"/>
  <c r="I774" i="2"/>
  <c r="I773" i="2"/>
  <c r="I772" i="2"/>
  <c r="I771" i="2"/>
  <c r="I770" i="2"/>
  <c r="I769" i="2"/>
  <c r="I768" i="2"/>
  <c r="I767" i="2"/>
  <c r="I766" i="2"/>
  <c r="I765" i="2"/>
  <c r="I764" i="2"/>
  <c r="I763" i="2"/>
  <c r="I762" i="2"/>
  <c r="I761" i="2"/>
  <c r="I760" i="2"/>
  <c r="I759" i="2"/>
  <c r="I758" i="2"/>
  <c r="I757" i="2"/>
  <c r="I756" i="2"/>
  <c r="I755" i="2"/>
  <c r="I754" i="2"/>
  <c r="I753" i="2"/>
  <c r="I752" i="2"/>
  <c r="I751" i="2"/>
  <c r="I750" i="2"/>
  <c r="I749" i="2"/>
  <c r="I748" i="2"/>
  <c r="I747" i="2"/>
  <c r="I746" i="2"/>
  <c r="I745" i="2"/>
  <c r="I744" i="2"/>
  <c r="I743" i="2"/>
  <c r="I742" i="2"/>
  <c r="I741" i="2"/>
  <c r="I740" i="2"/>
  <c r="I739" i="2"/>
  <c r="I738" i="2"/>
  <c r="I737" i="2"/>
  <c r="I736" i="2"/>
  <c r="I735" i="2"/>
  <c r="I734" i="2"/>
  <c r="I733" i="2"/>
  <c r="I732" i="2"/>
  <c r="I731" i="2"/>
  <c r="I730" i="2"/>
  <c r="I729" i="2"/>
  <c r="I728" i="2"/>
  <c r="I727" i="2"/>
  <c r="I726" i="2"/>
  <c r="I725" i="2"/>
  <c r="I724" i="2"/>
  <c r="I723" i="2"/>
  <c r="I722" i="2"/>
  <c r="I721" i="2"/>
  <c r="I720" i="2"/>
  <c r="I719" i="2"/>
  <c r="I718" i="2"/>
  <c r="I717" i="2"/>
  <c r="I716" i="2"/>
  <c r="I715" i="2"/>
  <c r="I714" i="2"/>
  <c r="I713" i="2"/>
  <c r="I712" i="2"/>
  <c r="I711" i="2"/>
  <c r="I710" i="2"/>
  <c r="I709" i="2"/>
  <c r="I708" i="2"/>
  <c r="I707" i="2"/>
  <c r="I706" i="2"/>
  <c r="I705" i="2"/>
  <c r="I704" i="2"/>
  <c r="I703" i="2"/>
  <c r="I702" i="2"/>
  <c r="I701" i="2"/>
  <c r="I700" i="2"/>
  <c r="I699" i="2"/>
  <c r="I698" i="2"/>
  <c r="I697" i="2"/>
  <c r="I696" i="2"/>
  <c r="I695" i="2"/>
  <c r="I694" i="2"/>
  <c r="I693" i="2"/>
  <c r="I692" i="2"/>
  <c r="I691" i="2"/>
  <c r="I690" i="2"/>
  <c r="I689" i="2"/>
  <c r="I688" i="2"/>
  <c r="I687" i="2"/>
  <c r="I686" i="2"/>
  <c r="I685" i="2"/>
  <c r="I684" i="2"/>
  <c r="I683" i="2"/>
  <c r="I682" i="2"/>
  <c r="I681" i="2"/>
  <c r="I680" i="2"/>
  <c r="I679" i="2"/>
  <c r="I678" i="2"/>
  <c r="I677" i="2"/>
  <c r="I676" i="2"/>
  <c r="I675" i="2"/>
  <c r="I674" i="2"/>
  <c r="I673" i="2"/>
  <c r="I672" i="2"/>
  <c r="I671" i="2"/>
  <c r="I670" i="2"/>
  <c r="I669" i="2"/>
  <c r="I668" i="2"/>
  <c r="I667" i="2"/>
  <c r="I666" i="2"/>
  <c r="I665" i="2"/>
  <c r="I664" i="2"/>
  <c r="I663" i="2"/>
  <c r="I662" i="2"/>
  <c r="I661" i="2"/>
  <c r="I660" i="2"/>
  <c r="I659" i="2"/>
  <c r="I658" i="2"/>
  <c r="I657" i="2"/>
  <c r="I656" i="2"/>
  <c r="I655" i="2"/>
  <c r="I654" i="2"/>
  <c r="I653" i="2"/>
  <c r="I652" i="2"/>
  <c r="I651" i="2"/>
  <c r="I650" i="2"/>
  <c r="I649" i="2"/>
  <c r="I648" i="2"/>
  <c r="I647" i="2"/>
  <c r="I646" i="2"/>
  <c r="I645" i="2"/>
  <c r="I644" i="2"/>
  <c r="I643" i="2"/>
  <c r="I642" i="2"/>
  <c r="I641" i="2"/>
  <c r="I640" i="2"/>
  <c r="I639" i="2"/>
  <c r="I638" i="2"/>
  <c r="I637" i="2"/>
  <c r="I636" i="2"/>
  <c r="I635" i="2"/>
  <c r="I634" i="2"/>
  <c r="I633" i="2"/>
  <c r="I632" i="2"/>
  <c r="I631" i="2"/>
  <c r="I630" i="2"/>
  <c r="I629" i="2"/>
  <c r="I628" i="2"/>
  <c r="I627" i="2"/>
  <c r="I626" i="2"/>
  <c r="I625" i="2"/>
  <c r="I624" i="2"/>
  <c r="I623" i="2"/>
  <c r="I622" i="2"/>
  <c r="I621" i="2"/>
  <c r="I620" i="2"/>
  <c r="I619" i="2"/>
  <c r="I618" i="2"/>
  <c r="I617" i="2"/>
  <c r="I616" i="2"/>
  <c r="I615" i="2"/>
  <c r="I614" i="2"/>
  <c r="I613" i="2"/>
  <c r="I612" i="2"/>
  <c r="I611" i="2"/>
  <c r="I610" i="2"/>
  <c r="I609" i="2"/>
  <c r="I608" i="2"/>
  <c r="I607" i="2"/>
  <c r="I606" i="2"/>
  <c r="I605" i="2"/>
  <c r="I604" i="2"/>
  <c r="I603" i="2"/>
  <c r="I602" i="2"/>
  <c r="I601" i="2"/>
  <c r="I600" i="2"/>
  <c r="I599" i="2"/>
  <c r="I598" i="2"/>
  <c r="I597" i="2"/>
  <c r="I596" i="2"/>
  <c r="I595" i="2"/>
  <c r="I594" i="2"/>
  <c r="I593" i="2"/>
  <c r="I592" i="2"/>
  <c r="I591" i="2"/>
  <c r="I590" i="2"/>
  <c r="I589" i="2"/>
  <c r="I588" i="2"/>
  <c r="I587" i="2"/>
  <c r="I586" i="2"/>
  <c r="I585" i="2"/>
  <c r="I584" i="2"/>
  <c r="I583" i="2"/>
  <c r="I582" i="2"/>
  <c r="I581" i="2"/>
  <c r="I580" i="2"/>
  <c r="I579" i="2"/>
  <c r="I578"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K1747" i="2" l="1"/>
  <c r="O1759" i="2"/>
  <c r="O1758" i="2"/>
  <c r="O1757" i="2"/>
  <c r="O1756" i="2"/>
  <c r="O1755" i="2"/>
  <c r="O1754" i="2"/>
  <c r="O1753" i="2"/>
  <c r="O1752" i="2"/>
  <c r="O1751" i="2"/>
  <c r="O1750" i="2"/>
  <c r="O1749" i="2"/>
  <c r="O1748" i="2"/>
  <c r="O1747" i="2"/>
  <c r="M1759" i="2"/>
  <c r="M1758" i="2"/>
  <c r="M1757" i="2"/>
  <c r="M1756" i="2"/>
  <c r="M1755" i="2"/>
  <c r="M1754" i="2"/>
  <c r="M1753" i="2"/>
  <c r="M1752" i="2"/>
  <c r="M1751" i="2"/>
  <c r="M1750" i="2"/>
  <c r="M1749" i="2"/>
  <c r="M1748" i="2"/>
  <c r="M1747" i="2"/>
  <c r="K1760" i="2"/>
  <c r="K1759" i="2"/>
  <c r="K1758" i="2"/>
  <c r="K1756" i="2"/>
  <c r="K1755" i="2"/>
  <c r="K1754" i="2"/>
  <c r="K1753" i="2"/>
  <c r="K1752" i="2"/>
  <c r="K1751" i="2"/>
  <c r="K1750" i="2"/>
  <c r="K1749" i="2"/>
  <c r="K1748" i="2"/>
  <c r="K1757" i="2"/>
  <c r="K1838" i="2"/>
  <c r="K1837" i="2"/>
  <c r="K1836" i="2"/>
  <c r="K1835" i="2"/>
  <c r="K1834" i="2"/>
  <c r="K1833" i="2"/>
  <c r="K1832" i="2"/>
  <c r="K1831" i="2"/>
  <c r="K1830" i="2"/>
  <c r="K1829" i="2"/>
  <c r="K1828" i="2"/>
  <c r="K1827" i="2"/>
  <c r="K1826" i="2"/>
  <c r="K1825" i="2"/>
  <c r="K1824" i="2"/>
  <c r="K1823" i="2"/>
  <c r="K1822" i="2"/>
  <c r="K1821" i="2"/>
  <c r="K1820" i="2"/>
  <c r="K1819" i="2"/>
  <c r="K1818" i="2"/>
  <c r="K1817" i="2"/>
  <c r="K1816" i="2"/>
  <c r="K1815" i="2"/>
  <c r="K1814" i="2"/>
  <c r="K1813" i="2"/>
  <c r="K1812" i="2"/>
  <c r="K1811" i="2"/>
  <c r="K1810" i="2"/>
  <c r="K1809" i="2"/>
  <c r="K1808" i="2"/>
  <c r="K1807" i="2"/>
  <c r="K1806" i="2"/>
  <c r="K1805" i="2"/>
  <c r="K1804" i="2"/>
  <c r="K1803" i="2"/>
  <c r="K1802" i="2"/>
  <c r="K1801" i="2"/>
  <c r="K1800" i="2"/>
  <c r="K1799" i="2"/>
  <c r="K1798" i="2"/>
  <c r="K1797" i="2"/>
  <c r="K1796" i="2"/>
  <c r="K1795" i="2"/>
  <c r="K1794" i="2"/>
  <c r="K1793" i="2"/>
  <c r="K1792" i="2"/>
  <c r="K1791" i="2"/>
  <c r="K1790" i="2"/>
  <c r="K1789" i="2"/>
  <c r="K1788" i="2"/>
  <c r="K1787" i="2"/>
  <c r="K1786" i="2"/>
  <c r="K1785" i="2"/>
  <c r="K1784" i="2"/>
  <c r="K1783" i="2"/>
  <c r="K1782" i="2"/>
  <c r="K1781" i="2"/>
  <c r="K1780" i="2"/>
  <c r="K1779" i="2"/>
  <c r="K1778" i="2"/>
  <c r="K1777" i="2"/>
  <c r="K1776" i="2"/>
  <c r="K1775" i="2"/>
  <c r="K1774" i="2"/>
  <c r="K1773" i="2"/>
  <c r="K1772" i="2"/>
  <c r="K1771" i="2"/>
  <c r="K1770" i="2"/>
  <c r="K1769" i="2"/>
  <c r="K1768" i="2"/>
  <c r="K1767" i="2"/>
  <c r="K1766" i="2"/>
  <c r="K1765" i="2"/>
  <c r="K1764" i="2"/>
  <c r="K1763" i="2"/>
  <c r="K1762" i="2"/>
  <c r="K1761" i="2"/>
  <c r="K1746" i="2"/>
  <c r="K1745" i="2"/>
  <c r="K1744" i="2"/>
  <c r="K1743" i="2"/>
  <c r="K1742" i="2"/>
  <c r="K1741" i="2"/>
  <c r="K1740" i="2"/>
  <c r="K1739" i="2"/>
  <c r="K1738" i="2"/>
  <c r="K1737" i="2"/>
  <c r="K1736" i="2"/>
  <c r="K1735" i="2"/>
  <c r="K1734" i="2"/>
  <c r="K1733" i="2"/>
  <c r="K1732" i="2"/>
  <c r="K1731" i="2"/>
  <c r="K1730" i="2"/>
  <c r="K1729" i="2"/>
  <c r="K1728" i="2"/>
  <c r="K1727" i="2"/>
  <c r="K1726" i="2"/>
  <c r="K1725" i="2"/>
  <c r="K1724" i="2"/>
  <c r="K1723" i="2"/>
  <c r="K1722" i="2"/>
  <c r="K1721" i="2"/>
  <c r="K1720" i="2"/>
  <c r="K1719" i="2"/>
  <c r="K1718" i="2"/>
  <c r="K1717" i="2"/>
  <c r="K1716" i="2"/>
  <c r="K1715" i="2"/>
  <c r="K1714" i="2"/>
  <c r="K1713" i="2"/>
  <c r="K1712" i="2"/>
  <c r="K1711" i="2"/>
  <c r="K1710" i="2"/>
  <c r="K1709" i="2"/>
  <c r="K1708" i="2"/>
  <c r="K1707" i="2"/>
  <c r="K1706" i="2"/>
  <c r="K1705" i="2"/>
  <c r="K1704" i="2"/>
  <c r="K1703" i="2"/>
  <c r="K1702" i="2"/>
  <c r="K1701" i="2"/>
  <c r="K1700" i="2"/>
  <c r="K1699" i="2"/>
  <c r="K1698" i="2"/>
  <c r="K1697" i="2"/>
  <c r="K1696" i="2"/>
  <c r="K1695" i="2"/>
  <c r="K1694" i="2"/>
  <c r="K1693" i="2"/>
  <c r="K1692" i="2"/>
  <c r="K1691" i="2"/>
  <c r="K1690" i="2"/>
  <c r="K1689" i="2"/>
  <c r="K1688" i="2"/>
  <c r="K1687" i="2"/>
  <c r="K1686" i="2"/>
  <c r="K1685" i="2"/>
  <c r="K1684" i="2"/>
  <c r="K1683" i="2"/>
  <c r="K1682" i="2"/>
  <c r="K1681" i="2"/>
  <c r="K1680" i="2"/>
  <c r="K1679" i="2"/>
  <c r="K1678" i="2"/>
  <c r="K1677" i="2"/>
  <c r="K1676" i="2"/>
  <c r="K1675" i="2"/>
  <c r="K1674" i="2"/>
  <c r="K1673" i="2"/>
  <c r="K1672" i="2"/>
  <c r="K1671" i="2"/>
  <c r="K1670" i="2"/>
  <c r="K1669" i="2"/>
  <c r="K1668" i="2"/>
  <c r="K1667" i="2"/>
  <c r="K1666" i="2"/>
  <c r="K1665" i="2"/>
  <c r="K1664" i="2"/>
  <c r="K1663" i="2"/>
  <c r="K1662" i="2"/>
  <c r="K1661" i="2"/>
  <c r="K1660" i="2"/>
  <c r="K1659" i="2"/>
  <c r="K1658" i="2"/>
  <c r="K1657" i="2"/>
  <c r="K1656" i="2"/>
  <c r="K1655" i="2"/>
  <c r="K1654" i="2"/>
  <c r="K1653" i="2"/>
  <c r="K1652" i="2"/>
  <c r="K1651" i="2"/>
  <c r="K1650" i="2"/>
  <c r="K1649" i="2"/>
  <c r="K1648" i="2"/>
  <c r="K1647" i="2"/>
  <c r="K1646" i="2"/>
  <c r="K1645" i="2"/>
  <c r="K1644" i="2"/>
  <c r="K1643" i="2"/>
  <c r="K1642" i="2"/>
  <c r="K1641" i="2"/>
  <c r="K1640" i="2"/>
  <c r="K1639" i="2"/>
  <c r="K1638" i="2"/>
  <c r="K1637" i="2"/>
  <c r="K1636" i="2"/>
  <c r="K1635" i="2"/>
  <c r="K1634" i="2"/>
  <c r="K1633" i="2"/>
  <c r="K1632" i="2"/>
  <c r="K1631" i="2"/>
  <c r="K1630" i="2"/>
  <c r="K1629" i="2"/>
  <c r="K1628" i="2"/>
  <c r="K1627" i="2"/>
  <c r="K1626" i="2"/>
  <c r="K1625" i="2"/>
  <c r="K1624" i="2"/>
  <c r="K1623" i="2"/>
  <c r="K1622" i="2"/>
  <c r="K1621" i="2"/>
  <c r="K1620" i="2"/>
  <c r="K1619" i="2"/>
  <c r="K1618" i="2"/>
  <c r="K1617" i="2"/>
  <c r="K1616" i="2"/>
  <c r="K1615" i="2"/>
  <c r="K1614" i="2"/>
  <c r="K1613" i="2"/>
  <c r="K1612" i="2"/>
  <c r="K1611" i="2"/>
  <c r="K1610" i="2"/>
  <c r="K1609" i="2"/>
  <c r="K1608" i="2"/>
  <c r="K1607" i="2"/>
  <c r="K1606" i="2"/>
  <c r="K1605" i="2"/>
  <c r="K1604" i="2"/>
  <c r="K1603" i="2"/>
  <c r="K1602" i="2"/>
  <c r="K1601" i="2"/>
  <c r="K1600" i="2"/>
  <c r="K1599" i="2"/>
  <c r="K1598" i="2"/>
  <c r="K1597" i="2"/>
  <c r="K1596" i="2"/>
  <c r="K1595" i="2"/>
  <c r="K1594" i="2"/>
  <c r="K1593" i="2"/>
  <c r="K1592" i="2"/>
  <c r="K1591" i="2"/>
  <c r="K1590" i="2"/>
  <c r="K1589" i="2"/>
  <c r="K1588" i="2"/>
  <c r="K1587" i="2"/>
  <c r="K1586" i="2"/>
  <c r="K1585" i="2"/>
  <c r="K1584" i="2"/>
  <c r="K1583" i="2"/>
  <c r="K1582" i="2"/>
  <c r="K1581" i="2"/>
  <c r="K1580" i="2"/>
  <c r="K1579" i="2"/>
  <c r="K1578" i="2"/>
  <c r="K1577" i="2"/>
  <c r="K1576" i="2"/>
  <c r="K1575" i="2"/>
  <c r="K1574" i="2"/>
  <c r="K1573" i="2"/>
  <c r="K1572" i="2"/>
  <c r="K1571" i="2"/>
  <c r="K1570" i="2"/>
  <c r="K1569" i="2"/>
  <c r="K1568" i="2"/>
  <c r="K1567" i="2"/>
  <c r="K1566" i="2"/>
  <c r="K1565" i="2"/>
  <c r="K1564" i="2"/>
  <c r="K1563" i="2"/>
  <c r="K1562" i="2"/>
  <c r="K1561" i="2"/>
  <c r="K1560" i="2"/>
  <c r="K1559" i="2"/>
  <c r="K1558" i="2"/>
  <c r="K1557" i="2"/>
  <c r="K1556" i="2"/>
  <c r="K1555" i="2"/>
  <c r="K1554" i="2"/>
  <c r="K1553" i="2"/>
  <c r="K1552" i="2"/>
  <c r="K1551" i="2"/>
  <c r="K1550" i="2"/>
  <c r="K1549" i="2"/>
  <c r="K1548" i="2"/>
  <c r="K1547" i="2"/>
  <c r="K1546" i="2"/>
  <c r="K1545" i="2"/>
  <c r="K1544" i="2"/>
  <c r="K1543" i="2"/>
  <c r="K1542" i="2"/>
  <c r="K1541" i="2"/>
  <c r="K1540" i="2"/>
  <c r="K1539" i="2"/>
  <c r="K1538" i="2"/>
  <c r="K1537" i="2"/>
  <c r="K1536" i="2"/>
  <c r="K1535" i="2"/>
  <c r="K1534" i="2"/>
  <c r="K1533" i="2"/>
  <c r="K1532" i="2"/>
  <c r="K1531" i="2"/>
  <c r="K1530" i="2"/>
  <c r="K1529" i="2"/>
  <c r="K1528" i="2"/>
  <c r="K1527" i="2"/>
  <c r="K1526" i="2"/>
  <c r="K1525" i="2"/>
  <c r="K1524" i="2"/>
  <c r="K1523" i="2"/>
  <c r="K1522" i="2"/>
  <c r="K1521" i="2"/>
  <c r="K1520" i="2"/>
  <c r="K1519" i="2"/>
  <c r="K1518" i="2"/>
  <c r="K1517" i="2"/>
  <c r="K1516" i="2"/>
  <c r="K1515" i="2"/>
  <c r="K1514" i="2"/>
  <c r="K1513" i="2"/>
  <c r="K1512" i="2"/>
  <c r="K1511" i="2"/>
  <c r="K1510" i="2"/>
  <c r="K1509" i="2"/>
  <c r="K1508" i="2"/>
  <c r="K1507" i="2"/>
  <c r="K1506" i="2"/>
  <c r="K1505" i="2"/>
  <c r="K1504" i="2"/>
  <c r="K1503" i="2"/>
  <c r="K1502" i="2"/>
  <c r="K1501" i="2"/>
  <c r="K1500" i="2"/>
  <c r="K1499" i="2"/>
  <c r="K1498" i="2"/>
  <c r="K1497" i="2"/>
  <c r="K1496" i="2"/>
  <c r="K1495" i="2"/>
  <c r="K1494" i="2"/>
  <c r="K1493" i="2"/>
  <c r="K1492" i="2"/>
  <c r="K1491" i="2"/>
  <c r="K1490" i="2"/>
  <c r="K1489" i="2"/>
  <c r="K1488" i="2"/>
  <c r="K1487" i="2"/>
  <c r="K1486" i="2"/>
  <c r="K1485" i="2"/>
  <c r="K1484" i="2"/>
  <c r="K1483" i="2"/>
  <c r="K1482" i="2"/>
  <c r="K1481" i="2"/>
  <c r="K1480" i="2"/>
  <c r="K1479" i="2"/>
  <c r="K1478" i="2"/>
  <c r="K1477" i="2"/>
  <c r="K1476" i="2"/>
  <c r="K1475" i="2"/>
  <c r="K1474" i="2"/>
  <c r="K1473" i="2"/>
  <c r="K1472" i="2"/>
  <c r="K1471" i="2"/>
  <c r="K1470" i="2"/>
  <c r="K1469" i="2"/>
  <c r="K1468" i="2"/>
  <c r="K1467" i="2"/>
  <c r="K1466" i="2"/>
  <c r="K1465" i="2"/>
  <c r="K1464" i="2"/>
  <c r="K1463" i="2"/>
  <c r="K1462" i="2"/>
  <c r="K1461" i="2"/>
  <c r="K1460" i="2"/>
  <c r="K1459" i="2"/>
  <c r="K1458" i="2"/>
  <c r="K1457" i="2"/>
  <c r="K1456" i="2"/>
  <c r="K1455" i="2"/>
  <c r="K1454" i="2"/>
  <c r="K1453" i="2"/>
  <c r="K1452" i="2"/>
  <c r="K1451" i="2"/>
  <c r="K1450" i="2"/>
  <c r="K1449" i="2"/>
  <c r="K1448" i="2"/>
  <c r="K1447" i="2"/>
  <c r="K1446" i="2"/>
  <c r="K1445" i="2"/>
  <c r="K1444" i="2"/>
  <c r="K1443" i="2"/>
  <c r="K1442" i="2"/>
  <c r="K1441" i="2"/>
  <c r="K1440" i="2"/>
  <c r="K1439" i="2"/>
  <c r="K1438" i="2"/>
  <c r="K1437" i="2"/>
  <c r="K1436" i="2"/>
  <c r="K1435" i="2"/>
  <c r="K1434" i="2"/>
  <c r="K1433" i="2"/>
  <c r="K1432" i="2"/>
  <c r="K1431" i="2"/>
  <c r="K1430" i="2"/>
  <c r="K1429" i="2"/>
  <c r="K1428" i="2"/>
  <c r="K1427" i="2"/>
  <c r="K1426" i="2"/>
  <c r="K1425" i="2"/>
  <c r="K1424" i="2"/>
  <c r="K1423" i="2"/>
  <c r="K1422" i="2"/>
  <c r="K1421" i="2"/>
  <c r="K1420" i="2"/>
  <c r="K1419" i="2"/>
  <c r="K1418" i="2"/>
  <c r="K1417" i="2"/>
  <c r="K1416" i="2"/>
  <c r="K1415" i="2"/>
  <c r="K1414" i="2"/>
  <c r="K1413" i="2"/>
  <c r="K1412" i="2"/>
  <c r="K1411" i="2"/>
  <c r="K1410" i="2"/>
  <c r="K1409" i="2"/>
  <c r="K1408" i="2"/>
  <c r="K1407" i="2"/>
  <c r="K1406" i="2"/>
  <c r="K1405" i="2"/>
  <c r="K1404" i="2"/>
  <c r="K1403" i="2"/>
  <c r="K1402" i="2"/>
  <c r="K1401" i="2"/>
  <c r="K1400" i="2"/>
  <c r="K1399" i="2"/>
  <c r="K1398" i="2"/>
  <c r="K1397" i="2"/>
  <c r="K1396" i="2"/>
  <c r="K1395" i="2"/>
  <c r="K1394" i="2"/>
  <c r="K1393" i="2"/>
  <c r="K1392" i="2"/>
  <c r="K1391" i="2"/>
  <c r="K1390" i="2"/>
  <c r="K1389" i="2"/>
  <c r="K1388" i="2"/>
  <c r="K1387" i="2"/>
  <c r="K1386" i="2"/>
  <c r="K1385" i="2"/>
  <c r="K1384" i="2"/>
  <c r="K1383" i="2"/>
  <c r="K1382" i="2"/>
  <c r="K1381" i="2"/>
  <c r="K1380" i="2"/>
  <c r="K1379" i="2"/>
  <c r="K1378" i="2"/>
  <c r="K1377" i="2"/>
  <c r="K1376" i="2"/>
  <c r="K1375" i="2"/>
  <c r="K1374" i="2"/>
  <c r="K1373" i="2"/>
  <c r="K1372" i="2"/>
  <c r="K1371" i="2"/>
  <c r="K1370" i="2"/>
  <c r="K1369" i="2"/>
  <c r="K1368" i="2"/>
  <c r="K1367" i="2"/>
  <c r="K1366" i="2"/>
  <c r="K1365" i="2"/>
  <c r="K1364" i="2"/>
  <c r="K1363" i="2"/>
  <c r="K1362" i="2"/>
  <c r="K1361" i="2"/>
  <c r="K1360" i="2"/>
  <c r="K1359" i="2"/>
  <c r="K1358" i="2"/>
  <c r="K1357" i="2"/>
  <c r="K1356" i="2"/>
  <c r="K1355" i="2"/>
  <c r="K1354" i="2"/>
  <c r="K1353" i="2"/>
  <c r="K1352" i="2"/>
  <c r="K1351" i="2"/>
  <c r="K1350" i="2"/>
  <c r="K1349" i="2"/>
  <c r="K1348" i="2"/>
  <c r="K1347" i="2"/>
  <c r="K1346" i="2"/>
  <c r="K1345" i="2"/>
  <c r="K1344" i="2"/>
  <c r="K1343" i="2"/>
  <c r="K1342" i="2"/>
  <c r="K1341" i="2"/>
  <c r="K1340" i="2"/>
  <c r="K1339" i="2"/>
  <c r="K1338" i="2"/>
  <c r="K1337" i="2"/>
  <c r="K1336" i="2"/>
  <c r="K1335" i="2"/>
  <c r="K1334" i="2"/>
  <c r="K1333" i="2"/>
  <c r="K1332" i="2"/>
  <c r="K1331" i="2"/>
  <c r="K1330" i="2"/>
  <c r="K1329" i="2"/>
  <c r="K1328" i="2"/>
  <c r="K1327" i="2"/>
  <c r="K1326" i="2"/>
  <c r="K1325" i="2"/>
  <c r="K1324" i="2"/>
  <c r="K1323" i="2"/>
  <c r="K1322" i="2"/>
  <c r="K1321" i="2"/>
  <c r="K1320" i="2"/>
  <c r="K1319" i="2"/>
  <c r="K1318" i="2"/>
  <c r="K1317" i="2"/>
  <c r="K1316" i="2"/>
  <c r="K1315" i="2"/>
  <c r="K1314" i="2"/>
  <c r="K1313" i="2"/>
  <c r="K1312" i="2"/>
  <c r="K1311" i="2"/>
  <c r="K1310" i="2"/>
  <c r="K1309" i="2"/>
  <c r="K1308" i="2"/>
  <c r="K1307" i="2"/>
  <c r="K1306" i="2"/>
  <c r="K1305" i="2"/>
  <c r="K1304" i="2"/>
  <c r="K1303" i="2"/>
  <c r="K1302" i="2"/>
  <c r="K1301" i="2"/>
  <c r="K1300" i="2"/>
  <c r="K1299" i="2"/>
  <c r="K1298" i="2"/>
  <c r="K1297" i="2"/>
  <c r="K1296" i="2"/>
  <c r="K1295" i="2"/>
  <c r="K1294" i="2"/>
  <c r="K1293" i="2"/>
  <c r="K1292" i="2"/>
  <c r="K1291" i="2"/>
  <c r="K1290" i="2"/>
  <c r="K1289" i="2"/>
  <c r="K1288" i="2"/>
  <c r="K1287" i="2"/>
  <c r="K1286" i="2"/>
  <c r="K1285" i="2"/>
  <c r="K1284" i="2"/>
  <c r="K1283" i="2"/>
  <c r="K1282" i="2"/>
  <c r="K1281" i="2"/>
  <c r="K1280" i="2"/>
  <c r="K1279" i="2"/>
  <c r="K1278" i="2"/>
  <c r="K1277" i="2"/>
  <c r="K1276" i="2"/>
  <c r="K1275" i="2"/>
  <c r="K1274" i="2"/>
  <c r="K1273" i="2"/>
  <c r="K1272" i="2"/>
  <c r="K1271" i="2"/>
  <c r="K1270" i="2"/>
  <c r="K1269" i="2"/>
  <c r="K1268" i="2"/>
  <c r="K1267" i="2"/>
  <c r="K1266" i="2"/>
  <c r="K1265" i="2"/>
  <c r="K1264" i="2"/>
  <c r="K1263" i="2"/>
  <c r="K1262" i="2"/>
  <c r="K1261" i="2"/>
  <c r="K1260" i="2"/>
  <c r="K1259" i="2"/>
  <c r="K1258" i="2"/>
  <c r="K1257" i="2"/>
  <c r="K1256" i="2"/>
  <c r="K1255" i="2"/>
  <c r="K1254" i="2"/>
  <c r="K1253" i="2"/>
  <c r="K1252" i="2"/>
  <c r="K1251" i="2"/>
  <c r="K1250" i="2"/>
  <c r="K1249" i="2"/>
  <c r="K1248" i="2"/>
  <c r="K1247" i="2"/>
  <c r="K1246" i="2"/>
  <c r="K1245" i="2"/>
  <c r="K1244" i="2"/>
  <c r="K1243" i="2"/>
  <c r="K1242" i="2"/>
  <c r="K1241" i="2"/>
  <c r="K1240" i="2"/>
  <c r="K1239" i="2"/>
  <c r="K1238" i="2"/>
  <c r="K1237" i="2"/>
  <c r="K1236" i="2"/>
  <c r="K1235" i="2"/>
  <c r="K1234" i="2"/>
  <c r="K1233" i="2"/>
  <c r="K1232" i="2"/>
  <c r="K1231" i="2"/>
  <c r="K1230" i="2"/>
  <c r="K1229" i="2"/>
  <c r="K1228" i="2"/>
  <c r="K1227" i="2"/>
  <c r="K1226" i="2"/>
  <c r="K1225" i="2"/>
  <c r="K1224" i="2"/>
  <c r="K1223" i="2"/>
  <c r="K1222" i="2"/>
  <c r="K1221" i="2"/>
  <c r="K1220" i="2"/>
  <c r="K1219" i="2"/>
  <c r="K1218" i="2"/>
  <c r="K1217" i="2"/>
  <c r="K1216" i="2"/>
  <c r="K1215" i="2"/>
  <c r="K1214" i="2"/>
  <c r="K1213" i="2"/>
  <c r="K1212" i="2"/>
  <c r="K1211" i="2"/>
  <c r="K1210" i="2"/>
  <c r="K1209" i="2"/>
  <c r="K1208" i="2"/>
  <c r="K1207" i="2"/>
  <c r="K1206" i="2"/>
  <c r="K1205" i="2"/>
  <c r="K1204" i="2"/>
  <c r="K1203" i="2"/>
  <c r="K1202" i="2"/>
  <c r="K1201" i="2"/>
  <c r="K1200" i="2"/>
  <c r="K1199" i="2"/>
  <c r="K1198" i="2"/>
  <c r="K1197" i="2"/>
  <c r="K1196" i="2"/>
  <c r="K1195" i="2"/>
  <c r="K1194" i="2"/>
  <c r="K1193" i="2"/>
  <c r="K1192" i="2"/>
  <c r="K1191" i="2"/>
  <c r="K1190" i="2"/>
  <c r="K1189" i="2"/>
  <c r="K1188" i="2"/>
  <c r="K1187" i="2"/>
  <c r="K1186" i="2"/>
  <c r="K1185" i="2"/>
  <c r="K1184" i="2"/>
  <c r="K1183" i="2"/>
  <c r="K1182" i="2"/>
  <c r="K1181" i="2"/>
  <c r="K1180" i="2"/>
  <c r="K1179" i="2"/>
  <c r="K1178" i="2"/>
  <c r="K1177" i="2"/>
  <c r="K1176" i="2"/>
  <c r="K1175" i="2"/>
  <c r="K1174" i="2"/>
  <c r="K1173" i="2"/>
  <c r="K1172" i="2"/>
  <c r="K1171" i="2"/>
  <c r="K1170" i="2"/>
  <c r="K1169" i="2"/>
  <c r="K1168" i="2"/>
  <c r="K1167" i="2"/>
  <c r="K1166" i="2"/>
  <c r="K1165" i="2"/>
  <c r="K1164" i="2"/>
  <c r="K1163" i="2"/>
  <c r="K1162" i="2"/>
  <c r="K1161" i="2"/>
  <c r="K1160" i="2"/>
  <c r="K1159" i="2"/>
  <c r="K1158" i="2"/>
  <c r="K1157" i="2"/>
  <c r="K1156" i="2"/>
  <c r="K1155" i="2"/>
  <c r="K1154" i="2"/>
  <c r="K1153" i="2"/>
  <c r="K1152" i="2"/>
  <c r="K1151" i="2"/>
  <c r="K1150" i="2"/>
  <c r="K1149" i="2"/>
  <c r="K1148" i="2"/>
  <c r="K1147" i="2"/>
  <c r="K1146" i="2"/>
  <c r="K1145" i="2"/>
  <c r="K1144" i="2"/>
  <c r="K1143" i="2"/>
  <c r="K1142" i="2"/>
  <c r="K1141" i="2"/>
  <c r="K1140" i="2"/>
  <c r="K1139" i="2"/>
  <c r="K1138" i="2"/>
  <c r="K1137" i="2"/>
  <c r="K1136" i="2"/>
  <c r="K1135" i="2"/>
  <c r="K1134" i="2"/>
  <c r="K1133" i="2"/>
  <c r="K1132" i="2"/>
  <c r="K1131" i="2"/>
  <c r="K1130" i="2"/>
  <c r="K1129" i="2"/>
  <c r="K1128" i="2"/>
  <c r="K1127" i="2"/>
  <c r="K1126" i="2"/>
  <c r="K1125" i="2"/>
  <c r="K1124" i="2"/>
  <c r="K1123" i="2"/>
  <c r="K1122" i="2"/>
  <c r="K1121" i="2"/>
  <c r="K1120" i="2"/>
  <c r="K1119" i="2"/>
  <c r="K1118" i="2"/>
  <c r="K1117" i="2"/>
  <c r="K1116" i="2"/>
  <c r="K1115" i="2"/>
  <c r="K1114" i="2"/>
  <c r="K1113" i="2"/>
  <c r="K1112" i="2"/>
  <c r="K1111" i="2"/>
  <c r="K1110" i="2"/>
  <c r="K1109" i="2"/>
  <c r="K1108" i="2"/>
  <c r="K1107" i="2"/>
  <c r="K1106" i="2"/>
  <c r="K1105" i="2"/>
  <c r="K1104" i="2"/>
  <c r="K1103" i="2"/>
  <c r="K1102" i="2"/>
  <c r="K1101" i="2"/>
  <c r="K1100" i="2"/>
  <c r="K1099" i="2"/>
  <c r="K1098" i="2"/>
  <c r="K1097" i="2"/>
  <c r="K1096" i="2"/>
  <c r="K1095" i="2"/>
  <c r="K1094" i="2"/>
  <c r="K1093" i="2"/>
  <c r="K1092" i="2"/>
  <c r="K1091" i="2"/>
  <c r="K1090" i="2"/>
  <c r="K1089" i="2"/>
  <c r="K1088" i="2"/>
  <c r="K1087" i="2"/>
  <c r="K1086" i="2"/>
  <c r="K1085" i="2"/>
  <c r="K1084" i="2"/>
  <c r="K1083" i="2"/>
  <c r="K1082" i="2"/>
  <c r="K1081" i="2"/>
  <c r="K1080" i="2"/>
  <c r="K1079" i="2"/>
  <c r="K1078" i="2"/>
  <c r="K1077" i="2"/>
  <c r="K1076" i="2"/>
  <c r="K1075" i="2"/>
  <c r="K1074" i="2"/>
  <c r="K1073" i="2"/>
  <c r="K1072" i="2"/>
  <c r="K1071" i="2"/>
  <c r="K1070" i="2"/>
  <c r="K1069" i="2"/>
  <c r="K1068" i="2"/>
  <c r="K1067" i="2"/>
  <c r="K1066" i="2"/>
  <c r="K1065" i="2"/>
  <c r="K1064" i="2"/>
  <c r="K1063" i="2"/>
  <c r="K1062" i="2"/>
  <c r="K1061" i="2"/>
  <c r="K1060" i="2"/>
  <c r="K1059" i="2"/>
  <c r="K1058" i="2"/>
  <c r="K1057" i="2"/>
  <c r="K1056" i="2"/>
  <c r="K1055" i="2"/>
  <c r="K1054" i="2"/>
  <c r="K1053" i="2"/>
  <c r="K1052" i="2"/>
  <c r="K1051" i="2"/>
  <c r="K1050" i="2"/>
  <c r="K1049" i="2"/>
  <c r="K1048" i="2"/>
  <c r="K1047" i="2"/>
  <c r="K1046" i="2"/>
  <c r="K1045" i="2"/>
  <c r="K1044" i="2"/>
  <c r="K1043" i="2"/>
  <c r="K1042" i="2"/>
  <c r="K1041" i="2"/>
  <c r="K1040" i="2"/>
  <c r="K1039" i="2"/>
  <c r="K1038" i="2"/>
  <c r="K1037" i="2"/>
  <c r="K1036" i="2"/>
  <c r="K1035" i="2"/>
  <c r="K1034" i="2"/>
  <c r="K1033" i="2"/>
  <c r="K1032" i="2"/>
  <c r="K1031" i="2"/>
  <c r="K1030" i="2"/>
  <c r="K1029" i="2"/>
  <c r="K1028" i="2"/>
  <c r="K1027" i="2"/>
  <c r="K1026" i="2"/>
  <c r="K1025" i="2"/>
  <c r="K1024" i="2"/>
  <c r="K1023" i="2"/>
  <c r="K1022" i="2"/>
  <c r="K1021" i="2"/>
  <c r="K1020" i="2"/>
  <c r="K1019" i="2"/>
  <c r="K1018" i="2"/>
  <c r="K1017" i="2"/>
  <c r="K1016" i="2"/>
  <c r="K1015" i="2"/>
  <c r="K1014" i="2"/>
  <c r="K1013" i="2"/>
  <c r="K1012" i="2"/>
  <c r="K1011" i="2"/>
  <c r="K1010" i="2"/>
  <c r="K1009" i="2"/>
  <c r="K1008" i="2"/>
  <c r="K1007" i="2"/>
  <c r="K1006" i="2"/>
  <c r="K1005" i="2"/>
  <c r="K1004" i="2"/>
  <c r="K1003" i="2"/>
  <c r="K1002" i="2"/>
  <c r="K1001" i="2"/>
  <c r="K1000" i="2"/>
  <c r="K999" i="2"/>
  <c r="K998" i="2"/>
  <c r="K997" i="2"/>
  <c r="K996" i="2"/>
  <c r="K995" i="2"/>
  <c r="K994" i="2"/>
  <c r="K993" i="2"/>
  <c r="K992" i="2"/>
  <c r="K991" i="2"/>
  <c r="K990" i="2"/>
  <c r="K989" i="2"/>
  <c r="K988" i="2"/>
  <c r="K987" i="2"/>
  <c r="K986" i="2"/>
  <c r="K985" i="2"/>
  <c r="K984" i="2"/>
  <c r="K983" i="2"/>
  <c r="K982" i="2"/>
  <c r="K981" i="2"/>
  <c r="K980" i="2"/>
  <c r="K979" i="2"/>
  <c r="K978" i="2"/>
  <c r="K977" i="2"/>
  <c r="K976" i="2"/>
  <c r="K975" i="2"/>
  <c r="K974" i="2"/>
  <c r="K973" i="2"/>
  <c r="K972" i="2"/>
  <c r="K971" i="2"/>
  <c r="K970" i="2"/>
  <c r="K969" i="2"/>
  <c r="K968" i="2"/>
  <c r="K967" i="2"/>
  <c r="K966" i="2"/>
  <c r="K965" i="2"/>
  <c r="K964" i="2"/>
  <c r="K963" i="2"/>
  <c r="K962" i="2"/>
  <c r="K961" i="2"/>
  <c r="K960" i="2"/>
  <c r="K959" i="2"/>
  <c r="K958" i="2"/>
  <c r="K957" i="2"/>
  <c r="K956" i="2"/>
  <c r="K955" i="2"/>
  <c r="K954" i="2"/>
  <c r="K953" i="2"/>
  <c r="K952" i="2"/>
  <c r="K951" i="2"/>
  <c r="K950" i="2"/>
  <c r="K949" i="2"/>
  <c r="K948" i="2"/>
  <c r="K947" i="2"/>
  <c r="K946" i="2"/>
  <c r="K945" i="2"/>
  <c r="K944" i="2"/>
  <c r="K943" i="2"/>
  <c r="K942" i="2"/>
  <c r="K941" i="2"/>
  <c r="K940" i="2"/>
  <c r="K939" i="2"/>
  <c r="K938" i="2"/>
  <c r="K937" i="2"/>
  <c r="K936" i="2"/>
  <c r="K935" i="2"/>
  <c r="K934" i="2"/>
  <c r="K933" i="2"/>
  <c r="K932" i="2"/>
  <c r="K931" i="2"/>
  <c r="K930" i="2"/>
  <c r="K929" i="2"/>
  <c r="K928" i="2"/>
  <c r="K927" i="2"/>
  <c r="K926" i="2"/>
  <c r="K925" i="2"/>
  <c r="K924" i="2"/>
  <c r="K923" i="2"/>
  <c r="K922" i="2"/>
  <c r="K921" i="2"/>
  <c r="K920" i="2"/>
  <c r="K919" i="2"/>
  <c r="K918" i="2"/>
  <c r="K917" i="2"/>
  <c r="K916" i="2"/>
  <c r="K915" i="2"/>
  <c r="K914" i="2"/>
  <c r="K913" i="2"/>
  <c r="K912" i="2"/>
  <c r="K911" i="2"/>
  <c r="K910" i="2"/>
  <c r="K909" i="2"/>
  <c r="K908" i="2"/>
  <c r="K907" i="2"/>
  <c r="K906" i="2"/>
  <c r="K905" i="2"/>
  <c r="K904" i="2"/>
  <c r="K903" i="2"/>
  <c r="K902" i="2"/>
  <c r="K901" i="2"/>
  <c r="K900" i="2"/>
  <c r="K899" i="2"/>
  <c r="K898" i="2"/>
  <c r="K897" i="2"/>
  <c r="K896" i="2"/>
  <c r="K895" i="2"/>
  <c r="K894" i="2"/>
  <c r="K893" i="2"/>
  <c r="K892" i="2"/>
  <c r="K891" i="2"/>
  <c r="K890" i="2"/>
  <c r="K889" i="2"/>
  <c r="K888" i="2"/>
  <c r="K887" i="2"/>
  <c r="K886" i="2"/>
  <c r="K885" i="2"/>
  <c r="K884" i="2"/>
  <c r="K883" i="2"/>
  <c r="K882" i="2"/>
  <c r="K881" i="2"/>
  <c r="K880" i="2"/>
  <c r="K879" i="2"/>
  <c r="K878" i="2"/>
  <c r="K877" i="2"/>
  <c r="K876" i="2"/>
  <c r="K875" i="2"/>
  <c r="K874" i="2"/>
  <c r="K873" i="2"/>
  <c r="K872" i="2"/>
  <c r="K871" i="2"/>
  <c r="K870" i="2"/>
  <c r="K869" i="2"/>
  <c r="K868" i="2"/>
  <c r="K867" i="2"/>
  <c r="K866" i="2"/>
  <c r="K865" i="2"/>
  <c r="K864" i="2"/>
  <c r="K863" i="2"/>
  <c r="K862" i="2"/>
  <c r="K861" i="2"/>
  <c r="K860" i="2"/>
  <c r="K859" i="2"/>
  <c r="K858" i="2"/>
  <c r="K857" i="2"/>
  <c r="K856" i="2"/>
  <c r="K855" i="2"/>
  <c r="K854" i="2"/>
  <c r="K853" i="2"/>
  <c r="K852" i="2"/>
  <c r="K851" i="2"/>
  <c r="K850" i="2"/>
  <c r="K849" i="2"/>
  <c r="K848" i="2"/>
  <c r="K847" i="2"/>
  <c r="K846" i="2"/>
  <c r="K845" i="2"/>
  <c r="K844" i="2"/>
  <c r="K843" i="2"/>
  <c r="K842" i="2"/>
  <c r="K841" i="2"/>
  <c r="K840" i="2"/>
  <c r="K839" i="2"/>
  <c r="K838" i="2"/>
  <c r="K837" i="2"/>
  <c r="K836" i="2"/>
  <c r="K835" i="2"/>
  <c r="K834" i="2"/>
  <c r="K833" i="2"/>
  <c r="K832" i="2"/>
  <c r="K831" i="2"/>
  <c r="K830" i="2"/>
  <c r="K829" i="2"/>
  <c r="K828" i="2"/>
  <c r="K827" i="2"/>
  <c r="K826" i="2"/>
  <c r="K825" i="2"/>
  <c r="K824" i="2"/>
  <c r="K823" i="2"/>
  <c r="K822" i="2"/>
  <c r="K821" i="2"/>
  <c r="K820" i="2"/>
  <c r="K819" i="2"/>
  <c r="K818" i="2"/>
  <c r="K817" i="2"/>
  <c r="K816" i="2"/>
  <c r="K815" i="2"/>
  <c r="K814" i="2"/>
  <c r="K813" i="2"/>
  <c r="K812" i="2"/>
  <c r="K811" i="2"/>
  <c r="K810" i="2"/>
  <c r="K809" i="2"/>
  <c r="K808" i="2"/>
  <c r="K807" i="2"/>
  <c r="K806" i="2"/>
  <c r="K805" i="2"/>
  <c r="K804" i="2"/>
  <c r="K803" i="2"/>
  <c r="K802" i="2"/>
  <c r="K801" i="2"/>
  <c r="K800" i="2"/>
  <c r="K799" i="2"/>
  <c r="K798" i="2"/>
  <c r="K797" i="2"/>
  <c r="K796" i="2"/>
  <c r="K795" i="2"/>
  <c r="K794" i="2"/>
  <c r="K793" i="2"/>
  <c r="K792" i="2"/>
  <c r="K791" i="2"/>
  <c r="K790" i="2"/>
  <c r="K789" i="2"/>
  <c r="K788" i="2"/>
  <c r="K787" i="2"/>
  <c r="K786" i="2"/>
  <c r="K785" i="2"/>
  <c r="K784" i="2"/>
  <c r="K783" i="2"/>
  <c r="K782" i="2"/>
  <c r="K781" i="2"/>
  <c r="K780" i="2"/>
  <c r="K779" i="2"/>
  <c r="K778" i="2"/>
  <c r="K777" i="2"/>
  <c r="K776" i="2"/>
  <c r="K775" i="2"/>
  <c r="K774" i="2"/>
  <c r="K773" i="2"/>
  <c r="K772" i="2"/>
  <c r="K771" i="2"/>
  <c r="K770" i="2"/>
  <c r="K769" i="2"/>
  <c r="K768" i="2"/>
  <c r="K767" i="2"/>
  <c r="K766" i="2"/>
  <c r="K765" i="2"/>
  <c r="K764" i="2"/>
  <c r="K763" i="2"/>
  <c r="K762" i="2"/>
  <c r="K761" i="2"/>
  <c r="K760" i="2"/>
  <c r="K759" i="2"/>
  <c r="K758" i="2"/>
  <c r="K757" i="2"/>
  <c r="K756" i="2"/>
  <c r="K755" i="2"/>
  <c r="K754" i="2"/>
  <c r="K753" i="2"/>
  <c r="K752" i="2"/>
  <c r="K751" i="2"/>
  <c r="K750" i="2"/>
  <c r="K749" i="2"/>
  <c r="K748" i="2"/>
  <c r="K747" i="2"/>
  <c r="K746" i="2"/>
  <c r="K745" i="2"/>
  <c r="K744" i="2"/>
  <c r="K743" i="2"/>
  <c r="K742" i="2"/>
  <c r="K741" i="2"/>
  <c r="K740" i="2"/>
  <c r="K739" i="2"/>
  <c r="K738" i="2"/>
  <c r="K737" i="2"/>
  <c r="K736" i="2"/>
  <c r="K735" i="2"/>
  <c r="K734" i="2"/>
  <c r="K733" i="2"/>
  <c r="K732" i="2"/>
  <c r="K731" i="2"/>
  <c r="K730" i="2"/>
  <c r="K729" i="2"/>
  <c r="K728" i="2"/>
  <c r="K727" i="2"/>
  <c r="K726" i="2"/>
  <c r="K725" i="2"/>
  <c r="K724" i="2"/>
  <c r="K723" i="2"/>
  <c r="K722" i="2"/>
  <c r="K721" i="2"/>
  <c r="K720" i="2"/>
  <c r="K719" i="2"/>
  <c r="K718" i="2"/>
  <c r="K717" i="2"/>
  <c r="K716" i="2"/>
  <c r="K715" i="2"/>
  <c r="K714" i="2"/>
  <c r="K713" i="2"/>
  <c r="K712" i="2"/>
  <c r="K711" i="2"/>
  <c r="K710" i="2"/>
  <c r="K709" i="2"/>
  <c r="K708" i="2"/>
  <c r="K707" i="2"/>
  <c r="K706" i="2"/>
  <c r="K705" i="2"/>
  <c r="K704" i="2"/>
  <c r="K703" i="2"/>
  <c r="K702" i="2"/>
  <c r="K701" i="2"/>
  <c r="K700" i="2"/>
  <c r="K699" i="2"/>
  <c r="K698" i="2"/>
  <c r="K697" i="2"/>
  <c r="K696" i="2"/>
  <c r="K695" i="2"/>
  <c r="K694" i="2"/>
  <c r="K693" i="2"/>
  <c r="K692" i="2"/>
  <c r="K691" i="2"/>
  <c r="K690" i="2"/>
  <c r="K689" i="2"/>
  <c r="K688" i="2"/>
  <c r="K687" i="2"/>
  <c r="K686" i="2"/>
  <c r="K685" i="2"/>
  <c r="K684" i="2"/>
  <c r="K683" i="2"/>
  <c r="K682" i="2"/>
  <c r="K681" i="2"/>
  <c r="K680" i="2"/>
  <c r="K679" i="2"/>
  <c r="K678" i="2"/>
  <c r="K677" i="2"/>
  <c r="K676" i="2"/>
  <c r="K675" i="2"/>
  <c r="K674" i="2"/>
  <c r="K673" i="2"/>
  <c r="K672" i="2"/>
  <c r="K671" i="2"/>
  <c r="K670" i="2"/>
  <c r="K669" i="2"/>
  <c r="K668" i="2"/>
  <c r="K667" i="2"/>
  <c r="K666" i="2"/>
  <c r="K665" i="2"/>
  <c r="K664" i="2"/>
  <c r="K663" i="2"/>
  <c r="K662" i="2"/>
  <c r="K661" i="2"/>
  <c r="K660" i="2"/>
  <c r="K659" i="2"/>
  <c r="K658" i="2"/>
  <c r="K657" i="2"/>
  <c r="K656" i="2"/>
  <c r="K655" i="2"/>
  <c r="K654" i="2"/>
  <c r="K653" i="2"/>
  <c r="K652" i="2"/>
  <c r="K651" i="2"/>
  <c r="K650" i="2"/>
  <c r="K649" i="2"/>
  <c r="K648" i="2"/>
  <c r="K647" i="2"/>
  <c r="K646" i="2"/>
  <c r="K645" i="2"/>
  <c r="K644" i="2"/>
  <c r="K643" i="2"/>
  <c r="K642" i="2"/>
  <c r="K641" i="2"/>
  <c r="K640" i="2"/>
  <c r="K639" i="2"/>
  <c r="K638" i="2"/>
  <c r="K637" i="2"/>
  <c r="K636" i="2"/>
  <c r="K635" i="2"/>
  <c r="K634" i="2"/>
  <c r="K633" i="2"/>
  <c r="K632" i="2"/>
  <c r="K631" i="2"/>
  <c r="K630" i="2"/>
  <c r="K629" i="2"/>
  <c r="K628" i="2"/>
  <c r="K627" i="2"/>
  <c r="K626" i="2"/>
  <c r="K625" i="2"/>
  <c r="K624" i="2"/>
  <c r="K623" i="2"/>
  <c r="K622" i="2"/>
  <c r="K621" i="2"/>
  <c r="K620" i="2"/>
  <c r="K619" i="2"/>
  <c r="K618" i="2"/>
  <c r="K617" i="2"/>
  <c r="K616" i="2"/>
  <c r="K615" i="2"/>
  <c r="K614" i="2"/>
  <c r="K613" i="2"/>
  <c r="K612" i="2"/>
  <c r="K611" i="2"/>
  <c r="K610" i="2"/>
  <c r="K609" i="2"/>
  <c r="K608" i="2"/>
  <c r="K607" i="2"/>
  <c r="K606" i="2"/>
  <c r="K605" i="2"/>
  <c r="K604" i="2"/>
  <c r="K603" i="2"/>
  <c r="K602" i="2"/>
  <c r="K601" i="2"/>
  <c r="K600" i="2"/>
  <c r="K599" i="2"/>
  <c r="K598" i="2"/>
  <c r="K597" i="2"/>
  <c r="K596" i="2"/>
  <c r="K595" i="2"/>
  <c r="K594" i="2"/>
  <c r="K593" i="2"/>
  <c r="K592" i="2"/>
  <c r="K591" i="2"/>
  <c r="K590" i="2"/>
  <c r="K589" i="2"/>
  <c r="K588" i="2"/>
  <c r="K587" i="2"/>
  <c r="K586" i="2"/>
  <c r="K585" i="2"/>
  <c r="K584" i="2"/>
  <c r="K583" i="2"/>
  <c r="K582" i="2"/>
  <c r="K581" i="2"/>
  <c r="K580" i="2"/>
  <c r="K579" i="2"/>
  <c r="K578" i="2"/>
  <c r="K577" i="2"/>
  <c r="K576" i="2"/>
  <c r="K575" i="2"/>
  <c r="K574" i="2"/>
  <c r="K573" i="2"/>
  <c r="K572" i="2"/>
  <c r="K571" i="2"/>
  <c r="K570" i="2"/>
  <c r="K569" i="2"/>
  <c r="K568" i="2"/>
  <c r="K567" i="2"/>
  <c r="K566" i="2"/>
  <c r="K565" i="2"/>
  <c r="K564" i="2"/>
  <c r="K563" i="2"/>
  <c r="K562" i="2"/>
  <c r="K561" i="2"/>
  <c r="K560" i="2"/>
  <c r="K559" i="2"/>
  <c r="K558" i="2"/>
  <c r="K557" i="2"/>
  <c r="K556" i="2"/>
  <c r="K555" i="2"/>
  <c r="K554" i="2"/>
  <c r="K553" i="2"/>
  <c r="K552" i="2"/>
  <c r="K551" i="2"/>
  <c r="K550" i="2"/>
  <c r="K549" i="2"/>
  <c r="K548" i="2"/>
  <c r="K547" i="2"/>
  <c r="K546" i="2"/>
  <c r="K545" i="2"/>
  <c r="K544" i="2"/>
  <c r="K543" i="2"/>
  <c r="K542" i="2"/>
  <c r="K541" i="2"/>
  <c r="K540" i="2"/>
  <c r="K539" i="2"/>
  <c r="K538" i="2"/>
  <c r="K537" i="2"/>
  <c r="K536" i="2"/>
  <c r="K535" i="2"/>
  <c r="K534" i="2"/>
  <c r="K533" i="2"/>
  <c r="K532" i="2"/>
  <c r="K531" i="2"/>
  <c r="K530" i="2"/>
  <c r="K529" i="2"/>
  <c r="K528" i="2"/>
  <c r="K527" i="2"/>
  <c r="K526" i="2"/>
  <c r="K525" i="2"/>
  <c r="K524" i="2"/>
  <c r="K523" i="2"/>
  <c r="K522" i="2"/>
  <c r="K521" i="2"/>
  <c r="K520" i="2"/>
  <c r="K519" i="2"/>
  <c r="K518" i="2"/>
  <c r="K517" i="2"/>
  <c r="K516" i="2"/>
  <c r="K515" i="2"/>
  <c r="K514" i="2"/>
  <c r="K513" i="2"/>
  <c r="K512" i="2"/>
  <c r="K511" i="2"/>
  <c r="K510" i="2"/>
  <c r="K509" i="2"/>
  <c r="K508" i="2"/>
  <c r="K507" i="2"/>
  <c r="K506" i="2"/>
  <c r="K505" i="2"/>
  <c r="K504" i="2"/>
  <c r="K503" i="2"/>
  <c r="K502" i="2"/>
  <c r="K501" i="2"/>
  <c r="K500" i="2"/>
  <c r="K499" i="2"/>
  <c r="K498" i="2"/>
  <c r="K497" i="2"/>
  <c r="K496" i="2"/>
  <c r="K495" i="2"/>
  <c r="K494" i="2"/>
  <c r="K493" i="2"/>
  <c r="K492" i="2"/>
  <c r="K491" i="2"/>
  <c r="K490" i="2"/>
  <c r="K489" i="2"/>
  <c r="K488" i="2"/>
  <c r="K487" i="2"/>
  <c r="K486" i="2"/>
  <c r="K485" i="2"/>
  <c r="K484" i="2"/>
  <c r="K483" i="2"/>
  <c r="K482" i="2"/>
  <c r="K481" i="2"/>
  <c r="K480" i="2"/>
  <c r="K479" i="2"/>
  <c r="K478" i="2"/>
  <c r="K477" i="2"/>
  <c r="K476" i="2"/>
  <c r="K475" i="2"/>
  <c r="K474" i="2"/>
  <c r="K473" i="2"/>
  <c r="K472" i="2"/>
  <c r="K471" i="2"/>
  <c r="K470" i="2"/>
  <c r="K469" i="2"/>
  <c r="K468" i="2"/>
  <c r="K467" i="2"/>
  <c r="K466" i="2"/>
  <c r="K465" i="2"/>
  <c r="K464" i="2"/>
  <c r="K463" i="2"/>
  <c r="K462" i="2"/>
  <c r="K461" i="2"/>
  <c r="K460" i="2"/>
  <c r="K459" i="2"/>
  <c r="K458" i="2"/>
  <c r="K457" i="2"/>
  <c r="K456" i="2"/>
  <c r="K455" i="2"/>
  <c r="K454" i="2"/>
  <c r="K453" i="2"/>
  <c r="K452" i="2"/>
  <c r="K451" i="2"/>
  <c r="K450" i="2"/>
  <c r="K449" i="2"/>
  <c r="K448" i="2"/>
  <c r="K447" i="2"/>
  <c r="K446" i="2"/>
  <c r="K445" i="2"/>
  <c r="K444" i="2"/>
  <c r="K443" i="2"/>
  <c r="K442" i="2"/>
  <c r="K441" i="2"/>
  <c r="K440" i="2"/>
  <c r="K439" i="2"/>
  <c r="K438" i="2"/>
  <c r="K437" i="2"/>
  <c r="K436" i="2"/>
  <c r="K435" i="2"/>
  <c r="K434" i="2"/>
  <c r="K433" i="2"/>
  <c r="K432" i="2"/>
  <c r="K431" i="2"/>
  <c r="K430" i="2"/>
  <c r="K429" i="2"/>
  <c r="K428" i="2"/>
  <c r="K427" i="2"/>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L139" i="33" l="1"/>
  <c r="B9" i="34"/>
  <c r="B12" i="34"/>
  <c r="H2" i="40" l="1"/>
  <c r="E14" i="40" s="1"/>
  <c r="D37" i="30"/>
  <c r="D47" i="30"/>
  <c r="D36" i="30"/>
  <c r="D38" i="30"/>
  <c r="D49" i="30"/>
  <c r="D48" i="30"/>
  <c r="D35" i="30"/>
  <c r="C47" i="30"/>
  <c r="C41" i="30"/>
  <c r="C42" i="30"/>
  <c r="C38" i="30"/>
  <c r="D39" i="30"/>
  <c r="C46" i="30"/>
  <c r="C44" i="30"/>
  <c r="C43" i="30"/>
  <c r="C37" i="30"/>
  <c r="C35" i="30"/>
  <c r="C39" i="30"/>
  <c r="C45" i="30"/>
  <c r="C48" i="30"/>
  <c r="C49" i="30"/>
  <c r="C36" i="30"/>
  <c r="C40" i="30"/>
  <c r="D42" i="30"/>
  <c r="D43" i="30"/>
  <c r="D40" i="30"/>
  <c r="D44" i="30"/>
  <c r="D45" i="30"/>
  <c r="D41" i="30"/>
  <c r="D46" i="30"/>
  <c r="E113" i="40" l="1"/>
  <c r="E109" i="40"/>
  <c r="E98" i="40"/>
  <c r="E94" i="40"/>
  <c r="E89" i="40"/>
  <c r="E85" i="40"/>
  <c r="E80" i="40"/>
  <c r="E71" i="40"/>
  <c r="E67" i="40"/>
  <c r="E62" i="40"/>
  <c r="E58" i="40"/>
  <c r="E53" i="40"/>
  <c r="E49" i="40"/>
  <c r="E44" i="40"/>
  <c r="E40" i="40"/>
  <c r="E36" i="40"/>
  <c r="E32" i="40"/>
  <c r="E27" i="40"/>
  <c r="E23" i="40"/>
  <c r="E18" i="40"/>
  <c r="C94" i="40"/>
  <c r="C49" i="40"/>
  <c r="C14" i="40"/>
  <c r="E112" i="40"/>
  <c r="E108" i="40"/>
  <c r="E102" i="40"/>
  <c r="E97" i="40"/>
  <c r="E88" i="40"/>
  <c r="E84" i="40"/>
  <c r="E79" i="40"/>
  <c r="E74" i="40"/>
  <c r="E70" i="40"/>
  <c r="E66" i="40"/>
  <c r="E61" i="40"/>
  <c r="E57" i="40"/>
  <c r="E52" i="40"/>
  <c r="E43" i="40"/>
  <c r="E39" i="40"/>
  <c r="E35" i="40"/>
  <c r="E31" i="40"/>
  <c r="E26" i="40"/>
  <c r="E22" i="40"/>
  <c r="E17" i="40"/>
  <c r="C84" i="40"/>
  <c r="C66" i="40"/>
  <c r="C57" i="40"/>
  <c r="E111" i="40"/>
  <c r="E107" i="40"/>
  <c r="E101" i="40"/>
  <c r="E96" i="40"/>
  <c r="E91" i="40"/>
  <c r="E87" i="40"/>
  <c r="E78" i="40"/>
  <c r="E73" i="40"/>
  <c r="E69" i="40"/>
  <c r="E60" i="40"/>
  <c r="E51" i="40"/>
  <c r="E46" i="40"/>
  <c r="E42" i="40"/>
  <c r="E38" i="40"/>
  <c r="E34" i="40"/>
  <c r="E30" i="40"/>
  <c r="E25" i="40"/>
  <c r="E21" i="40"/>
  <c r="E16" i="40"/>
  <c r="C101" i="40"/>
  <c r="C30" i="40"/>
  <c r="C21" i="40"/>
  <c r="E110" i="40"/>
  <c r="E106" i="40"/>
  <c r="E95" i="40"/>
  <c r="E90" i="40"/>
  <c r="E86" i="40"/>
  <c r="E81" i="40"/>
  <c r="E77" i="40"/>
  <c r="E72" i="40"/>
  <c r="E68" i="40"/>
  <c r="E63" i="40"/>
  <c r="E59" i="40"/>
  <c r="E54" i="40"/>
  <c r="E50" i="40"/>
  <c r="E45" i="40"/>
  <c r="E41" i="40"/>
  <c r="E37" i="40"/>
  <c r="E33" i="40"/>
  <c r="E24" i="40"/>
  <c r="E15" i="40"/>
  <c r="C77" i="40"/>
  <c r="C106" i="40"/>
  <c r="D50" i="30"/>
  <c r="D51" i="30"/>
  <c r="D52" i="30"/>
  <c r="D53" i="30"/>
  <c r="D54" i="30"/>
  <c r="D55" i="30"/>
  <c r="D56" i="30"/>
  <c r="D57" i="30"/>
  <c r="D58" i="30"/>
  <c r="D59" i="30"/>
  <c r="D60" i="30"/>
  <c r="D61" i="30"/>
  <c r="D62" i="30"/>
  <c r="D63" i="30"/>
  <c r="D64" i="30"/>
  <c r="D65" i="30"/>
  <c r="D66" i="30"/>
  <c r="D67" i="30"/>
  <c r="D2" i="30"/>
  <c r="K5" i="2"/>
  <c r="K1" i="2"/>
  <c r="D5" i="2" l="1"/>
  <c r="D21" i="2"/>
  <c r="D37" i="2"/>
  <c r="D53" i="2"/>
  <c r="D69" i="2"/>
  <c r="D85" i="2"/>
  <c r="D101" i="2"/>
  <c r="D117" i="2"/>
  <c r="D133" i="2"/>
  <c r="D149" i="2"/>
  <c r="D165" i="2"/>
  <c r="D181" i="2"/>
  <c r="D197" i="2"/>
  <c r="D213" i="2"/>
  <c r="D229" i="2"/>
  <c r="D245" i="2"/>
  <c r="D261" i="2"/>
  <c r="D277" i="2"/>
  <c r="D293" i="2"/>
  <c r="D309" i="2"/>
  <c r="D325" i="2"/>
  <c r="D341" i="2"/>
  <c r="D357" i="2"/>
  <c r="D373" i="2"/>
  <c r="D389" i="2"/>
  <c r="D405" i="2"/>
  <c r="D421" i="2"/>
  <c r="D437" i="2"/>
  <c r="D453" i="2"/>
  <c r="D469" i="2"/>
  <c r="D485" i="2"/>
  <c r="D501" i="2"/>
  <c r="D517" i="2"/>
  <c r="D533" i="2"/>
  <c r="D549" i="2"/>
  <c r="D565" i="2"/>
  <c r="D581" i="2"/>
  <c r="D597" i="2"/>
  <c r="D613" i="2"/>
  <c r="D629" i="2"/>
  <c r="D645" i="2"/>
  <c r="D661" i="2"/>
  <c r="D677" i="2"/>
  <c r="D693" i="2"/>
  <c r="D709" i="2"/>
  <c r="D725" i="2"/>
  <c r="D741" i="2"/>
  <c r="D757" i="2"/>
  <c r="D773" i="2"/>
  <c r="D789" i="2"/>
  <c r="D805" i="2"/>
  <c r="D821" i="2"/>
  <c r="D837" i="2"/>
  <c r="D853" i="2"/>
  <c r="D869" i="2"/>
  <c r="D885" i="2"/>
  <c r="D901" i="2"/>
  <c r="D917" i="2"/>
  <c r="D933" i="2"/>
  <c r="D949" i="2"/>
  <c r="D965" i="2"/>
  <c r="D981" i="2"/>
  <c r="D997" i="2"/>
  <c r="D1013" i="2"/>
  <c r="D1029" i="2"/>
  <c r="D1045" i="2"/>
  <c r="D1061" i="2"/>
  <c r="D1077" i="2"/>
  <c r="D1093" i="2"/>
  <c r="D1109" i="2"/>
  <c r="D1125" i="2"/>
  <c r="D1141" i="2"/>
  <c r="D1157" i="2"/>
  <c r="D1173" i="2"/>
  <c r="D1189" i="2"/>
  <c r="D1205" i="2"/>
  <c r="D1221" i="2"/>
  <c r="D1237" i="2"/>
  <c r="D1253" i="2"/>
  <c r="D1269" i="2"/>
  <c r="D1285" i="2"/>
  <c r="D1301" i="2"/>
  <c r="D1317" i="2"/>
  <c r="D1333" i="2"/>
  <c r="D1349" i="2"/>
  <c r="D6" i="2"/>
  <c r="D22" i="2"/>
  <c r="D38" i="2"/>
  <c r="D54" i="2"/>
  <c r="D70" i="2"/>
  <c r="D86" i="2"/>
  <c r="D102" i="2"/>
  <c r="D118" i="2"/>
  <c r="D134" i="2"/>
  <c r="D150" i="2"/>
  <c r="D166" i="2"/>
  <c r="D182" i="2"/>
  <c r="D198" i="2"/>
  <c r="D214" i="2"/>
  <c r="D230" i="2"/>
  <c r="D246" i="2"/>
  <c r="D262" i="2"/>
  <c r="D278" i="2"/>
  <c r="D294" i="2"/>
  <c r="D310" i="2"/>
  <c r="D326" i="2"/>
  <c r="D342" i="2"/>
  <c r="D358" i="2"/>
  <c r="D374" i="2"/>
  <c r="D390" i="2"/>
  <c r="D406" i="2"/>
  <c r="D422" i="2"/>
  <c r="D438" i="2"/>
  <c r="D454" i="2"/>
  <c r="D470" i="2"/>
  <c r="D486" i="2"/>
  <c r="D502" i="2"/>
  <c r="D518" i="2"/>
  <c r="D534" i="2"/>
  <c r="D550" i="2"/>
  <c r="D566" i="2"/>
  <c r="D582" i="2"/>
  <c r="D7" i="2"/>
  <c r="D23" i="2"/>
  <c r="D39" i="2"/>
  <c r="D55" i="2"/>
  <c r="D71" i="2"/>
  <c r="D87" i="2"/>
  <c r="D103" i="2"/>
  <c r="D119" i="2"/>
  <c r="D135" i="2"/>
  <c r="D151" i="2"/>
  <c r="D167" i="2"/>
  <c r="D183" i="2"/>
  <c r="D199" i="2"/>
  <c r="D215" i="2"/>
  <c r="D231" i="2"/>
  <c r="D247" i="2"/>
  <c r="D263" i="2"/>
  <c r="D279" i="2"/>
  <c r="D295" i="2"/>
  <c r="D311" i="2"/>
  <c r="D327" i="2"/>
  <c r="D343" i="2"/>
  <c r="D359" i="2"/>
  <c r="D375" i="2"/>
  <c r="D391" i="2"/>
  <c r="D407" i="2"/>
  <c r="D423" i="2"/>
  <c r="D439" i="2"/>
  <c r="D455" i="2"/>
  <c r="D471" i="2"/>
  <c r="D487" i="2"/>
  <c r="D503" i="2"/>
  <c r="D519" i="2"/>
  <c r="D535" i="2"/>
  <c r="D551" i="2"/>
  <c r="D567" i="2"/>
  <c r="D583" i="2"/>
  <c r="D599" i="2"/>
  <c r="D615" i="2"/>
  <c r="D631" i="2"/>
  <c r="D647" i="2"/>
  <c r="D663" i="2"/>
  <c r="D679" i="2"/>
  <c r="D695" i="2"/>
  <c r="D711" i="2"/>
  <c r="D727" i="2"/>
  <c r="D743" i="2"/>
  <c r="D759" i="2"/>
  <c r="D775" i="2"/>
  <c r="D791" i="2"/>
  <c r="D807" i="2"/>
  <c r="D823" i="2"/>
  <c r="D839" i="2"/>
  <c r="D855" i="2"/>
  <c r="D871" i="2"/>
  <c r="D887" i="2"/>
  <c r="D903" i="2"/>
  <c r="D919" i="2"/>
  <c r="D935" i="2"/>
  <c r="D951" i="2"/>
  <c r="D967" i="2"/>
  <c r="D983" i="2"/>
  <c r="D999" i="2"/>
  <c r="D1015" i="2"/>
  <c r="D1031" i="2"/>
  <c r="D1047" i="2"/>
  <c r="D1063" i="2"/>
  <c r="D1079" i="2"/>
  <c r="D1095" i="2"/>
  <c r="D1111" i="2"/>
  <c r="D1127" i="2"/>
  <c r="D1143" i="2"/>
  <c r="D1159" i="2"/>
  <c r="D1175" i="2"/>
  <c r="D1191" i="2"/>
  <c r="D1207" i="2"/>
  <c r="D1223" i="2"/>
  <c r="D8" i="2"/>
  <c r="D24" i="2"/>
  <c r="D40" i="2"/>
  <c r="D56" i="2"/>
  <c r="D72" i="2"/>
  <c r="D88" i="2"/>
  <c r="D104" i="2"/>
  <c r="D120" i="2"/>
  <c r="D136" i="2"/>
  <c r="D152" i="2"/>
  <c r="D168" i="2"/>
  <c r="D184" i="2"/>
  <c r="D200" i="2"/>
  <c r="D216" i="2"/>
  <c r="D232" i="2"/>
  <c r="D248" i="2"/>
  <c r="D264" i="2"/>
  <c r="D280" i="2"/>
  <c r="D296" i="2"/>
  <c r="D312" i="2"/>
  <c r="D328" i="2"/>
  <c r="D344" i="2"/>
  <c r="D360" i="2"/>
  <c r="D376" i="2"/>
  <c r="D392" i="2"/>
  <c r="D408" i="2"/>
  <c r="D424" i="2"/>
  <c r="D440" i="2"/>
  <c r="D456" i="2"/>
  <c r="D472" i="2"/>
  <c r="D488" i="2"/>
  <c r="D504" i="2"/>
  <c r="D520" i="2"/>
  <c r="D536" i="2"/>
  <c r="D552" i="2"/>
  <c r="D568" i="2"/>
  <c r="D584" i="2"/>
  <c r="D600" i="2"/>
  <c r="D616" i="2"/>
  <c r="D632" i="2"/>
  <c r="D648" i="2"/>
  <c r="D664" i="2"/>
  <c r="D680" i="2"/>
  <c r="D696" i="2"/>
  <c r="D712" i="2"/>
  <c r="D728" i="2"/>
  <c r="D744" i="2"/>
  <c r="D760" i="2"/>
  <c r="D776" i="2"/>
  <c r="D792" i="2"/>
  <c r="D808" i="2"/>
  <c r="D824" i="2"/>
  <c r="D840" i="2"/>
  <c r="D856" i="2"/>
  <c r="D872" i="2"/>
  <c r="D888" i="2"/>
  <c r="D904" i="2"/>
  <c r="D920" i="2"/>
  <c r="D936" i="2"/>
  <c r="D952" i="2"/>
  <c r="D968" i="2"/>
  <c r="D984" i="2"/>
  <c r="D1000" i="2"/>
  <c r="D1016" i="2"/>
  <c r="D1032" i="2"/>
  <c r="D1048" i="2"/>
  <c r="D1064" i="2"/>
  <c r="D1080" i="2"/>
  <c r="D1096" i="2"/>
  <c r="D1112" i="2"/>
  <c r="D1128" i="2"/>
  <c r="D1144" i="2"/>
  <c r="D1160" i="2"/>
  <c r="D1176" i="2"/>
  <c r="D1192" i="2"/>
  <c r="D1208" i="2"/>
  <c r="D1224" i="2"/>
  <c r="D1240" i="2"/>
  <c r="D1256" i="2"/>
  <c r="D1272" i="2"/>
  <c r="D1288" i="2"/>
  <c r="D1304" i="2"/>
  <c r="D1320" i="2"/>
  <c r="D1336" i="2"/>
  <c r="D1352" i="2"/>
  <c r="D9" i="2"/>
  <c r="D25" i="2"/>
  <c r="D41" i="2"/>
  <c r="D57" i="2"/>
  <c r="D73" i="2"/>
  <c r="D89" i="2"/>
  <c r="D105" i="2"/>
  <c r="D121" i="2"/>
  <c r="D137" i="2"/>
  <c r="D153" i="2"/>
  <c r="D169" i="2"/>
  <c r="D185" i="2"/>
  <c r="D201" i="2"/>
  <c r="D217" i="2"/>
  <c r="D233" i="2"/>
  <c r="D249" i="2"/>
  <c r="D265" i="2"/>
  <c r="D281" i="2"/>
  <c r="D297" i="2"/>
  <c r="D313" i="2"/>
  <c r="D329" i="2"/>
  <c r="D345" i="2"/>
  <c r="D361" i="2"/>
  <c r="D377" i="2"/>
  <c r="D393" i="2"/>
  <c r="D409" i="2"/>
  <c r="D425" i="2"/>
  <c r="D441" i="2"/>
  <c r="D457" i="2"/>
  <c r="D473" i="2"/>
  <c r="D489" i="2"/>
  <c r="D505" i="2"/>
  <c r="D521" i="2"/>
  <c r="D537" i="2"/>
  <c r="D553" i="2"/>
  <c r="D569" i="2"/>
  <c r="D585" i="2"/>
  <c r="D601" i="2"/>
  <c r="D617" i="2"/>
  <c r="D633" i="2"/>
  <c r="D649" i="2"/>
  <c r="D665" i="2"/>
  <c r="D681" i="2"/>
  <c r="D697" i="2"/>
  <c r="D713" i="2"/>
  <c r="D729" i="2"/>
  <c r="D745" i="2"/>
  <c r="D761" i="2"/>
  <c r="D777" i="2"/>
  <c r="D793" i="2"/>
  <c r="D809" i="2"/>
  <c r="D825" i="2"/>
  <c r="D841" i="2"/>
  <c r="D857" i="2"/>
  <c r="D873" i="2"/>
  <c r="D889" i="2"/>
  <c r="D905" i="2"/>
  <c r="D921" i="2"/>
  <c r="D937" i="2"/>
  <c r="D953" i="2"/>
  <c r="D969" i="2"/>
  <c r="D985" i="2"/>
  <c r="D1001" i="2"/>
  <c r="D1017" i="2"/>
  <c r="D1033" i="2"/>
  <c r="D1049" i="2"/>
  <c r="D1065" i="2"/>
  <c r="D1081" i="2"/>
  <c r="D1097" i="2"/>
  <c r="D1113" i="2"/>
  <c r="D1129" i="2"/>
  <c r="D1145" i="2"/>
  <c r="D1161" i="2"/>
  <c r="D1177" i="2"/>
  <c r="D1193" i="2"/>
  <c r="D1209" i="2"/>
  <c r="D1225" i="2"/>
  <c r="D1241" i="2"/>
  <c r="D1257" i="2"/>
  <c r="D1273" i="2"/>
  <c r="D1289" i="2"/>
  <c r="D1305" i="2"/>
  <c r="D1321" i="2"/>
  <c r="D1337" i="2"/>
  <c r="D1353" i="2"/>
  <c r="D10" i="2"/>
  <c r="D26" i="2"/>
  <c r="D42" i="2"/>
  <c r="D58" i="2"/>
  <c r="D74" i="2"/>
  <c r="D90" i="2"/>
  <c r="D106" i="2"/>
  <c r="D122" i="2"/>
  <c r="D138" i="2"/>
  <c r="D154" i="2"/>
  <c r="D170" i="2"/>
  <c r="D186" i="2"/>
  <c r="D202" i="2"/>
  <c r="D218" i="2"/>
  <c r="D234" i="2"/>
  <c r="D250" i="2"/>
  <c r="D266" i="2"/>
  <c r="D282" i="2"/>
  <c r="D298" i="2"/>
  <c r="D314" i="2"/>
  <c r="D330" i="2"/>
  <c r="D346" i="2"/>
  <c r="D362" i="2"/>
  <c r="D378" i="2"/>
  <c r="D394" i="2"/>
  <c r="D410" i="2"/>
  <c r="D426" i="2"/>
  <c r="D442" i="2"/>
  <c r="D458" i="2"/>
  <c r="D474" i="2"/>
  <c r="D490" i="2"/>
  <c r="D506" i="2"/>
  <c r="D522" i="2"/>
  <c r="D538" i="2"/>
  <c r="D554" i="2"/>
  <c r="D570" i="2"/>
  <c r="D586" i="2"/>
  <c r="D602" i="2"/>
  <c r="D618" i="2"/>
  <c r="D634" i="2"/>
  <c r="D650" i="2"/>
  <c r="D666" i="2"/>
  <c r="D682" i="2"/>
  <c r="D698" i="2"/>
  <c r="D714" i="2"/>
  <c r="D730" i="2"/>
  <c r="D746" i="2"/>
  <c r="D762" i="2"/>
  <c r="D778" i="2"/>
  <c r="D794" i="2"/>
  <c r="D810" i="2"/>
  <c r="D826" i="2"/>
  <c r="D842" i="2"/>
  <c r="D858" i="2"/>
  <c r="D874" i="2"/>
  <c r="D890" i="2"/>
  <c r="D906" i="2"/>
  <c r="D922" i="2"/>
  <c r="D938" i="2"/>
  <c r="D954" i="2"/>
  <c r="D970" i="2"/>
  <c r="D986" i="2"/>
  <c r="D1002" i="2"/>
  <c r="D1018" i="2"/>
  <c r="D1034" i="2"/>
  <c r="D1050" i="2"/>
  <c r="D1066" i="2"/>
  <c r="D1082" i="2"/>
  <c r="D1098" i="2"/>
  <c r="D1114" i="2"/>
  <c r="D11" i="2"/>
  <c r="D27" i="2"/>
  <c r="D43" i="2"/>
  <c r="D59" i="2"/>
  <c r="D75" i="2"/>
  <c r="D91" i="2"/>
  <c r="D107" i="2"/>
  <c r="D123" i="2"/>
  <c r="D139" i="2"/>
  <c r="D155" i="2"/>
  <c r="D171" i="2"/>
  <c r="D187" i="2"/>
  <c r="D203" i="2"/>
  <c r="D219" i="2"/>
  <c r="D235" i="2"/>
  <c r="D251" i="2"/>
  <c r="D267" i="2"/>
  <c r="D283" i="2"/>
  <c r="D299" i="2"/>
  <c r="D315" i="2"/>
  <c r="D331" i="2"/>
  <c r="D347" i="2"/>
  <c r="D363" i="2"/>
  <c r="D379" i="2"/>
  <c r="D395" i="2"/>
  <c r="D411" i="2"/>
  <c r="D427" i="2"/>
  <c r="D443" i="2"/>
  <c r="D459" i="2"/>
  <c r="D475" i="2"/>
  <c r="D491" i="2"/>
  <c r="D507" i="2"/>
  <c r="D523" i="2"/>
  <c r="D539" i="2"/>
  <c r="D555" i="2"/>
  <c r="D571" i="2"/>
  <c r="D587" i="2"/>
  <c r="D603" i="2"/>
  <c r="D619" i="2"/>
  <c r="D635" i="2"/>
  <c r="D651" i="2"/>
  <c r="D667" i="2"/>
  <c r="D683" i="2"/>
  <c r="D699" i="2"/>
  <c r="D715" i="2"/>
  <c r="D731" i="2"/>
  <c r="D747" i="2"/>
  <c r="D763" i="2"/>
  <c r="D779" i="2"/>
  <c r="D795" i="2"/>
  <c r="D811" i="2"/>
  <c r="D827" i="2"/>
  <c r="D843" i="2"/>
  <c r="D859" i="2"/>
  <c r="D875" i="2"/>
  <c r="D891" i="2"/>
  <c r="D907" i="2"/>
  <c r="D923" i="2"/>
  <c r="D939" i="2"/>
  <c r="D12" i="2"/>
  <c r="D28" i="2"/>
  <c r="D44" i="2"/>
  <c r="D60" i="2"/>
  <c r="D76" i="2"/>
  <c r="D92" i="2"/>
  <c r="D108" i="2"/>
  <c r="D124" i="2"/>
  <c r="D140" i="2"/>
  <c r="D156" i="2"/>
  <c r="D172" i="2"/>
  <c r="D188" i="2"/>
  <c r="D204" i="2"/>
  <c r="D220" i="2"/>
  <c r="D236" i="2"/>
  <c r="D252" i="2"/>
  <c r="D268" i="2"/>
  <c r="D284" i="2"/>
  <c r="D300" i="2"/>
  <c r="D316" i="2"/>
  <c r="D332" i="2"/>
  <c r="D348" i="2"/>
  <c r="D364" i="2"/>
  <c r="D380" i="2"/>
  <c r="D396" i="2"/>
  <c r="D412" i="2"/>
  <c r="D428" i="2"/>
  <c r="D444" i="2"/>
  <c r="D460" i="2"/>
  <c r="D476" i="2"/>
  <c r="D492" i="2"/>
  <c r="D508" i="2"/>
  <c r="D524" i="2"/>
  <c r="D540" i="2"/>
  <c r="D556" i="2"/>
  <c r="D572" i="2"/>
  <c r="D588" i="2"/>
  <c r="D604" i="2"/>
  <c r="D620" i="2"/>
  <c r="D636" i="2"/>
  <c r="D652" i="2"/>
  <c r="D668" i="2"/>
  <c r="D684" i="2"/>
  <c r="D700" i="2"/>
  <c r="D716" i="2"/>
  <c r="D732" i="2"/>
  <c r="D748" i="2"/>
  <c r="D764" i="2"/>
  <c r="D780" i="2"/>
  <c r="D796" i="2"/>
  <c r="D812" i="2"/>
  <c r="D828" i="2"/>
  <c r="D844" i="2"/>
  <c r="D860" i="2"/>
  <c r="D876" i="2"/>
  <c r="D892" i="2"/>
  <c r="D908" i="2"/>
  <c r="D924" i="2"/>
  <c r="D940" i="2"/>
  <c r="D956" i="2"/>
  <c r="D972" i="2"/>
  <c r="D988" i="2"/>
  <c r="D1004" i="2"/>
  <c r="D1020" i="2"/>
  <c r="D1036" i="2"/>
  <c r="D1052" i="2"/>
  <c r="D1068" i="2"/>
  <c r="D1084" i="2"/>
  <c r="D1100" i="2"/>
  <c r="D1116" i="2"/>
  <c r="D1132" i="2"/>
  <c r="D1148" i="2"/>
  <c r="D1164" i="2"/>
  <c r="D13" i="2"/>
  <c r="D29" i="2"/>
  <c r="D45" i="2"/>
  <c r="D61" i="2"/>
  <c r="D77" i="2"/>
  <c r="D93" i="2"/>
  <c r="D109" i="2"/>
  <c r="D125" i="2"/>
  <c r="D141" i="2"/>
  <c r="D157" i="2"/>
  <c r="D173" i="2"/>
  <c r="D189" i="2"/>
  <c r="D205" i="2"/>
  <c r="D221" i="2"/>
  <c r="D237" i="2"/>
  <c r="D253" i="2"/>
  <c r="D269" i="2"/>
  <c r="D285" i="2"/>
  <c r="D301" i="2"/>
  <c r="D317" i="2"/>
  <c r="D333" i="2"/>
  <c r="D349" i="2"/>
  <c r="D365" i="2"/>
  <c r="D381" i="2"/>
  <c r="D397" i="2"/>
  <c r="D413" i="2"/>
  <c r="D429" i="2"/>
  <c r="D445" i="2"/>
  <c r="D461" i="2"/>
  <c r="D477" i="2"/>
  <c r="D493" i="2"/>
  <c r="D509" i="2"/>
  <c r="D525" i="2"/>
  <c r="D541" i="2"/>
  <c r="D557" i="2"/>
  <c r="D573" i="2"/>
  <c r="D589" i="2"/>
  <c r="D605" i="2"/>
  <c r="D621" i="2"/>
  <c r="D637" i="2"/>
  <c r="D653" i="2"/>
  <c r="D669" i="2"/>
  <c r="D685" i="2"/>
  <c r="D701" i="2"/>
  <c r="D717" i="2"/>
  <c r="D733" i="2"/>
  <c r="D749" i="2"/>
  <c r="D765" i="2"/>
  <c r="D781" i="2"/>
  <c r="D797" i="2"/>
  <c r="D813" i="2"/>
  <c r="D829" i="2"/>
  <c r="D845" i="2"/>
  <c r="D861" i="2"/>
  <c r="D877" i="2"/>
  <c r="D893" i="2"/>
  <c r="D909" i="2"/>
  <c r="D925" i="2"/>
  <c r="D941" i="2"/>
  <c r="D957" i="2"/>
  <c r="D973" i="2"/>
  <c r="D989" i="2"/>
  <c r="D1005" i="2"/>
  <c r="D1021" i="2"/>
  <c r="D1037" i="2"/>
  <c r="D1053" i="2"/>
  <c r="D1069" i="2"/>
  <c r="D1085" i="2"/>
  <c r="D1101" i="2"/>
  <c r="D1117" i="2"/>
  <c r="D1133" i="2"/>
  <c r="D1149" i="2"/>
  <c r="D1165" i="2"/>
  <c r="D1181" i="2"/>
  <c r="D1197" i="2"/>
  <c r="D1213" i="2"/>
  <c r="D1229" i="2"/>
  <c r="D14" i="2"/>
  <c r="D30" i="2"/>
  <c r="D46" i="2"/>
  <c r="D62" i="2"/>
  <c r="D78" i="2"/>
  <c r="D94" i="2"/>
  <c r="D110" i="2"/>
  <c r="D126" i="2"/>
  <c r="D142" i="2"/>
  <c r="D158" i="2"/>
  <c r="D174" i="2"/>
  <c r="D190" i="2"/>
  <c r="D206" i="2"/>
  <c r="D222" i="2"/>
  <c r="D238" i="2"/>
  <c r="D254" i="2"/>
  <c r="D270" i="2"/>
  <c r="D286" i="2"/>
  <c r="D302" i="2"/>
  <c r="D318" i="2"/>
  <c r="D334" i="2"/>
  <c r="D350" i="2"/>
  <c r="D366" i="2"/>
  <c r="D382" i="2"/>
  <c r="D398" i="2"/>
  <c r="D414" i="2"/>
  <c r="D430" i="2"/>
  <c r="D446" i="2"/>
  <c r="D462" i="2"/>
  <c r="D478" i="2"/>
  <c r="D494" i="2"/>
  <c r="D510" i="2"/>
  <c r="D526" i="2"/>
  <c r="D542" i="2"/>
  <c r="D558" i="2"/>
  <c r="D574" i="2"/>
  <c r="D590" i="2"/>
  <c r="D606" i="2"/>
  <c r="D622" i="2"/>
  <c r="D638" i="2"/>
  <c r="D654" i="2"/>
  <c r="D670" i="2"/>
  <c r="D686" i="2"/>
  <c r="D702" i="2"/>
  <c r="D718" i="2"/>
  <c r="D734" i="2"/>
  <c r="D750" i="2"/>
  <c r="D766" i="2"/>
  <c r="D782" i="2"/>
  <c r="D798" i="2"/>
  <c r="D814" i="2"/>
  <c r="D830" i="2"/>
  <c r="D846" i="2"/>
  <c r="D862" i="2"/>
  <c r="D878" i="2"/>
  <c r="D894" i="2"/>
  <c r="D910" i="2"/>
  <c r="D926" i="2"/>
  <c r="D942" i="2"/>
  <c r="D958" i="2"/>
  <c r="D974" i="2"/>
  <c r="D990" i="2"/>
  <c r="D1006" i="2"/>
  <c r="D1022" i="2"/>
  <c r="D1038" i="2"/>
  <c r="D1054" i="2"/>
  <c r="D1070" i="2"/>
  <c r="D1086" i="2"/>
  <c r="D1102" i="2"/>
  <c r="D1118" i="2"/>
  <c r="D1134" i="2"/>
  <c r="D1150" i="2"/>
  <c r="D1166" i="2"/>
  <c r="D1182" i="2"/>
  <c r="D1198" i="2"/>
  <c r="D1214" i="2"/>
  <c r="D1230" i="2"/>
  <c r="D1246" i="2"/>
  <c r="D1262" i="2"/>
  <c r="D1278" i="2"/>
  <c r="D1294" i="2"/>
  <c r="D1310" i="2"/>
  <c r="D1326" i="2"/>
  <c r="D1342" i="2"/>
  <c r="D1358" i="2"/>
  <c r="D15" i="2"/>
  <c r="D31" i="2"/>
  <c r="D47" i="2"/>
  <c r="D63" i="2"/>
  <c r="D79" i="2"/>
  <c r="D95" i="2"/>
  <c r="D111" i="2"/>
  <c r="D127" i="2"/>
  <c r="D143" i="2"/>
  <c r="D159" i="2"/>
  <c r="D175" i="2"/>
  <c r="D191" i="2"/>
  <c r="D207" i="2"/>
  <c r="D223" i="2"/>
  <c r="D239" i="2"/>
  <c r="D255" i="2"/>
  <c r="D271" i="2"/>
  <c r="D287" i="2"/>
  <c r="D303" i="2"/>
  <c r="D319" i="2"/>
  <c r="D335" i="2"/>
  <c r="D351" i="2"/>
  <c r="D367" i="2"/>
  <c r="D383" i="2"/>
  <c r="D399" i="2"/>
  <c r="D415" i="2"/>
  <c r="D431" i="2"/>
  <c r="D447" i="2"/>
  <c r="D463" i="2"/>
  <c r="D479" i="2"/>
  <c r="D495" i="2"/>
  <c r="D511" i="2"/>
  <c r="D527" i="2"/>
  <c r="D543" i="2"/>
  <c r="D559" i="2"/>
  <c r="D575" i="2"/>
  <c r="D591" i="2"/>
  <c r="D607" i="2"/>
  <c r="D623" i="2"/>
  <c r="D639" i="2"/>
  <c r="D655" i="2"/>
  <c r="D671" i="2"/>
  <c r="D687" i="2"/>
  <c r="D703" i="2"/>
  <c r="D719" i="2"/>
  <c r="D735" i="2"/>
  <c r="D751" i="2"/>
  <c r="D767" i="2"/>
  <c r="D783" i="2"/>
  <c r="D799" i="2"/>
  <c r="D815" i="2"/>
  <c r="D831" i="2"/>
  <c r="D847" i="2"/>
  <c r="D863" i="2"/>
  <c r="D879" i="2"/>
  <c r="D895" i="2"/>
  <c r="D911" i="2"/>
  <c r="D927" i="2"/>
  <c r="D943" i="2"/>
  <c r="D959" i="2"/>
  <c r="D975" i="2"/>
  <c r="D991" i="2"/>
  <c r="D1007" i="2"/>
  <c r="D1023" i="2"/>
  <c r="D1039" i="2"/>
  <c r="D1055" i="2"/>
  <c r="D1071" i="2"/>
  <c r="D1087" i="2"/>
  <c r="D1103" i="2"/>
  <c r="D1119" i="2"/>
  <c r="D1135" i="2"/>
  <c r="D1151" i="2"/>
  <c r="D1167" i="2"/>
  <c r="D1183" i="2"/>
  <c r="D1199" i="2"/>
  <c r="D1215" i="2"/>
  <c r="D1231" i="2"/>
  <c r="D1247" i="2"/>
  <c r="D1263" i="2"/>
  <c r="D1279" i="2"/>
  <c r="D1295" i="2"/>
  <c r="D1311" i="2"/>
  <c r="D1327" i="2"/>
  <c r="D1343" i="2"/>
  <c r="D1359" i="2"/>
  <c r="D16" i="2"/>
  <c r="D32" i="2"/>
  <c r="D48" i="2"/>
  <c r="D64" i="2"/>
  <c r="D80" i="2"/>
  <c r="D96" i="2"/>
  <c r="D112" i="2"/>
  <c r="D128" i="2"/>
  <c r="D144" i="2"/>
  <c r="D160" i="2"/>
  <c r="D176" i="2"/>
  <c r="D192" i="2"/>
  <c r="D208" i="2"/>
  <c r="D224" i="2"/>
  <c r="D240" i="2"/>
  <c r="D256" i="2"/>
  <c r="D272" i="2"/>
  <c r="D288" i="2"/>
  <c r="D304" i="2"/>
  <c r="D320" i="2"/>
  <c r="D336" i="2"/>
  <c r="D352" i="2"/>
  <c r="D368" i="2"/>
  <c r="D384" i="2"/>
  <c r="D400" i="2"/>
  <c r="D416" i="2"/>
  <c r="D432" i="2"/>
  <c r="D448" i="2"/>
  <c r="D464" i="2"/>
  <c r="D480" i="2"/>
  <c r="D496" i="2"/>
  <c r="D512" i="2"/>
  <c r="D528" i="2"/>
  <c r="D544" i="2"/>
  <c r="D560" i="2"/>
  <c r="D576" i="2"/>
  <c r="D592" i="2"/>
  <c r="D608" i="2"/>
  <c r="D624" i="2"/>
  <c r="D640" i="2"/>
  <c r="D656" i="2"/>
  <c r="D672" i="2"/>
  <c r="D688" i="2"/>
  <c r="D704" i="2"/>
  <c r="D720" i="2"/>
  <c r="D736" i="2"/>
  <c r="D752" i="2"/>
  <c r="D768" i="2"/>
  <c r="D784" i="2"/>
  <c r="D800" i="2"/>
  <c r="D816" i="2"/>
  <c r="D832" i="2"/>
  <c r="D848" i="2"/>
  <c r="D864" i="2"/>
  <c r="D880" i="2"/>
  <c r="D896" i="2"/>
  <c r="D912" i="2"/>
  <c r="D928" i="2"/>
  <c r="D944" i="2"/>
  <c r="D960" i="2"/>
  <c r="D976" i="2"/>
  <c r="D992" i="2"/>
  <c r="D1008" i="2"/>
  <c r="D1024" i="2"/>
  <c r="D1040" i="2"/>
  <c r="D1056" i="2"/>
  <c r="D1072" i="2"/>
  <c r="D1088" i="2"/>
  <c r="D1104" i="2"/>
  <c r="D1120" i="2"/>
  <c r="D1136" i="2"/>
  <c r="D1152" i="2"/>
  <c r="D1168" i="2"/>
  <c r="D1184" i="2"/>
  <c r="D1200" i="2"/>
  <c r="D1216" i="2"/>
  <c r="D1232" i="2"/>
  <c r="D17" i="2"/>
  <c r="D33" i="2"/>
  <c r="D49" i="2"/>
  <c r="D65" i="2"/>
  <c r="D81" i="2"/>
  <c r="D97" i="2"/>
  <c r="D113" i="2"/>
  <c r="D129" i="2"/>
  <c r="D145" i="2"/>
  <c r="D161" i="2"/>
  <c r="D177" i="2"/>
  <c r="D193" i="2"/>
  <c r="D209" i="2"/>
  <c r="D225" i="2"/>
  <c r="D241" i="2"/>
  <c r="D257" i="2"/>
  <c r="D273" i="2"/>
  <c r="D289" i="2"/>
  <c r="D305" i="2"/>
  <c r="D321" i="2"/>
  <c r="D337" i="2"/>
  <c r="D353" i="2"/>
  <c r="D369" i="2"/>
  <c r="D385" i="2"/>
  <c r="D401" i="2"/>
  <c r="D417" i="2"/>
  <c r="D433" i="2"/>
  <c r="D449" i="2"/>
  <c r="D465" i="2"/>
  <c r="D481" i="2"/>
  <c r="D497" i="2"/>
  <c r="D513" i="2"/>
  <c r="D529" i="2"/>
  <c r="D545" i="2"/>
  <c r="D561" i="2"/>
  <c r="D577" i="2"/>
  <c r="D593" i="2"/>
  <c r="D609" i="2"/>
  <c r="D625" i="2"/>
  <c r="D641" i="2"/>
  <c r="D657" i="2"/>
  <c r="D673" i="2"/>
  <c r="D689" i="2"/>
  <c r="D705" i="2"/>
  <c r="D721" i="2"/>
  <c r="D737" i="2"/>
  <c r="D753" i="2"/>
  <c r="D769" i="2"/>
  <c r="D785" i="2"/>
  <c r="D801" i="2"/>
  <c r="D817" i="2"/>
  <c r="D833" i="2"/>
  <c r="D849" i="2"/>
  <c r="D865" i="2"/>
  <c r="D881" i="2"/>
  <c r="D897" i="2"/>
  <c r="D913" i="2"/>
  <c r="D929" i="2"/>
  <c r="D945" i="2"/>
  <c r="D961" i="2"/>
  <c r="D977" i="2"/>
  <c r="D993" i="2"/>
  <c r="D1009" i="2"/>
  <c r="D1025" i="2"/>
  <c r="D1041" i="2"/>
  <c r="D1057" i="2"/>
  <c r="D1073" i="2"/>
  <c r="D1089" i="2"/>
  <c r="D1105" i="2"/>
  <c r="D1121" i="2"/>
  <c r="D1137" i="2"/>
  <c r="D1153" i="2"/>
  <c r="D1169" i="2"/>
  <c r="D1185" i="2"/>
  <c r="D1201" i="2"/>
  <c r="D1217" i="2"/>
  <c r="D1233" i="2"/>
  <c r="D1249" i="2"/>
  <c r="D1265" i="2"/>
  <c r="D1281" i="2"/>
  <c r="D1297" i="2"/>
  <c r="D1313" i="2"/>
  <c r="D1329" i="2"/>
  <c r="D1345" i="2"/>
  <c r="D1361" i="2"/>
  <c r="D18" i="2"/>
  <c r="D34" i="2"/>
  <c r="D50" i="2"/>
  <c r="D66" i="2"/>
  <c r="D82" i="2"/>
  <c r="D98" i="2"/>
  <c r="D114" i="2"/>
  <c r="D130" i="2"/>
  <c r="D146" i="2"/>
  <c r="D162" i="2"/>
  <c r="D178" i="2"/>
  <c r="D194" i="2"/>
  <c r="D210" i="2"/>
  <c r="D226" i="2"/>
  <c r="D242" i="2"/>
  <c r="D258" i="2"/>
  <c r="D274" i="2"/>
  <c r="D290" i="2"/>
  <c r="D306" i="2"/>
  <c r="D322" i="2"/>
  <c r="D338" i="2"/>
  <c r="D354" i="2"/>
  <c r="D370" i="2"/>
  <c r="D386" i="2"/>
  <c r="D402" i="2"/>
  <c r="D418" i="2"/>
  <c r="D434" i="2"/>
  <c r="D450" i="2"/>
  <c r="D466" i="2"/>
  <c r="D482" i="2"/>
  <c r="D498" i="2"/>
  <c r="D514" i="2"/>
  <c r="D530" i="2"/>
  <c r="D546" i="2"/>
  <c r="D562" i="2"/>
  <c r="D578" i="2"/>
  <c r="D594" i="2"/>
  <c r="D610" i="2"/>
  <c r="D626" i="2"/>
  <c r="D642" i="2"/>
  <c r="D658" i="2"/>
  <c r="D674" i="2"/>
  <c r="D690" i="2"/>
  <c r="D706" i="2"/>
  <c r="D722" i="2"/>
  <c r="D738" i="2"/>
  <c r="D754" i="2"/>
  <c r="D770" i="2"/>
  <c r="D786" i="2"/>
  <c r="D802" i="2"/>
  <c r="D818" i="2"/>
  <c r="D834" i="2"/>
  <c r="D850" i="2"/>
  <c r="D866" i="2"/>
  <c r="D882" i="2"/>
  <c r="D898" i="2"/>
  <c r="D914" i="2"/>
  <c r="D930" i="2"/>
  <c r="D946" i="2"/>
  <c r="D962" i="2"/>
  <c r="D978" i="2"/>
  <c r="D994" i="2"/>
  <c r="D1010" i="2"/>
  <c r="D1026" i="2"/>
  <c r="D1042" i="2"/>
  <c r="D1058" i="2"/>
  <c r="D1074" i="2"/>
  <c r="D1090" i="2"/>
  <c r="D1106" i="2"/>
  <c r="D1122" i="2"/>
  <c r="D1138" i="2"/>
  <c r="D1154" i="2"/>
  <c r="D1170" i="2"/>
  <c r="D1186" i="2"/>
  <c r="D1202" i="2"/>
  <c r="D1218" i="2"/>
  <c r="D1234" i="2"/>
  <c r="D1250" i="2"/>
  <c r="D1266" i="2"/>
  <c r="D1282" i="2"/>
  <c r="D1298" i="2"/>
  <c r="D1314" i="2"/>
  <c r="D1330" i="2"/>
  <c r="D1346" i="2"/>
  <c r="D1362" i="2"/>
  <c r="D20" i="2"/>
  <c r="D36" i="2"/>
  <c r="D52" i="2"/>
  <c r="D68" i="2"/>
  <c r="D84" i="2"/>
  <c r="D100" i="2"/>
  <c r="D116" i="2"/>
  <c r="D132" i="2"/>
  <c r="D148" i="2"/>
  <c r="D164" i="2"/>
  <c r="D180" i="2"/>
  <c r="D196" i="2"/>
  <c r="D212" i="2"/>
  <c r="D228" i="2"/>
  <c r="D244" i="2"/>
  <c r="D260" i="2"/>
  <c r="D276" i="2"/>
  <c r="D292" i="2"/>
  <c r="D308" i="2"/>
  <c r="D324" i="2"/>
  <c r="D340" i="2"/>
  <c r="D356" i="2"/>
  <c r="D372" i="2"/>
  <c r="D388" i="2"/>
  <c r="D404" i="2"/>
  <c r="D420" i="2"/>
  <c r="D436" i="2"/>
  <c r="D452" i="2"/>
  <c r="D468" i="2"/>
  <c r="D484" i="2"/>
  <c r="D500" i="2"/>
  <c r="D516" i="2"/>
  <c r="D532" i="2"/>
  <c r="D548" i="2"/>
  <c r="D564" i="2"/>
  <c r="D580" i="2"/>
  <c r="D596" i="2"/>
  <c r="D612" i="2"/>
  <c r="D628" i="2"/>
  <c r="D644" i="2"/>
  <c r="D660" i="2"/>
  <c r="D676" i="2"/>
  <c r="D692" i="2"/>
  <c r="D708" i="2"/>
  <c r="D724" i="2"/>
  <c r="D740" i="2"/>
  <c r="D756" i="2"/>
  <c r="D772" i="2"/>
  <c r="D788" i="2"/>
  <c r="D804" i="2"/>
  <c r="D820" i="2"/>
  <c r="D836" i="2"/>
  <c r="D852" i="2"/>
  <c r="D868" i="2"/>
  <c r="D884" i="2"/>
  <c r="D900" i="2"/>
  <c r="D916" i="2"/>
  <c r="D932" i="2"/>
  <c r="D948" i="2"/>
  <c r="D964" i="2"/>
  <c r="D980" i="2"/>
  <c r="D996" i="2"/>
  <c r="D1012" i="2"/>
  <c r="D1028" i="2"/>
  <c r="D1044" i="2"/>
  <c r="D1060" i="2"/>
  <c r="D19" i="2"/>
  <c r="D275" i="2"/>
  <c r="D531" i="2"/>
  <c r="D691" i="2"/>
  <c r="D819" i="2"/>
  <c r="D947" i="2"/>
  <c r="D1030" i="2"/>
  <c r="D1107" i="2"/>
  <c r="D1158" i="2"/>
  <c r="D1204" i="2"/>
  <c r="D1243" i="2"/>
  <c r="D1271" i="2"/>
  <c r="D1300" i="2"/>
  <c r="D1328" i="2"/>
  <c r="D1356" i="2"/>
  <c r="D1376" i="2"/>
  <c r="D1392" i="2"/>
  <c r="D1408" i="2"/>
  <c r="D1424" i="2"/>
  <c r="D1440" i="2"/>
  <c r="D1456" i="2"/>
  <c r="D1472" i="2"/>
  <c r="D1488" i="2"/>
  <c r="D1504" i="2"/>
  <c r="D1520" i="2"/>
  <c r="D1536" i="2"/>
  <c r="D1552" i="2"/>
  <c r="D1568" i="2"/>
  <c r="D1584" i="2"/>
  <c r="D1600" i="2"/>
  <c r="D1616" i="2"/>
  <c r="D1632" i="2"/>
  <c r="D1648" i="2"/>
  <c r="D1664" i="2"/>
  <c r="D1680" i="2"/>
  <c r="D1696" i="2"/>
  <c r="D1712" i="2"/>
  <c r="D1728" i="2"/>
  <c r="D1744" i="2"/>
  <c r="D1760" i="2"/>
  <c r="D1776" i="2"/>
  <c r="D1792" i="2"/>
  <c r="D1808" i="2"/>
  <c r="D1824" i="2"/>
  <c r="D1274" i="2"/>
  <c r="D1302" i="2"/>
  <c r="D1331" i="2"/>
  <c r="D1357" i="2"/>
  <c r="D1377" i="2"/>
  <c r="D1393" i="2"/>
  <c r="D1409" i="2"/>
  <c r="D1425" i="2"/>
  <c r="D1441" i="2"/>
  <c r="D1457" i="2"/>
  <c r="D1473" i="2"/>
  <c r="D1489" i="2"/>
  <c r="D1505" i="2"/>
  <c r="D1521" i="2"/>
  <c r="D1537" i="2"/>
  <c r="D1553" i="2"/>
  <c r="D1601" i="2"/>
  <c r="D1681" i="2"/>
  <c r="D35" i="2"/>
  <c r="D291" i="2"/>
  <c r="D547" i="2"/>
  <c r="D694" i="2"/>
  <c r="D822" i="2"/>
  <c r="D950" i="2"/>
  <c r="D1035" i="2"/>
  <c r="D1108" i="2"/>
  <c r="D1162" i="2"/>
  <c r="D1206" i="2"/>
  <c r="D1244" i="2"/>
  <c r="D51" i="2"/>
  <c r="D307" i="2"/>
  <c r="D563" i="2"/>
  <c r="D707" i="2"/>
  <c r="D835" i="2"/>
  <c r="D955" i="2"/>
  <c r="D1043" i="2"/>
  <c r="D1110" i="2"/>
  <c r="D1163" i="2"/>
  <c r="D1210" i="2"/>
  <c r="D1245" i="2"/>
  <c r="D1275" i="2"/>
  <c r="D1303" i="2"/>
  <c r="D1332" i="2"/>
  <c r="D1360" i="2"/>
  <c r="D1378" i="2"/>
  <c r="D1394" i="2"/>
  <c r="D1410" i="2"/>
  <c r="D1426" i="2"/>
  <c r="D1442" i="2"/>
  <c r="D1458" i="2"/>
  <c r="D1474" i="2"/>
  <c r="D1490" i="2"/>
  <c r="D1506" i="2"/>
  <c r="D1522" i="2"/>
  <c r="D1538" i="2"/>
  <c r="D1554" i="2"/>
  <c r="D1570" i="2"/>
  <c r="D1586" i="2"/>
  <c r="D1602" i="2"/>
  <c r="D1618" i="2"/>
  <c r="D1634" i="2"/>
  <c r="D1650" i="2"/>
  <c r="D1666" i="2"/>
  <c r="D1682" i="2"/>
  <c r="D1698" i="2"/>
  <c r="D1714" i="2"/>
  <c r="D1730" i="2"/>
  <c r="D1746" i="2"/>
  <c r="D1762" i="2"/>
  <c r="D1778" i="2"/>
  <c r="D1794" i="2"/>
  <c r="D1810" i="2"/>
  <c r="D1826" i="2"/>
  <c r="D1701" i="2"/>
  <c r="D1717" i="2"/>
  <c r="D1733" i="2"/>
  <c r="D1749" i="2"/>
  <c r="D1765" i="2"/>
  <c r="D1781" i="2"/>
  <c r="D1797" i="2"/>
  <c r="D1813" i="2"/>
  <c r="D1829" i="2"/>
  <c r="D1622" i="2"/>
  <c r="D1638" i="2"/>
  <c r="D1654" i="2"/>
  <c r="D1670" i="2"/>
  <c r="D1686" i="2"/>
  <c r="D1718" i="2"/>
  <c r="D1766" i="2"/>
  <c r="D1719" i="2"/>
  <c r="D1799" i="2"/>
  <c r="D1099" i="2"/>
  <c r="D1242" i="2"/>
  <c r="D1407" i="2"/>
  <c r="D1535" i="2"/>
  <c r="D1631" i="2"/>
  <c r="D1727" i="2"/>
  <c r="D67" i="2"/>
  <c r="D323" i="2"/>
  <c r="D579" i="2"/>
  <c r="D710" i="2"/>
  <c r="D838" i="2"/>
  <c r="D963" i="2"/>
  <c r="D1046" i="2"/>
  <c r="D1115" i="2"/>
  <c r="D1171" i="2"/>
  <c r="D1211" i="2"/>
  <c r="D1248" i="2"/>
  <c r="D1276" i="2"/>
  <c r="D1306" i="2"/>
  <c r="D1334" i="2"/>
  <c r="D1363" i="2"/>
  <c r="D1379" i="2"/>
  <c r="D1395" i="2"/>
  <c r="D1411" i="2"/>
  <c r="D1427" i="2"/>
  <c r="D1443" i="2"/>
  <c r="D1459" i="2"/>
  <c r="D1475" i="2"/>
  <c r="D1491" i="2"/>
  <c r="D1507" i="2"/>
  <c r="D1523" i="2"/>
  <c r="D1539" i="2"/>
  <c r="D1555" i="2"/>
  <c r="D1571" i="2"/>
  <c r="D1587" i="2"/>
  <c r="D1603" i="2"/>
  <c r="D1619" i="2"/>
  <c r="D1635" i="2"/>
  <c r="D1651" i="2"/>
  <c r="D1667" i="2"/>
  <c r="D1683" i="2"/>
  <c r="D1699" i="2"/>
  <c r="D1715" i="2"/>
  <c r="D1731" i="2"/>
  <c r="D1747" i="2"/>
  <c r="D1763" i="2"/>
  <c r="D1779" i="2"/>
  <c r="D1795" i="2"/>
  <c r="D1811" i="2"/>
  <c r="D1827" i="2"/>
  <c r="D1702" i="2"/>
  <c r="D1734" i="2"/>
  <c r="D1782" i="2"/>
  <c r="D1814" i="2"/>
  <c r="D1703" i="2"/>
  <c r="D1751" i="2"/>
  <c r="D1767" i="2"/>
  <c r="D1815" i="2"/>
  <c r="D678" i="2"/>
  <c r="D1156" i="2"/>
  <c r="D1325" i="2"/>
  <c r="D1455" i="2"/>
  <c r="D1567" i="2"/>
  <c r="D1679" i="2"/>
  <c r="D1775" i="2"/>
  <c r="D1569" i="2"/>
  <c r="D1713" i="2"/>
  <c r="D83" i="2"/>
  <c r="D339" i="2"/>
  <c r="D595" i="2"/>
  <c r="D723" i="2"/>
  <c r="D851" i="2"/>
  <c r="D966" i="2"/>
  <c r="D1051" i="2"/>
  <c r="D1123" i="2"/>
  <c r="D1172" i="2"/>
  <c r="D1212" i="2"/>
  <c r="D1251" i="2"/>
  <c r="D1277" i="2"/>
  <c r="D1307" i="2"/>
  <c r="D1335" i="2"/>
  <c r="D1364" i="2"/>
  <c r="D1380" i="2"/>
  <c r="D1396" i="2"/>
  <c r="D1412" i="2"/>
  <c r="D1428" i="2"/>
  <c r="D1444" i="2"/>
  <c r="D1460" i="2"/>
  <c r="D1476" i="2"/>
  <c r="D1492" i="2"/>
  <c r="D1508" i="2"/>
  <c r="D1524" i="2"/>
  <c r="D1540" i="2"/>
  <c r="D1556" i="2"/>
  <c r="D1572" i="2"/>
  <c r="D1588" i="2"/>
  <c r="D1604" i="2"/>
  <c r="D1620" i="2"/>
  <c r="D1636" i="2"/>
  <c r="D1652" i="2"/>
  <c r="D1668" i="2"/>
  <c r="D1684" i="2"/>
  <c r="D1700" i="2"/>
  <c r="D1716" i="2"/>
  <c r="D1732" i="2"/>
  <c r="D1748" i="2"/>
  <c r="D1764" i="2"/>
  <c r="D1780" i="2"/>
  <c r="D1796" i="2"/>
  <c r="D1812" i="2"/>
  <c r="D1828" i="2"/>
  <c r="D1750" i="2"/>
  <c r="D1798" i="2"/>
  <c r="D1830" i="2"/>
  <c r="D1735" i="2"/>
  <c r="D1783" i="2"/>
  <c r="D1831" i="2"/>
  <c r="D806" i="2"/>
  <c r="D1375" i="2"/>
  <c r="D1519" i="2"/>
  <c r="D1647" i="2"/>
  <c r="D1791" i="2"/>
  <c r="D1585" i="2"/>
  <c r="D1729" i="2"/>
  <c r="D99" i="2"/>
  <c r="D355" i="2"/>
  <c r="D598" i="2"/>
  <c r="D726" i="2"/>
  <c r="D854" i="2"/>
  <c r="D971" i="2"/>
  <c r="D1059" i="2"/>
  <c r="D1124" i="2"/>
  <c r="D1174" i="2"/>
  <c r="D1219" i="2"/>
  <c r="D1252" i="2"/>
  <c r="D1280" i="2"/>
  <c r="D1308" i="2"/>
  <c r="D1338" i="2"/>
  <c r="D1365" i="2"/>
  <c r="D1381" i="2"/>
  <c r="D1397" i="2"/>
  <c r="D1413" i="2"/>
  <c r="D1429" i="2"/>
  <c r="D1445" i="2"/>
  <c r="D1461" i="2"/>
  <c r="D1477" i="2"/>
  <c r="D1493" i="2"/>
  <c r="D1509" i="2"/>
  <c r="D1525" i="2"/>
  <c r="D1541" i="2"/>
  <c r="D1557" i="2"/>
  <c r="D1573" i="2"/>
  <c r="D1589" i="2"/>
  <c r="D1605" i="2"/>
  <c r="D1621" i="2"/>
  <c r="D1637" i="2"/>
  <c r="D1653" i="2"/>
  <c r="D1669" i="2"/>
  <c r="D1685" i="2"/>
  <c r="D115" i="2"/>
  <c r="D371" i="2"/>
  <c r="D611" i="2"/>
  <c r="D739" i="2"/>
  <c r="D867" i="2"/>
  <c r="D979" i="2"/>
  <c r="D1062" i="2"/>
  <c r="D1126" i="2"/>
  <c r="D1178" i="2"/>
  <c r="D1220" i="2"/>
  <c r="D1254" i="2"/>
  <c r="D1283" i="2"/>
  <c r="D1309" i="2"/>
  <c r="D1339" i="2"/>
  <c r="D1366" i="2"/>
  <c r="D1382" i="2"/>
  <c r="D1398" i="2"/>
  <c r="D1414" i="2"/>
  <c r="D1430" i="2"/>
  <c r="D1446" i="2"/>
  <c r="D1462" i="2"/>
  <c r="D1478" i="2"/>
  <c r="D1494" i="2"/>
  <c r="D1510" i="2"/>
  <c r="D1526" i="2"/>
  <c r="D1542" i="2"/>
  <c r="D1558" i="2"/>
  <c r="D1574" i="2"/>
  <c r="D1590" i="2"/>
  <c r="D1606" i="2"/>
  <c r="D131" i="2"/>
  <c r="D387" i="2"/>
  <c r="D614" i="2"/>
  <c r="D742" i="2"/>
  <c r="D870" i="2"/>
  <c r="D982" i="2"/>
  <c r="D1067" i="2"/>
  <c r="D1130" i="2"/>
  <c r="D1179" i="2"/>
  <c r="D1222" i="2"/>
  <c r="D1255" i="2"/>
  <c r="D1284" i="2"/>
  <c r="D1312" i="2"/>
  <c r="D1340" i="2"/>
  <c r="D1367" i="2"/>
  <c r="D1383" i="2"/>
  <c r="D1399" i="2"/>
  <c r="D1415" i="2"/>
  <c r="D1431" i="2"/>
  <c r="D1447" i="2"/>
  <c r="D1463" i="2"/>
  <c r="D1479" i="2"/>
  <c r="D1495" i="2"/>
  <c r="D1511" i="2"/>
  <c r="D1527" i="2"/>
  <c r="D1543" i="2"/>
  <c r="D1559" i="2"/>
  <c r="D1575" i="2"/>
  <c r="D1591" i="2"/>
  <c r="D1607" i="2"/>
  <c r="D1623" i="2"/>
  <c r="D1639" i="2"/>
  <c r="D1655" i="2"/>
  <c r="D1671" i="2"/>
  <c r="D1687" i="2"/>
  <c r="D147" i="2"/>
  <c r="D403" i="2"/>
  <c r="D627" i="2"/>
  <c r="D755" i="2"/>
  <c r="D883" i="2"/>
  <c r="D987" i="2"/>
  <c r="D1075" i="2"/>
  <c r="D1131" i="2"/>
  <c r="D1180" i="2"/>
  <c r="D1226" i="2"/>
  <c r="D1258" i="2"/>
  <c r="D1286" i="2"/>
  <c r="D1315" i="2"/>
  <c r="D1341" i="2"/>
  <c r="D1368" i="2"/>
  <c r="D1384" i="2"/>
  <c r="D1400" i="2"/>
  <c r="D1416" i="2"/>
  <c r="D1432" i="2"/>
  <c r="D1448" i="2"/>
  <c r="D1464" i="2"/>
  <c r="D1480" i="2"/>
  <c r="D1496" i="2"/>
  <c r="D1512" i="2"/>
  <c r="D1528" i="2"/>
  <c r="D1544" i="2"/>
  <c r="D1560" i="2"/>
  <c r="D1576" i="2"/>
  <c r="D1592" i="2"/>
  <c r="D1608" i="2"/>
  <c r="D1624" i="2"/>
  <c r="D1640" i="2"/>
  <c r="D1656" i="2"/>
  <c r="D1672" i="2"/>
  <c r="D1688" i="2"/>
  <c r="D1704" i="2"/>
  <c r="D1720" i="2"/>
  <c r="D1736" i="2"/>
  <c r="D1752" i="2"/>
  <c r="D1768" i="2"/>
  <c r="D1784" i="2"/>
  <c r="D1800" i="2"/>
  <c r="D1816" i="2"/>
  <c r="D1832" i="2"/>
  <c r="D179" i="2"/>
  <c r="D435" i="2"/>
  <c r="D643" i="2"/>
  <c r="D771" i="2"/>
  <c r="D899" i="2"/>
  <c r="D998" i="2"/>
  <c r="D1078" i="2"/>
  <c r="D1140" i="2"/>
  <c r="D1188" i="2"/>
  <c r="D1228" i="2"/>
  <c r="D1260" i="2"/>
  <c r="D1290" i="2"/>
  <c r="D1318" i="2"/>
  <c r="D1347" i="2"/>
  <c r="D1370" i="2"/>
  <c r="D1386" i="2"/>
  <c r="D1402" i="2"/>
  <c r="D1418" i="2"/>
  <c r="D1434" i="2"/>
  <c r="D1450" i="2"/>
  <c r="D1466" i="2"/>
  <c r="D1482" i="2"/>
  <c r="D1498" i="2"/>
  <c r="D1514" i="2"/>
  <c r="D1530" i="2"/>
  <c r="D1546" i="2"/>
  <c r="D1578" i="2"/>
  <c r="D1594" i="2"/>
  <c r="D1626" i="2"/>
  <c r="D1658" i="2"/>
  <c r="D1690" i="2"/>
  <c r="D1722" i="2"/>
  <c r="D1770" i="2"/>
  <c r="D1818" i="2"/>
  <c r="D1027" i="2"/>
  <c r="D1299" i="2"/>
  <c r="D1439" i="2"/>
  <c r="D1551" i="2"/>
  <c r="D1663" i="2"/>
  <c r="D1759" i="2"/>
  <c r="D1697" i="2"/>
  <c r="D163" i="2"/>
  <c r="D419" i="2"/>
  <c r="D630" i="2"/>
  <c r="D758" i="2"/>
  <c r="D886" i="2"/>
  <c r="D995" i="2"/>
  <c r="D1076" i="2"/>
  <c r="D1139" i="2"/>
  <c r="D1187" i="2"/>
  <c r="D1227" i="2"/>
  <c r="D1259" i="2"/>
  <c r="D1287" i="2"/>
  <c r="D1316" i="2"/>
  <c r="D1344" i="2"/>
  <c r="D1369" i="2"/>
  <c r="D1385" i="2"/>
  <c r="D1401" i="2"/>
  <c r="D1417" i="2"/>
  <c r="D1433" i="2"/>
  <c r="D1449" i="2"/>
  <c r="D1465" i="2"/>
  <c r="D1481" i="2"/>
  <c r="D1497" i="2"/>
  <c r="D1513" i="2"/>
  <c r="D1529" i="2"/>
  <c r="D1545" i="2"/>
  <c r="D1561" i="2"/>
  <c r="D1577" i="2"/>
  <c r="D1593" i="2"/>
  <c r="D1609" i="2"/>
  <c r="D1625" i="2"/>
  <c r="D1641" i="2"/>
  <c r="D1657" i="2"/>
  <c r="D1673" i="2"/>
  <c r="D1689" i="2"/>
  <c r="D1705" i="2"/>
  <c r="D1721" i="2"/>
  <c r="D1737" i="2"/>
  <c r="D1753" i="2"/>
  <c r="D1769" i="2"/>
  <c r="D1785" i="2"/>
  <c r="D1801" i="2"/>
  <c r="D1817" i="2"/>
  <c r="D1833" i="2"/>
  <c r="D1562" i="2"/>
  <c r="D1610" i="2"/>
  <c r="D1642" i="2"/>
  <c r="D1674" i="2"/>
  <c r="D1706" i="2"/>
  <c r="D1738" i="2"/>
  <c r="D1754" i="2"/>
  <c r="D1786" i="2"/>
  <c r="D1802" i="2"/>
  <c r="D1834" i="2"/>
  <c r="D1838" i="2"/>
  <c r="D515" i="2"/>
  <c r="D1355" i="2"/>
  <c r="D1487" i="2"/>
  <c r="D1599" i="2"/>
  <c r="D1711" i="2"/>
  <c r="D1823" i="2"/>
  <c r="D1665" i="2"/>
  <c r="D195" i="2"/>
  <c r="D451" i="2"/>
  <c r="D646" i="2"/>
  <c r="D774" i="2"/>
  <c r="D902" i="2"/>
  <c r="D1003" i="2"/>
  <c r="D1083" i="2"/>
  <c r="D1142" i="2"/>
  <c r="D1190" i="2"/>
  <c r="D1235" i="2"/>
  <c r="D1261" i="2"/>
  <c r="D1291" i="2"/>
  <c r="D1319" i="2"/>
  <c r="D1348" i="2"/>
  <c r="D1371" i="2"/>
  <c r="D1387" i="2"/>
  <c r="D1403" i="2"/>
  <c r="D1419" i="2"/>
  <c r="D1435" i="2"/>
  <c r="D1451" i="2"/>
  <c r="D1467" i="2"/>
  <c r="D1483" i="2"/>
  <c r="D1499" i="2"/>
  <c r="D1515" i="2"/>
  <c r="D1531" i="2"/>
  <c r="D1547" i="2"/>
  <c r="D1563" i="2"/>
  <c r="D1579" i="2"/>
  <c r="D1595" i="2"/>
  <c r="D1611" i="2"/>
  <c r="D1627" i="2"/>
  <c r="D1643" i="2"/>
  <c r="D1659" i="2"/>
  <c r="D1675" i="2"/>
  <c r="D1691" i="2"/>
  <c r="D1707" i="2"/>
  <c r="D1723" i="2"/>
  <c r="D1739" i="2"/>
  <c r="D1755" i="2"/>
  <c r="D1771" i="2"/>
  <c r="D1787" i="2"/>
  <c r="D1803" i="2"/>
  <c r="D1819" i="2"/>
  <c r="D1835" i="2"/>
  <c r="D243" i="2"/>
  <c r="D499" i="2"/>
  <c r="D675" i="2"/>
  <c r="D803" i="2"/>
  <c r="D931" i="2"/>
  <c r="D1019" i="2"/>
  <c r="D1094" i="2"/>
  <c r="D1155" i="2"/>
  <c r="D1196" i="2"/>
  <c r="D1239" i="2"/>
  <c r="D1268" i="2"/>
  <c r="D1296" i="2"/>
  <c r="D1324" i="2"/>
  <c r="D1354" i="2"/>
  <c r="D1374" i="2"/>
  <c r="D1390" i="2"/>
  <c r="D1406" i="2"/>
  <c r="D1422" i="2"/>
  <c r="D1438" i="2"/>
  <c r="D1454" i="2"/>
  <c r="D1470" i="2"/>
  <c r="D1486" i="2"/>
  <c r="D1502" i="2"/>
  <c r="D1518" i="2"/>
  <c r="D1534" i="2"/>
  <c r="D1550" i="2"/>
  <c r="D1566" i="2"/>
  <c r="D1598" i="2"/>
  <c r="D1614" i="2"/>
  <c r="D1646" i="2"/>
  <c r="D1678" i="2"/>
  <c r="D1710" i="2"/>
  <c r="D1758" i="2"/>
  <c r="D1806" i="2"/>
  <c r="D934" i="2"/>
  <c r="D1270" i="2"/>
  <c r="D1423" i="2"/>
  <c r="D1503" i="2"/>
  <c r="D1615" i="2"/>
  <c r="D1743" i="2"/>
  <c r="D1649" i="2"/>
  <c r="D211" i="2"/>
  <c r="D467" i="2"/>
  <c r="D659" i="2"/>
  <c r="D787" i="2"/>
  <c r="D915" i="2"/>
  <c r="D1011" i="2"/>
  <c r="D1091" i="2"/>
  <c r="D1146" i="2"/>
  <c r="D1194" i="2"/>
  <c r="D1236" i="2"/>
  <c r="D1264" i="2"/>
  <c r="D1292" i="2"/>
  <c r="D1322" i="2"/>
  <c r="D1350" i="2"/>
  <c r="D1372" i="2"/>
  <c r="D1388" i="2"/>
  <c r="D1404" i="2"/>
  <c r="D1420" i="2"/>
  <c r="D1436" i="2"/>
  <c r="D1452" i="2"/>
  <c r="D1468" i="2"/>
  <c r="D1484" i="2"/>
  <c r="D1500" i="2"/>
  <c r="D1516" i="2"/>
  <c r="D1532" i="2"/>
  <c r="D1548" i="2"/>
  <c r="D1564" i="2"/>
  <c r="D1580" i="2"/>
  <c r="D1596" i="2"/>
  <c r="D1612" i="2"/>
  <c r="D1628" i="2"/>
  <c r="D1644" i="2"/>
  <c r="D1660" i="2"/>
  <c r="D1676" i="2"/>
  <c r="D1692" i="2"/>
  <c r="D1708" i="2"/>
  <c r="D1724" i="2"/>
  <c r="D1740" i="2"/>
  <c r="D1756" i="2"/>
  <c r="D1772" i="2"/>
  <c r="D1788" i="2"/>
  <c r="D1804" i="2"/>
  <c r="D1820" i="2"/>
  <c r="D1836" i="2"/>
  <c r="D227" i="2"/>
  <c r="D483" i="2"/>
  <c r="D662" i="2"/>
  <c r="D790" i="2"/>
  <c r="D918" i="2"/>
  <c r="D1014" i="2"/>
  <c r="D1092" i="2"/>
  <c r="D1147" i="2"/>
  <c r="D1195" i="2"/>
  <c r="D1238" i="2"/>
  <c r="D1267" i="2"/>
  <c r="D1293" i="2"/>
  <c r="D1323" i="2"/>
  <c r="D1351" i="2"/>
  <c r="D1373" i="2"/>
  <c r="D1389" i="2"/>
  <c r="D1405" i="2"/>
  <c r="D1421" i="2"/>
  <c r="D1437" i="2"/>
  <c r="D1453" i="2"/>
  <c r="D1469" i="2"/>
  <c r="D1485" i="2"/>
  <c r="D1501" i="2"/>
  <c r="D1517" i="2"/>
  <c r="D1533" i="2"/>
  <c r="D1549" i="2"/>
  <c r="D1565" i="2"/>
  <c r="D1581" i="2"/>
  <c r="D1597" i="2"/>
  <c r="D1613" i="2"/>
  <c r="D1629" i="2"/>
  <c r="D1645" i="2"/>
  <c r="D1661" i="2"/>
  <c r="D1677" i="2"/>
  <c r="D1693" i="2"/>
  <c r="D1709" i="2"/>
  <c r="D1725" i="2"/>
  <c r="D1741" i="2"/>
  <c r="D1757" i="2"/>
  <c r="D1773" i="2"/>
  <c r="D1789" i="2"/>
  <c r="D1805" i="2"/>
  <c r="D1821" i="2"/>
  <c r="D1837" i="2"/>
  <c r="D1582" i="2"/>
  <c r="D1630" i="2"/>
  <c r="D1662" i="2"/>
  <c r="D1694" i="2"/>
  <c r="D1726" i="2"/>
  <c r="D1742" i="2"/>
  <c r="D1774" i="2"/>
  <c r="D1790" i="2"/>
  <c r="D1822" i="2"/>
  <c r="D259" i="2"/>
  <c r="D1203" i="2"/>
  <c r="D1391" i="2"/>
  <c r="D1471" i="2"/>
  <c r="D1583" i="2"/>
  <c r="D1695" i="2"/>
  <c r="D1807" i="2"/>
  <c r="D1617" i="2"/>
  <c r="D1745" i="2"/>
  <c r="D1633" i="2"/>
  <c r="D1761" i="2"/>
  <c r="D1777" i="2"/>
  <c r="D1809" i="2"/>
  <c r="D1825" i="2"/>
  <c r="D1793" i="2"/>
  <c r="C67" i="30" l="1"/>
  <c r="C66" i="30"/>
  <c r="C65" i="30"/>
  <c r="C64" i="30"/>
  <c r="C63" i="30"/>
  <c r="C62" i="30"/>
  <c r="C61" i="30"/>
  <c r="C60" i="30"/>
  <c r="C59" i="30"/>
  <c r="C58" i="30"/>
  <c r="C57" i="30"/>
  <c r="C56" i="30"/>
  <c r="C55" i="30"/>
  <c r="C54" i="30"/>
  <c r="C53" i="30"/>
  <c r="C52" i="30"/>
  <c r="C51" i="30"/>
  <c r="C50"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jokada</author>
  </authors>
  <commentList>
    <comment ref="B894" authorId="0" shapeId="0" xr:uid="{00000000-0006-0000-0200-000001000000}">
      <text>
        <r>
          <rPr>
            <b/>
            <sz val="9"/>
            <color indexed="81"/>
            <rFont val="Tahoma"/>
            <family val="2"/>
          </rPr>
          <t>*Real Estate is separated from Financials sector and now it is own sector.</t>
        </r>
      </text>
    </comment>
    <comment ref="H1402" authorId="0" shapeId="0" xr:uid="{6ED4D458-433D-46E7-A5A2-5D86212954F6}">
      <text>
        <r>
          <rPr>
            <b/>
            <sz val="9"/>
            <color indexed="81"/>
            <rFont val="Tahoma"/>
            <family val="2"/>
          </rPr>
          <t>ラベル変更
旧：　   貨物転送ｻｰﾋﾞｽ
新：　   貨物ﾌｫﾜｰﾃｨﾝｸﾞｻｰﾋﾞｽ
変更日   2/19/2021</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jokada</author>
  </authors>
  <commentList>
    <comment ref="B29" authorId="0" shapeId="0" xr:uid="{00000000-0006-0000-0900-000001000000}">
      <text>
        <r>
          <rPr>
            <b/>
            <sz val="9"/>
            <color indexed="81"/>
            <rFont val="Tahoma"/>
            <family val="2"/>
          </rPr>
          <t>Codes from 3220 to 3224 are intentionally skipped.</t>
        </r>
      </text>
    </comment>
    <comment ref="B66" authorId="0" shapeId="0" xr:uid="{00000000-0006-0000-0900-000002000000}">
      <text>
        <r>
          <rPr>
            <b/>
            <sz val="9"/>
            <color indexed="81"/>
            <rFont val="Tahoma"/>
            <family val="2"/>
          </rPr>
          <t>Code 3614 is intentionally skipped.</t>
        </r>
      </text>
    </comment>
    <comment ref="B75" authorId="0" shapeId="0" xr:uid="{00000000-0006-0000-0900-000003000000}">
      <text>
        <r>
          <rPr>
            <b/>
            <sz val="9"/>
            <color indexed="81"/>
            <rFont val="Tahoma"/>
            <family val="2"/>
          </rPr>
          <t>Code 3717 is intentionally skipped.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<sst xmlns="http://schemas.openxmlformats.org/spreadsheetml/2006/main" count="69065" uniqueCount="23898">
  <si>
    <t>Level</t>
  </si>
  <si>
    <t>Communications</t>
  </si>
  <si>
    <t>Advertising Agencies</t>
  </si>
  <si>
    <t>Market Research &amp; Consulting</t>
  </si>
  <si>
    <t/>
  </si>
  <si>
    <t>Media Representatives</t>
  </si>
  <si>
    <t>Direct Marketing</t>
  </si>
  <si>
    <t>Media</t>
  </si>
  <si>
    <t>Entertainment Content</t>
  </si>
  <si>
    <t>TV Media Networks</t>
  </si>
  <si>
    <t>Book Publishers</t>
  </si>
  <si>
    <t>Newspaper Publishers</t>
  </si>
  <si>
    <t>Periodical Publishers</t>
  </si>
  <si>
    <t>Local TV Broadcasting</t>
  </si>
  <si>
    <t>Radio Broadcasting</t>
  </si>
  <si>
    <t>E-Marketing</t>
  </si>
  <si>
    <t>VOIP Services</t>
  </si>
  <si>
    <t>E-Commerce Discretionary</t>
  </si>
  <si>
    <t>Domain Registrar</t>
  </si>
  <si>
    <t>Internet Advertising Portals</t>
  </si>
  <si>
    <t>News, Sports &amp; Entmt Web</t>
  </si>
  <si>
    <t>Private Equity</t>
  </si>
  <si>
    <t>Retail Securities Brokerage</t>
  </si>
  <si>
    <t>Data Networking Equipment</t>
  </si>
  <si>
    <t>Application Software</t>
  </si>
  <si>
    <t>Infrastructure Software</t>
  </si>
  <si>
    <t>Technology Consulting</t>
  </si>
  <si>
    <t>Financial Info Services</t>
  </si>
  <si>
    <t>Telecommunications</t>
  </si>
  <si>
    <t>Wireless Service Providers</t>
  </si>
  <si>
    <t>Telecommunications Equipment</t>
  </si>
  <si>
    <t>Wireless Telecom Equipment</t>
  </si>
  <si>
    <t>Fiber Optic Telecom Equipment</t>
  </si>
  <si>
    <t>Apparel Design</t>
  </si>
  <si>
    <t>Athletic Footwear</t>
  </si>
  <si>
    <t>Non-Athletic Footwear</t>
  </si>
  <si>
    <t>Textile</t>
  </si>
  <si>
    <t>Leather, Hide Tan &amp; Finishing</t>
  </si>
  <si>
    <t>Fabric</t>
  </si>
  <si>
    <t>Textile Products</t>
  </si>
  <si>
    <t>Automobiles</t>
  </si>
  <si>
    <t>Commercial Vehicles Mfg</t>
  </si>
  <si>
    <t>Truck Trailers</t>
  </si>
  <si>
    <t>Auto Parts</t>
  </si>
  <si>
    <t>Tire</t>
  </si>
  <si>
    <t>Household Appliances</t>
  </si>
  <si>
    <t>Home Furniture</t>
  </si>
  <si>
    <t>Consumer Electronics</t>
  </si>
  <si>
    <t>Housewares</t>
  </si>
  <si>
    <t>Home Decoration Products</t>
  </si>
  <si>
    <t>Office Furniture</t>
  </si>
  <si>
    <t>Toys &amp; Games</t>
  </si>
  <si>
    <t>Recreational Vehicles</t>
  </si>
  <si>
    <t>Bicycles</t>
  </si>
  <si>
    <t>Golf Equipment</t>
  </si>
  <si>
    <t>Music Instruments</t>
  </si>
  <si>
    <t>Cruise Lines</t>
  </si>
  <si>
    <t>Travel Services</t>
  </si>
  <si>
    <t>Fitness &amp; Recreation Centers</t>
  </si>
  <si>
    <t>Film &amp; TV Production &amp; Distr</t>
  </si>
  <si>
    <t>Music</t>
  </si>
  <si>
    <t>Casinos &amp; Gaming</t>
  </si>
  <si>
    <t>Casinos</t>
  </si>
  <si>
    <t>Mobile &amp; Online Gambling</t>
  </si>
  <si>
    <t>Lottery Services</t>
  </si>
  <si>
    <t>Racetracks</t>
  </si>
  <si>
    <t>Adult Nightclubs</t>
  </si>
  <si>
    <t>Amusement &amp; Theme Parks</t>
  </si>
  <si>
    <t>Movie Theaters</t>
  </si>
  <si>
    <t>Sports Teams</t>
  </si>
  <si>
    <t>Food Services</t>
  </si>
  <si>
    <t>Lodging</t>
  </si>
  <si>
    <t>Casino Hotels</t>
  </si>
  <si>
    <t>Hotel &amp; Motel (excl Casino Hotel)</t>
  </si>
  <si>
    <t>Airlines</t>
  </si>
  <si>
    <t>Apparel &amp; Footwear Whslrs</t>
  </si>
  <si>
    <t>Automotive Wholesalers</t>
  </si>
  <si>
    <t>Consumer Elec &amp; Applc Whslrs</t>
  </si>
  <si>
    <t>Home &amp; Office Product Whslrs</t>
  </si>
  <si>
    <t>Other Wholesalers</t>
  </si>
  <si>
    <t>Import &amp; Export</t>
  </si>
  <si>
    <t>Beauty Salons</t>
  </si>
  <si>
    <t>Photo Printing Services</t>
  </si>
  <si>
    <t>Photography Studios</t>
  </si>
  <si>
    <t>Restaurants</t>
  </si>
  <si>
    <t>Bars &amp; Taverns</t>
  </si>
  <si>
    <t>Auto Parts &amp; Accessories Stores</t>
  </si>
  <si>
    <t>Car Dealers</t>
  </si>
  <si>
    <t>Mail Catalog Retailers</t>
  </si>
  <si>
    <t>Multi-Level Marketing</t>
  </si>
  <si>
    <t>Consumer Electronics Stores</t>
  </si>
  <si>
    <t>Household Appliance Stores</t>
  </si>
  <si>
    <t>Department Stores</t>
  </si>
  <si>
    <t>Home Products Stores</t>
  </si>
  <si>
    <t>Home Furnishings Stores</t>
  </si>
  <si>
    <t>Nursery &amp; Garden Centers</t>
  </si>
  <si>
    <t>Jewelry Stores</t>
  </si>
  <si>
    <t>Specialty Apparel Stores</t>
  </si>
  <si>
    <t>Sporting Goods Stores</t>
  </si>
  <si>
    <t>Other Spec Retail - Discr</t>
  </si>
  <si>
    <t>Arts &amp; Crafts Stores</t>
  </si>
  <si>
    <t>Book Stores</t>
  </si>
  <si>
    <t>Cosmetics &amp; Beauty Stores</t>
  </si>
  <si>
    <t>Health Supplement Stores</t>
  </si>
  <si>
    <t>Toy &amp; Game Stores</t>
  </si>
  <si>
    <t>Movie &amp; Video Game Rent Stores</t>
  </si>
  <si>
    <t>Music &amp; Movie Stores</t>
  </si>
  <si>
    <t>Optical Goods Stores</t>
  </si>
  <si>
    <t>Pet &amp; Pet Supplies Stores</t>
  </si>
  <si>
    <t>Hypermarkets</t>
  </si>
  <si>
    <t>Convenience Stores</t>
  </si>
  <si>
    <t>Discount Stores</t>
  </si>
  <si>
    <t>Dollar Stores</t>
  </si>
  <si>
    <t>Pharmacies &amp; Drug Stores</t>
  </si>
  <si>
    <t>Petroleum Retailers</t>
  </si>
  <si>
    <t>Propane Gas Distributors</t>
  </si>
  <si>
    <t>Storage &amp; Warehousing Services</t>
  </si>
  <si>
    <t>Animal Production &amp; Process</t>
  </si>
  <si>
    <t>Animal Feed</t>
  </si>
  <si>
    <t>Food Crop Production</t>
  </si>
  <si>
    <t>Tobacco</t>
  </si>
  <si>
    <t>Food</t>
  </si>
  <si>
    <t>Baked Goods</t>
  </si>
  <si>
    <t>Canned Food</t>
  </si>
  <si>
    <t>Meat Products</t>
  </si>
  <si>
    <t>Confectionery</t>
  </si>
  <si>
    <t>Aquaculture Fishing</t>
  </si>
  <si>
    <t>Poultry Processing</t>
  </si>
  <si>
    <t>Sugar</t>
  </si>
  <si>
    <t>Supermarkets</t>
  </si>
  <si>
    <t>Specialty Food &amp; Staples Stores</t>
  </si>
  <si>
    <t>Beverages</t>
  </si>
  <si>
    <t>Alcoholic Beverages</t>
  </si>
  <si>
    <t>Brewers</t>
  </si>
  <si>
    <t>Non-Alcoholic Beverages</t>
  </si>
  <si>
    <t>Coffee</t>
  </si>
  <si>
    <t>Tea</t>
  </si>
  <si>
    <t>Personal Care Products</t>
  </si>
  <si>
    <t>Office Supplies</t>
  </si>
  <si>
    <t>Sanitary Paper Products</t>
  </si>
  <si>
    <t>Health Care Supplies</t>
  </si>
  <si>
    <t>Medical Devices</t>
  </si>
  <si>
    <t>Medical Equipment</t>
  </si>
  <si>
    <t>Ophthalmic Goods</t>
  </si>
  <si>
    <t>Surgical Appliances &amp; Supplies</t>
  </si>
  <si>
    <t>Life Science Equipment</t>
  </si>
  <si>
    <t>Dental Equipment</t>
  </si>
  <si>
    <t>Radiation Equipment</t>
  </si>
  <si>
    <t>Imaging Equipment</t>
  </si>
  <si>
    <t>Surgical &amp; Medical Instruments</t>
  </si>
  <si>
    <t>Health Care Facilities</t>
  </si>
  <si>
    <t>Hospitals</t>
  </si>
  <si>
    <t>Nursing &amp; Residential Care</t>
  </si>
  <si>
    <t>Kidney Dialysis Centers</t>
  </si>
  <si>
    <t>Health Care Services</t>
  </si>
  <si>
    <t>Health Care Testing Services</t>
  </si>
  <si>
    <t>Radiology &amp; Diagnostic Imaging</t>
  </si>
  <si>
    <t>Home Health Care Services</t>
  </si>
  <si>
    <t>Managed Care</t>
  </si>
  <si>
    <t>Seeds &amp; Agriculture Biotech</t>
  </si>
  <si>
    <t>Biotech</t>
  </si>
  <si>
    <t>Specialty Pharma</t>
  </si>
  <si>
    <t>Generic Pharma</t>
  </si>
  <si>
    <t>Pharma &amp; Specialty Distribution</t>
  </si>
  <si>
    <t>Pharmacy Benefits Mgmt (PBM)</t>
  </si>
  <si>
    <t>Building Maintenance Services</t>
  </si>
  <si>
    <t>Printing Services</t>
  </si>
  <si>
    <t>Professional Services</t>
  </si>
  <si>
    <t>Mgmt &amp; Admin Consulting Svcs</t>
  </si>
  <si>
    <t>Security Services</t>
  </si>
  <si>
    <t>Security System Services</t>
  </si>
  <si>
    <t>Auction Houses &amp; Art Dealers</t>
  </si>
  <si>
    <t>Interior Design</t>
  </si>
  <si>
    <t>Consumer Goods Rental</t>
  </si>
  <si>
    <t>Passenger Vehicle Rental</t>
  </si>
  <si>
    <t>Educational Services</t>
  </si>
  <si>
    <t>Funeral Services</t>
  </si>
  <si>
    <t>Non-Profit Organization</t>
  </si>
  <si>
    <t>Auto Repair Centers</t>
  </si>
  <si>
    <t>Other Professional Services</t>
  </si>
  <si>
    <t>P&amp;C Insurance</t>
  </si>
  <si>
    <t>Transport Support Services</t>
  </si>
  <si>
    <t>Marine Support Services</t>
  </si>
  <si>
    <t>Surveil &amp; Traffic Mgmt Systems</t>
  </si>
  <si>
    <t>Unknown</t>
  </si>
  <si>
    <t>Energy</t>
  </si>
  <si>
    <t>Integrated Oils</t>
  </si>
  <si>
    <t>Exploration &amp; Production</t>
  </si>
  <si>
    <t>Royalty Income - Oil &amp; Gas</t>
  </si>
  <si>
    <t>Refining &amp; Marketing</t>
  </si>
  <si>
    <t>Drilling &amp; Drilling Support</t>
  </si>
  <si>
    <t>Midstream - Oil &amp; Gas</t>
  </si>
  <si>
    <t>Oilfield Services &amp; Equipment</t>
  </si>
  <si>
    <t>Seismic Surveying</t>
  </si>
  <si>
    <t>Renewable Energy Equipment</t>
  </si>
  <si>
    <t>Renewable Energy Project Dev</t>
  </si>
  <si>
    <t>Biofuels</t>
  </si>
  <si>
    <t>SPAC</t>
  </si>
  <si>
    <t>Investment Companies</t>
  </si>
  <si>
    <t>Investment Holding Companies</t>
  </si>
  <si>
    <t>Venture Capital</t>
  </si>
  <si>
    <t>Banks</t>
  </si>
  <si>
    <t>Diversified Banks</t>
  </si>
  <si>
    <t>Instl Trust, Fiduciary &amp; Custody</t>
  </si>
  <si>
    <t>Mortgage Finance</t>
  </si>
  <si>
    <t>Investment Management</t>
  </si>
  <si>
    <t>Commercial Finance</t>
  </si>
  <si>
    <t>Comml Equip Finance &amp; Leasing</t>
  </si>
  <si>
    <t>Auto Finance</t>
  </si>
  <si>
    <t>Consumer Finance</t>
  </si>
  <si>
    <t>Other Financial Services</t>
  </si>
  <si>
    <t>Institutional Brokerage</t>
  </si>
  <si>
    <t>Insurance</t>
  </si>
  <si>
    <t>Life Insurance</t>
  </si>
  <si>
    <t>Financial Guarantee Premiums</t>
  </si>
  <si>
    <t>Reinsurance</t>
  </si>
  <si>
    <t>Real Estate</t>
  </si>
  <si>
    <t>Real Estate Owners &amp; Developers</t>
  </si>
  <si>
    <t>Real Estate Services</t>
  </si>
  <si>
    <t>Mortgage REIT</t>
  </si>
  <si>
    <t>Health Care REIT</t>
  </si>
  <si>
    <t>Hotel REIT</t>
  </si>
  <si>
    <t>Manufactured Housing REIT</t>
  </si>
  <si>
    <t>Industrial REIT</t>
  </si>
  <si>
    <t>Multi Asset Class REIT</t>
  </si>
  <si>
    <t>Office REIT</t>
  </si>
  <si>
    <t>Regional Mall REIT</t>
  </si>
  <si>
    <t>Shopping Center REIT</t>
  </si>
  <si>
    <t>Single Tenant REIT</t>
  </si>
  <si>
    <t>Self-storage REIT</t>
  </si>
  <si>
    <t>Aircraft &amp; Parts</t>
  </si>
  <si>
    <t>Power Trans &amp; Distr Equip</t>
  </si>
  <si>
    <t>Electrical Components</t>
  </si>
  <si>
    <t>Wire &amp; Cable</t>
  </si>
  <si>
    <t>Security Devices</t>
  </si>
  <si>
    <t>Industrial Automation Controls</t>
  </si>
  <si>
    <t>Measurement Instruments</t>
  </si>
  <si>
    <t>Electronic Connectors</t>
  </si>
  <si>
    <t>Industrial Electronics Equip</t>
  </si>
  <si>
    <t>Biometric &amp; ID Systems</t>
  </si>
  <si>
    <t>Passive Components</t>
  </si>
  <si>
    <t>PCBs</t>
  </si>
  <si>
    <t>Technology Distributors</t>
  </si>
  <si>
    <t>Electric Power Generators</t>
  </si>
  <si>
    <t>Construction &amp; Mining Machinery</t>
  </si>
  <si>
    <t>Agricultural Machinery</t>
  </si>
  <si>
    <t>Engine &amp; Transmission</t>
  </si>
  <si>
    <t>Factory Automation Equipment</t>
  </si>
  <si>
    <t>Pump &amp; Pumping Equipment</t>
  </si>
  <si>
    <t>Printing Machinery &amp; Equip</t>
  </si>
  <si>
    <t>Ind Process Furnace &amp; Oven</t>
  </si>
  <si>
    <t>Material Handling Machinery</t>
  </si>
  <si>
    <t>Metalworking Machinery</t>
  </si>
  <si>
    <t>Tools</t>
  </si>
  <si>
    <t>Fabricated Metal &amp; Hardware</t>
  </si>
  <si>
    <t>Steel Producers</t>
  </si>
  <si>
    <t>Shipbuilding</t>
  </si>
  <si>
    <t>Building Materials</t>
  </si>
  <si>
    <t>HVAC Building Products</t>
  </si>
  <si>
    <t>Lighting Fixture</t>
  </si>
  <si>
    <t>Cement &amp; Aggregates</t>
  </si>
  <si>
    <t>Engineering Services</t>
  </si>
  <si>
    <t>Infrastructure Construction</t>
  </si>
  <si>
    <t>Airport &amp; Highway Const</t>
  </si>
  <si>
    <t>Air Transp Support Services</t>
  </si>
  <si>
    <t>Air Freight</t>
  </si>
  <si>
    <t>Marine Shipping</t>
  </si>
  <si>
    <t>Rail Freight</t>
  </si>
  <si>
    <t>Trucking</t>
  </si>
  <si>
    <t>Logistics Services</t>
  </si>
  <si>
    <t>Transp Equip Finance &amp; Leasing</t>
  </si>
  <si>
    <t>Commercial Veh Fin &amp; Leasing</t>
  </si>
  <si>
    <t>Environ Engineer &amp; Consulting</t>
  </si>
  <si>
    <t>Pollution Control Equipment</t>
  </si>
  <si>
    <t>Water Purification Equipment</t>
  </si>
  <si>
    <t>Hazardous Waste Collect &amp; Treat</t>
  </si>
  <si>
    <t>Solid Waste Collection &amp; Treat</t>
  </si>
  <si>
    <t>Recycling Facilities</t>
  </si>
  <si>
    <t>Remediation Services</t>
  </si>
  <si>
    <t>Rubber &amp; Plastic</t>
  </si>
  <si>
    <t>Advanced Materials</t>
  </si>
  <si>
    <t>Explosives</t>
  </si>
  <si>
    <t>Camera Equipment</t>
  </si>
  <si>
    <t>Containers &amp; Packaging</t>
  </si>
  <si>
    <t>Chemicals</t>
  </si>
  <si>
    <t>Agricultural Chemicals</t>
  </si>
  <si>
    <t>Basic &amp; Diversified Chemicals</t>
  </si>
  <si>
    <t>Industrial Gas</t>
  </si>
  <si>
    <t>Organic Resins, Fibers &amp; Rubber</t>
  </si>
  <si>
    <t>Specialty Chemicals</t>
  </si>
  <si>
    <t>Paints &amp; Coatings</t>
  </si>
  <si>
    <t>Timber Resources</t>
  </si>
  <si>
    <t>Paper</t>
  </si>
  <si>
    <t>Iron Ore Mining</t>
  </si>
  <si>
    <t>Iron Foundries</t>
  </si>
  <si>
    <t>Specialty Metals</t>
  </si>
  <si>
    <t>Base Metals</t>
  </si>
  <si>
    <t>Aluminum</t>
  </si>
  <si>
    <t>Copper</t>
  </si>
  <si>
    <t>Precious Metals</t>
  </si>
  <si>
    <t>Platinum</t>
  </si>
  <si>
    <t>Mining Services</t>
  </si>
  <si>
    <t>Aggregates</t>
  </si>
  <si>
    <t>Technology</t>
  </si>
  <si>
    <t>Office Electronics</t>
  </si>
  <si>
    <t>Computer Hardware &amp; Storage</t>
  </si>
  <si>
    <t>Computer Storage</t>
  </si>
  <si>
    <t>Engineering Software</t>
  </si>
  <si>
    <t>IT Services</t>
  </si>
  <si>
    <t>Semiconductors</t>
  </si>
  <si>
    <t>Semiconductor Devices</t>
  </si>
  <si>
    <t>Semiconductor Mfg</t>
  </si>
  <si>
    <t>Software</t>
  </si>
  <si>
    <t>Enterprise Software</t>
  </si>
  <si>
    <t>Communications Software</t>
  </si>
  <si>
    <t>Education Software</t>
  </si>
  <si>
    <t>Health Care Software</t>
  </si>
  <si>
    <t>Utilities</t>
  </si>
  <si>
    <t>Power Generation</t>
  </si>
  <si>
    <t>Gas Transmission &amp; Storage</t>
  </si>
  <si>
    <t>Gas Distribution</t>
  </si>
  <si>
    <t>Advertising &amp; Marketing</t>
  </si>
  <si>
    <t>Advertising Agencies &amp; Svcs</t>
  </si>
  <si>
    <t>Marketing Consulting Services</t>
  </si>
  <si>
    <t>Public Relations Agencies</t>
  </si>
  <si>
    <t>Advertising Material Distr Svcs</t>
  </si>
  <si>
    <t>Direct Mail Advertising</t>
  </si>
  <si>
    <t>Cable &amp; Satellite</t>
  </si>
  <si>
    <t>Film &amp; TV Production</t>
  </si>
  <si>
    <t>Film Production</t>
  </si>
  <si>
    <t>TV &amp; Video Production</t>
  </si>
  <si>
    <t>Film &amp; Video Distribution</t>
  </si>
  <si>
    <t>Film Distribution</t>
  </si>
  <si>
    <t>TV Show Syndication</t>
  </si>
  <si>
    <t>Teleprod &amp; Postprod Services</t>
  </si>
  <si>
    <t>Cable Networks</t>
  </si>
  <si>
    <t>Adv Rev - Cable Networks</t>
  </si>
  <si>
    <t>Other Rev - Cable Networks</t>
  </si>
  <si>
    <t>TV Broadcast Networks</t>
  </si>
  <si>
    <t>Adv Rev - TV Broadcast Netw</t>
  </si>
  <si>
    <t>Other Rev - TV Broadcast Netw</t>
  </si>
  <si>
    <t>Royalty Income - Film &amp; TV</t>
  </si>
  <si>
    <t>Integrated Record Prod &amp; Distr</t>
  </si>
  <si>
    <t>Music Publishers</t>
  </si>
  <si>
    <t>Record Production</t>
  </si>
  <si>
    <t>Video Games</t>
  </si>
  <si>
    <t>Mobile &amp; Online Games</t>
  </si>
  <si>
    <t>Console &amp; PC Games</t>
  </si>
  <si>
    <t>Publishing &amp; Broadcasting</t>
  </si>
  <si>
    <t>Publishing</t>
  </si>
  <si>
    <t>Professional Book Publishers</t>
  </si>
  <si>
    <t>School Textbook Publishers</t>
  </si>
  <si>
    <t>Advertising Rev - Newspaper</t>
  </si>
  <si>
    <t>Circulation Rev - Newspaper</t>
  </si>
  <si>
    <t>Other Revenue - Newspaper</t>
  </si>
  <si>
    <t>Advertising Rev - Periodical</t>
  </si>
  <si>
    <t>Circulation Rev - Periodical</t>
  </si>
  <si>
    <t>Other Revenue - Periodical</t>
  </si>
  <si>
    <t>Local TV &amp; Radio Broadcast</t>
  </si>
  <si>
    <t>Adv Rev - Local TV Broadcast</t>
  </si>
  <si>
    <t>Other Rev - Local TV Broadcast</t>
  </si>
  <si>
    <t>Radio Networks</t>
  </si>
  <si>
    <t>Radio Stations</t>
  </si>
  <si>
    <t>Out-of-Home Display Advertising</t>
  </si>
  <si>
    <t>Internet Media &amp; Services</t>
  </si>
  <si>
    <t>Automotive Web</t>
  </si>
  <si>
    <t>Adv Rev - Automotive Web</t>
  </si>
  <si>
    <t>Other Rev - Automotive Web</t>
  </si>
  <si>
    <t>Dating Services Web</t>
  </si>
  <si>
    <t>Adv Rev - Dating Services Web</t>
  </si>
  <si>
    <t>Other Rev - Dating Svcs Web</t>
  </si>
  <si>
    <t>Adv Rev - Domain Registrar</t>
  </si>
  <si>
    <t>Other Rev - Domain Registrar</t>
  </si>
  <si>
    <t>Entmt Event Ticket Online</t>
  </si>
  <si>
    <t>Adv Rev-Entmt Evt Ticket Online</t>
  </si>
  <si>
    <t>Other-Entmt Evt Ticket Online</t>
  </si>
  <si>
    <t>Photography Web</t>
  </si>
  <si>
    <t>Adv Rev - Photography Web</t>
  </si>
  <si>
    <t>Other Rev - Photography Web</t>
  </si>
  <si>
    <t>Price &amp; Svc Comparison Web</t>
  </si>
  <si>
    <t>Adv Rev-Price &amp; Svc Comp Web</t>
  </si>
  <si>
    <t>Other-Price &amp; Svc Comp Web</t>
  </si>
  <si>
    <t>Real Estate &amp; Property Web</t>
  </si>
  <si>
    <t>Adv Rev - Real Estate Web</t>
  </si>
  <si>
    <t>Other Rev - Real Estate Web</t>
  </si>
  <si>
    <t>Recruitment Services Web</t>
  </si>
  <si>
    <t>Adv Rev - Recruit Svcs Web</t>
  </si>
  <si>
    <t>Other Rev - Recruit Svc Web</t>
  </si>
  <si>
    <t>Travel Info &amp; Booking Web</t>
  </si>
  <si>
    <t>Adv Rev - Travel &amp; Booking Web</t>
  </si>
  <si>
    <t>Other - Travel &amp; Booking Web</t>
  </si>
  <si>
    <t>Education Information Web</t>
  </si>
  <si>
    <t>Adv Rev - Education Info Web</t>
  </si>
  <si>
    <t>Other - Education Info Web</t>
  </si>
  <si>
    <t>Display Advertising</t>
  </si>
  <si>
    <t>Search Advertising</t>
  </si>
  <si>
    <t>Other Rev - Internet Portals</t>
  </si>
  <si>
    <t>Medical &amp; Health Web</t>
  </si>
  <si>
    <t>Adv Rev - Medical &amp; Health Web</t>
  </si>
  <si>
    <t>Other - Medical &amp; Health Web</t>
  </si>
  <si>
    <t>Adv Rev-News/Sport/Entmt Web</t>
  </si>
  <si>
    <t>Other-News/Sport/Entmt Web</t>
  </si>
  <si>
    <t>Wireless Telecommunications</t>
  </si>
  <si>
    <t>Mobile Phone Services</t>
  </si>
  <si>
    <t>Mobile Data Services</t>
  </si>
  <si>
    <t>Mobile Text Messaging (SMS)</t>
  </si>
  <si>
    <t>Mobile Roaming Services</t>
  </si>
  <si>
    <t>Wireless Infra Access Revenue</t>
  </si>
  <si>
    <t>Mobile Comm Device Revenue</t>
  </si>
  <si>
    <t>Wireline Telecommunications</t>
  </si>
  <si>
    <t>Wireline Phone Services</t>
  </si>
  <si>
    <t>Wireline Local Services</t>
  </si>
  <si>
    <t>Wireline Long Distance Services</t>
  </si>
  <si>
    <t>Wireline Rental</t>
  </si>
  <si>
    <t>Wireline Internet Services</t>
  </si>
  <si>
    <t>Wireline Video Services</t>
  </si>
  <si>
    <t>Data Centers</t>
  </si>
  <si>
    <t>Consumer Discretionary</t>
  </si>
  <si>
    <t>Consumer Discretionary Products</t>
  </si>
  <si>
    <t>Apparel &amp; Textile Products</t>
  </si>
  <si>
    <t>Apparel, Footwear &amp; Acc Design</t>
  </si>
  <si>
    <t>Children's Apparel</t>
  </si>
  <si>
    <t>Men's Apparel</t>
  </si>
  <si>
    <t>Women's Apparel</t>
  </si>
  <si>
    <t>Sports Apparel</t>
  </si>
  <si>
    <t>Fur &amp; Leather Apparel</t>
  </si>
  <si>
    <t>Outerwear Apparel</t>
  </si>
  <si>
    <t>Professional Uniforms</t>
  </si>
  <si>
    <t>Apparel Brand Licensing</t>
  </si>
  <si>
    <t>Luggage</t>
  </si>
  <si>
    <t>Personal Leather Goods</t>
  </si>
  <si>
    <t>Footwear Design</t>
  </si>
  <si>
    <t>Men's Footwear</t>
  </si>
  <si>
    <t>Women's Footwear</t>
  </si>
  <si>
    <t>Garment Outsourcing</t>
  </si>
  <si>
    <t>Watch &amp; Jewelry Design</t>
  </si>
  <si>
    <t>Jewelry</t>
  </si>
  <si>
    <t>Watch</t>
  </si>
  <si>
    <t>Textile &amp; Textile Products</t>
  </si>
  <si>
    <t>Fabric Finishing</t>
  </si>
  <si>
    <t>Fabric Coating Mills</t>
  </si>
  <si>
    <t>Nonwoven Textile &amp; Fabric Finish</t>
  </si>
  <si>
    <t>Woven Fabric Finishing Mills</t>
  </si>
  <si>
    <t>Nonwoven Fabric Mill</t>
  </si>
  <si>
    <t>Woven Fabric Mills</t>
  </si>
  <si>
    <t>Fiber, Yarn &amp; Thread</t>
  </si>
  <si>
    <t>Synthetic Fiber &amp; Thread</t>
  </si>
  <si>
    <t>Thread Mills</t>
  </si>
  <si>
    <t>Yarn Spinning Mills</t>
  </si>
  <si>
    <t>Yarn Texturizing, Throw &amp; Twist</t>
  </si>
  <si>
    <t>Canvas &amp; Related Prods Mills</t>
  </si>
  <si>
    <t>Cotton Farming</t>
  </si>
  <si>
    <t>Rope, Cordage &amp; Twine Mills</t>
  </si>
  <si>
    <t>Textile Bag Mills</t>
  </si>
  <si>
    <t>Tire Cord &amp; Tire Fabrics Mills</t>
  </si>
  <si>
    <t>Automotive</t>
  </si>
  <si>
    <t>Passenger Vehicles</t>
  </si>
  <si>
    <t>Light Trucks</t>
  </si>
  <si>
    <t>Alternative Vehicle Parts</t>
  </si>
  <si>
    <t>Auto Light Equipment</t>
  </si>
  <si>
    <t>Auto Glass</t>
  </si>
  <si>
    <t>Auto HVAC Systems</t>
  </si>
  <si>
    <t>Auto Metal Stamping</t>
  </si>
  <si>
    <t>Auto Safety Equipment</t>
  </si>
  <si>
    <t>Automotive Engineering &amp; Tech</t>
  </si>
  <si>
    <t>Body &amp; Chassis</t>
  </si>
  <si>
    <t>Brake Systems</t>
  </si>
  <si>
    <t>Drivetrain Components</t>
  </si>
  <si>
    <t>Engines &amp; Parts</t>
  </si>
  <si>
    <t>Diesel Engines &amp; Engine Parts</t>
  </si>
  <si>
    <t>Gasoline Engines &amp; Eng Parts</t>
  </si>
  <si>
    <t>Exhausts &amp; Emissions</t>
  </si>
  <si>
    <t>Seating &amp; Trim</t>
  </si>
  <si>
    <t>Steering &amp; Suspension</t>
  </si>
  <si>
    <t>Vehicle Batteries</t>
  </si>
  <si>
    <t>Vehicle Wheels</t>
  </si>
  <si>
    <t>Home Construction</t>
  </si>
  <si>
    <t>Homebuilding</t>
  </si>
  <si>
    <t>Single Family Homebuilding</t>
  </si>
  <si>
    <t>Multifamily Homebuilding</t>
  </si>
  <si>
    <t>Manufactured Home (Mobile)</t>
  </si>
  <si>
    <t>Land Sales</t>
  </si>
  <si>
    <t>Building Products</t>
  </si>
  <si>
    <t>Home &amp; Office Products</t>
  </si>
  <si>
    <t>Furniture</t>
  </si>
  <si>
    <t>Upholstered Wood Furniture</t>
  </si>
  <si>
    <t>Nonupholstered Wood Furniture</t>
  </si>
  <si>
    <t>Mattress</t>
  </si>
  <si>
    <t>Writing Instruments</t>
  </si>
  <si>
    <t>Leisure Products</t>
  </si>
  <si>
    <t>Leisure Boats &amp; Yachts Building</t>
  </si>
  <si>
    <t>Motorhomes, Trailers &amp; Campers</t>
  </si>
  <si>
    <t>Motorhomes</t>
  </si>
  <si>
    <t>Travel Trailers &amp; Campers</t>
  </si>
  <si>
    <t>Sporting Goods</t>
  </si>
  <si>
    <t>Bicycles &amp; Parts</t>
  </si>
  <si>
    <t>Bicycle Parts</t>
  </si>
  <si>
    <t>Small Arms</t>
  </si>
  <si>
    <t>Consumer Discretionary Services</t>
  </si>
  <si>
    <t>Consumer Services</t>
  </si>
  <si>
    <t>Consumer Elec &amp; Applc Rental</t>
  </si>
  <si>
    <t>Home Health Equipment Rental</t>
  </si>
  <si>
    <t>Junior Colleges</t>
  </si>
  <si>
    <t>College, University &amp; Pro Schools</t>
  </si>
  <si>
    <t>Language Schools</t>
  </si>
  <si>
    <t>Funeral Homes &amp; Services</t>
  </si>
  <si>
    <t>Cemeteries &amp; Crematories</t>
  </si>
  <si>
    <t>Personal Care Services</t>
  </si>
  <si>
    <t>Weight Management Services</t>
  </si>
  <si>
    <t>Photography Services</t>
  </si>
  <si>
    <t>Other Consumer Services</t>
  </si>
  <si>
    <t>Consumer Goods Repair &amp; Maint</t>
  </si>
  <si>
    <t>Laundry Services</t>
  </si>
  <si>
    <t>Leisure Facilities &amp; Services</t>
  </si>
  <si>
    <t>Gaming Equipment</t>
  </si>
  <si>
    <t>Betting</t>
  </si>
  <si>
    <t>Food &amp; Beverage Rev - Hotels</t>
  </si>
  <si>
    <t>Room Revenue - Hotels</t>
  </si>
  <si>
    <t>Time-Share Revenue - Hotels</t>
  </si>
  <si>
    <t>Other Revenue - Hotels</t>
  </si>
  <si>
    <t>Food &amp; Bev Rev - Casino Hotels</t>
  </si>
  <si>
    <t>Room Revenue - Casino Hotels</t>
  </si>
  <si>
    <t>Other Rev - Casino Hotels</t>
  </si>
  <si>
    <t>Bed &amp; Breakfast Inns</t>
  </si>
  <si>
    <t>Limited Service Restaurants</t>
  </si>
  <si>
    <t>Fast Casual Restaurants</t>
  </si>
  <si>
    <t>Fast Casual Rest - Franchise</t>
  </si>
  <si>
    <t>Fast Casual Rest - Owned</t>
  </si>
  <si>
    <t>Fast Food Restaurants</t>
  </si>
  <si>
    <t>Fast Food Rest - Franchise</t>
  </si>
  <si>
    <t>Fast Food Rest - Owned</t>
  </si>
  <si>
    <t>Coffee &amp; Snack</t>
  </si>
  <si>
    <t>Coffee &amp; Snack - Franchise</t>
  </si>
  <si>
    <t>Coffee &amp; Snack - Owned</t>
  </si>
  <si>
    <t>Full Service Restaurants</t>
  </si>
  <si>
    <t>Casual Restaurants</t>
  </si>
  <si>
    <t>Casual Rest - Franchise</t>
  </si>
  <si>
    <t>Casual Rest - Owned</t>
  </si>
  <si>
    <t>Upscale Restaurants</t>
  </si>
  <si>
    <t>Upscale Rest - Franchise</t>
  </si>
  <si>
    <t>Upscale Rest - Owned</t>
  </si>
  <si>
    <t>Entertainment Facilities</t>
  </si>
  <si>
    <t>Amusement Arcades</t>
  </si>
  <si>
    <t>Amuse Theme Parks</t>
  </si>
  <si>
    <t>Entertainment Ticket Agencies</t>
  </si>
  <si>
    <t>Perform Arts &amp; Museums</t>
  </si>
  <si>
    <t>Museums &amp; Galleries</t>
  </si>
  <si>
    <t>Performing Arts</t>
  </si>
  <si>
    <t>Independent Artists</t>
  </si>
  <si>
    <t>Event Promoters w/ Facilities</t>
  </si>
  <si>
    <t>Event Promoters w/o Facilities</t>
  </si>
  <si>
    <t>Theaters &amp; Dinner Theaters</t>
  </si>
  <si>
    <t>Pro Sports &amp; Related Activities</t>
  </si>
  <si>
    <t>Broadcast Rights - Sports Teams</t>
  </si>
  <si>
    <t>Gate Receipts</t>
  </si>
  <si>
    <t>Sports Merchandising</t>
  </si>
  <si>
    <t>Bowling Centers</t>
  </si>
  <si>
    <t>Golf Courses &amp; Country Clubs</t>
  </si>
  <si>
    <t>Marinas</t>
  </si>
  <si>
    <t>Skiing Facilities</t>
  </si>
  <si>
    <t>Tour Operators</t>
  </si>
  <si>
    <t>Travel Agencies</t>
  </si>
  <si>
    <t>Travel Reservation Services</t>
  </si>
  <si>
    <t>Full Service Airline</t>
  </si>
  <si>
    <t>Charter Airline - Full Svc</t>
  </si>
  <si>
    <t>Mainline Airline - Full Svc</t>
  </si>
  <si>
    <t>Regional Airline - Full Svc</t>
  </si>
  <si>
    <t>Low Cost Airline</t>
  </si>
  <si>
    <t>Chartered Airline - LCC</t>
  </si>
  <si>
    <t>Mainline Airline - LCC</t>
  </si>
  <si>
    <t>Regional Airline - LCC</t>
  </si>
  <si>
    <t>Regional Airline</t>
  </si>
  <si>
    <t>Chartered Airline - Regional</t>
  </si>
  <si>
    <t>Mainline Airline - Regional</t>
  </si>
  <si>
    <t>Regional Airline - Regional</t>
  </si>
  <si>
    <t>Passenger Rail</t>
  </si>
  <si>
    <t>Intercity Passenger Rail</t>
  </si>
  <si>
    <t>Commuter Rail</t>
  </si>
  <si>
    <t>Bus Transportation</t>
  </si>
  <si>
    <t>Interurban &amp; Rural Bus Transp</t>
  </si>
  <si>
    <t>Local Bus Services</t>
  </si>
  <si>
    <t>Taxi Services</t>
  </si>
  <si>
    <t>Ferry Services</t>
  </si>
  <si>
    <t>Helicopter Services</t>
  </si>
  <si>
    <t>Retail &amp; Whsle - Discretionary</t>
  </si>
  <si>
    <t>Wholesale - Discretionary</t>
  </si>
  <si>
    <t>Clothing &amp; Accessories Whslrs</t>
  </si>
  <si>
    <t>Footwear Wholesalers</t>
  </si>
  <si>
    <t>Jewelry &amp; Watch Wholesalers</t>
  </si>
  <si>
    <t>Automobiles Wholesalers</t>
  </si>
  <si>
    <t>Tire Wholesalers</t>
  </si>
  <si>
    <t>Computer &amp; Software Whslrs</t>
  </si>
  <si>
    <t>Photo Equip &amp; Supplies Whslrs</t>
  </si>
  <si>
    <t>Hardware Wholesalers</t>
  </si>
  <si>
    <t>Home Furnishing Wholesalers</t>
  </si>
  <si>
    <t>Office Equip Wholesalers</t>
  </si>
  <si>
    <t>Paint Wholesalers</t>
  </si>
  <si>
    <t>Print &amp; Writing Paper Whslrs</t>
  </si>
  <si>
    <t>Book, Periodical &amp; News Whslrs</t>
  </si>
  <si>
    <t>Fabric &amp; Textile Wholesalers</t>
  </si>
  <si>
    <t>Florist Supplies Wholesalers</t>
  </si>
  <si>
    <t>Industrial Paper Wholesalers</t>
  </si>
  <si>
    <t>Ophthalmic Goods Wholesalers</t>
  </si>
  <si>
    <t>Sporting Goods Wholesalers</t>
  </si>
  <si>
    <t>Toys &amp; Games Whslrs</t>
  </si>
  <si>
    <t>Retail - Discretionary</t>
  </si>
  <si>
    <t>Automotive Retailers</t>
  </si>
  <si>
    <t>Passenger Car Rental &amp; Leasing</t>
  </si>
  <si>
    <t>Passenger Vehicle Leasing</t>
  </si>
  <si>
    <t>Catalog &amp; TV Based Retailers</t>
  </si>
  <si>
    <t>TV Based Retailers</t>
  </si>
  <si>
    <t>Electronics &amp; Appliances Stores</t>
  </si>
  <si>
    <t>High-End Department Stores</t>
  </si>
  <si>
    <t>Mid-Tier Department Stores</t>
  </si>
  <si>
    <t>Building Materials Dealers</t>
  </si>
  <si>
    <t>Brick &amp; Stone Bldg Matl Dealers</t>
  </si>
  <si>
    <t>Plumbing &amp; HVAC Dealers</t>
  </si>
  <si>
    <t>Roof, Siding &amp; Insulation Distr</t>
  </si>
  <si>
    <t>Wood Products Dealers</t>
  </si>
  <si>
    <t>Home Improvement Stores</t>
  </si>
  <si>
    <t>Hardware Stores</t>
  </si>
  <si>
    <t>Home Centers</t>
  </si>
  <si>
    <t>Home Furniture Stores</t>
  </si>
  <si>
    <t>Houseware Stores</t>
  </si>
  <si>
    <t>Jewelry &amp; Watch Stores</t>
  </si>
  <si>
    <t>Watch Stores</t>
  </si>
  <si>
    <t>Apparel Stores - Franchising</t>
  </si>
  <si>
    <t>Child &amp; Infant Clothing Stores</t>
  </si>
  <si>
    <t>Teen &amp; Young Adult Cloth Stores</t>
  </si>
  <si>
    <t>Family Clothing Stores</t>
  </si>
  <si>
    <t>Men's Clothing Stores</t>
  </si>
  <si>
    <t>Women's Clothing Stores</t>
  </si>
  <si>
    <t>Off-Price Apparel</t>
  </si>
  <si>
    <t>Clothing Accessories Stores</t>
  </si>
  <si>
    <t>Footwear Stores</t>
  </si>
  <si>
    <t>Florists</t>
  </si>
  <si>
    <t>Gift, Novelty &amp; Souvenir Stores</t>
  </si>
  <si>
    <t>Musical Instrument Stores</t>
  </si>
  <si>
    <t>Used Merchandise Stores</t>
  </si>
  <si>
    <t>Video Game Stores</t>
  </si>
  <si>
    <t>Online Marketplace</t>
  </si>
  <si>
    <t>Specialty Online Retailers</t>
  </si>
  <si>
    <t>Auto Parts - Online</t>
  </si>
  <si>
    <t>Consumer Electronics - Online</t>
  </si>
  <si>
    <t>Home &amp; Office Products - Online</t>
  </si>
  <si>
    <t>Apparel &amp; Footwear - Online</t>
  </si>
  <si>
    <t>Books - Online</t>
  </si>
  <si>
    <t>Cosmetics &amp; Beauty - Online</t>
  </si>
  <si>
    <t>Flowers - Online</t>
  </si>
  <si>
    <t>Toys &amp; Games - Online</t>
  </si>
  <si>
    <t>Jewelry &amp; Watch - Online</t>
  </si>
  <si>
    <t>Music &amp; Movies - Online</t>
  </si>
  <si>
    <t>Musical Instrument - Online</t>
  </si>
  <si>
    <t>Pets &amp; Supplies - Online</t>
  </si>
  <si>
    <t>Sporting Goods - Online</t>
  </si>
  <si>
    <t>Consumer Staples</t>
  </si>
  <si>
    <t>Consumer Staple Products</t>
  </si>
  <si>
    <t>Agricultural Producers</t>
  </si>
  <si>
    <t>Cattle Ranching &amp; Farming</t>
  </si>
  <si>
    <t>Beef Cattle Ranch &amp; Farming</t>
  </si>
  <si>
    <t>Dairy Cattle &amp; Milk Production</t>
  </si>
  <si>
    <t>Hog &amp; Pig Farming</t>
  </si>
  <si>
    <t>Poultry Farming</t>
  </si>
  <si>
    <t>Animal Processing</t>
  </si>
  <si>
    <t>Meat Processing</t>
  </si>
  <si>
    <t>Rendering &amp; Meat Byproducts</t>
  </si>
  <si>
    <t>Aquaculture</t>
  </si>
  <si>
    <t>Finfish Farm &amp; Fish Hatcheries</t>
  </si>
  <si>
    <t>Shellfish Farming</t>
  </si>
  <si>
    <t>Fishing</t>
  </si>
  <si>
    <t>Finfish Fishing</t>
  </si>
  <si>
    <t>Shellfish Fishing</t>
  </si>
  <si>
    <t>Cocoa Farming</t>
  </si>
  <si>
    <t>Fruit Farming</t>
  </si>
  <si>
    <t>Apple Orchards</t>
  </si>
  <si>
    <t>Grape Vineyards</t>
  </si>
  <si>
    <t>Orange Groves</t>
  </si>
  <si>
    <t>Strawberry Farming</t>
  </si>
  <si>
    <t>Grain Farming</t>
  </si>
  <si>
    <t>Corn Farming</t>
  </si>
  <si>
    <t>Rice Farming</t>
  </si>
  <si>
    <t>Wheat Farming</t>
  </si>
  <si>
    <t>Mushroom Production</t>
  </si>
  <si>
    <t>Oilseed Farming</t>
  </si>
  <si>
    <t>Palm Oil Farming</t>
  </si>
  <si>
    <t>Soybean Farming</t>
  </si>
  <si>
    <t>Sugarcane Farming</t>
  </si>
  <si>
    <t>Tree Nut Farming</t>
  </si>
  <si>
    <t>Vegetable Farming</t>
  </si>
  <si>
    <t>Support Services - Crop Prod</t>
  </si>
  <si>
    <t>Sugar, Grain &amp; Oilseed Mill</t>
  </si>
  <si>
    <t>Grain &amp; Oilseed Milling</t>
  </si>
  <si>
    <t>Fats &amp; Oil Refining</t>
  </si>
  <si>
    <t>Flour Milling</t>
  </si>
  <si>
    <t>Malt</t>
  </si>
  <si>
    <t>Palm Oil Processing</t>
  </si>
  <si>
    <t>Rice Milling</t>
  </si>
  <si>
    <t>Soybean Processing</t>
  </si>
  <si>
    <t>Wet Corn Milling</t>
  </si>
  <si>
    <t>Beet Sugar</t>
  </si>
  <si>
    <t>Cane Sugar Refining</t>
  </si>
  <si>
    <t>Sugarcane Mills</t>
  </si>
  <si>
    <t>Packaged Food</t>
  </si>
  <si>
    <t>Frozen Cakes &amp; Pastries</t>
  </si>
  <si>
    <t>Noodles</t>
  </si>
  <si>
    <t>Butter</t>
  </si>
  <si>
    <t>Cheese</t>
  </si>
  <si>
    <t>Dry &amp; Condensed Dairy Products</t>
  </si>
  <si>
    <t>Eggs</t>
  </si>
  <si>
    <t>Milk</t>
  </si>
  <si>
    <t>Ice Cream</t>
  </si>
  <si>
    <t>Food Ingredients</t>
  </si>
  <si>
    <t>Flour Mixes &amp; Dough</t>
  </si>
  <si>
    <t>Frozen, Canned &amp; Perish Food</t>
  </si>
  <si>
    <t>Fruit &amp; Vegetable Canning</t>
  </si>
  <si>
    <t>Specialty Canning</t>
  </si>
  <si>
    <t>Dried &amp; Dehydrated Food</t>
  </si>
  <si>
    <t>Frozen Food</t>
  </si>
  <si>
    <t>Frozen Specialty Food</t>
  </si>
  <si>
    <t>Perishable Prepared Food</t>
  </si>
  <si>
    <t>Seafood Products Prep &amp; Pkg</t>
  </si>
  <si>
    <t>Fresh &amp; Frozen Seafood Process</t>
  </si>
  <si>
    <t>Seafood Canning</t>
  </si>
  <si>
    <t>Cured &amp; Smoked Meat</t>
  </si>
  <si>
    <t>Fresh Meat Products</t>
  </si>
  <si>
    <t>Pet Food</t>
  </si>
  <si>
    <t>Snack Food &amp; Confectionary</t>
  </si>
  <si>
    <t>Chocolate Confectionery</t>
  </si>
  <si>
    <t>Snack Food</t>
  </si>
  <si>
    <t>Breakfast Cereal</t>
  </si>
  <si>
    <t>Cookies &amp; Crackers</t>
  </si>
  <si>
    <t>Roast Nuts &amp; Peanut Butter</t>
  </si>
  <si>
    <t>Distillers</t>
  </si>
  <si>
    <t>Vintners</t>
  </si>
  <si>
    <t>Bottled Water</t>
  </si>
  <si>
    <t>Tobacco &amp; Cannabis</t>
  </si>
  <si>
    <t>Tobacco Farming</t>
  </si>
  <si>
    <t>Tobacco Leaf</t>
  </si>
  <si>
    <t>Tobacco Products</t>
  </si>
  <si>
    <t>Cigar</t>
  </si>
  <si>
    <t>Cigarette</t>
  </si>
  <si>
    <t>Smokeless Tobacco</t>
  </si>
  <si>
    <t>Cannabis</t>
  </si>
  <si>
    <t>Household Products</t>
  </si>
  <si>
    <t>Home Products</t>
  </si>
  <si>
    <t>Electric Lamp Bulb &amp; Parts</t>
  </si>
  <si>
    <t>Household Batteries</t>
  </si>
  <si>
    <t>Cosmetics</t>
  </si>
  <si>
    <t>Razor &amp; Razor Blade</t>
  </si>
  <si>
    <t>Retail &amp; Wholesale - Staples</t>
  </si>
  <si>
    <t>Wholesale - Consumer Staples</t>
  </si>
  <si>
    <t>Agricultural Products Whslrs</t>
  </si>
  <si>
    <t>Farm Supplies Wholesalers</t>
  </si>
  <si>
    <t>Grain &amp; Field Bean Whslrs</t>
  </si>
  <si>
    <t>Livestock Wholesalers</t>
  </si>
  <si>
    <t>Food &amp; Beverage Wholesalers</t>
  </si>
  <si>
    <t>Beer &amp; Ale Wholesalers</t>
  </si>
  <si>
    <t>Confectionery Wholesalers</t>
  </si>
  <si>
    <t>Dairy Prods Whslrs (ex Dry/Can)</t>
  </si>
  <si>
    <t>Fish &amp; Seafood Wholesalers</t>
  </si>
  <si>
    <t>Fresh Fruit &amp; Vegetable Whslrs</t>
  </si>
  <si>
    <t>General-Line Grocery Whslrs</t>
  </si>
  <si>
    <t>Meat Products Wholesalers</t>
  </si>
  <si>
    <t>Packaged Frozen Food Whslrs</t>
  </si>
  <si>
    <t>Poultry Products Wholesalers</t>
  </si>
  <si>
    <t>Tobacco Products Wholesalers</t>
  </si>
  <si>
    <t>Wine &amp; Distilled Alcohol Whslrs</t>
  </si>
  <si>
    <t>Other Wholesalers - Staples</t>
  </si>
  <si>
    <t>Retail - Consumer Staples</t>
  </si>
  <si>
    <t>Food &amp; Drug Stores</t>
  </si>
  <si>
    <t>Traditional Supermarkets</t>
  </si>
  <si>
    <t>Supermarket - Online</t>
  </si>
  <si>
    <t>Retail Bakeries</t>
  </si>
  <si>
    <t>Beer, Wine &amp; Liquor Stores</t>
  </si>
  <si>
    <t>Health &amp; Natural Food Stores</t>
  </si>
  <si>
    <t>Pharmacies</t>
  </si>
  <si>
    <t>Drug Stores</t>
  </si>
  <si>
    <t>Pharmacies &amp; Drug - Online</t>
  </si>
  <si>
    <t>Mass Merchants</t>
  </si>
  <si>
    <t>Supercenters</t>
  </si>
  <si>
    <t>Warehouse Clubs</t>
  </si>
  <si>
    <t>Oil &amp; Gas</t>
  </si>
  <si>
    <t>Oil &amp; Gas Producers</t>
  </si>
  <si>
    <t>Crude Oil &amp; Natural Gas E&amp;P</t>
  </si>
  <si>
    <t>Crude Oil Production</t>
  </si>
  <si>
    <t>Oil Sands Production</t>
  </si>
  <si>
    <t>Natural Gas Liquids Production</t>
  </si>
  <si>
    <t>Natural Gas Production</t>
  </si>
  <si>
    <t>Negative Royalties</t>
  </si>
  <si>
    <t>Oil &amp; Natural Gas Mkt &amp; Trading</t>
  </si>
  <si>
    <t>Oil &amp; Liquid Rich Gas Pipelines</t>
  </si>
  <si>
    <t>Oil Pipelines &amp; Storage</t>
  </si>
  <si>
    <t>Crude Oil Pipelines &amp; Storage</t>
  </si>
  <si>
    <t>Refined Products Pipelines &amp; Sto</t>
  </si>
  <si>
    <t>NGL Pipelines &amp; Services</t>
  </si>
  <si>
    <t>Nat Gas Gathering &amp; Processing</t>
  </si>
  <si>
    <t>NGL Fractionation &amp; Marketing</t>
  </si>
  <si>
    <t>Nat Gas Liquids Pipelines</t>
  </si>
  <si>
    <t>Dry Natural Gas Pipelines</t>
  </si>
  <si>
    <t>Liquefied Natural Gas (LNG)</t>
  </si>
  <si>
    <t>LNG Liquefaction</t>
  </si>
  <si>
    <t>LNG Regasification</t>
  </si>
  <si>
    <t>Petroleum Refining</t>
  </si>
  <si>
    <t>Petroleum Marketing</t>
  </si>
  <si>
    <t>Company Owned Stations</t>
  </si>
  <si>
    <t>Filling Stations</t>
  </si>
  <si>
    <t>Petroleum Wholesalers</t>
  </si>
  <si>
    <t>Oil &amp; Gas Services &amp; Equip</t>
  </si>
  <si>
    <t>Onshore Drilling</t>
  </si>
  <si>
    <t>Offshore Drilling</t>
  </si>
  <si>
    <t>Drill Support</t>
  </si>
  <si>
    <t>Onshore Oilfield Services</t>
  </si>
  <si>
    <t>Renewable Energy</t>
  </si>
  <si>
    <t>Biofuel Feedstock Suppliers</t>
  </si>
  <si>
    <t>Diesel Substitutes</t>
  </si>
  <si>
    <t>Gasoline Substitutes</t>
  </si>
  <si>
    <t>Solar Energy Equipment</t>
  </si>
  <si>
    <t>Polysilicon</t>
  </si>
  <si>
    <t>PV Cells</t>
  </si>
  <si>
    <t>PV Modules</t>
  </si>
  <si>
    <t>PV Wafers</t>
  </si>
  <si>
    <t>Solar Inverters</t>
  </si>
  <si>
    <t>Solar Thermal Elec Gen Equip</t>
  </si>
  <si>
    <t>Thin Film Modules</t>
  </si>
  <si>
    <t>Wind Energy Equipment</t>
  </si>
  <si>
    <t>Wind Turbines</t>
  </si>
  <si>
    <t>Wind Turbine Components</t>
  </si>
  <si>
    <t>Geothermal Energy Equipment</t>
  </si>
  <si>
    <t>Hydro Energy Equipment</t>
  </si>
  <si>
    <t>Marine Energy Equipment</t>
  </si>
  <si>
    <t>Other Renewable Energy Equip</t>
  </si>
  <si>
    <t>Fuel Cells</t>
  </si>
  <si>
    <t>Smart Grid Equipment</t>
  </si>
  <si>
    <t>Development &amp; Construction</t>
  </si>
  <si>
    <t>Biomass Plant Construction</t>
  </si>
  <si>
    <t>Solar Plant Construction</t>
  </si>
  <si>
    <t>Wind Farm Construction</t>
  </si>
  <si>
    <t>Operations &amp; Maintenance</t>
  </si>
  <si>
    <t>Financials</t>
  </si>
  <si>
    <t>Banking</t>
  </si>
  <si>
    <t>Corporate Banking</t>
  </si>
  <si>
    <t>Retail Banking</t>
  </si>
  <si>
    <t>Islamic Banking</t>
  </si>
  <si>
    <t>Financial Services</t>
  </si>
  <si>
    <t>Asset Management</t>
  </si>
  <si>
    <t>BDCs</t>
  </si>
  <si>
    <t>Equities</t>
  </si>
  <si>
    <t>Fixed Income</t>
  </si>
  <si>
    <t>Hedge Fund Investments</t>
  </si>
  <si>
    <t>Mixed Asset</t>
  </si>
  <si>
    <t>Co-Investments</t>
  </si>
  <si>
    <t>Debt Investments</t>
  </si>
  <si>
    <t>Fund of Funds</t>
  </si>
  <si>
    <t>Growth Capital</t>
  </si>
  <si>
    <t>Leveraged Buyout</t>
  </si>
  <si>
    <t>Real Assets Investments</t>
  </si>
  <si>
    <t>Real Estate Investments</t>
  </si>
  <si>
    <t>Secondary Transactions</t>
  </si>
  <si>
    <t>Wealth Management</t>
  </si>
  <si>
    <t>Financial Plan &amp; Invst Advisory</t>
  </si>
  <si>
    <t>Private Banking</t>
  </si>
  <si>
    <t>Specialty Finance</t>
  </si>
  <si>
    <t>General Equip Finance &amp; Leasing</t>
  </si>
  <si>
    <t>Ind Equip Finance &amp; Leasing</t>
  </si>
  <si>
    <t>Machinery Finance &amp; Leasing</t>
  </si>
  <si>
    <t>Aircraft Finance &amp; Leasing</t>
  </si>
  <si>
    <t>Railroad Car Finance &amp; Leasing</t>
  </si>
  <si>
    <t>Ship &amp; Boat Finance &amp; Leasing</t>
  </si>
  <si>
    <t>Consumer Microlending</t>
  </si>
  <si>
    <t>Credit Card Lending</t>
  </si>
  <si>
    <t>Student Lending</t>
  </si>
  <si>
    <t>Mortgage Lenders</t>
  </si>
  <si>
    <t>Mortgage Loan Brokers</t>
  </si>
  <si>
    <t>Mortgage Services</t>
  </si>
  <si>
    <t>Mortgage Insurance</t>
  </si>
  <si>
    <t>Mortgage Insurance Premiums</t>
  </si>
  <si>
    <t>Mortgage Insurance Non-Prem</t>
  </si>
  <si>
    <t>Investment Income - Mortg Ins</t>
  </si>
  <si>
    <t>Realized Gain/Loss - Mortg Ins</t>
  </si>
  <si>
    <t>Other Income - Mortgage Ins</t>
  </si>
  <si>
    <t>Title Insurance</t>
  </si>
  <si>
    <t>Direct Title Insurance Premiums</t>
  </si>
  <si>
    <t>Direct Title Insurance Non-Prem</t>
  </si>
  <si>
    <t>Investment Inc - Direct Title Ins</t>
  </si>
  <si>
    <t>Realized G/L - Direct Title Ins</t>
  </si>
  <si>
    <t>Other Income - Direct Title Ins</t>
  </si>
  <si>
    <t>Commercial Mortgage - REIT</t>
  </si>
  <si>
    <t>Residential Mortgage - REIT</t>
  </si>
  <si>
    <t>Institutional Financial Svcs</t>
  </si>
  <si>
    <t>Investment Banking</t>
  </si>
  <si>
    <t>Financial Advisory Services</t>
  </si>
  <si>
    <t>Underwriting Services</t>
  </si>
  <si>
    <t>Debt Underwriting Services</t>
  </si>
  <si>
    <t>Equity Underwriting Services</t>
  </si>
  <si>
    <t>Security &amp; Commodity Brokerage</t>
  </si>
  <si>
    <t>Commodities Brokerage</t>
  </si>
  <si>
    <t>Instl Securities Brokerage</t>
  </si>
  <si>
    <t>Trading &amp; Principal Investment</t>
  </si>
  <si>
    <t>Equities Trading</t>
  </si>
  <si>
    <t>Commodities Contract Dealing</t>
  </si>
  <si>
    <t>Currencies Trading</t>
  </si>
  <si>
    <t>Fixed Income Trading</t>
  </si>
  <si>
    <t>Asset &amp; Investment Servicing</t>
  </si>
  <si>
    <t>Execution &amp; Clearing Services</t>
  </si>
  <si>
    <t>Issuer Services</t>
  </si>
  <si>
    <t>Transaction Services</t>
  </si>
  <si>
    <t>Security &amp; Cmdty Exchanges</t>
  </si>
  <si>
    <t>Life Insurance Premiums</t>
  </si>
  <si>
    <t>Protection Prods Premiums</t>
  </si>
  <si>
    <t>Saving &amp; Retire Prods Premiums</t>
  </si>
  <si>
    <t>Life Insurance Non-Premium</t>
  </si>
  <si>
    <t>Investment Income - Life Ins</t>
  </si>
  <si>
    <t>Protect Prods Non-Premium</t>
  </si>
  <si>
    <t>Invst Inc - Protection Prods</t>
  </si>
  <si>
    <t>Realized G/L - Protection Prods</t>
  </si>
  <si>
    <t>Fees &amp; Other Inc - Protect Prods</t>
  </si>
  <si>
    <t>Realized G/L - Life Insurance</t>
  </si>
  <si>
    <t>Saving &amp; Retire Prods Non-Prem</t>
  </si>
  <si>
    <t>Investment Income - Life Invst</t>
  </si>
  <si>
    <t>Realized G/L - Life Investment</t>
  </si>
  <si>
    <t>Fees &amp; Other Income - Life Invst</t>
  </si>
  <si>
    <t>Fees &amp; Other Income - Life Ins</t>
  </si>
  <si>
    <t>P&amp;C Insurance Premiums</t>
  </si>
  <si>
    <t>P&amp;C Commercial Lines</t>
  </si>
  <si>
    <t>Commercial Auto Premiums</t>
  </si>
  <si>
    <t>Comml Prop &amp; Multi-Peril Prem</t>
  </si>
  <si>
    <t>Liability Premiums</t>
  </si>
  <si>
    <t>Surety &amp; Fidelity Premiums</t>
  </si>
  <si>
    <t>Workers Compensation Premiums</t>
  </si>
  <si>
    <t>Other Commercial Premiums</t>
  </si>
  <si>
    <t>P&amp;C Personal Lines</t>
  </si>
  <si>
    <t>Homeowners Premiums</t>
  </si>
  <si>
    <t>Personal Auto Premiums</t>
  </si>
  <si>
    <t>Other Personal Premiums</t>
  </si>
  <si>
    <t>P&amp;C Insurance Non-Premium</t>
  </si>
  <si>
    <t>Investment Income - P&amp;C</t>
  </si>
  <si>
    <t>Realized Gains/Losses - P&amp;C</t>
  </si>
  <si>
    <t>Fees &amp; Other Income - P&amp;C</t>
  </si>
  <si>
    <t>Islamic Insurance</t>
  </si>
  <si>
    <t>Health Insurance - Islamic</t>
  </si>
  <si>
    <t>Islamic Health Ins Premiums</t>
  </si>
  <si>
    <t>Invst Inc - Islamic Health Ins</t>
  </si>
  <si>
    <t>Realized G/L - Islamic Health</t>
  </si>
  <si>
    <t>Other Income - Islamic Health</t>
  </si>
  <si>
    <t>Life Insurance - Islamic</t>
  </si>
  <si>
    <t>Islamic Life Ins Premiums</t>
  </si>
  <si>
    <t>Islamic Life Ins Non-Premium</t>
  </si>
  <si>
    <t>Invst Income - Islamic Life Ins</t>
  </si>
  <si>
    <t>Realized G/L - Islamic Life Ins</t>
  </si>
  <si>
    <t>Other Income - Islamic Life Ins</t>
  </si>
  <si>
    <t>P&amp;C Insurance - Islamic</t>
  </si>
  <si>
    <t>Islamic P&amp;C Ins Premiums</t>
  </si>
  <si>
    <t>Islamic P&amp;C Ins Non-Premium</t>
  </si>
  <si>
    <t>Invst Income - Islamic P&amp;C Ins</t>
  </si>
  <si>
    <t>Realized G/L - Islamic P&amp;C Ins</t>
  </si>
  <si>
    <t>Other Income - Islamic P&amp;C Ins</t>
  </si>
  <si>
    <t>Life Reinsurance</t>
  </si>
  <si>
    <t>Life Reinsurance Premiums</t>
  </si>
  <si>
    <t>Life Reinsurance Non-Premium</t>
  </si>
  <si>
    <t>Investment Income - Life Re</t>
  </si>
  <si>
    <t>Realized G/L - Life Reinsurance</t>
  </si>
  <si>
    <t>Other Income - Life Reinsurance</t>
  </si>
  <si>
    <t>P&amp;C Reinsurance</t>
  </si>
  <si>
    <t>P&amp;C Reinsurance Premiums</t>
  </si>
  <si>
    <t>Casualty Lines Premiums</t>
  </si>
  <si>
    <t>Property Lines Premiums</t>
  </si>
  <si>
    <t>P&amp;C Reinsurance Non-Premium</t>
  </si>
  <si>
    <t>Investment Income - P&amp;C Re</t>
  </si>
  <si>
    <t>Realized G/L - P&amp;C Reinsurance</t>
  </si>
  <si>
    <t>Other Income - P&amp;C Reinsurance</t>
  </si>
  <si>
    <t>Insurance Brokers &amp; Services</t>
  </si>
  <si>
    <t>Health Care Owners &amp; Develop</t>
  </si>
  <si>
    <t>Hotel Owners &amp; Developers</t>
  </si>
  <si>
    <t>Residential Owners &amp; Developers</t>
  </si>
  <si>
    <t>Apartment Owners &amp; Develop</t>
  </si>
  <si>
    <t>Mfgd Housing Owners &amp; Develop</t>
  </si>
  <si>
    <t>Student Housing Own &amp; Develop</t>
  </si>
  <si>
    <t>Industrial Owners &amp; Developers</t>
  </si>
  <si>
    <t>Bulk Warehouse Own &amp; Develop</t>
  </si>
  <si>
    <t>Flex Industrial Own &amp; Develop</t>
  </si>
  <si>
    <t>Temp Control Logist Own &amp; Dev</t>
  </si>
  <si>
    <t>Multi Asset Class Own &amp; Develop</t>
  </si>
  <si>
    <t>Office Owners &amp; Developers</t>
  </si>
  <si>
    <t>CBD Office Own &amp; Developers</t>
  </si>
  <si>
    <t>Suburban Office Own &amp; Develop</t>
  </si>
  <si>
    <t>Retail Owners &amp; Developers</t>
  </si>
  <si>
    <t>Regional Malls Own &amp; Develop</t>
  </si>
  <si>
    <t>Shopping Center Own &amp; Develop</t>
  </si>
  <si>
    <t>Single Tenant Own &amp; Develop</t>
  </si>
  <si>
    <t>Self-Storage Owners &amp; Develop</t>
  </si>
  <si>
    <t>Specialty Owners &amp; Developers</t>
  </si>
  <si>
    <t>REIT</t>
  </si>
  <si>
    <t>Hospital REIT</t>
  </si>
  <si>
    <t>Medical Office REIT</t>
  </si>
  <si>
    <t>Senior Housing REIT</t>
  </si>
  <si>
    <t>Skilled Nursing REIT</t>
  </si>
  <si>
    <t>Residential REIT</t>
  </si>
  <si>
    <t>Apartment REIT</t>
  </si>
  <si>
    <t>Single Family Housing REIT</t>
  </si>
  <si>
    <t>Student Housing REIT</t>
  </si>
  <si>
    <t>Bulk Warehouse REIT</t>
  </si>
  <si>
    <t>Flex Industrial REIT</t>
  </si>
  <si>
    <t>Temp Control Logistics REIT</t>
  </si>
  <si>
    <t>CBD Office REIT</t>
  </si>
  <si>
    <t>Suburban Office REIT</t>
  </si>
  <si>
    <t>Retail REIT</t>
  </si>
  <si>
    <t>Timber REIT</t>
  </si>
  <si>
    <t>Data Center REIT</t>
  </si>
  <si>
    <t>Infrastructure REIT</t>
  </si>
  <si>
    <t>Specialty REIT</t>
  </si>
  <si>
    <t>Property Management</t>
  </si>
  <si>
    <t>Commercial Property Mgmt</t>
  </si>
  <si>
    <t>Residential Property Mgmt</t>
  </si>
  <si>
    <t>Senior Housing Operators</t>
  </si>
  <si>
    <t>Real Estate Brokerage</t>
  </si>
  <si>
    <t>Real Estate Brokerage - Lease</t>
  </si>
  <si>
    <t>Real Estate Brokerage - Sales</t>
  </si>
  <si>
    <t>Health Care</t>
  </si>
  <si>
    <t>Biotech &amp; Pharma</t>
  </si>
  <si>
    <t>Large Pharma</t>
  </si>
  <si>
    <t>Health Care Facilities &amp; Svcs</t>
  </si>
  <si>
    <t>Continuing Care</t>
  </si>
  <si>
    <t>LTAC &amp; Skilled Nursing</t>
  </si>
  <si>
    <t>Psych &amp; Substance Abuse Hosp</t>
  </si>
  <si>
    <t>Specialty Facilities</t>
  </si>
  <si>
    <t>Outpatient Care Centers</t>
  </si>
  <si>
    <t>Rehabilitation Centers</t>
  </si>
  <si>
    <t>Surgical &amp; Emergency Centers</t>
  </si>
  <si>
    <t>Contract Research</t>
  </si>
  <si>
    <t>Clinical Labs</t>
  </si>
  <si>
    <t>Outpatient Health Services</t>
  </si>
  <si>
    <t>Ambulance Services</t>
  </si>
  <si>
    <t>Veterinary Services</t>
  </si>
  <si>
    <t>Health Care Supply Chain</t>
  </si>
  <si>
    <t>Health Care Distribution</t>
  </si>
  <si>
    <t>Medical Equip Distribution</t>
  </si>
  <si>
    <t>Medical Supplies Distribution</t>
  </si>
  <si>
    <t>Pharmaceutical Distribution</t>
  </si>
  <si>
    <t>Specialty Distribution</t>
  </si>
  <si>
    <t>Managed Care Comml Business</t>
  </si>
  <si>
    <t>Managed Care Disease Mgmt</t>
  </si>
  <si>
    <t>Managed Care Govt Business</t>
  </si>
  <si>
    <t>Managed Care Medicaid (XIX)</t>
  </si>
  <si>
    <t>Managed Care Medicare</t>
  </si>
  <si>
    <t>Medical Equipment &amp; Devices</t>
  </si>
  <si>
    <t>Life Science &amp; Diagnostics</t>
  </si>
  <si>
    <t>In Vitro Diagnostics</t>
  </si>
  <si>
    <t>Cardiovascular Devices</t>
  </si>
  <si>
    <t>Electrophysiology Devices</t>
  </si>
  <si>
    <t>Cardiac Rhythm Management</t>
  </si>
  <si>
    <t>Ventricular Assist Devices</t>
  </si>
  <si>
    <t>Interventional Cardiology</t>
  </si>
  <si>
    <t>Neuromodulation Devices</t>
  </si>
  <si>
    <t>Orthopedic Devices</t>
  </si>
  <si>
    <t>Reconstructive Implants</t>
  </si>
  <si>
    <t>Dental Implants</t>
  </si>
  <si>
    <t>Hip Implants</t>
  </si>
  <si>
    <t>Knee Implants</t>
  </si>
  <si>
    <t>Spinal Devices</t>
  </si>
  <si>
    <t>Cosmetic Surgical Equipment</t>
  </si>
  <si>
    <t>Medication Monitor &amp; Delivery</t>
  </si>
  <si>
    <t>Radiation Therapy</t>
  </si>
  <si>
    <t>Industrials</t>
  </si>
  <si>
    <t>Industrial Products</t>
  </si>
  <si>
    <t>Diversified Industrials</t>
  </si>
  <si>
    <t>Aerospace &amp; Defense</t>
  </si>
  <si>
    <t>Aircraft</t>
  </si>
  <si>
    <t>Aircraft Parts</t>
  </si>
  <si>
    <t>Aircraft Engines &amp; Eng Parts</t>
  </si>
  <si>
    <t>Defense</t>
  </si>
  <si>
    <t>Military Aircraft</t>
  </si>
  <si>
    <t>Military Armored Veh &amp; Tanks</t>
  </si>
  <si>
    <t>Missile &amp; Space Vehicles</t>
  </si>
  <si>
    <t>Electrical Equipment</t>
  </si>
  <si>
    <t>Comml &amp; Res Bldg Equip &amp; Sys</t>
  </si>
  <si>
    <t>Elevator &amp; Moving Stairway</t>
  </si>
  <si>
    <t>A/C Heating &amp; Fridge Equip</t>
  </si>
  <si>
    <t>Industrial Fans &amp; Blowers</t>
  </si>
  <si>
    <t>Commercial Light Fixture</t>
  </si>
  <si>
    <t>Residential Light Fixture</t>
  </si>
  <si>
    <t>Fire Detection Devices</t>
  </si>
  <si>
    <t>Security Systems</t>
  </si>
  <si>
    <t>Electrical Power Equipment</t>
  </si>
  <si>
    <t>Power Generation Equipment</t>
  </si>
  <si>
    <t>Nuclear Power Gen Equip &amp; Sys</t>
  </si>
  <si>
    <t>Power Boiler &amp; Heat Exchangers</t>
  </si>
  <si>
    <t>Turbine Generators</t>
  </si>
  <si>
    <t>Power Gen Equip Parts &amp; Svcs</t>
  </si>
  <si>
    <t>Power Automation Equipment</t>
  </si>
  <si>
    <t>Electric Power Grid Parts &amp; Svcs</t>
  </si>
  <si>
    <t>Manufacturing Auto Controls</t>
  </si>
  <si>
    <t>Process Automation Controls</t>
  </si>
  <si>
    <t>Elec Measuring Instruments</t>
  </si>
  <si>
    <t>Fluid Meter &amp; Counting Devices</t>
  </si>
  <si>
    <t>Measuring &amp; Control Devices</t>
  </si>
  <si>
    <t>Electronic Coil</t>
  </si>
  <si>
    <t>Machinery</t>
  </si>
  <si>
    <t>Farm Machinery &amp; Equipment</t>
  </si>
  <si>
    <t>Farm Tractors &amp; Field Machinery</t>
  </si>
  <si>
    <t>Implement &amp; Irrigation Equip</t>
  </si>
  <si>
    <t>Home Lawn &amp; Garden Equipment</t>
  </si>
  <si>
    <t>Agricultural Mach Parts &amp; Svcs</t>
  </si>
  <si>
    <t>Construction Machinery</t>
  </si>
  <si>
    <t>Mining Machinery &amp; Equipment</t>
  </si>
  <si>
    <t>Mining Material Handling Equip</t>
  </si>
  <si>
    <t>Surface Mining Machinery</t>
  </si>
  <si>
    <t>Underground Mining Machinery</t>
  </si>
  <si>
    <t>Const &amp; Mining Mach Parts &amp; Svcs</t>
  </si>
  <si>
    <t>Industrial Engines</t>
  </si>
  <si>
    <t>Power Transmission &amp; Gear</t>
  </si>
  <si>
    <t>Gear</t>
  </si>
  <si>
    <t>Ind Process Automation Mach</t>
  </si>
  <si>
    <t>Industrial Robot</t>
  </si>
  <si>
    <t>Relay &amp; Industrial Control</t>
  </si>
  <si>
    <t>Factory Automation Parts &amp; Svcs</t>
  </si>
  <si>
    <t>Flow Control Equipment</t>
  </si>
  <si>
    <t>Air &amp; Gas Compressor</t>
  </si>
  <si>
    <t>Fluid Power Cylinder &amp; Actuator</t>
  </si>
  <si>
    <t>Fluid Power Pump &amp; Motor</t>
  </si>
  <si>
    <t>Fluid Power Valve</t>
  </si>
  <si>
    <t>Industrial Valve</t>
  </si>
  <si>
    <t>Measuring &amp; Dispensing Pump</t>
  </si>
  <si>
    <t>Flow Control Equip Parts &amp; Svcs</t>
  </si>
  <si>
    <t>Other Machinery &amp; Equipment</t>
  </si>
  <si>
    <t>Comml &amp; Service Ind Machinery</t>
  </si>
  <si>
    <t>Automatic Vending Machinery</t>
  </si>
  <si>
    <t>Commercial Laundry Machinery</t>
  </si>
  <si>
    <t>Food Product Machinery</t>
  </si>
  <si>
    <t>Paper Industry Machinery</t>
  </si>
  <si>
    <t>Plastics &amp; Rubber Machinery</t>
  </si>
  <si>
    <t>Sawmill &amp; Woodworking Mach</t>
  </si>
  <si>
    <t>Textile Machinery</t>
  </si>
  <si>
    <t>Hand Tools</t>
  </si>
  <si>
    <t>Power Tools</t>
  </si>
  <si>
    <t>Tool Accessories</t>
  </si>
  <si>
    <t>General Purpose Machinery</t>
  </si>
  <si>
    <t>Motor &amp; Generator</t>
  </si>
  <si>
    <t>Scale &amp; Balance</t>
  </si>
  <si>
    <t>Packaging Machinery</t>
  </si>
  <si>
    <t>Recycling Equipment &amp; Machinery</t>
  </si>
  <si>
    <t>Conveyor &amp; Conveying Equip</t>
  </si>
  <si>
    <t>Industrial Trucks &amp; Stackers</t>
  </si>
  <si>
    <t>Overhead Crane</t>
  </si>
  <si>
    <t>Cutting &amp; Machine Tool Acc</t>
  </si>
  <si>
    <t>Industrial Mold</t>
  </si>
  <si>
    <t>Machine Tool (Metal Cutting)</t>
  </si>
  <si>
    <t>Machine Tool (Metal Forming)</t>
  </si>
  <si>
    <t>Rolling Mill Mach &amp; Equipment</t>
  </si>
  <si>
    <t>Sheet Metal Processing Mach</t>
  </si>
  <si>
    <t>Special Die &amp; Tool Fixture</t>
  </si>
  <si>
    <t>Stamping Press Machinery</t>
  </si>
  <si>
    <t>Welding &amp; Solder Equipment</t>
  </si>
  <si>
    <t>Air Purification Equipment</t>
  </si>
  <si>
    <t>Filtration Prods - Air &amp; Liquids</t>
  </si>
  <si>
    <t>Transportation Equipment</t>
  </si>
  <si>
    <t>Commercial Vehicles</t>
  </si>
  <si>
    <t>Railroad Rolling Stock</t>
  </si>
  <si>
    <t>Locomotives</t>
  </si>
  <si>
    <t>Rolling Stock - Railcars</t>
  </si>
  <si>
    <t>Rail Freight Cars</t>
  </si>
  <si>
    <t>Rail Passenger Cars</t>
  </si>
  <si>
    <t>Rolling Stock Components &amp; Sys</t>
  </si>
  <si>
    <t>Rail Track Components &amp; Sys</t>
  </si>
  <si>
    <t>Shipbuilding &amp; Repair</t>
  </si>
  <si>
    <t>Marine Parts &amp; Services</t>
  </si>
  <si>
    <t>Industrial Intermediate Prod</t>
  </si>
  <si>
    <t>Hardware</t>
  </si>
  <si>
    <t>Ball &amp; Roller Bearing</t>
  </si>
  <si>
    <t>Fabricated Pipe &amp; Pipe Fitting</t>
  </si>
  <si>
    <t>Metal Valve</t>
  </si>
  <si>
    <t>Forging &amp; Stamping</t>
  </si>
  <si>
    <t>Custom Roll Forming</t>
  </si>
  <si>
    <t>Iron &amp; Steel Forging</t>
  </si>
  <si>
    <t>Metal Stamping</t>
  </si>
  <si>
    <t>Powder Metallurgy Parts</t>
  </si>
  <si>
    <t>Industrial Pattern</t>
  </si>
  <si>
    <t>Industrial Tanks &amp; Storage</t>
  </si>
  <si>
    <t>Machine Shops</t>
  </si>
  <si>
    <t>Metal Coat &amp; Treating</t>
  </si>
  <si>
    <t>Electroplating</t>
  </si>
  <si>
    <t>Metal Coat &amp; Engraving Svcs</t>
  </si>
  <si>
    <t>Metal Heat Treating</t>
  </si>
  <si>
    <t>Sheet Metal</t>
  </si>
  <si>
    <t>Prefabricated Metal</t>
  </si>
  <si>
    <t>Sheet Metal Work</t>
  </si>
  <si>
    <t>Structural Metal &amp; Plate Work</t>
  </si>
  <si>
    <t>Fabricated Structural Metal</t>
  </si>
  <si>
    <t>Plate Work</t>
  </si>
  <si>
    <t>Spring (Heavy Gauge)</t>
  </si>
  <si>
    <t>Spring (Light Gauge)</t>
  </si>
  <si>
    <t>Plastic Products</t>
  </si>
  <si>
    <t>Rubber Products</t>
  </si>
  <si>
    <t>Mechanical Rubber Products</t>
  </si>
  <si>
    <t>Glass Containers</t>
  </si>
  <si>
    <t>Metal Containers &amp; Packaging</t>
  </si>
  <si>
    <t>Aluminum Foil for Packaging</t>
  </si>
  <si>
    <t>Metal Containers</t>
  </si>
  <si>
    <t>Paper Containers &amp; Packaging</t>
  </si>
  <si>
    <t>Corrugated Packaging Matl</t>
  </si>
  <si>
    <t>Molded Fiber Packaging Prods</t>
  </si>
  <si>
    <t>Paper Bag</t>
  </si>
  <si>
    <t>Paper Food Containers</t>
  </si>
  <si>
    <t>Paperboard Packaging Materials</t>
  </si>
  <si>
    <t>Plastic Containers &amp; Packaging</t>
  </si>
  <si>
    <t>Plastic Bag &amp; Pouch</t>
  </si>
  <si>
    <t>Plastic Bottle</t>
  </si>
  <si>
    <t>Plastic Packaging Film &amp; Sheet</t>
  </si>
  <si>
    <t>Protective Packaging Materials</t>
  </si>
  <si>
    <t>Packaging Labels</t>
  </si>
  <si>
    <t>Industrial Services</t>
  </si>
  <si>
    <t>Industrial Support Services</t>
  </si>
  <si>
    <t>Industrial Wholesale &amp; Rental</t>
  </si>
  <si>
    <t>Industrial Rental Services</t>
  </si>
  <si>
    <t>Commercial Vehicle Rental Svcs</t>
  </si>
  <si>
    <t>General Equip Rental Svcs</t>
  </si>
  <si>
    <t>Industrial Equip Rent Svcs</t>
  </si>
  <si>
    <t>Machinery Rental Services</t>
  </si>
  <si>
    <t>Industrial Maintenance Svcs</t>
  </si>
  <si>
    <t>Elec Precision Equip Maint</t>
  </si>
  <si>
    <t>Industrial Mach Equip Repair</t>
  </si>
  <si>
    <t>Energy Facilities &amp; Ntwrk Maint</t>
  </si>
  <si>
    <t>Commercial Support Services</t>
  </si>
  <si>
    <t>Facility Repair &amp; Maintenance</t>
  </si>
  <si>
    <t>Janitorial Services</t>
  </si>
  <si>
    <t>Landscaping Services</t>
  </si>
  <si>
    <t>Pest Control Services</t>
  </si>
  <si>
    <t>Caterers</t>
  </si>
  <si>
    <t>Food Service Contractors</t>
  </si>
  <si>
    <t>Newspaper, Book &amp; Mag Printing</t>
  </si>
  <si>
    <t>Printing Support</t>
  </si>
  <si>
    <t>Investigation Services</t>
  </si>
  <si>
    <t>Security Guards Services</t>
  </si>
  <si>
    <t>Other Commercial Support Svcs</t>
  </si>
  <si>
    <t>Convention &amp; Trade Show Org</t>
  </si>
  <si>
    <t>Geophysical Survey &amp; Map Svcs</t>
  </si>
  <si>
    <t>Parking Lots &amp; Garages</t>
  </si>
  <si>
    <t>Testing Laboratories</t>
  </si>
  <si>
    <t>Uniform Rental</t>
  </si>
  <si>
    <t>Waste Management</t>
  </si>
  <si>
    <t>Hazardous Waste Collection</t>
  </si>
  <si>
    <t>Hazardous Waste Treat &amp; Disp</t>
  </si>
  <si>
    <t>Recyclable Materials</t>
  </si>
  <si>
    <t>Solid Waste Collection</t>
  </si>
  <si>
    <t>Solid Waste Incinerators</t>
  </si>
  <si>
    <t>Solid Waste Landfill</t>
  </si>
  <si>
    <t>Solid Waste Transfer</t>
  </si>
  <si>
    <t>Legal Services</t>
  </si>
  <si>
    <t>Lawyer Offices</t>
  </si>
  <si>
    <t>Patent, Notary &amp; Paralegal Svcs</t>
  </si>
  <si>
    <t>Employment Agencies</t>
  </si>
  <si>
    <t>Executive Search</t>
  </si>
  <si>
    <t>General Management Consulting</t>
  </si>
  <si>
    <t>Talent Management Services</t>
  </si>
  <si>
    <t>Temporary Help</t>
  </si>
  <si>
    <t>Accounting Services</t>
  </si>
  <si>
    <t>Tax Preparation Services</t>
  </si>
  <si>
    <t>Transportation &amp; Logistics</t>
  </si>
  <si>
    <t>Courier Services</t>
  </si>
  <si>
    <t>Express Courier Services</t>
  </si>
  <si>
    <t>Ground Courier Services</t>
  </si>
  <si>
    <t>Mail Services</t>
  </si>
  <si>
    <t>Coastal Freight Shipping</t>
  </si>
  <si>
    <t>Container Shipping</t>
  </si>
  <si>
    <t>Dry Bulk Shipping</t>
  </si>
  <si>
    <t>Inland Water Shipping</t>
  </si>
  <si>
    <t>Roll-On Roll-Off Shipping</t>
  </si>
  <si>
    <t>Tanker Shipping</t>
  </si>
  <si>
    <t>Chemical Tanker Shipping</t>
  </si>
  <si>
    <t>LPG &amp; LNG Tanker Shipping</t>
  </si>
  <si>
    <t>Oil Tanker Shipping</t>
  </si>
  <si>
    <t>Intermodal Freight - Rail</t>
  </si>
  <si>
    <t>Total Commodity - Rail</t>
  </si>
  <si>
    <t>Agriculture Freight - Rail</t>
  </si>
  <si>
    <t>Auto Freight - Rail</t>
  </si>
  <si>
    <t>Chemical Freight - Rail</t>
  </si>
  <si>
    <t>Coal Freight - Rail</t>
  </si>
  <si>
    <t>Consumer Prods Freight - Rail</t>
  </si>
  <si>
    <t>Forest Products Freight - Rail</t>
  </si>
  <si>
    <t>Industrial Prods Freight - Rail</t>
  </si>
  <si>
    <t>Metallic Ores &amp; Metals - Rail</t>
  </si>
  <si>
    <t>Non-Metal Minerals - Rail</t>
  </si>
  <si>
    <t>Asset-Based LTL</t>
  </si>
  <si>
    <t>Less Than Truckload Freight</t>
  </si>
  <si>
    <t>LTL Fuel Surcharge</t>
  </si>
  <si>
    <t>Asset-Based Truckload</t>
  </si>
  <si>
    <t>Truckload Freight</t>
  </si>
  <si>
    <t>Truckload Fuel</t>
  </si>
  <si>
    <t>Moving Services</t>
  </si>
  <si>
    <t>Specialized Freight Trucking Svcs</t>
  </si>
  <si>
    <t>Logistics Brokerage</t>
  </si>
  <si>
    <t>Air Freight Brokerage</t>
  </si>
  <si>
    <t>Intermodal Brokerage</t>
  </si>
  <si>
    <t>Ocean Brokerage</t>
  </si>
  <si>
    <t>Truck Brokerage</t>
  </si>
  <si>
    <t>Freight Forwarding Services</t>
  </si>
  <si>
    <t>Intermodal Services</t>
  </si>
  <si>
    <t>Transport Operations &amp; Services</t>
  </si>
  <si>
    <t>Airport Operators</t>
  </si>
  <si>
    <t>Port &amp; Harbor Operators</t>
  </si>
  <si>
    <t>Rail Support Services</t>
  </si>
  <si>
    <t>Trucking Support Services</t>
  </si>
  <si>
    <t>Engineering &amp; Construction</t>
  </si>
  <si>
    <t>Architectural Services</t>
  </si>
  <si>
    <t>Ind &amp; Traffic Engineering Svcs</t>
  </si>
  <si>
    <t>Environ Consulting Services</t>
  </si>
  <si>
    <t>Environ Engineering Services</t>
  </si>
  <si>
    <t>Communication Infra Const</t>
  </si>
  <si>
    <t>Cable Line Construction</t>
  </si>
  <si>
    <t>Comm &amp; Transmission Const</t>
  </si>
  <si>
    <t>Network Construction</t>
  </si>
  <si>
    <t>Energy Infra Construction</t>
  </si>
  <si>
    <t>Power Plant Construction</t>
  </si>
  <si>
    <t>Nuclear Power Construction</t>
  </si>
  <si>
    <t>Oil &amp; Gas Infra Construction</t>
  </si>
  <si>
    <t>Transportation Infra Const</t>
  </si>
  <si>
    <t>Maritime Construction</t>
  </si>
  <si>
    <t>Railway &amp; Subway Construction</t>
  </si>
  <si>
    <t>Utility Line Construction</t>
  </si>
  <si>
    <t>Electric Utility Line Const</t>
  </si>
  <si>
    <t>Gas Utility Line Construction</t>
  </si>
  <si>
    <t>Water Utility Line Construction</t>
  </si>
  <si>
    <t>Building Construction</t>
  </si>
  <si>
    <t>Commercial Building Const</t>
  </si>
  <si>
    <t>Industrial Buildings Const</t>
  </si>
  <si>
    <t>Institutional Buildings Const</t>
  </si>
  <si>
    <t>Materials</t>
  </si>
  <si>
    <t>Crop Chemicals</t>
  </si>
  <si>
    <t>Fungicides</t>
  </si>
  <si>
    <t>Herbicides</t>
  </si>
  <si>
    <t>Insecticides</t>
  </si>
  <si>
    <t>Fertilizers</t>
  </si>
  <si>
    <t>Fertilizer Blending &amp; Distr</t>
  </si>
  <si>
    <t>Nitrogenous Fertilizers</t>
  </si>
  <si>
    <t>Phosphate Fertilizers</t>
  </si>
  <si>
    <t>Potassium Fertilizers</t>
  </si>
  <si>
    <t>Inorganic Base Chemicals</t>
  </si>
  <si>
    <t>Alkalis &amp; Chlorine</t>
  </si>
  <si>
    <t>Bulk Acids</t>
  </si>
  <si>
    <t>Organic Chem &amp; Intermediates</t>
  </si>
  <si>
    <t>Alcohols</t>
  </si>
  <si>
    <t>Aromatics</t>
  </si>
  <si>
    <t>Intermediates</t>
  </si>
  <si>
    <t>Olefins</t>
  </si>
  <si>
    <t>Other Organic Base Chemicals</t>
  </si>
  <si>
    <t>Carbon Black</t>
  </si>
  <si>
    <t>Cyclic Crude &amp; Intermed</t>
  </si>
  <si>
    <t>Gum &amp; Wood</t>
  </si>
  <si>
    <t>Artificial Fibers &amp; Filaments</t>
  </si>
  <si>
    <t>Cellulosic Organic Fiber</t>
  </si>
  <si>
    <t>Non-Cellulosic Organic Fiber</t>
  </si>
  <si>
    <t>Organic Resins</t>
  </si>
  <si>
    <t>Synthetic Rubber</t>
  </si>
  <si>
    <t>Adhesives &amp; Sealants</t>
  </si>
  <si>
    <t>Advanced Ceramics</t>
  </si>
  <si>
    <t>Carbon Fiber</t>
  </si>
  <si>
    <t>Composites</t>
  </si>
  <si>
    <t>Engineering Plastics</t>
  </si>
  <si>
    <t>Graphite Products</t>
  </si>
  <si>
    <t>Nanotechnology</t>
  </si>
  <si>
    <t>Special Coated Metals</t>
  </si>
  <si>
    <t>Catalysts</t>
  </si>
  <si>
    <t>Consumer Retail Chemicals</t>
  </si>
  <si>
    <t>Electronic Chemicals</t>
  </si>
  <si>
    <t>Fine Chemicals</t>
  </si>
  <si>
    <t>Flavors &amp; Fragrances</t>
  </si>
  <si>
    <t>Functional Additives</t>
  </si>
  <si>
    <t>Cosmetic Additives</t>
  </si>
  <si>
    <t>Fluid &amp; Lubricant Additives</t>
  </si>
  <si>
    <t>Food Additives</t>
  </si>
  <si>
    <t>Paper Additives &amp; Process Chem</t>
  </si>
  <si>
    <t>Polymer Additives</t>
  </si>
  <si>
    <t>Ind &amp; Instl Cleaning Chemicals</t>
  </si>
  <si>
    <t>Oilfield Chemicals</t>
  </si>
  <si>
    <t>Industrial Coatings</t>
  </si>
  <si>
    <t>Specialty Coatings</t>
  </si>
  <si>
    <t>Printing Ink</t>
  </si>
  <si>
    <t>Synthetic Dye &amp; Pigments</t>
  </si>
  <si>
    <t>Inorganic Dye &amp; Pigments</t>
  </si>
  <si>
    <t>Organic Dye &amp; Pigments</t>
  </si>
  <si>
    <t>Water Treatment Chemicals</t>
  </si>
  <si>
    <t>Chemicals Distribution</t>
  </si>
  <si>
    <t>Chem &amp; Allied Prods Whslrs</t>
  </si>
  <si>
    <t>Plastic Matl &amp; Forms Whslrs</t>
  </si>
  <si>
    <t>Construction Materials</t>
  </si>
  <si>
    <t>Crushed Stone</t>
  </si>
  <si>
    <t>Sand &amp; Gravel</t>
  </si>
  <si>
    <t>Asphalt</t>
  </si>
  <si>
    <t>Cement</t>
  </si>
  <si>
    <t>Ready Mix Concrete</t>
  </si>
  <si>
    <t>Brick, Tile &amp; Clay Bldg Matl</t>
  </si>
  <si>
    <t>Brick &amp; Structural Clay Tile</t>
  </si>
  <si>
    <t>Non-Clay Refract</t>
  </si>
  <si>
    <t>Concrete Products</t>
  </si>
  <si>
    <t>Concrete Block &amp; Brick</t>
  </si>
  <si>
    <t>Concrete Pipe</t>
  </si>
  <si>
    <t>Gypsum Products</t>
  </si>
  <si>
    <t>Insulation Products</t>
  </si>
  <si>
    <t>Mineral Wool</t>
  </si>
  <si>
    <t>Polystyrene Foam Insulation</t>
  </si>
  <si>
    <t>Plastic Building Materials</t>
  </si>
  <si>
    <t>Roofing Materials</t>
  </si>
  <si>
    <t>Sundry Building Products</t>
  </si>
  <si>
    <t>Abrasive Products</t>
  </si>
  <si>
    <t>Nonmetal Mineral Products</t>
  </si>
  <si>
    <t>Forestry, Paper &amp; Wood Products</t>
  </si>
  <si>
    <t>Forestry &amp; Logging</t>
  </si>
  <si>
    <t>Logging</t>
  </si>
  <si>
    <t>Nursery &amp; Tree Products</t>
  </si>
  <si>
    <t>Rubber Plantation</t>
  </si>
  <si>
    <t>Paper &amp; Pulp Mills</t>
  </si>
  <si>
    <t>Wood Products</t>
  </si>
  <si>
    <t>Structural Wood</t>
  </si>
  <si>
    <t>Sawmills</t>
  </si>
  <si>
    <t>Softwood Veneer &amp; Plywood</t>
  </si>
  <si>
    <t>Wood Preservation</t>
  </si>
  <si>
    <t>Hardwood Veneer &amp; Plywood</t>
  </si>
  <si>
    <t>Reconstituted Wood Products</t>
  </si>
  <si>
    <t>Steel</t>
  </si>
  <si>
    <t>Flat Rolled</t>
  </si>
  <si>
    <t>Long, Pipe &amp; Tubular</t>
  </si>
  <si>
    <t>Long Products</t>
  </si>
  <si>
    <t>Pipe &amp; Tubular</t>
  </si>
  <si>
    <t>Steel Wire Drawing</t>
  </si>
  <si>
    <t>Metal Svc Centers &amp; Processors</t>
  </si>
  <si>
    <t>Metal Service Centers</t>
  </si>
  <si>
    <t>Steel Processors</t>
  </si>
  <si>
    <t>Metals &amp; Mining</t>
  </si>
  <si>
    <t>Iron</t>
  </si>
  <si>
    <t>Bauxite Mining</t>
  </si>
  <si>
    <t>Aluminum Smelting &amp; Refining</t>
  </si>
  <si>
    <t>Cobalt</t>
  </si>
  <si>
    <t>Copper Mining</t>
  </si>
  <si>
    <t>Copper Smelting &amp; Refining</t>
  </si>
  <si>
    <t>Manganese</t>
  </si>
  <si>
    <t>Molybdenum</t>
  </si>
  <si>
    <t>Nickel, Lead &amp; Zinc</t>
  </si>
  <si>
    <t>Lead</t>
  </si>
  <si>
    <t>Nickel</t>
  </si>
  <si>
    <t>Zinc</t>
  </si>
  <si>
    <t>Tin</t>
  </si>
  <si>
    <t>Uranium</t>
  </si>
  <si>
    <t>Gold</t>
  </si>
  <si>
    <t>Platinum Group</t>
  </si>
  <si>
    <t>Palladium</t>
  </si>
  <si>
    <t>Rhodium</t>
  </si>
  <si>
    <t>Silver</t>
  </si>
  <si>
    <t>Mineral &amp; Precious Stone Mining</t>
  </si>
  <si>
    <t>Mineral Mining</t>
  </si>
  <si>
    <t>Clay</t>
  </si>
  <si>
    <t>Lithium</t>
  </si>
  <si>
    <t>Phosphate Rock</t>
  </si>
  <si>
    <t>Potash, Soda, Borate</t>
  </si>
  <si>
    <t>Rare Earth</t>
  </si>
  <si>
    <t>Precious Stone Mining</t>
  </si>
  <si>
    <t>Coal Mining</t>
  </si>
  <si>
    <t>Bitum Coal &amp; Lignite Surface</t>
  </si>
  <si>
    <t>Bituminous Coal Underground</t>
  </si>
  <si>
    <t>Metallurgical Coal</t>
  </si>
  <si>
    <t>Coal Support Services</t>
  </si>
  <si>
    <t>Metals Support Services</t>
  </si>
  <si>
    <t>Non-Metallic Mining Support</t>
  </si>
  <si>
    <t>Metals &amp; Ore Whslrs &amp; Traders</t>
  </si>
  <si>
    <t>Tech Hardware &amp; Semiconductors</t>
  </si>
  <si>
    <t>Technology Hardware</t>
  </si>
  <si>
    <t>Communications Equipment</t>
  </si>
  <si>
    <t>Broadcasting Equipment</t>
  </si>
  <si>
    <t>Home &amp; Sm Business Netw Equip</t>
  </si>
  <si>
    <t>Wireless Data Network Equip</t>
  </si>
  <si>
    <t>Wireline Data Network Equip</t>
  </si>
  <si>
    <t>Mobile Phones</t>
  </si>
  <si>
    <t>Mobile Radio Comm Equipment</t>
  </si>
  <si>
    <t>RFID Devices</t>
  </si>
  <si>
    <t>Wireless Application Svc Equip</t>
  </si>
  <si>
    <t>Wireless Network Infra Equip</t>
  </si>
  <si>
    <t>Wireline Telecom Equipment</t>
  </si>
  <si>
    <t>Cable TV Equipment</t>
  </si>
  <si>
    <t>Telecommunications Devices</t>
  </si>
  <si>
    <t>Wireline Customer Premise Equip</t>
  </si>
  <si>
    <t>Wireline Network Infra Equip</t>
  </si>
  <si>
    <t>Audio Equipment</t>
  </si>
  <si>
    <t>Home &amp; Car Audio Equipment</t>
  </si>
  <si>
    <t>Personal Audio Devices</t>
  </si>
  <si>
    <t>Professional Audio Equipment</t>
  </si>
  <si>
    <t>Digital Cameras</t>
  </si>
  <si>
    <t>Video Cameras</t>
  </si>
  <si>
    <t>Camera Accessories</t>
  </si>
  <si>
    <t>Displays</t>
  </si>
  <si>
    <t>TV &amp; Monitors</t>
  </si>
  <si>
    <t>Specialty Displays</t>
  </si>
  <si>
    <t>GPS Devices</t>
  </si>
  <si>
    <t>Keyboards &amp; Mice</t>
  </si>
  <si>
    <t>Printers, Copiers &amp; Scanners</t>
  </si>
  <si>
    <t>Office Electronics Supplies</t>
  </si>
  <si>
    <t>Video Equipment</t>
  </si>
  <si>
    <t>Video Game Equipment</t>
  </si>
  <si>
    <t>Personal Computers</t>
  </si>
  <si>
    <t>Desktop Computers</t>
  </si>
  <si>
    <t>Handheld Computers</t>
  </si>
  <si>
    <t>Notebook Computers</t>
  </si>
  <si>
    <t>Workstations</t>
  </si>
  <si>
    <t>Hard Disk Drives</t>
  </si>
  <si>
    <t>Solid State Drives</t>
  </si>
  <si>
    <t>Network Storage &amp; Fabric</t>
  </si>
  <si>
    <t>Hard Drive Components</t>
  </si>
  <si>
    <t>Servers</t>
  </si>
  <si>
    <t>Supercomputers</t>
  </si>
  <si>
    <t>Specialty Technology Hardware</t>
  </si>
  <si>
    <t>3D Printers</t>
  </si>
  <si>
    <t>Optical Instruments &amp; Lens</t>
  </si>
  <si>
    <t>Transaction Mgmt Systems</t>
  </si>
  <si>
    <t>ATM</t>
  </si>
  <si>
    <t>POS Terminals</t>
  </si>
  <si>
    <t>Electronics Components</t>
  </si>
  <si>
    <t>Communication Equip Cmpnts</t>
  </si>
  <si>
    <t>Display Components</t>
  </si>
  <si>
    <t>Display Panels</t>
  </si>
  <si>
    <t>Touch Solution</t>
  </si>
  <si>
    <t>Electronic Glass</t>
  </si>
  <si>
    <t>Electronics Batteries</t>
  </si>
  <si>
    <t>EMS/ODM</t>
  </si>
  <si>
    <t>EMS</t>
  </si>
  <si>
    <t>ODM</t>
  </si>
  <si>
    <t>Back End Capital Equipment</t>
  </si>
  <si>
    <t>Front End Capital Equipment</t>
  </si>
  <si>
    <t>Assembly Material &amp; Solutions</t>
  </si>
  <si>
    <t>Assembly &amp; Testing Services</t>
  </si>
  <si>
    <t>Foundry Services</t>
  </si>
  <si>
    <t>Silicon Products</t>
  </si>
  <si>
    <t>Analog ICs</t>
  </si>
  <si>
    <t>App Specific Analog</t>
  </si>
  <si>
    <t>Power Management</t>
  </si>
  <si>
    <t>Standard Linear - General</t>
  </si>
  <si>
    <t>Discrete</t>
  </si>
  <si>
    <t>Discretes, Sensors &amp; Actuators</t>
  </si>
  <si>
    <t>LED</t>
  </si>
  <si>
    <t>Optical Components</t>
  </si>
  <si>
    <t>Intellectual Property - Semi</t>
  </si>
  <si>
    <t>Memory ICs</t>
  </si>
  <si>
    <t>NAND Flash</t>
  </si>
  <si>
    <t>NOR Flash</t>
  </si>
  <si>
    <t>DRAM</t>
  </si>
  <si>
    <t>SRAM</t>
  </si>
  <si>
    <t>Logic, Processors &amp; App Specific</t>
  </si>
  <si>
    <t>App Specific Communication</t>
  </si>
  <si>
    <t>App Specific I/O &amp; Storage</t>
  </si>
  <si>
    <t>App Specific Multimedia</t>
  </si>
  <si>
    <t>Logic</t>
  </si>
  <si>
    <t>Microcontrollers</t>
  </si>
  <si>
    <t>Microprocessors</t>
  </si>
  <si>
    <t>Software &amp; Tech Services</t>
  </si>
  <si>
    <t>Content &amp; Collaboration Software</t>
  </si>
  <si>
    <t>Specialty Software</t>
  </si>
  <si>
    <t>Gambling Software</t>
  </si>
  <si>
    <t>Cloud &amp; Virtualization Software</t>
  </si>
  <si>
    <t>Database Software</t>
  </si>
  <si>
    <t>Security Software</t>
  </si>
  <si>
    <t>System Software</t>
  </si>
  <si>
    <t>Technology Services</t>
  </si>
  <si>
    <t>IT Services - Commercial</t>
  </si>
  <si>
    <t>Business Process Outsourcing</t>
  </si>
  <si>
    <t>IT Outsourcing</t>
  </si>
  <si>
    <t>Network Integration Services</t>
  </si>
  <si>
    <t>IT Services - Government</t>
  </si>
  <si>
    <t>Information Services</t>
  </si>
  <si>
    <t>Credit Agencies</t>
  </si>
  <si>
    <t>Data &amp; Analytics</t>
  </si>
  <si>
    <t>Non-Financial Info Services</t>
  </si>
  <si>
    <t>Health Care Information</t>
  </si>
  <si>
    <t>Legal Information</t>
  </si>
  <si>
    <t>Real Estate Information</t>
  </si>
  <si>
    <t>Scientific Information</t>
  </si>
  <si>
    <t>Technology Information</t>
  </si>
  <si>
    <t>Data &amp; Transaction Processors</t>
  </si>
  <si>
    <t>Non-Financial Data Processors</t>
  </si>
  <si>
    <t>Financial Transaction Processors</t>
  </si>
  <si>
    <t>Electric Utilities</t>
  </si>
  <si>
    <t>Integrated Electric Utilities</t>
  </si>
  <si>
    <t>Electric Transmission</t>
  </si>
  <si>
    <t>Electric Distribution</t>
  </si>
  <si>
    <t>Fossil Electric - Regulated</t>
  </si>
  <si>
    <t>Nuclear Power - Regulated</t>
  </si>
  <si>
    <t>Solar Energy - Regulated</t>
  </si>
  <si>
    <t>Wind Energy - Regulated</t>
  </si>
  <si>
    <t>Geothermal - Regulated</t>
  </si>
  <si>
    <t>Hydropower Energy - Regulated</t>
  </si>
  <si>
    <t>Marine Energy - Regulated</t>
  </si>
  <si>
    <t>Biomass &amp; Waste - Regulated</t>
  </si>
  <si>
    <t>Fossil Electric - Unregulated</t>
  </si>
  <si>
    <t>Nuclear Power - Unregulated</t>
  </si>
  <si>
    <t>Solar Energy - Unregulated</t>
  </si>
  <si>
    <t>Wind Energy - Unregulated</t>
  </si>
  <si>
    <t>Geothermal - Unregulated</t>
  </si>
  <si>
    <t>Hydropower Energy - Unregulated</t>
  </si>
  <si>
    <t>Marine Energy - Unregulated</t>
  </si>
  <si>
    <t>Biomass &amp; Waste - Unregulated</t>
  </si>
  <si>
    <t>Power Storage</t>
  </si>
  <si>
    <t>District Heating &amp; Cooling</t>
  </si>
  <si>
    <t>Gas &amp; Water Utilities</t>
  </si>
  <si>
    <t>Gas Utilities</t>
  </si>
  <si>
    <t>Natural Gas Transmission</t>
  </si>
  <si>
    <t>Natural Gas Storage</t>
  </si>
  <si>
    <t>Natural Gas Distributors</t>
  </si>
  <si>
    <t>Water Utilities</t>
  </si>
  <si>
    <t>Water Sewage Networks</t>
  </si>
  <si>
    <t>Water Supply Networks</t>
  </si>
  <si>
    <t>Elec &amp; Gas Marketing &amp; Trading</t>
  </si>
  <si>
    <t>Electricity Marketing &amp; Trading</t>
  </si>
  <si>
    <t>Gas Marketing &amp; Trading</t>
  </si>
  <si>
    <t>Unclassifiable</t>
  </si>
  <si>
    <t>Corporate Adjustments</t>
  </si>
  <si>
    <t>Intersegment Adjustments</t>
  </si>
  <si>
    <t>Transit Services</t>
  </si>
  <si>
    <t>Diamond Mining</t>
  </si>
  <si>
    <t>Fossil Electric Generation</t>
  </si>
  <si>
    <t>Nuclear Power Generation</t>
  </si>
  <si>
    <t>Renewable Energy Generation</t>
  </si>
  <si>
    <t>Solar Energy Generation</t>
  </si>
  <si>
    <t>Wind Energy Generation</t>
  </si>
  <si>
    <t>Geothermal Energy Generation</t>
  </si>
  <si>
    <t>Hydropower Generation</t>
  </si>
  <si>
    <t>Marine Energy Generation</t>
  </si>
  <si>
    <t>Biomass &amp; Waste Energy Gen</t>
  </si>
  <si>
    <t>Specialty &amp; Generic Pharma</t>
  </si>
  <si>
    <t>Satellite Operators</t>
  </si>
  <si>
    <t>Wireless Telecommunications Services</t>
  </si>
  <si>
    <t>Wireline Telecommunications Services</t>
  </si>
  <si>
    <t>Automobiles Manufacturing</t>
  </si>
  <si>
    <t>Auto Parts Manufacturing</t>
  </si>
  <si>
    <t>Home &amp; Office Products Manufacturing</t>
  </si>
  <si>
    <t>Leisure Products Manufacturing</t>
  </si>
  <si>
    <t>Retail - Consumer Discretionary</t>
  </si>
  <si>
    <t>Oil &amp; Gas Services &amp; Equipment</t>
  </si>
  <si>
    <t>Property &amp; Casualty Insurance</t>
  </si>
  <si>
    <t>Biotechnology</t>
  </si>
  <si>
    <t>Health Care Facilities &amp; Services</t>
  </si>
  <si>
    <t>Medical Equipment &amp; Devices Manufacturing</t>
  </si>
  <si>
    <t>Electrical Equipment Manufacturing</t>
  </si>
  <si>
    <t>Machinery Manufacturing</t>
  </si>
  <si>
    <t>Construction Materials Manufacturing</t>
  </si>
  <si>
    <t>Changes</t>
  </si>
  <si>
    <t>Discontinued</t>
  </si>
  <si>
    <t>New</t>
  </si>
  <si>
    <t>BICS Name</t>
  </si>
  <si>
    <t>⇒</t>
  </si>
  <si>
    <t>Film &amp; TV</t>
  </si>
  <si>
    <t>Market Research</t>
  </si>
  <si>
    <t>Advertising Agencies &amp; Related Service</t>
  </si>
  <si>
    <t>Advertising Material Distribution Services</t>
  </si>
  <si>
    <t>Cable &amp; Satellite Video Services</t>
  </si>
  <si>
    <t>Cable &amp; Satellite Internet Services</t>
  </si>
  <si>
    <t>Cable &amp; Satellite Phone Services</t>
  </si>
  <si>
    <t>Film &amp; TV Production &amp; Distribution</t>
  </si>
  <si>
    <t>Teleproduction &amp; Postproduction Services</t>
  </si>
  <si>
    <t>Advertising Revenue - Cable Networks</t>
  </si>
  <si>
    <t>Other Revenue - Cable Networks</t>
  </si>
  <si>
    <t>Advertising Revenue - TV Broadcast Networks</t>
  </si>
  <si>
    <t>Other Revenue - TV Broadcast Networks</t>
  </si>
  <si>
    <t>Integrated Record Production &amp; Distribution</t>
  </si>
  <si>
    <t>Advertising Revenue - Newspaper Publishers</t>
  </si>
  <si>
    <t>Circulation Revenue - Newspaper Publishers</t>
  </si>
  <si>
    <t>Other Revenue - Newspaper Publishers</t>
  </si>
  <si>
    <t>Advertising Revenue - Periodical Publishers</t>
  </si>
  <si>
    <t>Circulation Revenue - Periodical Publishers</t>
  </si>
  <si>
    <t>Other Revenue - Periodical Publishers</t>
  </si>
  <si>
    <t>Advertising Revenue - Local TV Broadcasting</t>
  </si>
  <si>
    <t>Other Revenue - Local TV Broadcasting</t>
  </si>
  <si>
    <t>Out of Home Display Advertising</t>
  </si>
  <si>
    <t>Automotive Websites</t>
  </si>
  <si>
    <t>Advertising Revenue - Automotive Websites</t>
  </si>
  <si>
    <t>Other Revenue - Automotive Websites</t>
  </si>
  <si>
    <t>Dating Services Websites</t>
  </si>
  <si>
    <t>Advertising Revenue - Dating Services Websites</t>
  </si>
  <si>
    <t>Other Revenue - Dating Services Websites</t>
  </si>
  <si>
    <t>Advertising Revenue - Domain Registrar</t>
  </si>
  <si>
    <t>Other Revenue - Domain Registrar</t>
  </si>
  <si>
    <t>Entertainment Event Ticket Sales Online</t>
  </si>
  <si>
    <t>Advertising Revenue - Entertainment Event Ticket Sales Online</t>
  </si>
  <si>
    <t>Other Revenue - Entertainment Event Ticket Sales Online</t>
  </si>
  <si>
    <t>Photography Websites</t>
  </si>
  <si>
    <t>Advertising Revenue - Photography Websites</t>
  </si>
  <si>
    <t>Other Revenue - Photography Websites</t>
  </si>
  <si>
    <t>Price &amp; Service Comparison Websites</t>
  </si>
  <si>
    <t>Advertising Revenue - Price &amp; Service Comparison Websites</t>
  </si>
  <si>
    <t>Other Revenue - Price &amp; Service Comparison Websites</t>
  </si>
  <si>
    <t>Real Estate &amp; Property Websites</t>
  </si>
  <si>
    <t>Advertising Revenue - Real Estate &amp; Property Websites</t>
  </si>
  <si>
    <t>Other Revenue - Real Estate &amp; Property Websites</t>
  </si>
  <si>
    <t>Recruitment Services Websites</t>
  </si>
  <si>
    <t>Advertising Revenue - Recruitment Services Websites</t>
  </si>
  <si>
    <t>Other Revenue - Recruitment Service Websites</t>
  </si>
  <si>
    <t>Travel Information &amp; Booking Websites</t>
  </si>
  <si>
    <t>Advertising Revenue - Travel Information &amp; Booking Websites</t>
  </si>
  <si>
    <t>Other Revenue - Travel Information &amp; Booking Websites</t>
  </si>
  <si>
    <t>Education Information Websites</t>
  </si>
  <si>
    <t>Advertising Revenue - Education Information Websites</t>
  </si>
  <si>
    <t>Other Revenue - Education Information Websites</t>
  </si>
  <si>
    <t>Advertising Revenue - Internet Advertising Portals</t>
  </si>
  <si>
    <t>Other Revenue - Internet Advertising Portals</t>
  </si>
  <si>
    <t>Medical &amp; Health Websites</t>
  </si>
  <si>
    <t>Advertising Revenue - Medical &amp; Health Websites</t>
  </si>
  <si>
    <t>Other Revenue - Medical &amp; Health Websites</t>
  </si>
  <si>
    <t>News, Sports &amp; Entertainment Websites</t>
  </si>
  <si>
    <t>Advertising Revenue - News, Sports &amp; Entertainment Websites</t>
  </si>
  <si>
    <t>Other Revenue - News, Sports &amp; Entertainment Websites</t>
  </si>
  <si>
    <t>Social Networking Websites</t>
  </si>
  <si>
    <t>Wireless Infrastructure Access Revenue</t>
  </si>
  <si>
    <t>Mobile Communications Device Revenue</t>
  </si>
  <si>
    <t>Voice over Internet Protocol (VOIP) Services</t>
  </si>
  <si>
    <t>Wholesale Telecommunications Services</t>
  </si>
  <si>
    <t>Apparel, Footwear &amp; Accessories Design</t>
  </si>
  <si>
    <t>Apparel, Footwear &amp; Accessories Brand Licensing</t>
  </si>
  <si>
    <t>Bags, Leather Goods &amp; Accessories Design</t>
  </si>
  <si>
    <t>Textile &amp; Textile Products Manufacturing</t>
  </si>
  <si>
    <t>Leather, Hide Tanning &amp; Finishing</t>
  </si>
  <si>
    <t>Textile Manufacturing</t>
  </si>
  <si>
    <t>Nonwoven Textile &amp; Fabric Finishing Mills</t>
  </si>
  <si>
    <t>Fabric Manufacturing</t>
  </si>
  <si>
    <t>Fiber, Yarn &amp; Thread Manufacturing</t>
  </si>
  <si>
    <t>Synthetic Fiber &amp; Thread Manufacturing</t>
  </si>
  <si>
    <t>Yarn Texturizing, Throwing &amp; Twisting Mills</t>
  </si>
  <si>
    <t>Textile Products Manufacturing</t>
  </si>
  <si>
    <t>Canvas &amp; Related Products Mills</t>
  </si>
  <si>
    <t>Tire Cord &amp; Tire Fabric Mills</t>
  </si>
  <si>
    <t>Automotive Manufacturing</t>
  </si>
  <si>
    <t>Passenger Vehicles Manufacturing</t>
  </si>
  <si>
    <t>Light Trucks Manufacturing</t>
  </si>
  <si>
    <t>Motorcycles Manufacturing</t>
  </si>
  <si>
    <t>Alternative Drivetrain Vehicle Parts Manufacturing</t>
  </si>
  <si>
    <t>Auto Electrical &amp; Electronics Manufacturing</t>
  </si>
  <si>
    <t>Auto Light Equipment Manufacturing</t>
  </si>
  <si>
    <t>Auto Electronics Manufacturing</t>
  </si>
  <si>
    <t>Auto Glass Manufacturing</t>
  </si>
  <si>
    <t>Auto Heating, Ventilation &amp; Air Conditioning (HVAC) Systems Manufacturing</t>
  </si>
  <si>
    <t>Auto Metal Stamping Manufacturing</t>
  </si>
  <si>
    <t>Auto Safety Equipment Manufacturing</t>
  </si>
  <si>
    <t>Automotive Engineering &amp; Technology</t>
  </si>
  <si>
    <t>Body &amp; Chassis Manufacturing</t>
  </si>
  <si>
    <t>Brake Systems Manufacturing</t>
  </si>
  <si>
    <t>Drivetrain Components Manufacturing</t>
  </si>
  <si>
    <t>Engines &amp; Parts Manufacturing</t>
  </si>
  <si>
    <t>Diesel Engines &amp; Engine Parts Manufacturing</t>
  </si>
  <si>
    <t>Gasoline Engines &amp; Engine Parts Manufacturing</t>
  </si>
  <si>
    <t>Exhausts &amp; Emissions Manufacturing</t>
  </si>
  <si>
    <t>Seating &amp; Trim Manufacturing</t>
  </si>
  <si>
    <t>Steering &amp; Suspension Manufacturing</t>
  </si>
  <si>
    <t>Tire Manufacturing</t>
  </si>
  <si>
    <t>Vehicle Batteries Manufacturing</t>
  </si>
  <si>
    <t>Vehicle Wheels Manufacturing</t>
  </si>
  <si>
    <t>Building Products Manufacturing</t>
  </si>
  <si>
    <t>Flooring Products Manufacturing</t>
  </si>
  <si>
    <t>Carpet Flooring Products Manufacturing</t>
  </si>
  <si>
    <t>Tile Flooring Products Manufacturing</t>
  </si>
  <si>
    <t>Laminate &amp; Wood Flooring Products Manufacturing</t>
  </si>
  <si>
    <t>Vinyl Flooring Products Manufacturing</t>
  </si>
  <si>
    <t>Cabinets &amp; Countertops Manufacturing</t>
  </si>
  <si>
    <t>Plumbing Fixtures Manufacturing</t>
  </si>
  <si>
    <t>Windows &amp; Doors Manufacturing</t>
  </si>
  <si>
    <t>Windows Manufacturing</t>
  </si>
  <si>
    <t>Doors Manufacturing</t>
  </si>
  <si>
    <t>Household Appliances Manufacturing</t>
  </si>
  <si>
    <t>Heating &amp; Cooling Appliances Manufacturing</t>
  </si>
  <si>
    <t>Cooking Appliances Manufacturing</t>
  </si>
  <si>
    <t>Washers &amp; Dryers Manufacturing</t>
  </si>
  <si>
    <t>Refrigerators &amp; Freezers Manufacturing</t>
  </si>
  <si>
    <t>Vacuum Cleaners Manufacturing</t>
  </si>
  <si>
    <t>Furniture Manufacturing</t>
  </si>
  <si>
    <t>Home Furniture Manufacturing</t>
  </si>
  <si>
    <t>Metal Furniture Manufacturing</t>
  </si>
  <si>
    <t>Wood Furniture Manufacturing</t>
  </si>
  <si>
    <t>Upholstered Wood Furniture Manufacturing</t>
  </si>
  <si>
    <t>Non-Upholstered Wood Furniture Manufacturing</t>
  </si>
  <si>
    <t>Office Furniture Manufacturing</t>
  </si>
  <si>
    <t>Mattress Manufacturing</t>
  </si>
  <si>
    <t>Housewares Manufacturing</t>
  </si>
  <si>
    <t>Cookware &amp; Tableware Manufacturing</t>
  </si>
  <si>
    <t>Home Decoration Products Manufacturing</t>
  </si>
  <si>
    <t>Office Supplies Manufacturing</t>
  </si>
  <si>
    <t>Stationary Manufacturing</t>
  </si>
  <si>
    <t>Writing Instruments Manufacturing</t>
  </si>
  <si>
    <t>Toys &amp; Games Manufacturing</t>
  </si>
  <si>
    <t>Music Instruments Manufacturing</t>
  </si>
  <si>
    <t>Recreational Vehicles Manufacturing</t>
  </si>
  <si>
    <t>Motorhomes, Trailers &amp; Campers Manufacturing</t>
  </si>
  <si>
    <t>Motorhomes Manufacturing</t>
  </si>
  <si>
    <t>Travel Trailers &amp; Campers Manufacturing</t>
  </si>
  <si>
    <t>Sporting Goods Manufacturing</t>
  </si>
  <si>
    <t>Bicycles &amp; Parts Manufacturing</t>
  </si>
  <si>
    <t>Bicycles Manufacturing</t>
  </si>
  <si>
    <t>Bicycle Parts Manufacturing</t>
  </si>
  <si>
    <t>Golf Equipment Manufacturing</t>
  </si>
  <si>
    <t>Small Arms Manufacturing</t>
  </si>
  <si>
    <t>Consumer Electronics &amp; Appliances Rental</t>
  </si>
  <si>
    <t>Colleges, Universities &amp; Professional Schools</t>
  </si>
  <si>
    <t>Funeral Homes &amp; Funeral Services</t>
  </si>
  <si>
    <t>Hotels (excluding Casino Hotels) &amp; Motels</t>
  </si>
  <si>
    <t>Food &amp; Beverage Revenue - Hotels</t>
  </si>
  <si>
    <t>Other Revenues - Hotels</t>
  </si>
  <si>
    <t>Food &amp; Beverage Revenue - Casino Hotels</t>
  </si>
  <si>
    <t>Other Revenue - Casino Hotels</t>
  </si>
  <si>
    <t>Fast Casual Restaurants - Franchise</t>
  </si>
  <si>
    <t>Fast Casual Restaurants - Owned Store</t>
  </si>
  <si>
    <t>Fast Food Restaurants - Franchise</t>
  </si>
  <si>
    <t>Fast Food Restaurants - Owned Store</t>
  </si>
  <si>
    <t>Casual Restaurants - Franchise</t>
  </si>
  <si>
    <t>Casual Restaurants - Owned Store</t>
  </si>
  <si>
    <t>Upscale Restaurants - Franchise</t>
  </si>
  <si>
    <t>Upscale Restaurants - Owned Store</t>
  </si>
  <si>
    <t>Amusement Arcades &amp; Theme Parks</t>
  </si>
  <si>
    <t>Amusement Theme Parks</t>
  </si>
  <si>
    <t>Performing Arts &amp; Museums</t>
  </si>
  <si>
    <t>Event Promoters with Facilities</t>
  </si>
  <si>
    <t>Event Promoters without Facilities</t>
  </si>
  <si>
    <t>Broadcasting Rights - Sports Teams</t>
  </si>
  <si>
    <t>Chartered Airline Revenue - Full Service</t>
  </si>
  <si>
    <t>Mainline Airline Revenue - Full Service</t>
  </si>
  <si>
    <t>Regional Airline Revenue - Full Service</t>
  </si>
  <si>
    <t>Chartered Airline Revenue - Low Cost</t>
  </si>
  <si>
    <t>Mainline Airline Revenue - Low Cost</t>
  </si>
  <si>
    <t>Regional Airline Revenue - Low Cost</t>
  </si>
  <si>
    <t>Chartered Airline Revenue - Regional</t>
  </si>
  <si>
    <t>Mainline Airline Revenue - Regional</t>
  </si>
  <si>
    <t>Regional Airline Revenue - Regional</t>
  </si>
  <si>
    <t>Interurban &amp; Rural Bus Transportation</t>
  </si>
  <si>
    <t>Retail &amp; Wholesale - Discretionary</t>
  </si>
  <si>
    <t>Apparel &amp; Footwear Wholesalers</t>
  </si>
  <si>
    <t>Clothing &amp; Accessories Wholesalers</t>
  </si>
  <si>
    <t>Automotive Supplies Wholesalers</t>
  </si>
  <si>
    <t>Consumer Electronics &amp; Appliance Wholesalers</t>
  </si>
  <si>
    <t>Computer &amp; Software Wholesalers</t>
  </si>
  <si>
    <t>Photo Equipment &amp; Supplies Wholesalers</t>
  </si>
  <si>
    <t>Home &amp; Office Product Wholesalers</t>
  </si>
  <si>
    <t>Office Equipment Wholesalers</t>
  </si>
  <si>
    <t>Printing &amp; Writing Paper Wholesalers</t>
  </si>
  <si>
    <t>Stationery &amp; Office Supplies Wholesalers</t>
  </si>
  <si>
    <t>Book, Periodical &amp; Newspaper Wholesalers</t>
  </si>
  <si>
    <t>Toys &amp; Games Wholesalers</t>
  </si>
  <si>
    <t>Brick &amp; Stone Building Material Dealers</t>
  </si>
  <si>
    <t>Roofing, Siding &amp; Insulation Material Dealers</t>
  </si>
  <si>
    <t>Children's &amp; Infants' Clothing Stores</t>
  </si>
  <si>
    <t>Teen, Tween &amp; Young Adult Clothing Stores</t>
  </si>
  <si>
    <t>Other Specialty Retail - Discretionary</t>
  </si>
  <si>
    <t>Movie &amp; Video Game Rental Stores</t>
  </si>
  <si>
    <t>Office Supplies &amp; Stationery Stores</t>
  </si>
  <si>
    <t>Food Production</t>
  </si>
  <si>
    <t>Animal Feed Manufacturing</t>
  </si>
  <si>
    <t>Animal Production &amp; Processing</t>
  </si>
  <si>
    <t>Beef Cattle Ranching &amp; Farming</t>
  </si>
  <si>
    <t>Finfish Farming &amp; Fish Hatcheries</t>
  </si>
  <si>
    <t>Citrus Groves (excluding Orange)</t>
  </si>
  <si>
    <t>Support Activities - Crop Production</t>
  </si>
  <si>
    <t>Malt Manufacturing</t>
  </si>
  <si>
    <t>Sugar Manufacturing</t>
  </si>
  <si>
    <t>Beet Sugar Manufacturing</t>
  </si>
  <si>
    <t>Packaged Food Manufacturing</t>
  </si>
  <si>
    <t>Bakery Products Manufacturing</t>
  </si>
  <si>
    <t>Frozen Cakes &amp; Pastries Manufacturing</t>
  </si>
  <si>
    <t>Pasta, Noodles &amp; Rice Manufacturing</t>
  </si>
  <si>
    <t>Pasta Manufacturing</t>
  </si>
  <si>
    <t>Noodles Manufacturing</t>
  </si>
  <si>
    <t>Rice Production</t>
  </si>
  <si>
    <t>Sauces, Dressings &amp; Condiments Manufacturing</t>
  </si>
  <si>
    <t>Dairy Products Manufacturing</t>
  </si>
  <si>
    <t>Butter Manufacturing</t>
  </si>
  <si>
    <t>Cheese Manufacturing</t>
  </si>
  <si>
    <t>Dry, Condensed Dairy Products Manufacturing</t>
  </si>
  <si>
    <t>Ice Cream Manufacturing</t>
  </si>
  <si>
    <t>Food Ingredients Manufacturing</t>
  </si>
  <si>
    <t>Flour Mixes &amp; Dough Manufacturing</t>
  </si>
  <si>
    <t>Syrup, Sugar &amp; Sweeteners Manufacturing</t>
  </si>
  <si>
    <t>Spices, Extracts &amp; Flavorings Manufacturing</t>
  </si>
  <si>
    <t>Oils &amp; Fats Manufacturing</t>
  </si>
  <si>
    <t>Frozen, Canned Foods &amp; Perishable Products Manufacturing</t>
  </si>
  <si>
    <t>Canned Food Manufacturing</t>
  </si>
  <si>
    <t>Dried &amp; Dehydrated Food Manufacturing</t>
  </si>
  <si>
    <t>Frozen Food Manufacturing</t>
  </si>
  <si>
    <t>Frozen Fruit &amp; Vegetable Manufacturing</t>
  </si>
  <si>
    <t>Frozen Specialty Food Manufacturing</t>
  </si>
  <si>
    <t>Perishable Prepared Food Manufacturing</t>
  </si>
  <si>
    <t>Seafood Products Preparation &amp; Packaging</t>
  </si>
  <si>
    <t>Fresh &amp; Frozen Seafood Processing</t>
  </si>
  <si>
    <t>Meat Products Manufacturing</t>
  </si>
  <si>
    <t>Cured &amp; Smoked Meat Manufacturing</t>
  </si>
  <si>
    <t>Fresh Meat Products Manufacturing</t>
  </si>
  <si>
    <t>Poultry Products Manufacturing</t>
  </si>
  <si>
    <t>Pet Food Manufacturing</t>
  </si>
  <si>
    <t>Snack Food &amp; Confectionary Manufacturing</t>
  </si>
  <si>
    <t>Confectionery Manufacturing</t>
  </si>
  <si>
    <t>Chocolate Confectionery Manufacturing</t>
  </si>
  <si>
    <t>Sugar &amp; Other Confectionary Manufacturing</t>
  </si>
  <si>
    <t>Snack Food Manufacturing</t>
  </si>
  <si>
    <t>Breakfast Cereal Manufacturing</t>
  </si>
  <si>
    <t>Cookies &amp; Crackers Manufacturing</t>
  </si>
  <si>
    <t>Roasted Nuts &amp; Peanut Butter Manufacturing</t>
  </si>
  <si>
    <t>Nutritional Supplements Manufacturing</t>
  </si>
  <si>
    <t>Beverages Manufacturing</t>
  </si>
  <si>
    <t>Alcoholic Beverages Manufacturing</t>
  </si>
  <si>
    <t>Non-Alcoholic Beverages Manufacturing</t>
  </si>
  <si>
    <t>Coffee Manufacturing</t>
  </si>
  <si>
    <t>Tea Manufacturing</t>
  </si>
  <si>
    <t>Bottled Water Manufacturing</t>
  </si>
  <si>
    <t>Carbonated Soft Drinks Manufacturing</t>
  </si>
  <si>
    <t>Fruit &amp; Vegetable Juice Manufacturing</t>
  </si>
  <si>
    <t>Sports &amp; Energy Drinks Manufacturing</t>
  </si>
  <si>
    <t>Tobacco Products Manufacturing</t>
  </si>
  <si>
    <t>Cigar Manufacturing</t>
  </si>
  <si>
    <t>Cigarette Manufacturing</t>
  </si>
  <si>
    <t>Smokeless Tobacco Manufacturing</t>
  </si>
  <si>
    <t>Household Products Manufacturing</t>
  </si>
  <si>
    <t>Home Products Manufacturing</t>
  </si>
  <si>
    <t>Electric Lamp Bulb &amp; Parts Manufacturing</t>
  </si>
  <si>
    <t>Home Cleaning &amp; Detergent Products Manufacturing</t>
  </si>
  <si>
    <t>Household Batteries Manufacturing</t>
  </si>
  <si>
    <t>Personal Care Products Manufacturing</t>
  </si>
  <si>
    <t>Cosmetics Manufacturing</t>
  </si>
  <si>
    <t>Razor &amp; Razor Blade Manufacturing</t>
  </si>
  <si>
    <t>Sanitary Paper Products Manufacturing</t>
  </si>
  <si>
    <t>Hand &amp; Body Soap Manufacturing</t>
  </si>
  <si>
    <t>Agricultural Products Wholesalers</t>
  </si>
  <si>
    <t>Grain &amp; Field Bean Wholesalers</t>
  </si>
  <si>
    <t>Food &amp; Beverage Products Wholesalers</t>
  </si>
  <si>
    <t>Dairy Products Wholesalers (excluding Dried or Canned)</t>
  </si>
  <si>
    <t>Fresh Fruit &amp; Vegetable Wholesalers</t>
  </si>
  <si>
    <t>General-Line Grocery Wholesalers</t>
  </si>
  <si>
    <t>Meat &amp; Meat Products Wholesalers</t>
  </si>
  <si>
    <t>Packaged Frozen Food Wholesalers</t>
  </si>
  <si>
    <t>Poultry &amp; Poultry Product Wholesalers</t>
  </si>
  <si>
    <t>Wine &amp; Distilled Alcoholic Beverage Wholesalers</t>
  </si>
  <si>
    <t>Other Wholesalers - Consumer Staples</t>
  </si>
  <si>
    <t>Crude Oil &amp; Natural Gas Exploration &amp; Production</t>
  </si>
  <si>
    <t>Oil &amp; Natural Gas Marketing &amp; Trading</t>
  </si>
  <si>
    <t>Oil &amp; Liquids Rich Gas Pipelines</t>
  </si>
  <si>
    <t>Refined Products Pipelines &amp; Storage</t>
  </si>
  <si>
    <t>Natural Gas Gathering &amp; Processing</t>
  </si>
  <si>
    <t>Natural Gas Liquids Fractionation &amp; Marketing</t>
  </si>
  <si>
    <t>Natural Gas Liquids Pipelines</t>
  </si>
  <si>
    <t>Oilfield Services &amp; Equipment Manufacturing</t>
  </si>
  <si>
    <t>Subsea &amp; Offshore Oilfield Services</t>
  </si>
  <si>
    <t>Renewable Energy Equipment Manufacturing</t>
  </si>
  <si>
    <t>Solar Energy Equipment Manufacturing</t>
  </si>
  <si>
    <t>Polysilicon Manufacturing</t>
  </si>
  <si>
    <t>PV Cells Manufacturing</t>
  </si>
  <si>
    <t>PV Modules Manufacturing</t>
  </si>
  <si>
    <t>PV Wafers Manufacturing</t>
  </si>
  <si>
    <t>Solar Inverters Manufacturing</t>
  </si>
  <si>
    <t>Solar Thermal Electricity Generation Equipment Manufacturing</t>
  </si>
  <si>
    <t>Thin Film Modules Manufacturing</t>
  </si>
  <si>
    <t>Wind Energy Equipment Manufacturing</t>
  </si>
  <si>
    <t>Wind Turbines Manufacturing</t>
  </si>
  <si>
    <t>Wind Turbine Components Manufacturing</t>
  </si>
  <si>
    <t>Geothermal Energy Equipment Manufacturing</t>
  </si>
  <si>
    <t>Hydro Energy Equipment Manufacturing</t>
  </si>
  <si>
    <t>Marine Energy Equipment Manufacturing</t>
  </si>
  <si>
    <t>Other Renewable Energy Equipment Manufacturing</t>
  </si>
  <si>
    <t>Fuel Cells Manufacturing</t>
  </si>
  <si>
    <t>Smart Grid Equipment Manufacturing</t>
  </si>
  <si>
    <t>Energy Storage Systems Manufacturing</t>
  </si>
  <si>
    <t>Renewable Energy Project Developers</t>
  </si>
  <si>
    <t>BDCs (Business Development Companies)</t>
  </si>
  <si>
    <t>Special Purpose Acquisition Companies</t>
  </si>
  <si>
    <t>Financial Planning &amp; Investment Advisory</t>
  </si>
  <si>
    <t>Commercial Equipment Finance &amp; Leasing</t>
  </si>
  <si>
    <t>General Equipment Finance &amp; Leasing</t>
  </si>
  <si>
    <t>Industrial Equipment Finance &amp; Leasing</t>
  </si>
  <si>
    <t>Transportation Equipment Finance &amp; Leasing</t>
  </si>
  <si>
    <t>Commercial Vehicle Finance &amp; Leasing</t>
  </si>
  <si>
    <t>Mortgage Insurance Non-Premium Income</t>
  </si>
  <si>
    <t>Investment Income - Mortgage Insurance</t>
  </si>
  <si>
    <t>Realized Gains/Losses - Mortgage Insurance</t>
  </si>
  <si>
    <t>Other Income - Mortgage Insurance</t>
  </si>
  <si>
    <t>Direct Title Insurance Non-Premium Income</t>
  </si>
  <si>
    <t>Investment Income - Direct Title Insurance</t>
  </si>
  <si>
    <t>Realized Gains/Losses - Direct Title Insurance</t>
  </si>
  <si>
    <t>Other Income - Direct Title Insurance</t>
  </si>
  <si>
    <t>Institutional Financial Services</t>
  </si>
  <si>
    <t>Securities &amp; Commodities Brokerage</t>
  </si>
  <si>
    <t>Institutional Securities Brokerage</t>
  </si>
  <si>
    <t>Institutional Trust, Fiduciary &amp; Custody Activities</t>
  </si>
  <si>
    <t>Security &amp; Commodity Exchanges</t>
  </si>
  <si>
    <t>Protection Products Premiums</t>
  </si>
  <si>
    <t>Savings &amp; Retirement Products Premiums</t>
  </si>
  <si>
    <t>Life Insurance Non-Premium Income</t>
  </si>
  <si>
    <t>Investment Income - Life Insurance</t>
  </si>
  <si>
    <t>Protection Products Non-Premium Income</t>
  </si>
  <si>
    <t>Investment Income - Protection Products</t>
  </si>
  <si>
    <t>Realized Gains/Losses - Protection Products</t>
  </si>
  <si>
    <t>Fees &amp; Other Income - Protection Products</t>
  </si>
  <si>
    <t>Realized Gains/Losses - Life Insurance</t>
  </si>
  <si>
    <t>Savings &amp; Retirement Products Non-Premium Income</t>
  </si>
  <si>
    <t>Investment Income - Life Investment Products</t>
  </si>
  <si>
    <t>Realized Gains/Losses - Life Investment Products</t>
  </si>
  <si>
    <t>Fees &amp; Other Income - Life Investment Products</t>
  </si>
  <si>
    <t>Fees &amp; Other Income - Life Insurance</t>
  </si>
  <si>
    <t>Property &amp; Casualty Insurance Premiums</t>
  </si>
  <si>
    <t>Property &amp; Casualty Commercial Lines</t>
  </si>
  <si>
    <t>Commercial Property &amp; Multi-Peril Premiums</t>
  </si>
  <si>
    <t>Property &amp; Casualty Personal Lines</t>
  </si>
  <si>
    <t>Property &amp; Casualty Insurance Non-Premium Income</t>
  </si>
  <si>
    <t>Investment Income - Property &amp; Casualty</t>
  </si>
  <si>
    <t>Realized Gains/Losses - Property &amp; Casualty</t>
  </si>
  <si>
    <t>Fees &amp; Other Income - Property &amp; Casualty</t>
  </si>
  <si>
    <t>Islamic Health Insurance Premiums</t>
  </si>
  <si>
    <t>Islamic Health Insurance Non-Premium Income</t>
  </si>
  <si>
    <t>Investment Income - Islamic Health Insurance</t>
  </si>
  <si>
    <t>Realized Gains/Losses - Islamic Health Insurance</t>
  </si>
  <si>
    <t>Other Income - Islamic Health Insurance</t>
  </si>
  <si>
    <t>Islamic Life Insurance Premiums</t>
  </si>
  <si>
    <t>Islamic Life Insurance Non-Premium Income</t>
  </si>
  <si>
    <t>Investment Income - Islamic Life Insurance</t>
  </si>
  <si>
    <t>Realized Gains/Losses - Islamic Life Insurance</t>
  </si>
  <si>
    <t>Other Income - Islamic Life Insurance</t>
  </si>
  <si>
    <t>Property &amp; Casualty Insurance - Islamic</t>
  </si>
  <si>
    <t>Islamic Property &amp; Casualty Insurance Premiums</t>
  </si>
  <si>
    <t>Islamic Property &amp; Casualty Insurance Non-Premium Income</t>
  </si>
  <si>
    <t>Investment Income - Islamic Property &amp; Casualty Insurance</t>
  </si>
  <si>
    <t>Realized Gains/Losses - Islamic Property &amp; Casualty Insurance</t>
  </si>
  <si>
    <t>Other Income - Islamic Property &amp; Casualty Insurance</t>
  </si>
  <si>
    <t>Life Reinsurance Non-Premium Income</t>
  </si>
  <si>
    <t>Investment Income - Life Reinsurance</t>
  </si>
  <si>
    <t>Realized Gains/Losses - Life Reinsurance</t>
  </si>
  <si>
    <t>Property &amp; Casualty Reinsurance</t>
  </si>
  <si>
    <t>Property &amp; Casualty Reinsurance Premiums</t>
  </si>
  <si>
    <t>Property &amp; Casualty Reinsurance Non-Premium Income</t>
  </si>
  <si>
    <t>Investment Income - Property &amp; Casualty Reinsurance</t>
  </si>
  <si>
    <t>Realized Gains/Losses - Property &amp; Casualty Reinsurance</t>
  </si>
  <si>
    <t>Other Income - Property &amp; Casualty Reinsurance</t>
  </si>
  <si>
    <t>Health Care Owners &amp; Developers</t>
  </si>
  <si>
    <t>Apartment Owners &amp; Developers</t>
  </si>
  <si>
    <t>Manufactured Housing Owners &amp; Developers</t>
  </si>
  <si>
    <t>Student Housing Owners &amp; Developers</t>
  </si>
  <si>
    <t>Bulk Warehouse Owners &amp; Developers</t>
  </si>
  <si>
    <t>Flex Industrial Owners &amp; Developers</t>
  </si>
  <si>
    <t>Temperature Controlled Logistics Owners &amp; Developers</t>
  </si>
  <si>
    <t>Multi Asset Class Owners &amp; Developers</t>
  </si>
  <si>
    <t>Central Business District (CBD) Office Owners &amp; Developers</t>
  </si>
  <si>
    <t>Suburban Office Owners &amp; Developers</t>
  </si>
  <si>
    <t>Regional Malls Owners &amp; Developers</t>
  </si>
  <si>
    <t>Shopping Center Owners &amp; Developers</t>
  </si>
  <si>
    <t>Single Tenant Owners &amp; Developers</t>
  </si>
  <si>
    <t>Self-Storage Owners &amp; Developers</t>
  </si>
  <si>
    <t>Real Estate Investment Trusts (REIT)</t>
  </si>
  <si>
    <t>Temperature Controlled Logistics REIT</t>
  </si>
  <si>
    <t>Central Business District (CBD) Office REIT</t>
  </si>
  <si>
    <t>Self-Storage REIT</t>
  </si>
  <si>
    <t>Commercial Property Management</t>
  </si>
  <si>
    <t>Residential Property Management</t>
  </si>
  <si>
    <t>Biotechnology &amp; Pharmaceuticals</t>
  </si>
  <si>
    <t>Large Pharmaceuticals</t>
  </si>
  <si>
    <t>Specialty &amp; Generic Pharmaceuticals</t>
  </si>
  <si>
    <t>Specialty Pharmaceuticals</t>
  </si>
  <si>
    <t>Generic Pharmaceuticals</t>
  </si>
  <si>
    <t>Long-Term Acute Care (LTAC) &amp; Skilled Nursing</t>
  </si>
  <si>
    <t>Psychiatric &amp; Substance Abuse Hospitals</t>
  </si>
  <si>
    <t>Medical Equipment Distribution</t>
  </si>
  <si>
    <t>Pharmaceutical &amp; Specialty Distribution</t>
  </si>
  <si>
    <t>Pharmacy Benefits Management (PBM)</t>
  </si>
  <si>
    <t>Managed Care Commercial Business</t>
  </si>
  <si>
    <t>Managed Care Disease Management</t>
  </si>
  <si>
    <t>Managed Care Government Business</t>
  </si>
  <si>
    <t>Managed Care Medicaid (Title XIX)</t>
  </si>
  <si>
    <t>Health Care Supplies Manufacturing</t>
  </si>
  <si>
    <t>Ophthalmic Goods Manufacturing</t>
  </si>
  <si>
    <t>Surgical Appliances &amp; Supplies Manufacturing</t>
  </si>
  <si>
    <t>Life Science Equipment Manufacturing</t>
  </si>
  <si>
    <t>In Vitro Diagnostics Manufacturing</t>
  </si>
  <si>
    <t>Medical Devices Manufacturing</t>
  </si>
  <si>
    <t>Cardiovascular Devices Manufacturing</t>
  </si>
  <si>
    <t>Electrophysiology Devices Manufacturing</t>
  </si>
  <si>
    <t>Cardiac Rhythm Management Manufacturing</t>
  </si>
  <si>
    <t>Ventricular Assist Devices Manufacturing</t>
  </si>
  <si>
    <t>Interventional Cardiology Manufacturing</t>
  </si>
  <si>
    <t>Neuromodulation Devices Manufacturing</t>
  </si>
  <si>
    <t>Orthopedic Devices Manufacturing</t>
  </si>
  <si>
    <t>Reconstructive Implants Manufacturing</t>
  </si>
  <si>
    <t>Dental Implants Manufacturing</t>
  </si>
  <si>
    <t>Hip Implants Manufacturing</t>
  </si>
  <si>
    <t>Knee Implants Manufacturing</t>
  </si>
  <si>
    <t>Spinal Devices Manufacturing</t>
  </si>
  <si>
    <t>Medical Equipment Manufacturing</t>
  </si>
  <si>
    <t>Cosmetic Surgical Equipment Manufacturing</t>
  </si>
  <si>
    <t>Dental Equipment Manufacturing</t>
  </si>
  <si>
    <t>Medication Monitor &amp; Delivery Equipment Manufacturing</t>
  </si>
  <si>
    <t>Radiation Equipment Manufacturing</t>
  </si>
  <si>
    <t>Imaging Equipment Manufacturing</t>
  </si>
  <si>
    <t>Radiation Therapy Manufacturing</t>
  </si>
  <si>
    <t>Surgical &amp; Medical Instruments Manufacturing</t>
  </si>
  <si>
    <t>Aircraft &amp; Parts Manufacturing</t>
  </si>
  <si>
    <t>Aircraft Manufacturing</t>
  </si>
  <si>
    <t>Aircraft Parts Manufacturing</t>
  </si>
  <si>
    <t>Aircraft Engines &amp; Engine Parts Manufacturing</t>
  </si>
  <si>
    <t>Aircraft Structure &amp; Equipment Manufacturing</t>
  </si>
  <si>
    <t>Aircraft Electronics Manufacturing</t>
  </si>
  <si>
    <t>Military Aircraft Manufacturing</t>
  </si>
  <si>
    <t>Military Armored Vehicles &amp; Tanks Manufacturing</t>
  </si>
  <si>
    <t>Missile &amp; Space Vehicles Manufacturing</t>
  </si>
  <si>
    <t>Munitions &amp; Accessories Manufacturing</t>
  </si>
  <si>
    <t>Electronics &amp; Mission Systems Manufacturing</t>
  </si>
  <si>
    <t>Commercial &amp; Residential Building Equipment &amp; Systems Manufacturing</t>
  </si>
  <si>
    <t>Elevator &amp; Moving Stairway Manufacturing</t>
  </si>
  <si>
    <t>Heating, Ventilation &amp; A/C Building Products Manufacturing</t>
  </si>
  <si>
    <t>A/C Heating &amp; Refrigeration Equipment Manufacturing</t>
  </si>
  <si>
    <t>Water Heating Equipment Manufacturing</t>
  </si>
  <si>
    <t>Industrial Fans &amp; Blowers Manufacturing</t>
  </si>
  <si>
    <t>Lighting Fixture Manufacturing</t>
  </si>
  <si>
    <t>Commercial Light Fixture Manufacturing</t>
  </si>
  <si>
    <t>Residential Electrical Lighting Fixture Manufacturing</t>
  </si>
  <si>
    <t>Security Devices Manufacturing</t>
  </si>
  <si>
    <t>Fire Detection Devices Manufacturing</t>
  </si>
  <si>
    <t>Security Systems Manufacturing</t>
  </si>
  <si>
    <t>Electrical Power Equipment Manufacturing</t>
  </si>
  <si>
    <t>Power Generation Equipment Manufacturing</t>
  </si>
  <si>
    <t>Electric Power Generators Manufacturing</t>
  </si>
  <si>
    <t>Nuclear Power Generation Equipment &amp; Systems Manufacturing</t>
  </si>
  <si>
    <t>Power Boiler &amp; Heat Exchangers Manufacturing</t>
  </si>
  <si>
    <t>Turbine Generators Manufacturing</t>
  </si>
  <si>
    <t>Power Generation Equipment Parts &amp; Services Manufacturing</t>
  </si>
  <si>
    <t>Power Transmission &amp; Distribution Equipment Manufacturing</t>
  </si>
  <si>
    <t>Power Automation Equipment Manufacturing</t>
  </si>
  <si>
    <t>Switchgear, Transformer &amp; Other Manufacturing</t>
  </si>
  <si>
    <t>Electric Power Grid Parts Manufacturing &amp; Services</t>
  </si>
  <si>
    <t>Industrial Automation Controls Manufacturing</t>
  </si>
  <si>
    <t>Manufacturing Automation Controls Manufacturing</t>
  </si>
  <si>
    <t>Process Automation Controls Manufacturing</t>
  </si>
  <si>
    <t>Measurement Instruments Manufacturing</t>
  </si>
  <si>
    <t>Electrical Measuring Instruments Manufacturing</t>
  </si>
  <si>
    <t>Fluid Meter &amp; Counting Devices Manufacturing</t>
  </si>
  <si>
    <t>Measuring &amp; Controlling Devices Manufacturing</t>
  </si>
  <si>
    <t>Electrical Components Manufacturing</t>
  </si>
  <si>
    <t>Electronic Coil Manufacturing</t>
  </si>
  <si>
    <t>Electronic Connectors Manufacturing</t>
  </si>
  <si>
    <t>Industrial Electronics Equipment Manufacturing</t>
  </si>
  <si>
    <t>Wire &amp; Cable Manufacturing</t>
  </si>
  <si>
    <t>Agricultural Machinery Manufacturing</t>
  </si>
  <si>
    <t>Farm Machinery &amp; Equipment Manufacturing</t>
  </si>
  <si>
    <t>Farm Tractors &amp; Field Machinery Manufacturing</t>
  </si>
  <si>
    <t>Implement &amp; Irrigation Equipment Manufacturing</t>
  </si>
  <si>
    <t>Home Lawn &amp; Garden Equipment Manufacturing</t>
  </si>
  <si>
    <t>Agricultural Machinery Parts Manufacturing &amp; Services</t>
  </si>
  <si>
    <t>Construction &amp; Mining Machinery Manufacturing</t>
  </si>
  <si>
    <t>Construction Machinery Manufacturing</t>
  </si>
  <si>
    <t>Mining Machinery &amp; Equipment Manufacturing</t>
  </si>
  <si>
    <t>Mining Material Handling Equipment Manufacturing</t>
  </si>
  <si>
    <t>Surface Mining Machinery Manufacturing</t>
  </si>
  <si>
    <t>Underground Mining Machinery Manufacturing</t>
  </si>
  <si>
    <t>Construction &amp; Mining Machinery Parts Manufacturing &amp; Services</t>
  </si>
  <si>
    <t>Engine &amp; Transmission Manufacturing</t>
  </si>
  <si>
    <t>Industrial Engines Manufacturing</t>
  </si>
  <si>
    <t>Mechanical Power Transmission Equipment &amp; Gear Manufacturing</t>
  </si>
  <si>
    <t>Gear Manufacturing</t>
  </si>
  <si>
    <t>Factory Automation Equipment Manufacturing</t>
  </si>
  <si>
    <t>Industrial Process Automation Machinery Manufacturing</t>
  </si>
  <si>
    <t>Industrial Robot Manufacturing</t>
  </si>
  <si>
    <t>Relay &amp; Industrial Control Manufacturing</t>
  </si>
  <si>
    <t>Factory Automation Parts Manufacturing &amp; Services</t>
  </si>
  <si>
    <t>Flow Control Equipment Manufacturing</t>
  </si>
  <si>
    <t>Air &amp; Gas Compressor Manufacturing</t>
  </si>
  <si>
    <t>Fluid Power Cylinder &amp; Actuator Manufacturing</t>
  </si>
  <si>
    <t>Fluid Power Pump &amp; Motor Manufacturing</t>
  </si>
  <si>
    <t>Fluid Power Valve Manufacturing</t>
  </si>
  <si>
    <t>Industrial Valve Manufacturing</t>
  </si>
  <si>
    <t>Measuring &amp; Dispensing Pump Manufacturing</t>
  </si>
  <si>
    <t>Pump &amp; Pumping Equipment Manufacturing</t>
  </si>
  <si>
    <t>Flow Control Equipment Parts Manufacturing &amp; Services</t>
  </si>
  <si>
    <t>Other Machinery &amp; Equipment Manufacturing</t>
  </si>
  <si>
    <t>Commercial &amp; Service Industry Machinery Manufacturing</t>
  </si>
  <si>
    <t>Automatic Vending Machinery Manufacturing</t>
  </si>
  <si>
    <t>Commercial Laundry Machinery Manufacturing</t>
  </si>
  <si>
    <t>Food Product Machinery Manufacturing</t>
  </si>
  <si>
    <t>Paper Industry Machinery Manufacturing</t>
  </si>
  <si>
    <t>Plastics &amp; Rubber Machinery Manufacturing</t>
  </si>
  <si>
    <t>Printing Machinery &amp; Equipment Manufacturing</t>
  </si>
  <si>
    <t>Sawmill &amp; Woodworking Machinery Manufacturing</t>
  </si>
  <si>
    <t>Textile Machinery Manufacturing</t>
  </si>
  <si>
    <t>Tools Manufacturing</t>
  </si>
  <si>
    <t>Hand Tools Manufacturing</t>
  </si>
  <si>
    <t>Power Tools Manufacturing</t>
  </si>
  <si>
    <t>Tool Accessories Manufacturing</t>
  </si>
  <si>
    <t>General Purpose Machinery Manufacturing</t>
  </si>
  <si>
    <t>Industrial Process Furnace &amp; Oven Manufacturing</t>
  </si>
  <si>
    <t>Motor &amp; Generator Manufacturing</t>
  </si>
  <si>
    <t>Scale &amp; Balance Manufacturing</t>
  </si>
  <si>
    <t>Packaging Machinery Manufacturing</t>
  </si>
  <si>
    <t>Other Machinery Parts &amp; Services</t>
  </si>
  <si>
    <t>Material Handling Machinery Manufacturing</t>
  </si>
  <si>
    <t>Conveyor &amp; Conveying Equipment Manufacturing</t>
  </si>
  <si>
    <t>Industrial Trucks &amp; Stackers Manufacturing</t>
  </si>
  <si>
    <t>Overhead Crane Manufacturing</t>
  </si>
  <si>
    <t>Metalworking Machinery Manufacturing</t>
  </si>
  <si>
    <t>Cutting Tool &amp; Machine Tool Accessories Manufacturing</t>
  </si>
  <si>
    <t>Industrial Mold Manufacturing</t>
  </si>
  <si>
    <t>Machine Tool (Metal Cutting ) Manufacturing</t>
  </si>
  <si>
    <t>Machine Tool (Metal Forming) Manufacturing</t>
  </si>
  <si>
    <t>Rolling Mill Machinery &amp; Equipment Manufacturing</t>
  </si>
  <si>
    <t>Sheet Metal Processing Machinery Manufacturing</t>
  </si>
  <si>
    <t>Special Die &amp; Tool Fixture Manufacturing</t>
  </si>
  <si>
    <t>Stamping Press Machinery Manufacturing</t>
  </si>
  <si>
    <t>Welding &amp; Soldering Equipment Manufacturing</t>
  </si>
  <si>
    <t>Pollution Control Equipment Manufacturing</t>
  </si>
  <si>
    <t>Air Purification Equipment Manufacturing</t>
  </si>
  <si>
    <t>Filtration Products Manufacturing - Air &amp; Liquids</t>
  </si>
  <si>
    <t>Water Purification Equipment Manufacturing</t>
  </si>
  <si>
    <t>Transportation Equipment Manufacturing</t>
  </si>
  <si>
    <t>Commercial Vehicles Manufacturing</t>
  </si>
  <si>
    <t>Commercial Vehicles Parts &amp; Services</t>
  </si>
  <si>
    <t>Truck Trailers Manufacturing</t>
  </si>
  <si>
    <t>Locomotives Manufacturing</t>
  </si>
  <si>
    <t>Diesel Locomotives Manufacturing</t>
  </si>
  <si>
    <t>Electric Locomotives Manufacturing</t>
  </si>
  <si>
    <t>Rolling Stock - Railcars Manufacturing</t>
  </si>
  <si>
    <t>Rail Freight Cars Manufacturing</t>
  </si>
  <si>
    <t>Rail Passenger Cars Manufacturing</t>
  </si>
  <si>
    <t>Rolling Stock Components &amp; Systems Manufacturing</t>
  </si>
  <si>
    <t>Rail Track Components &amp; Systems Manufacturing</t>
  </si>
  <si>
    <t>Marine Parts Manufacturing &amp; Services</t>
  </si>
  <si>
    <t>Industrial Intermediate Products</t>
  </si>
  <si>
    <t>Fabricated Metal &amp; Hardware Manufacturing</t>
  </si>
  <si>
    <t>Hardware Manufacturing</t>
  </si>
  <si>
    <t>Ball &amp; Roller Bearing Manufacturing</t>
  </si>
  <si>
    <t>Bolt &amp; Washer Manufacturing</t>
  </si>
  <si>
    <t>Fabricated Pipe &amp; Pipe Fitting Manufacturing</t>
  </si>
  <si>
    <t>Metal Valve Manufacturing</t>
  </si>
  <si>
    <t>Fabricated Metal Manufacturing</t>
  </si>
  <si>
    <t>Powder Metallurgy Parts Manufacturing</t>
  </si>
  <si>
    <t>Industrial Pattern Manufacturing</t>
  </si>
  <si>
    <t>Industrial Tanks Manufacturing &amp; Storage</t>
  </si>
  <si>
    <t>Metal Coating &amp; Engraving Services</t>
  </si>
  <si>
    <t>Sheet Metal Manufacturing</t>
  </si>
  <si>
    <t>Prefabricated Metal Manufacturing</t>
  </si>
  <si>
    <t>Sheet Metal Work Manufacturing</t>
  </si>
  <si>
    <t>Structural Metal &amp; Plate Work Manufacturing</t>
  </si>
  <si>
    <t>Fabricated Structural Metal Manufacturing</t>
  </si>
  <si>
    <t>Plate Work Manufacturing</t>
  </si>
  <si>
    <t>Wire Products Manufacturing</t>
  </si>
  <si>
    <t>Spring (Heavy Gauge) Manufacturing</t>
  </si>
  <si>
    <t>Spring (Light Gauge) Manufacturing</t>
  </si>
  <si>
    <t>Rubber &amp; Plastic Manufacturing</t>
  </si>
  <si>
    <t>Plastic Products Manufacturing</t>
  </si>
  <si>
    <t>Rubber Products Manufacturing</t>
  </si>
  <si>
    <t>Mechanical Rubber Products Manufacturing</t>
  </si>
  <si>
    <t>Non-Mechanical Rubber Products Manufacturing</t>
  </si>
  <si>
    <t>Containers &amp; Packaging Manufacturing</t>
  </si>
  <si>
    <t>Glass Containers Manufacturing</t>
  </si>
  <si>
    <t>Metal Containers &amp; Packaging Manufacturing</t>
  </si>
  <si>
    <t>Aluminum Foil for Packaging Manufacturing</t>
  </si>
  <si>
    <t>Metal Containers Manufacturing</t>
  </si>
  <si>
    <t>Paper Containers &amp; Packaging Manufacturing</t>
  </si>
  <si>
    <t>Corrugated Packaging Materials Manufacturing</t>
  </si>
  <si>
    <t>Molded Fiber Packaging Products Manufacturing</t>
  </si>
  <si>
    <t>Paper Bag Manufacturing</t>
  </si>
  <si>
    <t>Paper Food Containers Manufacturing</t>
  </si>
  <si>
    <t>Paperboard Packaging Materials Manufacturing</t>
  </si>
  <si>
    <t>Plastic Containers &amp; Packaging Manufacturing</t>
  </si>
  <si>
    <t>Plastic Bag &amp; Pouch Manufacturing</t>
  </si>
  <si>
    <t>Plastic Bottle Manufacturing</t>
  </si>
  <si>
    <t>Plastic Packaging Film &amp; Sheet Manufacturing</t>
  </si>
  <si>
    <t>Protective Packaging Materials Manufacturing</t>
  </si>
  <si>
    <t>Industrial Wholesale &amp; Equipment Rental</t>
  </si>
  <si>
    <t>Industrial Machinery Wholesalers</t>
  </si>
  <si>
    <t>Construction &amp; Mining Machinery &amp; Equipment Wholesalers</t>
  </si>
  <si>
    <t>Farm &amp; Garden Machinery &amp; Equipment Wholesalers</t>
  </si>
  <si>
    <t>Industrial Machinery &amp; Equipment Wholesalers</t>
  </si>
  <si>
    <t>Transportation Equipment &amp; Supplies (excluding Motor Vehicle) Wholesalers</t>
  </si>
  <si>
    <t>Industrial Equipment &amp; Supplies Wholesalers</t>
  </si>
  <si>
    <t>Heating, Ventilation &amp; A/C Equipment &amp; Supplies Wholesalers</t>
  </si>
  <si>
    <t>Electrical Supplies Wholesalers</t>
  </si>
  <si>
    <t>Janitorial Supplies Wholesalers</t>
  </si>
  <si>
    <t>Plumbing Supplies Wholesalers</t>
  </si>
  <si>
    <t>Commercial Vehicle Rental Services</t>
  </si>
  <si>
    <t>General Equipment Rental Services</t>
  </si>
  <si>
    <t>Industrial Equipment Rental Services</t>
  </si>
  <si>
    <t>Industrial Maintenance Services</t>
  </si>
  <si>
    <t>Electronic Precision Equipment Maintenance</t>
  </si>
  <si>
    <t>Industrial Machinery Equipment Repair</t>
  </si>
  <si>
    <t>Energy Facilities &amp; Networks Maintenance</t>
  </si>
  <si>
    <t>Newspaper, Book &amp; Magazine Printing</t>
  </si>
  <si>
    <t>Other Commercial Support Services</t>
  </si>
  <si>
    <t>Convention &amp; Trade Show Organizers</t>
  </si>
  <si>
    <t>Geophysical Surveying &amp; Mapping Services</t>
  </si>
  <si>
    <t>Hazardous Waste Collection &amp; Treatment</t>
  </si>
  <si>
    <t>Hazardous Waste Treatment &amp; Disposal</t>
  </si>
  <si>
    <t>Solid Waste Collection &amp; Treatment</t>
  </si>
  <si>
    <t>Patent, Notary &amp; Paralegal Services</t>
  </si>
  <si>
    <t>Management &amp; Administrative Consulting Services</t>
  </si>
  <si>
    <t>Consumer Products Freight - Rail</t>
  </si>
  <si>
    <t>Industrial Products Freight - Rail</t>
  </si>
  <si>
    <t>Non-Metallic Minerals - Rail</t>
  </si>
  <si>
    <t>Asset-Based Less Than Truckload</t>
  </si>
  <si>
    <t>Less Than Truckload Fuel Surcharge</t>
  </si>
  <si>
    <t>Specialized Freight Trucking Services</t>
  </si>
  <si>
    <t>Transportation Infrastructure Operators</t>
  </si>
  <si>
    <t>Toll Highway, Bridge &amp; Tunnel Operators</t>
  </si>
  <si>
    <t>Air Transportation Support Services</t>
  </si>
  <si>
    <t>Construction Engineering Services</t>
  </si>
  <si>
    <t>Industrial &amp; Traffic Engineering Services</t>
  </si>
  <si>
    <t>Environmental Engineering &amp; Consulting Services</t>
  </si>
  <si>
    <t>Environmental Consulting Services</t>
  </si>
  <si>
    <t>Environmental Engineering Services</t>
  </si>
  <si>
    <t>Communication Infrastructure Construction</t>
  </si>
  <si>
    <t>Communication &amp; Transmission Construction</t>
  </si>
  <si>
    <t>Energy Infrastructure Construction</t>
  </si>
  <si>
    <t>Oil &amp; Gas Infrastructure Construction</t>
  </si>
  <si>
    <t>Transportation Infrastructure Construction</t>
  </si>
  <si>
    <t>Airport &amp; Highway Construction</t>
  </si>
  <si>
    <t>Electric Utility Line Construction</t>
  </si>
  <si>
    <t>Commercial Building Construction</t>
  </si>
  <si>
    <t>Residential Building Construction</t>
  </si>
  <si>
    <t>Industrial Buildings Construction</t>
  </si>
  <si>
    <t>Institutional Buildings Construction</t>
  </si>
  <si>
    <t>Crop Chemicals Manufacturing</t>
  </si>
  <si>
    <t>Fungicides Manufacturing</t>
  </si>
  <si>
    <t>Herbicides Manufacturing</t>
  </si>
  <si>
    <t>Insecticides Manufacturing</t>
  </si>
  <si>
    <t>Fertilizers Manufacturing</t>
  </si>
  <si>
    <t>Fertilizer Blending &amp; Distribution</t>
  </si>
  <si>
    <t>Nitrogenous Fertilizers Manufacturing</t>
  </si>
  <si>
    <t>Phosphate Fertilizers Manufacturing</t>
  </si>
  <si>
    <t>Potassium Fertilizers Manufacturing</t>
  </si>
  <si>
    <t>Seeds &amp; Agriculture Biotechnology</t>
  </si>
  <si>
    <t>Basic &amp; Diversified Chemicals Manufacturing</t>
  </si>
  <si>
    <t>Inorganic Base Chemicals Manufacturing</t>
  </si>
  <si>
    <t>Alkalis &amp; Chlorine Manufacturing</t>
  </si>
  <si>
    <t>Bulk Acids Manufacturing</t>
  </si>
  <si>
    <t>Industrial Gas Manufacturing</t>
  </si>
  <si>
    <t>Organic Base Chemicals &amp; Intermediates Manufacturing</t>
  </si>
  <si>
    <t>Alcohols Manufacturing</t>
  </si>
  <si>
    <t>Aromatics Manufacturing</t>
  </si>
  <si>
    <t>Intermediates Manufacturing</t>
  </si>
  <si>
    <t>Olefins Manufacturing</t>
  </si>
  <si>
    <t>Other Organic Base Chemicals Manufacturing</t>
  </si>
  <si>
    <t>Carbon Black Manufacturing</t>
  </si>
  <si>
    <t>Cyclic Crude &amp; Intermediate Manufacturing</t>
  </si>
  <si>
    <t>Gum &amp; Wood Manufacturing</t>
  </si>
  <si>
    <t>Organic Resins, Fibers, Rubber &amp; Derivatives Manufacturing</t>
  </si>
  <si>
    <t>Artificial Fibers &amp; Filaments Manufacturing</t>
  </si>
  <si>
    <t>Cellulosic Organic Fiber Manufacturing</t>
  </si>
  <si>
    <t>Non-Cellulosic Organic Fiber Manufacturing</t>
  </si>
  <si>
    <t>Organic Resins Manufacturing</t>
  </si>
  <si>
    <t>Synthetic Rubber Manufacturing</t>
  </si>
  <si>
    <t>Specialty Chemicals Manufacturing</t>
  </si>
  <si>
    <t>Adhesives &amp; Sealants Manufacturing</t>
  </si>
  <si>
    <t>Advanced Materials Manufacturing</t>
  </si>
  <si>
    <t>Advanced Ceramics Manufacturing</t>
  </si>
  <si>
    <t>Carbon Fiber Manufacturing</t>
  </si>
  <si>
    <t>Composites Manufacturing</t>
  </si>
  <si>
    <t>Engineering Plastics Manufacturing</t>
  </si>
  <si>
    <t>Graphite Products Manufacturing</t>
  </si>
  <si>
    <t>Special Coated Metals Manufacturing</t>
  </si>
  <si>
    <t>Catalysts Manufacturing</t>
  </si>
  <si>
    <t>Consumer Retail Chemicals Manufacturing</t>
  </si>
  <si>
    <t>Electronic Chemicals Manufacturing</t>
  </si>
  <si>
    <t>Explosives Manufacturing</t>
  </si>
  <si>
    <t>Fine Chemicals Manufacturing</t>
  </si>
  <si>
    <t>Flavors &amp; Fragrances Manufacturing</t>
  </si>
  <si>
    <t>Functional Additives Manufacturing</t>
  </si>
  <si>
    <t>Cosmetic Additives Manufacturing</t>
  </si>
  <si>
    <t>Fluid &amp; Lubricant Additives Manufacturing</t>
  </si>
  <si>
    <t>Food Additives Manufacturing</t>
  </si>
  <si>
    <t>Paper Additives &amp; Process Chemicals Manufacturing</t>
  </si>
  <si>
    <t>Polymer Additives Manufacturing</t>
  </si>
  <si>
    <t>Industrial &amp; Institutional Cleaning Chemicals Manufacturing</t>
  </si>
  <si>
    <t>Oilfield Chemicals Manufacturing</t>
  </si>
  <si>
    <t>Paints &amp; Coatings Manufacturing</t>
  </si>
  <si>
    <t>Industrial Coatings Manufacturing</t>
  </si>
  <si>
    <t>Specialty Coatings Manufacturing</t>
  </si>
  <si>
    <t>Printing Ink Manufacturing</t>
  </si>
  <si>
    <t>Synthetic Dye &amp; Pigments Manufacturing</t>
  </si>
  <si>
    <t>Inorganic Dye &amp; Pigments Manufacturing</t>
  </si>
  <si>
    <t>Organic Dye &amp; Pigments Manufacturing</t>
  </si>
  <si>
    <t>Water Treatment Chemicals Manufacturing</t>
  </si>
  <si>
    <t>Chemicals &amp; Allied Products Wholesaler</t>
  </si>
  <si>
    <t>Plastic Materials &amp; Forms Wholesaler</t>
  </si>
  <si>
    <t>Asphalt Manufacturing</t>
  </si>
  <si>
    <t>Cement Manufacturing</t>
  </si>
  <si>
    <t>Ready Mix Concrete Manufacturing</t>
  </si>
  <si>
    <t>Building Materials Manufacturing</t>
  </si>
  <si>
    <t>Brick, Tile &amp; Clay Building Materials Manufacturing</t>
  </si>
  <si>
    <t>Brick &amp; Structural Clay Tile Manufacturing</t>
  </si>
  <si>
    <t>Non-Clay Refract Manufacturing</t>
  </si>
  <si>
    <t>Concrete Products Manufacturing</t>
  </si>
  <si>
    <t>Concrete Block &amp; Brick Manufacturing</t>
  </si>
  <si>
    <t>Concrete Pipe Manufacturing</t>
  </si>
  <si>
    <t>Building Glass Products Manufacturing</t>
  </si>
  <si>
    <t>Gypsum Products Manufacturing</t>
  </si>
  <si>
    <t>Insulation Products Manufacturing</t>
  </si>
  <si>
    <t>Mineral Wool Manufacturing</t>
  </si>
  <si>
    <t>Polystyrene Foam Insulation Manufacturing</t>
  </si>
  <si>
    <t>Plastic Building Materials Manufacturing</t>
  </si>
  <si>
    <t>Roofing Materials Manufacturing</t>
  </si>
  <si>
    <t>Sundry Building Products Manufacturing</t>
  </si>
  <si>
    <t>Abrasive Products Manufacturing</t>
  </si>
  <si>
    <t>Nonmetallic Mineral Products Manufacturing</t>
  </si>
  <si>
    <t>Stone Building Products Manufacturing</t>
  </si>
  <si>
    <t>Limestone Products Manufacturing</t>
  </si>
  <si>
    <t>Dimension Stone Products Manufacturing</t>
  </si>
  <si>
    <t>Granite Products Manufacturing</t>
  </si>
  <si>
    <t>Forestry, Paper &amp; Wood Products Manufacturing</t>
  </si>
  <si>
    <t>Paper Manufacturing</t>
  </si>
  <si>
    <t>Pulp Manufacturing</t>
  </si>
  <si>
    <t>Wood Products Manufacturing</t>
  </si>
  <si>
    <t>Structural Wood Manufacturing</t>
  </si>
  <si>
    <t>Softwood Veneer &amp; Plywood Manufacturing</t>
  </si>
  <si>
    <t>Engineered Wood Manufacturing</t>
  </si>
  <si>
    <t>Non-Structural Wood Products Manufacturing</t>
  </si>
  <si>
    <t>Hardwood Veneer &amp; Plywood Manufacturing</t>
  </si>
  <si>
    <t>Reconstituted Wood Products Manufacturing</t>
  </si>
  <si>
    <t>Metal Service Centers &amp; Processors</t>
  </si>
  <si>
    <t>Gemstone Mining</t>
  </si>
  <si>
    <t>Thermal Coal Mining</t>
  </si>
  <si>
    <t>Bituminous Coal &amp; Lignite Surface Mining</t>
  </si>
  <si>
    <t>Bituminous Coal Underground Mining</t>
  </si>
  <si>
    <t>Non-Metallic Mining Support Services</t>
  </si>
  <si>
    <t>Metals &amp; Ore Wholesalers &amp; Traders</t>
  </si>
  <si>
    <t>Technology Hardware &amp; Semiconductors</t>
  </si>
  <si>
    <t>Home &amp; Small Business Networking Equipment</t>
  </si>
  <si>
    <t>Wireless Data Networking Equipment</t>
  </si>
  <si>
    <t>Wireline Data Networking Equipment</t>
  </si>
  <si>
    <t>Wireless Telecommunications Equipment</t>
  </si>
  <si>
    <t>Mobile Radio Communications Equipment</t>
  </si>
  <si>
    <t>Radio Frequency Identification (RFID) Devices</t>
  </si>
  <si>
    <t>Satellite Communications Equipment</t>
  </si>
  <si>
    <t>Wireless Application Service Equipment</t>
  </si>
  <si>
    <t>Wireless Network Infrastructure Equipment</t>
  </si>
  <si>
    <t>Wireline Telecommunications Equipment</t>
  </si>
  <si>
    <t>Fiber Optic Telecommunications Equipment</t>
  </si>
  <si>
    <t>Wireline Customer Premises Equipment</t>
  </si>
  <si>
    <t>Wireline Network Infrastructure Equipment</t>
  </si>
  <si>
    <t>Biometric &amp; Identifications Systems</t>
  </si>
  <si>
    <t>Surveillance &amp; Traffic Management Systems</t>
  </si>
  <si>
    <t>Transaction Management Systems</t>
  </si>
  <si>
    <t>Automated Teller Machines (ATMs)</t>
  </si>
  <si>
    <t>Point of Sale (POS) Terminals</t>
  </si>
  <si>
    <t>Communication Equip Components</t>
  </si>
  <si>
    <t>Printed Circuit Boards (PCB)</t>
  </si>
  <si>
    <t>Electronics Manufacturing Services (EMS) or Original Design Manufacturing (ODM)</t>
  </si>
  <si>
    <t>Electronics Manufacturing Services (EMS)</t>
  </si>
  <si>
    <t>Original Design Manufacturing (ODM)</t>
  </si>
  <si>
    <t>Semiconductor Manufacturing</t>
  </si>
  <si>
    <t>Assembly Materials &amp; Solutions</t>
  </si>
  <si>
    <t>Analog Integrated Circuits</t>
  </si>
  <si>
    <t>Application Specific Analog</t>
  </si>
  <si>
    <t>Standard Linear - General Purpose</t>
  </si>
  <si>
    <t>Light Emitting Diodes (LEDs)</t>
  </si>
  <si>
    <t>Intellectual Property - Semiconductor Design</t>
  </si>
  <si>
    <t>Memory Integrated Circuits</t>
  </si>
  <si>
    <t>Dynamic Random Access Memory (DRAM)</t>
  </si>
  <si>
    <t>Standard Random Access Memory (SRAM)</t>
  </si>
  <si>
    <t>Logic, Processors &amp; Application Specific</t>
  </si>
  <si>
    <t>Application Specific Communication</t>
  </si>
  <si>
    <t>Application Specific Input/Output (I/O) &amp; Storage</t>
  </si>
  <si>
    <t>Application Specific Multimedia</t>
  </si>
  <si>
    <t>Software &amp; Technology Services</t>
  </si>
  <si>
    <t>Analytics &amp; Visualization Software</t>
  </si>
  <si>
    <t>Information Technology (IT) Services</t>
  </si>
  <si>
    <t>Information Technology (IT) Services - Commercial</t>
  </si>
  <si>
    <t>Business Process Outsourcing (BPO)</t>
  </si>
  <si>
    <t>Information Technology (IT) Outsourcing</t>
  </si>
  <si>
    <t>Information Technology (IT) Services - Government</t>
  </si>
  <si>
    <t>Financial Information Services</t>
  </si>
  <si>
    <t>Non-Financial Information Services</t>
  </si>
  <si>
    <t>BICS Name (Long Name)</t>
  </si>
  <si>
    <t>Wholesale - Consumer Discretionary</t>
  </si>
  <si>
    <t>Government</t>
  </si>
  <si>
    <t xml:space="preserve">   Sovereigns</t>
  </si>
  <si>
    <t xml:space="preserve">   Government Agencies</t>
  </si>
  <si>
    <t xml:space="preserve">   Government Regional</t>
  </si>
  <si>
    <t xml:space="preserve">   Supranationals</t>
  </si>
  <si>
    <t xml:space="preserve">   Government Development Banks</t>
  </si>
  <si>
    <t xml:space="preserve">   Winding Up Agencies</t>
  </si>
  <si>
    <t xml:space="preserve">   Government Local</t>
  </si>
  <si>
    <t>Labor Unions</t>
  </si>
  <si>
    <t>Trade Associations</t>
  </si>
  <si>
    <t>Political Committees</t>
  </si>
  <si>
    <t>Lobbying Firms</t>
  </si>
  <si>
    <t>CLASSIFICATION_LEVEL_1_CODE</t>
  </si>
  <si>
    <t>CLASSIFICATION_LEVEL_2_CODE</t>
  </si>
  <si>
    <t>CLASSIFICATION_LEVEL_3_CODE</t>
  </si>
  <si>
    <t>CLASSIFICATION_LEVEL_4_CODE</t>
  </si>
  <si>
    <t>CLASSIFICATION_LEVEL_1_NAME</t>
  </si>
  <si>
    <t>CLASSIFICATION_LEVEL_2_NAME</t>
  </si>
  <si>
    <t>CLASSIFICATION_LEVEL_3_NAME</t>
  </si>
  <si>
    <t>CLASSIFICATION_LEVEL_4_NAME</t>
  </si>
  <si>
    <t>IBM US Equity</t>
  </si>
  <si>
    <t>DY841</t>
  </si>
  <si>
    <t>CLASSIFICATION_SCHEME</t>
  </si>
  <si>
    <t>DY842</t>
  </si>
  <si>
    <t>CLASSIFICATION_LEVEL</t>
  </si>
  <si>
    <t>DY844</t>
  </si>
  <si>
    <t>CLASSIFICATION_DESCRIPTION</t>
  </si>
  <si>
    <t>DY843</t>
  </si>
  <si>
    <t>CLASSIFICATION_CODE</t>
  </si>
  <si>
    <t>BI071</t>
  </si>
  <si>
    <t>BI001</t>
  </si>
  <si>
    <t>BICS_LEVEL_1_SECTOR_NAME</t>
  </si>
  <si>
    <t>BI072</t>
  </si>
  <si>
    <t>BI002</t>
  </si>
  <si>
    <t>BICS_LEVEL_2_INDUSTRY_GROUP_NAME</t>
  </si>
  <si>
    <t>BI073</t>
  </si>
  <si>
    <t>BI003</t>
  </si>
  <si>
    <t>BICS_LEVEL_3_INDUSTRY_NAME</t>
  </si>
  <si>
    <t>BI074</t>
  </si>
  <si>
    <t>BI004</t>
  </si>
  <si>
    <t>BICS_LEVEL_4_SUB_INDUSTRY_NAME</t>
  </si>
  <si>
    <t>BI075</t>
  </si>
  <si>
    <t>CLASSIFICATION_LEVEL_5_NAME</t>
  </si>
  <si>
    <t>BI005</t>
  </si>
  <si>
    <t>BICS_LEVEL_5_SEGMENT_NAME</t>
  </si>
  <si>
    <t>BI076</t>
  </si>
  <si>
    <t>CLASSIFICATION_LEVEL_6_NAME</t>
  </si>
  <si>
    <t>BI006</t>
  </si>
  <si>
    <t>BICS_LEVEL_6_SEGMENT_NAME</t>
  </si>
  <si>
    <t>BI077</t>
  </si>
  <si>
    <t>CLASSIFICATION_LEVEL_7_NAME</t>
  </si>
  <si>
    <t>BI007</t>
  </si>
  <si>
    <t>BICS_LEVEL_7_SEGMENT_NAME</t>
  </si>
  <si>
    <t>BI061</t>
  </si>
  <si>
    <t>BI011</t>
  </si>
  <si>
    <t>BICS_LEVEL_1_SECTOR_CODE</t>
  </si>
  <si>
    <t>BI062</t>
  </si>
  <si>
    <t>BI012</t>
  </si>
  <si>
    <t>BICS_LEVEL_2_INDUSTRY_GROUP_CODE</t>
  </si>
  <si>
    <t>BI063</t>
  </si>
  <si>
    <t>BI013</t>
  </si>
  <si>
    <t>BICS_LEVEL_3_INDUSTRY_CODE</t>
  </si>
  <si>
    <t>BI064</t>
  </si>
  <si>
    <t>BI014</t>
  </si>
  <si>
    <t>BICS_LEVEL_4_SUB_INDUSTRY_CODE</t>
  </si>
  <si>
    <t>BI065</t>
  </si>
  <si>
    <t>CLASSIFICATION_LEVEL_5_CODE</t>
  </si>
  <si>
    <t>BI015</t>
  </si>
  <si>
    <t>BICS_LEVEL_5_SEGMENT_CODE</t>
  </si>
  <si>
    <t>BI066</t>
  </si>
  <si>
    <t>CLASSIFICATION_LEVEL_6_CODE</t>
  </si>
  <si>
    <t>BI016</t>
  </si>
  <si>
    <t>BICS_LEVEL_6_SEGMENT_CODE</t>
  </si>
  <si>
    <t>BI067</t>
  </si>
  <si>
    <t>CLASSIFICATION_LEVEL_7_CODE</t>
  </si>
  <si>
    <t>BI017</t>
  </si>
  <si>
    <t>BICS_LEVEL_7_SEGMENT_CODE</t>
  </si>
  <si>
    <t>Naval Shipbuilding</t>
  </si>
  <si>
    <t>LEVEL 1 - SECTOR</t>
  </si>
  <si>
    <t>LEVEL 2 - INDUSTRY GROUP</t>
  </si>
  <si>
    <t>Level 1 - Sector</t>
  </si>
  <si>
    <t>Level 2 - Industry Group</t>
  </si>
  <si>
    <t>Level 3 - Industry</t>
  </si>
  <si>
    <t>Level 4 - Sub-Industry</t>
  </si>
  <si>
    <t>Level 5 - Segment</t>
  </si>
  <si>
    <t>Level 6 - Segment</t>
  </si>
  <si>
    <t>Level 7 - Segment</t>
  </si>
  <si>
    <t>Supranationals</t>
  </si>
  <si>
    <t>Government Development Banks</t>
  </si>
  <si>
    <t>ID_BB_COMPANY</t>
  </si>
  <si>
    <t>Sovereign Government</t>
  </si>
  <si>
    <t>Regional Government</t>
  </si>
  <si>
    <t>GS UN Equity</t>
  </si>
  <si>
    <t>BA UN Equity</t>
  </si>
  <si>
    <t>MMM UN Equity</t>
  </si>
  <si>
    <t>UNH UN Equity</t>
  </si>
  <si>
    <t>MCD UN Equity</t>
  </si>
  <si>
    <t>AAPL UW Equity</t>
  </si>
  <si>
    <t>HD UN Equity</t>
  </si>
  <si>
    <t>IBM UN Equity</t>
  </si>
  <si>
    <t>JNJ UN Equity</t>
  </si>
  <si>
    <t>TRV UN Equity</t>
  </si>
  <si>
    <t>UTX UN Equity</t>
  </si>
  <si>
    <t>DIS UN Equity</t>
  </si>
  <si>
    <t>CAT UN Equity</t>
  </si>
  <si>
    <t>CVX UN Equity</t>
  </si>
  <si>
    <t>V UN Equity</t>
  </si>
  <si>
    <t>JPM UN Equity</t>
  </si>
  <si>
    <t>PG UN Equity</t>
  </si>
  <si>
    <t>AXP UN Equity</t>
  </si>
  <si>
    <t>XOM UN Equity</t>
  </si>
  <si>
    <t>WMT UN Equity</t>
  </si>
  <si>
    <t>MSFT UW Equity</t>
  </si>
  <si>
    <t>MRK UN Equity</t>
  </si>
  <si>
    <t>NKE UN Equity</t>
  </si>
  <si>
    <t>KO UN Equity</t>
  </si>
  <si>
    <t>VZ UN Equity</t>
  </si>
  <si>
    <t>INTC UW Equity</t>
  </si>
  <si>
    <t>PFE UN Equity</t>
  </si>
  <si>
    <t>CSCO UW Equity</t>
  </si>
  <si>
    <t>Primary &amp; Secondary Schools</t>
  </si>
  <si>
    <t>Vocational Schools</t>
  </si>
  <si>
    <t>Residential Contractors</t>
  </si>
  <si>
    <t>National</t>
  </si>
  <si>
    <t>Regional &amp; Local</t>
  </si>
  <si>
    <t>Regional</t>
  </si>
  <si>
    <t>Local</t>
  </si>
  <si>
    <t>Local Government</t>
  </si>
  <si>
    <t>Enter Identifier</t>
  </si>
  <si>
    <t>Sovereign Agencies</t>
  </si>
  <si>
    <t>Governmental Banks</t>
  </si>
  <si>
    <t>Central Banks</t>
  </si>
  <si>
    <t>Export-Import Banks</t>
  </si>
  <si>
    <t>Regional Agencies</t>
  </si>
  <si>
    <t>Local Agencies</t>
  </si>
  <si>
    <t>Consumer Goods Repair &amp; Maintenance</t>
  </si>
  <si>
    <t>Ticker</t>
  </si>
  <si>
    <t>SECURITY_NAME_LANG</t>
  </si>
  <si>
    <t>English</t>
  </si>
  <si>
    <t>ID</t>
  </si>
  <si>
    <t>Classification Code Field</t>
  </si>
  <si>
    <t>Classification Code</t>
  </si>
  <si>
    <t>Classification Name Field</t>
  </si>
  <si>
    <t>Classification Name</t>
  </si>
  <si>
    <t>Override Fields</t>
  </si>
  <si>
    <t>Classification Scheme</t>
  </si>
  <si>
    <t>Instruction</t>
  </si>
  <si>
    <t xml:space="preserve">(Optional Override) Language can be specified with "SECURITY_NAME_LANG". ("SECURITY_NAME_LANG=2" for Japanese) </t>
  </si>
  <si>
    <t xml:space="preserve">Language Override Field </t>
  </si>
  <si>
    <t>Language Description</t>
  </si>
  <si>
    <t>Language Override Code</t>
  </si>
  <si>
    <t>DX616</t>
  </si>
  <si>
    <t>Japanese</t>
  </si>
  <si>
    <t>Français</t>
  </si>
  <si>
    <t>Deutsch</t>
  </si>
  <si>
    <t>Español</t>
  </si>
  <si>
    <t>Português</t>
  </si>
  <si>
    <t>Italiano</t>
  </si>
  <si>
    <t>Traditional Chinese</t>
  </si>
  <si>
    <t>Korean</t>
  </si>
  <si>
    <t>Simplified Chinese</t>
  </si>
  <si>
    <t>Russian</t>
  </si>
  <si>
    <t>Correctional Facilities</t>
  </si>
  <si>
    <t>Gaming REIT</t>
  </si>
  <si>
    <t>Handbags &amp; Purses</t>
  </si>
  <si>
    <t>Lingerie</t>
  </si>
  <si>
    <t>Cable &amp; Satellite Video Svcs</t>
  </si>
  <si>
    <t>Cable &amp; Satellite Internet Svcs</t>
  </si>
  <si>
    <t>Cable &amp; Satellite Phone Svcs</t>
  </si>
  <si>
    <t>Adv Rev - Internet Portals</t>
  </si>
  <si>
    <t>Social Networking Web</t>
  </si>
  <si>
    <t>Wholesale Telecom Services</t>
  </si>
  <si>
    <t>Bags, Leather Goods &amp; Acc Design</t>
  </si>
  <si>
    <t>Motorcycles</t>
  </si>
  <si>
    <t>Auto Electrical &amp; Electronics</t>
  </si>
  <si>
    <t>Auto Electronics</t>
  </si>
  <si>
    <t>Flooring</t>
  </si>
  <si>
    <t>Carpet Flooring</t>
  </si>
  <si>
    <t>Tile Flooring</t>
  </si>
  <si>
    <t>Laminate &amp; Wood Flooring</t>
  </si>
  <si>
    <t>Vinyl Flooring</t>
  </si>
  <si>
    <t>Cabinets &amp; Countertops</t>
  </si>
  <si>
    <t>Plumbing Fixtures</t>
  </si>
  <si>
    <t>Windows &amp; Doors</t>
  </si>
  <si>
    <t>Windows</t>
  </si>
  <si>
    <t>Doors</t>
  </si>
  <si>
    <t>Heating &amp; Cooling Appliances</t>
  </si>
  <si>
    <t>Cooking Appliances</t>
  </si>
  <si>
    <t>Washers &amp; Dryers</t>
  </si>
  <si>
    <t>Refrigerators &amp; Freezers</t>
  </si>
  <si>
    <t>Vacuum Cleaners</t>
  </si>
  <si>
    <t>Metal Furniture</t>
  </si>
  <si>
    <t>Wood Furniture</t>
  </si>
  <si>
    <t>Cookware &amp; Tableware</t>
  </si>
  <si>
    <t>Stationary</t>
  </si>
  <si>
    <t>Automotive Supplies Whslrs</t>
  </si>
  <si>
    <t>Stationery &amp; Office Sply Whslrs</t>
  </si>
  <si>
    <t>Office Sply &amp; Stationery Stores</t>
  </si>
  <si>
    <t>Citrus Groves (excl Oranges)</t>
  </si>
  <si>
    <t>Bakery Products</t>
  </si>
  <si>
    <t>Pasta, Noodles &amp; Rice</t>
  </si>
  <si>
    <t>Pasta</t>
  </si>
  <si>
    <t>Rice</t>
  </si>
  <si>
    <t>Sauces, Dressings &amp; Condiments</t>
  </si>
  <si>
    <t>Dairy Products</t>
  </si>
  <si>
    <t>Syrup, Sugar &amp; Sweeteners</t>
  </si>
  <si>
    <t>Spices, Extracts &amp; Flavorings</t>
  </si>
  <si>
    <t>Oils &amp; Fats</t>
  </si>
  <si>
    <t>Frozen Fruit &amp; Vegetable</t>
  </si>
  <si>
    <t>Poultry Products</t>
  </si>
  <si>
    <t>Sugar &amp; Other Confectionary</t>
  </si>
  <si>
    <t>Nutritional Supplements</t>
  </si>
  <si>
    <t>Carbonated Soft Drinks</t>
  </si>
  <si>
    <t>Fruit &amp; Vegetable Juice</t>
  </si>
  <si>
    <t>Sports &amp; Energy Drinks</t>
  </si>
  <si>
    <t>Home Cleaning &amp; Detergents</t>
  </si>
  <si>
    <t>Hand &amp; Body Soap</t>
  </si>
  <si>
    <t>Subsea &amp; Offshore Oilfield Svcs</t>
  </si>
  <si>
    <t>Energy Storage Systems</t>
  </si>
  <si>
    <t>Islamic Health Ins Non-Premium</t>
  </si>
  <si>
    <t>Aircraft Structure &amp; Equipment</t>
  </si>
  <si>
    <t>Aircraft Electronics</t>
  </si>
  <si>
    <t>Munitions &amp; Accessories</t>
  </si>
  <si>
    <t>Naval Ships</t>
  </si>
  <si>
    <t>Electronics &amp; Mission Systems</t>
  </si>
  <si>
    <t>Water Heating Equipment</t>
  </si>
  <si>
    <t>Switchgear, Transformer &amp; Other</t>
  </si>
  <si>
    <t>Other Machinery Parts &amp; Svcs</t>
  </si>
  <si>
    <t>Commercial Vehicle Parts &amp; Svcs</t>
  </si>
  <si>
    <t>Diesel Locomotives</t>
  </si>
  <si>
    <t>Electric Locomotives</t>
  </si>
  <si>
    <t>Bolts &amp; Washers</t>
  </si>
  <si>
    <t>Fabricated Metal</t>
  </si>
  <si>
    <t>Wire Products</t>
  </si>
  <si>
    <t>Non-Mechanical Rubber Products</t>
  </si>
  <si>
    <t>Industrial Machinery Whslrs</t>
  </si>
  <si>
    <t>Const/Mining Mach/Equip Whslrs</t>
  </si>
  <si>
    <t>Farm/Garden Mach/Equip Whslrs</t>
  </si>
  <si>
    <t>Industrial Mach &amp; Equip Whslrs</t>
  </si>
  <si>
    <t>Transport Equip &amp; Sply Whslrs</t>
  </si>
  <si>
    <t>Industrial Equip &amp; Sply Whslrs</t>
  </si>
  <si>
    <t>HVAC Equip &amp; Supplies Whslrs</t>
  </si>
  <si>
    <t>Electrical Supplies Whslrs</t>
  </si>
  <si>
    <t>Janitorial Supplies Whslrs</t>
  </si>
  <si>
    <t>Plumbing Supplies Whslrs</t>
  </si>
  <si>
    <t>Transportation Infra Operators</t>
  </si>
  <si>
    <t>Hway/Brdg/Tunnel Operators</t>
  </si>
  <si>
    <t>Construction Engineering Svcs</t>
  </si>
  <si>
    <t>Residential Building Const</t>
  </si>
  <si>
    <t>Building Glass</t>
  </si>
  <si>
    <t>Stone Building Products</t>
  </si>
  <si>
    <t>Limestone</t>
  </si>
  <si>
    <t>Dimension Stone</t>
  </si>
  <si>
    <t>Granite</t>
  </si>
  <si>
    <t>Pulp</t>
  </si>
  <si>
    <t>Engineered Wood</t>
  </si>
  <si>
    <t>Non-Structural Wood</t>
  </si>
  <si>
    <t>Diamonds</t>
  </si>
  <si>
    <t>Gemstones</t>
  </si>
  <si>
    <t>Thermal Coal</t>
  </si>
  <si>
    <t>Analytics &amp; Visualization</t>
  </si>
  <si>
    <t>Electric Transmission &amp; Dist</t>
  </si>
  <si>
    <t>BICS Code</t>
  </si>
  <si>
    <t>Other Airline Rev - Full Svc</t>
  </si>
  <si>
    <t>Other Airline Revenue - Full Svc</t>
  </si>
  <si>
    <t>Other Airline Rev - LCC</t>
  </si>
  <si>
    <t>Other Airline Revenue - Low Cost</t>
  </si>
  <si>
    <t>Other Airline Rev - Regional</t>
  </si>
  <si>
    <t>Other Airline Revenue - Regional</t>
  </si>
  <si>
    <t>Definitions</t>
  </si>
  <si>
    <t>This segment includes companies that create advertising campaigns for media use, provide market research or marketing consulting services, or act as public relations or media representatives.</t>
  </si>
  <si>
    <t>This segment includes companies that create advertising campaigns for use in newspapers, magazines, radio, television or other media.</t>
  </si>
  <si>
    <t>This segment includes companies that specialize in creating advertising campaigns via Internet media. Includes email marketing, mobile and website advertising, search engine optimization, and social media marketing.</t>
  </si>
  <si>
    <t>This segment includes companies that provide market research, opinion polling or marketing consulting services.</t>
  </si>
  <si>
    <t>This segment includes companies that provide marketing consulting services.</t>
  </si>
  <si>
    <t>This segment includes companies that provide market research and opinion polling.</t>
  </si>
  <si>
    <t>This segment includes companies that sell media time or space on behalf of media owners.</t>
  </si>
  <si>
    <t>This segment includes companies that provide public relations services. Public relations services manage the communication and spread of information between their clients and the public.</t>
  </si>
  <si>
    <t>This segment includes companies involved in the creation or distribution of direct marketing advertisements. Includes mail advertisements, telemarketing, coupons, and text (SMS) advertisements.</t>
  </si>
  <si>
    <t>This segment includes companies that direct distribute advertising materials or samples.</t>
  </si>
  <si>
    <t>This industry includes companies that provide subscription television or radio services delivered by coaxial cable or satellite dish. Cable companies may also provide Internet and phone service through a cable.</t>
  </si>
  <si>
    <t>This industry subgroup includes companies that provide subscription television or radio services delivered by coaxial cable or satellite dish. Cable companies may also provide Internet and phone service through a cable.</t>
  </si>
  <si>
    <t>This segment includes companies that offer cable or satellite television access. Access is usually provided to the customer through a set-top box.</t>
  </si>
  <si>
    <t>This segment includes cable companies that provide Internet and broadband services.</t>
  </si>
  <si>
    <t>This segment includes cable companies that provide phone services.</t>
  </si>
  <si>
    <t>This segment includes companies that produce films.</t>
  </si>
  <si>
    <t>This segment includes companies that produce television programs and other videos.</t>
  </si>
  <si>
    <t>This segment includes companies that acquire film and video distribution rights and distribute film, videotapes, DVDs and other formats to movie theaters, television networks and TV stations.</t>
  </si>
  <si>
    <t>This segment includes companies that acquire film distribution rights and distribute videotapes, DVDs and other formats to movie theaters, television networks and TV stations.</t>
  </si>
  <si>
    <t>This segment includes companies that acquire TV show distribution rights and distribute to television networks and stations.</t>
  </si>
  <si>
    <t>This segment includes revenue that cable networks generate from advertising.</t>
  </si>
  <si>
    <t>This segment includes revenue that TV broadcast networks generates from advertising.</t>
  </si>
  <si>
    <t>This segment includes companies that generate revenue from their film and television assets (such as trademarks, brand names and/or agreements) for which a royalty payment or licensing fee is paid by others.</t>
  </si>
  <si>
    <t>This segment includes companies that acquire and register copyrights for musical compositions, and promote and authorize the use of these compositions in recordings, radio, television, motion pictures, live performances, print or other media. Companies in this segment represent the interests of the songwriter or other owners of musical compositions to produce revenues from the use of such works, generally through licensing agreements. These companies may own the copyright or act as administrator of the music copyrights on behalf of copyright owners. Publishers of music books and sheet music are included in this segment.</t>
  </si>
  <si>
    <t>This industry subgroup includes companies that publish and/or distribute video game software.</t>
  </si>
  <si>
    <t>This segment includes companies that primarily publish and distribute video game software for mobile phones or websites.</t>
  </si>
  <si>
    <t>This segment includes companies that publish and distribute video game software for personal computers or video game consoles.</t>
  </si>
  <si>
    <t>This segment includes companies that publish and distribute books. These companies provide book design, editing and marketing activities.</t>
  </si>
  <si>
    <t>This segment includes companies that publish books used by specific professions.</t>
  </si>
  <si>
    <t>This segment includes revenue that newspaper publishers generate from advertising.</t>
  </si>
  <si>
    <t>This segment includes revenue that newspaper publishers generate from circulation.</t>
  </si>
  <si>
    <t>This segment includes revenue that newspaper publishers generate from sources other than advertising and circulation.</t>
  </si>
  <si>
    <t>This segment includes revenue that periodical publishers generate from advertising.</t>
  </si>
  <si>
    <t>This segment includes revenue that periodical publishers generate from circulation.</t>
  </si>
  <si>
    <t>This segment includes revenue that periodical publishers generate from sources other than advertising and circulation.</t>
  </si>
  <si>
    <t>This industry subgroup includes companies that provide television and radio broadcasting typically via public airwaves</t>
  </si>
  <si>
    <t>This segment includes revenue that television broadcasters generate from advertising.</t>
  </si>
  <si>
    <t>This segment includes revenue that television broadcasters generate from sources other than advertising.</t>
  </si>
  <si>
    <t>This industry includes websites that create and distribute content, or provide services online.</t>
  </si>
  <si>
    <t>This industry subgroup includes websites that create and distribute content, or provide services online.</t>
  </si>
  <si>
    <t>This segment includes companies that provide automotive information and classified listings online.</t>
  </si>
  <si>
    <t>This segment includes companies that offer dating services and other matchmaking services online.</t>
  </si>
  <si>
    <t>This segment includes revenue that online dating services generate from advertising.</t>
  </si>
  <si>
    <t>This segment includes revenue that online dating services generate from sources other than advertising.</t>
  </si>
  <si>
    <t>This segment includes companies that primarily register Internet domain names.</t>
  </si>
  <si>
    <t>This segment includes revenue that domain registrars generate from sources other than advertising.</t>
  </si>
  <si>
    <t>This segment includes revenue that entertainment event ticket sales websites generate from advertising.</t>
  </si>
  <si>
    <t>This segment includes revenue that entertainment event ticket sales websites generate from sources other than advertising.</t>
  </si>
  <si>
    <t>This segment includes companies that provide photo posting, printing, and collating services online.</t>
  </si>
  <si>
    <t>This segment includes revenue that photo sharing and finishing websites generate from advertising.</t>
  </si>
  <si>
    <t>This segment includes revenue that photo sharing and finishing websites generate from sources other than advertising.</t>
  </si>
  <si>
    <t>This segment includes revenue that price and service comparison websites generate from advertising.</t>
  </si>
  <si>
    <t>This segment includes revenue that price and service comparison websites generate from sources other than advertising.</t>
  </si>
  <si>
    <t>This segment includes companies that provide real estate and property information and listings online.</t>
  </si>
  <si>
    <t>This segment includes revenue that real estate and property websites generate from advertising.</t>
  </si>
  <si>
    <t>This segment includes revenue that real estate and property websites generate from sources other than advertising.</t>
  </si>
  <si>
    <t>This segment includes companies that provide recruitment services and online listings for both employers and potential employees.</t>
  </si>
  <si>
    <t>This segment includes revenue that recruitment services websites generate from advertising.</t>
  </si>
  <si>
    <t>This segment includes revenue that recruitment services websites generate from sources other than advertising.</t>
  </si>
  <si>
    <t>This segment includes companies that offer travel information and booking services online.</t>
  </si>
  <si>
    <t>This segment includes revenue that travel information and booking websites generate from advertising.</t>
  </si>
  <si>
    <t>This segment includes revenue that travel information and booking websites generate from sources other than advertising.</t>
  </si>
  <si>
    <t>This segment includes companies that provide educational information online.</t>
  </si>
  <si>
    <t>This segment includes revenue that educational information websites generate from advertising.</t>
  </si>
  <si>
    <t>This segment includes revenue that educational information websites generate from sources other than advertising.</t>
  </si>
  <si>
    <t>This segment includes companies that operate websites that use a search engine to generate and maintain extensive databases of Internet addresses and content in an easily searchable format.</t>
  </si>
  <si>
    <t>This segment includes revenue that Internet search engines generate from advertising.</t>
  </si>
  <si>
    <t>This segment includes revenue generated from text-based links to an advertiser's website from Web searches conducted on an Internet search engine.</t>
  </si>
  <si>
    <t>This segment includes revenue that Internet search engines generate from sources other than advertising.</t>
  </si>
  <si>
    <t>This industry group includes companies that provide telecommunication services. Excludes cable companies that offer telecommunication services.</t>
  </si>
  <si>
    <t>This segment includes wireless carriers that offer mobile voice services.</t>
  </si>
  <si>
    <t>This segment includes wireless carriers that offer mobile short message service (SMS), also known as text messaging.</t>
  </si>
  <si>
    <t>This segment includes wireless carriers that provide mobile roaming services. Such services allow subscribers from other carriers' networks to make and receive calls over its network.</t>
  </si>
  <si>
    <t>This segment includes carriers that sell wireless network capacity on a wholesale basis to other wireless service providers who, in turn, use this network capacity to market branded mobile services to their customers.</t>
  </si>
  <si>
    <t>This segment includes companies that own and operate satellites. Typically, these satellite operators offer satellite capacity for telecommunication networks or provide geospatial data for their clients.</t>
  </si>
  <si>
    <t>This segment includes revenue that telecom carriers generate from the sale of mobile handsets and other wireless devices. These devices are frequently sold along with a prepaid or postpaid wireless subscription.</t>
  </si>
  <si>
    <t>This segment includes wireline carriers that offer fixed-line local phone service to business and residential customers.</t>
  </si>
  <si>
    <t>This segment includes carriers that offer domestic and international long-distance services over a wireline network.</t>
  </si>
  <si>
    <t>This segment includes revenue that fixed-line carriers generate from leasing lines.</t>
  </si>
  <si>
    <t>This segment includes companies that offer Internet access (including broadband) through a wireline network connection.</t>
  </si>
  <si>
    <t>This segment includes network operators that either sell network capacity to resellers or lease their network facilities on a wholesale basis to other carriers and/or resellers.</t>
  </si>
  <si>
    <t>This industry group includes companies that manufacture cyclical products for household consumption.</t>
  </si>
  <si>
    <t>This industry includes companies that design and manufacture apparel and textile products.</t>
  </si>
  <si>
    <t>This segment includes companies that design fur and leather products.</t>
  </si>
  <si>
    <t>This segment includes companies that design handbags.</t>
  </si>
  <si>
    <t>This segment includes companies that design footwear for fashion purposes.</t>
  </si>
  <si>
    <t>This segment includes companies that design and market watches.</t>
  </si>
  <si>
    <t>This segment includes companies that create leather from hides and skins.</t>
  </si>
  <si>
    <t>This segment includes mills that manufacture and finish textiles.</t>
  </si>
  <si>
    <t>This segment includes mills that finish fabric, which may involve stitching or coating of fabric or other textiles.</t>
  </si>
  <si>
    <t>This segment includes companies that provide fabric coating, such as coating fabrics in wax to improve strength.</t>
  </si>
  <si>
    <t>This segment includes companies that provide finishing touches to non-fabric textile products.</t>
  </si>
  <si>
    <t>This segment includes companies that finish woven fabrics by providing basic stitching and other finishing touches.</t>
  </si>
  <si>
    <t>This segment includes mills that produce fabric or cloth used to make garments or other textile products.</t>
  </si>
  <si>
    <t>This segment includes companies that texturize yarn, which is a process in which multiple filament yarns are combined to create a strong, spun yarn.</t>
  </si>
  <si>
    <t>This segment includes companies that produce finished, non-apparel textile products.</t>
  </si>
  <si>
    <t>This segment includes companies that produce canvas products.</t>
  </si>
  <si>
    <t>This segment includes companies that grow cotton plants.</t>
  </si>
  <si>
    <t>This segment includes companies that produce tire cord.</t>
  </si>
  <si>
    <t>This industry includes companies that manufacture automobiles or automobile parts.</t>
  </si>
  <si>
    <t>This industry subgroup includes companies that manufacture automobiles (passenger cars), light trucks, motorcycles and sport utility vehicles. Excludes passenger vehicles manufactured for commercial use, medium duty trucks and heavy duty trucks.</t>
  </si>
  <si>
    <t>This segment includes companies that manufacture passenger cars. Such vehicles include sports cars, sedans, station wagons, hatchbacks, and microcars.</t>
  </si>
  <si>
    <t>This segment includes companies that manufacture motorcycles and scooters as well as parts specifically designed for motorcycles and scooters.</t>
  </si>
  <si>
    <t>This segment includes companies that manufacture onboard electrical and electronic equipment for the automobile industry.</t>
  </si>
  <si>
    <t>This segment includes companies that manufacture onboard electrical lighting products.</t>
  </si>
  <si>
    <t>This segment includes companies that manufacture electrical and electronic equipment. Includes automotive systems, cruise control systems, power window systems, alternators, starters, engine control units, sensors, and wiper systems. Excludes car audio equipment (see Home &amp; Car Audio Equipment).</t>
  </si>
  <si>
    <t>This segment includes companies that manufacture body and chassis structures, such as frames, roll cages, and joints.</t>
  </si>
  <si>
    <t>This segment includes companies that manufacture automobile braking systems and related components.</t>
  </si>
  <si>
    <t>This segment includes companies that manufacture automobile transmission and powertrain parts.</t>
  </si>
  <si>
    <t>This segment includes companies that manufacture diesel engines and engine parts for automobiles.</t>
  </si>
  <si>
    <t>This segment includes companies that manufacture gasoline engines and engine parts for automobiles.</t>
  </si>
  <si>
    <t>This segment includes companies that manufacture steering, suspension parts, and shock absorbers. Excludes springs.</t>
  </si>
  <si>
    <t>This segment includes companies that manufacture tires and inner tubes from natural and synthetic rubber.</t>
  </si>
  <si>
    <t>This industry includes companies involved in the construction and building of homes.</t>
  </si>
  <si>
    <t>This segment includes companies that build and sell single family homes.</t>
  </si>
  <si>
    <t>This segment includes companies that build and sell manufactured or mobile homes and other buildings.</t>
  </si>
  <si>
    <t>This segment includes revenue derived from land sales by homebuilders.</t>
  </si>
  <si>
    <t>This segment includes companies that mill carpets and rugs.</t>
  </si>
  <si>
    <t>This segment includes companies that plane and finish wood strips for unassembled wood flooring.</t>
  </si>
  <si>
    <t>This segment includes companies that manufacture vinyl and linoleum floor covering.</t>
  </si>
  <si>
    <t>This segment includes companies that manufacture cabinets and countertops for kitchens and bathrooms.</t>
  </si>
  <si>
    <t>This segment includes companies that manufacture plumbing fixtures and bathroom accessories, such as sinks, bathtubs, faucets and hot tubs.</t>
  </si>
  <si>
    <t>This segment includes companies that manufacture wood, metal and vinyl windows and doors, sashes, windows and door frames.</t>
  </si>
  <si>
    <t>This industry subgroup includes companies that manufacture electric housewares, fans, vacuum cleaners, cooking appliances, and major household appliances including refrigerators, freezers, and laundry equipment.</t>
  </si>
  <si>
    <t>This segment includes companies that manufacture household cooking equipment.</t>
  </si>
  <si>
    <t>This segment includes companies that manufacture household laundry equipment.</t>
  </si>
  <si>
    <t>This segment includes companies that manufacture household refrigerators and freezers. Excludes industrial or walk-in freezers (see A/C Heating &amp; Fridge Equip).</t>
  </si>
  <si>
    <t>This segment includes companies that manufacture metal household furniture.</t>
  </si>
  <si>
    <t>This segment includes companies that manufacture upholstered, non-upholstered, and stand-alone wood furniture.</t>
  </si>
  <si>
    <t>This segment includes companies that manufacture non-upholstered wood household furniture.</t>
  </si>
  <si>
    <t>This segment includes companies that manufacture foam rubber, memory material, innerspring, and non-innerspring mattresses, box springs and waterbeds.</t>
  </si>
  <si>
    <t xml:space="preserve">This industry subgroup includes companies that manufacture small, durable household goods not elsewhere classifiable. </t>
  </si>
  <si>
    <t>This segment includes companies that manufacture stationery and related office supplies, such as pads and notebooks.</t>
  </si>
  <si>
    <t>This industry subgroup includes companies that manufacture motor homes, travel trailers, campers, and recreational vehicle equipment.</t>
  </si>
  <si>
    <t>This industry subgroup includes companies that manufacture sporting equipment.</t>
  </si>
  <si>
    <t>This segment includes companies that manufacture bicycles and bicycle parts.</t>
  </si>
  <si>
    <t>This segment includes companies that manufacture bicycles.</t>
  </si>
  <si>
    <t>This segment includes companies that manufacture bicycle parts.</t>
  </si>
  <si>
    <t>This industry group includes companies that provide services to household consumers.</t>
  </si>
  <si>
    <t>This segment includes companies that rent televisions, stereos, refrigerators, and other consumer electronics equipment and appliances.</t>
  </si>
  <si>
    <t>This segment includes companies that offer foreign language educational programs.</t>
  </si>
  <si>
    <t>This segment includes companies that operate funeral homes or provide funeral services.</t>
  </si>
  <si>
    <t>This segment includes companies that operate cemeteries and crematories.</t>
  </si>
  <si>
    <t>This segment includes companies that represent employees of a specific trade or profession for contract negotiations and collective bargaining benefits.</t>
  </si>
  <si>
    <t>This segment includes companies that represent firms and individuals that operate within a specific economic sector. These organizations provide best practices within the field, advocate on behalf of their members before governmental organizations, and provide networking opportunities for their members.</t>
  </si>
  <si>
    <t>This industry subgroup includes companies that provide services for personal wellness, including beauty salons and weight management services. This industry does not include fitness centers (see Fitness &amp; Recreation Centers).</t>
  </si>
  <si>
    <t>This industry subgroup includes entities that collect and spend money in elections, or on political issues. These committees may be set up for candidates, corporations, trade associations, or by private citizens wishing to make independent expenditures.</t>
  </si>
  <si>
    <t>This segment includes companies that provide laundering or dry cleaning services. These companies may operate self-service laundromats or provide outsourced linen and garment cleaning services for commercial customers.</t>
  </si>
  <si>
    <t>This industry subgroup includes companies that provide casino gaming without lodging. Also includes online gaming, racetracks, gaming equipment manufacturers and lottery services.</t>
  </si>
  <si>
    <t>This segment includes companies that manufacture or lease gaming equipment.</t>
  </si>
  <si>
    <t>This segment includes companies that provide gambling services through Internet or mobile devices.</t>
  </si>
  <si>
    <t>This segment includes companies that operate a lottery system.</t>
  </si>
  <si>
    <t>This segment includes companies that operate racetrack facilities.</t>
  </si>
  <si>
    <t>This industry subgroup includes companies that provide transportation and leisure entertainment, such as deep sea cruises and river cruises.</t>
  </si>
  <si>
    <t>This segment includes companies that provide short-term lodging in facilities with a casino on the premises.</t>
  </si>
  <si>
    <t>This segment includes casino hotel revenue attributed to the components other than room, food or beverage. Excludes gambling related revenues (see Casinos &amp; Gaming).</t>
  </si>
  <si>
    <t>This segment includes revenue that fast casual restaurants generate from the operations of their company-owned restaurants.</t>
  </si>
  <si>
    <t>This segment includes revenue that fast food restaurants generate from their franchising operations such as revenue from licensing, royalty, or providing supplies and equipment to franchisee owners.</t>
  </si>
  <si>
    <t>This segment includes revenue that fast food restaurants generate from the operations of their company-owned restaurants.</t>
  </si>
  <si>
    <t>This segment includes revenue that coffee and snack restaurants generate from the operations of their company-owned restaurants.</t>
  </si>
  <si>
    <t>This segment includes revenue that casual restaurants generate from the operations of their company-owned restaurants.</t>
  </si>
  <si>
    <t>This segment includes high-priced restaurants that provide food services to patrons who order their food, are served by wait staff while seated and pay after eating.</t>
  </si>
  <si>
    <t>This segment includes revenue that upscale restaurants generate from the operations of their company-owned restaurants.</t>
  </si>
  <si>
    <t>This industry subgroup includes companies that operate various types of entertainment and recreational facilities.</t>
  </si>
  <si>
    <t>This segment includes companies that operate theme park facilities and amusement arcades.</t>
  </si>
  <si>
    <t>This segment includes companies that operate amusement arcades.</t>
  </si>
  <si>
    <t>This segment includes companies that operate theme park facilities.</t>
  </si>
  <si>
    <t>This segment includes companies that act as agents in the sale of tickets.</t>
  </si>
  <si>
    <t>This segment includes companies that produce and promote performing arts events for their own venues.</t>
  </si>
  <si>
    <t>This segment includes companies that produce and promote performing arts events, but do not own venues.</t>
  </si>
  <si>
    <t>This segment includes companies that provide venues for live theatrical performances.</t>
  </si>
  <si>
    <t>This segment includes companies that are involved in the production and promotion of sporting events.</t>
  </si>
  <si>
    <t>This segment includes companies that manage the media and broadcasting rights of sports teams.</t>
  </si>
  <si>
    <t>This segment includes companies that provide ticket sales for live sporting events.</t>
  </si>
  <si>
    <t>This segment includes companies that utilize sports trademarks to sell branded merchandise.</t>
  </si>
  <si>
    <t>This segment includes sports clubs that participate in live sporting events, such as baseball and football.</t>
  </si>
  <si>
    <t>This segment includes companies that operate bowling alleys.</t>
  </si>
  <si>
    <t>This segment includes companies that operate golf courses and country clubs.</t>
  </si>
  <si>
    <t>This industry subgroup includes companies that provide travel arrangement and/or tour operating services.</t>
  </si>
  <si>
    <t>This segment includes companies that arrange and operate tours.</t>
  </si>
  <si>
    <t>This segment includes companies that act as agents in the sale of travel and tour packages.</t>
  </si>
  <si>
    <t>This industry group includes companies that provide distribution channels for consumer discretionary products.</t>
  </si>
  <si>
    <t>This segment includes companies that wholesale and distribute athletic and non-athletic footwear.</t>
  </si>
  <si>
    <t>This industry subgroup includes companies that wholesale and distribute motor vehicles and parts. Excludes companies that manufacture motor vehicles or their parts.</t>
  </si>
  <si>
    <t>This segment includes companies that wholesale and distribute automotive tire products.</t>
  </si>
  <si>
    <t>This industry subgroup includes companies that wholesale and distribute household consumer electronics and appliances. Includes consumer electronics, household appliances, photography equipment, computers and software.</t>
  </si>
  <si>
    <t>This segment includes companies that wholesale and distribute bulk printing and writing paper.</t>
  </si>
  <si>
    <t>This industry subgroup includes companies that wholesale and distribute products not elsewhere classified.</t>
  </si>
  <si>
    <t>This segment includes companies that wholesale and distribute flowers, florists supplies and nursery materials.</t>
  </si>
  <si>
    <t>This segment includes companies that wholesale and distribute craft wrapping, paperboard, converted paper and disposable paper products.</t>
  </si>
  <si>
    <t>This industry subgroup includes companies that wholesale international trade merchandise using their own money or on behalf of someone else for a fee.</t>
  </si>
  <si>
    <t>This industry includes companies that retail consumer discretionary goods through storefront operations or non-internet based direct marketing.</t>
  </si>
  <si>
    <t>This industry subgroup includes stores that specialize in retailing automotive parts and products. Such companies may also provide related repair or rental services.</t>
  </si>
  <si>
    <t>This segment includes companies that provide automotive repair and maintenance services.</t>
  </si>
  <si>
    <t>This segment includes companies that rent and lease passenger cars.</t>
  </si>
  <si>
    <t>This industry subgroup includes companies that retail merchandise through mail catalogs or television.</t>
  </si>
  <si>
    <t>This segment includes companies that retail merchandise through mail catalog as well as companies that retail from catalog showrooms.</t>
  </si>
  <si>
    <t>This segment includes companies that sell consumer products through a direct sales force.</t>
  </si>
  <si>
    <t>This segment includes companies that retail merchandise through television.</t>
  </si>
  <si>
    <t>This segment includes stores that specialize in retailing consumer electronics.</t>
  </si>
  <si>
    <t>This segment includes stores that specialize in retailing household appliances.</t>
  </si>
  <si>
    <t>This segment includes companies that wholesale and distribute consumer-grade plumbing and heating equipment and supplies. Excludes commercial-grade products (see Industrial Equip &amp; Supplies Distr).</t>
  </si>
  <si>
    <t>This segment includes stores that specialize in retailing products used to decorate and furnish homes.</t>
  </si>
  <si>
    <t>This segment includes stores that specialize in retailing housewares and decorative home products. Includes specialized container, bedding, candle, and kitchenware stores.</t>
  </si>
  <si>
    <t>This segment includes stores that specialize in retailing jewelry.</t>
  </si>
  <si>
    <t>This segment includes stores that specialize in retailing watches.</t>
  </si>
  <si>
    <t>This industry subgroup includes stores that specialize in retailing apparel, footwear and accessories.</t>
  </si>
  <si>
    <t>This segment includes revenue that specialty apparel stores generate from their franchising operations.</t>
  </si>
  <si>
    <t>This segment includes stores that specialize in children and infant clothing.</t>
  </si>
  <si>
    <t>This segment includes stores that specialize in retailing teen and young adult clothing.</t>
  </si>
  <si>
    <t>This segment includes stores that specialize in retailing footwear products.</t>
  </si>
  <si>
    <t>This industry subgroup includes stores that specialize in retailing consumer discretionary products not elsewhere classified.</t>
  </si>
  <si>
    <t>This segment includes stores that specialize in retailing books.</t>
  </si>
  <si>
    <t>This segment includes stores that specialize in retailing health and fitness related food supplements.</t>
  </si>
  <si>
    <t>This segment includes stores that specialize in retailing music and movie products.</t>
  </si>
  <si>
    <t>This segment includes stores that specialize in retailing musical instruments.</t>
  </si>
  <si>
    <t>This segment includes stores that specialize in retailing pets and pet care products.</t>
  </si>
  <si>
    <t>This segment includes stores that specialize in retailing used household merchandise.</t>
  </si>
  <si>
    <t>This segment includes stores that specialize in retailing video game equipment and their software.</t>
  </si>
  <si>
    <t>This industry includes companies that retail consumer discretionary goods directly to the general public through websites.</t>
  </si>
  <si>
    <t>This industry subgroup includes companies that specialize in retailing specific merchandise lines on the Internet.</t>
  </si>
  <si>
    <t>This segment includes companies that retail auto parts and accessories on the Internet.</t>
  </si>
  <si>
    <t>This segment includes companies that retail consumer electronics products on the Internet.</t>
  </si>
  <si>
    <t>This segment includes companies that retail home and office products on the Internet.</t>
  </si>
  <si>
    <t>This segment includes companies that retail books on the Internet.</t>
  </si>
  <si>
    <t>This segment includes companies that specialize in retailing music and movie products on the Internet.</t>
  </si>
  <si>
    <t>This segment includes companies that retail musical instruments and accessories on the Internet.</t>
  </si>
  <si>
    <t>This segment includes companies that specialize in retailing pets and pet care products on the Internet.</t>
  </si>
  <si>
    <t>This industry subgroup includes companies that grow, raise or produce raw crop or animal ingredient for consumption. Typically, these companies do not market or package their products for retail sales but are suppliers to food manufacturing companies and other commercial customers. Excludes crops not utilized for food consumption purposes, such as ornamental plants, tobacco, cotton or rubber trees.</t>
  </si>
  <si>
    <t>This segment includes companies that produce food consumed by farm and other animals.</t>
  </si>
  <si>
    <t>This segment includes companies that raise cattle.</t>
  </si>
  <si>
    <t>This segment includes companies that raise cattle for beef.</t>
  </si>
  <si>
    <t>This segment includes companies that raise and breed hogs and pigs.</t>
  </si>
  <si>
    <t>This segment includes companies that hatch and raise poultry.</t>
  </si>
  <si>
    <t>This segment includes companies that are involved in animal processing.</t>
  </si>
  <si>
    <t>This segment includes companies that render fats and oils from animals and plants. It includes companies that render grease and lard.</t>
  </si>
  <si>
    <t>This segment includes companies involved in aquaculture and fishing.</t>
  </si>
  <si>
    <t>This segment includes companies that farm aquatic life.</t>
  </si>
  <si>
    <t>This segment includes companies that farm finfish.</t>
  </si>
  <si>
    <t>This segment includes companies that farm shellfish.</t>
  </si>
  <si>
    <t>This segment includes companies that fish aquatic life in their natural habitats.</t>
  </si>
  <si>
    <t>This segment includes companies that catch finfish in their natural habitat.</t>
  </si>
  <si>
    <t>This segment includes companies that catch shellfish in their natural habitat.</t>
  </si>
  <si>
    <t>This segment includes companies that produce crops for food consumption.</t>
  </si>
  <si>
    <t>This segment includes companies that grow cocoa.</t>
  </si>
  <si>
    <t>This segment includes companies that grow fruit.</t>
  </si>
  <si>
    <t>This segment includes companies that grow apples.</t>
  </si>
  <si>
    <t>This segment includes companies that grow citrus fruits other than oranges.</t>
  </si>
  <si>
    <t>This segment includes companies that grow grapes.</t>
  </si>
  <si>
    <t>This segment includes companies that grow oranges.</t>
  </si>
  <si>
    <t>This segment includes companies that grow strawberries.</t>
  </si>
  <si>
    <t>This segment includes companies that grow corn.</t>
  </si>
  <si>
    <t>This segment includes companies that grow rice.</t>
  </si>
  <si>
    <t>This segment includes companies that grow wheat.</t>
  </si>
  <si>
    <t>This segment includes companies that grow mushrooms.</t>
  </si>
  <si>
    <t>This segment includes companies that grow palms for palm oil production.</t>
  </si>
  <si>
    <t>This segment includes companies that grow soybeans or soybean by-products.</t>
  </si>
  <si>
    <t>This segment includes companies that grow sugarcane.</t>
  </si>
  <si>
    <t>This segment includes companies that grow tree nuts.</t>
  </si>
  <si>
    <t>This segment includes companies that grow vegetables.</t>
  </si>
  <si>
    <t>This segment includes companies that support activities (either pre or post harvest) for crop production.</t>
  </si>
  <si>
    <t>This segment includes companies that refine cooking oils from purchased fats.</t>
  </si>
  <si>
    <t>This segment includes companies that mill grains into flour used in food products.</t>
  </si>
  <si>
    <t>This segment includes companies that produce palm oil.</t>
  </si>
  <si>
    <t>This segment includes companies that process and mill raw rice.</t>
  </si>
  <si>
    <t>This segment includes companies that mill wet corn into corn flour.</t>
  </si>
  <si>
    <t>This segment includes companies that produce sugar in all forms.</t>
  </si>
  <si>
    <t>This segment includes companies that produce beet sugar.</t>
  </si>
  <si>
    <t>This segment includes companies that produce sugar products from purchased raw cane sugar.</t>
  </si>
  <si>
    <t>This segment includes companies that provide baked grain products.</t>
  </si>
  <si>
    <t>This segment includes companies that produce fresh baked goods, such as bread, biscuits, croutons, doughnuts, pies and pastries.</t>
  </si>
  <si>
    <t>This segment includes companies that manufacture instant noodles.</t>
  </si>
  <si>
    <t>This segment includes companies that produce butter. Excludes manufacturers of margarine (see Oils &amp; Fats).</t>
  </si>
  <si>
    <t>This segment includes companies that produce all types of cheese.</t>
  </si>
  <si>
    <t>This segment includes companies that produce dry and condensed dairy, such as powdered milk, canned milk products, and coffee creamers.</t>
  </si>
  <si>
    <t>This segment includes companies that produce poultry eggs.</t>
  </si>
  <si>
    <t>This segment includes companies that produce flour mixes and dough.</t>
  </si>
  <si>
    <t>This segment includes companies that produce natural or artificial sweeteners in solid or syrup form.</t>
  </si>
  <si>
    <t>This segment includes companies that produce spices, salt, or liquid flavor extracts.</t>
  </si>
  <si>
    <t>This segment includes companies that can fruits, vegetables, and soups. Excludes canned seafood (see Seafood Canning).</t>
  </si>
  <si>
    <t>This segment includes companies that can fruit and vegetable products.</t>
  </si>
  <si>
    <t>This segment includes companies that can complex food products such as soups and meal dishes.</t>
  </si>
  <si>
    <t>This segment includes companies that produce frozen, packaged food products.</t>
  </si>
  <si>
    <t>This segment includes companies that prepare and package seafood, including fish and shellfish.</t>
  </si>
  <si>
    <t>This segment includes companies that prepare and package fresh and frozen seafood products.</t>
  </si>
  <si>
    <t>This segment includes companies that can purchased seafood products but are not involved in fishing or fish farming.</t>
  </si>
  <si>
    <t>This segment includes companies that produce packaged meat products.</t>
  </si>
  <si>
    <t>This segment includes companies that process cured and smoked meat, typically for use in sandwiches. Such meats include bacon, bologna, hams, pastrami and canned meats.</t>
  </si>
  <si>
    <t xml:space="preserve">This segment includes companies that produce and package fresh meat. </t>
  </si>
  <si>
    <t>This segment includes companies that produce fresh or packaged chicken meat products. Includes chicken nuggets, sauced chicken wings, cordon bleu, chicken kebabs and chicken patties.</t>
  </si>
  <si>
    <t>This segment includes companies that produce food consumed by household pets.</t>
  </si>
  <si>
    <t>This segment includes companies that produce snack foods and confectionary products.</t>
  </si>
  <si>
    <t>This segment includes companies that produce confectionary products.</t>
  </si>
  <si>
    <t>This segment includes companies that manufacture snack foods.</t>
  </si>
  <si>
    <t>This segment includes companies that produce cookies and crackers.</t>
  </si>
  <si>
    <t>This industry subgroup includes companies that brew beer, manufacture wine and brandies, and distill and mix liquors.</t>
  </si>
  <si>
    <t>This industry subgroup includes companies that manufacture non-alcoholic beverages.</t>
  </si>
  <si>
    <t>This segment includes companies that manufacture bottled coffee beverages or roasted coffee beans.</t>
  </si>
  <si>
    <t>This segment includes companies that manufacture bottled water.</t>
  </si>
  <si>
    <t>This industry includes companies involved in the creation of tobacco or cannabis products.</t>
  </si>
  <si>
    <t>This industry subgroup includes companies that process tobacco leaf and/or produce finished tobacco products.</t>
  </si>
  <si>
    <t>This segment includes companies that grow tobacco plants.</t>
  </si>
  <si>
    <t>This segment includes companies that process tobacco leaf from which other companies produce finished tobacco products.</t>
  </si>
  <si>
    <t>This segment includes companies that produce finished consumer tobacco products as well related equipment or accessories.</t>
  </si>
  <si>
    <t>This segment includes companies that manufacture cigars.</t>
  </si>
  <si>
    <t>This segment includes companies that manufacture cigarettes.</t>
  </si>
  <si>
    <t>This industry includes companies that manufacture products or supplies needed for basic household maintenance and operation.</t>
  </si>
  <si>
    <t>This industry subgroup includes companies that manufacture products that consumers typically need to maintain or operate their house.</t>
  </si>
  <si>
    <t>This segment includes companies that manufacture electric lamp bulbs and associated parts.</t>
  </si>
  <si>
    <t>This segment includes companies that manufacture cosmetics.</t>
  </si>
  <si>
    <t>This industry group includes companies that provide distribution channels for consumer staple products.</t>
  </si>
  <si>
    <t>This industry includes companies that wholesale and distribute consumer staple products. These companies do not produce their own products but instead distribute other companies' products in bulk to intermediaries in the supply chain or to commercial and industrial clients.</t>
  </si>
  <si>
    <t>This industry subgroup includes companies that wholesale and distribute agricultural supplies, such as grains, beans, livestock, and other farm supplies. Excludes companies that wholesale agricultural machinery and equipment (see Farm/Garden Mach/Equip Whslrs).</t>
  </si>
  <si>
    <t>This segment includes companies that wholesale and distribute consumable farm and garden supplies.</t>
  </si>
  <si>
    <t>This segment includes companies that wholesale and distribute grains and beans.</t>
  </si>
  <si>
    <t>This segment includes companies that wholesale and distribute livestock.</t>
  </si>
  <si>
    <t>This segment includes companies that wholesale and distribute beer and malt beverages.</t>
  </si>
  <si>
    <t>This segment includes companies that wholesale and distribute fish and other seafood.</t>
  </si>
  <si>
    <t>This segment includes companies that wholesale and distribute general groceries.</t>
  </si>
  <si>
    <t>This segment includes companies that wholesale and distribute fresh meat and other meat products.</t>
  </si>
  <si>
    <t>This segment includes companies that wholesale and distribute packaged frozen foods.</t>
  </si>
  <si>
    <t>This segment includes companies that wholesale and distribute fresh poultry and poultry-based products.</t>
  </si>
  <si>
    <t>This segment includes companies that wholesale and distribute tobacco and other tobacco-based products.</t>
  </si>
  <si>
    <t>This segment includes companies that wholesale and distribute wine and distilled alcoholic beverages.</t>
  </si>
  <si>
    <t>This industry subgroup includes companies that wholesale and distribute consumer staples not elsewhere classified.</t>
  </si>
  <si>
    <t>This industry includes companies that retail consumer staple products through storefront operations.</t>
  </si>
  <si>
    <t>This industry subgroup includes stores that specialize in retailing food, beverages, or pharmaceuticals.</t>
  </si>
  <si>
    <t>This segment includes large stores that originally specialized in retailing fresh food products but overtime diversified into general merchandise. Excludes large general merchandise stores who overtime diversified into retailing fresh food. (See Supercenters).</t>
  </si>
  <si>
    <t>This segment includes stores that specialize in retailing packaged alcoholic beverages.</t>
  </si>
  <si>
    <t>This segment includes stores that specialize in retailing food products considered to be healthy and/or derived from natural ingredients.</t>
  </si>
  <si>
    <t>This segment includes stores that specialize in retailing a limited selection of everyday consumer staple products.</t>
  </si>
  <si>
    <t>This segment includes stores that specialize in retailing prescription drugs and medications.</t>
  </si>
  <si>
    <t>This segment includes companies that operate stores where pharmacy revenue accounts for the majority of sales.</t>
  </si>
  <si>
    <t>This segment includes companies that specialize in retailing prescription drugs and medications on the Internet.</t>
  </si>
  <si>
    <t>This industry subgroup includes retail stores that carry a broad range of merchandise.</t>
  </si>
  <si>
    <t>This segment includes big-box stores that carry a wide selection of general merchandise and food.</t>
  </si>
  <si>
    <t>This segment includes stores that offer a wide range of general merchandise at discounted prices.</t>
  </si>
  <si>
    <t>This segment includes stores that offer a wide range of general merchandise at a single targeted price-point.</t>
  </si>
  <si>
    <t>This industry group includes companies involved in the extraction and processing of fossil fuel resources.</t>
  </si>
  <si>
    <t>This segment includes companies that explore and develop deposits of crude oil and natural gas.</t>
  </si>
  <si>
    <t>This segment includes companies that find and develop oil sands deposits.</t>
  </si>
  <si>
    <t>This segment includes companies that produce natural gas liquids (NGLs).</t>
  </si>
  <si>
    <t>This segment includes companies that find and develop natural gas deposits.</t>
  </si>
  <si>
    <t>This segment includes companies that pay royalty fees to government bodies for the production of fossil fuels.</t>
  </si>
  <si>
    <t>This segment includes companies that market and resell third-party purchased raw crude oil and natural gas volumes.</t>
  </si>
  <si>
    <t>This segment includes companies that own and operate pipelines and terminal facilities for oil and liquid rich gas. Also includes companies that process liquid rich gas into final end products.</t>
  </si>
  <si>
    <t>This segment includes companies that own and operate pipelines and terminal facilities for oil products.</t>
  </si>
  <si>
    <t>This segment includes companies that own and operate pipelines and terminal facilities for crude oil. These companies utilize their distribution network to link crude-oil production companies and refineries.</t>
  </si>
  <si>
    <t>This segment includes companies that own and operate pipelines and terminal facilities for refined oil products. These companies utilize their distribution network to link refineries to their end users.</t>
  </si>
  <si>
    <t>This segment includes companies that own and operate pipelines for natural gas liquids. These companies utilize their distribution network to link raw natural gas processing plants to NGL fractionation plants.</t>
  </si>
  <si>
    <t>This segment includes companies that own or operate facilities where liquefied natural gas (LNG) is cooled to a liquid state for shipping.</t>
  </si>
  <si>
    <t>This industry subgroup includes companies that process crude petroleum into refined petroleum products, such as gasoline and kerosene. Also includes companies that market these refined petroleum products to downstream users.</t>
  </si>
  <si>
    <t>This segment includes companies that provide distribution channels for refined petroleum products.</t>
  </si>
  <si>
    <t>This segment includes companies that retail refined petroleum products through storefront operations.</t>
  </si>
  <si>
    <t>This segment includes companies that own and operate gas stations that are integrated with an oil and gas company. Typically, these would be retailing arms of integrated oil or petroleum refining companies.</t>
  </si>
  <si>
    <t>This segment includes companies that own and operate independent gas stations.</t>
  </si>
  <si>
    <t>This segment includes companies that wholesale and distribute refined petroleum products. These companies do not produce their own products but instead distribute other companies' products in bulk to intermediaries in the supply chain or to commercial and industrial clients.</t>
  </si>
  <si>
    <t>This industry includes companies that specialize in providing support services or manufacture equipment for oil and natural gas exploration and production companies.</t>
  </si>
  <si>
    <t>This industry subgroup includes companies that provide contract drilling services or provide support services for drilling operations and drilling platforms.</t>
  </si>
  <si>
    <t>This segment includes companies that drill for oil and natural gas onshore on a contract basis.</t>
  </si>
  <si>
    <t>This segment includes companies that drill for oil and natural gas offshore on a contract basis. These companies own and operate various drilling rigs in order to provide these services for exploration and production companies.</t>
  </si>
  <si>
    <t>This segment includes companies that provide oilfield services and equipment in onshore applications.</t>
  </si>
  <si>
    <t>This segment includes companies that survey oil and natural gas fields through seismic technology.</t>
  </si>
  <si>
    <t>This industry group includes companies that are involved in the extraction and capturing of renewable energy resources.</t>
  </si>
  <si>
    <t>This industry includes companies that are involved in the extraction and capturing of renewable energy resources.</t>
  </si>
  <si>
    <t>This industry subgroup includes companies that produce fuel by using renewable resources rather than fossil fuels.</t>
  </si>
  <si>
    <t>This segment includes companies that produce diesel substitutes primarily from vegetable oil or animal fats.</t>
  </si>
  <si>
    <t>This segment includes companies that manufacture solar thermal electricity generation equipment.</t>
  </si>
  <si>
    <t>This segment includes companies that manufacture equipment used to capture geothermal energy, such as thermoelectric generators and other geothermal energy components.</t>
  </si>
  <si>
    <t>This segment includes companies that manufacture equipment used to capture energy from the storage and movement of water.</t>
  </si>
  <si>
    <t>This segment includes companies that manufacture equipment used to capture energy from renewable energy sources not elsewhere classified, as well as equipment used to improve the efficiency of electricity use and storage.</t>
  </si>
  <si>
    <t>This segment includes companies that manufacture fuel cell equipment that is primarily for industrial- or utility-scale purposes.</t>
  </si>
  <si>
    <t>This segment includes companies that manufacture equipment used to improve the efficiency of an electrical grid by interacting with software, improving monitoring, and increasing automation.</t>
  </si>
  <si>
    <t>This industry group includes companies that provide banking services. These companies accept deposits and use these deposits as their primary funding source for their lending activities.</t>
  </si>
  <si>
    <t>This industry includes companies that provide banking services. These companies accept deposits and use these deposits as their primary funding source for their lending activities.</t>
  </si>
  <si>
    <t>This industry subgroup includes companies that have multinational bank operations with significant institutional brokerage operations.</t>
  </si>
  <si>
    <t>This industry subgroup includes companies that accept deposits and make loans.</t>
  </si>
  <si>
    <t>This segment includes companies that accept deposits and make loans to corporations and large businesses.</t>
  </si>
  <si>
    <t>This segment includes companies that accept deposits and make loans to retail (individual) customers.</t>
  </si>
  <si>
    <t>This industry subgroup includes companies that manage and invest a company-owned portfolio for their own direct gain.</t>
  </si>
  <si>
    <t>This segment includes companies that hold securities of other companies for investment purposes.</t>
  </si>
  <si>
    <t>This segment includes companies that operate as a Special Purpose Acquisition Company (SPAC). SPACs are blank shell or blank-check companies that have no business operations but go public with the intention of merging or acquiring a company with the proceeds of the IPO.</t>
  </si>
  <si>
    <t>This segment includes companies that provide traditional investment management services for individual and institutional investors by investing in equities.</t>
  </si>
  <si>
    <t>This segment includes companies that provide traditional investment management services for individual and institutional investors by investing in a mixed asset portfolio. A mixed asset fund invests in a mix of bonds and equities to spread the investment risk.</t>
  </si>
  <si>
    <t>This industry subgroup includes investment firms investing in private companies. Such firms engage in leveraged buyout (LBO) transactions, private placements of securities, and ownership of private companies for investment purposes.</t>
  </si>
  <si>
    <t>This segment includes companies that operate a fund of funds investment strategy. A fund of funds holds a portfolio composed of investments in other fund types and does not hold direct investments.</t>
  </si>
  <si>
    <t>This segment includes companies that invest in an infrastructure asset class of private equity financial sponsors. An infrastructure investment includes transportation, water and waste, and natural resources investments.</t>
  </si>
  <si>
    <t>This segment includes companies that invest in a real estate asset class of private equity financial sponsors. A real estate investment consists of equity and debt investments in property that involves an active management strategy.</t>
  </si>
  <si>
    <t>This segment includes companies that invest in a secondary transaction asset class of private equity financial sponsors. A secondary transaction investment consists of buying and selling of preexisting investor commitments to private equity and other alternative investment funds. Types of secondary transaction investments are the sale of a limited partnership interest and the sale of a direct interest.</t>
  </si>
  <si>
    <t>This segment includes companies that provide venture capital investments. Such investments are provided to early-stage, high-potential, high-risk, growth startup companies.</t>
  </si>
  <si>
    <t>This segment includes companies that provide financial planning and investment advice to clients on a fee basis but do not have authority to execute trades. Financial planning involves creating and preserving personal wealth, retirement planning, and tax- and estate-planning services.</t>
  </si>
  <si>
    <t>This segment includes companies that provide personalized banking services to high-net-worth individuals.</t>
  </si>
  <si>
    <t>This industry includes companies that provide specialized loans and financing. Typically, these companies focus on one type of financing and derive their funding from capital markets.</t>
  </si>
  <si>
    <t>This segment includes companies that finance or lease equipment used by commercial or industrial users. In such a situation, a contractual agreement is established and usually reached through a dealer.</t>
  </si>
  <si>
    <t>This segment includes companies that finance or lease generic equipment with broad applications across industries.</t>
  </si>
  <si>
    <t>This segment includes companies that finance or lease aircrafts.</t>
  </si>
  <si>
    <t>This segment includes companies that finance or lease commercial vehicles. In such a situation, a contractual agreement is established and usually reached through a dealer.</t>
  </si>
  <si>
    <t>This segment includes companies that issue credit cards.</t>
  </si>
  <si>
    <t>This segment includes companies that provide home financing, such as mortgages and home equity loans.</t>
  </si>
  <si>
    <t>This segment includes companies that arrange home loans between borrowers and lenders on a commission or fee basis.</t>
  </si>
  <si>
    <t>This segment includes companies that provide mortgage services other than mortgage lending or mortgage brokerage services.</t>
  </si>
  <si>
    <t>This segment includes companies that provide insurance to cover losses from defaults on mortgage loans. Also known as private mortgage insurance (PMI).</t>
  </si>
  <si>
    <t>This segment includes revenue generated from mortgage insurance premiums.</t>
  </si>
  <si>
    <t>This segment includes total non-premium revenue generated from mortgage insurance.</t>
  </si>
  <si>
    <t>This segment includes companies that directly underwrite title insurance policies.</t>
  </si>
  <si>
    <t>This segment includes revenue generated from direct title premiums.</t>
  </si>
  <si>
    <t>This segment includes total non-premium revenue generated from direct title insurance.</t>
  </si>
  <si>
    <t>This segment includes companies that invest in real estate loans and related securities, and meet the criteria necessary to be eligible for real estate investment trust (REIT) tax status.</t>
  </si>
  <si>
    <t>This segment includes real estate investment trusts (REITs) that invest in commercial mortgage securities.</t>
  </si>
  <si>
    <t>This segment includes real estate investment trusts (REITs) that invest in residential mortgage securities.</t>
  </si>
  <si>
    <t>This industry subgroup includes companies that provide other types of financial services not elsewhere classified.</t>
  </si>
  <si>
    <t>This industry includes companies that provide financial services primarily for large financial institutions, corporations, or governments.</t>
  </si>
  <si>
    <t>This segment includes companies that provide financial advisory and securities underwriting services on a fee basis.</t>
  </si>
  <si>
    <t>This segment includes companies that provide advice on corporate financial matters, including restructuring, mergers and acquisitions, financial valuations, and litigation.</t>
  </si>
  <si>
    <t>This segment includes companies that provide access to capital through the sale of debt and equity securities.</t>
  </si>
  <si>
    <t>This segment includes companies that provide access to capital through the sale of debt securities.</t>
  </si>
  <si>
    <t>This segment includes companies that provide access to capital through the sale of equity securities.</t>
  </si>
  <si>
    <t>This segment includes companies that facilitate the buying and selling of securities on a commission or fee per basis.</t>
  </si>
  <si>
    <t>This segment includes companies that facilitate the buying and selling of commodity contracts and options on a commission or fee basis.</t>
  </si>
  <si>
    <t>This segment includes companies that facilitate the buying and selling of non-commodity securities on a commission or fee basis.</t>
  </si>
  <si>
    <t>This segment includes companies that buy and sell commodities and commodity-related securities for client-driven and proprietary trading.</t>
  </si>
  <si>
    <t>This segment includes companies that buy and sell currencies in the cash and derivatives markets for client-driven and proprietary trading.</t>
  </si>
  <si>
    <t>This segment includes companies that buy and sell fixed income securities and other interest rate products for client-driven and proprietary trading.</t>
  </si>
  <si>
    <t>This industry subgroup includes companies that are authorized to hold assets in trust and provide services for registering securities and transferring ownership.</t>
  </si>
  <si>
    <t>This segment includes companies that provide trade execution and clearance services on a fee basis.</t>
  </si>
  <si>
    <t>This segment includes companies that provide securities issuance and related services on a fee basis.</t>
  </si>
  <si>
    <t>This industry group includes companies providing insurance related products and services.</t>
  </si>
  <si>
    <t>This industry includes companies that underwrite insurance products or companies that specialize in providing insurance related services.</t>
  </si>
  <si>
    <t>This segment includes premium income generated from life insurance protection products, including individual and group life, accidental death, and disability policies.</t>
  </si>
  <si>
    <t>This segment includes total non-premium revenue generated from direct life business.</t>
  </si>
  <si>
    <t>This segment includes investment income generated from direct life insurance.</t>
  </si>
  <si>
    <t>This segment includes non-premium income generated from life insurance protection products, including individual and group life, accidental death, and disability policies.</t>
  </si>
  <si>
    <t>This segment includes investment income generated from life insurance protection products, including individual and group life, accidental death, and disability policies.</t>
  </si>
  <si>
    <t>This segment includes realized gains/losses generated from life insurance protection products, including individual and group life, accidental death, and disability policies.</t>
  </si>
  <si>
    <t>This segment includes fees and other non-premium income generated from life insurance protection products, including individual and group life, accidental death, and disability policies.</t>
  </si>
  <si>
    <t>This segment includes realized gains/losses generated from direct life insurance.</t>
  </si>
  <si>
    <t>This segment includes non-premium income generated from individual or group life insurance, savings and retirement products, or fixed and variable annuities.</t>
  </si>
  <si>
    <t>This segment includes investment income generated from life insurance savings and retirement products, including individual and group fixed and variable annuities.</t>
  </si>
  <si>
    <t>This segment includes realized gains/losses generated from life insurance savings and retirement products, including individual and group fixed and variable annuities.</t>
  </si>
  <si>
    <t>This segment includes other income generated from direct life insurance.</t>
  </si>
  <si>
    <t>This segment includes premium revenue generated from surety and fidelity bond insurance.</t>
  </si>
  <si>
    <t>This segment includes premium revenue generated from personal lines of insurance, such as home and auto.</t>
  </si>
  <si>
    <t>This segment includes premium revenue generated from coverage of residential dwellings and farms.</t>
  </si>
  <si>
    <t>This segment includes premium revenue generated from coverage of all auto physical damage claims and personal auto liability for both standard and non-standard drivers.</t>
  </si>
  <si>
    <t>This segment includes premium revenue generated from other personal lines of business not elsewhere classified.</t>
  </si>
  <si>
    <t>This segment includes investment income generated from direct property and casualty insurance.</t>
  </si>
  <si>
    <t>This segment includes realized gains/losses generated from direct property and casualty insurance.</t>
  </si>
  <si>
    <t>This segment includes other income generated from direct property and casualty insurance.</t>
  </si>
  <si>
    <t>This segment includes premium revenue generated from direct health insurance in compliance with Islamic law.</t>
  </si>
  <si>
    <t>This segment includes total non-premium revenue generated from direct health insurance in compliance with Islamic law.</t>
  </si>
  <si>
    <t>This segment includes premium revenue generated from direct life insurance in compliance with Islamic law.</t>
  </si>
  <si>
    <t>This segment includes total non-premium revenue generated from direct life insurance in compliance with Islamic law.</t>
  </si>
  <si>
    <t>This segment includes premium revenue generated from direct property and casualty insurance in compliance with Islamic law.</t>
  </si>
  <si>
    <t>This segment includes total non-premium revenue generated from direct property and casualty insurance in compliance with Islamic law.</t>
  </si>
  <si>
    <t>This industry subgroup includes companies that underwrite reinsurance for life, health and medical, property and casualty, title, and other insurance policies.</t>
  </si>
  <si>
    <t>This segment includes companies that underwrite reinsurance for life insurance policies. Insurance types include life, accidental death, disability and annuities (pensions).</t>
  </si>
  <si>
    <t>This segment includes premium revenue generated from life reinsurance insurance.</t>
  </si>
  <si>
    <t>This segment includes total non-premium revenue generated from life reinsurance.</t>
  </si>
  <si>
    <t>This segment includes investment-generated income from life reinsurance business.</t>
  </si>
  <si>
    <t>This segment includes realized gains/losses generated from life reinsurance business.</t>
  </si>
  <si>
    <t>This segment includes other income generated from life reinsurance business.</t>
  </si>
  <si>
    <t>This segment includes companies that underwrite reinsurance for property and casualty insurance policies. Insurance types include automobile, property damage, casualty, theft, fire, malpractice, marine, workers' compensation and homeowners insurance.</t>
  </si>
  <si>
    <t>This segment includes premium revenue generated from property and casualty reinsurance.</t>
  </si>
  <si>
    <t>This segment includes premium revenue generated from all casualty reinsurance, including specialty coverage and all other casualty lines, including all liability lines of business.</t>
  </si>
  <si>
    <t>This segment includes premium revenue generated from all property reinsurance such as catastrophe coverage.</t>
  </si>
  <si>
    <t>This segment includes total non-premium revenue generated from property and casualty reinsurance.</t>
  </si>
  <si>
    <t>This segment includes investment income generated from property and casualty reinsurance business.</t>
  </si>
  <si>
    <t>This segment includes realized gains/losses generated from property and casualty reinsurance business.</t>
  </si>
  <si>
    <t>This segment includes other income generated from property and casualty reinsurance business.</t>
  </si>
  <si>
    <t>This industry subgroup includes companies that act as insurance intermediaries to sell insurance policies and other insurance-related products like annuities.</t>
  </si>
  <si>
    <t>This sector includes companies that own, develop, or provide specialized services for real estate assets.</t>
  </si>
  <si>
    <t>This industry group includes companies that own, develop, or provide specialized services for real estate assets.</t>
  </si>
  <si>
    <t>This industry includes companies that own or develop real estate assets. Such companies derive rental income or sell real estate for asset appreciation and are not structured as real estate investment trusts (REITs).</t>
  </si>
  <si>
    <t>This industry subgroup includes non-REIT owners and developers of health care properties.</t>
  </si>
  <si>
    <t>This industry subgroup includes non-REIT owners and developers of hotel/lodging properties.</t>
  </si>
  <si>
    <t>This segment includes non-REIT owners and developers of apartments that typically have 5+ units.</t>
  </si>
  <si>
    <t>This segment includes non-REIT owners and developers of student housing. Such housing is any for-rent housing that is available to students only.</t>
  </si>
  <si>
    <t>This industry subgroup includes non-REIT owners and developers of industrial properties, such as warehouse, distribution, temperature-controlled logistics, and flex space.</t>
  </si>
  <si>
    <t>This industry subgroup includes non-REIT owners and developers of office buildings.</t>
  </si>
  <si>
    <t>This segment includes non-REIT owners and developers of standalone retail buildings that serves a single retail tenant, such as gas station sites or stand-alone restaurant buildings.</t>
  </si>
  <si>
    <t>This industry subgroup includes non-REIT owners and developers of self-storage units/properties.</t>
  </si>
  <si>
    <t>This industry subgroup includes non-REIT owners and developers of specialty and other properties not elsewhere classified.</t>
  </si>
  <si>
    <t>This industry includes companies that own or develop real estate assets and are structured as a real estate investment trusts (REITs). Companies with other similar structures that provide a tax benefit and have a defined distribution policy are also included. Excludes REITs which primarily invest in real estate loans (see Mortgage REIT).</t>
  </si>
  <si>
    <t>This industry subgroup includes real estate investment trusts (REITs) that own and develop health care properties.</t>
  </si>
  <si>
    <t>This segment includes real estate investment trusts (REITs) that own and develop hospitals.</t>
  </si>
  <si>
    <t>This segment includes real estate investment trusts (REITs) that own and develop senior housing, such as retirement living communities and assisted living facilities.</t>
  </si>
  <si>
    <t>This segment includes real estate investment trusts (REITs) that own and develop nursing homes.</t>
  </si>
  <si>
    <t>This industry subgroup includes real estate investment trusts (REITs) that own and develop hotel/resort properties.</t>
  </si>
  <si>
    <t>This segment includes real estate investment trusts (REITs) that own and develop apartments that typically have 5+ units.</t>
  </si>
  <si>
    <t>This segment includes real estate investment trusts (REITs) that own and develop single family homes.</t>
  </si>
  <si>
    <t>This segment includes real estate investment trusts (REITs) that own and develop student housing. Such housing is any for-rent housing that is available only to students.</t>
  </si>
  <si>
    <t>This industry subgroup includes real estate investment trusts (REITs) that own and develop office buildings in either central business districts or the suburbs.</t>
  </si>
  <si>
    <t>This industry subgroup includes real estate investment trusts (REITs) that own and develop self-storage units and facilities.</t>
  </si>
  <si>
    <t>This industry subgroup includes real estate investment trusts (REITs) that own and develop tracts of timberlands.</t>
  </si>
  <si>
    <t>This industry subgroup includes real estate investment trusts (REITs) that own and develop data centers.</t>
  </si>
  <si>
    <t>This industry subgroup includes real estate investment trusts (REITs) that own and develop gaming related properties such as casinos, betting shops, racetracks, and casino hotels.</t>
  </si>
  <si>
    <t>This industry subgroup includes real estate investment trusts (REITs) that own and develop specialty and other properties not elsewhere classified.</t>
  </si>
  <si>
    <t>This segment includes companies that provide management services for residential property.</t>
  </si>
  <si>
    <t>This segment includes companies that provide brokerage services for real estate leasing between a lessee and the property owner for a fee.</t>
  </si>
  <si>
    <t>This industry includes companies that research, develop and manufacture pharmaceutical drugs used to cure or treat diseases.</t>
  </si>
  <si>
    <t>This industry includes companies that provide health care services. These services may be standalone or offered as part of operating a specialized facility.</t>
  </si>
  <si>
    <t>This segment includes medical facilities that provide short and long term medical and diagnostic testing and treatments.</t>
  </si>
  <si>
    <t>This segment includes companies that provide outpatient kidney or renal dialysis services.</t>
  </si>
  <si>
    <t>This segment includes companies that provide specialty mental and physical rehabilitation services.</t>
  </si>
  <si>
    <t>This industry subgroup includes companies that provide standalone health care services or ancillary related health care services.</t>
  </si>
  <si>
    <t>This segment includes companies that provide health care testing services, such as medical laboratories, diagnostic imaging centers, clinical trial services, and biotechnology research and development services.</t>
  </si>
  <si>
    <t>This segment includes medical laboratories that provide analytical or diagnostic services to a medical professional or to the patient on referral from a health care practitioner.</t>
  </si>
  <si>
    <t>This segment includes companies that provide patient transportation services by ground or air with medical care.</t>
  </si>
  <si>
    <t>This industry subgroup includes companies that provide distribution channels for health care products.</t>
  </si>
  <si>
    <t>This segment includes companies that wholesale and distribute pharmaceutical drugs.</t>
  </si>
  <si>
    <t>This industry subgroup includes companies that provide managed health care services through a health maintenance organization (HMO) or provide health insurance.</t>
  </si>
  <si>
    <t>This segment includes companies that provide managed health care services through a health maintenance organization (HMO) structure to commercial clients.</t>
  </si>
  <si>
    <t>This segment includes companies that provide disease management and wellness program services.</t>
  </si>
  <si>
    <t>This segment includes companies that provide managed health care services through a health maintenance organization (HMO) structure to participants of government programs.</t>
  </si>
  <si>
    <t>This segment includes companies that provide managed health care services through a health maintenance organization (HMO) structure to participants in the Medicaid program.</t>
  </si>
  <si>
    <t>This segment includes companies that provide managed health care services through a health maintenance organization (HMO) structure to participants in all Medicare programs.</t>
  </si>
  <si>
    <t>This industry includes companies that manufacture health care products for medical treatments and diagnostics.</t>
  </si>
  <si>
    <t>This segment includes companies that manufacture analytical laboratory instruments used to analyze the chemical or physical composition of samples of materials.</t>
  </si>
  <si>
    <t>This segment includes companies that manufacture in-vitro (not internal) diagnostic substances. These substances are used for diagnostic tests that are performed in test tubes, petri dishes, and machines.</t>
  </si>
  <si>
    <t>This industry subgroup includes companies that design and manufacture medical devices which are implanted within the human body.</t>
  </si>
  <si>
    <t>This segment includes companies that manufacture reconstructive implants used in partial or full arthroplasties or resurfacings that restore normal hip function and mobility.</t>
  </si>
  <si>
    <t>This segment includes companies that manufacture reconstructive implants used in partial or full arthroplasties that restore normal knee function and mobility.</t>
  </si>
  <si>
    <t>This segment includes companies that manufacture devices and their related biologics to treat spine-related disorders, such as back pain, degenerative disc disease, arthritis, spinal stenosis, and lumbar disc herniation.</t>
  </si>
  <si>
    <t>This segment includes companies that manufacture products used to deliver therapeutic dosages or monitor endocrine levels in the body.</t>
  </si>
  <si>
    <t>This segment includes companies that manufacture equipment used to deliver a dose of radiation to control malignant cells as part of cancer treatment.</t>
  </si>
  <si>
    <t>This industry group includes companies that manufacture industrial products.</t>
  </si>
  <si>
    <t>This industry includes companies that manufacture aerospace and defense products.</t>
  </si>
  <si>
    <t>This industry subgroup includes companies that manufacture commercial aircrafts and their parts. Excludes aircrafts and parts used for military purposes (See Military Aircraft).</t>
  </si>
  <si>
    <t>This segment includes companies that manufacture or assemble commercial aircraft and helicopters, including complete aircraft overhauls and rebuilding.</t>
  </si>
  <si>
    <t>This segment includes companies that manufacture or assemble military aircraft and helicopters, including complete aircraft overhauls and rebuilding.</t>
  </si>
  <si>
    <t>This segment includes companies that manufacture military armored vehicles, tanks, self-propelled vehicles, and tank components.</t>
  </si>
  <si>
    <t>This segment includes companies that manufacture affixed ventilation, heating, air conditioning, and commercial and industrial walk-in refrigeration and freezer equipment. Excludes portable or consumer HVAC equipment (see Heating &amp; Cooling Appliances).</t>
  </si>
  <si>
    <t>This segment includes companies that manufacture air conditioning and warm air furnace equipment, as well as commercial and industrial walk-in refrigeration and freezer equipment.</t>
  </si>
  <si>
    <t>This segment includes companies that manufacture water heaters and boilers.</t>
  </si>
  <si>
    <t>This segment includes companies that manufacture attic fans, blowers, and industrial and commercial fans, such as exhaust and ventilating fans.</t>
  </si>
  <si>
    <t>This segment includes companies that manufacture security devices, such as motion sensors and fire detectors.</t>
  </si>
  <si>
    <t>This segment includes companies that manufacture fire detection systems, such as smoke detectors.</t>
  </si>
  <si>
    <t>This segment includes companies that manufacture security systems designed to detect intruders or burglars. Such systems include motion detectors, or devices that recognize and respond to the opening of a door or window. They also include after-market car alarm systems.</t>
  </si>
  <si>
    <t>This industry subgroup includes companies that manufacture equipment used in the generation and distribution of electricity.</t>
  </si>
  <si>
    <t>This segment includes companies that manufacture equipment used in both primary and secondary power generation.</t>
  </si>
  <si>
    <t>This segment includes companies that produce nuclear power generation equipment and systems.</t>
  </si>
  <si>
    <t>This segment includes companies that manufacture turbines and turbine generator sets. Includes steam turbines and gas turbines. Excludes turbines used in renewable energy applications.</t>
  </si>
  <si>
    <t>This segment includes companies that manufacture power automation equipment or systems utilized in power generation facilities or their networks.</t>
  </si>
  <si>
    <t>This segment includes companies that manufacture electrical equipment primarily used within utility transmission and distribution networks such as transformers, and switchgear apparatus.</t>
  </si>
  <si>
    <t>This segment includes companies that manufacture devices used to count and register variables, such as gas and water consumption.</t>
  </si>
  <si>
    <t>This segment includes companies that manufacture electronic inductors, such as coils and transformers. Excludes electronic coils for power transmission or distribution (see Power Trans &amp; Distr Components).</t>
  </si>
  <si>
    <t>This segment includes companies that manufacture electronic connectors.</t>
  </si>
  <si>
    <t>This segment includes companies that manufacture current-carrying wiring and cable. Excludes fiber optic cables utilized for telecommunication (see Fiber Optic Equipment).</t>
  </si>
  <si>
    <t>This industry includes companies that manufacture machinery for use in a variety of applications.</t>
  </si>
  <si>
    <t>This industry subgroup includes companies that manufacture agricultural machinery parts, farm machinery and equipment, and home lawn and garden equipment.</t>
  </si>
  <si>
    <t>This segment includes companies that manufacture farm tractors and other farm equipment.</t>
  </si>
  <si>
    <t>This segment includes companies that manufacture elevators and conveyors for outdoor use, boring and cutting machinery, mortar mixers, and earth movers.</t>
  </si>
  <si>
    <t>This segment includes companies that manufacture underground mining machinery. Such machinery includes draglines, longwall shearers, stage loaders, roof supports, face conveyors, continuous haulage systems, batch haulage vehicles, shovels and excavators, and mining trucks.</t>
  </si>
  <si>
    <t>This segment includes companies that provide parts and aftermarket services for construction and mining machinery. Includes maintenance services, as well as manufacturing of spare parts and aftermarket consumables.</t>
  </si>
  <si>
    <t>This industry subgroup includes companies that manufacture mechanical power equipment, transmission shafts, cranks, camshafts, crankshafts, gears, gearboxes, couplings, and fully assembled internal combustion engines.</t>
  </si>
  <si>
    <t>This segment includes companies that manufacture combustion piston engines for use in industrial engines, such as steam, hydraulic, wind and gas turbines. They may also manufacture engines for marine craft and rail trains. Excludes airplane, vehicle or motorcycle engines.</t>
  </si>
  <si>
    <t>This segment includes companies that manufacture transmissions and related components.</t>
  </si>
  <si>
    <t>This segment includes companies that manufacture gears used in drivetrain components for various applications.</t>
  </si>
  <si>
    <t>This segment includes companies that manufacture industrial process automation machinery. Such machinery includes systems designed to monitor and respond to industrial variables in the production process.</t>
  </si>
  <si>
    <t>This segment includes companies that manufacture industrial robots, such as robots used to manufacture vehicles and computers.</t>
  </si>
  <si>
    <t>This segment includes companies that provide parts and aftermarket services for factory automation equipment. Includes maintenance services, as well as manufacturing of spare parts and aftermarket consumables.</t>
  </si>
  <si>
    <t>This segment includes companies that manufacture equipment that increases the pressure of air or gas through a pipe.</t>
  </si>
  <si>
    <t>This segment includes companies that manufacture cylinders and actuators that are used to convert fluid power to linear or rotary mechanical power.</t>
  </si>
  <si>
    <t>This segment includes companies that manufacture valves that regulate the passage of fluids through the use of hydraulics or thermostatic controls.</t>
  </si>
  <si>
    <t>This segment includes companies that manufacture valves that regulate the passage of fluids in industrial applications.</t>
  </si>
  <si>
    <t>This industry subgroup includes companies that manufacture industrial machinery not elsewhere classified.</t>
  </si>
  <si>
    <t>This segment includes companies that manufacture machinery used in the commercial and service industries. Includes automatic vending machines and commercial laundry machines.</t>
  </si>
  <si>
    <t>This segment includes companies that manufacture automated vending machines or coin-operated mechanisms for machines.</t>
  </si>
  <si>
    <t>This segment includes companies that manufacture commercial laundry and dry-cleaning equipment and pressing machines. Exclude laundry machines for home use (see Household Appliance).</t>
  </si>
  <si>
    <t>This segment includes companies that manufacture machinery used to produce foods and beverages.</t>
  </si>
  <si>
    <t>This segment includes companies that manufacture extruders, molders, and pneumatic tire-making or retreading machines for specific types of plastic or rubber products.</t>
  </si>
  <si>
    <t>This segment includes companies that manufacture general purpose machinery that is not elsewhere classified.</t>
  </si>
  <si>
    <t>This segment includes companies that provide parts and aftermarket services for other machinery. Includes maintenance services, as well as manufacturing of spare parts and aftermarket consumables.</t>
  </si>
  <si>
    <t>This segment includes companies that manufacture metal molds and die castings.</t>
  </si>
  <si>
    <t>This segment includes companies that manufacture specialty tools and fixtures, such as dies and jigs.</t>
  </si>
  <si>
    <t>This segment includes companies that manufacture stamping presses to shape or cut metal.</t>
  </si>
  <si>
    <t>This industry includes companies that manufacture equipment and vehicles used for commercial transportation across land and water.</t>
  </si>
  <si>
    <t>This segment includes companies that manufacture on-highway commercial vehicles. This typically includes class 5 through class 8 commercial vehicles. Excludes vehicles for retail consumers (see Automobiles).</t>
  </si>
  <si>
    <t>This segment includes companies that manufacture trailers for on-highway commercial vehicles.</t>
  </si>
  <si>
    <t>This segment includes all types of rail-rolling stock locomotives for both suburban and trans-urban railway networks.</t>
  </si>
  <si>
    <t>This segment includes companies that manufacture diesel locomotives for the transport of both freight and passengers.</t>
  </si>
  <si>
    <t>This segment includes companies that manufacture electric locomotives for the transport of both freight and passengers.</t>
  </si>
  <si>
    <t>This segment includes all types of rail-rolling stock for both suburban and trans-urban railway networks in both commercial and passenger transportation spaces.</t>
  </si>
  <si>
    <t>This segment includes companies that manufacture commercial freight railroad rolling stock.</t>
  </si>
  <si>
    <t>This segment includes companies that manufacture passenger railroad cars for both suburban and intercity transport.</t>
  </si>
  <si>
    <t>This segment includes companies that manufacture rolling stock components and systems. This may include electronic systems and mechanical components.</t>
  </si>
  <si>
    <t>This segment includes companies that manufacture parts and systems for railway infrastructure networks, including switching systems and fasteners.</t>
  </si>
  <si>
    <t>This segment includes companies that manufacture and repair ships for commercial use.</t>
  </si>
  <si>
    <t>This segment includes companies that provide parts and aftermarket services for ships. Includes maintenance services, as well as manufacturing of spare parts and aftermarket consumables.</t>
  </si>
  <si>
    <t>This industry includes companies that process metal, plastic, or rubber into semi-finished products. Typically, these products have a broad application and are used as inputs for other manufacturers.</t>
  </si>
  <si>
    <t>This segment includes companies that manufacture rolling-element bearings designed to reduce rotational friction.</t>
  </si>
  <si>
    <t>This segment includes companies that manufacture pipes and various fittings for pipes and tubes made of metals other than iron or steel.</t>
  </si>
  <si>
    <t>This segment includes companies that manufacture metal valves used to regulate the passage of fluids.</t>
  </si>
  <si>
    <t>This segment includes companies that specialize in metalworking processes and use their specializations to manufacture semi-finished materials or metal products. Also includes companies that specialize in manufacturing custom metal products.</t>
  </si>
  <si>
    <t>This segment includes companies that use roll forming to create either a long strand of metal or metal pieces in large quantities.</t>
  </si>
  <si>
    <t>This segment includes companies that manufacture foundry cores and patterns used to mold various shapes in either iron or steel mills.</t>
  </si>
  <si>
    <t>This segment includes companies that coat and treat metal, typically as a finishing process.</t>
  </si>
  <si>
    <t>This segment includes companies that electroplate products. Electroplating is designed to increase a product's resistance to abrasion and corrosion.</t>
  </si>
  <si>
    <t>This segment includes companies that coat metals to improve the strength and heat resistance of the products.</t>
  </si>
  <si>
    <t>This segment includes companies that heat and cool metals in a controlled manner in order to alter its physical properties.</t>
  </si>
  <si>
    <t>This segment includes companies that manufacture products made of large metal plates.</t>
  </si>
  <si>
    <t>This segment includes companies that manufacture products made of large metal plates that are not used in the construction of architectural structures.</t>
  </si>
  <si>
    <t>This segment includes companies that manufacture springs and wires. Typically, these products are made by passing drawn metal through progressively smaller dies or holes in draw plates.</t>
  </si>
  <si>
    <t>This segment includes companies that manufacture high-gauge springs.</t>
  </si>
  <si>
    <t>This segment includes companies that manufacture low-gauge springs.</t>
  </si>
  <si>
    <t>This segment includes companies that specialize in plastic manufacturing processes. Typically, these companies produce intermediate goods with industrial applications.</t>
  </si>
  <si>
    <t>This segment includes companies that specialize in manufacturing rubber products.</t>
  </si>
  <si>
    <t>This segment includes companies that manufacture rubber goods for non-mechanical applications.</t>
  </si>
  <si>
    <t>This industry group includes companies that provide services to industrial or commercial consumers.</t>
  </si>
  <si>
    <t>This industry includes companies that provide services primarily to industrial users or are wholesalers of industrial products.</t>
  </si>
  <si>
    <t>This segment includes companies that wholesale and distribute industrial machinery and parts.</t>
  </si>
  <si>
    <t>This segment includes companies that wholesale and distribute stationary machinery and equipment.</t>
  </si>
  <si>
    <t>This segment includes companies that wholesale and distribute on-highway commercial vehicles and parts.</t>
  </si>
  <si>
    <t>This segment includes companies that wholesale and distribute supplies and equipment.</t>
  </si>
  <si>
    <t>This segment includes companies that wholesale and distribute electrical supplies for commercial use.</t>
  </si>
  <si>
    <t>This segment includes companies that wholesale and distribute janitorial and sanitary supplies for commercial use.</t>
  </si>
  <si>
    <t>This segment includes companies that wholesale and distribute plumbing supplies for commercial use.</t>
  </si>
  <si>
    <t>This segment includes companies that rent equipment, machinery, or vehicles for industrial or commercial use.</t>
  </si>
  <si>
    <t>This segment includes establishments that repair and maintain electronic and precision equipment.</t>
  </si>
  <si>
    <t>This segment includes companies that repair and maintain industrial machinery and equipment.</t>
  </si>
  <si>
    <t>This segment includes companies that provide building repair and maintenance services. Typically, these services are offered in an outsourcing model for property owners. These services include minor building repairs, painting, light fixture replacements and general handyman services. These companies may also hire and manage subcontractors, such as plumbers, electricians and HVAC specialists for more specialized services.</t>
  </si>
  <si>
    <t>This industry subgroup includes companies that provide catering for a single event or long-term food services for a specified period of time via contract. They may cater single events at different locations or continually operate concessions at sports or similar facilities. The food may be served or offered cafeteria style.</t>
  </si>
  <si>
    <t>This segment includes companies that offer single-event food services.</t>
  </si>
  <si>
    <t>This segment includes companies that provide food services to institutional, governmental, commercial, or industrial clients, usually on a contractual basis.</t>
  </si>
  <si>
    <t>This segment includes companies that provide printing support services.</t>
  </si>
  <si>
    <t>This segment includes companies that provide investigation and detective services.</t>
  </si>
  <si>
    <t>This segment includes companies that provide guard and patrol services.</t>
  </si>
  <si>
    <t>This industry subgroup includes companies that provide commercial services not elsewhere classified.</t>
  </si>
  <si>
    <t>This segment includes companies that provide parking lot facility management services. These companies provide outsourced parking lot operations for property owners.</t>
  </si>
  <si>
    <t>This segment includes companies that provide hazardous waste collection and treatment services. It also includes companies that provide oil and hydrocarbon collection and recycling.</t>
  </si>
  <si>
    <t>This segment includes companies that provide remediation services. Such services include asbestos abatement, lead paint removal, oil spill cleanup, soil remediation and mine reclamation services.</t>
  </si>
  <si>
    <t>This segment includes companies that operate solid waste combustors and incinerators.</t>
  </si>
  <si>
    <t>This segment includes companies that operate solid waste landfill facilities for the disposal of solid waste.</t>
  </si>
  <si>
    <t>This segment includes companies that operate solid waste transfer facilities. Such facilities consolidate and compact the solid waste and then transport it to disposal sites by rail or truck.</t>
  </si>
  <si>
    <t>This segment includes groups or organizations of lawyers who provide expertise in a range of specific areas of law, such as criminal, family, estate, patent, real estate, or tax law.</t>
  </si>
  <si>
    <t>This segment includes organizations that provide professional services not elsewhere classified.</t>
  </si>
  <si>
    <t>This segment includes companies that audit the accounting records of public and private organizations.</t>
  </si>
  <si>
    <t>This segment includes companies that provide traditional full-service hub-and-spoke scheduled passenger flights.</t>
  </si>
  <si>
    <t xml:space="preserve">This segment includes full-service carrier revenue generated from chartered airline operations. Charter flights are usually nonscheduled and carry mainly tourists or military personnel as passengers. </t>
  </si>
  <si>
    <t>This segment includes full-service carrier revenue generated from mainline passenger air operations. Services are conducted with long-haul aircrafts to domestic and international destinations.</t>
  </si>
  <si>
    <t>This segment includes full-service carrier revenue generated from regional operations, such as contract carriers and/or regional subsidiaries.</t>
  </si>
  <si>
    <t>This segment includes low-cost carrier revenue generated from charted airline operations.</t>
  </si>
  <si>
    <t>This segment includes low-cost carrier revenue generated from regional operations, such as contract carriers and/or regional subsidiaries.</t>
  </si>
  <si>
    <t>This segment includes companies that provide airline service for small cities. Regional carriers are also used to support larger full-service carriers.</t>
  </si>
  <si>
    <t>This segment includes regional carrier revenue generated from airline charter operations.</t>
  </si>
  <si>
    <t>This segment includes regional carrier revenue generated from regional operations, such as contract carriers and/or regional subsidiaries.</t>
  </si>
  <si>
    <t>This segment includes regional carrier revenue generated from ancillary passenger activities and/or onboard product sales, such as booking fees, baggage fees, frequent flyer programs, and leasing income as well as the sale of onboard food, goods, telecommunications services and gaming proceeds.</t>
  </si>
  <si>
    <t>This industry subgroup includes companies that provide courier delivery services. Such services include pickup and delivery of letters, small packages, and documents. Delivery services can be done by air or ground transportation.</t>
  </si>
  <si>
    <t>This industry subgroup includes companies that provide marine transportation services, including freight transportation and oil tankers.</t>
  </si>
  <si>
    <t>This segment includes companies that provide marine transportation of freight by container ship. These ships transport standardized containers holding a wide range of consumer and industrial products.</t>
  </si>
  <si>
    <t>This segment includes companies that provide marine transportation of dry bulk commodity products. Typically, the ships used are bulk carriers that are designed to transport large amounts of dry, unpackaged cargo.</t>
  </si>
  <si>
    <t>This segment includes companies that provide marine transportation of automobiles and other vehicles. Ships are referred to as RO-ROs (roll-on/roll-off).</t>
  </si>
  <si>
    <t>This segment includes companies that provide marine transportation of liquids or gases in bulk.</t>
  </si>
  <si>
    <t>This segment includes companies that provide marine transportation of chemicals using chemical tanker carriers.</t>
  </si>
  <si>
    <t>This segment includes companies that provide marine transportation of liquefied petroleum gas (LPG) and liquefied natural gas (LNG) via LPG/LNG carriers.</t>
  </si>
  <si>
    <t>This segment includes companies that provide marine transportation of oil and refined petroleum products via oil and product tankers.</t>
  </si>
  <si>
    <t>This segment includes companies that transport coal and coke by rail.</t>
  </si>
  <si>
    <t>This segment includes companies that transport consumer products by rail.</t>
  </si>
  <si>
    <t>This segment includes companies that transport forest and paper products by rail.</t>
  </si>
  <si>
    <t>This segment includes companies that transport industrial products by rail.</t>
  </si>
  <si>
    <t>This segment includes companies that provide less-than-truckload (LTL) trucking services. LTL carriers typically pick up multiple shipments from multiple customers on a single truck and then route that freight for delivery through service centers where the freight may be transferred to other trucks with similar destinations.</t>
  </si>
  <si>
    <t>This segment includes companies that generate freight revenue from less-than-truckload trucking services.</t>
  </si>
  <si>
    <t>This segment includes companies that generate fuel surcharge revenue from less-than-truckload (LTL) trucking services.</t>
  </si>
  <si>
    <t>This segment includes companies that generate revenue from truckload trucking services.</t>
  </si>
  <si>
    <t>This segment includes companies that generate fuel surcharge revenue from truckload trucking services.</t>
  </si>
  <si>
    <t>This segment includes companies that provide specialized freight trucking services, such as transporting bulk commodities and automobiles, as well as dedicated trucking services.</t>
  </si>
  <si>
    <t>This segment includes companies that provide railway-based passenger transportation services.</t>
  </si>
  <si>
    <t>This segment includes companies that provide bus passenger transit services. Such services can operate within metropolitan and suburban areas or between cities and urban areas.</t>
  </si>
  <si>
    <t>This segment includes companies that provide bus passenger services outside a single metropolitan area. Such services are provided between cities or in rural areas.</t>
  </si>
  <si>
    <t>This segment includes companies that provide local and suburban bus passenger services within metropolitan areas and adjacent suburban areas.</t>
  </si>
  <si>
    <t>This segment includes companies that transport passengers on ferries and other inland waters vessels that are not suited for ocean transport.</t>
  </si>
  <si>
    <t>This segment includes companies that provide helicopter passenger services, such as commuter helicopter service. Excludes transportation of oil workers to oil platforms (see Oil &amp; Gas Services).</t>
  </si>
  <si>
    <t>This industry subgroup includes companies that provide asset light trucking, transportation brokerage, intermodal, freight forwarding, and logistic services.</t>
  </si>
  <si>
    <t>This segment includes companies that provide air freight brokerage services.</t>
  </si>
  <si>
    <t>This segment includes companies that provide intermodal brokerage services.</t>
  </si>
  <si>
    <t>This segment includes companies that provide ocean brokerage services.</t>
  </si>
  <si>
    <t>This segment includes companies that provide truckload and less-than-truckload brokerage services.</t>
  </si>
  <si>
    <t>This segment includes companies that provide freight forwarding services. These companies do not move the products themselves, but arrange the shipment by contracting with carriers.</t>
  </si>
  <si>
    <t>This segment includes companies that provide intermodal services. These services involve transporting freight through intermodal containers with the use of various forms of transportation. The company may transport the goods themselves or contract with carriers.</t>
  </si>
  <si>
    <t>This segment includes companies that provide storage and warehousing services.</t>
  </si>
  <si>
    <t>This industry subgroup includes companies that support transportation by operating infrastructure or directly providing support services.</t>
  </si>
  <si>
    <t>This segment includes companies that provide services to assist in the day-to-day functions of transportation service providers.</t>
  </si>
  <si>
    <t>This segment includes companies that provide trucking support services, such as equipment maintenance, rentals, and tank washing.</t>
  </si>
  <si>
    <t>This industry includes companies involved in the construction and engineering fields.</t>
  </si>
  <si>
    <t>This industry subgroup includes companies that provide engineering services, such as design, development, and feasibility study services, but do not actually execute the project.</t>
  </si>
  <si>
    <t>This segment includes companies that provide environmental engineering and consulting services.</t>
  </si>
  <si>
    <t>This segment includes companies that build infrastructure used by the communications industry.</t>
  </si>
  <si>
    <t>This segment includes companies that lay cable and build utility lines used in the telecommunications and utility industries.</t>
  </si>
  <si>
    <t>This segment includes companies that build communications and transmission infrastructure, such as cellular phone towers, satellite receiving stations and radio signal transmission towers. Also includes companies that own, operate and rent equipment space on cellular phone towers.</t>
  </si>
  <si>
    <t>This segment includes companies that offer specialty network design and construction services to wireless and wireline telecom carriers.</t>
  </si>
  <si>
    <t>This segment includes companies that build power plants, as well as oil and gas pipelines.</t>
  </si>
  <si>
    <t>This segment includes companies that build nuclear power generation facilities.</t>
  </si>
  <si>
    <t>This segment includes companies that build maritime infrastructure, such as port facilities and canals.</t>
  </si>
  <si>
    <t>This segment includes companies that build utility network infrastructure.</t>
  </si>
  <si>
    <t>This segment includes companies that construct the distribution lines for electricity as well as the structures integral for long-distance power lines.</t>
  </si>
  <si>
    <t>This segment includes companies that build natural gas transmission and distribution infrastructure. Such activities do not include the manufacture of equipment or the continued operation of infrastructure subsequent to its construction.</t>
  </si>
  <si>
    <t>This segment includes companies that build water treatment and distribution infrastructure. Such activities do not include the manufacture of equipment or the continued operation of infrastructure subsequent to its construction.</t>
  </si>
  <si>
    <t>This segment includes companies that construct commercial buildings, such as malls and shopping centers.</t>
  </si>
  <si>
    <t>This segment includes companies that construct multi-story condominiums or apartment buildings.</t>
  </si>
  <si>
    <t>This segment includes companies that construct institutional buildings, such as government and religious buildings.</t>
  </si>
  <si>
    <t>This sector includes companies involved in extracting or producing raw materials or semi-finished, commoditized goods for various manufacturing industries.</t>
  </si>
  <si>
    <t>This industry group includes companies involved in extracting or producing raw materials or semi-finished, commoditized goods for various manufacturing industries.</t>
  </si>
  <si>
    <t>This segment includes companies that manufacture industrial organic and inorganic gases in liquid, solid and compressed forms. These gases include basic elemental gases as well as compound gases. Includes carbon dioxide, dry ice, helium, neon, nitrogen and oxygen.</t>
  </si>
  <si>
    <t>This segment includes companies that manufacture carbon-based chemicals in high volumes. Most of these chemicals are derived from organic sources such as petroleum (petrochemicals).</t>
  </si>
  <si>
    <t>This segment includes companies that manufacture intermediates. Intermediates are a type of petrochemical produced from stream cracker plants. These are chemicals typically derived from aromatics and olefins. Includes toluene, diisocyanate, vinyl acetate, styrene, ethylene, dichloride, and propylene oxide.</t>
  </si>
  <si>
    <t>This segment includes companies that manufacture olefins. Olefins are a type of petrochemical. Includes ethylene, propylene and butadiene.</t>
  </si>
  <si>
    <t>This segment includes companies that manufacture organic chemicals not classified elsewhere.</t>
  </si>
  <si>
    <t>This segment includes companies that manufacture carbon black as well as bone black and lamp black. These are typically charred or soot by-products.</t>
  </si>
  <si>
    <t>This segment includes companies that distill coal tars and/or manufacture cyclic derivative products from refined petroleum or natural gas. Includes FCC tar, coal tar, and ethylene cracking tar. Excludes asphalt by-products (See Asphalt).</t>
  </si>
  <si>
    <t>This segment includes companies that manufacture fibers and chemicals used in various forms of plastics or rubbers.</t>
  </si>
  <si>
    <t>This segment includes companies that manufacture standardized fibers. Typically, these fibers are used for further processing in textiles or composites.</t>
  </si>
  <si>
    <t>This segment includes companies that manufacture fibers from organic sources. Includes cigarette tow, viscose fibers, yarn, and acetate fibers. Excludes fibers that are produced naturally in nature, such as fibers from cotton or wool (See Fiber, Yarn &amp; Thread Mfg).</t>
  </si>
  <si>
    <t>This segment includes companies that manufacture fibers from inorganic sources. Includes vinyl, nylon, polyester and carbon.</t>
  </si>
  <si>
    <t>This segment includes companies that manufacture synthetic rubber. Includes elastomers, polyethylene rubber, urethane rubber, N-type rubber, S-type rubber and vulcanized oils.</t>
  </si>
  <si>
    <t>This segment includes companies that manufacture chemicals with the purpose of binding or sealing. Includes adhesives, glues and caulks.</t>
  </si>
  <si>
    <t>This segment includes companies that manufacture ceramic products that are designed to be highly impact or heat resistant. Includes ceramic armor and insulation.</t>
  </si>
  <si>
    <t>This segment includes companies that manufacture carbon fiber. Carbon fiber is a specific type of composite composed of polymer resins and carbon fibers.</t>
  </si>
  <si>
    <t>This segment includes companies that manufacture materials based on blended components not classified elsewhere.</t>
  </si>
  <si>
    <t>This segment includes companies that manufacture graphite products. Includes electrodes and pencil graphite.</t>
  </si>
  <si>
    <t>This segment includes companies that manufacture extremely small materials sometimes used to improve the characteristics of another material. Includes nanomaterials. Excludes nanotechnology used for medical purposes.</t>
  </si>
  <si>
    <t>This segment includes companies that manufacture inorganic or organic catalysts commonly used for refinery processes, automotive emissions control, and other feedstock and chemicals processing.</t>
  </si>
  <si>
    <t>This segment includes companies that manufacture chemicals for retail consumer applications not elsewhere classified.</t>
  </si>
  <si>
    <t>This segment includes companies that manufacture specialty chemicals that contribute to the functional characteristics of finished goods. Excludes chemicals that contribute to smell or taste of finished goods (see Flavors &amp; Fragrances).</t>
  </si>
  <si>
    <t>This segment includes companies that manufacture finished lubricant products or functional additives that contribute to the viscosity or fluidity of finished goods. Primarily, these are additives for industrial purposes, such as engine and machine lubrication, hydraulics and heat transfer.</t>
  </si>
  <si>
    <t>This segment includes companies that manufacture functional additives that are primarily used for food processing and functional quality enhancement. Excludes manufacturers that produce consumer facing food additives (see Food Ingredients).</t>
  </si>
  <si>
    <t>This segment includes companies that manufacture functional additives that are primarily utilized in paper production processes. Excludes chemicals that contribute to the smell or taste of finished goods (see Flavors &amp; Fragrances).</t>
  </si>
  <si>
    <t>This segment includes companies that manufacture chemicals and services used in large-scale sanitation, cleaning, and public health applications, such as restaurants, hotels or hospitals.</t>
  </si>
  <si>
    <t>This segment includes companies that manufacture carbon-based dyes and pigments that do not naturally occur in nature. Includes lakes and toners.</t>
  </si>
  <si>
    <t>This industry subgroup includes companies that wholesale and distribute chemicals. Excludes companies that manufacture chemicals or wholesale and distribute chemicals for agricultural purposes (see Agricultural Chemicals Retailing &amp; Distribution).</t>
  </si>
  <si>
    <t>This segment includes companies that wholesale and distribute basic and diversified chemicals and/or specialty chemicals.</t>
  </si>
  <si>
    <t>This industry includes companies that manufacture materials primarily used in construction.</t>
  </si>
  <si>
    <t>This segment includes companies that mine and quarry stones. Typically, these aggregates are uniform in size and have other industrial uses beyond construction.</t>
  </si>
  <si>
    <t>This segment includes companies that manufacture cement. Cement is a powdery binder that is added to aggregates to create concrete.</t>
  </si>
  <si>
    <t>This segment includes companies that manufacture concrete. Concrete is a composite material composed of cement, aggregates and water. These companies manufacture concrete at a batching plant and deliver their products to construction sites in concrete mixers. Also known as ready mixed concrete or ReMiCon.</t>
  </si>
  <si>
    <t>This segment includes companies that manufacture clay bricks and clay tiles. Excludes bricks made from concrete (see Concrete Block &amp; Brick Manufacturing).</t>
  </si>
  <si>
    <t>This segment includes companies that manufacture non-clay refractory (high temperature) products.</t>
  </si>
  <si>
    <t>This segment includes companies that manufacture concrete pipes used for sewers and irrigation.</t>
  </si>
  <si>
    <t>This segment includes companies that manufacture construction materials primarily derived from plastic.</t>
  </si>
  <si>
    <t>This segment includes companies that manufacture roofing materials, components of roofing systems and roofing accessories. Includes asphalt shingles and roofing cement.</t>
  </si>
  <si>
    <t>This segment includes companies that manufacture abrasive products and nonmetallic mineral products.</t>
  </si>
  <si>
    <t>This segment includes companies that mine and quarry stones that are shaped to specific sizes and dimensions. Excludes small fabricated stones for use in road manufacturing (see Aggregates).</t>
  </si>
  <si>
    <t>This industry includes companies that manufacture containers and packaging materials.</t>
  </si>
  <si>
    <t>This industry subgroup includes companies that manufacture containers and packaging materials.</t>
  </si>
  <si>
    <t>This segment includes companies that manufacture aluminum foil used in flexible packaging applications.</t>
  </si>
  <si>
    <t>This segment includes companies that manufacture paper containers and paper-based packaging materials.</t>
  </si>
  <si>
    <t>This segment includes companies that manufacture plastic containers and films used in packaging applications.</t>
  </si>
  <si>
    <t>This segment includes companies that manufacture flexible plastic sheets and films used in packaging applications. Includes industrial plastic wrap and packaging shrink wrap.</t>
  </si>
  <si>
    <t>This segment includes companies that operate and manage forestry lands or timber tracts. These companies own the underlying forest land rights to grow and maintain the timber resources.</t>
  </si>
  <si>
    <t>This segment includes companies that manufacture a diverse offering of paper and paper products from pulp.</t>
  </si>
  <si>
    <t>This segment includes companies that treat wood products with preservatives to prevent decay. Excludes manufacturing of wood products.</t>
  </si>
  <si>
    <t>This segment includes companies that manufacture reconstituted wood sheets and boards.</t>
  </si>
  <si>
    <t>This industry includes companies that operate throughout the steel manufacturing supply chain.</t>
  </si>
  <si>
    <t>This industry subgroup includes companies that produce steel and steel products. Typically, these companies are vertically integrated and operate their own iron and steel mills.</t>
  </si>
  <si>
    <t>This segment includes companies that produce steel tubes and pipes.</t>
  </si>
  <si>
    <t>This segment includes companies that manufacture steel wire.</t>
  </si>
  <si>
    <t>This segment includes companies that manufacture flat-rolled and long products made of stainless steel, titanium, and high alloy steels.</t>
  </si>
  <si>
    <t>This segment includes companies that produce aluminum from alumina.</t>
  </si>
  <si>
    <t>This segment includes companies that mine and refine cobalt.</t>
  </si>
  <si>
    <t>This segment includes companies that mine and refine copper ore.</t>
  </si>
  <si>
    <t>This segment includes companies that mine copper ore.</t>
  </si>
  <si>
    <t>This segment includes companies that mine and refine manganese.</t>
  </si>
  <si>
    <t>This segment includes companies that mine and refine molybdenum.</t>
  </si>
  <si>
    <t>This segment includes companies that mine lead ore.</t>
  </si>
  <si>
    <t>This segment includes companies that mine nickel ore.</t>
  </si>
  <si>
    <t>This segment includes companies that mine zinc ore.</t>
  </si>
  <si>
    <t>This segment includes companies that mine and refine tin.</t>
  </si>
  <si>
    <t>This segment includes companies that mine palladium.</t>
  </si>
  <si>
    <t>This segment includes companies that mine platinum.</t>
  </si>
  <si>
    <t>This segment includes companies that mine rhodium.</t>
  </si>
  <si>
    <t>This industry subgroup includes companies that mine minerals and precious stones. Excludes non-precious stones (see Stone Building Products).</t>
  </si>
  <si>
    <t>This segment includes companies that mine minerals not elsewhere classified.</t>
  </si>
  <si>
    <t>This segment includes companies that mine and quarry clays and ceramics.</t>
  </si>
  <si>
    <t>This segment includes companies that mine and refine lithium.</t>
  </si>
  <si>
    <t>This segment includes companies that mine and refine rare earth metals.</t>
  </si>
  <si>
    <t>This segment includes companies that mine precious stones.</t>
  </si>
  <si>
    <t>This segment includes companies that mine and quarry diamonds.</t>
  </si>
  <si>
    <t>This industry subgroup includes companies that mine coal.</t>
  </si>
  <si>
    <t>This segment includes companies that mine coal used for energy production. Also known as thermal coal or steam coal.</t>
  </si>
  <si>
    <t>This segment includes companies that mine surface bituminous and lignite coal.</t>
  </si>
  <si>
    <t>This segment includes companies that mine underground bituminous coal.</t>
  </si>
  <si>
    <t>This segment includes companies that mine coal used for steel production. Also known as coking coal.</t>
  </si>
  <si>
    <t>This industry subgroup includes companies that provide support services for coal and metal mining.</t>
  </si>
  <si>
    <t>This segment includes companies that provide support services for coal mining operations.</t>
  </si>
  <si>
    <t>This segment includes companies that provide support services for metal mining operations.</t>
  </si>
  <si>
    <t>This segment includes companies that provide support services for non-metallic mining operations.</t>
  </si>
  <si>
    <t>This industry group includes companies that manufacture physical technology products.</t>
  </si>
  <si>
    <t>This industry includes companies that design or manufacture technology hardware products.</t>
  </si>
  <si>
    <t>This industry subgroup includes companies that manufacture technology hardware used for communication purposes. Includes broadcasting equipment, networking equipment, mobile phones, and telecommunication equipment.</t>
  </si>
  <si>
    <t>This segment includes companies that manufacture television and radio broadcasting equipment used to create, manage and transmit media content.</t>
  </si>
  <si>
    <t>This segment includes companies that manufacture data networking equipment used to manage and transmit mobile data.</t>
  </si>
  <si>
    <t>This segment includes companies that manufacture mobile telephones.</t>
  </si>
  <si>
    <t>This segment includes companies that manufacture wireless and satellite communications equipment, such as wireless networking, satellite communications, and mobile radio communications equipment.</t>
  </si>
  <si>
    <t>This segment includes companies that manufacture and market radio frequency identification (RFID) equipment used for remote tracking of packages and inventory management.</t>
  </si>
  <si>
    <t>This segment includes companies that manufacture wired communications and networking equipment. Such equipment is used by wireline telecom service providers and cable television operators. Communications devices like phone systems and video conferencing equipment are also included.</t>
  </si>
  <si>
    <t>This segment includes companies that manufacture audio equipment.</t>
  </si>
  <si>
    <t>This segment includes companies that manufacture cameras and camera equipment.</t>
  </si>
  <si>
    <t>This segment includes companies that manufacture both digital and film cameras that are primarily used for taking still photographs.</t>
  </si>
  <si>
    <t>This segment includes companies that manufacture both digital and film cameras that are primarily used for recording video.</t>
  </si>
  <si>
    <t>This segment includes companies that design or manufacture display hardware. Excludes unfinished products used as components for other types of electronics (see Display Components).</t>
  </si>
  <si>
    <t>This segment includes companies that design or manufacture televisions and monitors. Televisions have a built-in tuner and are utilized for home entertainment purposes. Monitors do not have a TV tuner and are primarily utilized for computers.</t>
  </si>
  <si>
    <t>This segment includes companies that manufacture portable global positioning system (GPS) devices used in consumer applications, such as in cars or for hiking and traveling.</t>
  </si>
  <si>
    <t>This segment includes companies that design or manufacture printers, scanners and photocopying systems.</t>
  </si>
  <si>
    <t>This segment includes companies that design or manufacture printing and imaging supplies, as well as other equipment not elsewhere classified.</t>
  </si>
  <si>
    <t>This segment includes companies that manufacture consumer video equipment such as video playback and recording devices.</t>
  </si>
  <si>
    <t>This segment includes companies that manufacture video game equipment, such as consoles and accessories.</t>
  </si>
  <si>
    <t>This segment includes companies that design or manufacture desktop computers.</t>
  </si>
  <si>
    <t>This segment includes companies that design or manufacture workstations. Workstations are commercial computers that typically offer greater performance than traditional personal computers and are often specialized to operate specific resource-demanding application software.</t>
  </si>
  <si>
    <t>This segment includes companies that design or manufacture computer storage devices. Includes hard drives, server-based storage, and flash drives.</t>
  </si>
  <si>
    <t>This segment includes companies that design or manufacture computer hard drives and portable hard drives.</t>
  </si>
  <si>
    <t>This segment includes companies that design or manufacture solid-state disk drives (SSDs). Excludes companies that design or manufacture the underlying memory IC chips (see Memory ICs).</t>
  </si>
  <si>
    <t>This segment includes companies that design or manufacture network or server-based storage devices.</t>
  </si>
  <si>
    <t>This segment includes companies that design or manufacture internal components specifically for use in computer hard drives. Includes spindle heads, magnetic readers, and disk balancing mechanisms. Excludes companies that design or manufacture the underlying memory IC chips (see Memory ICs).</t>
  </si>
  <si>
    <t>This segment includes companies that design or manufacture computer servers.</t>
  </si>
  <si>
    <t>This segment includes companies that manufacture high-performance and super computers.</t>
  </si>
  <si>
    <t>This segment includes companies that design or manufacture 3D printers.</t>
  </si>
  <si>
    <t>This segment includes companies that manufacture biometric and other identification systems.</t>
  </si>
  <si>
    <t>This segment includes companies that design or manufacture surveillance or traffic management systems.</t>
  </si>
  <si>
    <t>This segment includes companies that design or manufacture automated teller machines (ATMs).</t>
  </si>
  <si>
    <t>This industry subgroup includes companies that design or manufacture components used within technology hardware. Typically, these components are non-finished goods or semi-finished goods. Exclude components used for industrial products (see Electrical Components).</t>
  </si>
  <si>
    <t>This segment includes companies that design or manufacture communications equipment components.</t>
  </si>
  <si>
    <t>This segment includes companies that design or manufacture components for display purposes. These components can be utilized in various types of end products, such as cellphones, tablets and checkout machines.</t>
  </si>
  <si>
    <t>This segment includes companies that manufacture display panels. These display panels are the primary modules that produce the images in the display.</t>
  </si>
  <si>
    <t>This segment includes companies that manufacture components utilized to detect touch for touchscreen displays.</t>
  </si>
  <si>
    <t>This segment includes companies that manufacture specialized glass involved in the production of a display.</t>
  </si>
  <si>
    <t>This segment includes companies that manufacture finished batteries or battery cells utilized for technology hardware products.</t>
  </si>
  <si>
    <t>This segment includes companies that design or manufacture printed circuit boards (PCB) for use in technology hardware products.</t>
  </si>
  <si>
    <t>This industry subgroup includes companies that provide electronics manufacturing services (EMS) or original design manufacturing (ODM) services. These companies are contract manufacturers that provide outsource manufacturing services for hardware companies. They may also manufacture their own brand-name products.</t>
  </si>
  <si>
    <t>This segment includes companies that provide electronics manufacturing services (EMS). Such companies provide technology product manufacturing and assembly services on a contract basis.</t>
  </si>
  <si>
    <t>This segment includes companies that provide original design manufacturing (ODM) services. Unlike pure contract manufacturers, ODM firms also design products that they may sell under their own brand name in addition to what is marketed under the original equipment manufacturer (OEM).</t>
  </si>
  <si>
    <t>This industry includes companies that manufacture semiconductor integrated circuits (ICs) or its capital equipment.</t>
  </si>
  <si>
    <t>This segment includes companies that manufacture assembly materials and solutions used in semiconductor integrated circuit (IC) manufacturing.</t>
  </si>
  <si>
    <t>This segment includes companies that provide outsourced assembly (or packaging) and testing services for designers of semiconductor integrated circuits (ICs).</t>
  </si>
  <si>
    <t>This segment includes companies that provide outsourced manufacturing for designers of semiconductor integrated circuits (ICs).</t>
  </si>
  <si>
    <t>This segment includes companies that manufacture silicon products that are used as raw materials in semiconductor integrated circuit (IC) manufacturing.</t>
  </si>
  <si>
    <t>This industry subgroup includes companies that design or manufacture semiconductor devices or integrated circuits (ICs). Excludes outsourced semiconductor manufacturing services for semiconductor design companies (see Foundries).</t>
  </si>
  <si>
    <t>This segment includes companies that design or manufacture semiconductor devices or integrated circuits (ICs) for analog or mixed-signal circuitry.</t>
  </si>
  <si>
    <t>This segment includes companies that design or manufacture analog semiconductor devices or integrated circuits (ICs) for application-specific standard products (products specific to certain industries).</t>
  </si>
  <si>
    <t>This segment includes companies that design or manufacture analog semiconductor devices or integrated circuits (ICs) for power management products.</t>
  </si>
  <si>
    <t>This segment includes companies that design or manufacture generic analog semiconductor devices or integrated circuits (ICs) that are used in multiple products in multiple industries.</t>
  </si>
  <si>
    <t>This segment includes companies that design or manufacture discrete semiconductor devices or discrete circuits.</t>
  </si>
  <si>
    <t>This segment includes companies that design or manufacture discrete semiconductor devices or discrete circuits for light emitting diodes (LEDs).</t>
  </si>
  <si>
    <t>This segment includes companies that design or manufacture discrete semiconductor devices or discrete circuits focused on optical components.</t>
  </si>
  <si>
    <t>This segment includes companies that design or manufacture memory semiconductor devices or integrated circuits (ICs). Memory ICs are further divided into volatile and non-volatile types.</t>
  </si>
  <si>
    <t>This segment includes companies that design or manufacture NAND flash memory semiconductor devices or integrated circuits (ICs).</t>
  </si>
  <si>
    <t>This segment includes companies that design or manufacture NOR flash memory semiconductor devices or integrated circuits (ICs).</t>
  </si>
  <si>
    <t>This segment includes companies that design or manufacture dynamic random access memory (DRAM) semiconductor devices or integrated circuits (ICs). DRAM is a type of volatile memory used extensively in computer hardware.</t>
  </si>
  <si>
    <t>This segment includes companies that design or manufacture static random access memory (SRAM) semiconductor devices or integrated circuits (ICs). SRAMs are commonly used in electronic switches.</t>
  </si>
  <si>
    <t>This segment includes companies that design or manufacture analog or digital semiconductor devices or integrated circuits (ICs) for communications products.</t>
  </si>
  <si>
    <t>This segment includes companies that design or manufacture analog or digital computing and consumer semiconductor devices or integrated circuits (ICs) for personal computer logic products.</t>
  </si>
  <si>
    <t>This segment includes companies that design or manufacture analog or digital computing and consumer semiconductor devices or integrated circuits (ICs) for microcontroller products.</t>
  </si>
  <si>
    <t>This segment includes companies that design or manufacture analog or digital computing and consumer semiconductor devices or integrated circuits (ICs) for microprocessor products.</t>
  </si>
  <si>
    <t>This industry group includes companies that provide technology services and software products.</t>
  </si>
  <si>
    <t>This industry includes companies that develop software to interact with hardware or users.</t>
  </si>
  <si>
    <t>This industry subgroup includes companies that develop application software. Typically, application software is designed to assist or perform a specific activity and requires infrastructure software to operate.</t>
  </si>
  <si>
    <t>This segment includes companies that develop software to cater to specific applications or niche functions not elsewhere classifiable. Typically, these applications are unique to a single industry.</t>
  </si>
  <si>
    <t xml:space="preserve">This segment includes companies that develop software for educational purposes. </t>
  </si>
  <si>
    <t>This segment includes companies that develop software for gambling machines and games, sports betting, and other software that supports gambling operations.</t>
  </si>
  <si>
    <t>This segment includes companies that develop software for use in the health care sector.</t>
  </si>
  <si>
    <t>This industry subgroup includes companies that develop software that controls the basic operations and management of computing resources. Also includes cloud and virtualization services.</t>
  </si>
  <si>
    <t>This segment includes companies that develop software that is designed to interface with hardware and provide a platform for application software to operate.</t>
  </si>
  <si>
    <t>This industry subgroup includes companies that provide information technology services for commercial organizations and government agencies.</t>
  </si>
  <si>
    <t>This segment includes companies that provide financial data and information.</t>
  </si>
  <si>
    <t>This segment includes companies that collect credit and employment information on individuals and businesses.</t>
  </si>
  <si>
    <t>This industry subgroup includes companies that operate across the regulated electricity value chains from electricity generation to transmission/distribution networks.</t>
  </si>
  <si>
    <t>This industry subgroup includes companies that generate electricity from centralized power plants.</t>
  </si>
  <si>
    <t>This segment includes companies that generate electricity from centralized power plants from fossil electric fuel resources.</t>
  </si>
  <si>
    <t>This segment includes companies that operate under regulated revenue arrangements to generate electricity from fossil fuels.</t>
  </si>
  <si>
    <t>This segment includes companies that operate under unregulated revenue arrangements to generate electricity from fossil fuels.</t>
  </si>
  <si>
    <t>This segment includes companies that generate electricity using heat supplied by nuclear reactors.</t>
  </si>
  <si>
    <t>This segment includes companies that operate under regulated revenue arrangements to generate electricity from nuclear energy.</t>
  </si>
  <si>
    <t>This segment includes companies that operate under unregulated revenue arrangements to generate electricity from nuclear energy.</t>
  </si>
  <si>
    <t>This segment includes companies that operate under regulated revenue arrangements to generate electricity from renewable resources.</t>
  </si>
  <si>
    <t>This segment includes companies that generate electricity from solar energy resources.</t>
  </si>
  <si>
    <t>This segment includes companies that operate under regulated revenue arrangements to generate electricity from solar resources.</t>
  </si>
  <si>
    <t>This segment includes companies that operate under unregulated revenue arrangements to generate electricity from solar resources.</t>
  </si>
  <si>
    <t>This segment includes companies that generate electricity from wind resources.</t>
  </si>
  <si>
    <t>This segment includes companies that operate under regulated revenue arrangements to generate electricity from wind power.</t>
  </si>
  <si>
    <t>This segment includes companies that operate under unregulated revenue arrangements to generate electricity from wind power.</t>
  </si>
  <si>
    <t>This segment includes companies that generate electricity where the heat source to drive steam generators comes from geothermal resources.</t>
  </si>
  <si>
    <t>This segment includes companies that operate under regulated revenue arrangements to generate electricity from geothermal heat.</t>
  </si>
  <si>
    <t>This segment includes companies that operate under unregulated revenue arrangements to generate electricity from geothermal heat.</t>
  </si>
  <si>
    <t>This segment includes companies that generate energy from falling or running water.</t>
  </si>
  <si>
    <t>This segment includes companies that operate under unregulated revenue arrangements to generate electricity from the flow of water.</t>
  </si>
  <si>
    <t>This segment includes companies that operate under regulated revenue arrangements to generate electricity from the flow of water.</t>
  </si>
  <si>
    <t>This segment includes companies that generate energy from the kinetic motions of waves and tides. Energy can also be generated from temperature and salinity differences.</t>
  </si>
  <si>
    <t>This segment includes companies that operate under regulated revenue arrangements to generate electricity from marine water flows using tidal and wave-based technologies.</t>
  </si>
  <si>
    <t>This segment includes companies that operate under unregulated revenue arrangements to generate electricity from marine water flows using tidal and wave-based technologies.</t>
  </si>
  <si>
    <t>This segment includes companies that generate electricity from biomass or industrial/residential waste resources.</t>
  </si>
  <si>
    <t>This segment includes companies that operate under regulated revenue arrangements to generate electricity from biomass or industrial/residential waste resources.</t>
  </si>
  <si>
    <t>This segment includes companies that operate under unregulated revenue arrangements to generate electricity from biomass or industrial/residential waste resources.</t>
  </si>
  <si>
    <t>This industry subgroup includes companies that own and operate regulated electric transmission and/or distribution assets.</t>
  </si>
  <si>
    <t>This industry subgroup includes companies that operate regulated district heating and cooling networks on both the municipal and industrial park level.</t>
  </si>
  <si>
    <t>This segment includes companies that provide natural gas transmission networks that operate at high pressure or are national networks. It includes both regulated and merchant revenue streams.</t>
  </si>
  <si>
    <t>This segment includes operation and maintenance of natural gas transmission networks. Includes both merchant and regulated revenue arrangements.</t>
  </si>
  <si>
    <t>This segment includes natural gas distribution networks that operate at low pressure or are local area networks. Revenues are normally regulated by an independent (elected) or politically appointed regulatory body. Includes methane and propane.</t>
  </si>
  <si>
    <t>This segment includes natural gas distribution networks that operate at low pressure / local area networks sending out methane. Revenues are normally regulated by an independent (elected) or politically appointed regulatory body.</t>
  </si>
  <si>
    <t>This segment includes companies that sell and trade electricity to end users.</t>
  </si>
  <si>
    <t>This segment includes companies that sell and trade natural gas to end users.</t>
  </si>
  <si>
    <t>This industry group includes entities that perform governmental activities and services on a national or country-level.</t>
  </si>
  <si>
    <t>For special classification/segment purposes only.</t>
  </si>
  <si>
    <t>For companies where no information is available to determine business activity.</t>
  </si>
  <si>
    <t>For segments that are reported for corporate adjustments or for administrative office activities. These segments are not considered a part of their business activities.</t>
  </si>
  <si>
    <t>For segments that adjusts revenue to account for intersegment or non-external revenue sales. These segments are not considered a part of their business activities.</t>
  </si>
  <si>
    <t>Satellite Communications Equip</t>
  </si>
  <si>
    <t>LONG_COMP_NAME</t>
  </si>
  <si>
    <t>Use following override field to specify classification system and level</t>
  </si>
  <si>
    <t>1, 2, 3, 4</t>
  </si>
  <si>
    <t>This segment includes service organizations that support the pharmaceutical and biotechnology industries by providing outsourced pharmaceutical research and manufacturing services.</t>
  </si>
  <si>
    <t>Mapping for Equity</t>
  </si>
  <si>
    <t>Mapping for Fixed Income</t>
  </si>
  <si>
    <t>Comparison Template</t>
  </si>
  <si>
    <t>Table of Contents</t>
  </si>
  <si>
    <t>-</t>
  </si>
  <si>
    <t>Back to Table of Contents</t>
  </si>
  <si>
    <t>*</t>
  </si>
  <si>
    <t>**</t>
  </si>
  <si>
    <t>Notes:</t>
  </si>
  <si>
    <t>Classification Scheme Override</t>
  </si>
  <si>
    <t>Example:</t>
  </si>
  <si>
    <t>=BDP(Ticker,"BICS_LEVEL_1_SECTOR_CODE")</t>
  </si>
  <si>
    <t>Classification Scheme and Level Override</t>
  </si>
  <si>
    <t>CLASSIFICATION_LEVEL=1</t>
  </si>
  <si>
    <t>Back to Top</t>
  </si>
  <si>
    <t xml:space="preserve">     Forest &amp; Paper Products Manufacturing</t>
  </si>
  <si>
    <t xml:space="preserve">     Metals &amp; Mining</t>
  </si>
  <si>
    <t xml:space="preserve">     Construction Materials Manufacturing</t>
  </si>
  <si>
    <t xml:space="preserve">     Chemicals</t>
  </si>
  <si>
    <t xml:space="preserve">     Containers &amp; Packaging</t>
  </si>
  <si>
    <t xml:space="preserve">     Cable &amp; Satellite</t>
  </si>
  <si>
    <t xml:space="preserve">     Wireline Telecommunications Services</t>
  </si>
  <si>
    <t xml:space="preserve">     Wireless Telecommunications Services</t>
  </si>
  <si>
    <t xml:space="preserve">     Entertainment Content</t>
  </si>
  <si>
    <t xml:space="preserve">     Internet Media</t>
  </si>
  <si>
    <t xml:space="preserve">     Publishing &amp; Broadcasting</t>
  </si>
  <si>
    <t xml:space="preserve">     Advertising &amp; Marketing</t>
  </si>
  <si>
    <t xml:space="preserve">     Leisure Products Manufacturing</t>
  </si>
  <si>
    <t xml:space="preserve">     Automobiles Manufacturing</t>
  </si>
  <si>
    <t xml:space="preserve">     Auto Parts Manufacturing</t>
  </si>
  <si>
    <t xml:space="preserve">     Airlines</t>
  </si>
  <si>
    <t xml:space="preserve">     Casinos &amp; Gaming</t>
  </si>
  <si>
    <t xml:space="preserve">     Restaurants</t>
  </si>
  <si>
    <t xml:space="preserve">     Travel &amp; Lodging</t>
  </si>
  <si>
    <t xml:space="preserve">     Homebuilders</t>
  </si>
  <si>
    <t xml:space="preserve">     Home Improvement</t>
  </si>
  <si>
    <t xml:space="preserve">     Apparel &amp; Textile Products</t>
  </si>
  <si>
    <t xml:space="preserve">     Home &amp; Office Products Manufacturing</t>
  </si>
  <si>
    <t xml:space="preserve">     Educational Services</t>
  </si>
  <si>
    <t xml:space="preserve">     Entertainment Resources</t>
  </si>
  <si>
    <t xml:space="preserve">     Consumer Services</t>
  </si>
  <si>
    <t xml:space="preserve">     Distributors - Consumer Discretionary</t>
  </si>
  <si>
    <t xml:space="preserve">     Retail - Consumer Discretionary</t>
  </si>
  <si>
    <t xml:space="preserve">     Department Stores</t>
  </si>
  <si>
    <t xml:space="preserve">     Tobacco</t>
  </si>
  <si>
    <t xml:space="preserve">     Retail - Consumer Staples</t>
  </si>
  <si>
    <t xml:space="preserve">     Mass Merchants</t>
  </si>
  <si>
    <t xml:space="preserve">     Supermarkets &amp; Pharmacies</t>
  </si>
  <si>
    <t xml:space="preserve">     Consumer Products</t>
  </si>
  <si>
    <t xml:space="preserve">     Food &amp; Beverage</t>
  </si>
  <si>
    <t xml:space="preserve">     Integrated Oils</t>
  </si>
  <si>
    <t xml:space="preserve">     Renewable Energy</t>
  </si>
  <si>
    <t xml:space="preserve">     Exploration &amp; Production</t>
  </si>
  <si>
    <t xml:space="preserve">     Coal Operations</t>
  </si>
  <si>
    <t xml:space="preserve">     Oil &amp; Gas Services &amp; Equipment</t>
  </si>
  <si>
    <t xml:space="preserve">     Refining &amp; Marketing</t>
  </si>
  <si>
    <t xml:space="preserve">     Pipeline</t>
  </si>
  <si>
    <t xml:space="preserve">     Banks</t>
  </si>
  <si>
    <t xml:space="preserve">     Diversified Banks</t>
  </si>
  <si>
    <t xml:space="preserve">     Commercial Finance</t>
  </si>
  <si>
    <t xml:space="preserve">     Consumer Finance</t>
  </si>
  <si>
    <t xml:space="preserve">     Life Insurance</t>
  </si>
  <si>
    <t xml:space="preserve">     Property &amp; Casualty Insurance</t>
  </si>
  <si>
    <t xml:space="preserve">     Real Estate</t>
  </si>
  <si>
    <t xml:space="preserve">     Financial Services</t>
  </si>
  <si>
    <t xml:space="preserve">     Funds &amp; Trusts</t>
  </si>
  <si>
    <t xml:space="preserve">     Biotechnology</t>
  </si>
  <si>
    <t xml:space="preserve">     Medical Equipment &amp; Devices Manufacturing</t>
  </si>
  <si>
    <t xml:space="preserve">     Health Care Facilities &amp; Services</t>
  </si>
  <si>
    <t xml:space="preserve">     Pharmaceuticals</t>
  </si>
  <si>
    <t xml:space="preserve">     Managed Care</t>
  </si>
  <si>
    <t xml:space="preserve">     Manufactured Goods</t>
  </si>
  <si>
    <t xml:space="preserve">     Aerospace &amp; Defense</t>
  </si>
  <si>
    <t xml:space="preserve">     Transportation &amp; Logistics</t>
  </si>
  <si>
    <t xml:space="preserve">     Waste &amp; Environment Services &amp; Equipment</t>
  </si>
  <si>
    <t xml:space="preserve">     Machinery Manufacturing</t>
  </si>
  <si>
    <t xml:space="preserve">     Railroad</t>
  </si>
  <si>
    <t xml:space="preserve">     Industrial Other</t>
  </si>
  <si>
    <t xml:space="preserve">     Electrical Equipment Manufacturing</t>
  </si>
  <si>
    <t xml:space="preserve">     Hardware</t>
  </si>
  <si>
    <t xml:space="preserve">     Semiconductors</t>
  </si>
  <si>
    <t xml:space="preserve">     Design, Manufacturing &amp; Distribution</t>
  </si>
  <si>
    <t xml:space="preserve">     Communications Equipment</t>
  </si>
  <si>
    <t xml:space="preserve">     Software &amp; Services</t>
  </si>
  <si>
    <t xml:space="preserve">     Utilities</t>
  </si>
  <si>
    <t xml:space="preserve">     Power Generation</t>
  </si>
  <si>
    <t>Name Changed</t>
  </si>
  <si>
    <r>
      <t>Specify classification level with "CLASSIFICATION_LEVEL". In order to download level 4 data, use "</t>
    </r>
    <r>
      <rPr>
        <b/>
        <sz val="14"/>
        <color rgb="FFFF0000"/>
        <rFont val="Arial"/>
        <family val="2"/>
      </rPr>
      <t>CLASSIFICATION_LEVEL=4</t>
    </r>
    <r>
      <rPr>
        <sz val="14"/>
        <color theme="1"/>
        <rFont val="Arial"/>
        <family val="2"/>
      </rPr>
      <t>".  This field is applicable for DY843 CLASSIFICATION_CODE and DY844 CLASSIFICATION_DESCRIPTION</t>
    </r>
  </si>
  <si>
    <t>EA US equity</t>
  </si>
  <si>
    <t>Adv Rev - Social Networking Web</t>
  </si>
  <si>
    <t>Other Rev - Social Networking Web</t>
  </si>
  <si>
    <t>Advertising Revenue - Social Networking Websites</t>
  </si>
  <si>
    <t>Other Revenue - Social Networking Websites</t>
  </si>
  <si>
    <t>This segment includes revenue that social networking websites generate from sources other than advertising.</t>
  </si>
  <si>
    <t>This segment includes revenue that social networking websites generate from advertising.</t>
  </si>
  <si>
    <t>This segment includes companies that manufacture household cleaning products, such as ammonia, bleaches, degreasers, disinfectants, polishes, fabric softeners, laundry detergent, dish soap, and bathroom cleaners.</t>
  </si>
  <si>
    <t>日本語 DX616=2</t>
  </si>
  <si>
    <t>通信</t>
  </si>
  <si>
    <t>ﾒﾃﾞｨｱ</t>
  </si>
  <si>
    <t>広告･ﾏｰｹﾃｨﾝｸﾞ</t>
  </si>
  <si>
    <t>広告代理店･関連ｻｰﾋﾞｽ</t>
  </si>
  <si>
    <t>広告代理店</t>
  </si>
  <si>
    <t>eﾏｰｹﾃｨﾝｸﾞ</t>
  </si>
  <si>
    <t>市場調査･ｺﾝｻﾙﾃｨﾝｸﾞ</t>
  </si>
  <si>
    <t>ﾏｰｹﾃｨﾝｸﾞｺﾝｻﾙﾃｨﾝｸﾞｻｰﾋﾞｽ</t>
  </si>
  <si>
    <t>市場調査</t>
  </si>
  <si>
    <t>ﾒﾃﾞｨｱﾚｯﾌﾟ</t>
  </si>
  <si>
    <t>広報代理店</t>
  </si>
  <si>
    <t>通信販売</t>
  </si>
  <si>
    <t>広告素材配給ｻｰﾋﾞｽ</t>
  </si>
  <si>
    <t>ﾀﾞｲﾚｸﾄﾒｰﾙ広告</t>
  </si>
  <si>
    <t>ｹｰﾌﾞﾙﾃﾚﾋﾞ･衛星放送</t>
  </si>
  <si>
    <t>ｹｰﾌﾞﾙﾃﾚﾋﾞ･衛星放送ｻｰﾋﾞｽ</t>
  </si>
  <si>
    <t>ｹｰﾌﾞﾙﾃﾚﾋﾞ･衛星ｲﾝﾀｰﾈｯﾄｻｰﾋﾞｽ</t>
  </si>
  <si>
    <t>ｹｰﾌﾞﾙﾃﾚﾋﾞ･衛星電話ｻｰﾋﾞｽ</t>
  </si>
  <si>
    <t>娯楽ｺﾝﾃﾝﾂ</t>
  </si>
  <si>
    <t>映画･ﾃﾚﾋﾞ</t>
  </si>
  <si>
    <t>映画･ﾃﾚﾋﾞ 制作･配給</t>
  </si>
  <si>
    <t>映画･ﾃﾚﾋﾞ 制作</t>
  </si>
  <si>
    <t>映画 制作</t>
  </si>
  <si>
    <t>ﾃﾚﾋﾞ･ﾋﾞﾃﾞｵ 制作</t>
  </si>
  <si>
    <t>映画･ﾋﾞﾃﾞｵ 制作･配給</t>
  </si>
  <si>
    <t>映画 配給</t>
  </si>
  <si>
    <t>ﾃﾚﾋﾞ番組販売</t>
  </si>
  <si>
    <t>番組制作･編集ｻｰﾋﾞｽ</t>
  </si>
  <si>
    <t>ﾃﾚﾋﾞﾒﾃﾞｨｱﾈｯﾄﾜｰｸ</t>
  </si>
  <si>
    <t>ｹｰﾌﾞﾙﾈｯﾄﾜｰｸ</t>
  </si>
  <si>
    <t>広告売上高-ｹｰﾌﾞﾙﾈｯﾄﾜｰｸ</t>
  </si>
  <si>
    <t>その他売上高-ｹｰﾌﾞﾙﾈｯﾄﾜｰｸ</t>
  </si>
  <si>
    <t>ﾃﾚﾋﾞ放送ﾈｯﾄﾜｰｸ</t>
  </si>
  <si>
    <t>広告売上高-ﾃﾚﾋﾞ放送ﾈｯﾄﾜｰｸ</t>
  </si>
  <si>
    <t>その他売上高-ﾃﾚﾋﾞ放送ﾈｯﾄﾜｰｸ</t>
  </si>
  <si>
    <t>ﾛｲﾔﾙﾃｨ収入-映画･ﾃﾚﾋﾞ</t>
  </si>
  <si>
    <t>音楽</t>
  </si>
  <si>
    <t>総合ﾚｺｰﾄﾞ制作･配給</t>
  </si>
  <si>
    <t>音楽出版</t>
  </si>
  <si>
    <t>ﾚｺｰﾄﾞ制作</t>
  </si>
  <si>
    <t>ﾋﾞﾃﾞｵｹﾞｰﾑ</t>
  </si>
  <si>
    <t>ﾓﾊﾞｲﾙ･ｵﾝﾗｲﾝｹﾞｰﾑ</t>
  </si>
  <si>
    <t>ｹﾞｰﾑ機･ﾊﾟｿｺﾝｹﾞｰﾑ</t>
  </si>
  <si>
    <t>出版･放送</t>
  </si>
  <si>
    <t>出版</t>
  </si>
  <si>
    <t>書籍出版</t>
  </si>
  <si>
    <t>専門書出版</t>
  </si>
  <si>
    <t>教科書出版</t>
  </si>
  <si>
    <t>新聞発行</t>
  </si>
  <si>
    <t>広告売上高-新聞</t>
  </si>
  <si>
    <t>新聞売上高-新聞</t>
  </si>
  <si>
    <t>その他売上高-新聞</t>
  </si>
  <si>
    <t>定期刊行物出版</t>
  </si>
  <si>
    <t>広告売上高-定期刊行物</t>
  </si>
  <si>
    <t>新聞売上高-定期刊行物出版</t>
  </si>
  <si>
    <t>その他売上高-定期刊行物</t>
  </si>
  <si>
    <t>地方ﾃﾚﾋﾞ･ﾗｼﾞｵ放送</t>
  </si>
  <si>
    <t>地方ﾃﾚﾋﾞ放送</t>
  </si>
  <si>
    <t>広告売上高-地方ﾃﾚﾋﾞ放送</t>
  </si>
  <si>
    <t>その他売上高-地方ﾃﾚﾋﾞ放送</t>
  </si>
  <si>
    <t>ﾗｼﾞｵ放送</t>
  </si>
  <si>
    <t>ﾗｼﾞｵﾈｯﾄﾜｰｸ</t>
  </si>
  <si>
    <t>ﾗｼﾞｵ局</t>
  </si>
  <si>
    <t>屋外広告</t>
  </si>
  <si>
    <t>ｲﾝﾀｰﾈｯﾄﾒﾃﾞｨｱ･ｻｰﾋﾞｽ</t>
  </si>
  <si>
    <t>自動車Webｻｲﾄ</t>
  </si>
  <si>
    <t>広告売上高-自動車Webｻｲﾄ</t>
  </si>
  <si>
    <t>その他売上高-自動車関連Webｻｲﾄ</t>
  </si>
  <si>
    <t>ﾃﾞｰﾄｻｰﾋﾞｽWebｻｲﾄ</t>
  </si>
  <si>
    <t>広告売上高-交際ｻｰﾋﾞｽWebｻｲﾄ</t>
  </si>
  <si>
    <t>その他売上高-交際ｻｰﾋﾞｽWebｻｲﾄ</t>
  </si>
  <si>
    <t>ﾄﾞﾒｲﾝ登録Webｻｲﾄ</t>
  </si>
  <si>
    <t>広告売上高-ﾄﾞﾒｲﾝ登録Webｻｲﾄ</t>
  </si>
  <si>
    <t>その他売上高-ﾄﾞﾒｲﾝ登録Webｻｲﾄ</t>
  </si>
  <si>
    <t>ｲﾍﾞﾝﾄﾁｹｯﾄ販売Webｻｲﾄ</t>
  </si>
  <si>
    <t>広告売上高-ｲﾍﾞﾝﾄﾁｹｯﾄ販売Webｻｲﾄ</t>
  </si>
  <si>
    <t>その他-ｲﾍﾞﾝﾄﾁｹｯﾄ販売Webｻｲﾄ</t>
  </si>
  <si>
    <t>写真Webｻｲﾄ</t>
  </si>
  <si>
    <t>広告売上高-写真Webｻｲﾄ</t>
  </si>
  <si>
    <t>その他売上-写真Webｻｲﾄ</t>
  </si>
  <si>
    <t>価格･ｻｰﾋﾞｽ比較Webｻｲﾄ</t>
  </si>
  <si>
    <t>広告売上高-価格･ｻｰﾋﾞｽ比較Webｻｲﾄ</t>
  </si>
  <si>
    <t>その他売上高-価格･ｻｰﾋﾞｽ比較Webｻｲﾄ</t>
  </si>
  <si>
    <t>不動産Webｻｲﾄ</t>
  </si>
  <si>
    <t>広告売上高-不動産Webｻｲﾄ</t>
  </si>
  <si>
    <t>その他売上高-不動産Webｻｲﾄ</t>
  </si>
  <si>
    <t>ﾘｸﾙｰﾄｻｰﾋﾞｽWebｻｲﾄ</t>
  </si>
  <si>
    <t>広告売上高-求人ｻｰﾋﾞｽWebｻｲﾄ</t>
  </si>
  <si>
    <t>その他売上-求人ｻｰﾋﾞｽWebｻｲﾄ</t>
  </si>
  <si>
    <t>旅行情報･予約Webｻｲﾄ</t>
  </si>
  <si>
    <t>広告売上高-旅行情報･予約Webｻｲﾄ</t>
  </si>
  <si>
    <t>その他-旅行情報･予約Webｻｲﾄ</t>
  </si>
  <si>
    <t>教育情報Webｻｲﾄ</t>
  </si>
  <si>
    <t>広告売上高-教育情報Webｻｲﾄ</t>
  </si>
  <si>
    <t>その他売上高-教育情報Webｻｲﾄ</t>
  </si>
  <si>
    <t>ｲﾝﾀｰﾈｯﾄ広告ﾎﾟｰﾀﾙ</t>
  </si>
  <si>
    <t>広告売上高-ｲﾝﾀｰﾈｯﾄ･ﾎﾟｰﾀﾙ</t>
  </si>
  <si>
    <t>表示広告</t>
  </si>
  <si>
    <t>検索広告</t>
  </si>
  <si>
    <t>その他売上高-ｲﾝﾀｰﾈｯﾄ･ﾎﾟｰﾀﾙ</t>
  </si>
  <si>
    <t>医療･健康Webｻｲﾄ</t>
  </si>
  <si>
    <t>広告売上高-医療･健康Webｻｲﾄ</t>
  </si>
  <si>
    <t>その他売上高-医療･健康Webｻｲﾄ</t>
  </si>
  <si>
    <t>ﾆｭｰｽ･ｽﾎﾟｰﾂ･ｴﾝﾀﾒWebｻｲﾄ</t>
  </si>
  <si>
    <t>広告売上高-ﾆｭｰｽ･ｽﾎﾟｰﾂ･ｴﾝﾀﾒWebｻｲﾄ</t>
  </si>
  <si>
    <t>その他売上高-ﾆｭｰｽ･ｽﾎﾟｰﾂ･ｴﾝﾀﾒWebｻｲﾄ</t>
  </si>
  <si>
    <t>ｿｰｼｬﾙﾈｯﾄﾜｰｷﾝｸﾞWebｻｲﾄ</t>
  </si>
  <si>
    <t>広告売上高-ｿｰｼｬﾙﾈｯﾄﾜｰｷﾝｸﾞWebｻｲﾄ</t>
  </si>
  <si>
    <t>その他売上高-ｿｰｼｬﾙﾈｯﾄﾜｰｷﾝｸﾞWebｻｲﾄ</t>
  </si>
  <si>
    <t>電気通信</t>
  </si>
  <si>
    <t>無線通信</t>
  </si>
  <si>
    <t>ﾜｲﾔﾚｽｻｰﾋﾞｽﾌﾟﾛﾊﾞｲﾀﾞｰ</t>
  </si>
  <si>
    <t>携帯電話ｻｰﾋﾞｽ</t>
  </si>
  <si>
    <t>携帯通信ﾃﾞｰﾀｻｰﾋﾞｽ</t>
  </si>
  <si>
    <t>携帯ﾃｷｽﾄﾒｯｾｰｼﾞ(SMS)</t>
  </si>
  <si>
    <t>携帯ﾛｰﾐﾝｸﾞｻｰﾋﾞｽ</t>
  </si>
  <si>
    <t>無線ｲﾝﾌﾗ接続収入</t>
  </si>
  <si>
    <t>衛星運営</t>
  </si>
  <si>
    <t>移動体通信機器売上高</t>
  </si>
  <si>
    <t>有線通信</t>
  </si>
  <si>
    <t>固定電話ｻｰﾋﾞｽ</t>
  </si>
  <si>
    <t>IP電話ｻｰﾋﾞｽ</t>
  </si>
  <si>
    <t>固定回線市内電話ｻｰﾋﾞｽ</t>
  </si>
  <si>
    <t>固定回線長距離電話ｻｰﾋﾞｽ</t>
  </si>
  <si>
    <t>固定回線賃貸収入</t>
  </si>
  <si>
    <t>固定回線ｲﾝﾀｰﾈｯﾄｻｰﾋﾞｽ</t>
  </si>
  <si>
    <t>固定通信動画ｻｰﾋﾞｽ</t>
  </si>
  <si>
    <t>卸売通信ｻｰﾋﾞｽ</t>
  </si>
  <si>
    <t>ﾃﾞｰﾀｾﾝﾀｰ</t>
  </si>
  <si>
    <t>一般消費財</t>
  </si>
  <si>
    <t>一般消費財製品</t>
  </si>
  <si>
    <t>衣料･繊維製品</t>
  </si>
  <si>
    <t>衣料･履物･装身具ﾃﾞｻﾞｲﾝ</t>
  </si>
  <si>
    <t>衣料品ﾃﾞｻﾞｲﾝ</t>
  </si>
  <si>
    <t>子供服</t>
  </si>
  <si>
    <t>紳士服</t>
  </si>
  <si>
    <t>婦人服</t>
  </si>
  <si>
    <t>婦人用下着</t>
  </si>
  <si>
    <t>ｽﾎﾟｰﾂｳｴｱ</t>
  </si>
  <si>
    <t>毛皮･革製衣服</t>
  </si>
  <si>
    <t>ｱｳﾀｰｳｪｱ</t>
  </si>
  <si>
    <t>業務用制服</t>
  </si>
  <si>
    <t>衣料ﾌﾞﾗﾝﾄﾞﾗｲｾﾝｽ契約</t>
  </si>
  <si>
    <t>かばん･革製品･ｱｸｾｻﾘｰﾃﾞｻﾞｲﾝ</t>
  </si>
  <si>
    <t>かばん</t>
  </si>
  <si>
    <t>革製品</t>
  </si>
  <si>
    <t>ﾊﾝﾄﾞﾊﾞｯｸﾞ･財布</t>
  </si>
  <si>
    <t>履物ﾃﾞｻﾞｲﾝ</t>
  </si>
  <si>
    <t>運動靴</t>
  </si>
  <si>
    <t>履物(除運動靴)</t>
  </si>
  <si>
    <t>紳士用履物</t>
  </si>
  <si>
    <t>婦人用履物</t>
  </si>
  <si>
    <t>衣料縫製ｱｳﾄｿｰｼﾝｸﾞ</t>
  </si>
  <si>
    <t>腕時計･宝石ﾃﾞｻﾞｲﾝ</t>
  </si>
  <si>
    <t>宝石</t>
  </si>
  <si>
    <t>腕時計</t>
  </si>
  <si>
    <t>繊維･繊維製品</t>
  </si>
  <si>
    <t>なめし革</t>
  </si>
  <si>
    <t>繊維</t>
  </si>
  <si>
    <t>織物仕上げ</t>
  </si>
  <si>
    <t>織物ｺｰﾃｨﾝｸﾞ</t>
  </si>
  <si>
    <t>不織繊維･織物仕上げ</t>
  </si>
  <si>
    <t>毛織物仕上げ</t>
  </si>
  <si>
    <t>織物</t>
  </si>
  <si>
    <t>不織繊維布仕上げ</t>
  </si>
  <si>
    <t>繊維･製糸･紡績</t>
  </si>
  <si>
    <t>合成繊維･紡績</t>
  </si>
  <si>
    <t>紡績</t>
  </si>
  <si>
    <t>製糸</t>
  </si>
  <si>
    <t>織糸･ねん糸･より糸</t>
  </si>
  <si>
    <t>繊維製品</t>
  </si>
  <si>
    <t>帆布･関連製品</t>
  </si>
  <si>
    <t>綿花作農業</t>
  </si>
  <si>
    <t>縄･ひも･より糸</t>
  </si>
  <si>
    <t>布製ﾊﾞｯｸﾞ</t>
  </si>
  <si>
    <t>ﾀｲﾔｺｰﾄﾞ･ﾀｲﾔ用繊維</t>
  </si>
  <si>
    <t>自動車</t>
  </si>
  <si>
    <t>乗用車</t>
  </si>
  <si>
    <t>ﾗｲﾄﾄﾗｯｸ</t>
  </si>
  <si>
    <t>自動二輪車</t>
  </si>
  <si>
    <t>自動車部品</t>
  </si>
  <si>
    <t>代替燃料車部品</t>
  </si>
  <si>
    <t>自動車用電装品･電子製品</t>
  </si>
  <si>
    <t>自動車用照明</t>
  </si>
  <si>
    <t>自動車用電子製品</t>
  </si>
  <si>
    <t>自動車用ガラス</t>
  </si>
  <si>
    <t>自動車用冷暖房空調ｼｽﾃﾑ</t>
  </si>
  <si>
    <t>自動車金属ﾌﾟﾚｽ</t>
  </si>
  <si>
    <t>自動車用安全機器</t>
  </si>
  <si>
    <t>自動車ｴﾝｼﾞﾆｱﾘﾝｸﾞ･ﾃｸﾉﾛｼﾞｰ</t>
  </si>
  <si>
    <t>車体･ｼｬｰｼ</t>
  </si>
  <si>
    <t>ﾌﾞﾚｰｷｼｽﾃﾑ</t>
  </si>
  <si>
    <t>駆動系部品</t>
  </si>
  <si>
    <t>ｴﾝｼﾞﾝ･部品</t>
  </si>
  <si>
    <t>ﾃﾞｨｰｾﾞﾙｴﾝｼﾞﾝ･ｴﾝｼﾞﾝ部品</t>
  </si>
  <si>
    <t>ｶﾞｿﾘﾝｴﾝｼﾞﾝ･ｴﾝｼﾞﾝ部品</t>
  </si>
  <si>
    <t>排気装置</t>
  </si>
  <si>
    <t>自動車用座席･調度品</t>
  </si>
  <si>
    <t>ｽﾃｱﾘﾝｸﾞ･ｻｽﾍﾟﾝｼｮﾝ部品</t>
  </si>
  <si>
    <t>ﾀｲﾔ</t>
  </si>
  <si>
    <t>車両ﾊﾞｯﾃﾘｰ</t>
  </si>
  <si>
    <t>自動車用車輪</t>
  </si>
  <si>
    <t>住宅建設</t>
  </si>
  <si>
    <t>一戸建住宅建設</t>
  </si>
  <si>
    <t>多世帯住宅建設</t>
  </si>
  <si>
    <t>移動住宅(ﾄﾚｰﾗｰ)</t>
  </si>
  <si>
    <t>土地売却</t>
  </si>
  <si>
    <t>建築用品</t>
  </si>
  <si>
    <t>床材</t>
  </si>
  <si>
    <t>床用絨毯</t>
  </si>
  <si>
    <t>床ﾀｲﾙ</t>
  </si>
  <si>
    <t>ﾗﾐﾈｰﾄﾌﾛｱ･木床</t>
  </si>
  <si>
    <t>ﾋﾞﾆﾙ床</t>
  </si>
  <si>
    <t>ｷｬﾋﾞﾈｯﾄ･ｶｳﾝﾀｰﾄｯﾌﾟ</t>
  </si>
  <si>
    <t>配管設備</t>
  </si>
  <si>
    <t>窓･ﾄﾞｱ</t>
  </si>
  <si>
    <t>窓</t>
  </si>
  <si>
    <t>ﾄﾞｱ</t>
  </si>
  <si>
    <t>家庭･事務用品</t>
  </si>
  <si>
    <t>家電製品</t>
  </si>
  <si>
    <t>冷暖房器具</t>
  </si>
  <si>
    <t>調理器具</t>
  </si>
  <si>
    <t>洗濯機･乾燥機</t>
  </si>
  <si>
    <t>冷蔵庫･冷凍庫</t>
  </si>
  <si>
    <t>掃除機</t>
  </si>
  <si>
    <t>家具</t>
  </si>
  <si>
    <t>家庭用家具</t>
  </si>
  <si>
    <t>金属製家具</t>
  </si>
  <si>
    <t>木製家具</t>
  </si>
  <si>
    <t>家庭用室内装飾家具</t>
  </si>
  <si>
    <t>家庭用室内木製家具</t>
  </si>
  <si>
    <t>ｵﾌｨｽ家具</t>
  </si>
  <si>
    <t>ﾏｯﾄﾚｽ</t>
  </si>
  <si>
    <t>生活用品</t>
  </si>
  <si>
    <t>調理器具･食器</t>
  </si>
  <si>
    <t>家庭装飾品</t>
  </si>
  <si>
    <t>事務用品</t>
  </si>
  <si>
    <t>文房具</t>
  </si>
  <si>
    <t>筆記具</t>
  </si>
  <si>
    <t>ﾚｼﾞｬｰ用品</t>
  </si>
  <si>
    <t>玩具･ｹﾞｰﾑ</t>
  </si>
  <si>
    <t>楽器</t>
  </si>
  <si>
    <t>娯楽用品</t>
  </si>
  <si>
    <t>ﾚｼﾞｬｰ用小型船･ﾖｯﾄ</t>
  </si>
  <si>
    <t>ﾓｰﾀｰﾎｰﾑ･ﾄﾚｰﾗｰ･ｷｬﾝﾋﾟﾝｸﾞｶｰ</t>
  </si>
  <si>
    <t>ﾓｰﾀｰﾎｰﾑ</t>
  </si>
  <si>
    <t>旅行用ﾄﾚｰﾗｰ･ｷｬﾝﾋﾟﾝｸﾞｶｰ</t>
  </si>
  <si>
    <t>ｽﾎﾟｰﾂ用品</t>
  </si>
  <si>
    <t>自転車･部品</t>
  </si>
  <si>
    <t>自転車</t>
  </si>
  <si>
    <t>自転車部品</t>
  </si>
  <si>
    <t>ｺﾞﾙﾌ用品</t>
  </si>
  <si>
    <t>小火器</t>
  </si>
  <si>
    <t>一般消費財ｻｰﾋﾞｽ</t>
  </si>
  <si>
    <t>消費者ｻｰﾋﾞｽ</t>
  </si>
  <si>
    <t>消費財ﾚﾝﾀﾙ</t>
  </si>
  <si>
    <t>家電ﾚﾝﾀﾙ</t>
  </si>
  <si>
    <t>家庭用健康機器ﾚﾝﾀﾙ</t>
  </si>
  <si>
    <t>教育ｻｰﾋﾞｽ</t>
  </si>
  <si>
    <t>小･中学校</t>
  </si>
  <si>
    <t>短期大学</t>
  </si>
  <si>
    <t>大学･総合大学･専門学校</t>
  </si>
  <si>
    <t>職業訓練学校</t>
  </si>
  <si>
    <t>語学学校</t>
  </si>
  <si>
    <t>葬儀ｻｰﾋﾞｽ</t>
  </si>
  <si>
    <t>葬儀屋･葬儀ｻｰﾋﾞｽ</t>
  </si>
  <si>
    <t>墓地･火葬</t>
  </si>
  <si>
    <t>非営利団体</t>
  </si>
  <si>
    <t>労働組合</t>
  </si>
  <si>
    <t>事業者団体</t>
  </si>
  <si>
    <t>ﾊﾟｰｿﾅﾙｹｱｻｰﾋﾞｽ</t>
  </si>
  <si>
    <t>美容院</t>
  </si>
  <si>
    <t>体重管理ｻｰﾋﾞｽ</t>
  </si>
  <si>
    <t>写真ｻｰﾋﾞｽ</t>
  </si>
  <si>
    <t>写真ｽﾀｼﾞｵ</t>
  </si>
  <si>
    <t>写真現像</t>
  </si>
  <si>
    <t>政治委員会</t>
  </si>
  <si>
    <t>住宅改修</t>
  </si>
  <si>
    <t>その他消費者ｻｰﾋﾞｽ</t>
  </si>
  <si>
    <t>家庭用品修理･保守</t>
  </si>
  <si>
    <t>ﾗﾝﾄﾞﾘｰｻｰﾋﾞｽ</t>
  </si>
  <si>
    <t>ﾚｼﾞｬｰ施設･ｻｰﾋﾞｽ</t>
  </si>
  <si>
    <t>ｶｼﾞﾉ･ｹﾞｰﾐﾝｸﾞ</t>
  </si>
  <si>
    <t>ｶｼﾞﾉ</t>
  </si>
  <si>
    <t>ｹﾞｰﾐﾝｸﾞ機器</t>
  </si>
  <si>
    <t>ﾓﾊﾞｲﾙ･ｵﾝﾗｲﾝｷﾞｬﾝﾌﾞﾙ</t>
  </si>
  <si>
    <t>宝くじｻｰﾋﾞｽ</t>
  </si>
  <si>
    <t>ﾚｰｽ場</t>
  </si>
  <si>
    <t>賭博</t>
  </si>
  <si>
    <t>海上旅客輸送</t>
  </si>
  <si>
    <t>宿泊施設</t>
  </si>
  <si>
    <t>ﾎﾃﾙ･ﾓ-ﾃﾙ(除ｶｼﾞﾉﾎﾃﾙ)</t>
  </si>
  <si>
    <t>ﾎﾃﾙ飲食収入</t>
  </si>
  <si>
    <t>ﾎﾃﾙ室料収入</t>
  </si>
  <si>
    <t>ﾀｲﾑｼｪｱ収益</t>
  </si>
  <si>
    <t>その他ﾎﾃﾙ収入</t>
  </si>
  <si>
    <t>ｶｼﾞﾉﾎﾃﾙ</t>
  </si>
  <si>
    <t>ｶｼﾞﾉﾎﾃﾙ飲食収入</t>
  </si>
  <si>
    <t>ｶｼﾞﾉﾎﾃﾙ室料収入</t>
  </si>
  <si>
    <t>その他ｶｼﾞﾉﾎﾃﾙ収入</t>
  </si>
  <si>
    <t>民宿</t>
  </si>
  <si>
    <t>ﾚｽﾄﾗﾝ</t>
  </si>
  <si>
    <t>ｾﾙﾌｻｰﾋﾞｽﾚｽﾄﾗﾝ</t>
  </si>
  <si>
    <t>ﾌｧｽﾄｶｼﾞｭｱﾙﾚｽﾄﾗﾝ</t>
  </si>
  <si>
    <t>ﾌｧｽﾄｶｼﾞｭｱﾙﾚｽﾄﾗﾝ-ﾌﾗﾝﾁｬｲｽﾞ</t>
  </si>
  <si>
    <t>ﾌｧｽﾄｶｼﾞｭｱﾙﾚｽﾄﾗﾝ-直営店</t>
  </si>
  <si>
    <t>ﾌｧｽﾄﾌｰﾄﾞﾚｽﾄﾗﾝ</t>
  </si>
  <si>
    <t>ﾌｧｽﾄﾌｰﾄﾞﾚｽﾄﾗﾝ-ﾌﾗﾝﾁｬｲｽﾞ</t>
  </si>
  <si>
    <t>ﾌｧｽﾄﾌｰﾄﾞﾚｽﾄﾗﾝ-直営店</t>
  </si>
  <si>
    <t>ｺｰﾋｰ･ｽﾅｯｸ</t>
  </si>
  <si>
    <t>ｺｰﾋｰ･ｽﾅｯｸ-ﾌﾗﾝﾁｬｲｽﾞ</t>
  </si>
  <si>
    <t>ｺｰﾋｰ･ｽﾅｯｸ-直営店</t>
  </si>
  <si>
    <t>酒場</t>
  </si>
  <si>
    <t>ﾌﾙｻｰﾋﾞｽﾚｽﾄﾗﾝ</t>
  </si>
  <si>
    <t>ｶｼﾞｭｱﾙﾚｽﾄﾗﾝ</t>
  </si>
  <si>
    <t>ｶｼﾞｭｱﾙﾚｽﾄﾗﾝ-ﾌﾗﾝﾁｬｲｽﾞ</t>
  </si>
  <si>
    <t>ｶｼﾞｭｱﾙﾚｽﾄﾗﾝ-直営店</t>
  </si>
  <si>
    <t>高級ﾚｽﾄﾗﾝ</t>
  </si>
  <si>
    <t>高級ﾚｽﾄﾗﾝ-ﾌﾗﾝﾁｬｲｽﾞ</t>
  </si>
  <si>
    <t>高級ﾚｽﾄﾗﾝ-直営店</t>
  </si>
  <si>
    <t>娯楽施設</t>
  </si>
  <si>
    <t>ﾅｲﾄｸﾗﾌﾞ</t>
  </si>
  <si>
    <t>遊園地･ﾃｰﾏﾊﾟｰｸ･ｱｰｹｰﾄﾞ</t>
  </si>
  <si>
    <t>娯楽ｱｰｹｰﾄﾞ</t>
  </si>
  <si>
    <t>遊園地･ﾃｰﾏﾊﾟｰｸ</t>
  </si>
  <si>
    <t>ﾁｹｯﾄ代理店</t>
  </si>
  <si>
    <t>映画館</t>
  </si>
  <si>
    <t>舞台芸術･博物館･美術館</t>
  </si>
  <si>
    <t>美術館･画廊･展示場</t>
  </si>
  <si>
    <t>舞台芸術</t>
  </si>
  <si>
    <t>独立系ｱｰﾃｨｽﾄ</t>
  </si>
  <si>
    <t>芸術･ｽﾎﾟｰﾂｲﾍﾞﾝﾄ企画(有施設)</t>
  </si>
  <si>
    <t>芸術･ｽﾎﾟｰﾂｲﾍﾞﾝﾄ企画(無施設)</t>
  </si>
  <si>
    <t>劇団･ﾃﾞｨﾅｰｼｱﾀｰ</t>
  </si>
  <si>
    <t>ﾌﾟﾛｽﾎﾟｰﾂ･関連</t>
  </si>
  <si>
    <t>放送権-ｽﾎﾟｰﾂﾁｰﾑ</t>
  </si>
  <si>
    <t>入場料収入</t>
  </si>
  <si>
    <t>ﾁｰﾑｽﾎﾟｰﾂ商品販売</t>
  </si>
  <si>
    <t>ｽﾎﾟｰﾂﾁｰﾑ</t>
  </si>
  <si>
    <t>ﾎﾞｳﾘﾝｸﾞ場</t>
  </si>
  <si>
    <t>ﾌｨｯﾄﾈｽ･娯楽ｽﾎﾟｰﾂ施設</t>
  </si>
  <si>
    <t>ｺﾞﾙﾌｺｰｽ･ｶﾝﾄﾘｰｸﾗﾌﾞ</t>
  </si>
  <si>
    <t>ﾏﾘｰﾅ</t>
  </si>
  <si>
    <t>ｽｷｰ施設</t>
  </si>
  <si>
    <t>旅行ｻｰﾋﾞｽ</t>
  </si>
  <si>
    <t>ﾂｱｰｵﾍﾟﾚｰﾀｰ</t>
  </si>
  <si>
    <t>旅行代理店</t>
  </si>
  <si>
    <t>旅行予約ｻｰﾋﾞｽ</t>
  </si>
  <si>
    <t>小売･卸売-一般消費財</t>
  </si>
  <si>
    <t>卸売-一般消費財</t>
  </si>
  <si>
    <t>衣料･履物卸売</t>
  </si>
  <si>
    <t>衣服･装飾品卸売</t>
  </si>
  <si>
    <t>履物卸売</t>
  </si>
  <si>
    <t>宝石･時計卸売</t>
  </si>
  <si>
    <t>自動車卸売</t>
  </si>
  <si>
    <t>自動車部品卸売</t>
  </si>
  <si>
    <t>ﾀｲﾔ卸売</t>
  </si>
  <si>
    <t>家電卸売</t>
  </si>
  <si>
    <t>ｺﾝﾋﾟｭｰﾀ機器･ｿﾌﾄｳｴｱ卸売</t>
  </si>
  <si>
    <t>写真機器･用品卸売</t>
  </si>
  <si>
    <t>家庭･事務用品卸売</t>
  </si>
  <si>
    <t>ﾊｰﾄﾞｳｴｱ卸売</t>
  </si>
  <si>
    <t>室内装飾品卸売</t>
  </si>
  <si>
    <t>事務用機器卸売</t>
  </si>
  <si>
    <t>塗料卸売</t>
  </si>
  <si>
    <t>印刷･筆記用紙卸売</t>
  </si>
  <si>
    <t>文房具･事務用品卸売</t>
  </si>
  <si>
    <t>一般卸売</t>
  </si>
  <si>
    <t>書籍･定期刊行物･新聞卸売</t>
  </si>
  <si>
    <t>織物･繊維卸売</t>
  </si>
  <si>
    <t>生花小売店備品卸売</t>
  </si>
  <si>
    <t>眼科用品卸売</t>
  </si>
  <si>
    <t>ｽﾎﾟｰﾂ用品卸売</t>
  </si>
  <si>
    <t>玩具･ｹﾞｰﾑ卸売</t>
  </si>
  <si>
    <t>輸入･輸出</t>
  </si>
  <si>
    <t>小売-一般消費財</t>
  </si>
  <si>
    <t>自動車小売</t>
  </si>
  <si>
    <t>自動車部品･ｱｸｾｻﾘｰ店</t>
  </si>
  <si>
    <t>自動車修理ｾﾝﾀｰ</t>
  </si>
  <si>
    <t>自動車販売店</t>
  </si>
  <si>
    <t>乗用車ﾚﾝﾀﾙ･ﾘｰｽ</t>
  </si>
  <si>
    <t>乗用車ﾘｰｽ</t>
  </si>
  <si>
    <t>乗用車ﾚﾝﾀﾙ</t>
  </si>
  <si>
    <t>ｶﾀﾛｸﾞ･ﾃﾚﾋﾞ通販小売</t>
  </si>
  <si>
    <t>ﾏﾙﾁ商法</t>
  </si>
  <si>
    <t>ﾃﾚﾋﾞ通販小売</t>
  </si>
  <si>
    <t>家電店</t>
  </si>
  <si>
    <t>家庭用電子機器店</t>
  </si>
  <si>
    <t>家庭用電気機器店</t>
  </si>
  <si>
    <t>百貨店</t>
  </si>
  <si>
    <t>高級百貨店</t>
  </si>
  <si>
    <t>中型百貨店</t>
  </si>
  <si>
    <t>家庭用品店</t>
  </si>
  <si>
    <t>建築資材流通</t>
  </si>
  <si>
    <t>煉瓦･石材･建築資材流通</t>
  </si>
  <si>
    <t>配管･冷暖房空調設備流通</t>
  </si>
  <si>
    <t>屋根材･壁材･絶縁材流通</t>
  </si>
  <si>
    <t>木材製品流通</t>
  </si>
  <si>
    <t>住宅関連用品店</t>
  </si>
  <si>
    <t>金物店</t>
  </si>
  <si>
    <t>ﾎｰﾑｾﾝﾀｰ</t>
  </si>
  <si>
    <t>苗木･園芸ｾﾝﾀｰ</t>
  </si>
  <si>
    <t>室内装飾品店</t>
  </si>
  <si>
    <t>家庭用家具店</t>
  </si>
  <si>
    <t>宝飾品･時計店</t>
  </si>
  <si>
    <t>宝石･貴金属店</t>
  </si>
  <si>
    <t>時計店</t>
  </si>
  <si>
    <t>専門衣料品店</t>
  </si>
  <si>
    <t>衣料品店-ﾌﾗﾝﾁｬｲｽﾞ</t>
  </si>
  <si>
    <t>子供服･ﾍﾞﾋﾞｰ服店</t>
  </si>
  <si>
    <t>若者向け衣料店</t>
  </si>
  <si>
    <t>総合衣料品店</t>
  </si>
  <si>
    <t>紳士服店</t>
  </si>
  <si>
    <t>婦人服店</t>
  </si>
  <si>
    <t>ﾃﾞｨｽｶｳﾝﾄ衣料品店</t>
  </si>
  <si>
    <t>装身具店</t>
  </si>
  <si>
    <t>履物店</t>
  </si>
  <si>
    <t>ｽﾎﾟｰﾂ用品店</t>
  </si>
  <si>
    <t>その他専門店-一般消費財</t>
  </si>
  <si>
    <t>美術工芸品店</t>
  </si>
  <si>
    <t>書店</t>
  </si>
  <si>
    <t>化粧品･美容用品店</t>
  </si>
  <si>
    <t>花店</t>
  </si>
  <si>
    <t>贈答品･記念品･みやげ物店</t>
  </si>
  <si>
    <t>健康補助食品店</t>
  </si>
  <si>
    <t>玩具･ｹﾞｰﾑ店</t>
  </si>
  <si>
    <t>映画･ﾋﾞﾃﾞｵｹﾞｰﾑﾚﾝﾀﾙ店</t>
  </si>
  <si>
    <t>音楽･映画ｿﾌﾄ店</t>
  </si>
  <si>
    <t>楽器店</t>
  </si>
  <si>
    <t>事務用品･文房具店</t>
  </si>
  <si>
    <t>眼鏡店</t>
  </si>
  <si>
    <t>ﾍﾟｯﾄ･ﾍﾟｯﾄ用品店</t>
  </si>
  <si>
    <t>古物店</t>
  </si>
  <si>
    <t>ﾋﾞﾃﾞｵｹﾞｰﾑ店</t>
  </si>
  <si>
    <t>電子商取引-一般消費財</t>
  </si>
  <si>
    <t>ｵﾝﾗｲﾝ市場</t>
  </si>
  <si>
    <t>ｵﾝﾗｲﾝ専門小売</t>
  </si>
  <si>
    <t>自動車部品-ｵﾝﾗｲﾝ</t>
  </si>
  <si>
    <t>家電-ｵﾝﾗｲﾝ</t>
  </si>
  <si>
    <t>家庭･事務用品-ｵﾝﾗｲﾝ</t>
  </si>
  <si>
    <t>衣料･履物-ｵﾝﾗｲﾝ</t>
  </si>
  <si>
    <t>書籍-ｵﾝﾗｲﾝ</t>
  </si>
  <si>
    <t>化粧品･美容用品-ｵﾝﾗｲﾝ</t>
  </si>
  <si>
    <t>花-ｵﾝﾗｲﾝ</t>
  </si>
  <si>
    <t>玩具･ｹﾞｰﾑ-ｵﾝﾗｲﾝ</t>
  </si>
  <si>
    <t>宝石･時計-ｵﾝﾗｲﾝ</t>
  </si>
  <si>
    <t>音楽･映画ｿﾌﾄ-ｵﾝﾗｲﾝ</t>
  </si>
  <si>
    <t>楽器-ｵﾝﾗｲﾝ</t>
  </si>
  <si>
    <t>ﾍﾟｯﾄ･ﾍﾟｯﾄ用品-ｵﾝﾗｲﾝ</t>
  </si>
  <si>
    <t>ｽﾎﾟｰﾂ用品-ｵﾝﾗｲﾝ</t>
  </si>
  <si>
    <t>生活必需品</t>
  </si>
  <si>
    <t>食品</t>
  </si>
  <si>
    <t>農産物</t>
  </si>
  <si>
    <t>家畜飼料</t>
  </si>
  <si>
    <t>畜産農業･加工</t>
  </si>
  <si>
    <t>牛畜産</t>
  </si>
  <si>
    <t>肉用牛畜産</t>
  </si>
  <si>
    <t>酪農･牛乳生産</t>
  </si>
  <si>
    <t>養豚</t>
  </si>
  <si>
    <t>家禽･鶏卵</t>
  </si>
  <si>
    <t>食肉加工</t>
  </si>
  <si>
    <t>と畜</t>
  </si>
  <si>
    <t>家きん処理</t>
  </si>
  <si>
    <t>動物性脂肪精製･食肉副産物</t>
  </si>
  <si>
    <t>養殖･漁業</t>
  </si>
  <si>
    <t>養殖水産品</t>
  </si>
  <si>
    <t>養魚･魚卵孵化場</t>
  </si>
  <si>
    <t>貝類養殖</t>
  </si>
  <si>
    <t>漁業</t>
  </si>
  <si>
    <t>魚類漁業</t>
  </si>
  <si>
    <t>貝類漁業</t>
  </si>
  <si>
    <t>農作物生産</t>
  </si>
  <si>
    <t>ｺｺｱ栽培</t>
  </si>
  <si>
    <t>果物生産</t>
  </si>
  <si>
    <t>りんご園</t>
  </si>
  <si>
    <t>柑橘類(除ｵﾚﾝｼﾞ)</t>
  </si>
  <si>
    <t>ぶどう園</t>
  </si>
  <si>
    <t>ｵﾚﾝｼﾞ畑</t>
  </si>
  <si>
    <t>いちご園</t>
  </si>
  <si>
    <t>穀物生産</t>
  </si>
  <si>
    <t>ﾄｳﾓﾛｺｼ作農業</t>
  </si>
  <si>
    <t>米作農業</t>
  </si>
  <si>
    <t>麦作農業</t>
  </si>
  <si>
    <t>きのこ類生産</t>
  </si>
  <si>
    <t>油料種子生産</t>
  </si>
  <si>
    <t>ﾊﾟｰﾑ油生産</t>
  </si>
  <si>
    <t>大豆農業</t>
  </si>
  <si>
    <t>ｻﾄｳｷﾋﾞ作農業</t>
  </si>
  <si>
    <t>木の実作農業</t>
  </si>
  <si>
    <t>野菜生産</t>
  </si>
  <si>
    <t>穀物生産支援ｻｰﾋﾞｽ</t>
  </si>
  <si>
    <t>砂糖･穀物･油料種子加工</t>
  </si>
  <si>
    <t>穀物･油料種子加工</t>
  </si>
  <si>
    <t>油脂精製</t>
  </si>
  <si>
    <t>製粉</t>
  </si>
  <si>
    <t>麦芽</t>
  </si>
  <si>
    <t>ﾊﾟｰﾑ油加工</t>
  </si>
  <si>
    <t>精米</t>
  </si>
  <si>
    <t>大豆加工</t>
  </si>
  <si>
    <t>ﾄｳﾓﾛｺｼ粉</t>
  </si>
  <si>
    <t>砂糖</t>
  </si>
  <si>
    <t>ﾃﾝｻｲ糖</t>
  </si>
  <si>
    <t>ｻﾄｳｷﾋﾞ糖精製</t>
  </si>
  <si>
    <t>ｻﾄｳｷﾋﾞ糖</t>
  </si>
  <si>
    <t>加工食品</t>
  </si>
  <si>
    <t>ﾊﾟﾝ類製品</t>
  </si>
  <si>
    <t>ﾍﾞｰｶﾘｰ製品</t>
  </si>
  <si>
    <t>冷凍ｹｰｷ･焼菓子</t>
  </si>
  <si>
    <t>ﾊﾟｽﾀ･麺類･米</t>
  </si>
  <si>
    <t>ﾊﾟｽﾀ</t>
  </si>
  <si>
    <t>麺類</t>
  </si>
  <si>
    <t>米</t>
  </si>
  <si>
    <t>ｿｰｽ･ﾄﾞﾚｯｼﾝｸﾞ･調味料</t>
  </si>
  <si>
    <t>乳製品</t>
  </si>
  <si>
    <t>ﾊﾞﾀｰ</t>
  </si>
  <si>
    <t>ﾁｰｽﾞ</t>
  </si>
  <si>
    <t>乾燥･濃縮乳製品</t>
  </si>
  <si>
    <t>養鶏･鶏卵</t>
  </si>
  <si>
    <t>牛乳</t>
  </si>
  <si>
    <t>ｱｲｽｸﾘｰﾑ</t>
  </si>
  <si>
    <t>食品成分</t>
  </si>
  <si>
    <t>ﾐｯｸｽ粉･ﾊﾟﾝ生地</t>
  </si>
  <si>
    <t>ｼﾛｯﾌﾟ･砂糖･甘味料</t>
  </si>
  <si>
    <t>香辛料･ｴｷｽ調味料･香味料</t>
  </si>
  <si>
    <t>油脂</t>
  </si>
  <si>
    <t>冷凍･缶詰･生鮮食品</t>
  </si>
  <si>
    <t>缶詰食品</t>
  </si>
  <si>
    <t>果物･野菜缶詰</t>
  </si>
  <si>
    <t>調理缶詰</t>
  </si>
  <si>
    <t>乾燥野菜</t>
  </si>
  <si>
    <t>冷凍食品</t>
  </si>
  <si>
    <t>冷凍果実･野菜</t>
  </si>
  <si>
    <t>調理冷凍食品</t>
  </si>
  <si>
    <t>調理済み生鮮食品</t>
  </si>
  <si>
    <t>水産品加工･包装</t>
  </si>
  <si>
    <t>海鮮品･冷凍水産品加工</t>
  </si>
  <si>
    <t>水産品缶詰</t>
  </si>
  <si>
    <t>食肉製品</t>
  </si>
  <si>
    <t>塩漬･燻製肉</t>
  </si>
  <si>
    <t>生鮮肉製品</t>
  </si>
  <si>
    <t>鶏肉製品</t>
  </si>
  <si>
    <t>ﾍﾟｯﾄﾌｰﾄﾞ</t>
  </si>
  <si>
    <t>ｽﾅｯｸ食品･菓子</t>
  </si>
  <si>
    <t>菓子</t>
  </si>
  <si>
    <t>ﾁｮｺﾚｰﾄ菓子</t>
  </si>
  <si>
    <t>砂糖･その他菓子</t>
  </si>
  <si>
    <t>ｽﾅｯｸ食品</t>
  </si>
  <si>
    <t>朝食用ｼﾘｱﾙ</t>
  </si>
  <si>
    <t>ｸｯｷｰ･ｸﾗｯｶｰ</t>
  </si>
  <si>
    <t>ﾛｰｽﾄﾅｯﾂ･ﾋﾟｰﾅｯﾂﾊﾞﾀｰ</t>
  </si>
  <si>
    <t>栄養補助食品</t>
  </si>
  <si>
    <t>飲料</t>
  </si>
  <si>
    <t>ｱﾙｺｰﾙ飲料</t>
  </si>
  <si>
    <t>ﾋﾞｰﾙ</t>
  </si>
  <si>
    <t>蒸留酒</t>
  </si>
  <si>
    <t>ﾜｲﾝ</t>
  </si>
  <si>
    <t>ﾉﾝｱﾙｺｰﾙ飲料</t>
  </si>
  <si>
    <t>ｺｰﾋｰ</t>
  </si>
  <si>
    <t>茶</t>
  </si>
  <si>
    <t>ﾎﾞﾄﾙ飲料水</t>
  </si>
  <si>
    <t>炭酸飲料</t>
  </si>
  <si>
    <t>果物･野菜ｼﾞｭｰｽ</t>
  </si>
  <si>
    <t>ｽﾎﾟｰﾂ･ｴﾈﾙｷﾞｰ飲料</t>
  </si>
  <si>
    <t>たばこ</t>
  </si>
  <si>
    <t>たばこ作農業</t>
  </si>
  <si>
    <t>たばこ葉</t>
  </si>
  <si>
    <t>たばこ製品</t>
  </si>
  <si>
    <t>葉巻</t>
  </si>
  <si>
    <t>紙巻たばこ</t>
  </si>
  <si>
    <t>無煙ﾀﾊﾞｺ</t>
  </si>
  <si>
    <t>大麻</t>
  </si>
  <si>
    <t>家庭用品</t>
  </si>
  <si>
    <t>電球･部品</t>
  </si>
  <si>
    <t>家庭用洗剤</t>
  </si>
  <si>
    <t>家庭用電池</t>
  </si>
  <si>
    <t>ﾊﾟｰｿﾅﾙｹｱ用品</t>
  </si>
  <si>
    <t>化粧品</t>
  </si>
  <si>
    <t>かみそり･かみそり刃</t>
  </si>
  <si>
    <t>紙製衛生用品</t>
  </si>
  <si>
    <t>せっけん･ﾎﾞﾃﾞｨｰｿｰﾌﾟ</t>
  </si>
  <si>
    <t>小売･卸売-生活必需品</t>
  </si>
  <si>
    <t>卸売-生活必需品</t>
  </si>
  <si>
    <t>農産物卸売</t>
  </si>
  <si>
    <t>農業用品卸売</t>
  </si>
  <si>
    <t>穀物卸売</t>
  </si>
  <si>
    <t>畜産物卸売</t>
  </si>
  <si>
    <t>食品･飲料製品卸売</t>
  </si>
  <si>
    <t>ﾋﾞｰﾙ･ｴｰﾙ卸売</t>
  </si>
  <si>
    <t>菓子卸売</t>
  </si>
  <si>
    <t>乳製品(除粉･缶製品)卸売</t>
  </si>
  <si>
    <t>水産物卸売</t>
  </si>
  <si>
    <t>青果･野菜卸売</t>
  </si>
  <si>
    <t>一般食品卸売</t>
  </si>
  <si>
    <t>食肉･食肉製品卸売</t>
  </si>
  <si>
    <t>冷凍調理食品卸売</t>
  </si>
  <si>
    <t>家きん･家きん製品卸売</t>
  </si>
  <si>
    <t>たばこ製品卸売</t>
  </si>
  <si>
    <t>ﾜｲﾝ･蒸留酒卸売</t>
  </si>
  <si>
    <t>その他卸売-生活必需品</t>
  </si>
  <si>
    <t>小売-生活必需品</t>
  </si>
  <si>
    <t>食品･薬店</t>
  </si>
  <si>
    <t>ｽｰﾊﾟｰﾏｰｹｯﾄ</t>
  </si>
  <si>
    <t>ﾊｲﾊﾟｰﾏｰｹｯﾄ</t>
  </si>
  <si>
    <t>従来型ｽｰﾊﾟｰ</t>
  </si>
  <si>
    <t>ｽｰﾊﾟｰﾏｰｹｯﾄ-ｵﾝﾗｲﾝ</t>
  </si>
  <si>
    <t>食品専門店</t>
  </si>
  <si>
    <t>ﾊﾟﾝ店</t>
  </si>
  <si>
    <t>ﾋﾞｰﾙ･ﾜｲﾝ･酒屋</t>
  </si>
  <si>
    <t>健康･自然食品店</t>
  </si>
  <si>
    <t>ｺﾝﾋﾞﾆｴﾝｽｽﾄｱ</t>
  </si>
  <si>
    <t>薬局･薬店</t>
  </si>
  <si>
    <t>調剤薬局</t>
  </si>
  <si>
    <t>薬店</t>
  </si>
  <si>
    <t>薬局･薬店-ｵﾝﾗｲﾝ</t>
  </si>
  <si>
    <t>大規模小売店</t>
  </si>
  <si>
    <t>ｽｰﾊﾟｰｾﾝﾀｰ</t>
  </si>
  <si>
    <t>会員制ﾃﾞｨｽｶｳﾝﾄｽﾄｱ</t>
  </si>
  <si>
    <t>ﾃﾞｨｽｶｳﾝﾄｽﾄｱ</t>
  </si>
  <si>
    <t>ﾀﾞﾗｰｽﾄｱ</t>
  </si>
  <si>
    <t>ｴﾈﾙｷﾞｰ</t>
  </si>
  <si>
    <t>石油･ｶﾞｽ</t>
  </si>
  <si>
    <t>石油･ｶﾞｽ生産</t>
  </si>
  <si>
    <t>石油:総合</t>
  </si>
  <si>
    <t>探鉱･生産</t>
  </si>
  <si>
    <t>原油･天然ｶﾞｽ 探鉱･生産</t>
  </si>
  <si>
    <t>原油生産</t>
  </si>
  <si>
    <t>ｵｲﾙｻﾝﾄﾞ生産</t>
  </si>
  <si>
    <t>天然ｶﾞｽ液生産</t>
  </si>
  <si>
    <t>天然ｶﾞｽ生産</t>
  </si>
  <si>
    <t>ﾈｶﾞﾃｨﾌﾞﾛｲﾔﾙﾃｨ</t>
  </si>
  <si>
    <t>石油･天然ｶﾞｽ 販売･取引</t>
  </si>
  <si>
    <t>ﾛｲﾔﾙﾃｨ収益-石油ｶﾞｽ</t>
  </si>
  <si>
    <t>石油･ｶﾞｽﾊﾟｲﾌﾟﾗｲﾝ</t>
  </si>
  <si>
    <t>石油･ｶﾞｽ液ﾊﾟｲﾌﾟﾗｲﾝ</t>
  </si>
  <si>
    <t>石油ﾊﾟｲﾌﾟﾗｲﾝ･貯蔵</t>
  </si>
  <si>
    <t>原油ﾊﾟｲﾌﾟﾗｲﾝ･貯蔵</t>
  </si>
  <si>
    <t>精製品ﾊﾟｲﾌﾟﾗｲﾝ･貯蔵</t>
  </si>
  <si>
    <t>天然ｶﾞｽ液(NGL)ﾊﾟｲﾌﾟﾗｲﾝ･ｻｰﾋﾞｽ</t>
  </si>
  <si>
    <t>天然ｶﾞｽ処理</t>
  </si>
  <si>
    <t>天然ｶﾞｽ液分留</t>
  </si>
  <si>
    <t>天然ｶﾞｽ液ﾊﾟｲﾌﾟﾗｲﾝ</t>
  </si>
  <si>
    <t>天然ｶﾞｽﾊﾟｲﾌﾟﾗｲﾝ</t>
  </si>
  <si>
    <t>液化天然ｶﾞｽ(LNG)</t>
  </si>
  <si>
    <t>LNG液化</t>
  </si>
  <si>
    <t>LNG再ｶﾞｽ化</t>
  </si>
  <si>
    <t>精製･販売</t>
  </si>
  <si>
    <t>石油精製</t>
  </si>
  <si>
    <t>石油販売</t>
  </si>
  <si>
    <t>ｶﾞｿﾘﾝｽﾀﾝﾄﾞ</t>
  </si>
  <si>
    <t>ｶﾞｿﾘﾝｽﾀﾝﾄﾞ-元売系</t>
  </si>
  <si>
    <t>ｶﾞｿﾘﾝｽﾀﾝﾄﾞ-独立系</t>
  </si>
  <si>
    <t>石油卸売</t>
  </si>
  <si>
    <t>石油･ｶﾞｽｻｰﾋﾞｽ･設備</t>
  </si>
  <si>
    <t>採掘･採掘支援</t>
  </si>
  <si>
    <t>沿岸採掘請負</t>
  </si>
  <si>
    <t>海上採掘請負</t>
  </si>
  <si>
    <t>採掘支援</t>
  </si>
  <si>
    <t>油田ｻｰﾋﾞｽ･設備</t>
  </si>
  <si>
    <t>陸上油田ｻｰﾋﾞｽ</t>
  </si>
  <si>
    <t>海底･ｵﾌｼｮｱ油田ｻｰﾋﾞｽ</t>
  </si>
  <si>
    <t>地震探鉱</t>
  </si>
  <si>
    <t>再生可能ｴﾈﾙｷﾞｰ</t>
  </si>
  <si>
    <t>ﾊﾞｲｵ燃料</t>
  </si>
  <si>
    <t>ﾊﾞｲｵ燃料原料ｻﾌﾟﾗｲﾔｰ</t>
  </si>
  <si>
    <t>ﾃﾞｨｰｾﾞﾙ代替物</t>
  </si>
  <si>
    <t>ｶﾞｿﾘﾝ代替物</t>
  </si>
  <si>
    <t>再生可能ｴﾈﾙｷﾞｰ設備</t>
  </si>
  <si>
    <t>太陽光発電設備</t>
  </si>
  <si>
    <t>ﾎﾟﾘｼﾘｺﾝ</t>
  </si>
  <si>
    <t>PVｾﾙ</t>
  </si>
  <si>
    <t>PVﾓｼﾞｭｰﾙ</t>
  </si>
  <si>
    <t>PVｳｴﾊｰ</t>
  </si>
  <si>
    <t>太陽光ｲﾝﾊﾞｰﾀｰ</t>
  </si>
  <si>
    <t>太陽熱発電設備</t>
  </si>
  <si>
    <t>薄膜ﾓｼﾞｭｰﾙ</t>
  </si>
  <si>
    <t>風力発電設備</t>
  </si>
  <si>
    <t>風力ﾀｰﾋﾞﾝ</t>
  </si>
  <si>
    <t>風力ﾀｰﾋﾞﾝ部品</t>
  </si>
  <si>
    <t>地熱発電設備</t>
  </si>
  <si>
    <t>水力発電設備</t>
  </si>
  <si>
    <t>海洋発電設備</t>
  </si>
  <si>
    <t>その他再生可能ｴﾈﾙｷﾞｰ設備</t>
  </si>
  <si>
    <t>燃料電池</t>
  </si>
  <si>
    <t>ｽﾏｰﾄｸﾞﾘｯﾄﾞ設備</t>
  </si>
  <si>
    <t>ｴﾈﾙｷﾞｰ貯蔵ｼｽﾃﾑ</t>
  </si>
  <si>
    <t>再生可能ｴﾈﾙｷﾞｰﾌﾟﾛｼﾞｪｸﾄ開発</t>
  </si>
  <si>
    <t>開発･建設</t>
  </si>
  <si>
    <t>ﾊﾞｲｵﾏｽ発電所建設</t>
  </si>
  <si>
    <t>太陽光発電所建設</t>
  </si>
  <si>
    <t>風力発電所建設</t>
  </si>
  <si>
    <t>運用･保守</t>
  </si>
  <si>
    <t>金融</t>
  </si>
  <si>
    <t>銀行</t>
  </si>
  <si>
    <t>総合銀行</t>
  </si>
  <si>
    <t>法人銀行</t>
  </si>
  <si>
    <t>ﾘﾃｰﾙ銀行</t>
  </si>
  <si>
    <t>ｲｽﾗﾑ銀行</t>
  </si>
  <si>
    <t>金融ｻｰﾋﾞｽ</t>
  </si>
  <si>
    <t>資産管理</t>
  </si>
  <si>
    <t>投資会社</t>
  </si>
  <si>
    <t>投資持株会社</t>
  </si>
  <si>
    <t>事業開発会社(BDC)</t>
  </si>
  <si>
    <t>買収目的会社(SPAC)</t>
  </si>
  <si>
    <t>投資管理</t>
  </si>
  <si>
    <t>株式</t>
  </si>
  <si>
    <t>債券</t>
  </si>
  <si>
    <t>ﾍｯｼﾞﾌｧﾝﾄﾞ投資</t>
  </si>
  <si>
    <t>混合資産</t>
  </si>
  <si>
    <t>ﾌﾟﾗｲﾍﾞｰﾄｴｸｲﾃｨ投資</t>
  </si>
  <si>
    <t>共同投資</t>
  </si>
  <si>
    <t>特殊状況投資</t>
  </si>
  <si>
    <t>ﾌｧﾝﾄﾞｵﾌﾞﾌｧﾝｽﾞ</t>
  </si>
  <si>
    <t>成長資本</t>
  </si>
  <si>
    <t>ﾚﾊﾞﾚｯｼﾞﾄﾞﾊﾞｲｱｳﾄ投資</t>
  </si>
  <si>
    <t>ｲﾝﾌﾗ投資</t>
  </si>
  <si>
    <t>不動産投資</t>
  </si>
  <si>
    <t>ｾｶﾝﾀﾞﾘ取引投資</t>
  </si>
  <si>
    <t>ﾍﾞﾝﾁｬｰｷｬﾋﾟﾀﾙ投資</t>
  </si>
  <si>
    <t>ｳｪﾙｽﾏﾈｼﾞﾒﾝﾄ</t>
  </si>
  <si>
    <t>ﾌｧｲﾅﾝｼｬﾙﾌﾟﾗﾆﾝｸﾞ･投資ｱﾄﾞﾊﾞｲｽ</t>
  </si>
  <si>
    <t>ﾌﾟﾗｲﾍﾞｰﾄﾊﾞﾝｷﾝｸﾞ</t>
  </si>
  <si>
    <t>個人投資家向け証券仲介</t>
  </si>
  <si>
    <t>特殊金融</t>
  </si>
  <si>
    <t>商業金融</t>
  </si>
  <si>
    <t>商業設備金融･ﾘｰｽ</t>
  </si>
  <si>
    <t>一般設備機器 金融･ﾘｰｽ</t>
  </si>
  <si>
    <t>産業用設備機器 ﾘｰｽ</t>
  </si>
  <si>
    <t>機械 金融･ﾘｰｽ</t>
  </si>
  <si>
    <t>輸送用機器金融･ﾘｰｽ</t>
  </si>
  <si>
    <t>航空機金融･ﾘｰｽ</t>
  </si>
  <si>
    <t>商業用自動車 金融･ﾘｰｽ</t>
  </si>
  <si>
    <t>鉄道車両金融･ﾘｰｽ</t>
  </si>
  <si>
    <t>船舶金融･ﾘｰｽ</t>
  </si>
  <si>
    <t>消費者金融</t>
  </si>
  <si>
    <t>自動車金融</t>
  </si>
  <si>
    <t>消費者向け小口融資</t>
  </si>
  <si>
    <t>ｸﾚｼﾞｯﾄｶｰﾄﾞ貸出</t>
  </si>
  <si>
    <t>学生ﾛｰﾝ</t>
  </si>
  <si>
    <t>住宅金融</t>
  </si>
  <si>
    <t>ﾓｰｹﾞｰｼﾞ融資</t>
  </si>
  <si>
    <t>ﾓｰｹﾞｰｼﾞﾛｰﾝ仲介</t>
  </si>
  <si>
    <t>ﾓｰｹﾞｰｼﾞｻｰﾋﾞｽ</t>
  </si>
  <si>
    <t>ﾓｰｹﾞｰｼﾞ保険</t>
  </si>
  <si>
    <t>保険料-ﾓｰｹﾞｰｼﾞ</t>
  </si>
  <si>
    <t>保険料外収入-ﾓｰｹﾞｰｼﾞ</t>
  </si>
  <si>
    <t>投資収益-ﾓｰｹﾞｰｼﾞ保険</t>
  </si>
  <si>
    <t>実現損益-ﾓｰｹﾞｰｼﾞ保険</t>
  </si>
  <si>
    <t>その他収益-ﾓｰｹﾞｰｼﾞ保険</t>
  </si>
  <si>
    <t>権原保険</t>
  </si>
  <si>
    <t>保険料-不動産権原保険</t>
  </si>
  <si>
    <t>保険料外収入-不動産権原保険</t>
  </si>
  <si>
    <t>投資収益-不動産権原保険</t>
  </si>
  <si>
    <t>実現損益-不動産権原保険</t>
  </si>
  <si>
    <t>その他収益-不動産権原保険</t>
  </si>
  <si>
    <t>ﾓｰｹﾞｰｼﾞREIT</t>
  </si>
  <si>
    <t>商業用不動産ﾓｰｹﾞｰｼﾞREIT</t>
  </si>
  <si>
    <t>住宅用不動産ﾓｰｹﾞｰｼﾞREIT</t>
  </si>
  <si>
    <t>その他金融ｻｰﾋﾞｽ</t>
  </si>
  <si>
    <t>機関投資家向け金融ｻｰﾋﾞｽ</t>
  </si>
  <si>
    <t>機関投資家向け証券仲介</t>
  </si>
  <si>
    <t>投資銀行</t>
  </si>
  <si>
    <t>財務顧問ｻｰﾋﾞｽ</t>
  </si>
  <si>
    <t>引受業務</t>
  </si>
  <si>
    <t>債券引受ｻｰﾋﾞｽ</t>
  </si>
  <si>
    <t>株式引受ｻｰﾋﾞｽ</t>
  </si>
  <si>
    <t>証券･商品先物仲介</t>
  </si>
  <si>
    <t>商品先物仲介</t>
  </si>
  <si>
    <t>ﾄﾚｰﾃﾞｨﾝｸﾞ･ﾌﾟﾘﾝｼﾊﾟﾙｲﾝﾍﾞｽﾄﾒﾝﾄ</t>
  </si>
  <si>
    <t>株式取引</t>
  </si>
  <si>
    <t>商品先物取引</t>
  </si>
  <si>
    <t>外国為替取引</t>
  </si>
  <si>
    <t>債券取引</t>
  </si>
  <si>
    <t>機関投資家向け信託･受託･保管</t>
  </si>
  <si>
    <t>資産･投資ｻｰﾋﾞｼﾝｸﾞ</t>
  </si>
  <si>
    <t>執行･清算ｻｰﾋﾞｽ</t>
  </si>
  <si>
    <t>発行体ｻｰﾋﾞｽ</t>
  </si>
  <si>
    <t>取引事務処理ｻｰﾋﾞｽ</t>
  </si>
  <si>
    <t>証券･商品先物取引</t>
  </si>
  <si>
    <t>保険</t>
  </si>
  <si>
    <t>生命保険</t>
  </si>
  <si>
    <t>保険料-生命保険</t>
  </si>
  <si>
    <t>保険料-保障商品</t>
  </si>
  <si>
    <t>保険料-預金･退職後資金商品</t>
  </si>
  <si>
    <t>保険料外収入-生命保険</t>
  </si>
  <si>
    <t>投資収益-生命保険</t>
  </si>
  <si>
    <t>保障商品-保険料外収入</t>
  </si>
  <si>
    <t>投資収益-保障商品</t>
  </si>
  <si>
    <t>実現損益-保障商品</t>
  </si>
  <si>
    <t>手数料･その他収益-保障商品</t>
  </si>
  <si>
    <t>実現損益-生命保険</t>
  </si>
  <si>
    <t>預金･退職後資金商品-保険料外収入</t>
  </si>
  <si>
    <t>投資収益-投資型生命保険商品</t>
  </si>
  <si>
    <t>実現損益-投資型生命保険商品</t>
  </si>
  <si>
    <t>手数料･その他収益-投資型生命保険商品</t>
  </si>
  <si>
    <t>手数料･その他収益-生命保険</t>
  </si>
  <si>
    <t>損害保険</t>
  </si>
  <si>
    <t>保険料-損害保険</t>
  </si>
  <si>
    <t>損保 企業保険</t>
  </si>
  <si>
    <t>保険料-商用車</t>
  </si>
  <si>
    <t>保険料-商業不動産･企業総合</t>
  </si>
  <si>
    <t>保険料-金融保証</t>
  </si>
  <si>
    <t>保険料-責任保険</t>
  </si>
  <si>
    <t>保険料-身元保証･信用</t>
  </si>
  <si>
    <t>保険料-労働者災害補償</t>
  </si>
  <si>
    <t>保険料-その他商業</t>
  </si>
  <si>
    <t>損保 個人保険</t>
  </si>
  <si>
    <t>保険料-住宅</t>
  </si>
  <si>
    <t>保険料-個人向け自動車</t>
  </si>
  <si>
    <t>保険料-その他個人</t>
  </si>
  <si>
    <t>保険料外収入-損害保険</t>
  </si>
  <si>
    <t>投資損益-損害保険</t>
  </si>
  <si>
    <t>実現損益-損害保険</t>
  </si>
  <si>
    <t>手数料･その他収益-損害保険</t>
  </si>
  <si>
    <t>ｲｽﾗﾑ保険</t>
  </si>
  <si>
    <t>ｲｽﾗﾑ健康保険</t>
  </si>
  <si>
    <t>保険料-ｲｽﾗﾑ健康保険</t>
  </si>
  <si>
    <t>保険料外収入-ｲｽﾗﾑ健康保険</t>
  </si>
  <si>
    <t>投資収益-ｲｽﾗﾑ健康保険</t>
  </si>
  <si>
    <t>実現損益-ｲｽﾗﾑ健康保険</t>
  </si>
  <si>
    <t>他収益-ｲｽﾗﾑ健康保険</t>
  </si>
  <si>
    <t>ｲｽﾗﾑ生命保険</t>
  </si>
  <si>
    <t>保険料-ｲｽﾗﾑ生命保険</t>
  </si>
  <si>
    <t>保険料外収入-ｲｽﾗﾑ生命保険</t>
  </si>
  <si>
    <t>投資収益-ｲｽﾗﾑ生命保険</t>
  </si>
  <si>
    <t>実現損益-ｲｽﾗﾑ生命保険</t>
  </si>
  <si>
    <t>その他収益-ｲｽﾗﾑ生命保険</t>
  </si>
  <si>
    <t>ｲｽﾗﾑ損害保険</t>
  </si>
  <si>
    <t>保険料-ｲｽﾗﾑ損害保険</t>
  </si>
  <si>
    <t>保険料外収入-ｲｽﾗﾑ損害保険</t>
  </si>
  <si>
    <t>投資収益-ｲｽﾗﾑ損害保険</t>
  </si>
  <si>
    <t>実現損益-ｲｽﾗﾑ損害保険</t>
  </si>
  <si>
    <t>その他収益-ｲｽﾗﾑ損害保険</t>
  </si>
  <si>
    <t>再保険</t>
  </si>
  <si>
    <t>生命再保険</t>
  </si>
  <si>
    <t>保険料-生命再保険</t>
  </si>
  <si>
    <t>保険料外収入-生命再保険</t>
  </si>
  <si>
    <t>投資収益-生命再保険</t>
  </si>
  <si>
    <t>実現損益-生命再保険</t>
  </si>
  <si>
    <t>その他収益-生命再保険</t>
  </si>
  <si>
    <t>損害再保険</t>
  </si>
  <si>
    <t>保険料-損害再保険</t>
  </si>
  <si>
    <t>保険料-災害保険</t>
  </si>
  <si>
    <t>保険料-不動産保険</t>
  </si>
  <si>
    <t>保険料外収入-損害再保険</t>
  </si>
  <si>
    <t>投資収益-損害再保険</t>
  </si>
  <si>
    <t>実現損益-損害再保険</t>
  </si>
  <si>
    <t>その他収益-損害再保険</t>
  </si>
  <si>
    <t>保険ﾌﾞﾛｰｶｰ･ｻｰﾋﾞｽ</t>
  </si>
  <si>
    <t>不動産</t>
  </si>
  <si>
    <t>不動産保有･開発</t>
  </si>
  <si>
    <t>総合型不動産</t>
  </si>
  <si>
    <t>ﾍﾙｽｹｱ不動産</t>
  </si>
  <si>
    <t>ﾎﾃﾙ不動産</t>
  </si>
  <si>
    <t>住宅不動産</t>
  </si>
  <si>
    <t>共同住宅不動産</t>
  </si>
  <si>
    <t>ﾌﾟﾚﾊﾌﾞ住宅不動産</t>
  </si>
  <si>
    <t>学生用住宅不動産</t>
  </si>
  <si>
    <t>産業用不動産</t>
  </si>
  <si>
    <t>大型倉庫不動産</t>
  </si>
  <si>
    <t>ｵﾌｨｽ兼倉庫不動産</t>
  </si>
  <si>
    <t>温度管理物流施設不動産</t>
  </si>
  <si>
    <t>ｵﾌｨｽ不動産</t>
  </si>
  <si>
    <t>CBDｵﾌｨｽ不動産</t>
  </si>
  <si>
    <t>郊外ｵﾌｨｽ不動産</t>
  </si>
  <si>
    <t>商業施設不動産</t>
  </si>
  <si>
    <t>地方ﾓｰﾙ不動産</t>
  </si>
  <si>
    <t>ｼｮｯﾋﾟﾝｸﾞｾﾝﾀｰ不動産</t>
  </si>
  <si>
    <t>単一ﾃﾅﾝﾄ不動産</t>
  </si>
  <si>
    <t>ﾄﾗﾝｸﾙｰﾑ不動産</t>
  </si>
  <si>
    <t>特殊施設不動産</t>
  </si>
  <si>
    <t>総合型REIT</t>
  </si>
  <si>
    <t>ﾍﾙｽｹｱREIT</t>
  </si>
  <si>
    <t>病院REIT</t>
  </si>
  <si>
    <t>診療所REIT</t>
  </si>
  <si>
    <t>高齢者用住宅REIT</t>
  </si>
  <si>
    <t>看護施設REIT</t>
  </si>
  <si>
    <t>ﾎﾃﾙREIT</t>
  </si>
  <si>
    <t>住宅REIT</t>
  </si>
  <si>
    <t>共同住宅REIT</t>
  </si>
  <si>
    <t>一世帯住宅REIT</t>
  </si>
  <si>
    <t>ﾌﾟﾚﾊﾌﾞ住宅REIT</t>
  </si>
  <si>
    <t>学生用住宅REIT</t>
  </si>
  <si>
    <t>産業用REIT</t>
  </si>
  <si>
    <t>ﾊﾞﾙｸ倉庫REIT</t>
  </si>
  <si>
    <t>ｵﾌｨｽ兼倉庫REIT</t>
  </si>
  <si>
    <t>温度管理物流施設REIT</t>
  </si>
  <si>
    <t>ｵﾌｨｽREIT</t>
  </si>
  <si>
    <t>CBDｵﾌｨｽREIT</t>
  </si>
  <si>
    <t>郊外ｵﾌｨｽREIT</t>
  </si>
  <si>
    <t>商業施設REIT</t>
  </si>
  <si>
    <t>地方ﾓｰﾙREIT</t>
  </si>
  <si>
    <t>ｼｮｯﾋﾟﾝｸﾞｾﾝﾀｰREIT</t>
  </si>
  <si>
    <t>単一ﾃﾅﾝﾄREIT</t>
  </si>
  <si>
    <t>ﾄﾗﾝｸﾙｰﾑREIT</t>
  </si>
  <si>
    <t>木材REIT</t>
  </si>
  <si>
    <t>ﾃﾞｰﾀｾﾝﾀｰREIT</t>
  </si>
  <si>
    <t>ｲﾝﾌﾗREIT</t>
  </si>
  <si>
    <t>ｹﾞｰﾐﾝｸﾞREIT</t>
  </si>
  <si>
    <t>特殊施設REIT</t>
  </si>
  <si>
    <t>不動産ｻｰﾋﾞｽ</t>
  </si>
  <si>
    <t>不動産管理</t>
  </si>
  <si>
    <t>商業不動産管理</t>
  </si>
  <si>
    <t>住宅不動産管理</t>
  </si>
  <si>
    <t>高齢者用住宅運営</t>
  </si>
  <si>
    <t>不動産仲介</t>
  </si>
  <si>
    <t>不動産仲介-ﾘｰｽ</t>
  </si>
  <si>
    <t>不動産仲介-販売</t>
  </si>
  <si>
    <t>ﾍﾙｽｹｱ</t>
  </si>
  <si>
    <t>ﾊﾞｲｵﾃｸ･医薬品</t>
  </si>
  <si>
    <t>大手製薬</t>
  </si>
  <si>
    <t>ﾊﾞｲｵﾃｸﾉﾛｼﾞｰ</t>
  </si>
  <si>
    <t>特殊･ｼﾞｪﾈﾘｯｸ医薬品</t>
  </si>
  <si>
    <t>特殊医薬品</t>
  </si>
  <si>
    <t>ｼﾞｪﾈﾘｯｸ医薬品</t>
  </si>
  <si>
    <t>ﾍﾙｽｹｱ施設･ｻｰﾋﾞｽ</t>
  </si>
  <si>
    <t>ﾍﾙｽｹｱ施設</t>
  </si>
  <si>
    <t>病院</t>
  </si>
  <si>
    <t>長期医療系施設･居住施設</t>
  </si>
  <si>
    <t>継続看護</t>
  </si>
  <si>
    <t>長期急性期医療･看護施設</t>
  </si>
  <si>
    <t>精神科･薬物専門病院</t>
  </si>
  <si>
    <t>特殊施設</t>
  </si>
  <si>
    <t>腎臓透析ｾﾝﾀｰ</t>
  </si>
  <si>
    <t>外来患者診療施設</t>
  </si>
  <si>
    <t>ﾘﾊﾋﾞﾘｾﾝﾀｰ</t>
  </si>
  <si>
    <t>独立系救急外科病院</t>
  </si>
  <si>
    <t>ﾍﾙｽｹｱｻｰﾋﾞｽ</t>
  </si>
  <si>
    <t>受託研究</t>
  </si>
  <si>
    <t>ﾍﾙｽｹｱ試験ｻｰﾋﾞｽ</t>
  </si>
  <si>
    <t>臨床検査室</t>
  </si>
  <si>
    <t>放射線･画像診断</t>
  </si>
  <si>
    <t>外来患者診療ｻｰﾋﾞｽ</t>
  </si>
  <si>
    <t>救急車ｻｰﾋﾞｽ</t>
  </si>
  <si>
    <t>在宅介護ｻｰﾋﾞｽ</t>
  </si>
  <si>
    <t>獣医ｻｰﾋﾞｽ</t>
  </si>
  <si>
    <t>ﾍﾙｽｹｱｻﾌﾟﾗｲﾁｪｰﾝ</t>
  </si>
  <si>
    <t>ﾍﾙｽｹｱ用品販売</t>
  </si>
  <si>
    <t>医療機器販売</t>
  </si>
  <si>
    <t>医療用品販売</t>
  </si>
  <si>
    <t>医薬品･特殊医薬品販売</t>
  </si>
  <si>
    <t>医療品販売</t>
  </si>
  <si>
    <t>特殊品販売</t>
  </si>
  <si>
    <t>薬剤給付管理(PBM)</t>
  </si>
  <si>
    <t>管理医療</t>
  </si>
  <si>
    <t>管理医療-営利事業</t>
  </si>
  <si>
    <t>管理医療 疾病管理</t>
  </si>
  <si>
    <t>管理医療-政府事業</t>
  </si>
  <si>
    <t>管理医療 ﾒﾃﾞｨｹｲﾄﾞ(XIX)</t>
  </si>
  <si>
    <t>管理医療 ﾒﾃﾞｨｹｱ</t>
  </si>
  <si>
    <t>医療機器･装置</t>
  </si>
  <si>
    <t>ﾍﾙｽｹｱ用品</t>
  </si>
  <si>
    <t>眼科用品</t>
  </si>
  <si>
    <t>外科用機器･外科用品</t>
  </si>
  <si>
    <t>生命科学･診断</t>
  </si>
  <si>
    <t>生命科学機器</t>
  </si>
  <si>
    <t>体外診断装置</t>
  </si>
  <si>
    <t>医療機器</t>
  </si>
  <si>
    <t>心臓血管装置</t>
  </si>
  <si>
    <t>電気生理検査装置</t>
  </si>
  <si>
    <t>心律動管理装置</t>
  </si>
  <si>
    <t>心室補助装置</t>
  </si>
  <si>
    <t>介入性心臓装置</t>
  </si>
  <si>
    <t>神経変調療法装置</t>
  </si>
  <si>
    <t>整形外科用機器</t>
  </si>
  <si>
    <t>再建ｲﾝﾌﾟﾗﾝﾄ</t>
  </si>
  <si>
    <t>歯科ｲﾝﾌﾟﾗﾝﾄ</t>
  </si>
  <si>
    <t>臀部ｲﾝﾌﾟﾗﾝﾄ</t>
  </si>
  <si>
    <t>人工膝関節ｲﾝﾌﾟﾗﾝﾄ</t>
  </si>
  <si>
    <t>脊髄装置</t>
  </si>
  <si>
    <t>整形手術設備</t>
  </si>
  <si>
    <t>歯科設備</t>
  </si>
  <si>
    <t>薬剤ﾓﾆﾀｰ･送達機器</t>
  </si>
  <si>
    <t>放射線設備</t>
  </si>
  <si>
    <t>映像機器</t>
  </si>
  <si>
    <t>放射線治療</t>
  </si>
  <si>
    <t>外科･医療用機器</t>
  </si>
  <si>
    <t>工業</t>
  </si>
  <si>
    <t>工業製品</t>
  </si>
  <si>
    <t>複合企業</t>
  </si>
  <si>
    <t>航空宇宙･防衛</t>
  </si>
  <si>
    <t>航空機･部品</t>
  </si>
  <si>
    <t>航空機</t>
  </si>
  <si>
    <t>航空機部品</t>
  </si>
  <si>
    <t>航空機用原動機･部品</t>
  </si>
  <si>
    <t>航空機構造･機器</t>
  </si>
  <si>
    <t>航空機用電子製品</t>
  </si>
  <si>
    <t>防衛</t>
  </si>
  <si>
    <t>軍用機</t>
  </si>
  <si>
    <t>軍装甲車･重装甲戦車</t>
  </si>
  <si>
    <t>ﾐｻｲﾙ･宇宙船</t>
  </si>
  <si>
    <t>軍需品･付属品</t>
  </si>
  <si>
    <t>軍艦造船</t>
  </si>
  <si>
    <t>電子･ﾐｯｼｮﾝｼｽﾃﾑ</t>
  </si>
  <si>
    <t>電気機器</t>
  </si>
  <si>
    <t>商業ﾋﾞﾙ･ﾏﾝｼｮﾝ用設備･ｼｽﾃﾑ</t>
  </si>
  <si>
    <t>ｴﾚﾍﾞｰﾀｰ･ｴｽｶﾚｰﾀｰ</t>
  </si>
  <si>
    <t>冷暖房空調設備</t>
  </si>
  <si>
    <t>空調･冷暖房･冷凍設備</t>
  </si>
  <si>
    <t>温水器</t>
  </si>
  <si>
    <t>産業用換気扇･送風機</t>
  </si>
  <si>
    <t>照明器具</t>
  </si>
  <si>
    <t>商業用電気照明器具</t>
  </si>
  <si>
    <t>住宅用電気照明器具</t>
  </si>
  <si>
    <t>防犯装置</t>
  </si>
  <si>
    <t>火災探知機</t>
  </si>
  <si>
    <t>ｾｷｭﾘﾃｨ･ｼｽﾃﾑ</t>
  </si>
  <si>
    <t>電力設備</t>
  </si>
  <si>
    <t>発電設備</t>
  </si>
  <si>
    <t>発電機</t>
  </si>
  <si>
    <t>原子力発電設備･ｼｽﾃﾑ</t>
  </si>
  <si>
    <t>発電ﾎﾞｲﾗｰ･熱交換器</t>
  </si>
  <si>
    <t>ﾀｰﾋﾞﾝ発電機</t>
  </si>
  <si>
    <t>発電機器部品･ｻｰﾋﾞｽ</t>
  </si>
  <si>
    <t>送電･配電設備</t>
  </si>
  <si>
    <t>電力自動化機器</t>
  </si>
  <si>
    <t>開閉装置･変圧器･その他</t>
  </si>
  <si>
    <t>電力ｸﾞﾘｯﾄﾞ部品･ｻｰﾋﾞｽ</t>
  </si>
  <si>
    <t>産業自動化制御</t>
  </si>
  <si>
    <t>製造自動化制御</t>
  </si>
  <si>
    <t>工程自動化制御</t>
  </si>
  <si>
    <t>測定器</t>
  </si>
  <si>
    <t>電気計測器</t>
  </si>
  <si>
    <t>流量計･計量装置</t>
  </si>
  <si>
    <t>測定･制御装置</t>
  </si>
  <si>
    <t>電気部品</t>
  </si>
  <si>
    <t>電子ｺｲﾙ</t>
  </si>
  <si>
    <t>電子ｺﾈｸﾀｰ</t>
  </si>
  <si>
    <t>産業用電子機器</t>
  </si>
  <si>
    <t>ﾜｲﾔ･ｹｰﾌﾞﾙ</t>
  </si>
  <si>
    <t>機械</t>
  </si>
  <si>
    <t>農業機械</t>
  </si>
  <si>
    <t>農業機械･農機具</t>
  </si>
  <si>
    <t>農業ﾄﾗｸﾀｰ･耕作機械</t>
  </si>
  <si>
    <t>用具･灌漑設備</t>
  </si>
  <si>
    <t>住宅用芝刈り機･園芸機器</t>
  </si>
  <si>
    <t>農業機械部品･ｻｰﾋﾞｽ</t>
  </si>
  <si>
    <t>建設･鉱業用機械</t>
  </si>
  <si>
    <t>建設機械</t>
  </si>
  <si>
    <t>鉱業機械･器具</t>
  </si>
  <si>
    <t>鉱業材料運搬機器</t>
  </si>
  <si>
    <t>露天採掘機械</t>
  </si>
  <si>
    <t>地下採掘機械</t>
  </si>
  <si>
    <t>建設･鉱業機械部品･ｻｰﾋﾞｽ</t>
  </si>
  <si>
    <t>ｴﾝｼﾞﾝ･ﾄﾗﾝｽﾐｯｼｮﾝ</t>
  </si>
  <si>
    <t>工業用ｴﾝｼﾞﾝ</t>
  </si>
  <si>
    <t>動力伝導装置･歯車</t>
  </si>
  <si>
    <t>歯車</t>
  </si>
  <si>
    <t>工場自動化機器</t>
  </si>
  <si>
    <t>産業工程自動化制御機械</t>
  </si>
  <si>
    <t>産業用ﾛﾎﾞｯﾄ</t>
  </si>
  <si>
    <t>ﾘﾚｰ･産業用制御装置</t>
  </si>
  <si>
    <t>工場自動化部品･ｻｰﾋﾞｽ</t>
  </si>
  <si>
    <t>ﾌﾛｰ制御機器</t>
  </si>
  <si>
    <t>空気･ｶﾞｽ圧縮機</t>
  </si>
  <si>
    <t>流体ｼﾘﾝﾀﾞｰ･作動装置</t>
  </si>
  <si>
    <t>流体動力ﾎﾟﾝﾌﾟ･ﾓｰﾀｰ</t>
  </si>
  <si>
    <t>流体動力ﾊﾞﾙﾌﾞ</t>
  </si>
  <si>
    <t>工業用ﾊﾞﾙﾌﾞ</t>
  </si>
  <si>
    <t>計量ﾎﾟﾝﾌﾟ･調剤ﾎﾟﾝﾌﾟ</t>
  </si>
  <si>
    <t>ﾎﾟﾝﾌﾟ･ﾎﾟﾝﾌﾟ装置</t>
  </si>
  <si>
    <t>ﾌﾛｰ制御機器部品･ｻｰﾋﾞｽ</t>
  </si>
  <si>
    <t>その他機械･設備</t>
  </si>
  <si>
    <t>商業･ｻｰﾋﾞｽ用産業機械</t>
  </si>
  <si>
    <t>自動販売機</t>
  </si>
  <si>
    <t>業務用洗濯機</t>
  </si>
  <si>
    <t>食品製造用機械</t>
  </si>
  <si>
    <t>製紙機械</t>
  </si>
  <si>
    <t>ﾌﾟﾗｽﾁｯｸ･ｺﾞﾑ用機械</t>
  </si>
  <si>
    <t>印刷機･機器</t>
  </si>
  <si>
    <t>製材･木材加工機械</t>
  </si>
  <si>
    <t>繊維機械</t>
  </si>
  <si>
    <t>工具</t>
  </si>
  <si>
    <t>手動工具</t>
  </si>
  <si>
    <t>電動工具</t>
  </si>
  <si>
    <t>工具ｱｸｾｻﾘｰ</t>
  </si>
  <si>
    <t>一般機械</t>
  </si>
  <si>
    <t>工業用溶解炉･ｵｰﾌﾞﾝ</t>
  </si>
  <si>
    <t>ﾓｰﾀｰ･発電機</t>
  </si>
  <si>
    <t>天秤･はかり</t>
  </si>
  <si>
    <t>梱包機械</t>
  </si>
  <si>
    <t>ﾘｻｲｸﾙ機器･機械</t>
  </si>
  <si>
    <t>その他機械部品･ｻｰﾋﾞｽ</t>
  </si>
  <si>
    <t>資材運搬機械</t>
  </si>
  <si>
    <t>ｺﾝﾍﾞﾔｰ･関連機械</t>
  </si>
  <si>
    <t>産業用ﾄﾗｯｸ･ｽﾀｯｶｰ</t>
  </si>
  <si>
    <t>天井走行ｸﾚｰﾝ</t>
  </si>
  <si>
    <t>金属加工機械</t>
  </si>
  <si>
    <t>切削機器･付属品</t>
  </si>
  <si>
    <t>金型</t>
  </si>
  <si>
    <t>工作機械(金属切削)</t>
  </si>
  <si>
    <t>工作機械(金属成形)</t>
  </si>
  <si>
    <t>圧延機器</t>
  </si>
  <si>
    <t>板金加工機械</t>
  </si>
  <si>
    <t>特殊ﾀﾞｲｽ･治具･付属品</t>
  </si>
  <si>
    <t>ｽﾀﾝﾋﾟﾝｸﾞﾌﾟﾚｽ機械</t>
  </si>
  <si>
    <t>溶接･はんだ機器</t>
  </si>
  <si>
    <t>汚染制御機器</t>
  </si>
  <si>
    <t>空気清浄機器</t>
  </si>
  <si>
    <t>ろ過製品-空気･液体</t>
  </si>
  <si>
    <t>浄水機器</t>
  </si>
  <si>
    <t>輸送用機器</t>
  </si>
  <si>
    <t>商業用自動車</t>
  </si>
  <si>
    <t>商用車部品･ｻｰﾋﾞｽ</t>
  </si>
  <si>
    <t>ﾄﾗｯｸﾄﾚｰﾗｰ</t>
  </si>
  <si>
    <t>鉄道車両</t>
  </si>
  <si>
    <t>機関車</t>
  </si>
  <si>
    <t>ﾃﾞｨｰｾﾞﾙ機関車</t>
  </si>
  <si>
    <t>電気機関車</t>
  </si>
  <si>
    <t>鉄道車両-車両</t>
  </si>
  <si>
    <t>鉄道貨物車両</t>
  </si>
  <si>
    <t>鉄道旅客車両</t>
  </si>
  <si>
    <t>鉄道車両用部品･ｼｽﾃﾑ</t>
  </si>
  <si>
    <t>線路部品･ｼｽﾃﾑ</t>
  </si>
  <si>
    <t>造船</t>
  </si>
  <si>
    <t>造船･船舶修理</t>
  </si>
  <si>
    <t>海洋部品･ｻｰﾋﾞｽ</t>
  </si>
  <si>
    <t>工業中間製品</t>
  </si>
  <si>
    <t>金属製品･金物</t>
  </si>
  <si>
    <t>ﾊｰﾄﾞｳｴｱ</t>
  </si>
  <si>
    <t>ﾎﾞｰﾙﾍﾞｱﾘﾝｸﾞ</t>
  </si>
  <si>
    <t>ﾎﾞﾙﾄ･座金</t>
  </si>
  <si>
    <t>金属製ﾊﾟｲﾌﾟ･付属品</t>
  </si>
  <si>
    <t>金属ﾊﾞﾙﾌﾞ</t>
  </si>
  <si>
    <t>金属製品</t>
  </si>
  <si>
    <t>金属鋳造･ﾌﾟﾚｽ</t>
  </si>
  <si>
    <t>ｶｽﾀﾑ圧延成型</t>
  </si>
  <si>
    <t>鉄･鉄鋼鍛造</t>
  </si>
  <si>
    <t>金属ﾌﾟﾚｽ</t>
  </si>
  <si>
    <t>粉末冶金部品</t>
  </si>
  <si>
    <t>工業用金型</t>
  </si>
  <si>
    <t>工業用ﾀﾝｸ･貯蔵庫</t>
  </si>
  <si>
    <t>機械工場</t>
  </si>
  <si>
    <t>金属表面処理･熱処理</t>
  </si>
  <si>
    <t>電気めっき･研磨･陽極酸化</t>
  </si>
  <si>
    <t>金属表面処理･彫金ｻｰﾋﾞｽ</t>
  </si>
  <si>
    <t>金属熱処理</t>
  </si>
  <si>
    <t>板金製品</t>
  </si>
  <si>
    <t>ﾌﾟﾚﾊﾌﾞ金属</t>
  </si>
  <si>
    <t>板金加工</t>
  </si>
  <si>
    <t>構造金属･板金製品</t>
  </si>
  <si>
    <t>建築用金属製品</t>
  </si>
  <si>
    <t>金属ﾌﾟﾚｰﾄ製品</t>
  </si>
  <si>
    <t>ﾜｲﾔ製品</t>
  </si>
  <si>
    <t>ﾊﾞﾈ(重厚)</t>
  </si>
  <si>
    <t>ﾊﾞﾈ(薄金)</t>
  </si>
  <si>
    <t>ｺﾞﾑ･ﾌﾟﾗｽﾁｯｸ</t>
  </si>
  <si>
    <t>ﾌﾟﾗｽﾁｯｸ製品</t>
  </si>
  <si>
    <t>ｺﾞﾑ製品</t>
  </si>
  <si>
    <t>工業用ｺﾞﾑ製品</t>
  </si>
  <si>
    <t>非工業用ｺﾞﾑ製品</t>
  </si>
  <si>
    <t>産業ｻｰﾋﾞｽ</t>
  </si>
  <si>
    <t>産業支援ｻｰﾋﾞｽ</t>
  </si>
  <si>
    <t>産業機械器具卸売･ﾚﾝﾀﾙ</t>
  </si>
  <si>
    <t>産業機械卸売</t>
  </si>
  <si>
    <t>建設･鉱業用機械器具卸売</t>
  </si>
  <si>
    <t>農業･ｶﾞｰﾃﾞﾆﾝｸﾞ用機械器具卸売</t>
  </si>
  <si>
    <t>産業機械器具卸売</t>
  </si>
  <si>
    <t>輸送機器･付属品卸売</t>
  </si>
  <si>
    <t>産業機器卸売</t>
  </si>
  <si>
    <t>冷暖房空調設備･備品卸売</t>
  </si>
  <si>
    <t>電気機器卸売</t>
  </si>
  <si>
    <t>清掃用品卸売</t>
  </si>
  <si>
    <t>配管製品卸売</t>
  </si>
  <si>
    <t>産業製品ﾚﾝﾀﾙｻｰﾋﾞｽ</t>
  </si>
  <si>
    <t>商用車ﾚﾝﾀﾙｻｰﾋﾞｽ</t>
  </si>
  <si>
    <t>一般機器ﾚﾝﾀﾙｻｰﾋﾞｽ</t>
  </si>
  <si>
    <t>産業機器ﾚﾝﾀﾙｻｰﾋﾞｽ</t>
  </si>
  <si>
    <t>機器･設備ﾚﾝﾀﾙｻｰﾋﾞｽ</t>
  </si>
  <si>
    <t>産業機器保守ｻｰﾋﾞｽ</t>
  </si>
  <si>
    <t>電子･精密機器修理･保守</t>
  </si>
  <si>
    <t>商工業用機器修理･保守</t>
  </si>
  <si>
    <t>ｴﾈﾙｷﾞｰ施設･ﾈｯﾄﾜｰｸ保守</t>
  </si>
  <si>
    <t>商業支援ｻｰﾋﾞｽ</t>
  </si>
  <si>
    <t>ﾋﾞﾙ管理ｻｰﾋﾞｽ</t>
  </si>
  <si>
    <t>施設修理･保守</t>
  </si>
  <si>
    <t>清掃ｻｰﾋﾞｽ</t>
  </si>
  <si>
    <t>造園ｻｰﾋﾞｽ</t>
  </si>
  <si>
    <t>害虫駆除ｻｰﾋﾞｽ</t>
  </si>
  <si>
    <t>食品ｻｰﾋﾞｽ</t>
  </si>
  <si>
    <t>仕出し</t>
  </si>
  <si>
    <t>食品ｻｰﾋﾞｽ請負</t>
  </si>
  <si>
    <t>印刷ｻｰﾋﾞｽ</t>
  </si>
  <si>
    <t>新聞･書籍･雑誌印刷</t>
  </si>
  <si>
    <t>印刷支援ｻｰﾋﾞｽ</t>
  </si>
  <si>
    <t>警備ｻｰﾋﾞｽ</t>
  </si>
  <si>
    <t>捜査ｻｰﾋﾞｽ</t>
  </si>
  <si>
    <t>警備ｼｽﾃﾑｻｰﾋﾞｽ</t>
  </si>
  <si>
    <t>矯正施設</t>
  </si>
  <si>
    <t>その他商業支援ｻｰﾋﾞｽ</t>
  </si>
  <si>
    <t>ｵｰｸｼｮﾝﾊｳｽ･美術品ﾃﾞｨｰﾗｰ</t>
  </si>
  <si>
    <t>ｺﾝﾍﾞﾝｼｮﾝ･見本市企画運営</t>
  </si>
  <si>
    <t>地球物理調査･地図作成ｻｰﾋﾞｽ</t>
  </si>
  <si>
    <t>内装設計ｻｰﾋﾞｽ</t>
  </si>
  <si>
    <t>駐車場･ｶﾞﾚｰｼﾞ</t>
  </si>
  <si>
    <t>試験所</t>
  </si>
  <si>
    <t>業務用制服ﾚﾝﾀﾙ</t>
  </si>
  <si>
    <t>廃棄物管理</t>
  </si>
  <si>
    <t>有害廃棄物回収･処理</t>
  </si>
  <si>
    <t>有害廃棄物回収</t>
  </si>
  <si>
    <t>有害廃棄物処理･処分</t>
  </si>
  <si>
    <t>再生資源物</t>
  </si>
  <si>
    <t>固定廃棄物回収･処理</t>
  </si>
  <si>
    <t>材料再生施設</t>
  </si>
  <si>
    <t>浄化ｻｰﾋﾞｽ</t>
  </si>
  <si>
    <t>固定廃棄物回収</t>
  </si>
  <si>
    <t>固形廃棄物焼却</t>
  </si>
  <si>
    <t>固形廃棄物埋立</t>
  </si>
  <si>
    <t>固形廃棄物輸送施設</t>
  </si>
  <si>
    <t>専門職ｻｰﾋﾞｽ</t>
  </si>
  <si>
    <t>法務ｻｰﾋﾞｽ</t>
  </si>
  <si>
    <t>弁護士事務所</t>
  </si>
  <si>
    <t>特許･公証･ﾊﾟﾗﾘｰｶﾞﾙ･ｻｰﾋﾞｽ</t>
  </si>
  <si>
    <t>ﾛﾋﾞｲﾝｸﾞ企業</t>
  </si>
  <si>
    <t>経営･管理ｺﾝｻﾙﾃｨﾝｸﾞｻｰﾋﾞｽ</t>
  </si>
  <si>
    <t>職業紹介所</t>
  </si>
  <si>
    <t>管理職人材あっせん</t>
  </si>
  <si>
    <t>経営管理ｺﾝｻﾙﾃｨﾝｸﾞｻｰﾋﾞｽ</t>
  </si>
  <si>
    <t>人材管理ｻｰﾋﾞｽ</t>
  </si>
  <si>
    <t>人材派遣ｻｰﾋﾞｽ</t>
  </si>
  <si>
    <t>その他専門ｻｰﾋﾞｽ</t>
  </si>
  <si>
    <t>会計ｻｰﾋﾞｽ</t>
  </si>
  <si>
    <t>税務ｻｰﾋﾞｽ</t>
  </si>
  <si>
    <t>輸送･流通</t>
  </si>
  <si>
    <t>旅客航空</t>
  </si>
  <si>
    <t>ﾌﾙｻｰﾋﾞｽ旅客航空</t>
  </si>
  <si>
    <t>ﾁｬｰﾀｰ機旅客航空収益-ﾌﾙｻｰﾋﾞｽ</t>
  </si>
  <si>
    <t>主要路線旅客航空収益-ﾌﾙｻｰﾋﾞｽ</t>
  </si>
  <si>
    <t>地方路線旅客航空収益-ﾌﾙｻｰﾋﾞｽ</t>
  </si>
  <si>
    <t>その他旅客航空収益-ﾌﾙｻｰﾋﾞｽ</t>
  </si>
  <si>
    <t>格安旅客航空</t>
  </si>
  <si>
    <t>ﾁｬｰﾀｰ機旅客航空収益-格安</t>
  </si>
  <si>
    <t>主要路線旅客航空収益-格安</t>
  </si>
  <si>
    <t>地方路線旅客航空収益-格安</t>
  </si>
  <si>
    <t>その他旅客航空収益-格安</t>
  </si>
  <si>
    <t>地方路線旅客航空</t>
  </si>
  <si>
    <t>ﾁｬｰﾀｰ機旅客航空収益-地方</t>
  </si>
  <si>
    <t>主要路線旅客航空収益-地方</t>
  </si>
  <si>
    <t>地方路線旅客航空収益-地方</t>
  </si>
  <si>
    <t>その他旅客航空収益-地方</t>
  </si>
  <si>
    <t>航空貨物輸送</t>
  </si>
  <si>
    <t>宅配ｻｰﾋﾞｽ</t>
  </si>
  <si>
    <t>宅急便ｻｰﾋﾞｽ</t>
  </si>
  <si>
    <t>郵便ｻｰﾋﾞｽ</t>
  </si>
  <si>
    <t>海運ｻｰﾋﾞｽ</t>
  </si>
  <si>
    <t>沿海貨物輸送</t>
  </si>
  <si>
    <t>ｺﾝﾃﾅ輸送</t>
  </si>
  <si>
    <t>ﾄﾞﾗｲﾊﾞﾙｸ船輸送</t>
  </si>
  <si>
    <t>内水面輸送</t>
  </si>
  <si>
    <t>車両海上輸送</t>
  </si>
  <si>
    <t>ﾀﾝｶｰ輸送</t>
  </si>
  <si>
    <t>ｹﾐｶﾙﾀﾝｶｰ輸送</t>
  </si>
  <si>
    <t>LPG･LNGﾀﾝｶｰ輸送</t>
  </si>
  <si>
    <t>石油ﾀﾝｶｰ輸送</t>
  </si>
  <si>
    <t>鉄道貨物輸送</t>
  </si>
  <si>
    <t>複合一貫輸送-鉄道</t>
  </si>
  <si>
    <t>商品輸送合計-鉄道</t>
  </si>
  <si>
    <t>農産物･肥料貨物輸送-鉄道</t>
  </si>
  <si>
    <t>自動車輸送-鉄道</t>
  </si>
  <si>
    <t>化学品輸送-鉄道</t>
  </si>
  <si>
    <t>石炭輸送-鉄道</t>
  </si>
  <si>
    <t>消費者製品貨物輸送-鉄道</t>
  </si>
  <si>
    <t>林産物貨物輸送-鉄道</t>
  </si>
  <si>
    <t>工業製品貨物輸送-鉄道</t>
  </si>
  <si>
    <t>金属鉱石･金属輸送-鉄道</t>
  </si>
  <si>
    <t>非鉄鉱物･製品輸送-鉄道　</t>
  </si>
  <si>
    <t>ﾄﾗｯｸ輸送</t>
  </si>
  <si>
    <t>ｱｾｯﾄﾍﾞｰｽ型ﾄﾗｯｸ輸送(混載)</t>
  </si>
  <si>
    <t>ﾄﾗｯｸ輸送(混載)</t>
  </si>
  <si>
    <t>小口ﾄﾗｯｸ輸送燃料ｻｰﾁｬｰｼﾞ</t>
  </si>
  <si>
    <t>ｱｾｯﾄﾍﾞｰｽ型ﾄﾗｯｸ貨物輸送</t>
  </si>
  <si>
    <t>ﾄﾗｯｸ輸送燃料</t>
  </si>
  <si>
    <t>引越ｻｰﾋﾞｽ</t>
  </si>
  <si>
    <t>特殊貨物ﾄﾗｯｸ輸送ｻｰﾋﾞｽ</t>
  </si>
  <si>
    <t>輸送ｻｰﾋﾞｽ</t>
  </si>
  <si>
    <t>旅客鉄道</t>
  </si>
  <si>
    <t>都市間旅客鉄道</t>
  </si>
  <si>
    <t>通勤用鉄道</t>
  </si>
  <si>
    <t>ﾊﾞｽ輸送</t>
  </si>
  <si>
    <t>都市間･地方ﾊﾞｽ輸送</t>
  </si>
  <si>
    <t>地方ﾊﾞｽ旅客輸送</t>
  </si>
  <si>
    <t>ﾀｸｼｰｻｰﾋﾞｽ</t>
  </si>
  <si>
    <t>ﾌｪﾘｰｻｰﾋﾞｽ</t>
  </si>
  <si>
    <t>ﾍﾘｺﾌﾟﾀｰｻｰﾋﾞｽ</t>
  </si>
  <si>
    <t>物流ｻｰﾋﾞｽ</t>
  </si>
  <si>
    <t>物流仲介ｻｰﾋﾞｽ</t>
  </si>
  <si>
    <t>航空貨物輸送仲介</t>
  </si>
  <si>
    <t>複合一貫輸送仲介</t>
  </si>
  <si>
    <t>海上輸送仲介</t>
  </si>
  <si>
    <t>ﾄﾗｯｸ仲介</t>
  </si>
  <si>
    <t>複合一貫ｻｰﾋﾞｽ</t>
  </si>
  <si>
    <t>倉庫･保管ｻｰﾋﾞｽ</t>
  </si>
  <si>
    <t>輸送事業･ｻｰﾋﾞｽ</t>
  </si>
  <si>
    <t>輸送ｲﾝﾌﾗ運用</t>
  </si>
  <si>
    <t>空港運営</t>
  </si>
  <si>
    <t>港湾運営</t>
  </si>
  <si>
    <t>有料道路･橋･ﾄﾝﾈﾙ運営</t>
  </si>
  <si>
    <t>輸送支援ｻｰﾋﾞｽ</t>
  </si>
  <si>
    <t>航空輸送支援ｻｰﾋﾞｽ</t>
  </si>
  <si>
    <t>海上輸送支援ｻｰﾋﾞｽ</t>
  </si>
  <si>
    <t>鉄道支援ｻｰﾋﾞｽ</t>
  </si>
  <si>
    <t>ﾄﾗｯｸ輸送ｻｰﾋﾞｽ</t>
  </si>
  <si>
    <t>ｴﾝｼﾞﾆｱﾘﾝｸﾞ･土木建設</t>
  </si>
  <si>
    <t>ｴﾝｼﾞﾆｱﾘﾝｸﾞｻｰﾋﾞｽ</t>
  </si>
  <si>
    <t>建築ｻｰﾋﾞｽ</t>
  </si>
  <si>
    <t>土木建設工学ｻｰﾋﾞｽ</t>
  </si>
  <si>
    <t>工業･交通工学ｻｰﾋﾞｽ</t>
  </si>
  <si>
    <t>環境工学･ｺﾝｻﾙﾃｨﾝｸﾞ</t>
  </si>
  <si>
    <t>環境ｺﾝｻﾙﾃｨﾝｸﾞｻｰﾋﾞｽ</t>
  </si>
  <si>
    <t>環境工学ｻｰﾋﾞｽ</t>
  </si>
  <si>
    <t>ｲﾝﾌﾗ建設</t>
  </si>
  <si>
    <t>通信ｲﾝﾌﾗ建設</t>
  </si>
  <si>
    <t>ｹｰﾌﾞﾙ線敷設</t>
  </si>
  <si>
    <t>通信基地局建設</t>
  </si>
  <si>
    <t>ﾈｯﾄﾜｰｸ構築</t>
  </si>
  <si>
    <t>ｴﾈﾙｷﾞｰｲﾝﾌﾗ建設</t>
  </si>
  <si>
    <t>発電所建設</t>
  </si>
  <si>
    <t>原子力発電所建設</t>
  </si>
  <si>
    <t>石油･ｶﾞｽｲﾝﾌﾗ建設</t>
  </si>
  <si>
    <t>交通ｲﾝﾌﾗ建設</t>
  </si>
  <si>
    <t>空港･高速道路建設</t>
  </si>
  <si>
    <t>海上工事</t>
  </si>
  <si>
    <t>鉄道･地下鉄建設</t>
  </si>
  <si>
    <t>公益事業ｲﾝﾌﾗ建設</t>
  </si>
  <si>
    <t>配電網敷設</t>
  </si>
  <si>
    <t>配ｶﾞｽ網敷設</t>
  </si>
  <si>
    <t>配水管敷設</t>
  </si>
  <si>
    <t>建物建設</t>
  </si>
  <si>
    <t>商業用建物建設</t>
  </si>
  <si>
    <t>産業用建築建設</t>
  </si>
  <si>
    <t>公共機関建物建設</t>
  </si>
  <si>
    <t>原材料</t>
  </si>
  <si>
    <t>化学工業</t>
  </si>
  <si>
    <t>農業化学品</t>
  </si>
  <si>
    <t>農薬</t>
  </si>
  <si>
    <t>殺菌剤</t>
  </si>
  <si>
    <t>除草剤</t>
  </si>
  <si>
    <t>殺虫剤</t>
  </si>
  <si>
    <t>肥料</t>
  </si>
  <si>
    <t>肥料配合･販売</t>
  </si>
  <si>
    <t>窒素質肥料</t>
  </si>
  <si>
    <t>ﾘﾝ酸肥料</t>
  </si>
  <si>
    <t>ｶﾘ肥料</t>
  </si>
  <si>
    <t>農業ﾊﾞｲｵﾃｯｸ製品</t>
  </si>
  <si>
    <t>基礎･総合化学品</t>
  </si>
  <si>
    <t>無機化学品</t>
  </si>
  <si>
    <t>ｱﾙｶﾘ･塩素</t>
  </si>
  <si>
    <t>ﾊﾞﾙｸ酸</t>
  </si>
  <si>
    <t>工業用ｶﾞｽ</t>
  </si>
  <si>
    <t>有機化学品･中間製品</t>
  </si>
  <si>
    <t>ｱﾙｺｰﾙ</t>
  </si>
  <si>
    <t>芳香族化合物</t>
  </si>
  <si>
    <t>媒介物</t>
  </si>
  <si>
    <t>ｵﾚﾌｨﾝ</t>
  </si>
  <si>
    <t>その他有機化学品</t>
  </si>
  <si>
    <t>ｶｰﾎﾞﾝﾌﾞﾗｯｸ</t>
  </si>
  <si>
    <t>環式中間物</t>
  </si>
  <si>
    <t>天然樹脂木材化学品</t>
  </si>
  <si>
    <t>有機樹脂･繊維･ｺﾞﾑ･派生物</t>
  </si>
  <si>
    <t>人工･合成繊維･ﾌｨﾗﾒﾝﾄ</t>
  </si>
  <si>
    <t>ｾﾙﾛｰｽ系有機繊維</t>
  </si>
  <si>
    <t>非ｾﾙﾛｰｽ系有機繊維</t>
  </si>
  <si>
    <t>有機樹脂</t>
  </si>
  <si>
    <t>合成ｺﾞﾑ</t>
  </si>
  <si>
    <t>特殊化学品</t>
  </si>
  <si>
    <t>接着剤･ｼｰﾘﾝｸﾞ剤</t>
  </si>
  <si>
    <t>先端材料</t>
  </si>
  <si>
    <t>先端ｾﾗﾐｯｸ製品</t>
  </si>
  <si>
    <t>炭素繊維</t>
  </si>
  <si>
    <t>総合製造</t>
  </si>
  <si>
    <t>ｴﾝｼﾞﾆｱﾘﾝｸﾞﾌﾟﾗｽﾁｯｸ</t>
  </si>
  <si>
    <t>黒鉛製品</t>
  </si>
  <si>
    <t>ﾅﾉﾃｸﾉﾛｼﾞｰ</t>
  </si>
  <si>
    <t>特殊塗装金属</t>
  </si>
  <si>
    <t>触媒素材</t>
  </si>
  <si>
    <t>消費者用化学品</t>
  </si>
  <si>
    <t>電子化学品</t>
  </si>
  <si>
    <t>火薬類</t>
  </si>
  <si>
    <t>ﾌｧｲﾝｹﾐｶﾙ</t>
  </si>
  <si>
    <t>香料･香水</t>
  </si>
  <si>
    <t>機能的添加剤</t>
  </si>
  <si>
    <t>化粧用添加剤</t>
  </si>
  <si>
    <t>液体･潤滑油添加剤</t>
  </si>
  <si>
    <t>食品添加剤</t>
  </si>
  <si>
    <t>紙添加剤･ﾌﾟﾛｾｽ化学品</t>
  </si>
  <si>
    <t>ﾎﾟﾘﾏｰ添加剤</t>
  </si>
  <si>
    <t>工業･研究用化学品</t>
  </si>
  <si>
    <t>油田用化学品</t>
  </si>
  <si>
    <t>塗料･塗装</t>
  </si>
  <si>
    <t>工業用塗装</t>
  </si>
  <si>
    <t>特殊塗装</t>
  </si>
  <si>
    <t>印刷ｲﾝｷ</t>
  </si>
  <si>
    <t>合成染料･顔料</t>
  </si>
  <si>
    <t>無機染料･顔料</t>
  </si>
  <si>
    <t>有機染料･顔料</t>
  </si>
  <si>
    <t>水処理化学品</t>
  </si>
  <si>
    <t>化学品卸売</t>
  </si>
  <si>
    <t>化学品･関連品卸売</t>
  </si>
  <si>
    <t>ﾌﾟﾗｽﾁｯｸ材料･成形品卸売</t>
  </si>
  <si>
    <t>建設資材</t>
  </si>
  <si>
    <t>ｾﾒﾝﾄ･骨材</t>
  </si>
  <si>
    <t>骨材</t>
  </si>
  <si>
    <t>砕石</t>
  </si>
  <si>
    <t>砂･砂利</t>
  </si>
  <si>
    <t>ｱｽﾌｧﾙﾄ</t>
  </si>
  <si>
    <t>ｾﾒﾝﾄ</t>
  </si>
  <si>
    <t>生ｺﾝｸﾘｰﾄ</t>
  </si>
  <si>
    <t>建築資材</t>
  </si>
  <si>
    <t>建築用ﾚﾝｶﾞ･ﾀｲﾙ･粘土</t>
  </si>
  <si>
    <t>ﾚﾝｶﾞ･建設用粘土ﾀｲﾙ</t>
  </si>
  <si>
    <t>耐火製品</t>
  </si>
  <si>
    <t>ｺﾝｸﾘｰﾄ製品</t>
  </si>
  <si>
    <t>ｺﾝｸﾘｰﾄﾌﾞﾛｯｸ･ﾚﾝｶﾞ</t>
  </si>
  <si>
    <t>ｺﾝｸﾘｰﾄ管</t>
  </si>
  <si>
    <t>建築用ｶﾞﾗｽ</t>
  </si>
  <si>
    <t>石こう</t>
  </si>
  <si>
    <t>断熱製品</t>
  </si>
  <si>
    <t>ﾐﾈﾗﾙｳｰﾙ</t>
  </si>
  <si>
    <t>発砲ｽﾁﾛｰﾙ断熱材</t>
  </si>
  <si>
    <t>合成樹脂建材</t>
  </si>
  <si>
    <t>屋根材</t>
  </si>
  <si>
    <t>各種建築製品</t>
  </si>
  <si>
    <t>研磨用製品</t>
  </si>
  <si>
    <t>その他非金属鉱物製品</t>
  </si>
  <si>
    <t>石造建築物製品</t>
  </si>
  <si>
    <t>石灰岩</t>
  </si>
  <si>
    <t>規格石材</t>
  </si>
  <si>
    <t>花崗岩</t>
  </si>
  <si>
    <t>容器･梱包</t>
  </si>
  <si>
    <t>容器･包装</t>
  </si>
  <si>
    <t>ｶﾞﾗｽ容器</t>
  </si>
  <si>
    <t>金属容器･包装材</t>
  </si>
  <si>
    <t>はり合わせｱﾙﾐ箔</t>
  </si>
  <si>
    <t>金属容器</t>
  </si>
  <si>
    <t>紙製容器･包装材</t>
  </si>
  <si>
    <t>梱包用段ﾎﾞｰﾙ</t>
  </si>
  <si>
    <t>梱包用成型ﾊﾟﾙﾌﾟ</t>
  </si>
  <si>
    <t>紙袋</t>
  </si>
  <si>
    <t>紙製食品容器</t>
  </si>
  <si>
    <t>梱包用板紙</t>
  </si>
  <si>
    <t>ﾌﾟﾗｽﾁｯｸ製容器･包装材</t>
  </si>
  <si>
    <t>ﾎﾟﾘ袋･ﾎﾟｰﾁ</t>
  </si>
  <si>
    <t>ﾌﾟﾗｽﾁｯｸ瓶</t>
  </si>
  <si>
    <t>ﾌﾟﾗｽﾁｯｸ包装ﾌｨﾙﾑ･ｼｰﾄ</t>
  </si>
  <si>
    <t>緩衝包装材</t>
  </si>
  <si>
    <t>包装用ﾗﾍﾞﾙ</t>
  </si>
  <si>
    <t>林産品･紙･木材製品</t>
  </si>
  <si>
    <t>林業･伐木</t>
  </si>
  <si>
    <t>森林資源</t>
  </si>
  <si>
    <t>木材伐採</t>
  </si>
  <si>
    <t>種苗･植木栽培</t>
  </si>
  <si>
    <t>ｺﾞﾑ栽培</t>
  </si>
  <si>
    <t>紙･ﾊﾟﾙﾌﾟ</t>
  </si>
  <si>
    <t>紙</t>
  </si>
  <si>
    <t>ﾊﾟﾙﾌﾟ</t>
  </si>
  <si>
    <t>木材製品</t>
  </si>
  <si>
    <t>構造用木材</t>
  </si>
  <si>
    <t>製材</t>
  </si>
  <si>
    <t>軟材製ﾍﾞﾆﾔ板･合板</t>
  </si>
  <si>
    <t>ｴﾝｼﾞﾆｱｰﾄﾞｳｯﾄﾞ</t>
  </si>
  <si>
    <t>防腐木材</t>
  </si>
  <si>
    <t>非構造用木材</t>
  </si>
  <si>
    <t>硬材製ﾍﾞﾆﾔ板･合板</t>
  </si>
  <si>
    <t>集成材</t>
  </si>
  <si>
    <t>鉄鋼</t>
  </si>
  <si>
    <t>鉄鋼製造</t>
  </si>
  <si>
    <t>圧延製品</t>
  </si>
  <si>
    <t>条鋼･鋼管</t>
  </si>
  <si>
    <t>条鋼</t>
  </si>
  <si>
    <t>鋼管</t>
  </si>
  <si>
    <t>鋼伸線</t>
  </si>
  <si>
    <t>特殊金属</t>
  </si>
  <si>
    <t>金属ｻｰﾋﾞｽ･加工</t>
  </si>
  <si>
    <t>金属ｻｰﾋﾞｽｾﾝﾀｰ</t>
  </si>
  <si>
    <t>鉄鋼加工</t>
  </si>
  <si>
    <t>金属･鉱業</t>
  </si>
  <si>
    <t>鉄</t>
  </si>
  <si>
    <t>鉄鉱石業</t>
  </si>
  <si>
    <t>鉄鋳造</t>
  </si>
  <si>
    <t>非鉄金属</t>
  </si>
  <si>
    <t>ｱﾙﾐﾆｳﾑ</t>
  </si>
  <si>
    <t>ﾎﾞｰｷｻｲﾄ採掘</t>
  </si>
  <si>
    <t>ｱﾙﾐﾆｳﾑ精錬･精製</t>
  </si>
  <si>
    <t>ｺﾊﾞﾙﾄ</t>
  </si>
  <si>
    <t>銅</t>
  </si>
  <si>
    <t>銅鉱業</t>
  </si>
  <si>
    <t>銅精錬･精製</t>
  </si>
  <si>
    <t>ﾏﾝｶﾞﾝ</t>
  </si>
  <si>
    <t>ﾓﾘﾌﾞﾃﾞﾝ</t>
  </si>
  <si>
    <t>ﾆｯｹﾙ･鉛･亜鉛</t>
  </si>
  <si>
    <t>鉛</t>
  </si>
  <si>
    <t>ﾆｯｹﾙ</t>
  </si>
  <si>
    <t>亜鉛</t>
  </si>
  <si>
    <t>ｽｽﾞ</t>
  </si>
  <si>
    <t>ｳﾗﾆｳﾑ</t>
  </si>
  <si>
    <t>貴金属</t>
  </si>
  <si>
    <t>金</t>
  </si>
  <si>
    <t>白金族</t>
  </si>
  <si>
    <t>ﾊﾟﾗｼﾞｳﾑ</t>
  </si>
  <si>
    <t>ﾌﾟﾗﾁﾅ</t>
  </si>
  <si>
    <t>ﾛｼﾞｳﾑ</t>
  </si>
  <si>
    <t>銀</t>
  </si>
  <si>
    <t>鉱物･宝石採掘</t>
  </si>
  <si>
    <t>鉱業</t>
  </si>
  <si>
    <t>粘土</t>
  </si>
  <si>
    <t>ﾘﾁｳﾑ</t>
  </si>
  <si>
    <t>りん鉱石</t>
  </si>
  <si>
    <t>ｶﾘ･ｿｰﾀﾞ･ﾎｳ酸塩</t>
  </si>
  <si>
    <t>ﾚｱｱｰｽ(希土類)</t>
  </si>
  <si>
    <t>宝石採掘</t>
  </si>
  <si>
    <t>ﾀﾞｲﾔﾓﾝﾄﾞ</t>
  </si>
  <si>
    <t>宝石用原石</t>
  </si>
  <si>
    <t>石炭採掘</t>
  </si>
  <si>
    <t>火力発電用石炭</t>
  </si>
  <si>
    <t>瀝青炭･褐炭鉱業</t>
  </si>
  <si>
    <t>瀝青炭地下炭鉱業</t>
  </si>
  <si>
    <t>原料炭採鉱業</t>
  </si>
  <si>
    <t>鉱業関連ｻｰﾋﾞｽ</t>
  </si>
  <si>
    <t>石炭ｻﾎﾟｰﾄｻｰﾋﾞｽ</t>
  </si>
  <si>
    <t>金属ｻﾎﾟｰﾄｻｰﾋﾞｽ</t>
  </si>
  <si>
    <t>非金属鉱業ｻﾎﾟｰﾄ</t>
  </si>
  <si>
    <t>金属･鉱物卸売業者･ﾄﾚｰﾀﾞｰ</t>
  </si>
  <si>
    <t>ﾃｸﾉﾛｼﾞｰ</t>
  </si>
  <si>
    <t>ﾃｸﾉﾛｼﾞｰ機器･半導体</t>
  </si>
  <si>
    <t>ﾃｸﾉﾛｼﾞｰ機器</t>
  </si>
  <si>
    <t>通信機器</t>
  </si>
  <si>
    <t>放送機器</t>
  </si>
  <si>
    <t>ﾃﾞｰﾀﾈｯﾄﾜｰｸ機器</t>
  </si>
  <si>
    <t>在宅事業･中小企業用ﾈｯﾄﾜｰｸ機器</t>
  </si>
  <si>
    <t>無線ﾃﾞｰﾀﾈｯﾄﾜｰｸ機器</t>
  </si>
  <si>
    <t>有線ﾃﾞｰﾀﾈｯﾄﾜｰｸ機器</t>
  </si>
  <si>
    <t>携帯電話</t>
  </si>
  <si>
    <t>携帯通信機器</t>
  </si>
  <si>
    <t>無線通信機器</t>
  </si>
  <si>
    <t>RFID機器</t>
  </si>
  <si>
    <t>衛星通信機器</t>
  </si>
  <si>
    <t>無線ｱﾌﾟﾘｹｰｼｮﾝｻｰﾋﾞｽ機器</t>
  </si>
  <si>
    <t>無線通信ｲﾝﾌﾗ機器</t>
  </si>
  <si>
    <t>固定通信機器</t>
  </si>
  <si>
    <t>ｹｰﾌﾞﾙﾃﾚﾋﾞ機器</t>
  </si>
  <si>
    <t>光ﾌｧｲﾊﾞｰ通信機器</t>
  </si>
  <si>
    <t>固定通信加入者宅内機器</t>
  </si>
  <si>
    <t>固定ﾈｯﾄﾜｰｸｲﾝﾌﾗ機器</t>
  </si>
  <si>
    <t>消費者用電子製品</t>
  </si>
  <si>
    <t>ｵｰﾃﾞｨｵ機器</t>
  </si>
  <si>
    <t>家庭･自動車用ｵｰﾃﾞｨｵ機器</t>
  </si>
  <si>
    <t>個人用ｵｰﾃﾞｨｵ機器</t>
  </si>
  <si>
    <t>業務用ｵｰﾃﾞｨｵ機器</t>
  </si>
  <si>
    <t>ｶﾒﾗ機器</t>
  </si>
  <si>
    <t>ﾃﾞｼﾞﾀﾙｶﾒﾗ</t>
  </si>
  <si>
    <t>ﾋﾞﾃﾞｵｶﾒﾗ</t>
  </si>
  <si>
    <t>ｶﾒﾗｱｸｾｻﾘｰ</t>
  </si>
  <si>
    <t>ﾃﾞｨｽﾌﾟﾚｲ</t>
  </si>
  <si>
    <t>ﾃﾚﾋﾞ･ﾓﾆﾀｰ</t>
  </si>
  <si>
    <t>特殊ﾃﾞｨｽﾌﾟﾚｰ</t>
  </si>
  <si>
    <t>GPS装置</t>
  </si>
  <si>
    <t>ｷｰﾎﾞｰﾄﾞ･ﾏｳｽ</t>
  </si>
  <si>
    <t>事務用電子機器</t>
  </si>
  <si>
    <t>ﾌﾟﾘﾝﾀｰ･ｺﾋﾟｰ機･ｽｷｬﾅｰ</t>
  </si>
  <si>
    <t>事務用電子機器供給</t>
  </si>
  <si>
    <t>ﾋﾞﾃﾞｵ機器</t>
  </si>
  <si>
    <t>ﾋﾞﾃﾞｵｹﾞｰﾑ機器</t>
  </si>
  <si>
    <t>ｺﾝﾋﾟｭｰﾀ機器･記憶装置</t>
  </si>
  <si>
    <t>ﾊﾟｰｿﾅﾙｺﾝﾋﾟｭｰﾀｰ</t>
  </si>
  <si>
    <t>ﾃﾞｽｸﾄｯﾌﾟﾊﾟｿｺﾝ</t>
  </si>
  <si>
    <t>ﾀﾌﾞﾚｯﾄ端末</t>
  </si>
  <si>
    <t>ﾉｰﾄﾊﾟｿｺﾝ</t>
  </si>
  <si>
    <t>ﾜｰｸｽﾃｰｼｮﾝ</t>
  </si>
  <si>
    <t>ｺﾝﾋﾟｭｰﾀｰ記憶装置</t>
  </si>
  <si>
    <t>ﾊｰﾄﾞﾃﾞｨｽｸﾄﾞﾗｲﾌﾞ</t>
  </si>
  <si>
    <t>ｿﾘｯﾄﾞｽﾃｰﾄﾄﾞﾗｲﾌﾞ</t>
  </si>
  <si>
    <t>ﾈｯﾄﾜｰｸ･ｽﾄﾚｰｼﾞ･素材</t>
  </si>
  <si>
    <t>ﾊｰﾄﾞﾄﾞﾗｲﾌﾞ部品</t>
  </si>
  <si>
    <t>ｻｰﾊﾞｰ</t>
  </si>
  <si>
    <t>ｽｰﾊﾟｰｺﾝﾋﾟｭｰﾀｰ</t>
  </si>
  <si>
    <t>特殊ﾃｸﾉﾛｼﾞｰ機器</t>
  </si>
  <si>
    <t>3Dﾌﾟﾘﾝﾀｰ</t>
  </si>
  <si>
    <t>ﾊﾞｲｵﾒﾄﾘｯｸ･識別ｼｽﾃﾑ</t>
  </si>
  <si>
    <t>光学機器･光学ﾚﾝｽﾞ</t>
  </si>
  <si>
    <t>監視･交通管理ｼｽﾃﾑ</t>
  </si>
  <si>
    <t>決済管理ｼｽﾃﾑ</t>
  </si>
  <si>
    <t>POS端末</t>
  </si>
  <si>
    <t>電子部品</t>
  </si>
  <si>
    <t>通信機器部品</t>
  </si>
  <si>
    <t>ﾃﾞｨｽﾌﾟﾚｲ部品</t>
  </si>
  <si>
    <t>ﾃﾞｨｽﾌﾟﾚｲﾊﾟﾈﾙ</t>
  </si>
  <si>
    <t>ﾀｯﾁｽｸﾘｰﾝ</t>
  </si>
  <si>
    <t>電子ｶﾞﾗｽ</t>
  </si>
  <si>
    <t>電子機器ﾊﾞｯﾃﾘｰ</t>
  </si>
  <si>
    <t>受動部品</t>
  </si>
  <si>
    <t>ﾌﾟﾘﾝﾄ基盤(PCB)</t>
  </si>
  <si>
    <t>EMS･ODM(受託製造ｻｰﾋﾞｽ)</t>
  </si>
  <si>
    <t>EMS(電子機器受託製造ｻｰﾋﾞｽ)</t>
  </si>
  <si>
    <t>ODM(設計製造受託ｻｰﾋﾞｽ)</t>
  </si>
  <si>
    <t>ﾃｸﾉﾛｼﾞｰﾃﾞｨｽﾄﾘﾋﾞｭｰﾀ</t>
  </si>
  <si>
    <t>半導体</t>
  </si>
  <si>
    <t>半導体製造</t>
  </si>
  <si>
    <t>後工程資本設備</t>
  </si>
  <si>
    <t>前工程資本設備</t>
  </si>
  <si>
    <t>処理材料･ｿﾘｭｰｼｮﾝ</t>
  </si>
  <si>
    <t>組立･ﾃｽﾄｻｰﾋﾞｽ</t>
  </si>
  <si>
    <t>鋳造</t>
  </si>
  <si>
    <t>ｼﾘｺﾝ製品</t>
  </si>
  <si>
    <t>半導体素子</t>
  </si>
  <si>
    <t>ｱﾅﾛｸﾞIC</t>
  </si>
  <si>
    <t>特定用途向ｱﾅﾛｸﾞ機器</t>
  </si>
  <si>
    <t>電力管理</t>
  </si>
  <si>
    <t>標準線形(一般用途)</t>
  </si>
  <si>
    <t>ﾃﾞｨｽｸﾘｰﾄ</t>
  </si>
  <si>
    <t>個別部品･ｾﾝｻｰ･作動装置</t>
  </si>
  <si>
    <t>光学部品</t>
  </si>
  <si>
    <t>知的財産-半導体</t>
  </si>
  <si>
    <t>ﾒﾓﾘｰIC</t>
  </si>
  <si>
    <t>NAND型ﾌﾗｯｼｭ</t>
  </si>
  <si>
    <t>NOR型ﾌﾗｯｼｭ</t>
  </si>
  <si>
    <t>ﾛｼﾞｯｸ･ﾌﾟﾛｾｯｻｰ･特定用途用</t>
  </si>
  <si>
    <t>特定用途向け通信用IC</t>
  </si>
  <si>
    <t>特定用途向けPCﾛｼﾞｯｸ</t>
  </si>
  <si>
    <t>特定用途向けﾏﾙﾁﾒﾃﾞｨｱ</t>
  </si>
  <si>
    <t>ﾛｼﾞｯｸ</t>
  </si>
  <si>
    <t>ﾏｲｸﾛｺﾝﾄﾛｰﾗｰ</t>
  </si>
  <si>
    <t>ﾏｲｸﾛﾌﾟﾛｾｯｻｰ</t>
  </si>
  <si>
    <t>ｿﾌﾄｳｴｱ･ﾃｸﾉﾛｼﾞｰｻｰﾋﾞｽ</t>
  </si>
  <si>
    <t>ｿﾌﾄｳｴｱ</t>
  </si>
  <si>
    <t>ｱﾌﾟﾘｹｰｼｮﾝｿﾌﾄｳｴｱ</t>
  </si>
  <si>
    <t>分析･可視化ｿﾌﾄｳｴｱ</t>
  </si>
  <si>
    <t>ｺﾝﾃﾝﾂ･ｺﾗﾎﾞﾚｰｼｮﾝｿﾌﾄｳｴｱ</t>
  </si>
  <si>
    <t>ｴﾝｼﾞﾆｱﾘﾝｸﾞｿﾌﾄｳｴｱ</t>
  </si>
  <si>
    <t>企業向ｿﾌﾄｳｴｱ</t>
  </si>
  <si>
    <t>専門ｿﾌﾄｳｴｱ</t>
  </si>
  <si>
    <t>通信ｿﾌﾄｳｴｱ</t>
  </si>
  <si>
    <t>教育ｿﾌﾄｳｴｱ</t>
  </si>
  <si>
    <t>ｷﾞｬﾝﾌﾞﾙｿﾌﾄｳｴｱ</t>
  </si>
  <si>
    <t>ﾍﾙｽｹｱｿﾌﾄｳｴｱ</t>
  </si>
  <si>
    <t>基盤ｿﾌﾄｳｴｱ</t>
  </si>
  <si>
    <t>ｸﾗｳﾄﾞ･仮想化ｿﾌﾄｳｴｱ</t>
  </si>
  <si>
    <t>ﾃﾞｰﾀﾍﾞｰｽｿﾌﾄｳｴｱ</t>
  </si>
  <si>
    <t>ｾｷｭﾘﾃｨｿﾌﾄｳｪｱ</t>
  </si>
  <si>
    <t>ｼｽﾃﾑｿﾌﾄｳｴｱ</t>
  </si>
  <si>
    <t>技術ｻｰﾋﾞｽ</t>
  </si>
  <si>
    <t>ITｻｰﾋﾞｽ</t>
  </si>
  <si>
    <t>ITｻｰﾋﾞｽ-商業</t>
  </si>
  <si>
    <t>業務処理ｱｳﾄｿｰｼﾝｸﾞ</t>
  </si>
  <si>
    <t>IT業務委託</t>
  </si>
  <si>
    <t>ﾈｯﾄﾜｰｸ統合ｻｰﾋﾞｽ</t>
  </si>
  <si>
    <t>ﾃｸﾉﾛｼﾞｰｺﾝｻﾙﾃｨﾝｸﾞ</t>
  </si>
  <si>
    <t>ITｻｰﾋﾞｽ-政府</t>
  </si>
  <si>
    <t>情報ｻｰﾋﾞｽ</t>
  </si>
  <si>
    <t>金融情報ｻｰﾋﾞｽ</t>
  </si>
  <si>
    <t>信用調査</t>
  </si>
  <si>
    <t>ﾃﾞｰﾀ･分析</t>
  </si>
  <si>
    <t>情報ｻｰﾋﾞｽ(除金融)</t>
  </si>
  <si>
    <t>ﾍﾙｽｹｱ情報</t>
  </si>
  <si>
    <t>法務情報</t>
  </si>
  <si>
    <t>不動産情報</t>
  </si>
  <si>
    <t>科学情報</t>
  </si>
  <si>
    <t>技術情報</t>
  </si>
  <si>
    <t>ﾃﾞｰﾀ･ﾄﾗﾝｻﾞｸｼｮﾝ処理</t>
  </si>
  <si>
    <t>金融ﾄﾗﾝｻﾞｸｼｮﾝ処理</t>
  </si>
  <si>
    <t>ﾃﾞｰﾀ処理(除金融)</t>
  </si>
  <si>
    <t>公益事業</t>
  </si>
  <si>
    <t>電力公益事業</t>
  </si>
  <si>
    <t>総合電力</t>
  </si>
  <si>
    <t>発電所</t>
  </si>
  <si>
    <t>化石燃料発電</t>
  </si>
  <si>
    <t>化石燃料発電-規制</t>
  </si>
  <si>
    <t>化石燃料発電-規制外</t>
  </si>
  <si>
    <t>原子力発電</t>
  </si>
  <si>
    <t>原子力発電-規制</t>
  </si>
  <si>
    <t>原子力発電-規制外</t>
  </si>
  <si>
    <t>再生可能ｴﾈﾙｷﾞｰ発電</t>
  </si>
  <si>
    <t>太陽光発電</t>
  </si>
  <si>
    <t>太陽光発電-規制</t>
  </si>
  <si>
    <t>太陽光発電-規制外</t>
  </si>
  <si>
    <t>風力発電</t>
  </si>
  <si>
    <t>風力発電-規制</t>
  </si>
  <si>
    <t>風力発電-規制外</t>
  </si>
  <si>
    <t>地熱発電</t>
  </si>
  <si>
    <t>地熱発電-規制</t>
  </si>
  <si>
    <t>地熱発電-規制外</t>
  </si>
  <si>
    <t>水力発電</t>
  </si>
  <si>
    <t>水力発電-規制</t>
  </si>
  <si>
    <t>水力発電-規制外</t>
  </si>
  <si>
    <t>海洋発電</t>
  </si>
  <si>
    <t>海洋発電-規制</t>
  </si>
  <si>
    <t>海洋発電-規制外</t>
  </si>
  <si>
    <t>ﾊﾞｲｵﾏｽ･廃棄物発電</t>
  </si>
  <si>
    <t>ﾊﾞｲｵﾏｽ･廃棄物発電-規制</t>
  </si>
  <si>
    <t>ﾊﾞｲｵﾏｽ･廃棄物発電-規制外</t>
  </si>
  <si>
    <t>電力貯蔵</t>
  </si>
  <si>
    <t>送電･配電</t>
  </si>
  <si>
    <t>送電</t>
  </si>
  <si>
    <t>配電</t>
  </si>
  <si>
    <t>地域冷暖房</t>
  </si>
  <si>
    <t>ｶﾞｽ･水道公益事業</t>
  </si>
  <si>
    <t>ｶﾞｽ公益事業</t>
  </si>
  <si>
    <t>ｶﾞｽ送出･貯蔵</t>
  </si>
  <si>
    <t>天然ｶﾞｽ輸送</t>
  </si>
  <si>
    <t>天然ｶﾞｽ貯蔵</t>
  </si>
  <si>
    <t>ｶﾞｽ供給</t>
  </si>
  <si>
    <t>ﾌﾟﾛﾊﾟﾝｶﾞｽ配給</t>
  </si>
  <si>
    <t>天然ｶﾞｽ供給所</t>
  </si>
  <si>
    <t>水道</t>
  </si>
  <si>
    <t>下水網</t>
  </si>
  <si>
    <t>上水網</t>
  </si>
  <si>
    <t>電力･ｶﾞｽ販売･取引</t>
  </si>
  <si>
    <t>電力販売･取引</t>
  </si>
  <si>
    <t>ｶﾞｽ販売･取引</t>
  </si>
  <si>
    <t>政府</t>
  </si>
  <si>
    <t>国際機関</t>
  </si>
  <si>
    <t>国</t>
  </si>
  <si>
    <t>国政府</t>
  </si>
  <si>
    <t>国政府機関</t>
  </si>
  <si>
    <t>政府銀行</t>
  </si>
  <si>
    <t>中央銀行</t>
  </si>
  <si>
    <t>政府開発銀行</t>
  </si>
  <si>
    <t>輸出入銀行</t>
  </si>
  <si>
    <t>地域･地方</t>
  </si>
  <si>
    <t>地域</t>
  </si>
  <si>
    <t>地域政府</t>
  </si>
  <si>
    <t>地域機関</t>
  </si>
  <si>
    <t>地方</t>
  </si>
  <si>
    <t>地方政府</t>
  </si>
  <si>
    <t>地方機関</t>
  </si>
  <si>
    <t>分類不能</t>
  </si>
  <si>
    <t>不明</t>
  </si>
  <si>
    <t>企業調整</t>
  </si>
  <si>
    <t>ｾｸﾞﾒﾝﾄ間取引消去</t>
  </si>
  <si>
    <t>産業用紙卸売</t>
  </si>
  <si>
    <t xml:space="preserve">This segment includes companies that finance or lease electrical equipment or other industrial products not elsewhere classified. </t>
  </si>
  <si>
    <t>This segment includes companies that finance or lease boats and ships.</t>
  </si>
  <si>
    <t>This segment includes companies that provide maintenance and repair services for electric utility networks, power generation facilities, pipelines and refineries.</t>
  </si>
  <si>
    <t>This industry subgroup includes companies that trade minerals and/or metals.</t>
  </si>
  <si>
    <t>Médias</t>
  </si>
  <si>
    <t>Publicité et marketing</t>
  </si>
  <si>
    <t>Agences/serv de publicité</t>
  </si>
  <si>
    <t>Agences de pub</t>
  </si>
  <si>
    <t>Etude de marché et conseil</t>
  </si>
  <si>
    <t>Services de conseils en marketing</t>
  </si>
  <si>
    <t>Etudes de marché</t>
  </si>
  <si>
    <t>Représentants de médias</t>
  </si>
  <si>
    <t>Services de relations publiques</t>
  </si>
  <si>
    <t>Marketing direct</t>
  </si>
  <si>
    <t>Serv de distrib de matériel publicitaire</t>
  </si>
  <si>
    <t>Publipostage</t>
  </si>
  <si>
    <t>Câble et satellite</t>
  </si>
  <si>
    <t>Câble et Satellite</t>
  </si>
  <si>
    <t>Srvc vidéo par câble/satellite</t>
  </si>
  <si>
    <t>Srvc Internet câble/satellite</t>
  </si>
  <si>
    <t>Srvc téléphon câble/satellite</t>
  </si>
  <si>
    <t>Contenus de divertissement</t>
  </si>
  <si>
    <t>Films et TV</t>
  </si>
  <si>
    <t>Prod et distrib de films et TV</t>
  </si>
  <si>
    <t>Production de films et TV</t>
  </si>
  <si>
    <t>Production de films</t>
  </si>
  <si>
    <t>Production TV et vidéo</t>
  </si>
  <si>
    <t>Distribution de films et vidéo</t>
  </si>
  <si>
    <t>Distribution de films</t>
  </si>
  <si>
    <t>Syndication TV</t>
  </si>
  <si>
    <t>Services de téléprod et postproduction</t>
  </si>
  <si>
    <t>TV, médias, réseaux</t>
  </si>
  <si>
    <t>Réseaux de câble</t>
  </si>
  <si>
    <t>Rev pub-réseaux de câble</t>
  </si>
  <si>
    <t>Autres rev- Réseaux de câble</t>
  </si>
  <si>
    <t>Réseaux de diffusion TV</t>
  </si>
  <si>
    <t>Rev de pub - Réseau de diffusion télé</t>
  </si>
  <si>
    <t>Autres rev - Rés diffusion TV</t>
  </si>
  <si>
    <t>Royalties - film et TV</t>
  </si>
  <si>
    <t>Musique</t>
  </si>
  <si>
    <t>Prod int d'enregistrements et distrib</t>
  </si>
  <si>
    <t>Editeurs de musique</t>
  </si>
  <si>
    <t>Prod. enreg. sonore</t>
  </si>
  <si>
    <t>Jeux vidéo</t>
  </si>
  <si>
    <t>Jeux sur mobiles et en ligne</t>
  </si>
  <si>
    <t>Jeux sur console et PC</t>
  </si>
  <si>
    <t>Edition et diffusion</t>
  </si>
  <si>
    <t>Edition</t>
  </si>
  <si>
    <t>Editeurs de livres</t>
  </si>
  <si>
    <t>Editeurs de livres professionnels</t>
  </si>
  <si>
    <t>Editeurs de livres scolaires</t>
  </si>
  <si>
    <t>Editeurs de journaux</t>
  </si>
  <si>
    <t>Rev de publicité - Journaux</t>
  </si>
  <si>
    <t>Rev de circulation - Journaux</t>
  </si>
  <si>
    <t>Autres revenus - Journaux</t>
  </si>
  <si>
    <t>Editeurs de périodiques</t>
  </si>
  <si>
    <t>Revenus de publicité - Périodiques</t>
  </si>
  <si>
    <t>Rev tirage - Périodiques</t>
  </si>
  <si>
    <t>Autres revenus - Périodiques</t>
  </si>
  <si>
    <t>Télé/radiodiffusion locale</t>
  </si>
  <si>
    <t>Télédiffusion locale</t>
  </si>
  <si>
    <t>Rev pub - Télédiffusion locale</t>
  </si>
  <si>
    <t>Autres rev - Télédiffusion locale</t>
  </si>
  <si>
    <t>Radiodiffusion</t>
  </si>
  <si>
    <t>Stations de radio</t>
  </si>
  <si>
    <t>Placards publicitaires à l'extérieur de la maison</t>
  </si>
  <si>
    <t>Services et média Internet</t>
  </si>
  <si>
    <t>Sites Web automobiles</t>
  </si>
  <si>
    <t>Rev pub - Sites Web automobiles</t>
  </si>
  <si>
    <t>Autres rev - Sites Web automobiles</t>
  </si>
  <si>
    <t>Services de rencontres Web</t>
  </si>
  <si>
    <t>Rev pub - Services de rencontres Web</t>
  </si>
  <si>
    <t>Autres rev - Services de rencontres Web</t>
  </si>
  <si>
    <t>Enregistrement de nom de domaine Internet</t>
  </si>
  <si>
    <t>Rev pub - Enregistrement nom de domaine</t>
  </si>
  <si>
    <t>Autres revenus - Enregistrement de nom de domaine Internet</t>
  </si>
  <si>
    <t>Vente tickets de spectacle Web</t>
  </si>
  <si>
    <t>Rev pub - Vente de tickets de spectacles Web</t>
  </si>
  <si>
    <t>Autres rev - Vente de tickets de spectacles Web</t>
  </si>
  <si>
    <t>Photographie Web</t>
  </si>
  <si>
    <t>Rev pub - Photographie Web</t>
  </si>
  <si>
    <t>Autres rev - Photographie Web</t>
  </si>
  <si>
    <t>Comparaison prix et serv Web</t>
  </si>
  <si>
    <t>Rev pub - Sites Web de comparaison de prix/services</t>
  </si>
  <si>
    <t>Autrs rev - Sites Web de comparaison de prix/services</t>
  </si>
  <si>
    <t>Agences immobilières en ligne</t>
  </si>
  <si>
    <t>Rev pub-Sites Web d'agences immobilières</t>
  </si>
  <si>
    <t>Autres rev - Sites Web d'agences immobilières</t>
  </si>
  <si>
    <t>Serv de recrutement Web</t>
  </si>
  <si>
    <t>Rev pub - Serv de recrutement Web</t>
  </si>
  <si>
    <t>Autrs rev - Serv de recrutement Web</t>
  </si>
  <si>
    <t>Information touristique et réservations en ligne</t>
  </si>
  <si>
    <t>Rev pub- Tourisme et réservations Web</t>
  </si>
  <si>
    <t>Autres - Tourisme et réservations Web</t>
  </si>
  <si>
    <t>Sites Internet d'information sur l'éducation</t>
  </si>
  <si>
    <t>Rev pub- Web Info éduc</t>
  </si>
  <si>
    <t>Autres - Web Info éduc</t>
  </si>
  <si>
    <t>Portails pub internet</t>
  </si>
  <si>
    <t>Rev pub - Portails Internet</t>
  </si>
  <si>
    <t>Afficher publicité</t>
  </si>
  <si>
    <t>Recherche publicité</t>
  </si>
  <si>
    <t>Autres rev - Portails Internet</t>
  </si>
  <si>
    <t>Santé et soins médicaux Web</t>
  </si>
  <si>
    <t>Rev pub - Cabinets médicaux et santé Web</t>
  </si>
  <si>
    <t>Autres - Sites Web sur la santé et les soins médicaux</t>
  </si>
  <si>
    <t>Infos, sports et divertissement Web</t>
  </si>
  <si>
    <t>Rev pub - Infos, sport et divertissement Web</t>
  </si>
  <si>
    <t>Autres - Infos, sports et divertissement Web</t>
  </si>
  <si>
    <t>Réseau social sur Web</t>
  </si>
  <si>
    <t>Rev pub - Sites Web rés soc</t>
  </si>
  <si>
    <t>Autrs rev - Sites Web rés soc</t>
  </si>
  <si>
    <t>Télécommunications</t>
  </si>
  <si>
    <t>Télécommunications sans fil</t>
  </si>
  <si>
    <t>Fournisseurs services sans fil</t>
  </si>
  <si>
    <t>Services téléphoniques mobiles</t>
  </si>
  <si>
    <t>Services données mobiles</t>
  </si>
  <si>
    <t>Message texte (SMS) par mobile</t>
  </si>
  <si>
    <t>Services d'itinérance de mobiles</t>
  </si>
  <si>
    <t>Revenus d'accès infra sans fil</t>
  </si>
  <si>
    <t>Opérateurs de satellite</t>
  </si>
  <si>
    <t>Revenu d'appareils de communication mobile</t>
  </si>
  <si>
    <t>Télécommunications filaires</t>
  </si>
  <si>
    <t>Srvc téléphoniques filaires</t>
  </si>
  <si>
    <t>Téléphonie sur Internet (VOIP)</t>
  </si>
  <si>
    <t>Services d'appels locaux filaires</t>
  </si>
  <si>
    <t>Services d'appels longue distance filaires</t>
  </si>
  <si>
    <t>Loc ligne téléph fil</t>
  </si>
  <si>
    <t>Srvc Internet filaires</t>
  </si>
  <si>
    <t>Srvc vidéo filaires</t>
  </si>
  <si>
    <t>Services de télécom en gros</t>
  </si>
  <si>
    <t>Centres informatiques</t>
  </si>
  <si>
    <t>Conso discrétionnaire</t>
  </si>
  <si>
    <t>Produits de conso discrétionnaire</t>
  </si>
  <si>
    <t>Produits de tissus et vêtements</t>
  </si>
  <si>
    <t>Design vêtements, chauss et acc</t>
  </si>
  <si>
    <t>Design de vêtements</t>
  </si>
  <si>
    <t>Vêtements pour enfants</t>
  </si>
  <si>
    <t>Vêtements pour hommes</t>
  </si>
  <si>
    <t>Vêtements pour femmes</t>
  </si>
  <si>
    <t>Dessous féminins</t>
  </si>
  <si>
    <t>Vêtements de sport</t>
  </si>
  <si>
    <t>Vêtement en fourrure et cuir</t>
  </si>
  <si>
    <t>Vêtements d'extérieur</t>
  </si>
  <si>
    <t>Uniformes professionnels</t>
  </si>
  <si>
    <t>Concession de licence de marque vêtements</t>
  </si>
  <si>
    <t>Design sacs/art. cuir/access.</t>
  </si>
  <si>
    <t>Bagages</t>
  </si>
  <si>
    <t>Articles personnels en cuir</t>
  </si>
  <si>
    <t>Sacs à main</t>
  </si>
  <si>
    <t>Design de chaussures</t>
  </si>
  <si>
    <t>Chaussures de sport</t>
  </si>
  <si>
    <t>Chaussures de ville</t>
  </si>
  <si>
    <t>Chaussures pour hommes</t>
  </si>
  <si>
    <t>Chaussures pour femmes</t>
  </si>
  <si>
    <t>Externalisation de fabrication de vêtements</t>
  </si>
  <si>
    <t>Design de montres et bijoux</t>
  </si>
  <si>
    <t>Bijoux</t>
  </si>
  <si>
    <t>Montres</t>
  </si>
  <si>
    <t>Textile et produits textiles</t>
  </si>
  <si>
    <t>Cuir, tannage/finissage des peaux</t>
  </si>
  <si>
    <t>Textiles</t>
  </si>
  <si>
    <t>Finition de tissu</t>
  </si>
  <si>
    <t>Revêtement de tissus</t>
  </si>
  <si>
    <t>Textiles non tissés et finissage de tissus</t>
  </si>
  <si>
    <t>Usines de finissage de tissus</t>
  </si>
  <si>
    <t>Tissus</t>
  </si>
  <si>
    <t>Usine text non tissé</t>
  </si>
  <si>
    <t>Usines de tissu</t>
  </si>
  <si>
    <t>Fibres, filés et fils</t>
  </si>
  <si>
    <t>Fibres et fils synthétiques</t>
  </si>
  <si>
    <t>Usines de fils</t>
  </si>
  <si>
    <t>Usines fils/filature</t>
  </si>
  <si>
    <t>Texturation, moulinage et retordage de fils</t>
  </si>
  <si>
    <t>Produits textiles</t>
  </si>
  <si>
    <t>Usines de grosse toile et prod connexes</t>
  </si>
  <si>
    <t>Culture du coton</t>
  </si>
  <si>
    <t>Usines de corde, cordage et ficelle</t>
  </si>
  <si>
    <t>Usines sacs textile</t>
  </si>
  <si>
    <t>Usines de câbles et tissus pour pneus</t>
  </si>
  <si>
    <t>Industrie automobile</t>
  </si>
  <si>
    <t>Véhicules de passagers</t>
  </si>
  <si>
    <t>Camions légers</t>
  </si>
  <si>
    <t>Motos</t>
  </si>
  <si>
    <t>Pièces automobiles</t>
  </si>
  <si>
    <t>Pièces de véhicules alternatifs</t>
  </si>
  <si>
    <t>Electrique/électro. automobile</t>
  </si>
  <si>
    <t>Equipements d'éclairage automobile</t>
  </si>
  <si>
    <t>Electronique automobile</t>
  </si>
  <si>
    <t>Verre pour automobiles</t>
  </si>
  <si>
    <t>Systèmes CVCA auto</t>
  </si>
  <si>
    <t>Estampage de métal pour automobiles</t>
  </si>
  <si>
    <t>Equipements de sécurité pour automobiles</t>
  </si>
  <si>
    <t>Tech et ingénierie automobile</t>
  </si>
  <si>
    <t>Carrosseries et châssis</t>
  </si>
  <si>
    <t>Systèmes de freinage</t>
  </si>
  <si>
    <t>Composants de transmission</t>
  </si>
  <si>
    <t>Moteur et pièces</t>
  </si>
  <si>
    <t>Moteurs diesel et pièces de moteurs</t>
  </si>
  <si>
    <t>Moteurs à essence et leurs pièces</t>
  </si>
  <si>
    <t>Systèmes d'échappement et émissions</t>
  </si>
  <si>
    <t>Sièges et garnitures</t>
  </si>
  <si>
    <t>Directions/suspensions</t>
  </si>
  <si>
    <t>Pneus</t>
  </si>
  <si>
    <t>Batteries de véhicules</t>
  </si>
  <si>
    <t>Roues de véhicules</t>
  </si>
  <si>
    <t>Construction résid</t>
  </si>
  <si>
    <t>Construction de maisons</t>
  </si>
  <si>
    <t>Construc maisons individuelles</t>
  </si>
  <si>
    <t>Construc résid multi-famille</t>
  </si>
  <si>
    <t>Maisons préfab. (mobiles)</t>
  </si>
  <si>
    <t>Ventes de terrains</t>
  </si>
  <si>
    <t>Produits de construction</t>
  </si>
  <si>
    <t>Revêtements</t>
  </si>
  <si>
    <t>Moquettes</t>
  </si>
  <si>
    <t>Carrelage</t>
  </si>
  <si>
    <t>Parquets et laminés</t>
  </si>
  <si>
    <t>Revêtements en vinyle</t>
  </si>
  <si>
    <t>Armoires/comptoirs de cuisine</t>
  </si>
  <si>
    <t>Robinetterie sanitaire</t>
  </si>
  <si>
    <t>Portes et fenêtres</t>
  </si>
  <si>
    <t>Fenêtres</t>
  </si>
  <si>
    <t>Portes</t>
  </si>
  <si>
    <t>Articles de maison et de bureau</t>
  </si>
  <si>
    <t>Appareils électroménagers</t>
  </si>
  <si>
    <t>App. chauffage/climatisation</t>
  </si>
  <si>
    <t>Appareils de cuisine</t>
  </si>
  <si>
    <t>Machines à laver et séchoirs</t>
  </si>
  <si>
    <t>Réfrigérateurs et congélateurs</t>
  </si>
  <si>
    <t>Aspirateurs ménagers</t>
  </si>
  <si>
    <t>Mobilier</t>
  </si>
  <si>
    <t>Mobilier de maison</t>
  </si>
  <si>
    <t>Mobilier en métal</t>
  </si>
  <si>
    <t>Mobilier en bois</t>
  </si>
  <si>
    <t>Mobilier en bois rembourré</t>
  </si>
  <si>
    <t>Mobilier en bois non rembourré</t>
  </si>
  <si>
    <t>Mobilier de bureau</t>
  </si>
  <si>
    <t>Matelas</t>
  </si>
  <si>
    <t>Articles ménagers</t>
  </si>
  <si>
    <t>Coutellerie et couverts</t>
  </si>
  <si>
    <t>Articles de décoration de maison</t>
  </si>
  <si>
    <t>Fournitures de bureau</t>
  </si>
  <si>
    <t>Papeterie</t>
  </si>
  <si>
    <t>Articles d'écriture</t>
  </si>
  <si>
    <t>Produits de loisir</t>
  </si>
  <si>
    <t>Jeux et jouets</t>
  </si>
  <si>
    <t>Instruments de musique</t>
  </si>
  <si>
    <t>Véhicules de plaisance</t>
  </si>
  <si>
    <t>Construction de bateaux et yachts de plaisance</t>
  </si>
  <si>
    <t>Mobile-homes, caravanes et camping cars</t>
  </si>
  <si>
    <t>Mobile-homes</t>
  </si>
  <si>
    <t>Caravanes et camping cars</t>
  </si>
  <si>
    <t>Articles de sport</t>
  </si>
  <si>
    <t>Bicyclettes et leurs pièces</t>
  </si>
  <si>
    <t>Bicyclettes</t>
  </si>
  <si>
    <t>Pièces de bicyclettes</t>
  </si>
  <si>
    <t>Equipement de golf</t>
  </si>
  <si>
    <t>Armes légères</t>
  </si>
  <si>
    <t>Services conso discrétionnaire</t>
  </si>
  <si>
    <t>Services aux consomm</t>
  </si>
  <si>
    <t>Location biens conso</t>
  </si>
  <si>
    <t>Location appareils électroniques</t>
  </si>
  <si>
    <t>Location d'équipement de santé pour domiciles</t>
  </si>
  <si>
    <t>Service enseignement</t>
  </si>
  <si>
    <t>Ecoles primaires et secondaires</t>
  </si>
  <si>
    <t>Collèges communau.</t>
  </si>
  <si>
    <t>Collèges, universités et écoles prof</t>
  </si>
  <si>
    <t>Ecoles professionnelles</t>
  </si>
  <si>
    <t>Ecoles de langues</t>
  </si>
  <si>
    <t>Services de pompes funèbres</t>
  </si>
  <si>
    <t>Salons et services funéraires</t>
  </si>
  <si>
    <t>Cimetières et crématoriums</t>
  </si>
  <si>
    <t>Organisations à but non lucratif</t>
  </si>
  <si>
    <t>Syndicats</t>
  </si>
  <si>
    <t>Associations professionnelles</t>
  </si>
  <si>
    <t>Services soins personnels</t>
  </si>
  <si>
    <t>Salons de beauté</t>
  </si>
  <si>
    <t>Services contrôle du poids</t>
  </si>
  <si>
    <t>Services de photographie</t>
  </si>
  <si>
    <t>Studios de photographie</t>
  </si>
  <si>
    <t>Tirage de photos</t>
  </si>
  <si>
    <t>Comités politiques</t>
  </si>
  <si>
    <t>Sous-traitants - résidentiel</t>
  </si>
  <si>
    <t>Autres services aux consomm</t>
  </si>
  <si>
    <t>Entretien/répar biens de consommation</t>
  </si>
  <si>
    <t>Services de blanchissage</t>
  </si>
  <si>
    <t>Services et sites de loisirs</t>
  </si>
  <si>
    <t>Casinos/jeu</t>
  </si>
  <si>
    <t>Equipement de jeu</t>
  </si>
  <si>
    <t>Jeux sur appareils mobiles et en ligne</t>
  </si>
  <si>
    <t>Services de lotterie</t>
  </si>
  <si>
    <t>Champs de course</t>
  </si>
  <si>
    <t>Paris</t>
  </si>
  <si>
    <t>Croisières</t>
  </si>
  <si>
    <t>Hébergement</t>
  </si>
  <si>
    <t>Hôtels et motels (h hôtels-casinos)</t>
  </si>
  <si>
    <t>Rev boissons et aliments - Hôtels</t>
  </si>
  <si>
    <t>Revenus des chambres - Hôtels</t>
  </si>
  <si>
    <t>Revenus de co-propriétés - Hôtels</t>
  </si>
  <si>
    <t>Autres revenus - Hôtels</t>
  </si>
  <si>
    <t>Hôtels casino</t>
  </si>
  <si>
    <t>Rev boissons et aliments - Hôtels-casinos</t>
  </si>
  <si>
    <t>Revenus des chambres - Hôtels-casinos</t>
  </si>
  <si>
    <t>Autres rev - Hôtels-casinos</t>
  </si>
  <si>
    <t>Gîtes touristiques</t>
  </si>
  <si>
    <t>Restaurants service limité</t>
  </si>
  <si>
    <t>Restauration rapide</t>
  </si>
  <si>
    <t>Restaur rapide - Franchise</t>
  </si>
  <si>
    <t>Restaur rapide - Etablissements détenus</t>
  </si>
  <si>
    <t>Restaur rapide - Franchises</t>
  </si>
  <si>
    <t>Restaur rapide - Détenu</t>
  </si>
  <si>
    <t>Café et collations</t>
  </si>
  <si>
    <t>Café et collations - franchise</t>
  </si>
  <si>
    <t>Café et collations - possédés</t>
  </si>
  <si>
    <t>Bars et tavernes</t>
  </si>
  <si>
    <t>Restaurants service complet</t>
  </si>
  <si>
    <t>Restaurants familiaux</t>
  </si>
  <si>
    <t>Restaurants familiaux - Franch</t>
  </si>
  <si>
    <t>Restaurants familiaux - Dét</t>
  </si>
  <si>
    <t>Restaurants haut de gamme</t>
  </si>
  <si>
    <t>Restaurants ht de gamme- Franch</t>
  </si>
  <si>
    <t>Restaurants ht de gamme- Dét</t>
  </si>
  <si>
    <t>Centres de divertissement</t>
  </si>
  <si>
    <t>Nightclubs adultes</t>
  </si>
  <si>
    <t>Arcades et parcs thématiques</t>
  </si>
  <si>
    <t>Salles jeux électro.</t>
  </si>
  <si>
    <t>Parcs d'attractions et arcades</t>
  </si>
  <si>
    <t>Billetteries de spectacles</t>
  </si>
  <si>
    <t>Cinémas</t>
  </si>
  <si>
    <t>Arts de la scène et musées</t>
  </si>
  <si>
    <t>Musées/Galeries</t>
  </si>
  <si>
    <t>Arts du spectacle</t>
  </si>
  <si>
    <t>Artiste indépendant</t>
  </si>
  <si>
    <t>Promoteurs évèn av installations</t>
  </si>
  <si>
    <t>Promoteurs évèn sans installations</t>
  </si>
  <si>
    <t>Théâtres et cafés-théâtres</t>
  </si>
  <si>
    <t>Sport professionnel et activités connexes</t>
  </si>
  <si>
    <t>Droits de diffusions - Equipes sportives</t>
  </si>
  <si>
    <t>Entrées - Sport</t>
  </si>
  <si>
    <t>Prod dériv sportifs</t>
  </si>
  <si>
    <t>Equipes sportives</t>
  </si>
  <si>
    <t>Salles de bowling</t>
  </si>
  <si>
    <t>Centres de mise en forme et récréatifs</t>
  </si>
  <si>
    <t>Terrains de golf et country clubs</t>
  </si>
  <si>
    <t>Centres de ski</t>
  </si>
  <si>
    <t>Services de voyage</t>
  </si>
  <si>
    <t>Voyagistes</t>
  </si>
  <si>
    <t>Agences de voyage</t>
  </si>
  <si>
    <t>Service de réservation voyage</t>
  </si>
  <si>
    <t>Détail et gros - Conso discrét</t>
  </si>
  <si>
    <t>Vte en gros - discrétionnaire</t>
  </si>
  <si>
    <t>Grossistes vêtements et chaussures</t>
  </si>
  <si>
    <t>Gross vêtements et accessoires</t>
  </si>
  <si>
    <t>Grossistes en chaussures</t>
  </si>
  <si>
    <t>Grossistes en bijoux/montres</t>
  </si>
  <si>
    <t>Grossistes en automobiles</t>
  </si>
  <si>
    <t>Gross fournitures pour autos</t>
  </si>
  <si>
    <t>Grossistes de pneus</t>
  </si>
  <si>
    <t>Gross élctrn grd pbl/app mngrs</t>
  </si>
  <si>
    <t>Gross ordinateurs et logiciels</t>
  </si>
  <si>
    <t>Gross fournitures et équip photo</t>
  </si>
  <si>
    <t>Grossistes articles  maison/bur</t>
  </si>
  <si>
    <t>Grossistes en matériel informatique</t>
  </si>
  <si>
    <t>Grossistes en ameublement de maison</t>
  </si>
  <si>
    <t>Gross matériel de bureau</t>
  </si>
  <si>
    <t>Grossistes en peinture</t>
  </si>
  <si>
    <t>Gross papier imprimerie/pour écrire</t>
  </si>
  <si>
    <t>Grossistes papeterie/fourn bur</t>
  </si>
  <si>
    <t>Autres grossistes</t>
  </si>
  <si>
    <t>Gross livres, magazines et journaux</t>
  </si>
  <si>
    <t>Grossistes en tissus et textiles</t>
  </si>
  <si>
    <t>Gross fournitures fleuristes</t>
  </si>
  <si>
    <t>Grossistes en papier industriel</t>
  </si>
  <si>
    <t>Grossistes en produits ophtalmiques</t>
  </si>
  <si>
    <t>Grossistes en articles de sport</t>
  </si>
  <si>
    <t>Gross jeux/jouets</t>
  </si>
  <si>
    <t>Import-export</t>
  </si>
  <si>
    <t>Vente au détail - Discrétionnaire</t>
  </si>
  <si>
    <t>Détaillants pour automobiles</t>
  </si>
  <si>
    <t>Magasin de pièces et accessoires automobiles</t>
  </si>
  <si>
    <t>Centres de réparation de voitures</t>
  </si>
  <si>
    <t>Concessionnaires automobiles</t>
  </si>
  <si>
    <t>Location et crédit-bail de voitures particulières</t>
  </si>
  <si>
    <t>Crédit-bail de voitures particulières</t>
  </si>
  <si>
    <t>Location de voitures particulières</t>
  </si>
  <si>
    <t>Détaillants vente par catalogue/à la télé</t>
  </si>
  <si>
    <t>Détaillants vente par correspondance</t>
  </si>
  <si>
    <t>Mrkting multi-niveau</t>
  </si>
  <si>
    <t>Détaillants Vente à la télé</t>
  </si>
  <si>
    <t>Mag d'électro/appareils ménag</t>
  </si>
  <si>
    <t>Magasins d'appareils électroniques grand public</t>
  </si>
  <si>
    <t>Magasins d'appareils ménagers</t>
  </si>
  <si>
    <t>Grands magasins</t>
  </si>
  <si>
    <t>Grands magasins haut de gamme</t>
  </si>
  <si>
    <t>Grands magasins niveau-moyen</t>
  </si>
  <si>
    <t>Mag. prod. maison</t>
  </si>
  <si>
    <t>Distributeurs de matériaux de construction</t>
  </si>
  <si>
    <t>Distrib matériaux de construction en pierres/briques</t>
  </si>
  <si>
    <t>Distrib. plomberie et CVCA</t>
  </si>
  <si>
    <t>Distrib toiture, bardage et isolants</t>
  </si>
  <si>
    <t>Distrib. produits ligneux</t>
  </si>
  <si>
    <t>Magasins de bricolage/rénov</t>
  </si>
  <si>
    <t>Quincailleries</t>
  </si>
  <si>
    <t>Centre de rénovation</t>
  </si>
  <si>
    <t>Pépinières et centres de jardinage</t>
  </si>
  <si>
    <t>Magasins de meubles</t>
  </si>
  <si>
    <t>Mag d'accessoires de maison</t>
  </si>
  <si>
    <t>Mag de bijoux et montres</t>
  </si>
  <si>
    <t>Bijouteries</t>
  </si>
  <si>
    <t>Magasins de montres</t>
  </si>
  <si>
    <t>Mag. vêtements spécialisés</t>
  </si>
  <si>
    <t>Magasins de vêtements - Franchises</t>
  </si>
  <si>
    <t>Mag vêtements pour enfants et bébés</t>
  </si>
  <si>
    <t>Mag vêtement préadolescents, adolescents et jeunes adultes</t>
  </si>
  <si>
    <t>Magasins de vêtements pour la famille</t>
  </si>
  <si>
    <t>Magasins de vêtements pour hommes</t>
  </si>
  <si>
    <t>Magasins vêtements pr femmes</t>
  </si>
  <si>
    <t>Vêtements à prix réduits</t>
  </si>
  <si>
    <t>Magasins d'accessoires vestimentaires</t>
  </si>
  <si>
    <t>Mag. chaussures</t>
  </si>
  <si>
    <t>Magasins d'articles de sport</t>
  </si>
  <si>
    <t>Distrib. autres - non ess.</t>
  </si>
  <si>
    <t>Magasins d'art et de bricolage</t>
  </si>
  <si>
    <t>Librairies</t>
  </si>
  <si>
    <t>Magasins de cosmétiques et produits de beauté</t>
  </si>
  <si>
    <t>Fleuristes</t>
  </si>
  <si>
    <t>Magasins de cadeaux, souvenirs et gadgets</t>
  </si>
  <si>
    <t>Magasins de suppléments alimentaires</t>
  </si>
  <si>
    <t>Magasins de jeux et jouets</t>
  </si>
  <si>
    <t>Mag location de films et jeux vidéo</t>
  </si>
  <si>
    <t>Magasins de films et musique pré-enregistrés</t>
  </si>
  <si>
    <t>Magasins d'instruments de musique</t>
  </si>
  <si>
    <t>Mag fourn de bureau/papeterie</t>
  </si>
  <si>
    <t>Magasins de produits optiques</t>
  </si>
  <si>
    <t>Animaleries et magasins de fournitures pour animaux</t>
  </si>
  <si>
    <t>Magasins de marchandises d'occasion</t>
  </si>
  <si>
    <t>Magasins de jeux vidéo</t>
  </si>
  <si>
    <t>E-commerce discrétionnaire</t>
  </si>
  <si>
    <t>Marché en ligne</t>
  </si>
  <si>
    <t>Vte détail spécial. en ligne</t>
  </si>
  <si>
    <t>Pièces automobiles en ligne</t>
  </si>
  <si>
    <t>Electronique grand public - En ligne</t>
  </si>
  <si>
    <t>Articles de maison et de bureau - En ligne</t>
  </si>
  <si>
    <t>Vêtements et chaussures - en ligne</t>
  </si>
  <si>
    <t>Livres - En ligne</t>
  </si>
  <si>
    <t>Cosmétiques et produits de beauté - En ligne</t>
  </si>
  <si>
    <t>Fleurs - En ligne</t>
  </si>
  <si>
    <t>Jeux et jouets - En ligne</t>
  </si>
  <si>
    <t>Bijoux et montres - en ligne</t>
  </si>
  <si>
    <t>Musique et films - En ligne</t>
  </si>
  <si>
    <t>Instrument de musique - En ligne</t>
  </si>
  <si>
    <t>Animaux et fournitures pour animaux - En ligne</t>
  </si>
  <si>
    <t>Articles de sport - En ligne</t>
  </si>
  <si>
    <t>Conso de base</t>
  </si>
  <si>
    <t>Produits de conso de base</t>
  </si>
  <si>
    <t>Aliments</t>
  </si>
  <si>
    <t>Producteurs agricoles</t>
  </si>
  <si>
    <t>Aliments pour animaux</t>
  </si>
  <si>
    <t>Elevage et transformation</t>
  </si>
  <si>
    <t>Elevage d'animaux de boucherie et agriculture</t>
  </si>
  <si>
    <t>Elevage de bovins de boucherie et agriculture</t>
  </si>
  <si>
    <t>Elevage de bovins laitiers et production laitière</t>
  </si>
  <si>
    <t>Elevage de porcs</t>
  </si>
  <si>
    <t>Elevage de volaille</t>
  </si>
  <si>
    <t>Transformation animale</t>
  </si>
  <si>
    <t>Transformation de viande</t>
  </si>
  <si>
    <t>Transfor. volaille</t>
  </si>
  <si>
    <t>Fonte et sous-produits de viande</t>
  </si>
  <si>
    <t>Agriculture et pêche</t>
  </si>
  <si>
    <t>Pisciculture et écloseries</t>
  </si>
  <si>
    <t>Aquaculture crustacé</t>
  </si>
  <si>
    <t>Pêche</t>
  </si>
  <si>
    <t>Pêche (nageoires)</t>
  </si>
  <si>
    <t>Pêche mollu/crustacé</t>
  </si>
  <si>
    <t>Cultures vivrières</t>
  </si>
  <si>
    <t>Plantation de cacao</t>
  </si>
  <si>
    <t>Culture de fruits</t>
  </si>
  <si>
    <t>Culture de pommes</t>
  </si>
  <si>
    <t>Culture d'agrumes h. oranges</t>
  </si>
  <si>
    <t>Vignobles</t>
  </si>
  <si>
    <t>Culture d'oranges</t>
  </si>
  <si>
    <t>Culture de fraises</t>
  </si>
  <si>
    <t>Cultures céréalières</t>
  </si>
  <si>
    <t>Culture du maïs</t>
  </si>
  <si>
    <t>Culture du riz</t>
  </si>
  <si>
    <t>Culture du blé</t>
  </si>
  <si>
    <t>Culture champignons</t>
  </si>
  <si>
    <t>Culture d'oléagineux</t>
  </si>
  <si>
    <t>Culture huile palme</t>
  </si>
  <si>
    <t>Culture du soja</t>
  </si>
  <si>
    <t>Canne à sucre</t>
  </si>
  <si>
    <t>Culture de noix</t>
  </si>
  <si>
    <t>Cultures maraîchères</t>
  </si>
  <si>
    <t>Serv de soutien - Prod agricole</t>
  </si>
  <si>
    <t>Sucre, mouture céréales et oléagineuses</t>
  </si>
  <si>
    <t>Mouture de céréales et de graines oléagineuses</t>
  </si>
  <si>
    <t>Raffin graisse/huile</t>
  </si>
  <si>
    <t>Minoterie de farine</t>
  </si>
  <si>
    <t>Traitmt huile palme</t>
  </si>
  <si>
    <t>Minoterie de riz</t>
  </si>
  <si>
    <t>Transformation soja</t>
  </si>
  <si>
    <t>Mouture humide maïs</t>
  </si>
  <si>
    <t>Sucre</t>
  </si>
  <si>
    <t>Sucre de betterave</t>
  </si>
  <si>
    <t>Raffi. sucre canne</t>
  </si>
  <si>
    <t>Broyage canne sucre</t>
  </si>
  <si>
    <t>Aliments emballés</t>
  </si>
  <si>
    <t>Produits de boulangerie</t>
  </si>
  <si>
    <t>Produits de pâtisserie</t>
  </si>
  <si>
    <t>Gâteaux et pâtisseries congelés</t>
  </si>
  <si>
    <t>Pâtes, nouilles et riz</t>
  </si>
  <si>
    <t>Pâtes</t>
  </si>
  <si>
    <t>Nouilles</t>
  </si>
  <si>
    <t>Riz</t>
  </si>
  <si>
    <t>Sauces, assaisonn., condiments</t>
  </si>
  <si>
    <t>Produits laitiers</t>
  </si>
  <si>
    <t>Beurre</t>
  </si>
  <si>
    <t>Fromages</t>
  </si>
  <si>
    <t>Produits laitiers secs et condensés</t>
  </si>
  <si>
    <t>Oeufs</t>
  </si>
  <si>
    <t>Lait</t>
  </si>
  <si>
    <t>Glaces</t>
  </si>
  <si>
    <t>Ingrédients alimentaires</t>
  </si>
  <si>
    <t>Pâtes et mélanges à base de farine</t>
  </si>
  <si>
    <t>Sirops, sucre et édulcorants</t>
  </si>
  <si>
    <t>Epices, extraits, aromatisants</t>
  </si>
  <si>
    <t>Huiles/graisses</t>
  </si>
  <si>
    <t>Aliments congelés, en boîte et périssables</t>
  </si>
  <si>
    <t>Aliments en boîte</t>
  </si>
  <si>
    <t>Mise en conserve de fruits et légumes</t>
  </si>
  <si>
    <t>Conserve spécialités</t>
  </si>
  <si>
    <t>Aliments séchés et déshydratés</t>
  </si>
  <si>
    <t>Aliments congelés</t>
  </si>
  <si>
    <t>Fruits et légumes congelés</t>
  </si>
  <si>
    <t>Spécialités culinaires congelées</t>
  </si>
  <si>
    <t>Aliments préparés périssables</t>
  </si>
  <si>
    <t>Préparation et emball fruits de mer</t>
  </si>
  <si>
    <t>Trait fruits de mer frais/congelés</t>
  </si>
  <si>
    <t>Condit fruits de mer</t>
  </si>
  <si>
    <t>Produits à base de viande</t>
  </si>
  <si>
    <t>Viande salée et fumée</t>
  </si>
  <si>
    <t>Produits à base de viande fraîche</t>
  </si>
  <si>
    <t>Produits de volaille</t>
  </si>
  <si>
    <t>Nourriture pour animaux</t>
  </si>
  <si>
    <t>Aliments à grignoter et bonbons</t>
  </si>
  <si>
    <t>Confiseries</t>
  </si>
  <si>
    <t>Confiseries en chocolat</t>
  </si>
  <si>
    <t>Sucreries et confiseries</t>
  </si>
  <si>
    <t>Aliments à grignoter</t>
  </si>
  <si>
    <t>Céréales pour le petit déjeuner</t>
  </si>
  <si>
    <t>Biscuits et crackers</t>
  </si>
  <si>
    <t>Noix grillées et beurre de cacahuètes</t>
  </si>
  <si>
    <t>Suppléments nutritionnels</t>
  </si>
  <si>
    <t>Boissons</t>
  </si>
  <si>
    <t>Boissons alcoolisées</t>
  </si>
  <si>
    <t>Brasseries</t>
  </si>
  <si>
    <t>Distilleries</t>
  </si>
  <si>
    <t>Négociants en vin</t>
  </si>
  <si>
    <t>Boissons non alcoolisées</t>
  </si>
  <si>
    <t>Café</t>
  </si>
  <si>
    <t>Thé</t>
  </si>
  <si>
    <t>Eau en bouteille</t>
  </si>
  <si>
    <t>Boissons gazeuses</t>
  </si>
  <si>
    <t>Jus de fruits et légumes</t>
  </si>
  <si>
    <t>Boissons énergie/sportifs</t>
  </si>
  <si>
    <t>Tabac et cannabis</t>
  </si>
  <si>
    <t>Tabac</t>
  </si>
  <si>
    <t>Culture du tabac</t>
  </si>
  <si>
    <t>Feuilles de tabac</t>
  </si>
  <si>
    <t>Produits du tabac</t>
  </si>
  <si>
    <t>Cigares</t>
  </si>
  <si>
    <t>Cigarettes</t>
  </si>
  <si>
    <t>Tabac sans fumée</t>
  </si>
  <si>
    <t>Produits ménagers</t>
  </si>
  <si>
    <t>Produits pour la maison</t>
  </si>
  <si>
    <t>Ampoule électriques et pièces</t>
  </si>
  <si>
    <t>Produits d'entretien ménager</t>
  </si>
  <si>
    <t>Piles à usage domestique</t>
  </si>
  <si>
    <t>Produits de soins personnels</t>
  </si>
  <si>
    <t>Cosmétiques</t>
  </si>
  <si>
    <t>Rasoirs et lames de rasoir</t>
  </si>
  <si>
    <t>Produits hygiéniques en papier</t>
  </si>
  <si>
    <t>Savons pour mains et corps</t>
  </si>
  <si>
    <t>Vente gros/détail - Conso de base</t>
  </si>
  <si>
    <t>Vte en gros - essentielle</t>
  </si>
  <si>
    <t>Gross produits agricoles</t>
  </si>
  <si>
    <t>Grossistes en fournitures agricoles</t>
  </si>
  <si>
    <t>Gross céréales et fèveroles</t>
  </si>
  <si>
    <t>Grossistes en bétail sur pied</t>
  </si>
  <si>
    <t>Grossistes aliment.</t>
  </si>
  <si>
    <t>Grossistes en bières et ales</t>
  </si>
  <si>
    <t>Grossistes en confiseries</t>
  </si>
  <si>
    <t>Gross produits laitiers (h désyd/boîte)</t>
  </si>
  <si>
    <t>Grossistes en poissons et fruits de mer</t>
  </si>
  <si>
    <t>Gross fruits et légumes frais</t>
  </si>
  <si>
    <t>Gross produits d'épicerie généraux</t>
  </si>
  <si>
    <t>Gross produits à base de viande</t>
  </si>
  <si>
    <t>Gross aliments congelés emballés</t>
  </si>
  <si>
    <t>Gross produits de volaille</t>
  </si>
  <si>
    <t>Grossistes en produits du tabac</t>
  </si>
  <si>
    <t>Gross vin et boissons alcool distill</t>
  </si>
  <si>
    <t>Autres gross - Conso essentielle</t>
  </si>
  <si>
    <t>Vente au détail - Consommation essentielle</t>
  </si>
  <si>
    <t>Supermarchés et pharmacies</t>
  </si>
  <si>
    <t>Supermarchés</t>
  </si>
  <si>
    <t>Hypermarchés</t>
  </si>
  <si>
    <t>Supermarchés traditionnels</t>
  </si>
  <si>
    <t>Supermarchés - En ligne</t>
  </si>
  <si>
    <t>Magasins d'alimentation spécialisée et de première nécessité</t>
  </si>
  <si>
    <t>Boulangeries/Pâtisseries</t>
  </si>
  <si>
    <t>Magasins de bière, vin et spiritueux</t>
  </si>
  <si>
    <t>Magasins d'aliments naturels et de santé</t>
  </si>
  <si>
    <t>Dépanneurs</t>
  </si>
  <si>
    <t>Drugstores</t>
  </si>
  <si>
    <t>Pharmacies et médicaments -  en ligne</t>
  </si>
  <si>
    <t>Commerçants grand public</t>
  </si>
  <si>
    <t>Super centres</t>
  </si>
  <si>
    <t>Clubs, hypermarchés</t>
  </si>
  <si>
    <t>Magasins à rabais</t>
  </si>
  <si>
    <t>Magasins à un dollar</t>
  </si>
  <si>
    <t>Energie</t>
  </si>
  <si>
    <t>Pétrole et gaz</t>
  </si>
  <si>
    <t>Producteurs gaz/pétrole</t>
  </si>
  <si>
    <t>Pétrolières intégrées</t>
  </si>
  <si>
    <t>Exploration/production</t>
  </si>
  <si>
    <t>Explo/prod gaz naturel/pétrole</t>
  </si>
  <si>
    <t>Production de pétrole</t>
  </si>
  <si>
    <t>Production de sables bitumeux</t>
  </si>
  <si>
    <t>Production de liquides du gaz naturel</t>
  </si>
  <si>
    <t>Production de gaz naturel</t>
  </si>
  <si>
    <t>Royalties négatifs</t>
  </si>
  <si>
    <t>Mktg et négociation pétrole/gaz naturel</t>
  </si>
  <si>
    <t>Revenus de royalty - pétrole et gaz</t>
  </si>
  <si>
    <t>Midstream-Pétro/gaz nat</t>
  </si>
  <si>
    <t>Pipelines de gaz riche liquide/pétrole</t>
  </si>
  <si>
    <t>Pipelines de pétrole et stockage</t>
  </si>
  <si>
    <t>Pipeline de pétrole brut et stockage</t>
  </si>
  <si>
    <t>Pipelines prod raffinés/stockage</t>
  </si>
  <si>
    <t>Pipelines et services GNL</t>
  </si>
  <si>
    <t>Collecte et traitement gaz nat</t>
  </si>
  <si>
    <t>Fractionnement LGN et marketing</t>
  </si>
  <si>
    <t>Pipelines LGN</t>
  </si>
  <si>
    <t>Pipelines de gaz naturel sec</t>
  </si>
  <si>
    <t>Gaz naturel liquéfié (GNL)</t>
  </si>
  <si>
    <t>Liquéfaction du GNL</t>
  </si>
  <si>
    <t>Regazéification du GNL</t>
  </si>
  <si>
    <t>Raffinage/marketing</t>
  </si>
  <si>
    <t>Raffinage de pétrole</t>
  </si>
  <si>
    <t>Marketing pétrolier</t>
  </si>
  <si>
    <t>Détaillants en pétrole</t>
  </si>
  <si>
    <t>Stations détenues par la société</t>
  </si>
  <si>
    <t>Stations service</t>
  </si>
  <si>
    <t>Grossistes de pétrole</t>
  </si>
  <si>
    <t>Serv et équip pétrole et gaz</t>
  </si>
  <si>
    <t>Forage/Support de forage</t>
  </si>
  <si>
    <t>Forage onshore</t>
  </si>
  <si>
    <t>Forage offshore</t>
  </si>
  <si>
    <t>Support forage</t>
  </si>
  <si>
    <t>Services et équipements pour champs pétroliers</t>
  </si>
  <si>
    <t>Srvc chps pétrolifères onshore</t>
  </si>
  <si>
    <t>Srvc chps pétro ss-mar/offsh</t>
  </si>
  <si>
    <t>Etude sismique</t>
  </si>
  <si>
    <t>Energie renouvelable</t>
  </si>
  <si>
    <t>Biocarburants</t>
  </si>
  <si>
    <t>Fournisseurs de biocarburant</t>
  </si>
  <si>
    <t>Substituts de diesel</t>
  </si>
  <si>
    <t>Substituts d'essence</t>
  </si>
  <si>
    <t>Equip énergie renouv</t>
  </si>
  <si>
    <t>Equipements énergie solaire</t>
  </si>
  <si>
    <t>Polysilicium</t>
  </si>
  <si>
    <t>Cellules photovoltaïques</t>
  </si>
  <si>
    <t>Modules photovoltaïques</t>
  </si>
  <si>
    <t>Gaufrettes photovoltaïques</t>
  </si>
  <si>
    <t>Onduleurs solaires</t>
  </si>
  <si>
    <t>Equip génér élec solaire thermique</t>
  </si>
  <si>
    <t>Modules couche mince</t>
  </si>
  <si>
    <t>Equipements pour énergie éolienne</t>
  </si>
  <si>
    <t>Turbines éoliennes</t>
  </si>
  <si>
    <t>Composants de turbines éoliennes</t>
  </si>
  <si>
    <t>Equipements énergie géothermique</t>
  </si>
  <si>
    <t>Equipements pour hydro-électricité</t>
  </si>
  <si>
    <t>Equipements d'énergie maritime</t>
  </si>
  <si>
    <t>Equip autres énergies renouvelables</t>
  </si>
  <si>
    <t>Piles à combustible</t>
  </si>
  <si>
    <t>Equipements de réseaux intelligents</t>
  </si>
  <si>
    <t>Systèmes de stockage d'énergie</t>
  </si>
  <si>
    <t>Promoteurs projets d'énergie renouv</t>
  </si>
  <si>
    <t>Développement et construction</t>
  </si>
  <si>
    <t>Construction d'usine biomasse</t>
  </si>
  <si>
    <t>Construction d'usine solaire</t>
  </si>
  <si>
    <t>Construction de parc éolien</t>
  </si>
  <si>
    <t>Opérations et maintenance</t>
  </si>
  <si>
    <t>Financières</t>
  </si>
  <si>
    <t>Banque</t>
  </si>
  <si>
    <t>Banques diversifiées</t>
  </si>
  <si>
    <t>Banques</t>
  </si>
  <si>
    <t>Banques d'affaires</t>
  </si>
  <si>
    <t>Banq détail</t>
  </si>
  <si>
    <t>Banque islamique</t>
  </si>
  <si>
    <t>Services financiers</t>
  </si>
  <si>
    <t>Gestion actifs</t>
  </si>
  <si>
    <t>Sociétés d'investissement</t>
  </si>
  <si>
    <t>Sociétés de portefeuille</t>
  </si>
  <si>
    <t>Sté développ commercial</t>
  </si>
  <si>
    <t>Gestion d'investissements</t>
  </si>
  <si>
    <t>Actions</t>
  </si>
  <si>
    <t>Obligataire</t>
  </si>
  <si>
    <t>Investissements fonds de couverture</t>
  </si>
  <si>
    <t>Actifs mixtes</t>
  </si>
  <si>
    <t>Co-investissements</t>
  </si>
  <si>
    <t>Emprunts de capitaux</t>
  </si>
  <si>
    <t>Fonds de fonds</t>
  </si>
  <si>
    <t>Capital de croiss</t>
  </si>
  <si>
    <t>Acquisition par emprunt</t>
  </si>
  <si>
    <t>Investissements en immobilisations</t>
  </si>
  <si>
    <t>Investissements immobiliers</t>
  </si>
  <si>
    <t>Transactions secondaires</t>
  </si>
  <si>
    <t>Gestion de fortune</t>
  </si>
  <si>
    <t>Conseils placmt et planif financière</t>
  </si>
  <si>
    <t>Banque privée</t>
  </si>
  <si>
    <t>Courtage de titres (détail)</t>
  </si>
  <si>
    <t>Finance spécialisée</t>
  </si>
  <si>
    <t>Finance commerciale</t>
  </si>
  <si>
    <t>Financ/crédit-bail équipement comm</t>
  </si>
  <si>
    <t>Fin/crédit-bail équipement gén</t>
  </si>
  <si>
    <t>Fin/crédit-bail équipement ind</t>
  </si>
  <si>
    <t>Finance et crédit-bail de machinerie</t>
  </si>
  <si>
    <t>Fin/crédit-bail équipement transp</t>
  </si>
  <si>
    <t>Finance et crédit-bail d'avions</t>
  </si>
  <si>
    <t>Finance et crédit-bail de véhicules commerciaux</t>
  </si>
  <si>
    <t>Finance et crédit-bail pour wagons</t>
  </si>
  <si>
    <t>Finance et crédit bail pour navires et bateaux</t>
  </si>
  <si>
    <t>Crédit à la conso</t>
  </si>
  <si>
    <t>Auto finance</t>
  </si>
  <si>
    <t>Microcrédit à la consommation</t>
  </si>
  <si>
    <t>Prêts par cartes de crédit</t>
  </si>
  <si>
    <t>Prêts étudiants</t>
  </si>
  <si>
    <t>Prêts hypothécaires</t>
  </si>
  <si>
    <t>Prêteurs hypo</t>
  </si>
  <si>
    <t>Courtiers en prêts hypothécaires</t>
  </si>
  <si>
    <t>Srv prêt hypothéc</t>
  </si>
  <si>
    <t>Assurance hypo</t>
  </si>
  <si>
    <t>Primes pour assurance hypothécaire</t>
  </si>
  <si>
    <t>Rev assur prêts hypo hors primes</t>
  </si>
  <si>
    <t>Produit financier - Assurance prêts hypo</t>
  </si>
  <si>
    <t>Gains/Pertes réalisés - Assur prêts hypo</t>
  </si>
  <si>
    <t>Autres revenus - Assurance prêts hypothécaires</t>
  </si>
  <si>
    <t>Assurance tit proprio</t>
  </si>
  <si>
    <t>Primes pour assurance directe de titres de propriété</t>
  </si>
  <si>
    <t>Assurance directe titres de propriété hors primes</t>
  </si>
  <si>
    <t>Prod financier - Assur directe titres de propriété</t>
  </si>
  <si>
    <t>G/P réalisés - Assur directe titres de propriété</t>
  </si>
  <si>
    <t>Autres rev - Assur directe titres de propriété</t>
  </si>
  <si>
    <t>REIT prêts hypothécaires</t>
  </si>
  <si>
    <t>Prêts hypothécaires commerciaux - REIT</t>
  </si>
  <si>
    <t>Prêts hypothécaires résidentiels - REIT</t>
  </si>
  <si>
    <t>Autres serv financiers</t>
  </si>
  <si>
    <t>Serv financiers institut</t>
  </si>
  <si>
    <t>Courtage institutionnel</t>
  </si>
  <si>
    <t>Banque d'affaires</t>
  </si>
  <si>
    <t>Services de conseils financiers</t>
  </si>
  <si>
    <t>Services d'émission</t>
  </si>
  <si>
    <t>Services d'émission d'obligations</t>
  </si>
  <si>
    <t>Services d'émission d'actions</t>
  </si>
  <si>
    <t>Courtage en titres et mat prem</t>
  </si>
  <si>
    <t>Courtage en matières premières</t>
  </si>
  <si>
    <t>Activité de courtage institutionnel</t>
  </si>
  <si>
    <t>Négociation et investissement de capital</t>
  </si>
  <si>
    <t>Négociation d'actions</t>
  </si>
  <si>
    <t>Négociation de contrats de commodities</t>
  </si>
  <si>
    <t>Trading de devises</t>
  </si>
  <si>
    <t>Trading obligataire</t>
  </si>
  <si>
    <t>Trust, fiducie, garde - Instit</t>
  </si>
  <si>
    <t>Administration d'actifs et placements</t>
  </si>
  <si>
    <t>Services d'exécution et de compensation</t>
  </si>
  <si>
    <t>Services d'émetteurs</t>
  </si>
  <si>
    <t>Services de transactions</t>
  </si>
  <si>
    <t>Bourses de valeurs/mat prem</t>
  </si>
  <si>
    <t>Assurance</t>
  </si>
  <si>
    <t>Assurance-vie</t>
  </si>
  <si>
    <t>Primes pour assurance-vie</t>
  </si>
  <si>
    <t>Primes prod protection</t>
  </si>
  <si>
    <t>Prime prod épargne et retraite</t>
  </si>
  <si>
    <t>Assurance-vie hors prime</t>
  </si>
  <si>
    <t>Produit financier - Assur-vie</t>
  </si>
  <si>
    <t>Prod de protection h primes</t>
  </si>
  <si>
    <t>Produit financier - Produits de protection</t>
  </si>
  <si>
    <t>P/P - Prod protection</t>
  </si>
  <si>
    <t>Frais et autres rev - Prod protection</t>
  </si>
  <si>
    <t>P/P réalisés - Assur-vie</t>
  </si>
  <si>
    <t>Prod épargne et retraite h primes</t>
  </si>
  <si>
    <t>Produit financier - Investiss vie</t>
  </si>
  <si>
    <t>P/P réalisés - Investiss vie</t>
  </si>
  <si>
    <t>Frais et autres rev - Investiss vie</t>
  </si>
  <si>
    <t>Frais et autres revenus - Assur-vie</t>
  </si>
  <si>
    <t>Assur IARD</t>
  </si>
  <si>
    <t>Primes assur IARD</t>
  </si>
  <si>
    <t>Assur IARD commerciale</t>
  </si>
  <si>
    <t>Primes assur auto commerciale</t>
  </si>
  <si>
    <t>Primes assur comm prop/multi-risque</t>
  </si>
  <si>
    <t>Primes pour garantie financière</t>
  </si>
  <si>
    <t>Primes pour responsabilité civile</t>
  </si>
  <si>
    <t>Primes pour détournement et vol</t>
  </si>
  <si>
    <t>Primes pour rémunération des employés</t>
  </si>
  <si>
    <t>Autres primes commerciales</t>
  </si>
  <si>
    <t>IARD pour particuliers</t>
  </si>
  <si>
    <t>Primes pour habitation</t>
  </si>
  <si>
    <t>Primes pour voitures particulières</t>
  </si>
  <si>
    <t>Autres primes personnelles</t>
  </si>
  <si>
    <t>Rev IARD h primes</t>
  </si>
  <si>
    <t>Produit financier - IARD</t>
  </si>
  <si>
    <t>P/P réalisés - IARD</t>
  </si>
  <si>
    <t>Frais et autres revenus - IARD</t>
  </si>
  <si>
    <t>Assurance islamique</t>
  </si>
  <si>
    <t>Assu santé islamique</t>
  </si>
  <si>
    <t>Primes assur santé islamique</t>
  </si>
  <si>
    <t>Rev santé islamique h primes</t>
  </si>
  <si>
    <t>Prod financ - Ass santé islamique</t>
  </si>
  <si>
    <t>P/P réalisés - Ass santé islamique</t>
  </si>
  <si>
    <t>Autres rev- Ass santé islamique</t>
  </si>
  <si>
    <t>Assurance vie - Islamique</t>
  </si>
  <si>
    <t>Primes assur vie islamique</t>
  </si>
  <si>
    <t>Assur vie islamique h primes</t>
  </si>
  <si>
    <t>Prod financ - Assur-vie islamique</t>
  </si>
  <si>
    <t>P/P réalisés - Assur-vie islamique</t>
  </si>
  <si>
    <t>Autres rev - Assur-vie islamique</t>
  </si>
  <si>
    <t>Assur IARD - Islamique</t>
  </si>
  <si>
    <t>Primes assur IARD islamique</t>
  </si>
  <si>
    <t>Assur IARD islamique h primes</t>
  </si>
  <si>
    <t>Prod financ - Assur IARD islamique</t>
  </si>
  <si>
    <t>P/P réalisés - Assur IARD islamique</t>
  </si>
  <si>
    <t>Autres rev- Assur IARD islamique</t>
  </si>
  <si>
    <t>Réassurance</t>
  </si>
  <si>
    <t>Comp réassurance vie</t>
  </si>
  <si>
    <t>Primes pour réassurance-vie</t>
  </si>
  <si>
    <t>Réassurance-vie h primes</t>
  </si>
  <si>
    <t>Produit financier - Réassur-vie</t>
  </si>
  <si>
    <t>P/P réalisés - Réassur-vie</t>
  </si>
  <si>
    <t>Autres revenus - Réassurance-vie</t>
  </si>
  <si>
    <t>Réassurance IARD</t>
  </si>
  <si>
    <t>Primes réassurance IARD</t>
  </si>
  <si>
    <t>Primes pour sinistres</t>
  </si>
  <si>
    <t>Primes pour propriétés</t>
  </si>
  <si>
    <t>Réassurance IARD hors prime</t>
  </si>
  <si>
    <t>Produit financier - Réass IARD</t>
  </si>
  <si>
    <t>P/P réalisés - Réassurance IARD</t>
  </si>
  <si>
    <t>Autres rev - Réass IARD</t>
  </si>
  <si>
    <t>Courtiers et srvc en assurance</t>
  </si>
  <si>
    <t>Immobilier</t>
  </si>
  <si>
    <t>Propriétaires/promoteurs immob</t>
  </si>
  <si>
    <t>Propriétaires/promoteurs - multi-actifs</t>
  </si>
  <si>
    <t>Propriétaires et promoteurs de soins de santé</t>
  </si>
  <si>
    <t>Propriétaires et promoteurs d'hôtels</t>
  </si>
  <si>
    <t>Proprio/promoteurs résidences</t>
  </si>
  <si>
    <t>Propriétaires/promoteurs - appart</t>
  </si>
  <si>
    <t>Propriétaires/promoteurs - maisons pré-fab</t>
  </si>
  <si>
    <t>Propriétaires/promoteurs - logements pour étudiants</t>
  </si>
  <si>
    <t>Propriétaires et promoteurs industriels</t>
  </si>
  <si>
    <t>Propriétaires/promoteurs - entrepôts de vrac</t>
  </si>
  <si>
    <t>Propriétaires/promoteurs - complexes ind adaptables</t>
  </si>
  <si>
    <t>Propriétaires/promoteurs log temp contrôlée</t>
  </si>
  <si>
    <t>Propriétaires et promoteurs de bureaux</t>
  </si>
  <si>
    <t>Propriétaires/promoteurs - quartier d'affaires</t>
  </si>
  <si>
    <t>Propriétaires/promoteurs - bureaux en banlieue</t>
  </si>
  <si>
    <t>Propriétaires et promoteurs de distribution</t>
  </si>
  <si>
    <t>Propriétaires/promoteurs - centres comm régionaux</t>
  </si>
  <si>
    <t>Propriétaires/promoteurs - zones de mag</t>
  </si>
  <si>
    <t>Propriétaires/promoteurs - locataire unique</t>
  </si>
  <si>
    <t>Propriétaires et promoteurs - libre-service</t>
  </si>
  <si>
    <t>Proprio/promoteurs spécialisés</t>
  </si>
  <si>
    <t>REIT actifs multiples</t>
  </si>
  <si>
    <t>REIT soins de santé</t>
  </si>
  <si>
    <t>REIT - Hôpitaux</t>
  </si>
  <si>
    <t>REIT - Cabinets médicaux</t>
  </si>
  <si>
    <t>REIT - Logements pour personnes âgées</t>
  </si>
  <si>
    <t>REIT - Soins infirmiers professionnels</t>
  </si>
  <si>
    <t>REIT hôteliers</t>
  </si>
  <si>
    <t>REIT - résidences</t>
  </si>
  <si>
    <t>REIT - Appartements</t>
  </si>
  <si>
    <t>REIT - Maisons individuelles</t>
  </si>
  <si>
    <t>REIT - Maisons pré-fabriquées</t>
  </si>
  <si>
    <t>REIT - Logements pour étudiants</t>
  </si>
  <si>
    <t>REIT - Industriels</t>
  </si>
  <si>
    <t>REIT - Entrepôt de vrac</t>
  </si>
  <si>
    <t>REIT - Complexes indus adaptables</t>
  </si>
  <si>
    <t>REIT - Logistique temp contrôlée</t>
  </si>
  <si>
    <t>REIT Bureaux</t>
  </si>
  <si>
    <t>REIT - Bur quartier des affaires</t>
  </si>
  <si>
    <t>REIT - Bureaux en banlieue</t>
  </si>
  <si>
    <t>REIT Distribution</t>
  </si>
  <si>
    <t>REIT -Centres commerciaux régionaux</t>
  </si>
  <si>
    <t>REIT - Zones de magasins</t>
  </si>
  <si>
    <t>REIT - Locataire unique</t>
  </si>
  <si>
    <t>REIT entreposage libre-service</t>
  </si>
  <si>
    <t>REIT Bois oeuv</t>
  </si>
  <si>
    <t>REIT Centre données</t>
  </si>
  <si>
    <t>REIT Infrastructure</t>
  </si>
  <si>
    <t>REIT Jeu</t>
  </si>
  <si>
    <t>REIT - spécialisés</t>
  </si>
  <si>
    <t>Services immobiliers</t>
  </si>
  <si>
    <t>Gestion de propriétés</t>
  </si>
  <si>
    <t>Gestion de propriétés commerciales</t>
  </si>
  <si>
    <t>Gestion de propriétés résidentielles</t>
  </si>
  <si>
    <t>Opérateurs logement pr personnes âgées</t>
  </si>
  <si>
    <t>Courtage en immobilier</t>
  </si>
  <si>
    <t>Courtage immob - locations</t>
  </si>
  <si>
    <t>Courtage immobilier - Ventes</t>
  </si>
  <si>
    <t>Santé</t>
  </si>
  <si>
    <t>Biotech et pharma</t>
  </si>
  <si>
    <t>Grande pharma</t>
  </si>
  <si>
    <t>Pharma - Spécialité/Génériques</t>
  </si>
  <si>
    <t>Prod pharma spécialisés</t>
  </si>
  <si>
    <t>Prod pharma génériques</t>
  </si>
  <si>
    <t>Installations et serv soins de santé</t>
  </si>
  <si>
    <t>Infrastruct médicales</t>
  </si>
  <si>
    <t>Hôpitaux</t>
  </si>
  <si>
    <t>Soins infirmiers et résidentiels</t>
  </si>
  <si>
    <t>Soins pour personnes âgées</t>
  </si>
  <si>
    <t>Nursing spécialisé et LTAC</t>
  </si>
  <si>
    <t>Hôpit psychia/désintox</t>
  </si>
  <si>
    <t>Aménagements spécialisés</t>
  </si>
  <si>
    <t>Centre de dialyse rénale</t>
  </si>
  <si>
    <t>Centres de soins ambulatoires</t>
  </si>
  <si>
    <t>Centres de réadaptation</t>
  </si>
  <si>
    <t>Centre urgence chirurgical mob</t>
  </si>
  <si>
    <t>Services de santé</t>
  </si>
  <si>
    <t>Recherche sous contrat</t>
  </si>
  <si>
    <t>Services de tests médicaux</t>
  </si>
  <si>
    <t>Laboratoires clinique</t>
  </si>
  <si>
    <t>Radiologie et imagerie diagnostique</t>
  </si>
  <si>
    <t>Services de santé ambulatoires</t>
  </si>
  <si>
    <t>Services d'ambulance</t>
  </si>
  <si>
    <t>Services soins de santé à domicile</t>
  </si>
  <si>
    <t>Srv vétérinaires</t>
  </si>
  <si>
    <t>Chaîne logistique santé</t>
  </si>
  <si>
    <t>Distribution de soins de santé</t>
  </si>
  <si>
    <t>Distrib matériel médical</t>
  </si>
  <si>
    <t>Distrib fournitures médicales</t>
  </si>
  <si>
    <t>Distrib prod pharma/spécialisés</t>
  </si>
  <si>
    <t>Distribution pharma</t>
  </si>
  <si>
    <t>Distribution spécialisée</t>
  </si>
  <si>
    <t>PBM</t>
  </si>
  <si>
    <t>Soins intégrés</t>
  </si>
  <si>
    <t>Soins intégrés - Entrep comm</t>
  </si>
  <si>
    <t>Soins gérés Gestion des maladies</t>
  </si>
  <si>
    <t>Soins intégrés Affaires gouvernementales</t>
  </si>
  <si>
    <t>Soins intégrés Medicaid (Titre XIX)</t>
  </si>
  <si>
    <t>Soins gérés Medicare</t>
  </si>
  <si>
    <t>Equipements et appareils médicaux</t>
  </si>
  <si>
    <t>Fournitures médicales</t>
  </si>
  <si>
    <t>Articles ophtalmiques</t>
  </si>
  <si>
    <t>Fournitures et appareils chirurgicaux</t>
  </si>
  <si>
    <t>Equipmt Sciences de la vie</t>
  </si>
  <si>
    <t>Matériel pour sc. de la vie</t>
  </si>
  <si>
    <t>Diagnostiques in vitro</t>
  </si>
  <si>
    <t>Appareils médicaux</t>
  </si>
  <si>
    <t>Appareils cardiovasculaires</t>
  </si>
  <si>
    <t>Appareils d'électrophysiologie</t>
  </si>
  <si>
    <t>Contrôle du rythme cardiaque</t>
  </si>
  <si>
    <t>Appareils de support ventriculaire</t>
  </si>
  <si>
    <t>Cardiologie interventionnelle</t>
  </si>
  <si>
    <t>Dispositifs de neuromodulation</t>
  </si>
  <si>
    <t>Appareils orthopédiques</t>
  </si>
  <si>
    <t>Implants de reconstruction</t>
  </si>
  <si>
    <t>Implants dentaires</t>
  </si>
  <si>
    <t>Prothèses de la hanche</t>
  </si>
  <si>
    <t>Prothèses du genou</t>
  </si>
  <si>
    <t>Appareils pour la colonne vertébrale</t>
  </si>
  <si>
    <t>Equipements médicaux</t>
  </si>
  <si>
    <t>Equipements de chirurgie esthétique</t>
  </si>
  <si>
    <t>Equipements dentaires</t>
  </si>
  <si>
    <t>Administration et surveillance de médicaments</t>
  </si>
  <si>
    <t>Equipements de radiation</t>
  </si>
  <si>
    <t>Equipements d'imagerie</t>
  </si>
  <si>
    <t>Thérapie par radiation</t>
  </si>
  <si>
    <t>Instruments médicaux et chirurgicaux</t>
  </si>
  <si>
    <t>Industrie</t>
  </si>
  <si>
    <t>Produits industriels</t>
  </si>
  <si>
    <t>Industries diversifiées</t>
  </si>
  <si>
    <t>Aérospatiale et défense</t>
  </si>
  <si>
    <t>Avions et pièces</t>
  </si>
  <si>
    <t>Avions</t>
  </si>
  <si>
    <t>Pièces d'avions</t>
  </si>
  <si>
    <t>Moteurs d'avions et leurs pièces</t>
  </si>
  <si>
    <t>Structure/équipmt pour avions</t>
  </si>
  <si>
    <t>Electronique pour avions</t>
  </si>
  <si>
    <t>Défense</t>
  </si>
  <si>
    <t>Avions militaires</t>
  </si>
  <si>
    <t>Chars d'assaut et véhicules militaires blindés</t>
  </si>
  <si>
    <t>Missiles et véhicules spatiaux</t>
  </si>
  <si>
    <t>Munitions et accessoires</t>
  </si>
  <si>
    <t>Construction navale</t>
  </si>
  <si>
    <t>Systèmes électroniques/de mission</t>
  </si>
  <si>
    <t>Matériel électrique</t>
  </si>
  <si>
    <t>Syst/éq constr commerc/résid</t>
  </si>
  <si>
    <t>Ascenseurs et escaliers mécaniques</t>
  </si>
  <si>
    <t>Produits de construction HVAC</t>
  </si>
  <si>
    <t>HVAC et appareils de réfrig</t>
  </si>
  <si>
    <t>Equipements de chauffe-eau</t>
  </si>
  <si>
    <t>Ventilateurs et souffleurs industriels</t>
  </si>
  <si>
    <t>Appareils d'éclairage</t>
  </si>
  <si>
    <t>Appareils d'éclairage commerciaux</t>
  </si>
  <si>
    <t>Appareils d'éclairage résidentiels</t>
  </si>
  <si>
    <t>Dispositifs de sécurité</t>
  </si>
  <si>
    <t>Dispositifs de détection d'incendie</t>
  </si>
  <si>
    <t>Systèmes de sécurité</t>
  </si>
  <si>
    <t>Equipements pour électricité</t>
  </si>
  <si>
    <t>Equipements de génération d'électricité</t>
  </si>
  <si>
    <t>Groupes électrogènes</t>
  </si>
  <si>
    <t>Syst/équip gén d'électricité nucléaire</t>
  </si>
  <si>
    <t>Chaudières et échangeurs de chaleur</t>
  </si>
  <si>
    <t>Générateurs à turbines</t>
  </si>
  <si>
    <t>Pièces/serv équip prod d'électricité</t>
  </si>
  <si>
    <t>Equip trans et distrib d'électricité</t>
  </si>
  <si>
    <t>Equipements d'automatisation d'électricité</t>
  </si>
  <si>
    <t>App. comm., transfo et autres</t>
  </si>
  <si>
    <t>Pièces pour réseaux électriques et services</t>
  </si>
  <si>
    <t>Contrôles d'automatis indust</t>
  </si>
  <si>
    <t>Contrôles d'automatisation manufacturière</t>
  </si>
  <si>
    <t>Contrôles d'automatisation de processus</t>
  </si>
  <si>
    <t>Instruments de mesure</t>
  </si>
  <si>
    <t>Instruments de mesure élec</t>
  </si>
  <si>
    <t>Compteurs pour fluides/dispositifs de comptage</t>
  </si>
  <si>
    <t>Appareils de mesure et contrôle</t>
  </si>
  <si>
    <t>Composants électriques</t>
  </si>
  <si>
    <t>Serpentins électroniques</t>
  </si>
  <si>
    <t>Connecteurs électroniques</t>
  </si>
  <si>
    <t>Matériel électronique industriel</t>
  </si>
  <si>
    <t>Fils et câbles</t>
  </si>
  <si>
    <t>Machines</t>
  </si>
  <si>
    <t>Machines agricoles</t>
  </si>
  <si>
    <t>Machines et équipements agricoles</t>
  </si>
  <si>
    <t>Tracteurs/machines agricoles</t>
  </si>
  <si>
    <t>Outils et équipements d'irrigation</t>
  </si>
  <si>
    <t>Equipements pelouse et jardinage</t>
  </si>
  <si>
    <t>Pièces/serv machines agricoles</t>
  </si>
  <si>
    <t>Machines construction/mines</t>
  </si>
  <si>
    <t>Machines pour la construction</t>
  </si>
  <si>
    <t>Machines et équipements mines</t>
  </si>
  <si>
    <t>Equip de manutention de matériel minier</t>
  </si>
  <si>
    <t>Machines mines à ciel ouvert</t>
  </si>
  <si>
    <t>Machines mines souterraine</t>
  </si>
  <si>
    <t>Pièces/serv mach construction/mines</t>
  </si>
  <si>
    <t>Moteurs et transmissions</t>
  </si>
  <si>
    <t>Moteurs industriels</t>
  </si>
  <si>
    <t>Engrenages et transmission mécanique</t>
  </si>
  <si>
    <t>Engrenages</t>
  </si>
  <si>
    <t>Equipements d'automatisation d'usines</t>
  </si>
  <si>
    <t>Machine automatisation process ind</t>
  </si>
  <si>
    <t>Robots industriels</t>
  </si>
  <si>
    <t>Relais/contrôles industriels</t>
  </si>
  <si>
    <t>Pièces/serv automat d'usines</t>
  </si>
  <si>
    <t>Equip de contrôle de débit</t>
  </si>
  <si>
    <t>Compresseurs à air/gaz</t>
  </si>
  <si>
    <t>Cylindres/actionneurs hydrauliques</t>
  </si>
  <si>
    <t>Moteurs/pompes hydrauliques</t>
  </si>
  <si>
    <t>Soupapes hydrauliques</t>
  </si>
  <si>
    <t>Soupapes industrielles</t>
  </si>
  <si>
    <t>Pompes distribution/mesure</t>
  </si>
  <si>
    <t>Pompes et équipements de pompage</t>
  </si>
  <si>
    <t>Pces/srvc équip contrôle débit</t>
  </si>
  <si>
    <t>Autres machines et équipement</t>
  </si>
  <si>
    <t>Machine pour commerce/services</t>
  </si>
  <si>
    <t>Distributeurs automatiques</t>
  </si>
  <si>
    <t>Machines à laver commerciales</t>
  </si>
  <si>
    <t>Machines pour l'industrie alimentaire</t>
  </si>
  <si>
    <t>Machines pour l'industrie du papier</t>
  </si>
  <si>
    <t>Machines plastique/caoutchouc</t>
  </si>
  <si>
    <t>Machines/équipements imprimerie</t>
  </si>
  <si>
    <t>Machine scieries/travail du bois</t>
  </si>
  <si>
    <t>Machines pour le textile</t>
  </si>
  <si>
    <t>Outils</t>
  </si>
  <si>
    <t>Outils à main</t>
  </si>
  <si>
    <t>Outils électriques</t>
  </si>
  <si>
    <t>Accessoires pour outils</t>
  </si>
  <si>
    <t>Machines à usage général</t>
  </si>
  <si>
    <t>Fournaises/fours procédés ind</t>
  </si>
  <si>
    <t>Générateurs/moteurs</t>
  </si>
  <si>
    <t>Balances</t>
  </si>
  <si>
    <t>Machines pour l'emballage</t>
  </si>
  <si>
    <t>Machines/équipt de recyclage</t>
  </si>
  <si>
    <t>Autres pièces/srvc machines</t>
  </si>
  <si>
    <t>Machine manutention de matériel</t>
  </si>
  <si>
    <t>Convoyeurs/équip de convoyeurs</t>
  </si>
  <si>
    <t>Gerbeurs (empileurs)/camions indus</t>
  </si>
  <si>
    <t>Ponts roulants</t>
  </si>
  <si>
    <t>Machines travail des métaux</t>
  </si>
  <si>
    <t>Machines-outils et acc de découpage</t>
  </si>
  <si>
    <t>Moules industriels</t>
  </si>
  <si>
    <t>Machines-outils (découpage des métaux)</t>
  </si>
  <si>
    <t>Machines-outils (façonnage des métaux)</t>
  </si>
  <si>
    <t>Equipements et mach de laminoirs</t>
  </si>
  <si>
    <t>Machines transform tôle</t>
  </si>
  <si>
    <t>Moules/pièces fixes pour outils</t>
  </si>
  <si>
    <t>Machines pour presses à estamper</t>
  </si>
  <si>
    <t>Equipements de soudage/brasage</t>
  </si>
  <si>
    <t>Equipements anti-pollution</t>
  </si>
  <si>
    <t>Equipement de purification de l'air</t>
  </si>
  <si>
    <t>Prod filtration - Air/liquides</t>
  </si>
  <si>
    <t>Equipements purification de l'eau</t>
  </si>
  <si>
    <t>Matériel de transport</t>
  </si>
  <si>
    <t>Véhicules commerciaux</t>
  </si>
  <si>
    <t>Fab véhicules commerciaux</t>
  </si>
  <si>
    <t>Pièces/srvc véhicules comm</t>
  </si>
  <si>
    <t>Remorques de camions</t>
  </si>
  <si>
    <t>Matériel ferroviaire roulant</t>
  </si>
  <si>
    <t>Locomotives diesel</t>
  </si>
  <si>
    <t>Locomotives électriques</t>
  </si>
  <si>
    <t>Matériel roulant - Wagons</t>
  </si>
  <si>
    <t>Wagons de fret</t>
  </si>
  <si>
    <t>Wagons de passagers</t>
  </si>
  <si>
    <t>Systèmes et composants de matériel roulant</t>
  </si>
  <si>
    <t>Syst et composants de voies ferrées</t>
  </si>
  <si>
    <t>Construction navale et réparation</t>
  </si>
  <si>
    <t>Pièces/serv industrie navale</t>
  </si>
  <si>
    <t>Prod indus intermédiaires</t>
  </si>
  <si>
    <t>Quincaill/métaux transformés</t>
  </si>
  <si>
    <t>Matériel</t>
  </si>
  <si>
    <t>Roulements à billes/rouleaux</t>
  </si>
  <si>
    <t>Ecrous et rondelles</t>
  </si>
  <si>
    <t>Tuyaux/raccords</t>
  </si>
  <si>
    <t>Soupapes en métal</t>
  </si>
  <si>
    <t>Métaux ouvrés</t>
  </si>
  <si>
    <t>Forgeage, estampage</t>
  </si>
  <si>
    <t>Profilage de produit</t>
  </si>
  <si>
    <t>Forgeage fer/acier</t>
  </si>
  <si>
    <t>Estampage de métaux</t>
  </si>
  <si>
    <t>Pièces pour la métallurgie des poudres</t>
  </si>
  <si>
    <t>Gabarits industriels</t>
  </si>
  <si>
    <t>Réservoirs industriels/stockage</t>
  </si>
  <si>
    <t>Ateliers d'usinage</t>
  </si>
  <si>
    <t>Revêtement métallique et traitement</t>
  </si>
  <si>
    <t>Electrogalvanisation</t>
  </si>
  <si>
    <t>Serv gravure/revêtement métallique</t>
  </si>
  <si>
    <t>Traitmt therm. métal</t>
  </si>
  <si>
    <t>Tôle</t>
  </si>
  <si>
    <t>Métal pré-fabriqué</t>
  </si>
  <si>
    <t>Ouvrages en tôle</t>
  </si>
  <si>
    <t>Tôles fortes et métal de structure</t>
  </si>
  <si>
    <t>Elements de structures en métal</t>
  </si>
  <si>
    <t>Tôles fortes</t>
  </si>
  <si>
    <t>Produits de tréfilage</t>
  </si>
  <si>
    <t>Ressorts (en métal épais)</t>
  </si>
  <si>
    <t>Ressorts (en métal fin)</t>
  </si>
  <si>
    <t>Caoutchouc et plastique</t>
  </si>
  <si>
    <t>Produits en plastique</t>
  </si>
  <si>
    <t>Produits en caoutchouc</t>
  </si>
  <si>
    <t>Prod. de caoutchouc industriel</t>
  </si>
  <si>
    <t>Produits caoutchouc non indus</t>
  </si>
  <si>
    <t>Services industriels</t>
  </si>
  <si>
    <t>Srvc de soutien à industrie</t>
  </si>
  <si>
    <t>Vte gros/location mat indus</t>
  </si>
  <si>
    <t>Grossistes machines indus</t>
  </si>
  <si>
    <t>Gross mach/équip constr/mines</t>
  </si>
  <si>
    <t>Gross mach/équip ferme/jardin</t>
  </si>
  <si>
    <t>Gross machines/équip indus</t>
  </si>
  <si>
    <t>Gross équip/fournit transport</t>
  </si>
  <si>
    <t>Gross équip/fournitures indus</t>
  </si>
  <si>
    <t>Gross fournit/app clim/chauff</t>
  </si>
  <si>
    <t>Gross fournitures électriques</t>
  </si>
  <si>
    <t>Gross fournitures sanitaires</t>
  </si>
  <si>
    <t>Gross fournitures de plomberie</t>
  </si>
  <si>
    <t>Srvc location équip industriel</t>
  </si>
  <si>
    <t>Serv location véhicules commerciaux</t>
  </si>
  <si>
    <t>Serv location équip général</t>
  </si>
  <si>
    <t>Serv location équip indus</t>
  </si>
  <si>
    <t>Services de location de machinerie</t>
  </si>
  <si>
    <t>Svcs maintenance industrielle</t>
  </si>
  <si>
    <t>Réparat équipt élect précision</t>
  </si>
  <si>
    <t>Réparation machine industrie</t>
  </si>
  <si>
    <t>Maint réseau/install énergie</t>
  </si>
  <si>
    <t>Srvc de soutien au commerce</t>
  </si>
  <si>
    <t>Srvc maintenance d'immeubles</t>
  </si>
  <si>
    <t>Réparation et maintenance d'installations</t>
  </si>
  <si>
    <t>Srv conciergerie</t>
  </si>
  <si>
    <t>Services d'aménagement paysager</t>
  </si>
  <si>
    <t>Services désinf/extermination</t>
  </si>
  <si>
    <t>Service alim</t>
  </si>
  <si>
    <t>Traiteurs</t>
  </si>
  <si>
    <t>Entrepreneurs en restauration</t>
  </si>
  <si>
    <t>Srv imprimerie</t>
  </si>
  <si>
    <t>Impress journaux, livres et magazines</t>
  </si>
  <si>
    <t>Support pour imprimerie</t>
  </si>
  <si>
    <t>Services de sécurité</t>
  </si>
  <si>
    <t>Services d'enquêtes</t>
  </si>
  <si>
    <t>Services gardiens de sécurité</t>
  </si>
  <si>
    <t>Services systèmes de sécurité</t>
  </si>
  <si>
    <t>Maisons de correction</t>
  </si>
  <si>
    <t>Autres srvc soutien commerce</t>
  </si>
  <si>
    <t>Salles ventes/March. d'art</t>
  </si>
  <si>
    <t>Org congrès/salons</t>
  </si>
  <si>
    <t>Serv arpentage et carto géophysique</t>
  </si>
  <si>
    <t>Design d'intérieur</t>
  </si>
  <si>
    <t>Stationnements et garages</t>
  </si>
  <si>
    <t>Laboratoires d'essai</t>
  </si>
  <si>
    <t>Location d'uniformes</t>
  </si>
  <si>
    <t>Gestion des déchets</t>
  </si>
  <si>
    <t>Collecte/traitement déchets dangereux</t>
  </si>
  <si>
    <t>Ramas déchet danger</t>
  </si>
  <si>
    <t>Trait/élim déchets dangereux</t>
  </si>
  <si>
    <t>Matériaux recyclables</t>
  </si>
  <si>
    <t>Collecte/traitement déchets solides</t>
  </si>
  <si>
    <t>Installa. recyclage</t>
  </si>
  <si>
    <t>Srv d'assainissement</t>
  </si>
  <si>
    <t>Ramassage déchet sol</t>
  </si>
  <si>
    <t>Incinération déchets solides</t>
  </si>
  <si>
    <t>Enfouisst déchet sol</t>
  </si>
  <si>
    <t>Transfert déchet sol</t>
  </si>
  <si>
    <t>Services profession.</t>
  </si>
  <si>
    <t>Services juridiques</t>
  </si>
  <si>
    <t>Etudes d'avocats</t>
  </si>
  <si>
    <t>Ser brevets/notaires/paralégaux</t>
  </si>
  <si>
    <t>Sociétés de lobbying</t>
  </si>
  <si>
    <t>Serv conseils en gestion et admin</t>
  </si>
  <si>
    <t>Agences de placement</t>
  </si>
  <si>
    <t>Recherche de cadres</t>
  </si>
  <si>
    <t>Conseils généraux en gestion</t>
  </si>
  <si>
    <t>Services gestion des aptitudes</t>
  </si>
  <si>
    <t>Personnel suppléant</t>
  </si>
  <si>
    <t>Autres srv profess</t>
  </si>
  <si>
    <t>Services comptables</t>
  </si>
  <si>
    <t>Prépa décla revenus</t>
  </si>
  <si>
    <t>Transport et Logistique</t>
  </si>
  <si>
    <t>Lignes aériennes</t>
  </si>
  <si>
    <t>Compagnies aériennes service complet</t>
  </si>
  <si>
    <t>Cies aériennes charters - Serv complet</t>
  </si>
  <si>
    <t>Lignes aériennes principales - Serv compl</t>
  </si>
  <si>
    <t>Lignes aériennes régionales - Serv compl</t>
  </si>
  <si>
    <t>Autres rev cies aériennes - Serv compl</t>
  </si>
  <si>
    <t>Compagnies aériennes à bas prix</t>
  </si>
  <si>
    <t>Lignes aériennes charters - Bas px</t>
  </si>
  <si>
    <t>Cies aériennes Réseau principal- Bas px</t>
  </si>
  <si>
    <t>Compagnies aériennes régionales - Bas px</t>
  </si>
  <si>
    <t>Autres rev cies aériennes - Bas px</t>
  </si>
  <si>
    <t>Compagnie aérienne régionale</t>
  </si>
  <si>
    <t>Lignes aériennes charters - Régional</t>
  </si>
  <si>
    <t>Cies aériennes Réseau principal - Régional</t>
  </si>
  <si>
    <t>Lignes aériennes régionales - Régionales</t>
  </si>
  <si>
    <t>Autres rev cies aériennes - Régional</t>
  </si>
  <si>
    <t>Transport aérien</t>
  </si>
  <si>
    <t>Services de courrier</t>
  </si>
  <si>
    <t>Srv courrier express</t>
  </si>
  <si>
    <t>Srv courrier terre</t>
  </si>
  <si>
    <t>Services postaux</t>
  </si>
  <si>
    <t>Transport maritime</t>
  </si>
  <si>
    <t>Transport de fret côtier</t>
  </si>
  <si>
    <t>Fret en conteneur</t>
  </si>
  <si>
    <t>Fret maritime vrac</t>
  </si>
  <si>
    <t>Fret en eaux intérieures</t>
  </si>
  <si>
    <t>Transport RO-RO</t>
  </si>
  <si>
    <t>Transport par tanker</t>
  </si>
  <si>
    <t>Transport par tanker chim</t>
  </si>
  <si>
    <t>Transport GPL/GNL par tanker</t>
  </si>
  <si>
    <t>Transport par tanker pétro</t>
  </si>
  <si>
    <t>Fret ferroviaire</t>
  </si>
  <si>
    <t>Fret intermodal - Rail</t>
  </si>
  <si>
    <t>Toutes les matières premières - Voies ferrées</t>
  </si>
  <si>
    <t>Fret agricole - Rail</t>
  </si>
  <si>
    <t>Fret automobile - Rail</t>
  </si>
  <si>
    <t>Fret de produits chimiques - Rail</t>
  </si>
  <si>
    <t>Fret charbon - Rail</t>
  </si>
  <si>
    <t>Fred prod conso - Rail</t>
  </si>
  <si>
    <t>Fret produits forestiers - Rail</t>
  </si>
  <si>
    <t>Fret produits industriels - Rail</t>
  </si>
  <si>
    <t>Minerais métalliques et métaux - Rail</t>
  </si>
  <si>
    <t>Minéraux non métalliques - Rail</t>
  </si>
  <si>
    <t>Transport routier</t>
  </si>
  <si>
    <t>Moins que charg compl, sur actif</t>
  </si>
  <si>
    <t>Fret chargement partiel</t>
  </si>
  <si>
    <t>Surcharge de carbur chargt partiel</t>
  </si>
  <si>
    <t>Chargement complet basé sur actif</t>
  </si>
  <si>
    <t>Fret chargement complet</t>
  </si>
  <si>
    <t>Carburant chargement complet</t>
  </si>
  <si>
    <t>Service déménagement</t>
  </si>
  <si>
    <t>Serv transp spéc fret</t>
  </si>
  <si>
    <t>Srvc de transit</t>
  </si>
  <si>
    <t>Srvc ferroviaires passagers</t>
  </si>
  <si>
    <t>Srvc ferrov passagers interurb</t>
  </si>
  <si>
    <t>Transport commun ferroviaire</t>
  </si>
  <si>
    <t>Transport en bus</t>
  </si>
  <si>
    <t>Transp rural/interurbain par bus</t>
  </si>
  <si>
    <t>Service bus local</t>
  </si>
  <si>
    <t>Services de taxi</t>
  </si>
  <si>
    <t>Services de ferry</t>
  </si>
  <si>
    <t>Services d'hélicoptères</t>
  </si>
  <si>
    <t>Services de logistique</t>
  </si>
  <si>
    <t>Courtage en logistique</t>
  </si>
  <si>
    <t>Courtage fret aérien</t>
  </si>
  <si>
    <t>Courtage intermodal</t>
  </si>
  <si>
    <t>Courtage océan</t>
  </si>
  <si>
    <t>Courtage en camionnage</t>
  </si>
  <si>
    <t>Services d'acheminement du fret</t>
  </si>
  <si>
    <t>Service intermodaux</t>
  </si>
  <si>
    <t>Services d'entreposage et stockage</t>
  </si>
  <si>
    <t>Opérations/srvc de transport</t>
  </si>
  <si>
    <t>Opérateurs d'infra. de transp.</t>
  </si>
  <si>
    <t>Opérateurs d'aéroport</t>
  </si>
  <si>
    <t>Opérateurs portuaires</t>
  </si>
  <si>
    <t>Opérateurs autor./pont/tunnel</t>
  </si>
  <si>
    <t>Appui au transport</t>
  </si>
  <si>
    <t>Appui trans aérien</t>
  </si>
  <si>
    <t>Services de soutien maritime</t>
  </si>
  <si>
    <t>Srvc soutien transp ferrov</t>
  </si>
  <si>
    <t>Services de soutien au camionnage</t>
  </si>
  <si>
    <t>Ingénierie et construction</t>
  </si>
  <si>
    <t>Services de génie</t>
  </si>
  <si>
    <t>Service architecture</t>
  </si>
  <si>
    <t>Services de génie civil</t>
  </si>
  <si>
    <t>Serv génie ind/trafic</t>
  </si>
  <si>
    <t>Conseils/ingénierie environn</t>
  </si>
  <si>
    <t>Serv conseils environn</t>
  </si>
  <si>
    <t>Serv ingénierie envir</t>
  </si>
  <si>
    <t>Construction d'infrastructures</t>
  </si>
  <si>
    <t>Constr infra communication</t>
  </si>
  <si>
    <t>Construction de câble</t>
  </si>
  <si>
    <t>Constr comm/transmission</t>
  </si>
  <si>
    <t>Construction de réseaux</t>
  </si>
  <si>
    <t>Construction infra énergie</t>
  </si>
  <si>
    <t>Construction usines électriques</t>
  </si>
  <si>
    <t>Const cent nucléaire</t>
  </si>
  <si>
    <t>Construction infra pétrole/gaz</t>
  </si>
  <si>
    <t>Constr infra transport</t>
  </si>
  <si>
    <t>Construction d'aéroports et autoroutes</t>
  </si>
  <si>
    <t>Construct maritime</t>
  </si>
  <si>
    <t>Const ch de fer et métro</t>
  </si>
  <si>
    <t>Construction de conduites</t>
  </si>
  <si>
    <t>Construction de conduites électriques</t>
  </si>
  <si>
    <t>Construction de conduites de gaz</t>
  </si>
  <si>
    <t>Construction de conduites d'eau</t>
  </si>
  <si>
    <t>Construc de bâtiments</t>
  </si>
  <si>
    <t>Construction d'immeubles commerciaux</t>
  </si>
  <si>
    <t>Const d'immeuble résid</t>
  </si>
  <si>
    <t>Bâtiments industriels</t>
  </si>
  <si>
    <t>Bâtiments institutionnels</t>
  </si>
  <si>
    <t>Matériaux</t>
  </si>
  <si>
    <t>Chimie</t>
  </si>
  <si>
    <t>Prod chim agricoles</t>
  </si>
  <si>
    <t>Produits chimiques récoltes</t>
  </si>
  <si>
    <t>Fongicides</t>
  </si>
  <si>
    <t>Engrais</t>
  </si>
  <si>
    <t>Mélange/distrib d'engrais</t>
  </si>
  <si>
    <t>Engrais azotés</t>
  </si>
  <si>
    <t>Engrais phosphatés</t>
  </si>
  <si>
    <t>Engrais potassiques</t>
  </si>
  <si>
    <t>Biotech graines et agriculture</t>
  </si>
  <si>
    <t>Prod chim base/diversifiés</t>
  </si>
  <si>
    <t>Prod chimiques base inorganiques</t>
  </si>
  <si>
    <t>Alcalis et chlore</t>
  </si>
  <si>
    <t>Acides en masse</t>
  </si>
  <si>
    <t>Gaz industriels</t>
  </si>
  <si>
    <t>Prod chim base/intermédiaires</t>
  </si>
  <si>
    <t>Alcools</t>
  </si>
  <si>
    <t>Aromatiques</t>
  </si>
  <si>
    <t>Intermédiaires</t>
  </si>
  <si>
    <t>Alcènes</t>
  </si>
  <si>
    <t>Autres prod chim organiques de base</t>
  </si>
  <si>
    <t>Noir de carbone</t>
  </si>
  <si>
    <t>Pétrole cycliques bruts/interméd</t>
  </si>
  <si>
    <t>Résines/bois</t>
  </si>
  <si>
    <t>Résines organiques/fibres/caoutchouc</t>
  </si>
  <si>
    <t>Fibres/filaments artificiels</t>
  </si>
  <si>
    <t>Fibres organiques cellulosiques</t>
  </si>
  <si>
    <t>Fibres organiques non cellulosiques</t>
  </si>
  <si>
    <t>Résines organiques</t>
  </si>
  <si>
    <t>Caoutchouc synthétique</t>
  </si>
  <si>
    <t>Prod chimiques spécialisés</t>
  </si>
  <si>
    <t>Colles et mastics</t>
  </si>
  <si>
    <t>Matériaux avancés</t>
  </si>
  <si>
    <t>Céramiques avancées</t>
  </si>
  <si>
    <t>Fibres de carbone</t>
  </si>
  <si>
    <t>Composite</t>
  </si>
  <si>
    <t>Plastiques d'ingénierie</t>
  </si>
  <si>
    <t>Produits en graphite</t>
  </si>
  <si>
    <t>Nanotechnologie</t>
  </si>
  <si>
    <t>Métaux spéciaux revêtus</t>
  </si>
  <si>
    <t>Catalyseurs</t>
  </si>
  <si>
    <t>Produits chimiques vendus au détail</t>
  </si>
  <si>
    <t>Prod chim pour électronique</t>
  </si>
  <si>
    <t>Explosifs</t>
  </si>
  <si>
    <t>Chimie fine</t>
  </si>
  <si>
    <t>Saveurs et parfums</t>
  </si>
  <si>
    <t>Additifs fonctionnels</t>
  </si>
  <si>
    <t>Additifs de cosmétiques</t>
  </si>
  <si>
    <t>Additifs fluides et lubrifiants</t>
  </si>
  <si>
    <t>Additifs alimentaires</t>
  </si>
  <si>
    <t>Additifs papier/processus chim</t>
  </si>
  <si>
    <t>Additifs polymères</t>
  </si>
  <si>
    <t>Produits de nettoyage indus/institut</t>
  </si>
  <si>
    <t>Prod chim champs pétrolifères</t>
  </si>
  <si>
    <t>Peintures et revêtements</t>
  </si>
  <si>
    <t>Revêtements industriels</t>
  </si>
  <si>
    <t>Revêtements spécialisés</t>
  </si>
  <si>
    <t>Encre d'imprimerie</t>
  </si>
  <si>
    <t>Colorants et pigments</t>
  </si>
  <si>
    <t>Teintures/pigments inorganiques</t>
  </si>
  <si>
    <t>Teintures/pigments organiques</t>
  </si>
  <si>
    <t>Prod chim traitement des eaux</t>
  </si>
  <si>
    <t>Distrib produits chim</t>
  </si>
  <si>
    <t>Grossiste prod chim et apparentés</t>
  </si>
  <si>
    <t>Gross matériaux/formes en plastique</t>
  </si>
  <si>
    <t>Matériaux de constr</t>
  </si>
  <si>
    <t>Ciments et agrégats</t>
  </si>
  <si>
    <t>Agrégats</t>
  </si>
  <si>
    <t>Pierre concassée</t>
  </si>
  <si>
    <t>Sable et gravier</t>
  </si>
  <si>
    <t>Asphalte</t>
  </si>
  <si>
    <t>Ciment</t>
  </si>
  <si>
    <t>Béton prêt à l'emploi</t>
  </si>
  <si>
    <t>Matériaux de construction</t>
  </si>
  <si>
    <t>Briques/tuiles/mat constr en argile</t>
  </si>
  <si>
    <t>Briques/tuiles de structure en argile</t>
  </si>
  <si>
    <t>Réfractaires non argileux</t>
  </si>
  <si>
    <t>Produits en béton</t>
  </si>
  <si>
    <t>Bloc/briques en béton</t>
  </si>
  <si>
    <t>Tuyaux en béton</t>
  </si>
  <si>
    <t>Verre de construction</t>
  </si>
  <si>
    <t>Produits en gypse</t>
  </si>
  <si>
    <t>Produits d'isolation</t>
  </si>
  <si>
    <t>Laine minérale</t>
  </si>
  <si>
    <t>Isolants en mousse de polystyrène</t>
  </si>
  <si>
    <t>Matériaux de construction en plastique</t>
  </si>
  <si>
    <t>Matériaux de toiture</t>
  </si>
  <si>
    <t>Produits de construction divers</t>
  </si>
  <si>
    <t>Produits abrasifs</t>
  </si>
  <si>
    <t>Produits minéraux non métalliques</t>
  </si>
  <si>
    <t>Produits bâtiments en pierre</t>
  </si>
  <si>
    <t>Pierre calcaire</t>
  </si>
  <si>
    <t>Pierre taillée</t>
  </si>
  <si>
    <t>Emballages &amp; Conteneurs</t>
  </si>
  <si>
    <t>Contenants et emballages</t>
  </si>
  <si>
    <t>Contenants en verre</t>
  </si>
  <si>
    <t>Contenants et emballages en métal</t>
  </si>
  <si>
    <t>Papier d'aluminium pour emballage</t>
  </si>
  <si>
    <t>Contenants en métal</t>
  </si>
  <si>
    <t>Contenants et emballages en papier</t>
  </si>
  <si>
    <t>Mat emballage carton ondulé</t>
  </si>
  <si>
    <t>Prod d'emballage fibre moulée</t>
  </si>
  <si>
    <t>Sacs en papier</t>
  </si>
  <si>
    <t>Récipients alimentaires en papier</t>
  </si>
  <si>
    <t>Matériaux d'emballage en carton</t>
  </si>
  <si>
    <t>Emballages/contenants plastiques</t>
  </si>
  <si>
    <t>Poches/sacs plastiques</t>
  </si>
  <si>
    <t>Bouteilles en plastique</t>
  </si>
  <si>
    <t>Feuilles/films d'emballage plastique</t>
  </si>
  <si>
    <t>Matériel de packaging</t>
  </si>
  <si>
    <t>Labels d'emballage</t>
  </si>
  <si>
    <t>Prod forestiers/papier/bois</t>
  </si>
  <si>
    <t>Foresterie/Abattage</t>
  </si>
  <si>
    <t>Ressources forestières</t>
  </si>
  <si>
    <t>Exploit. forestière</t>
  </si>
  <si>
    <t>Pépinière/arboricult</t>
  </si>
  <si>
    <t>Planta. caoutchouc</t>
  </si>
  <si>
    <t>Usines de papier/pâte à papier</t>
  </si>
  <si>
    <t>Papier</t>
  </si>
  <si>
    <t>Pâte à papier</t>
  </si>
  <si>
    <t>Produits en bois</t>
  </si>
  <si>
    <t>Bois de charpente</t>
  </si>
  <si>
    <t>Scieries</t>
  </si>
  <si>
    <t>Placages et contreplaqués de résineux</t>
  </si>
  <si>
    <t>Bois d'ingénierie</t>
  </si>
  <si>
    <t>Préservation du bois</t>
  </si>
  <si>
    <t>Bois (h pour charpente)</t>
  </si>
  <si>
    <t>Contreplaqués/placages de feuillus</t>
  </si>
  <si>
    <t>Produits en bois reconstitué</t>
  </si>
  <si>
    <t>Fer</t>
  </si>
  <si>
    <t>Producteurs d'acier</t>
  </si>
  <si>
    <t>Laminé plat</t>
  </si>
  <si>
    <t>Long, tuyaux et tubes</t>
  </si>
  <si>
    <t>Produits longs</t>
  </si>
  <si>
    <t>Tuyaux et tubes</t>
  </si>
  <si>
    <t>Etirage fils d'acier</t>
  </si>
  <si>
    <t>Métaux spéciaux</t>
  </si>
  <si>
    <t>Centres srvc mét/recycl</t>
  </si>
  <si>
    <t>Centres de services des métaux</t>
  </si>
  <si>
    <t>Transformation de l'acier</t>
  </si>
  <si>
    <t>Métaux &amp; Minerais</t>
  </si>
  <si>
    <t>Mine minerais de fer</t>
  </si>
  <si>
    <t>Fonderies de fer</t>
  </si>
  <si>
    <t>Métaux de base</t>
  </si>
  <si>
    <t>Aluminium</t>
  </si>
  <si>
    <t>Extraction de bauxite</t>
  </si>
  <si>
    <t>Fusion et affinage d'aluminium</t>
  </si>
  <si>
    <t>Cuivre</t>
  </si>
  <si>
    <t>Extraction du cuivre</t>
  </si>
  <si>
    <t>Fusion/affinage du cuivre</t>
  </si>
  <si>
    <t>Manganèse</t>
  </si>
  <si>
    <t>Molybdène</t>
  </si>
  <si>
    <t>Nickel, plomb et zinc</t>
  </si>
  <si>
    <t>Plomb</t>
  </si>
  <si>
    <t>Etain</t>
  </si>
  <si>
    <t>Métaux précieux</t>
  </si>
  <si>
    <t>Or</t>
  </si>
  <si>
    <t>Métaux du groupe platine</t>
  </si>
  <si>
    <t>Platine</t>
  </si>
  <si>
    <t>Argent</t>
  </si>
  <si>
    <t>Extract minéraux/p. précieuses</t>
  </si>
  <si>
    <t>Extrac de minéraux</t>
  </si>
  <si>
    <t>Argile</t>
  </si>
  <si>
    <t>Phosphorite</t>
  </si>
  <si>
    <t>Potasse, soude et borate</t>
  </si>
  <si>
    <t>Lanthanides</t>
  </si>
  <si>
    <t>Extraction pierres précieuses</t>
  </si>
  <si>
    <t>Diamants</t>
  </si>
  <si>
    <t>Gemmes</t>
  </si>
  <si>
    <t>Extraction de charbon</t>
  </si>
  <si>
    <t>Charbon thermique</t>
  </si>
  <si>
    <t>Extr ciel ouvert lignite/charbon bitumineux</t>
  </si>
  <si>
    <t>Extr souterraine charbon bitumineux</t>
  </si>
  <si>
    <t>Charbon métallurgi.</t>
  </si>
  <si>
    <t>Serv d'extraction</t>
  </si>
  <si>
    <t>Services de soutien au charbon</t>
  </si>
  <si>
    <t>Services de soutien aux métaux</t>
  </si>
  <si>
    <t>Soutien extraction minière non-métaux</t>
  </si>
  <si>
    <t>Gross/traders en métaux/minerais</t>
  </si>
  <si>
    <t>Technologie</t>
  </si>
  <si>
    <t>Matériel tech et semi-conducteurs</t>
  </si>
  <si>
    <t>Matériel technologique</t>
  </si>
  <si>
    <t>Equip communications</t>
  </si>
  <si>
    <t>Equipement de diffusion</t>
  </si>
  <si>
    <t>Equipement de réseaux de données</t>
  </si>
  <si>
    <t>Equip réseau maison/petites entreprises</t>
  </si>
  <si>
    <t>Equipement de réseaux données sans fil</t>
  </si>
  <si>
    <t>Equipement de données par réseau filaire</t>
  </si>
  <si>
    <t>Téléphones portables</t>
  </si>
  <si>
    <t>Equipement de télécommunications</t>
  </si>
  <si>
    <t>Equipements télécomm sans fil</t>
  </si>
  <si>
    <t>Equip communication radio mobile</t>
  </si>
  <si>
    <t>Appareils RFID</t>
  </si>
  <si>
    <t>Equip de comm par satellite</t>
  </si>
  <si>
    <t>Equip serv applc sans fil</t>
  </si>
  <si>
    <t>Equip infra réseaux sans fil</t>
  </si>
  <si>
    <t>Equipements télécomm filaire</t>
  </si>
  <si>
    <t>Equipement Télé câble</t>
  </si>
  <si>
    <t>Equipement télécom fibre optique</t>
  </si>
  <si>
    <t>Appareils de télécommunication</t>
  </si>
  <si>
    <t>Equip locaux clients filaires</t>
  </si>
  <si>
    <t>Equip infra réseau filaire</t>
  </si>
  <si>
    <t>Electro grand public</t>
  </si>
  <si>
    <t>Equipement audio</t>
  </si>
  <si>
    <t>Equipt audio voiture et maison</t>
  </si>
  <si>
    <t>Mat audio à usage perso</t>
  </si>
  <si>
    <t>Equipt audio professionnel</t>
  </si>
  <si>
    <t>Matériel photo</t>
  </si>
  <si>
    <t>App photos numéri.</t>
  </si>
  <si>
    <t>Caméras vidéo</t>
  </si>
  <si>
    <t>Access. app. photo</t>
  </si>
  <si>
    <t>Ecrans</t>
  </si>
  <si>
    <t>TV et moniteurs</t>
  </si>
  <si>
    <t>Syst d'affichage spécialisés</t>
  </si>
  <si>
    <t>Appareils GPS</t>
  </si>
  <si>
    <t>Claviers et souris</t>
  </si>
  <si>
    <t>Electronique de bureau</t>
  </si>
  <si>
    <t>Imprimantes/copieurs/scanneurs</t>
  </si>
  <si>
    <t>Fournitures électroniques de bureau</t>
  </si>
  <si>
    <t>Equipt vidéo</t>
  </si>
  <si>
    <t>Equipt jeu vidéo</t>
  </si>
  <si>
    <t>Matériel inform et stockage</t>
  </si>
  <si>
    <t>Ordinateurs personnels</t>
  </si>
  <si>
    <t>Ordinateurs de bureaux</t>
  </si>
  <si>
    <t>Ordinateur de poche</t>
  </si>
  <si>
    <t>Ordinateurs portables</t>
  </si>
  <si>
    <t>Postes de travail</t>
  </si>
  <si>
    <t>Mémoire ordi</t>
  </si>
  <si>
    <t>Disques durs</t>
  </si>
  <si>
    <t>Network Storage et Fabric</t>
  </si>
  <si>
    <t>Composants de disques durs</t>
  </si>
  <si>
    <t>Serveurs</t>
  </si>
  <si>
    <t>Super-ordinateurs</t>
  </si>
  <si>
    <t>Matériel techno spécialisé</t>
  </si>
  <si>
    <t>Imprimantes 3D</t>
  </si>
  <si>
    <t>Syst d'id et biométriques</t>
  </si>
  <si>
    <t>Instruments d'optique et verres</t>
  </si>
  <si>
    <t>Syst surveillance/gestion du trafic</t>
  </si>
  <si>
    <t>Syst gestion de transac</t>
  </si>
  <si>
    <t>Guichet automatique</t>
  </si>
  <si>
    <t>Terminal point vente</t>
  </si>
  <si>
    <t>Composants électro</t>
  </si>
  <si>
    <t>Compos équip communication</t>
  </si>
  <si>
    <t>Composants d'affichage</t>
  </si>
  <si>
    <t>Panneaux d'affichage</t>
  </si>
  <si>
    <t>Solution Touch</t>
  </si>
  <si>
    <t>Verre électronique</t>
  </si>
  <si>
    <t>Electronique Batteries</t>
  </si>
  <si>
    <t>Composants passifs</t>
  </si>
  <si>
    <t>Carte circuit imprimé</t>
  </si>
  <si>
    <t>Distrib de technologie</t>
  </si>
  <si>
    <t>Semi-conducteurs</t>
  </si>
  <si>
    <t>Fab semi-conducteurs</t>
  </si>
  <si>
    <t>Immobilisations back end</t>
  </si>
  <si>
    <t>Immobilisations front end</t>
  </si>
  <si>
    <t>Matériaux/solutions assemblage</t>
  </si>
  <si>
    <t>Services tests/assemblage</t>
  </si>
  <si>
    <t>Services de fonderie</t>
  </si>
  <si>
    <t>Produits de silicium</t>
  </si>
  <si>
    <t>Appareils semi-cond</t>
  </si>
  <si>
    <t>CI analogues</t>
  </si>
  <si>
    <t>Application spécifique analogue</t>
  </si>
  <si>
    <t>Gestion d'électricité</t>
  </si>
  <si>
    <t>Linéaire standard - Général</t>
  </si>
  <si>
    <t>Discret</t>
  </si>
  <si>
    <t>Données discrètes/capteurs/actionneurs</t>
  </si>
  <si>
    <t>Composants optiques</t>
  </si>
  <si>
    <t>Ppté intellectuelle - Semi</t>
  </si>
  <si>
    <t>CI mémoire</t>
  </si>
  <si>
    <t>Flash NON-ET</t>
  </si>
  <si>
    <t>Flash NON-OU</t>
  </si>
  <si>
    <t>Logiques/processeurs/app spéc</t>
  </si>
  <si>
    <t>Communication app spécifique</t>
  </si>
  <si>
    <t>E/S et stockage app spécifique</t>
  </si>
  <si>
    <t>Multimédia app spécifique</t>
  </si>
  <si>
    <t>Logique</t>
  </si>
  <si>
    <t>Microcontrôleurs</t>
  </si>
  <si>
    <t>Microprocesseurs</t>
  </si>
  <si>
    <t>Logiciels et srvces tech</t>
  </si>
  <si>
    <t>Logiciel</t>
  </si>
  <si>
    <t>Logiciel application</t>
  </si>
  <si>
    <t>Outils d'analyse/visualisation</t>
  </si>
  <si>
    <t>Logiciels de contenu/collabo</t>
  </si>
  <si>
    <t>Logiciels d'ingénierie</t>
  </si>
  <si>
    <t>Logiciels d'entreprise</t>
  </si>
  <si>
    <t>Logiciel spécialisé</t>
  </si>
  <si>
    <t>Logiciel communica.</t>
  </si>
  <si>
    <t>Logiciels éducatifs</t>
  </si>
  <si>
    <t>Logiciels de jeux</t>
  </si>
  <si>
    <t>Logiciel - santé</t>
  </si>
  <si>
    <t>Logiciel infrastruct</t>
  </si>
  <si>
    <t>Logiciels d'infonuag/virtualis</t>
  </si>
  <si>
    <t>Logiciel base de données</t>
  </si>
  <si>
    <t>Logiciels de sécurité</t>
  </si>
  <si>
    <t>Logiciel système</t>
  </si>
  <si>
    <t>Services technologiques</t>
  </si>
  <si>
    <t>Services IT</t>
  </si>
  <si>
    <t>Services IT - Commercial</t>
  </si>
  <si>
    <t>Sous-trait processus d'entreprise</t>
  </si>
  <si>
    <t>Externalisation IT</t>
  </si>
  <si>
    <t>Service d'intégration de réseaux</t>
  </si>
  <si>
    <t>Services conseils Technologie</t>
  </si>
  <si>
    <t>Services IT - Gouvernement</t>
  </si>
  <si>
    <t>Services d'infos</t>
  </si>
  <si>
    <t>Services d'information financière</t>
  </si>
  <si>
    <t>Agences de notation</t>
  </si>
  <si>
    <t>Données et analyses</t>
  </si>
  <si>
    <t>Serv infos non financières</t>
  </si>
  <si>
    <t>Information sur soins de santé</t>
  </si>
  <si>
    <t>Information légale</t>
  </si>
  <si>
    <t>Information sur immobilier</t>
  </si>
  <si>
    <t>Information scientifique</t>
  </si>
  <si>
    <t>Information sur technologie</t>
  </si>
  <si>
    <t>Traitement données/transac</t>
  </si>
  <si>
    <t>Traitement transactions financ</t>
  </si>
  <si>
    <t>Traitement données non financ</t>
  </si>
  <si>
    <t>Services aux collectivités</t>
  </si>
  <si>
    <t>Services à la collectivité</t>
  </si>
  <si>
    <t>Serv coll élect</t>
  </si>
  <si>
    <t>Srvc aux coll intégrés</t>
  </si>
  <si>
    <t>Prod électrique</t>
  </si>
  <si>
    <t>Prod d'électricité fossile</t>
  </si>
  <si>
    <t>Electricité fossile - Réglementée</t>
  </si>
  <si>
    <t>Electricité fossile - non rég.</t>
  </si>
  <si>
    <t>Prod d'énergie nucléaire</t>
  </si>
  <si>
    <t>Energie nucléaire - Réglementé</t>
  </si>
  <si>
    <t>Energie nucléaire - Non réglementé</t>
  </si>
  <si>
    <t>Prod d'énergie srces renouvelables</t>
  </si>
  <si>
    <t>Prod d'énergie solaire</t>
  </si>
  <si>
    <t>Energie solaire - Réglementée</t>
  </si>
  <si>
    <t>Energie solaire - Non réglementée</t>
  </si>
  <si>
    <t>Prod d'énergie éolienne</t>
  </si>
  <si>
    <t>Energie éolienne - Réglementée</t>
  </si>
  <si>
    <t>Energie éolienne - Non réglementée</t>
  </si>
  <si>
    <t>Prod d'énergie géothermique</t>
  </si>
  <si>
    <t>Géothermie - réglementée</t>
  </si>
  <si>
    <t>Géothermie - non réglementée</t>
  </si>
  <si>
    <t>Prod d'énergie hydraulique</t>
  </si>
  <si>
    <t>Energie hydraulique - rég.</t>
  </si>
  <si>
    <t>Energie hydraulique - non rég.</t>
  </si>
  <si>
    <t>Prod d'énergie marine</t>
  </si>
  <si>
    <t>Energie maritime -Réglementée</t>
  </si>
  <si>
    <t>Energie maritime - Non réglementée</t>
  </si>
  <si>
    <t>Prod d'énergie de biomasse/déchets</t>
  </si>
  <si>
    <t>Biomasse et déchets - Réglementé</t>
  </si>
  <si>
    <t>Biomasse et déchets - non rég.</t>
  </si>
  <si>
    <t>Stockage d'électricité</t>
  </si>
  <si>
    <t>Transmission/distrib d'élec</t>
  </si>
  <si>
    <t>Transmission d'électricité</t>
  </si>
  <si>
    <t>Distribution d'électricité</t>
  </si>
  <si>
    <t>Conditionnement air</t>
  </si>
  <si>
    <t>Serv coll gaz et eau</t>
  </si>
  <si>
    <t>Srvces gaz collectvtés</t>
  </si>
  <si>
    <t>Transport et stockage  de gaz</t>
  </si>
  <si>
    <t>Transmission de gaz naturel</t>
  </si>
  <si>
    <t>Stockage du gaz naturel</t>
  </si>
  <si>
    <t>Distribution du gaz</t>
  </si>
  <si>
    <t>Distrib gaz propane</t>
  </si>
  <si>
    <t>Distrib gaz naturel</t>
  </si>
  <si>
    <t>Srvc aux coll - eau</t>
  </si>
  <si>
    <t>Réseaux d'égouts</t>
  </si>
  <si>
    <t>Réseaux de distribution de l'eau</t>
  </si>
  <si>
    <t>Mrktg/négo élec et gaz nat</t>
  </si>
  <si>
    <t>Marketing/négo élec/gaz nat</t>
  </si>
  <si>
    <t>Marketing/négo électricité</t>
  </si>
  <si>
    <t>Marketing/négo gaz naturel</t>
  </si>
  <si>
    <t>Gouvernement</t>
  </si>
  <si>
    <t>Supranationales</t>
  </si>
  <si>
    <t>Gouvernement souverain</t>
  </si>
  <si>
    <t>Agences souveraines</t>
  </si>
  <si>
    <t>Banques gouvernementales</t>
  </si>
  <si>
    <t>Banques centrales</t>
  </si>
  <si>
    <t>Banques dévlpt gouvernementales</t>
  </si>
  <si>
    <t>Banques d'import-export</t>
  </si>
  <si>
    <t>Régional et local</t>
  </si>
  <si>
    <t>Régional</t>
  </si>
  <si>
    <t>Gouvernement régional</t>
  </si>
  <si>
    <t>Agences régionales</t>
  </si>
  <si>
    <t>Locale</t>
  </si>
  <si>
    <t>Gouvernement local</t>
  </si>
  <si>
    <t>Agences locales</t>
  </si>
  <si>
    <t>Non classifiable</t>
  </si>
  <si>
    <t>Non classifié</t>
  </si>
  <si>
    <t>Inconnu</t>
  </si>
  <si>
    <t>Ajustements d'entreprise</t>
  </si>
  <si>
    <t>Ajustements d'intersegment</t>
  </si>
  <si>
    <t>Kommunikation</t>
  </si>
  <si>
    <t>Medien</t>
  </si>
  <si>
    <t>Werbung &amp; Marketing</t>
  </si>
  <si>
    <t>Werbeagenturen &amp; -dienste</t>
  </si>
  <si>
    <t>Werbeagenturen</t>
  </si>
  <si>
    <t>Marktforschung &amp; Beratung</t>
  </si>
  <si>
    <t>Marketing-Consulting-Dienste</t>
  </si>
  <si>
    <t>Marktforschung</t>
  </si>
  <si>
    <t>Medienvertreter</t>
  </si>
  <si>
    <t>Public-Relations-Agenturen</t>
  </si>
  <si>
    <t>Direktmarketing</t>
  </si>
  <si>
    <t>Werbematerialverteildienste</t>
  </si>
  <si>
    <t>Postversandwerbung</t>
  </si>
  <si>
    <t>Kabel &amp; Satelliten</t>
  </si>
  <si>
    <t>Kabel- &amp; Satellitenvideo-Svcs</t>
  </si>
  <si>
    <t>Kabel-, Satell.-, Internet-Svcs</t>
  </si>
  <si>
    <t>Kabel- &amp; Satellitentelefon-Svcs</t>
  </si>
  <si>
    <t>Unterhaltungsinhalt</t>
  </si>
  <si>
    <t>Film- &amp; TV-Produktion &amp; -Vertrieb</t>
  </si>
  <si>
    <t>Film- &amp; TV-Produktion</t>
  </si>
  <si>
    <t>Filmproduktion</t>
  </si>
  <si>
    <t>TV- &amp; Videoproduktion</t>
  </si>
  <si>
    <t>Film- &amp; Videovertrieb</t>
  </si>
  <si>
    <t>Filmvertrieb</t>
  </si>
  <si>
    <t>Fernsehshowsyndikation</t>
  </si>
  <si>
    <t>Fernsehprod. &amp; Nachbearbeitungsdienste</t>
  </si>
  <si>
    <t>TV Mediennetzwerke</t>
  </si>
  <si>
    <t>Kabelnetze</t>
  </si>
  <si>
    <t>Werbeerlös - Kabelnetze</t>
  </si>
  <si>
    <t>Sonstiger Erlös - Kabelnetze</t>
  </si>
  <si>
    <t>TV Rundfunknetzwerke</t>
  </si>
  <si>
    <t>Werbeerlös - TV Rundfunknetzwerke</t>
  </si>
  <si>
    <t>Sonst. Erlös - Fernsehübertragungsnetze</t>
  </si>
  <si>
    <t>Lizenzerlös - Film &amp; TV</t>
  </si>
  <si>
    <t>Musik</t>
  </si>
  <si>
    <t>Integrierte Musikprod. &amp; -vertrieb</t>
  </si>
  <si>
    <t>Musikverleger</t>
  </si>
  <si>
    <t>Musikproduktion</t>
  </si>
  <si>
    <t>Videospiele</t>
  </si>
  <si>
    <t>Mobiles &amp; Online-Spiele</t>
  </si>
  <si>
    <t>Konsole &amp; PC-Spiele</t>
  </si>
  <si>
    <t>Verlagswesen &amp; Rundfunk</t>
  </si>
  <si>
    <t>Verlagswesen</t>
  </si>
  <si>
    <t>Buchverlage</t>
  </si>
  <si>
    <t>Verlag für Fachbücher</t>
  </si>
  <si>
    <t>Verlag für Schulbücher</t>
  </si>
  <si>
    <t>Zeitungsverlage</t>
  </si>
  <si>
    <t>Werbeerlös - Zeitung</t>
  </si>
  <si>
    <t>Auflagenerlös - Zeitung</t>
  </si>
  <si>
    <t>Sonstiger Erlös - Zeitung</t>
  </si>
  <si>
    <t>Herausgeber von Journalen</t>
  </si>
  <si>
    <t>Werbeerlös - Zeitschrift</t>
  </si>
  <si>
    <t>Auflagenerlös - Zeitschrift</t>
  </si>
  <si>
    <t>Sonstiger Erlös - Zeitschrift</t>
  </si>
  <si>
    <t>Lokale Fernseh- &amp; Radioübertragung</t>
  </si>
  <si>
    <t>Lokale Fernsehübertragung</t>
  </si>
  <si>
    <t>Werbeerl. - Lokale Fernsehübertragung</t>
  </si>
  <si>
    <t>Sonst. Erl. - Lokale Fernsehübertragung</t>
  </si>
  <si>
    <t>Radioübertragung</t>
  </si>
  <si>
    <t>Radionetworks</t>
  </si>
  <si>
    <t>Radiosender</t>
  </si>
  <si>
    <t>Out-of-Home Display-Werbung</t>
  </si>
  <si>
    <t>Internet-Medien &amp; -dienste</t>
  </si>
  <si>
    <t>Internetmedien &amp; -dienste</t>
  </si>
  <si>
    <t>Auto-Webseiten</t>
  </si>
  <si>
    <t>Werbeerlös - Auto-Webseiten</t>
  </si>
  <si>
    <t>Sonst. Erlös - Auto, Web</t>
  </si>
  <si>
    <t>Webseiten für Partnervermittl.</t>
  </si>
  <si>
    <t>Werbeerlös - Webseiten für Partnervermittl.</t>
  </si>
  <si>
    <t>Sonst. Erlös - Webseiten für Partnervermittl.</t>
  </si>
  <si>
    <t>Domain-Registrar</t>
  </si>
  <si>
    <t>Werbeerlös - Domain-Registrar</t>
  </si>
  <si>
    <t>Sonstiger Erlös - Domain-Registrar</t>
  </si>
  <si>
    <t>Karten für Entertainm.-Events online</t>
  </si>
  <si>
    <t>Werbeerl. - Karten für Entertainm.-Events online</t>
  </si>
  <si>
    <t>Sonst. - Online-Karten Entertainm.-Event</t>
  </si>
  <si>
    <t>Fotografie-Webseiten</t>
  </si>
  <si>
    <t>Werbeerlös - Fotografie-Webseiten</t>
  </si>
  <si>
    <t>Sonst. Erlös - Fotografie-Webseiten</t>
  </si>
  <si>
    <t>Webseiten zum Vergleich von Preisen &amp; Service</t>
  </si>
  <si>
    <t>Werbeerlös - Preis-/Servicevergl. Webseiten</t>
  </si>
  <si>
    <t>Sonst. - Preis-/Servicevergl. Webseiten</t>
  </si>
  <si>
    <t>Webseiten für Immbobilien</t>
  </si>
  <si>
    <t>Werbeerlös - Immobilien-Webseiten</t>
  </si>
  <si>
    <t>Sonst. Erlös - Immobilien-Webseiten</t>
  </si>
  <si>
    <t>Personalvermittlungs-Webseiten</t>
  </si>
  <si>
    <t>Werbeerlös - Personalvermittlungs-Webseiten</t>
  </si>
  <si>
    <t>Sonst. Erlös - Personalvermittl.-Webseiten</t>
  </si>
  <si>
    <t>Webseiten für Reiseinformationen &amp; Buchungen</t>
  </si>
  <si>
    <t>Werbeerlös - Reise- &amp; Buchungs-Webseiten</t>
  </si>
  <si>
    <t>Sonst. - Reise- &amp; Buchungs-Webseiten</t>
  </si>
  <si>
    <t>Webseiten für Bildungsinformationen</t>
  </si>
  <si>
    <t>Werbeerlös - Bildungsinfo-Webseiten</t>
  </si>
  <si>
    <t>Sonst. - Bildungsinfo-Webseiten</t>
  </si>
  <si>
    <t>Portale für Internetwerbung</t>
  </si>
  <si>
    <t>Werbeerl. - Internetportale</t>
  </si>
  <si>
    <t>Display-Werbung</t>
  </si>
  <si>
    <t>Werbungssuche</t>
  </si>
  <si>
    <t>Sonst. Erlös - Internetportale</t>
  </si>
  <si>
    <t>Medizin- &amp; Gesundheits-Webseiten</t>
  </si>
  <si>
    <t>Werbeerlös - Medizin- &amp; Gesundheits-Webseiten</t>
  </si>
  <si>
    <t>Sonst. - Medizin- &amp; Gesundheits-Webseiten</t>
  </si>
  <si>
    <t>Web: News, Sport &amp; Unterhaltung</t>
  </si>
  <si>
    <t>Werbeerlös - Web: News, Sport &amp; Unterhaltung</t>
  </si>
  <si>
    <t>Sonst. - Web: News, Sport &amp; Unterhaltung</t>
  </si>
  <si>
    <t>Social-Networking-Web</t>
  </si>
  <si>
    <t>Werbeerlös - Social-Networking-Web.</t>
  </si>
  <si>
    <t>Sonst. Erl. - Social-Networking-Web.</t>
  </si>
  <si>
    <t>Telekommunikation</t>
  </si>
  <si>
    <t>Drahtlose Telekommunikation</t>
  </si>
  <si>
    <t>Drahtlose Service-Anbieter</t>
  </si>
  <si>
    <t>Mobilfunkdienste</t>
  </si>
  <si>
    <t>Mobile Datendienste</t>
  </si>
  <si>
    <t>Textnachrichten (SMS)</t>
  </si>
  <si>
    <t>Mobile Roaming-Dienste</t>
  </si>
  <si>
    <t>Erlös kabelloser Infrastrukturzugang</t>
  </si>
  <si>
    <t>Satellitenbetreiber</t>
  </si>
  <si>
    <t>Erlös aus mobilen Kommunikationsgeräten</t>
  </si>
  <si>
    <t>Kabelgebundene Telekommunikation</t>
  </si>
  <si>
    <t>Festnetzdienste</t>
  </si>
  <si>
    <t>VoIP-Dienstleistungen</t>
  </si>
  <si>
    <t>Kabelgebundene Ortsgespräche</t>
  </si>
  <si>
    <t>Kabelgebundene Ferngesprächsdienste</t>
  </si>
  <si>
    <t>Kabelgebunden, Miete</t>
  </si>
  <si>
    <t>Kabelgebundene Internetdienste</t>
  </si>
  <si>
    <t>Kabelgebundene Videodienste</t>
  </si>
  <si>
    <t>Großhandels-Telekomm.-Dienste</t>
  </si>
  <si>
    <t>Datenzentren</t>
  </si>
  <si>
    <t>Gebrauchsgüter</t>
  </si>
  <si>
    <t>Produkte, Gebrauchsgüter</t>
  </si>
  <si>
    <t>Bekleidungs- &amp; Textilprodukte</t>
  </si>
  <si>
    <t>Kleidung/Schuhe/Access. Design</t>
  </si>
  <si>
    <t>Kleidungsdesign</t>
  </si>
  <si>
    <t>Kinderbekleidung</t>
  </si>
  <si>
    <t>Herrenbekleidung</t>
  </si>
  <si>
    <t>Frauendesigner</t>
  </si>
  <si>
    <t>Dessous</t>
  </si>
  <si>
    <t>Sportbekleidung</t>
  </si>
  <si>
    <t>Pelz &amp; Lederbekleidung</t>
  </si>
  <si>
    <t>Überbekleidung</t>
  </si>
  <si>
    <t>Arbeitsuniformen</t>
  </si>
  <si>
    <t>Markenlizenzierung von Bekleidung</t>
  </si>
  <si>
    <t>Taschen, Lederwaren &amp; Acc. Design</t>
  </si>
  <si>
    <t>Gepäck</t>
  </si>
  <si>
    <t>Persönliche Lederwaren</t>
  </si>
  <si>
    <t>Handtaschen</t>
  </si>
  <si>
    <t>Design von Schuhen</t>
  </si>
  <si>
    <t>Sportschuhe</t>
  </si>
  <si>
    <t>Herstellung von Schuhen (nicht-Sport)</t>
  </si>
  <si>
    <t>Herrenschuhe</t>
  </si>
  <si>
    <t>Damenschuhe</t>
  </si>
  <si>
    <t>Outsourcing von Bekleidung</t>
  </si>
  <si>
    <t>Design von Uhren &amp; Schmuck</t>
  </si>
  <si>
    <t>Schmuck</t>
  </si>
  <si>
    <t>Armbanduhr</t>
  </si>
  <si>
    <t>Textilien &amp; Textilprodukte</t>
  </si>
  <si>
    <t>Leder, gerben &amp; Endbehandl.</t>
  </si>
  <si>
    <t>Textilien</t>
  </si>
  <si>
    <t>Gewebeherstellung</t>
  </si>
  <si>
    <t>Stoffbeschichtungen</t>
  </si>
  <si>
    <t>Faserstoff &amp; Gewebe-Finish</t>
  </si>
  <si>
    <t>Webereien für Webstoffbehandlungen</t>
  </si>
  <si>
    <t>Gewebe</t>
  </si>
  <si>
    <t>Stoffe o. Webstoffe</t>
  </si>
  <si>
    <t>Webstoffwebereien</t>
  </si>
  <si>
    <t>Fasern, Garn &amp; Faden</t>
  </si>
  <si>
    <t>Synthetische Fasern &amp; Fäden</t>
  </si>
  <si>
    <t>Fadenspinnereien</t>
  </si>
  <si>
    <t>Garnspinnereien</t>
  </si>
  <si>
    <t>Verzwirnen, Wickeln &amp; Spulen von Garn</t>
  </si>
  <si>
    <t>Textilprodukte</t>
  </si>
  <si>
    <t>Fabriken für Kanevas &amp; zugeh. Prod.</t>
  </si>
  <si>
    <t>Anbau von Baumwolle</t>
  </si>
  <si>
    <t>Webereien für Schiffstau/Tauwerk/Schnüre</t>
  </si>
  <si>
    <t>Textilbeutelweberei</t>
  </si>
  <si>
    <t>Fabriken für Reifencord &amp; -gewebe</t>
  </si>
  <si>
    <t>Auto</t>
  </si>
  <si>
    <t>Autos</t>
  </si>
  <si>
    <t>Pkws</t>
  </si>
  <si>
    <t>Kleinlaster</t>
  </si>
  <si>
    <t>Motorräder</t>
  </si>
  <si>
    <t>Autoteile</t>
  </si>
  <si>
    <t>Alternative Fahrzeugteile</t>
  </si>
  <si>
    <t>Autoelektrik &amp; -elektronik</t>
  </si>
  <si>
    <t>Beleuchtungsvorrichtung für Autos</t>
  </si>
  <si>
    <t>Autoelektronik</t>
  </si>
  <si>
    <t>Autoglas</t>
  </si>
  <si>
    <t>Auto HVAC-Systeme</t>
  </si>
  <si>
    <t>Autometallstanzen</t>
  </si>
  <si>
    <t>Autosicherheitsgeräte</t>
  </si>
  <si>
    <t>Automobiltechnologie</t>
  </si>
  <si>
    <t>Karosserie &amp; Fahrgestell</t>
  </si>
  <si>
    <t>Bremssysteme</t>
  </si>
  <si>
    <t>Antriebskomponenten</t>
  </si>
  <si>
    <t>Motoren &amp; Teile</t>
  </si>
  <si>
    <t>Dieselmotoren &amp; Motorteile</t>
  </si>
  <si>
    <t>Benzinmotoren &amp; Motorteile</t>
  </si>
  <si>
    <t>Auspuffe</t>
  </si>
  <si>
    <t>Sitze &amp; Innenausstattung</t>
  </si>
  <si>
    <t>Lenkung &amp; Aufhängung</t>
  </si>
  <si>
    <t>Reifen</t>
  </si>
  <si>
    <t>Fahrzeugbatterien</t>
  </si>
  <si>
    <t>Fahrzeugräder</t>
  </si>
  <si>
    <t>Hausbau</t>
  </si>
  <si>
    <t>Wohnungsbau</t>
  </si>
  <si>
    <t>Bau von Einfamilienhäusern</t>
  </si>
  <si>
    <t>Bau von Mehrfamilienhäusern</t>
  </si>
  <si>
    <t>Fertighäuser (Mobil)</t>
  </si>
  <si>
    <t>Grundstücksverkäufe</t>
  </si>
  <si>
    <t>Baumaterialien</t>
  </si>
  <si>
    <t>Bodenbeläge</t>
  </si>
  <si>
    <t>Teppichbodenbelag</t>
  </si>
  <si>
    <t>Fliesenbodenbelag</t>
  </si>
  <si>
    <t>Laminat &amp; Holzfußboden</t>
  </si>
  <si>
    <t>Vinyl-Bodenbelag</t>
  </si>
  <si>
    <t>Schränke &amp; Arbeitsplatten</t>
  </si>
  <si>
    <t>Installationszubehör</t>
  </si>
  <si>
    <t>Fenster &amp; Türen</t>
  </si>
  <si>
    <t>Fenster</t>
  </si>
  <si>
    <t>Türen</t>
  </si>
  <si>
    <t>Haus- &amp; Büroprodukte</t>
  </si>
  <si>
    <t>Haushaltsgeräte</t>
  </si>
  <si>
    <t>Heiz- &amp; Kühlgeräte</t>
  </si>
  <si>
    <t>Kochgeräte</t>
  </si>
  <si>
    <t>Waschmaschinen &amp; Trockner</t>
  </si>
  <si>
    <t>Kühlschränke &amp; Gefriertruhen</t>
  </si>
  <si>
    <t>Staubsauger</t>
  </si>
  <si>
    <t>Möbel</t>
  </si>
  <si>
    <t>Haushaltsmöbel</t>
  </si>
  <si>
    <t>Metallmöbel</t>
  </si>
  <si>
    <t>Holzmöbel</t>
  </si>
  <si>
    <t>Gepolsterte Holzmöbel</t>
  </si>
  <si>
    <t>Nicht gepolsterte Holzmöbel</t>
  </si>
  <si>
    <t>Büromöbel</t>
  </si>
  <si>
    <t>Matratzen</t>
  </si>
  <si>
    <t>Haushaltswaren</t>
  </si>
  <si>
    <t>Kochgeschirr &amp; Geschirr</t>
  </si>
  <si>
    <t>Dekorationsartikel</t>
  </si>
  <si>
    <t>Bürobedarf</t>
  </si>
  <si>
    <t>Schreibwaren</t>
  </si>
  <si>
    <t>Schreibgeräte</t>
  </si>
  <si>
    <t>Freizeitartikel</t>
  </si>
  <si>
    <t>Spielzeug &amp; Spiele</t>
  </si>
  <si>
    <t>Musikinstrumente</t>
  </si>
  <si>
    <t>Wohnmobile</t>
  </si>
  <si>
    <t>Bau von Freizeitbooten &amp; Yachten</t>
  </si>
  <si>
    <t>Wohnmobile, Anhänger &amp; Campingbusse</t>
  </si>
  <si>
    <t>Wohnwagen &amp; Campingbusse</t>
  </si>
  <si>
    <t>Sportartikel</t>
  </si>
  <si>
    <t>Fahrräder &amp; Teile</t>
  </si>
  <si>
    <t>Fahrräder</t>
  </si>
  <si>
    <t>Fahrradteile</t>
  </si>
  <si>
    <t>Golfausrüstung</t>
  </si>
  <si>
    <t>Handfeuerwaffen</t>
  </si>
  <si>
    <t>Dienstleistungen, Gebrauchsgüter</t>
  </si>
  <si>
    <t>Verbraucherdienste</t>
  </si>
  <si>
    <t>Konsumgütervermiet.</t>
  </si>
  <si>
    <t>Verbraucherelektronik</t>
  </si>
  <si>
    <t>Vermietung von Heimfitnessgeräten</t>
  </si>
  <si>
    <t>Bildungsdienste</t>
  </si>
  <si>
    <t>Grund- &amp; Weiterführende Schulen</t>
  </si>
  <si>
    <t>US Junior Colleges</t>
  </si>
  <si>
    <t>Colleges, Universitäten &amp; Berufsschulen</t>
  </si>
  <si>
    <t>Berufsschulen</t>
  </si>
  <si>
    <t>Sprachschulen</t>
  </si>
  <si>
    <t>Bestattungsdienste</t>
  </si>
  <si>
    <t>Bestattungsinstitute &amp; Beerdigungsdienste</t>
  </si>
  <si>
    <t>Friedhöfe &amp; Krematorien</t>
  </si>
  <si>
    <t>Gemeinnützige Organisation</t>
  </si>
  <si>
    <t>Gewerkschaften</t>
  </si>
  <si>
    <t>Handelsverbände</t>
  </si>
  <si>
    <t>Körperpflegedienste</t>
  </si>
  <si>
    <t>Schönheitssalons</t>
  </si>
  <si>
    <t>Gewichtsmanagement</t>
  </si>
  <si>
    <t>Fotografiedienste</t>
  </si>
  <si>
    <t>Foto-Studio</t>
  </si>
  <si>
    <t>Fotodruckdienste</t>
  </si>
  <si>
    <t>Politische Kommitees</t>
  </si>
  <si>
    <t>Wohnungsbauauftragnehmer</t>
  </si>
  <si>
    <t>Sonstige Verbraucherdienste</t>
  </si>
  <si>
    <t>Konsumgüter, Rep. &amp; Wartung</t>
  </si>
  <si>
    <t>Wäschereidienste</t>
  </si>
  <si>
    <t>Freizeitanlagen &amp; -dienste</t>
  </si>
  <si>
    <t>Kasinos&amp;Spielen</t>
  </si>
  <si>
    <t>Kasinos</t>
  </si>
  <si>
    <t>Gaming-Equipment</t>
  </si>
  <si>
    <t>Mobiles &amp; Online-Glücksspiel</t>
  </si>
  <si>
    <t>Lotteriedienstleistungen</t>
  </si>
  <si>
    <t>Rennbahnen</t>
  </si>
  <si>
    <t>Wetten</t>
  </si>
  <si>
    <t>Kreuzfahrtlinien</t>
  </si>
  <si>
    <t>Hotellerie</t>
  </si>
  <si>
    <t>Hotel &amp; Motel (exkl. Kasinohotel)</t>
  </si>
  <si>
    <t>Erlös aus Speisen &amp; Getränken - Hotels</t>
  </si>
  <si>
    <t>Erlös aus Zimmern - Hotels</t>
  </si>
  <si>
    <t>Erlös aus Timesharing - Hotels</t>
  </si>
  <si>
    <t>Sonstiger Erlös - Hotels</t>
  </si>
  <si>
    <t>Kasino-Hotels</t>
  </si>
  <si>
    <t>Erl. aus Speisen &amp; Getr. - Kasinohotels</t>
  </si>
  <si>
    <t>Zimmererlös - Kasinohotels</t>
  </si>
  <si>
    <t>Sonst. Erlös - Kasinohotels</t>
  </si>
  <si>
    <t>Hotel garnis</t>
  </si>
  <si>
    <t>Restaurants mit begrenztem Service</t>
  </si>
  <si>
    <t>Fast-Casual-Restaurants</t>
  </si>
  <si>
    <t>Fast-Casual-Rest. - Franchise</t>
  </si>
  <si>
    <t>Fast-Casual-Rest. - Eigentum</t>
  </si>
  <si>
    <t>Fast-Food-Restaurants</t>
  </si>
  <si>
    <t>Fast-Food-Rest. - Franchise</t>
  </si>
  <si>
    <t>Fast-Food-Rest. - In Besitz</t>
  </si>
  <si>
    <t>Kaffee &amp; Snacks</t>
  </si>
  <si>
    <t>Kaffee &amp; Snacks - Franchise</t>
  </si>
  <si>
    <t>Kaffee &amp; Snacks - In Besitz</t>
  </si>
  <si>
    <t>Bars &amp; Kneipen</t>
  </si>
  <si>
    <t>Full-Service-Restaurants</t>
  </si>
  <si>
    <t>Zwangloses Rest. - Franchise</t>
  </si>
  <si>
    <t>Zwangloses Rest. - In Besitz</t>
  </si>
  <si>
    <t>Gehobene Restaurants</t>
  </si>
  <si>
    <t>Gehobene Rest. - Franchise</t>
  </si>
  <si>
    <t>Gehobene Rest. - In Besitz</t>
  </si>
  <si>
    <t>Unterhaltungsanlagen</t>
  </si>
  <si>
    <t>Erotikclub</t>
  </si>
  <si>
    <t>Vergnügungs- &amp; Themenparks</t>
  </si>
  <si>
    <t>Spielhallen</t>
  </si>
  <si>
    <t>Vergnügungsparks &amp; Spielhallen</t>
  </si>
  <si>
    <t>Unterhaltung, Kartenvorverkaufsstellen</t>
  </si>
  <si>
    <t>Kinos</t>
  </si>
  <si>
    <t>Aufführungen &amp; Museen</t>
  </si>
  <si>
    <t>Museen &amp; Gallerien</t>
  </si>
  <si>
    <t>Darstellende Künste</t>
  </si>
  <si>
    <t>Unabhängige Künstler</t>
  </si>
  <si>
    <t>Promoter mit Veranstaltungsort</t>
  </si>
  <si>
    <t>Promoter ohne Veranstaltungsort</t>
  </si>
  <si>
    <t>Theater &amp; Dinnertheater</t>
  </si>
  <si>
    <t>Berufssport</t>
  </si>
  <si>
    <t>Rundfunkrechte - Mannschaften</t>
  </si>
  <si>
    <t>Eintrittseinnahmen</t>
  </si>
  <si>
    <t>Werbeartikel Sport</t>
  </si>
  <si>
    <t>Sportmannschaften</t>
  </si>
  <si>
    <t>Bowlingzentren</t>
  </si>
  <si>
    <t>Fitness- &amp; Freizeitcenter</t>
  </si>
  <si>
    <t>Golfplätze &amp; Gesellschaftsklubs</t>
  </si>
  <si>
    <t>Jachthäfen</t>
  </si>
  <si>
    <t>Skianlagen</t>
  </si>
  <si>
    <t>Reisebüros</t>
  </si>
  <si>
    <t>Reiseveranstalter</t>
  </si>
  <si>
    <t>Reisebuchungen</t>
  </si>
  <si>
    <t>EH &amp; GH - Gebrauchsgüter</t>
  </si>
  <si>
    <t>Großhandel - Gebrauchsgüter</t>
  </si>
  <si>
    <t>Bekleidung &amp; Schuhe - GH</t>
  </si>
  <si>
    <t>Großhändler für Kleidung &amp; Accessoires</t>
  </si>
  <si>
    <t>Großhändler für Fußbekleidung</t>
  </si>
  <si>
    <t>Großhändler für Schmuck &amp; Armbanduhren</t>
  </si>
  <si>
    <t>Kfz-Großhändler</t>
  </si>
  <si>
    <t>Großhändler für Autos</t>
  </si>
  <si>
    <t>Autozulieferer Großhdl.</t>
  </si>
  <si>
    <t>Großhändler für Reifen</t>
  </si>
  <si>
    <t>Großhändler für Verbraucherlektr. &amp; HH-Geräte</t>
  </si>
  <si>
    <t>Großhändler für Computer &amp; Software</t>
  </si>
  <si>
    <t>Großhändler für Fotogeräte &amp; -zubehör</t>
  </si>
  <si>
    <t>Haus- &amp; Büroprodukte - GH</t>
  </si>
  <si>
    <t>Großhändler für Hardware</t>
  </si>
  <si>
    <t>Großhändler für Einrichtungsgegenstände</t>
  </si>
  <si>
    <t>Großhändler für Büromaschinen</t>
  </si>
  <si>
    <t>Großhändler für Farben</t>
  </si>
  <si>
    <t>Großhändler für Druck- &amp; Schreibpapier</t>
  </si>
  <si>
    <t>Schreib- &amp; Bürowaren Großhdl.</t>
  </si>
  <si>
    <t>Sonst. Großhändler</t>
  </si>
  <si>
    <t>Großhändler für Bücher, Zeitschriften &amp; Zeitungen</t>
  </si>
  <si>
    <t>Großhändler für Stoffe &amp; Textilien</t>
  </si>
  <si>
    <t>Großhändler für Floristenbedarf</t>
  </si>
  <si>
    <t>Großhändler für Industriepapier</t>
  </si>
  <si>
    <t>Großhändler für ophthalmische Produkte</t>
  </si>
  <si>
    <t>Großhändler für Sportprodukte</t>
  </si>
  <si>
    <t>Großhändler für Spielzeug &amp; Spiele</t>
  </si>
  <si>
    <t>EH - Nichtbasis</t>
  </si>
  <si>
    <t>Auto-EH</t>
  </si>
  <si>
    <t>Läden für Autoteile &amp; -zubehör</t>
  </si>
  <si>
    <t>Autoreparaturwerkstätten</t>
  </si>
  <si>
    <t>Autohändler</t>
  </si>
  <si>
    <t>Autovermietung &amp; -leasing</t>
  </si>
  <si>
    <t>Pkw-Leasing</t>
  </si>
  <si>
    <t>Pkw-Vermietung</t>
  </si>
  <si>
    <t>Katalog- &amp; TV-basierte EH</t>
  </si>
  <si>
    <t>Versandkatalog EH</t>
  </si>
  <si>
    <t>Multi-Level Marketg</t>
  </si>
  <si>
    <t>TV-basierter Einzelhandel</t>
  </si>
  <si>
    <t>Geschäfte für Elektronik &amp; Haushaltsgeräte</t>
  </si>
  <si>
    <t>Verbraucherelektronikläden</t>
  </si>
  <si>
    <t>Läden für Haushaltsgeräte</t>
  </si>
  <si>
    <t>Kaufhäuser</t>
  </si>
  <si>
    <t>Luxuskaufhäuser</t>
  </si>
  <si>
    <t>Mid-Tier Kaufhäuser</t>
  </si>
  <si>
    <t>Haushaltswarenläden</t>
  </si>
  <si>
    <t>Händler von Baumaterialien</t>
  </si>
  <si>
    <t>Händler von Baumaterialien aus Backstein &amp; Stein</t>
  </si>
  <si>
    <t>Händler für Klempnerei &amp; Heizung</t>
  </si>
  <si>
    <t>Händler von Dachdeckung, Hausverkleidung &amp; Isolierung</t>
  </si>
  <si>
    <t>Händler für Holzprodukte</t>
  </si>
  <si>
    <t>Baumarkt</t>
  </si>
  <si>
    <t>Eisenwarengeschäfte</t>
  </si>
  <si>
    <t>Home-Center</t>
  </si>
  <si>
    <t>Gärtnereien &amp;  Gartengeschäfte</t>
  </si>
  <si>
    <t>Einrichtungsläden</t>
  </si>
  <si>
    <t>Geschäfte für Haushaltsmöbel</t>
  </si>
  <si>
    <t>Geschäfte für Haushaltswaren</t>
  </si>
  <si>
    <t>Juwelier- &amp; Uhrengeschäfte</t>
  </si>
  <si>
    <t>Juweliergeschäfte</t>
  </si>
  <si>
    <t>Uhrengeschäfte</t>
  </si>
  <si>
    <t>Geschäfte für Sonderbekleidung</t>
  </si>
  <si>
    <t>Bekleidungsgeschäfte - Franchise</t>
  </si>
  <si>
    <t>Kinderer- &amp; Babybekleidungsgeschäfte</t>
  </si>
  <si>
    <t>Bekleidungsgeschäfte für Teen, Tween &amp; junge Heranwachsende</t>
  </si>
  <si>
    <t>Familienbekleidungsgeschäfte</t>
  </si>
  <si>
    <t>Herrenbekleidungsgeschäfte</t>
  </si>
  <si>
    <t>Frauenbekleidungsgeschäfte</t>
  </si>
  <si>
    <t>Unterpreisbekleidung</t>
  </si>
  <si>
    <t>Bekleidungsaccessoiregeschäfte</t>
  </si>
  <si>
    <t>Schuhgeschäfte</t>
  </si>
  <si>
    <t>Sportartikelläden</t>
  </si>
  <si>
    <t>Sonst.Spezial-EH - Discretionary</t>
  </si>
  <si>
    <t>Kunst- &amp; Bastelläden</t>
  </si>
  <si>
    <t>Buchhandlungen</t>
  </si>
  <si>
    <t>Kosmetik- &amp; Schönheitsläden</t>
  </si>
  <si>
    <t>Floristen</t>
  </si>
  <si>
    <t>Geschenk-, Novitäten- &amp; Souvenirgeschäfte</t>
  </si>
  <si>
    <t>Nahrungsergänzungsmittelgeschäfte</t>
  </si>
  <si>
    <t>Spielzeug- &amp; Spielwarenläden</t>
  </si>
  <si>
    <t>Film- &amp; Videospielverleihgeschäfte</t>
  </si>
  <si>
    <t>Läden für bespielte Musik &amp; Filme</t>
  </si>
  <si>
    <t>Musikinstrumenthandlungen</t>
  </si>
  <si>
    <t>Büro- &amp; Schreibwarenläden</t>
  </si>
  <si>
    <t>Geschäfte für optische Waren</t>
  </si>
  <si>
    <t>Zoohandlungen und Heimtierbedarf</t>
  </si>
  <si>
    <t>Gebrauchtwarengeschäfte</t>
  </si>
  <si>
    <t>Videospielgeschäfte</t>
  </si>
  <si>
    <t>E-Commerce - Discretionary</t>
  </si>
  <si>
    <t>Online-Marktplatz</t>
  </si>
  <si>
    <t>Online-Fachhändler</t>
  </si>
  <si>
    <t>Autoteile - Online</t>
  </si>
  <si>
    <t>Verbraucherelektronik - Online</t>
  </si>
  <si>
    <t>Haus- &amp; Büroprodukte - Online</t>
  </si>
  <si>
    <t>Bekleidung &amp; Schuhe - Online</t>
  </si>
  <si>
    <t>Bücher - Online</t>
  </si>
  <si>
    <t>Kosmetik &amp; -zubehör - Online</t>
  </si>
  <si>
    <t>Blumen - Online</t>
  </si>
  <si>
    <t>Spielzeug &amp; Spiele - Online</t>
  </si>
  <si>
    <t>Schmuck &amp; Armbanduhren - Online</t>
  </si>
  <si>
    <t>Musik &amp; Filme - Online</t>
  </si>
  <si>
    <t>Musikinstrument - Online</t>
  </si>
  <si>
    <t>Haustiere &amp; Haustierbedarf - Online</t>
  </si>
  <si>
    <t>Sportartikel - Online</t>
  </si>
  <si>
    <t>Basiskonsumgüter</t>
  </si>
  <si>
    <t>Lebensmittel</t>
  </si>
  <si>
    <t>LaWi-Erzeuger</t>
  </si>
  <si>
    <t>Tierfutter</t>
  </si>
  <si>
    <t>Tierproduktion &amp; -verarbeitung</t>
  </si>
  <si>
    <t>Schlachtrinderzucht</t>
  </si>
  <si>
    <t>Schlachtrinderzucht &amp; Landwirtschaft</t>
  </si>
  <si>
    <t>Milchviehzucht &amp; Milchproduktion</t>
  </si>
  <si>
    <t>Schweinezucht</t>
  </si>
  <si>
    <t>Geflügelzucht</t>
  </si>
  <si>
    <t>Tierverarbeitung</t>
  </si>
  <si>
    <t>Fleischverarbeitung</t>
  </si>
  <si>
    <t>Geflügelverarbeitung</t>
  </si>
  <si>
    <t>Tierkörperverwertungs- &amp; Fleischnebenprodukte</t>
  </si>
  <si>
    <t>Aquakultur&amp;Fischerei</t>
  </si>
  <si>
    <t>Aquakultur</t>
  </si>
  <si>
    <t>Finnwalzucht &amp; Fischbrutstätten</t>
  </si>
  <si>
    <t>Schalentierzucht</t>
  </si>
  <si>
    <t>Fischerei</t>
  </si>
  <si>
    <t>Finnwalfischerei</t>
  </si>
  <si>
    <t>Schalentierfischerei</t>
  </si>
  <si>
    <t>Futterpflanzenprod.</t>
  </si>
  <si>
    <t>Kakaoanbau</t>
  </si>
  <si>
    <t>Obstanbau</t>
  </si>
  <si>
    <t>Apfelplantagen</t>
  </si>
  <si>
    <t>Zitrushain (exkl. Orangen)</t>
  </si>
  <si>
    <t>Weintraubenplantagen</t>
  </si>
  <si>
    <t>Orangenanbau</t>
  </si>
  <si>
    <t>Erdbeeranbau</t>
  </si>
  <si>
    <t>Getreideanbau</t>
  </si>
  <si>
    <t>Maisanbau</t>
  </si>
  <si>
    <t>Reisanbau</t>
  </si>
  <si>
    <t>Weizenanbau</t>
  </si>
  <si>
    <t>Pilzzucht</t>
  </si>
  <si>
    <t>Ölsaatenanbau</t>
  </si>
  <si>
    <t>Palmölanbau</t>
  </si>
  <si>
    <t>Sojabohnenanbau</t>
  </si>
  <si>
    <t>Anbau von Zuckerrohr</t>
  </si>
  <si>
    <t>Anbau von Baumnüssen</t>
  </si>
  <si>
    <t>Gemüseanbau</t>
  </si>
  <si>
    <t>Supportdienste - Pflanzenbau</t>
  </si>
  <si>
    <t>Verarbeitung von Zucker, Getreide &amp; Ölsaat</t>
  </si>
  <si>
    <t>Verarbeitung von Korn und Ölsaat</t>
  </si>
  <si>
    <t>Raff. Fette &amp; Öle</t>
  </si>
  <si>
    <t>Mehlverarbeitung</t>
  </si>
  <si>
    <t>Malz</t>
  </si>
  <si>
    <t>Palmölverarbeitung</t>
  </si>
  <si>
    <t>Reisverarbeitung</t>
  </si>
  <si>
    <t>Sojabohnenverarbeitg</t>
  </si>
  <si>
    <t>Maisverarbeitung</t>
  </si>
  <si>
    <t>Zucker</t>
  </si>
  <si>
    <t>Rübenzucker</t>
  </si>
  <si>
    <t>Rohzuckerraffination</t>
  </si>
  <si>
    <t>Zuckerrohrverarbeitg</t>
  </si>
  <si>
    <t>Verpackte Lebensmittel</t>
  </si>
  <si>
    <t>Backwaren</t>
  </si>
  <si>
    <t>Tiefkühltorten &amp; -backwaren</t>
  </si>
  <si>
    <t>Pasta, Nudeln &amp; Reis</t>
  </si>
  <si>
    <t>Nudeln</t>
  </si>
  <si>
    <t>Reis</t>
  </si>
  <si>
    <t>Soßen, Dressings &amp; Gewürze</t>
  </si>
  <si>
    <t>Milchprodukte</t>
  </si>
  <si>
    <t>Käse</t>
  </si>
  <si>
    <t>Trockene &amp; kondensierte Milchprodukte</t>
  </si>
  <si>
    <t>Eier</t>
  </si>
  <si>
    <t>Milch</t>
  </si>
  <si>
    <t>Eiscreme</t>
  </si>
  <si>
    <t>Lebensmittelzutaten</t>
  </si>
  <si>
    <t>Mehlmischungen &amp; Teig</t>
  </si>
  <si>
    <t>Sirup, Zucker &amp; Süßstoff</t>
  </si>
  <si>
    <t>Gewürze, Extrakte &amp; Aromastoffe</t>
  </si>
  <si>
    <t>Öle &amp; Fette</t>
  </si>
  <si>
    <t>Gefrorene, konservierte &amp; verderbliche LM</t>
  </si>
  <si>
    <t>Konserven</t>
  </si>
  <si>
    <t>Früchte- &amp; Gemüsekonservierung</t>
  </si>
  <si>
    <t>Spezialkonservierung</t>
  </si>
  <si>
    <t>Getrocknete &amp; Trockennahrung</t>
  </si>
  <si>
    <t>Gefrierkost</t>
  </si>
  <si>
    <t>Gefrorenen Früchte &amp; Gemüse</t>
  </si>
  <si>
    <t>Gefrorene Delikatessen</t>
  </si>
  <si>
    <t>Leicht verderbliche LM</t>
  </si>
  <si>
    <t>Vorbereitung &amp; Verpackung von Meeresfrüchten</t>
  </si>
  <si>
    <t>Verarbeitung von frischen &amp; gefrorenen Meeresfrüchten</t>
  </si>
  <si>
    <t>Fischkonservierung</t>
  </si>
  <si>
    <t>Fleischprodukte</t>
  </si>
  <si>
    <t>Sülze &amp; geräuchertes Fleisch</t>
  </si>
  <si>
    <t>Frischfleischprodukte</t>
  </si>
  <si>
    <t>Geflügelprodukte</t>
  </si>
  <si>
    <t>Heimtierfutter</t>
  </si>
  <si>
    <t>Knabberartikel &amp; Süßwaren</t>
  </si>
  <si>
    <t>Süßwaren</t>
  </si>
  <si>
    <t>Schokoladenkonfekt</t>
  </si>
  <si>
    <t>Zucker &amp; sonstige Süßwaren</t>
  </si>
  <si>
    <t>Snackartikel</t>
  </si>
  <si>
    <t>Frühstückszerealien</t>
  </si>
  <si>
    <t>Gebäck &amp; Cracker</t>
  </si>
  <si>
    <t>Geröstete Nüsse &amp; Erdnussbutter</t>
  </si>
  <si>
    <t>Nahrungsergänzungsmittel</t>
  </si>
  <si>
    <t>Getränke</t>
  </si>
  <si>
    <t>Alkoholische Getränke</t>
  </si>
  <si>
    <t>Brauer</t>
  </si>
  <si>
    <t>Brenner</t>
  </si>
  <si>
    <t>Winzer</t>
  </si>
  <si>
    <t>Alkoholfreie Getränke</t>
  </si>
  <si>
    <t>Kaffee</t>
  </si>
  <si>
    <t>Tee</t>
  </si>
  <si>
    <t>Tafelwasser</t>
  </si>
  <si>
    <t>Kohlensäurehaltige Softdrinks</t>
  </si>
  <si>
    <t>Obst- &amp; Gemüsesaft</t>
  </si>
  <si>
    <t>Sport- &amp; Energiegetränke</t>
  </si>
  <si>
    <t>Tabak &amp; Cannabis</t>
  </si>
  <si>
    <t>Tabakwaren</t>
  </si>
  <si>
    <t>Anbau von Tabak</t>
  </si>
  <si>
    <t>Tabakblatt</t>
  </si>
  <si>
    <t>Zigarren</t>
  </si>
  <si>
    <t>Zigaretten</t>
  </si>
  <si>
    <t>Kautabak</t>
  </si>
  <si>
    <t>Haushaltsprodukte</t>
  </si>
  <si>
    <t>Produkte fürs Haus</t>
  </si>
  <si>
    <t>Elektr. Lampen, Birnen &amp; Teile</t>
  </si>
  <si>
    <t>Haushaltsreiniger &amp; Waschmittel</t>
  </si>
  <si>
    <t>Haushaltsbatterien</t>
  </si>
  <si>
    <t>Körperpflegeprodukte</t>
  </si>
  <si>
    <t>Kosmetika</t>
  </si>
  <si>
    <t>Rasierer &amp; Rasierklingen</t>
  </si>
  <si>
    <t>Hygienepapierprodukte</t>
  </si>
  <si>
    <t>Hand- &amp; Körperseife</t>
  </si>
  <si>
    <t>Einzel- &amp; Großhandel - Basisgüter</t>
  </si>
  <si>
    <t>Großhandel - Basiskonsumgüter</t>
  </si>
  <si>
    <t>GH für Agrarerzeugnisse</t>
  </si>
  <si>
    <t>GH für LaWi Betriebsmittel</t>
  </si>
  <si>
    <t>GH für Getreide &amp; Feldbohnen</t>
  </si>
  <si>
    <t>Großhändler für Nutzvieh</t>
  </si>
  <si>
    <t>Lebensmittel &amp; Getränke Grhdl.</t>
  </si>
  <si>
    <t>Großhändler für Bier &amp; Ale</t>
  </si>
  <si>
    <t>Großhändler für Süßwaren</t>
  </si>
  <si>
    <t>GH für Milchprod. exkl. getrocknet/in Dosen</t>
  </si>
  <si>
    <t>Großhändler für Fisch &amp; Meeresfrüchte</t>
  </si>
  <si>
    <t>GH für frisches Obst &amp; Gemüse</t>
  </si>
  <si>
    <t>Großhändler für allgemeine Lebensmittel</t>
  </si>
  <si>
    <t>Großhändler für Fleischprodukte</t>
  </si>
  <si>
    <t>Großhändler für Lebensmittel, gefroren &amp; abgepackt</t>
  </si>
  <si>
    <t>Großhändler für Geflügelprodukte</t>
  </si>
  <si>
    <t>Großhändler für Tabakwaren</t>
  </si>
  <si>
    <t>Großhändler für Wein &amp; destillierten Alkohol</t>
  </si>
  <si>
    <t>Sonstige GH - Basisgüter</t>
  </si>
  <si>
    <t>Einzelhandel - Basisgüter</t>
  </si>
  <si>
    <t>LM-Geschäfte &amp; Drogerien</t>
  </si>
  <si>
    <t>Supermärkte</t>
  </si>
  <si>
    <t>Hypermärkte</t>
  </si>
  <si>
    <t>Traditionelle Supermärkte</t>
  </si>
  <si>
    <t>Supermarkt - Online</t>
  </si>
  <si>
    <t>Geschäfte für spezielle Nahrungsmittel &amp; Basisgüter</t>
  </si>
  <si>
    <t>EH-Bäckereien</t>
  </si>
  <si>
    <t>Bier-, Wein- &amp;Spirituosenläden</t>
  </si>
  <si>
    <t>Reformhaus &amp; Bioläden</t>
  </si>
  <si>
    <t>Mini-Märkte</t>
  </si>
  <si>
    <t>Arzneimittelgeschäfte</t>
  </si>
  <si>
    <t>Apotheken</t>
  </si>
  <si>
    <t>Drogerien</t>
  </si>
  <si>
    <t>Apotheken &amp;  Drogerien - Online</t>
  </si>
  <si>
    <t>Mass-Merchants</t>
  </si>
  <si>
    <t>Supercenter</t>
  </si>
  <si>
    <t>Grosshandelsmärkte</t>
  </si>
  <si>
    <t>Discounter</t>
  </si>
  <si>
    <t>Ramschläden</t>
  </si>
  <si>
    <t>Öl &amp; Gas</t>
  </si>
  <si>
    <t>Erdöl- &amp; Erdgasproduzenten</t>
  </si>
  <si>
    <t>Integriertes Öl</t>
  </si>
  <si>
    <t>Exploration &amp; Produktion</t>
  </si>
  <si>
    <t>E&amp;P Rohöl &amp; Erdgas</t>
  </si>
  <si>
    <t>Rohölproduktion</t>
  </si>
  <si>
    <t>Ölsandförderung</t>
  </si>
  <si>
    <t>Produktion von Erdgaskondensat</t>
  </si>
  <si>
    <t>Erdgasproduktion</t>
  </si>
  <si>
    <t>Neg. Förderungsabg.</t>
  </si>
  <si>
    <t>Öl &amp; Erdgas Mkt &amp; Handel</t>
  </si>
  <si>
    <t>Lizenzertrag - Erdöl &amp; Erdgas</t>
  </si>
  <si>
    <t>Midstream - Öl &amp; Gas</t>
  </si>
  <si>
    <t>Öl &amp; Flüssigkeiten Starkgas-Pipelines</t>
  </si>
  <si>
    <t>Öl-Pipelines &amp; -lagerung</t>
  </si>
  <si>
    <t>Rohöl-Pipelines &amp; -lagerung</t>
  </si>
  <si>
    <t>Raffinierter Prod. Pipelines &amp; Lagerung</t>
  </si>
  <si>
    <t>NGL Pipelines &amp; Dienste</t>
  </si>
  <si>
    <t>Erdgaserfassung &amp; -aufbereitung</t>
  </si>
  <si>
    <t>NGL Fraktionierung &amp; Marketing</t>
  </si>
  <si>
    <t>Erdgaskondensat-Pipelines</t>
  </si>
  <si>
    <t>Trockenerdgas-Pipelines</t>
  </si>
  <si>
    <t>Flüssigerdgas (LNG)</t>
  </si>
  <si>
    <t>LNG Liquefaktion</t>
  </si>
  <si>
    <t>LNG Regasifizierung</t>
  </si>
  <si>
    <t>Raffinierung &amp; Marketing</t>
  </si>
  <si>
    <t>Petroleumraffination</t>
  </si>
  <si>
    <t>Petroleum-Marketing</t>
  </si>
  <si>
    <t>Kraftstoffhändler</t>
  </si>
  <si>
    <t>Unternehmenseigene Tankstellen</t>
  </si>
  <si>
    <t>Abfüllstationen</t>
  </si>
  <si>
    <t>Erdölgroßhändler</t>
  </si>
  <si>
    <t>Öl &amp; Gas, Dienste &amp; Equipm.</t>
  </si>
  <si>
    <t>Bohrungen und Support für Bohrungen</t>
  </si>
  <si>
    <t>Onshore-Bohrung</t>
  </si>
  <si>
    <t>Offshore-Bohrung</t>
  </si>
  <si>
    <t>Support für Bohrungen</t>
  </si>
  <si>
    <t>Ölfelddienste &amp; Equipment</t>
  </si>
  <si>
    <t>Onshore Ölfelddienste</t>
  </si>
  <si>
    <t>Unterw. &amp; Offsh. Ölfelddienste</t>
  </si>
  <si>
    <t>Seismische Vermessg</t>
  </si>
  <si>
    <t>Erneuerbare Energie</t>
  </si>
  <si>
    <t>Biokraftstoff</t>
  </si>
  <si>
    <t>Ausgangsmateriallieferant - Biokraftstoff</t>
  </si>
  <si>
    <t>Dieselersatz</t>
  </si>
  <si>
    <t>Benzinersatz</t>
  </si>
  <si>
    <t>Erneuerbare Energiegeräte</t>
  </si>
  <si>
    <t>Solarenergie-Equipment</t>
  </si>
  <si>
    <t>Polysilikon</t>
  </si>
  <si>
    <t>PV-Zellen</t>
  </si>
  <si>
    <t>PV-Module</t>
  </si>
  <si>
    <t>PV-Scheiben</t>
  </si>
  <si>
    <t>Solarwechselrichter</t>
  </si>
  <si>
    <t>Solartherm. Stromerz. Equip.</t>
  </si>
  <si>
    <t>Dünnfilmmodule</t>
  </si>
  <si>
    <t>Windenergie, Equipment</t>
  </si>
  <si>
    <t>Windturbinen</t>
  </si>
  <si>
    <t>Windturbinenkomponenten</t>
  </si>
  <si>
    <t>Geothermisches Energie-Equipment</t>
  </si>
  <si>
    <t>Wasserkraft - Equipment</t>
  </si>
  <si>
    <t>Maritime Energie - Equipment</t>
  </si>
  <si>
    <t>Sonstige Erneuerbare Energie Equip.</t>
  </si>
  <si>
    <t>Brennstoffzellen</t>
  </si>
  <si>
    <t>Intelligente Stromnetzgeräte</t>
  </si>
  <si>
    <t>Energiespeichersysteme</t>
  </si>
  <si>
    <t>Erneuerb. Energie-Projektentwickler</t>
  </si>
  <si>
    <t>Erschließung &amp; Bau</t>
  </si>
  <si>
    <t>Biomasse, Anlagenbau</t>
  </si>
  <si>
    <t>Solaranlage, Bau</t>
  </si>
  <si>
    <t>Windpark, Bau</t>
  </si>
  <si>
    <t>Betrieb &amp; Wartung</t>
  </si>
  <si>
    <t>Finanzwesen</t>
  </si>
  <si>
    <t>Bankwesen</t>
  </si>
  <si>
    <t>Div. Banken</t>
  </si>
  <si>
    <t>Banken</t>
  </si>
  <si>
    <t>Firmenkundengschäft der Banken</t>
  </si>
  <si>
    <t>Privatbankwesen</t>
  </si>
  <si>
    <t>Islam. Bankwesen</t>
  </si>
  <si>
    <t>Finanzdienstleistungen</t>
  </si>
  <si>
    <t>Vermögensverwaltung</t>
  </si>
  <si>
    <t>Investmentfirmen</t>
  </si>
  <si>
    <t>Investmentholdinggesellschaften</t>
  </si>
  <si>
    <t>Investmentmanagement</t>
  </si>
  <si>
    <t>Aktien</t>
  </si>
  <si>
    <t>Festverzinsliche</t>
  </si>
  <si>
    <t>Hedgefonds-Investitionen</t>
  </si>
  <si>
    <t>Gemischte Anlagen</t>
  </si>
  <si>
    <t>Co-Investitionen</t>
  </si>
  <si>
    <t>Schulden, Investitionen</t>
  </si>
  <si>
    <t>Dachfonds</t>
  </si>
  <si>
    <t>Kapitalzuwachs</t>
  </si>
  <si>
    <t>Leverage-Buyout</t>
  </si>
  <si>
    <t>Liegenschaften, Investitionen</t>
  </si>
  <si>
    <t>Immobilieninvestitionen</t>
  </si>
  <si>
    <t>Sekundäre Transaktionen</t>
  </si>
  <si>
    <t>Finanzplanung &amp; InvestBeratung</t>
  </si>
  <si>
    <t>Retail Brokerage für Wertpapiere</t>
  </si>
  <si>
    <t>Sonderfinanzierung</t>
  </si>
  <si>
    <t>Kundenkreditbank</t>
  </si>
  <si>
    <t>Finanzierung &amp; Leasing von gewerbl. Equip.</t>
  </si>
  <si>
    <t>Finanzierung &amp; Leasing von allg. Equip.</t>
  </si>
  <si>
    <t>Finanzierung &amp; Leasing von ind. Equip.</t>
  </si>
  <si>
    <t>Maschinenfinanzierung &amp; Leasing</t>
  </si>
  <si>
    <t>Finanzierung &amp; Leasing von TranspEinr.</t>
  </si>
  <si>
    <t>Flugzeugfinanzierung &amp; -Leasing</t>
  </si>
  <si>
    <t>Nutzfahrzeugfinanzierung &amp; Leasing</t>
  </si>
  <si>
    <t>Finanzierung &amp; Leasing von Eisenbahnwaggons</t>
  </si>
  <si>
    <t>Finanzierung &amp; Leasing von Schiffen &amp; Booten</t>
  </si>
  <si>
    <t>Privatkundengeschäft</t>
  </si>
  <si>
    <t>Auto-Finanz.</t>
  </si>
  <si>
    <t>Verbraucher-Microlending</t>
  </si>
  <si>
    <t>Kreditkartenkredite</t>
  </si>
  <si>
    <t>Studentendarlehen</t>
  </si>
  <si>
    <t>Hypothekenfinanz</t>
  </si>
  <si>
    <t>Hypothekengeber</t>
  </si>
  <si>
    <t>Hypothekenmakler</t>
  </si>
  <si>
    <t>Hypothekendienste</t>
  </si>
  <si>
    <t>Hypothekenversicherung</t>
  </si>
  <si>
    <t>Versicherungsbeiträge von Hypotheken</t>
  </si>
  <si>
    <t>Hypothekenversicherung, nicht Beiträge</t>
  </si>
  <si>
    <t>Investitionsertrag - HypVers.</t>
  </si>
  <si>
    <t>Realisierter G/V - HypVers.</t>
  </si>
  <si>
    <t>Sonstiger Ertrag - Hypothekenversicherung</t>
  </si>
  <si>
    <t>Rechtstitelversicherung</t>
  </si>
  <si>
    <t>Direkte Rechtstitelversicherung, Beiträge</t>
  </si>
  <si>
    <t>Direkte Rechtstitelversicherung, nicht Beiträge</t>
  </si>
  <si>
    <t>Investitionsertr. - Direkte Rechtstitelvers.</t>
  </si>
  <si>
    <t>Real. G/V - Direkte Rechtstitelvers.</t>
  </si>
  <si>
    <t>Sonst. Ertrag - Direkte Rechtstitelvers.</t>
  </si>
  <si>
    <t>Hypotheken-REITs</t>
  </si>
  <si>
    <t>Gewerbehypothek - REIT</t>
  </si>
  <si>
    <t>Wohnhypothek - REIT</t>
  </si>
  <si>
    <t>Sonst. Finanzdienste</t>
  </si>
  <si>
    <t>Institutionelle Finanzdienstleistungen</t>
  </si>
  <si>
    <t>Investmentbanking</t>
  </si>
  <si>
    <t>Underwriting-Service</t>
  </si>
  <si>
    <t>Underwriting-Service: Schulden</t>
  </si>
  <si>
    <t>Underwriting-Service: Aktien</t>
  </si>
  <si>
    <t>Wertpapier- &amp; Commodity-Brokerage</t>
  </si>
  <si>
    <t>Rohstoffmakler</t>
  </si>
  <si>
    <t>Maklergesellschaft für institutionelle Wertpapiere</t>
  </si>
  <si>
    <t>Handel &amp; Kapitalinvestitionen</t>
  </si>
  <si>
    <t>Aktienhandel</t>
  </si>
  <si>
    <t>Rohstoffkontrakthandel</t>
  </si>
  <si>
    <t>Devisenhandel</t>
  </si>
  <si>
    <t>Rentenhandel</t>
  </si>
  <si>
    <t>Inst. Trust, Treuhand &amp; Verwahr.</t>
  </si>
  <si>
    <t>Asset- &amp; Investitionsdienstleistungen</t>
  </si>
  <si>
    <t>Ausführungs- &amp; Clearing-Services</t>
  </si>
  <si>
    <t>Emittentendienste</t>
  </si>
  <si>
    <t>Transaktionsdienste</t>
  </si>
  <si>
    <t>WP- &amp; Rohstoffbörsen</t>
  </si>
  <si>
    <t>Versicherung</t>
  </si>
  <si>
    <t>Lebensversicherung</t>
  </si>
  <si>
    <t>Lebensversicherungsbeiträge</t>
  </si>
  <si>
    <t>Schutzprod., Beiträge</t>
  </si>
  <si>
    <t>Spar- &amp; Ruhestandsbeiträge</t>
  </si>
  <si>
    <t>Lebensversicherung, nicht Beiträge</t>
  </si>
  <si>
    <t>Investitionsertrag - LV</t>
  </si>
  <si>
    <t>Schutzprod., nicht Beiträge</t>
  </si>
  <si>
    <t>Investitionsertrag - Schutzprodukte</t>
  </si>
  <si>
    <t>Real. G/V - Schutzprod.</t>
  </si>
  <si>
    <t>Gebühren &amp; sonst. Eink.- Schutzprod.</t>
  </si>
  <si>
    <t>Realisierter G/V - LV</t>
  </si>
  <si>
    <t>Spar- &amp; Ruhestandsprod., nicht Beiträge</t>
  </si>
  <si>
    <t>Investitionsertrag - LV Inv.</t>
  </si>
  <si>
    <t>Realisierter G/V - LV Inv.</t>
  </si>
  <si>
    <t>Gebühren &amp; sonstiger Ertrag - LV Inv.</t>
  </si>
  <si>
    <t>Gebühren &amp; sonstige Einkünfte - Lebensvers.</t>
  </si>
  <si>
    <t>S&amp;U-Versicherung</t>
  </si>
  <si>
    <t>S&amp;U-Versicherungsbeiträge</t>
  </si>
  <si>
    <t>Gewerbliche S&amp;U-Versicherung</t>
  </si>
  <si>
    <t>Beiträge - Geschäftswagen</t>
  </si>
  <si>
    <t>Beiträge - Gew. Immobilien &amp; Mehrgefahren</t>
  </si>
  <si>
    <t>Beiträge - Finanz. Garantie</t>
  </si>
  <si>
    <t>Beiträge - Verbindlichkeiten</t>
  </si>
  <si>
    <t>Beiträge - Kaution &amp; Sicherheitsleistung</t>
  </si>
  <si>
    <t>Beiträge - Arbeitsunfallversicherung</t>
  </si>
  <si>
    <t>Beiträge - Sonstige gewerblich</t>
  </si>
  <si>
    <t>Private S&amp;U-Versicherung</t>
  </si>
  <si>
    <t>Beiträge - Hauseigentümer</t>
  </si>
  <si>
    <t>Beiträge - Privatwagen</t>
  </si>
  <si>
    <t>Sonstige private Beiträge</t>
  </si>
  <si>
    <t>S&amp;U-Versicherung - Nicht-Beiträge</t>
  </si>
  <si>
    <t>Investitionsertrag - S&amp;U</t>
  </si>
  <si>
    <t>Realisierte Gewinne/Verluste - S&amp;U</t>
  </si>
  <si>
    <t>Gebühren &amp; sonstiger Ertrag - S&amp;U</t>
  </si>
  <si>
    <t>Islamische Versicherung</t>
  </si>
  <si>
    <t>KV - Islamisch</t>
  </si>
  <si>
    <t>Beiträge - Islamische KV</t>
  </si>
  <si>
    <t>KKV Islamisch, ohne Beiträge</t>
  </si>
  <si>
    <t>Investitionsertrag - Islamische KV</t>
  </si>
  <si>
    <t>Realisierte G/V - Islamische KV</t>
  </si>
  <si>
    <t>Sonstiger Ertrag - Islamische KV</t>
  </si>
  <si>
    <t>Lebensversicherung - Islamisch</t>
  </si>
  <si>
    <t>Beiträge - Islamische LV</t>
  </si>
  <si>
    <t>Nicht-Beiträge - Islamische LV</t>
  </si>
  <si>
    <t>Investitionsertrag - Islamische LV</t>
  </si>
  <si>
    <t>Realisierte G/V - Islamische LV</t>
  </si>
  <si>
    <t>Sonstiger Ertrag - Islamische LV</t>
  </si>
  <si>
    <t>Islamische S&amp;U-Versicherung</t>
  </si>
  <si>
    <t>Beiträge - Islamische S&amp;U</t>
  </si>
  <si>
    <t>Nicht-Beiträge - Islamische S&amp;U-Versicherung</t>
  </si>
  <si>
    <t>Investitionsertrag - Islamische S&amp;U-Versicherung</t>
  </si>
  <si>
    <t>Realisierte G/V - Islamische S&amp;U-Versicherung</t>
  </si>
  <si>
    <t>Sonstiger Ertrag - Islamische S&amp;U-Versicherung</t>
  </si>
  <si>
    <t>Rückversicherung</t>
  </si>
  <si>
    <t>Rückversicherung LV</t>
  </si>
  <si>
    <t>Beiträge - Lebensrückversicherung</t>
  </si>
  <si>
    <t>Lebensrückversicherung - Nicht-Beiträge</t>
  </si>
  <si>
    <t>Investitionsertrag - LV Rück</t>
  </si>
  <si>
    <t>Realisierte G/V - LV Rück</t>
  </si>
  <si>
    <t>Sonstige Erträge - Lebensrückversicherung</t>
  </si>
  <si>
    <t>S&amp;U-Rückversicherung</t>
  </si>
  <si>
    <t>Beiträge - S&amp;U-Rückversicherung</t>
  </si>
  <si>
    <t>Beiträge - Unfallversicherungen</t>
  </si>
  <si>
    <t>Beiträge - Sachversicherungen</t>
  </si>
  <si>
    <t>S&amp;U-Rückversicherung - Nicht-Beiträge</t>
  </si>
  <si>
    <t>Investitionsertrag - S&amp;U Rück</t>
  </si>
  <si>
    <t>Realisierte GuV - S&amp;U Rück</t>
  </si>
  <si>
    <t>Sonstige Erträge - S&amp;U-Rückversicherung</t>
  </si>
  <si>
    <t>Versicherungsmakler &amp; Dienste</t>
  </si>
  <si>
    <t>Immobilien</t>
  </si>
  <si>
    <t>Immobilien, Eigent. &amp; Entw.</t>
  </si>
  <si>
    <t>Multiassetklassen, Eigent. &amp; Entw.</t>
  </si>
  <si>
    <t>Gesundheitswesen, Eigentümer &amp; -erschließer</t>
  </si>
  <si>
    <t>Hoteleigentümer &amp; -erschließer</t>
  </si>
  <si>
    <t>Wohneigentümer &amp; Entwickler</t>
  </si>
  <si>
    <t>Appartements, Eigent. &amp; Entw.</t>
  </si>
  <si>
    <t>Fertighäuser, Eigent. &amp; Entw.</t>
  </si>
  <si>
    <t>Studentenwohnungen, Eigent. &amp; Entw.</t>
  </si>
  <si>
    <t>Industrie, Eigentümer &amp; Entwickler</t>
  </si>
  <si>
    <t>Bulk-Lagerhallen, Eigent. &amp; Entw.</t>
  </si>
  <si>
    <t>Flex-Industrie, Eigent. &amp; Entw.</t>
  </si>
  <si>
    <t>Temperaturkontr. Logistik, Eigent. &amp; Entw.</t>
  </si>
  <si>
    <t>Büroeigentümer &amp; -erschließer</t>
  </si>
  <si>
    <t>CBD-Büros, Eigent. &amp; Entw.</t>
  </si>
  <si>
    <t>Vorstadtbüros, Eigent. &amp; Entw.</t>
  </si>
  <si>
    <t>Einzelhandel, Eigentümer &amp; -erschließer</t>
  </si>
  <si>
    <t>Regionale Einkaufszentrums, Eigent. &amp; Entw.</t>
  </si>
  <si>
    <t>Shoppingcenter, Eigent. &amp; Entw.</t>
  </si>
  <si>
    <t>Einzelmieter, Eigent. &amp; Entw.</t>
  </si>
  <si>
    <t>Selbstlager, Eigent. &amp; Entw.</t>
  </si>
  <si>
    <t>Spezielle Eigentümer &amp; Entwickler</t>
  </si>
  <si>
    <t>Multiassetklassen REIT</t>
  </si>
  <si>
    <t>Gesundheitswesen REIT</t>
  </si>
  <si>
    <t>Krankenhaus - REIT</t>
  </si>
  <si>
    <t>Arztpraxen - REIT</t>
  </si>
  <si>
    <t>Seniorenwohnanlagen - REIT</t>
  </si>
  <si>
    <t>Ausgebildete Krankenpflege - REIT</t>
  </si>
  <si>
    <t>Hotel - REIT</t>
  </si>
  <si>
    <t>Appartments - REIT</t>
  </si>
  <si>
    <t>Einfamilienhäuser - REIT</t>
  </si>
  <si>
    <t>Fertighäuser - REIT</t>
  </si>
  <si>
    <t>Studentenwohnungen - REIT</t>
  </si>
  <si>
    <t>Industrie - REIT</t>
  </si>
  <si>
    <t>Bulk-Lagerhallen - REIT</t>
  </si>
  <si>
    <t>Flex-Industrie - REIT</t>
  </si>
  <si>
    <t>Temperaturkontroll. Logistik - REIT</t>
  </si>
  <si>
    <t>Büro-REITs</t>
  </si>
  <si>
    <t>CBD-Büros - REIT</t>
  </si>
  <si>
    <t>Vorstadtbüros - REIT</t>
  </si>
  <si>
    <t>Einzelhandel-REITs</t>
  </si>
  <si>
    <t>Regionale Einkauszentren - REIT</t>
  </si>
  <si>
    <t>Shoppingcenter - REIT</t>
  </si>
  <si>
    <t>Einzelmieter - REIT</t>
  </si>
  <si>
    <t>Minilager REIT</t>
  </si>
  <si>
    <t>REIT - Holz</t>
  </si>
  <si>
    <t>REIT - Datencenter</t>
  </si>
  <si>
    <t>REIT - Infrastruktur</t>
  </si>
  <si>
    <t>Glücksspiel REIT</t>
  </si>
  <si>
    <t>Spezial-REIT</t>
  </si>
  <si>
    <t>Immobiliendienste</t>
  </si>
  <si>
    <t>Immobilienverwaltung</t>
  </si>
  <si>
    <t>Immobilienverwaltung - gewerblich</t>
  </si>
  <si>
    <t>Immobilienverwaltung - Wohnungen</t>
  </si>
  <si>
    <t>Seniorenwohnungen - Inh. &amp; Erschl.</t>
  </si>
  <si>
    <t>Immobilien-Brokerage</t>
  </si>
  <si>
    <t>Immobilienmaklerfirma - Lease</t>
  </si>
  <si>
    <t>Immobilienmaklerfirma - Sales</t>
  </si>
  <si>
    <t>Gesundheitswesen</t>
  </si>
  <si>
    <t>Biotech und Pharma</t>
  </si>
  <si>
    <t>Große Pharma</t>
  </si>
  <si>
    <t>Biotechn.</t>
  </si>
  <si>
    <t>Spezial- &amp; generische Pharmaka</t>
  </si>
  <si>
    <t>Spezielle Pharma.</t>
  </si>
  <si>
    <t>Generische Pharma</t>
  </si>
  <si>
    <t>Gesundheitseinrichtungen &amp; -dienste</t>
  </si>
  <si>
    <t>GesundWesen: Einrichtungen</t>
  </si>
  <si>
    <t>Kliniken</t>
  </si>
  <si>
    <t>Pflege- &amp; Heimbetreuung</t>
  </si>
  <si>
    <t>Fortwährende Fürsorge</t>
  </si>
  <si>
    <t>LTAC und ausgebildete Krankenpflege</t>
  </si>
  <si>
    <t>Psych. Kliniken &amp; Suchtzentren</t>
  </si>
  <si>
    <t>Sonderfazilitäten</t>
  </si>
  <si>
    <t>Dialysezentren</t>
  </si>
  <si>
    <t>Ambulante Pflegezentren</t>
  </si>
  <si>
    <t>Reha-Kliniken</t>
  </si>
  <si>
    <t>Chirurgie- &amp; Notfallzentren</t>
  </si>
  <si>
    <t>GesundWesen: Dienste</t>
  </si>
  <si>
    <t>Vertragliche Research</t>
  </si>
  <si>
    <t>Untersuchungsdienste im Gesundheitswesen</t>
  </si>
  <si>
    <t>Klinische Labore</t>
  </si>
  <si>
    <t>Radiologie &amp; diagnostische Bildgebung</t>
  </si>
  <si>
    <t>Ambulante Dienste im Gesundheitswesen</t>
  </si>
  <si>
    <t>Ambulante Dienste</t>
  </si>
  <si>
    <t>Hauskrankenpflegedienste</t>
  </si>
  <si>
    <t>Tierarzt</t>
  </si>
  <si>
    <t>GesundWesen: Lieferkette</t>
  </si>
  <si>
    <t>Vertrieb im Gesundheitswesen</t>
  </si>
  <si>
    <t>Vertrieb med. Ausrüstung</t>
  </si>
  <si>
    <t>Vertrieb medizin. Produkte</t>
  </si>
  <si>
    <t>Vertrieb Pharma/Spezial</t>
  </si>
  <si>
    <t>Pharmazievertrieb</t>
  </si>
  <si>
    <t>Sondervertrieb</t>
  </si>
  <si>
    <t>Managed-Care - gewerbl. Tätigk.</t>
  </si>
  <si>
    <t>Managed-Care Krankheitsleitung</t>
  </si>
  <si>
    <t>Managed Care Regierungsgeschäfte</t>
  </si>
  <si>
    <t>Managed-Care Medicare</t>
  </si>
  <si>
    <t>Medizinische Ausrüstung &amp; Geräte</t>
  </si>
  <si>
    <t>Gesundheitsbedarf</t>
  </si>
  <si>
    <t>Ophthalmische Produkte</t>
  </si>
  <si>
    <t>Chirurgische Geräte &amp; Bedarf</t>
  </si>
  <si>
    <t>Life Science &amp; Diagnostik</t>
  </si>
  <si>
    <t>In-vitro-Diagnostik</t>
  </si>
  <si>
    <t>Medizinische Geräte</t>
  </si>
  <si>
    <t>Kardiovaskuläre Geräte</t>
  </si>
  <si>
    <t>Elektrophysiologische Geräte</t>
  </si>
  <si>
    <t>Herzrhythmus-Management</t>
  </si>
  <si>
    <t>Ventrikulare Hilfsvorrichtungen</t>
  </si>
  <si>
    <t>Interventionelle Kardiologie</t>
  </si>
  <si>
    <t>Neuromodulare Geräte</t>
  </si>
  <si>
    <t>Orthopädische Geräte</t>
  </si>
  <si>
    <t>Rekonstruktive Implantate</t>
  </si>
  <si>
    <t>Zahnimplantate</t>
  </si>
  <si>
    <t>Hüftimplantate</t>
  </si>
  <si>
    <t>Knieimplantate</t>
  </si>
  <si>
    <t>Spinalgeräte</t>
  </si>
  <si>
    <t>Kosmetische Chirurgieausrüstung</t>
  </si>
  <si>
    <t>Zahnärztliche Ausrüstung</t>
  </si>
  <si>
    <t>Medikamentierungsüberwachungs- &amp; abgabegeräte</t>
  </si>
  <si>
    <t>Radiationsgeräte</t>
  </si>
  <si>
    <t>Bildverarbeitungsausrüstung</t>
  </si>
  <si>
    <t>Strahlentherapiegeräte</t>
  </si>
  <si>
    <t>Chirurgische &amp; medizinische Instrumente</t>
  </si>
  <si>
    <t>Industrieprodukte</t>
  </si>
  <si>
    <t>Diversifizierte Industriewerte</t>
  </si>
  <si>
    <t>Raumfahrt &amp; Verteidigung</t>
  </si>
  <si>
    <t>Flugzeugteile</t>
  </si>
  <si>
    <t>Flugzeuge</t>
  </si>
  <si>
    <t>Flugzeugmotoren &amp; Motorteile</t>
  </si>
  <si>
    <t>Flugzeugstruktur &amp; -equipment</t>
  </si>
  <si>
    <t>Flugzeugelektronik</t>
  </si>
  <si>
    <t>Verteidigung</t>
  </si>
  <si>
    <t>Militärflugzeuge</t>
  </si>
  <si>
    <t>Gepanzerte Militärfahrzeuge &amp; Panzer</t>
  </si>
  <si>
    <t>Raketen &amp; Raumfahrzeuge</t>
  </si>
  <si>
    <t>Munition &amp; Zubehör</t>
  </si>
  <si>
    <t>Kriegsschiffe</t>
  </si>
  <si>
    <t>Elektronik- &amp; Missionssysteme</t>
  </si>
  <si>
    <t>Elektrische Geräte</t>
  </si>
  <si>
    <t>Gewerbl. &amp; Private Gebäudeausrüstung &amp; -systeme</t>
  </si>
  <si>
    <t>Fahrstühle &amp; Rolltreppen</t>
  </si>
  <si>
    <t>Heiz- &amp; Klimatisierungsprodukte</t>
  </si>
  <si>
    <t>Temperaturkontrollgeräte</t>
  </si>
  <si>
    <t>Warmwasserbereitungsgeräte</t>
  </si>
  <si>
    <t>Industrielle Ventilatoren &amp; Gebläse</t>
  </si>
  <si>
    <t>Beleuchtungskörper</t>
  </si>
  <si>
    <t>Gewerbl. Beleuchtungskörper</t>
  </si>
  <si>
    <t>Private Beleuchtungskörper</t>
  </si>
  <si>
    <t>Sicherheitsgeräte</t>
  </si>
  <si>
    <t>Brandmelder</t>
  </si>
  <si>
    <t>Sicherheitssysteme</t>
  </si>
  <si>
    <t>Elektrische Stromgeräte</t>
  </si>
  <si>
    <t>Stromerzeugungsgeräte</t>
  </si>
  <si>
    <t>Elektrische Stromgeneratoren</t>
  </si>
  <si>
    <t>Ausstattung &amp; Systeme für Kernkraftgewinnung</t>
  </si>
  <si>
    <t>Dampferzeuger &amp; Wärmeaustauscher</t>
  </si>
  <si>
    <t>Turbinengeneratoren</t>
  </si>
  <si>
    <t>Stromerzeugungsausrüstung, -teile &amp; -dienste</t>
  </si>
  <si>
    <t>Stromübertragungs &amp; -verteilungsausrüstung</t>
  </si>
  <si>
    <t>Stromautomatisierungsausrüstung</t>
  </si>
  <si>
    <t>Schaltanlagen, Transformatoren &amp; Sonstiges</t>
  </si>
  <si>
    <t>Elektrische Stromnetzteile &amp; -dienste</t>
  </si>
  <si>
    <t>Industrielle Automatisierungskontrollen</t>
  </si>
  <si>
    <t>Automatisierungskontrolle</t>
  </si>
  <si>
    <t>Prozessautomatisierungskontrollen</t>
  </si>
  <si>
    <t>Messinstrumente</t>
  </si>
  <si>
    <t>Elektrische Messinstrumente</t>
  </si>
  <si>
    <t>Flüssigkeitsmesser &amp; Zählgeräte</t>
  </si>
  <si>
    <t>Mess- &amp; Kontrollgeräte</t>
  </si>
  <si>
    <t>Elektrische Komponenten</t>
  </si>
  <si>
    <t>Elektronische Spulen</t>
  </si>
  <si>
    <t>Elektronische Anschlussteile</t>
  </si>
  <si>
    <t>Industrieelektronikgeräte</t>
  </si>
  <si>
    <t>Draht und Kabel</t>
  </si>
  <si>
    <t>Maschinen</t>
  </si>
  <si>
    <t>Landwirtschaftsmaschinen</t>
  </si>
  <si>
    <t>Farmmaschinen &amp; -zubehör</t>
  </si>
  <si>
    <t>Ackerschlepper &amp; Feldmaschinen</t>
  </si>
  <si>
    <t>Implementierungs- &amp; Irrigationsausrüstung</t>
  </si>
  <si>
    <t>Rasenmäher &amp; Gartengeräte</t>
  </si>
  <si>
    <t>Landwirtschaftsmaschinenteile &amp; Dienste</t>
  </si>
  <si>
    <t>Bau- &amp; Bergbaumaschinen</t>
  </si>
  <si>
    <t>Baumaschinen</t>
  </si>
  <si>
    <t>Bergbaumaschinen &amp; -ausrüstung</t>
  </si>
  <si>
    <t>Bergbaumaterialtransportausrüstung</t>
  </si>
  <si>
    <t>Tagebaumaschinen</t>
  </si>
  <si>
    <t>Untertagebaumaschinen</t>
  </si>
  <si>
    <t>Bau- &amp; Bergbaumaschinenteile &amp; Dienste</t>
  </si>
  <si>
    <t>Motoren &amp; Getriebe</t>
  </si>
  <si>
    <t>Industriemotoren</t>
  </si>
  <si>
    <t>Kraftübertragung &amp; Getriebe</t>
  </si>
  <si>
    <t>Getriebe</t>
  </si>
  <si>
    <t>Fabrikautomatisierungsausrüstung</t>
  </si>
  <si>
    <t>Ind. Prozessautomatisierungsmasch.</t>
  </si>
  <si>
    <t>Industrieroboter</t>
  </si>
  <si>
    <t>Relais und Regeltechnik</t>
  </si>
  <si>
    <t>Fabrikautomatisierungsteile &amp; Dienste</t>
  </si>
  <si>
    <t>Flusskontrollgeräte</t>
  </si>
  <si>
    <t>Luftdruck- &amp; Gaskompressoren</t>
  </si>
  <si>
    <t>Fluidzylinder &amp; -aktuatoren</t>
  </si>
  <si>
    <t>Fluidpumpen und -motoren</t>
  </si>
  <si>
    <t>Fluidventile</t>
  </si>
  <si>
    <t>Industriearmaturen</t>
  </si>
  <si>
    <t>Maß- &amp; Verteilungspumpen</t>
  </si>
  <si>
    <t>Pumpen &amp; Pumpausrüstung</t>
  </si>
  <si>
    <t>Flusskontrollausrüstungsteile &amp; Dienste</t>
  </si>
  <si>
    <t>Sonstige Maschinen &amp; Equipment</t>
  </si>
  <si>
    <t>Gewerbe- &amp; Serviceindustriemaschinen</t>
  </si>
  <si>
    <t>Verkaufsautomaten</t>
  </si>
  <si>
    <t>Gewerbl. Waschmaschinen</t>
  </si>
  <si>
    <t>Lebensmittelproduktionsmaschinen</t>
  </si>
  <si>
    <t>Papierindustriemaschinen</t>
  </si>
  <si>
    <t>Plastik- &amp; Gummimaschinen</t>
  </si>
  <si>
    <t>Druckmaschinen &amp; -ausrüstung</t>
  </si>
  <si>
    <t>Sägewerk- &amp; Holzbearbeitungsmaschinen</t>
  </si>
  <si>
    <t>Textilindustriemaschinen</t>
  </si>
  <si>
    <t>Werkzeuge</t>
  </si>
  <si>
    <t>Handwerkzeuge</t>
  </si>
  <si>
    <t>Elektrowerkzeuge</t>
  </si>
  <si>
    <t>Werkzeugzubehör</t>
  </si>
  <si>
    <t>Mehrzweckmaschinen</t>
  </si>
  <si>
    <t>Industriefeuerungsanlagen &amp; -öfen</t>
  </si>
  <si>
    <t>Motoren &amp; Generatoren</t>
  </si>
  <si>
    <t>Skalierungs- &amp; Balancegeräte</t>
  </si>
  <si>
    <t>Verpackungsmaschinenherstellung</t>
  </si>
  <si>
    <t>Recycling-Equipment &amp; Maschinen</t>
  </si>
  <si>
    <t>Sonst. Maschinenteile &amp; Dienste</t>
  </si>
  <si>
    <t>Materialtransportmaschinen</t>
  </si>
  <si>
    <t>Förderbänder &amp;Förderbänderausrüstung</t>
  </si>
  <si>
    <t>Herst. v. industriellen LKWs &amp; Staplern</t>
  </si>
  <si>
    <t>Hängekräne</t>
  </si>
  <si>
    <t>Metallverarbeitungsmaschinen</t>
  </si>
  <si>
    <t>Schneidewerkzeuge &amp; -zubehör</t>
  </si>
  <si>
    <t>Industriegussformen</t>
  </si>
  <si>
    <t>(Metallschneidendes) Maschinenwerkzeug</t>
  </si>
  <si>
    <t>(Metallformendes) Maschinenwerkzeug</t>
  </si>
  <si>
    <t>Walzwerkmaschinen &amp; -ausrüstung</t>
  </si>
  <si>
    <t>Blechmetallverarbeitungsmaschinen</t>
  </si>
  <si>
    <t>Spezialgüsse &amp; Werkzeuge</t>
  </si>
  <si>
    <t>Stanzmaschinen</t>
  </si>
  <si>
    <t>Schweiss- &amp; Lötausrüstung</t>
  </si>
  <si>
    <t>Umweltschutzausrüstung</t>
  </si>
  <si>
    <t>Luftreinhaltungsausrüstung</t>
  </si>
  <si>
    <t>Filterprodukte - Luft &amp; Flüssigkeiten</t>
  </si>
  <si>
    <t>Wasserreinhaltungsausrüstung</t>
  </si>
  <si>
    <t>Transportausrüstung</t>
  </si>
  <si>
    <t>Nutzfahrzeuge</t>
  </si>
  <si>
    <t>Nutzfahrzeugeherst.</t>
  </si>
  <si>
    <t>Nutzfahrzeugteile &amp; Dienste</t>
  </si>
  <si>
    <t>Lkw-Anhänger</t>
  </si>
  <si>
    <t>Wagen- &amp; Lokomotivenbestand</t>
  </si>
  <si>
    <t>Lokomotiven</t>
  </si>
  <si>
    <t>Diesellokomotiven</t>
  </si>
  <si>
    <t>Elektrische Lokomotiven</t>
  </si>
  <si>
    <t>Wagen- &amp; Lokomotivenbestand - Triebwagen</t>
  </si>
  <si>
    <t>Güterwagen</t>
  </si>
  <si>
    <t>Personenwagen</t>
  </si>
  <si>
    <t>Wagen- &amp; Lokomotivenbestand - Komp. &amp; Syst.</t>
  </si>
  <si>
    <t>Eisenbahnschienenkomponenten &amp; -systeme</t>
  </si>
  <si>
    <t>Schiffsbau</t>
  </si>
  <si>
    <t>Schiffsbau &amp; -reparatur</t>
  </si>
  <si>
    <t>Schiffsteile &amp; Dienste</t>
  </si>
  <si>
    <t>Industrielle Zwischenprodukte</t>
  </si>
  <si>
    <t>Verarbeitetes Metall &amp; Metallwaren</t>
  </si>
  <si>
    <t>Eisenwaren</t>
  </si>
  <si>
    <t>Kugel- &amp; Rolllager</t>
  </si>
  <si>
    <t>Bolzen &amp; Unterlegscheiben</t>
  </si>
  <si>
    <t>Verarbeitete Rohre &amp; Rohrverbindungen</t>
  </si>
  <si>
    <t>Metallarmaturen</t>
  </si>
  <si>
    <t>Verarbeitete Metalle</t>
  </si>
  <si>
    <t>Schmieden &amp; Stanzen</t>
  </si>
  <si>
    <t>Walzprofilieren</t>
  </si>
  <si>
    <t>Eisen-&amp;Stahlschmiede</t>
  </si>
  <si>
    <t>Metallstanzen</t>
  </si>
  <si>
    <t>Pulvermetallurgieteile</t>
  </si>
  <si>
    <t>Industriemuster</t>
  </si>
  <si>
    <t>Industrietanks &amp; Speicher</t>
  </si>
  <si>
    <t>Werkstätten</t>
  </si>
  <si>
    <t>Metallbeschichtung &amp; -behandlung</t>
  </si>
  <si>
    <t>Galvanotechnik</t>
  </si>
  <si>
    <t>Metallbeschichtungs- &amp; Gravurdienste</t>
  </si>
  <si>
    <t>Vergüten von Metall</t>
  </si>
  <si>
    <t>Blechmetalle</t>
  </si>
  <si>
    <t>Vorverarbeitete Metalle</t>
  </si>
  <si>
    <t>Blechmetallarbeiten</t>
  </si>
  <si>
    <t>Strukturierte Metall- &amp; Plattenarbeiten</t>
  </si>
  <si>
    <t>Verarbeitende strukturierte Metalle</t>
  </si>
  <si>
    <t>Plattenwaren</t>
  </si>
  <si>
    <t>Drahtprodukte</t>
  </si>
  <si>
    <t>Springfedererzeugnisse (Heavy Gauge)</t>
  </si>
  <si>
    <t>Springfedererzeugnisse (Light Gauge)</t>
  </si>
  <si>
    <t>Gummi &amp; Kunststoff</t>
  </si>
  <si>
    <t>Plastikprodukte</t>
  </si>
  <si>
    <t>Gummiprodukte</t>
  </si>
  <si>
    <t>Mechanische Gummiprodukte</t>
  </si>
  <si>
    <t>Nicht mechanische Gummiprodukte</t>
  </si>
  <si>
    <t>Industrielle Dienstleistungen</t>
  </si>
  <si>
    <t>Industrielle Supportdienste</t>
  </si>
  <si>
    <t>Ind. Vertrieb &amp; Vermietung</t>
  </si>
  <si>
    <t>Industriemaschinen Großhdl.</t>
  </si>
  <si>
    <t>Bau-/Bergbaumasch./Ausrüst. GH</t>
  </si>
  <si>
    <t>Land-/Gartenmasch./Ausrüst. GH</t>
  </si>
  <si>
    <t>Industriemasch. &amp; Ausrüst. GH</t>
  </si>
  <si>
    <t>Transporteinr. &amp; Zubeh. Großhdl.</t>
  </si>
  <si>
    <t>Ind.-Ausrüst. &amp; Zubeh. Großhdl.</t>
  </si>
  <si>
    <t>HLK-Geräte &amp; Zubehör GH</t>
  </si>
  <si>
    <t>Elektrisches Zubehör Großhdl.</t>
  </si>
  <si>
    <t>Hausmeisterbedarf Großhdl.</t>
  </si>
  <si>
    <t>Klempnerbedarf Großhdl.</t>
  </si>
  <si>
    <t>Industrielle Vermietungsdienste</t>
  </si>
  <si>
    <t>Vermietung von gewerblichen Fahrzeugen</t>
  </si>
  <si>
    <t>Vermietungsdienste für allgemeines Zubehör</t>
  </si>
  <si>
    <t>Vermietungsdienste für industrielles Zubehör</t>
  </si>
  <si>
    <t>Vermietungsdienste für Maschinen</t>
  </si>
  <si>
    <t>Reparatur &amp; Wartung</t>
  </si>
  <si>
    <t>Wartung elektr. Präzisionsanl.</t>
  </si>
  <si>
    <t>Reparatur Industriemaschinen</t>
  </si>
  <si>
    <t>Energiedienste</t>
  </si>
  <si>
    <t>Kommerzielle Supportdienste</t>
  </si>
  <si>
    <t>Instandhaltung von Gebäuden</t>
  </si>
  <si>
    <t>Reparatur &amp; Instandhaltung von Einrichtungen</t>
  </si>
  <si>
    <t>Hausmeisterdienste</t>
  </si>
  <si>
    <t>Landschaftsbaudienste</t>
  </si>
  <si>
    <t>Schädlingsbekämpfung</t>
  </si>
  <si>
    <t>Verpflegung</t>
  </si>
  <si>
    <t>Caterer</t>
  </si>
  <si>
    <t>Unternehmer im Lebensmitteldienst</t>
  </si>
  <si>
    <t>Druckerdienste</t>
  </si>
  <si>
    <t>Zeitungen, Bücher &amp; Magazine</t>
  </si>
  <si>
    <t>Druck-Support</t>
  </si>
  <si>
    <t>Sicherheitsdienste</t>
  </si>
  <si>
    <t>Ermittlungsdienste</t>
  </si>
  <si>
    <t>Sicherheitsbediensteter, Dienste</t>
  </si>
  <si>
    <t>Sicherheitssystemdienste</t>
  </si>
  <si>
    <t>Justizvollzugsanstalten</t>
  </si>
  <si>
    <t>Sonst. kommerz. Supportdienste</t>
  </si>
  <si>
    <t>Auktionshaus/Kunsthändler</t>
  </si>
  <si>
    <t>Kongress- &amp; Messeorganisatoren</t>
  </si>
  <si>
    <t>Geophysikalische Studien</t>
  </si>
  <si>
    <t>Innenarchitektur</t>
  </si>
  <si>
    <t>Parkplätze und Garagen</t>
  </si>
  <si>
    <t>Testlaboratorien</t>
  </si>
  <si>
    <t>Uniformvermietung</t>
  </si>
  <si>
    <t>Abfallwirtschaft</t>
  </si>
  <si>
    <t>Giftabfallsammlung &amp; -bearbeitung</t>
  </si>
  <si>
    <t>Giftmüllsammlung</t>
  </si>
  <si>
    <t>Giftabfallbearbeitung &amp; -entsorgung</t>
  </si>
  <si>
    <t>Recycelbare Materialien</t>
  </si>
  <si>
    <t>Festabfallsammlung &amp; -bearbeitung</t>
  </si>
  <si>
    <t>Recyclinganlagen</t>
  </si>
  <si>
    <t>Sanierungsdienstl.</t>
  </si>
  <si>
    <t>Hausmüllsammlung</t>
  </si>
  <si>
    <t>Müllverbrennung, fest</t>
  </si>
  <si>
    <t>Abfalldeponie, fest</t>
  </si>
  <si>
    <t>Abfalltransfer, fest</t>
  </si>
  <si>
    <t>Prof. Dienste</t>
  </si>
  <si>
    <t>Rechtsdienst</t>
  </si>
  <si>
    <t>Anwaltsbüros</t>
  </si>
  <si>
    <t>Patent- &amp;  Notariatsdienste</t>
  </si>
  <si>
    <t>Lobby-Firmen</t>
  </si>
  <si>
    <t>Beratungsdienste</t>
  </si>
  <si>
    <t>Stellenvermittlungen</t>
  </si>
  <si>
    <t>Suche: Führungskraft</t>
  </si>
  <si>
    <t>Allgemeines Consulting</t>
  </si>
  <si>
    <t>Mitarbeiterentwicklung</t>
  </si>
  <si>
    <t>Zeitpersonal</t>
  </si>
  <si>
    <t>Sonst. prof. Dienste</t>
  </si>
  <si>
    <t>Buchführungsdienste</t>
  </si>
  <si>
    <t>Steuerdienste</t>
  </si>
  <si>
    <t>Transportwesen &amp; Logistik</t>
  </si>
  <si>
    <t>Fluglinien</t>
  </si>
  <si>
    <t>Full-Service-Fluggesellschaft</t>
  </si>
  <si>
    <t>Charter - Full-Service</t>
  </si>
  <si>
    <t>Hauptlinie, Fluggesellschaft - Full-Service</t>
  </si>
  <si>
    <t>Regional, Fluggesellschaft - Full-Service</t>
  </si>
  <si>
    <t>Sonst. Fluggesell.-Erlös - Full-Service</t>
  </si>
  <si>
    <t>Billigflieger</t>
  </si>
  <si>
    <t>Gecharterte Fluggesellschaft - LCC</t>
  </si>
  <si>
    <t>Hauptlinie, Fluggesellschaft - LCC</t>
  </si>
  <si>
    <t>Regional, Fluggesellschaft - LCC</t>
  </si>
  <si>
    <t>Sonst. Fluggesell.-Erlös - LCC</t>
  </si>
  <si>
    <t>Regionale Fluggesellschaft</t>
  </si>
  <si>
    <t>Gecharterte Fluggesellschaft - Regional</t>
  </si>
  <si>
    <t>Hauptlinie, Fluggesellschaft - Regional</t>
  </si>
  <si>
    <t>Regional, Fluggesellschaft - Regional</t>
  </si>
  <si>
    <t>Sonst. Fluggesell.-Erlös - Regional</t>
  </si>
  <si>
    <t>Frachttransport zu Luft</t>
  </si>
  <si>
    <t>Express- &amp; Kurierdienste</t>
  </si>
  <si>
    <t>Express-Kurier</t>
  </si>
  <si>
    <t>Kurierdienst zu Land</t>
  </si>
  <si>
    <t>Postdienst</t>
  </si>
  <si>
    <t>Marinetransport</t>
  </si>
  <si>
    <t>Frachtlogistik in der Küstenschifffahrt</t>
  </si>
  <si>
    <t>Containerverschiffg</t>
  </si>
  <si>
    <t>Schüttguttransport</t>
  </si>
  <si>
    <t>Binnengewässertransport</t>
  </si>
  <si>
    <t>RoRo-Transport</t>
  </si>
  <si>
    <t>Tankertransport</t>
  </si>
  <si>
    <t>Chemikalientankertransport</t>
  </si>
  <si>
    <t>LPG &amp; LNG-Tankertransport</t>
  </si>
  <si>
    <t>Öltankertransport</t>
  </si>
  <si>
    <t>Bahnfrachttransport</t>
  </si>
  <si>
    <t>Frachterlös komb.</t>
  </si>
  <si>
    <t>Ges. Rohstofflinien</t>
  </si>
  <si>
    <t>Frachterlös: LaWi - Bahn</t>
  </si>
  <si>
    <t>Frachterlös Autos</t>
  </si>
  <si>
    <t>Frachterlös Chemie</t>
  </si>
  <si>
    <t>Frachterlös Kohle</t>
  </si>
  <si>
    <t>Frachterlös: Verbr.prod.- Bahn</t>
  </si>
  <si>
    <t>Frachterlös: Waldprod. - Bahn</t>
  </si>
  <si>
    <t>Frachterlös: Ind.prod. - Bahn</t>
  </si>
  <si>
    <t>Metallerze und Metalle</t>
  </si>
  <si>
    <t>Nichtmetallische Mineralien &amp; Produkte</t>
  </si>
  <si>
    <t>Transportdienste</t>
  </si>
  <si>
    <t>Asset-basiert kleiner als Lkw-Ladung</t>
  </si>
  <si>
    <t>Fracht - Geringer als Lkw-Ladung</t>
  </si>
  <si>
    <t>LTL-Benzinaufpreis</t>
  </si>
  <si>
    <t>Anlagengestützte Lkw-Ladung</t>
  </si>
  <si>
    <t>Fracht - Lkw-Ladung</t>
  </si>
  <si>
    <t>Benzin - Lkw-Ladung</t>
  </si>
  <si>
    <t>Umzugsdienste</t>
  </si>
  <si>
    <t>LKW-Spezialfrachtdienste</t>
  </si>
  <si>
    <t>Transitleistungen</t>
  </si>
  <si>
    <t>Personenschienenverkehr</t>
  </si>
  <si>
    <t>Intercity-Personenschienenverkehr</t>
  </si>
  <si>
    <t>Nahverkehr</t>
  </si>
  <si>
    <t>Busverkehr</t>
  </si>
  <si>
    <t>Bustranport, überland &amp; ländl.</t>
  </si>
  <si>
    <t>Lokale Busdienste</t>
  </si>
  <si>
    <t>Taxiservice</t>
  </si>
  <si>
    <t>Fährdienste</t>
  </si>
  <si>
    <t>Helikopterservices</t>
  </si>
  <si>
    <t>Logistikdienstleistungen</t>
  </si>
  <si>
    <t>Logistik-Brokerage</t>
  </si>
  <si>
    <t>Luftfracht-Brokerage</t>
  </si>
  <si>
    <t>Kombinierte Brokerage</t>
  </si>
  <si>
    <t>See-Brokerage</t>
  </si>
  <si>
    <t>Makler für Fuhrunternehmen</t>
  </si>
  <si>
    <t>Frachtspeditionsdienste</t>
  </si>
  <si>
    <t>Kombinierte Dienste</t>
  </si>
  <si>
    <t>Lagerungs- &amp; Lagerhallendienste</t>
  </si>
  <si>
    <t>Transportbetriebe &amp; - dienstleistungen</t>
  </si>
  <si>
    <t>Transportinfrastr.-Betreiber</t>
  </si>
  <si>
    <t>Flughafenbetreiber</t>
  </si>
  <si>
    <t>Hafenbetreiber</t>
  </si>
  <si>
    <t>Schnllstr.-/Brücken-/Tunnelbetr.</t>
  </si>
  <si>
    <t>Transportbetreuung</t>
  </si>
  <si>
    <t>Lufttransportbetr.</t>
  </si>
  <si>
    <t>Maritime Hilfsdienste</t>
  </si>
  <si>
    <t>Bahnsupportdienste</t>
  </si>
  <si>
    <t>Fuhrunternehmen, Support-Services</t>
  </si>
  <si>
    <t>Technik &amp; Bau</t>
  </si>
  <si>
    <t>Ingenieurwesen</t>
  </si>
  <si>
    <t>Architektur</t>
  </si>
  <si>
    <t>Bau-/Ingenieurleistungen</t>
  </si>
  <si>
    <t>Ind.- &amp; Verkehrsingenieursdienste</t>
  </si>
  <si>
    <t>Umweltingenieursdienste &amp; Beratung</t>
  </si>
  <si>
    <t>Umweltberatungsdienste</t>
  </si>
  <si>
    <t>Umweltingenieursdienste</t>
  </si>
  <si>
    <t>Infrastrukturbau</t>
  </si>
  <si>
    <t>Komm.-Infrastrukturbau</t>
  </si>
  <si>
    <t>Kabelleitungsbau</t>
  </si>
  <si>
    <t>Komm.- &amp; Stromübertr.-Infrastrukturbau</t>
  </si>
  <si>
    <t>Netzwerkbau</t>
  </si>
  <si>
    <t>Energieinfrastrukturbau</t>
  </si>
  <si>
    <t>Kraftwerkbau</t>
  </si>
  <si>
    <t>Kernkraftwerkbau</t>
  </si>
  <si>
    <t>Öl- &amp; Gasinfrastrukturbau</t>
  </si>
  <si>
    <t>Transportinfrastrukturbau</t>
  </si>
  <si>
    <t>Bau von Flughäfen &amp; Bundesstraßen</t>
  </si>
  <si>
    <t>Seebau</t>
  </si>
  <si>
    <t>Eisen- &amp; U-Bahnbau</t>
  </si>
  <si>
    <t>Versorgungsleitungsbau</t>
  </si>
  <si>
    <t>Bau der elektrischen Versorgungslinie</t>
  </si>
  <si>
    <t>Erdgasversorgungsleitungsbau</t>
  </si>
  <si>
    <t>Wasserversorgungsleitungsbau</t>
  </si>
  <si>
    <t>Gebäudebau</t>
  </si>
  <si>
    <t>Errichtung von gewerblichen Gebäuden</t>
  </si>
  <si>
    <t>Wohnbau</t>
  </si>
  <si>
    <t>Industriegebäudebau</t>
  </si>
  <si>
    <t>Institutioneller Gebäudebau</t>
  </si>
  <si>
    <t>Rohstoffe</t>
  </si>
  <si>
    <t>Chemikalien</t>
  </si>
  <si>
    <t>LaWi-Chemikalien</t>
  </si>
  <si>
    <t>Nutzpflanzenchemikalien</t>
  </si>
  <si>
    <t>Fungizide</t>
  </si>
  <si>
    <t>Herbizide</t>
  </si>
  <si>
    <t>Insektizide</t>
  </si>
  <si>
    <t>Düngemittel</t>
  </si>
  <si>
    <t>Düngermittelmischung &amp; -vertrieb</t>
  </si>
  <si>
    <t>Stickstoffdüngemittel</t>
  </si>
  <si>
    <t>Phosphatdüngemittel</t>
  </si>
  <si>
    <t>Kaliumdüngemittel</t>
  </si>
  <si>
    <t>Saatgut und Agrarbiotechnologie</t>
  </si>
  <si>
    <t>Basische &amp; diversifizierte Chemikalien</t>
  </si>
  <si>
    <t>Anorganische Basischemikalien</t>
  </si>
  <si>
    <t>Alkali &amp; Chlor</t>
  </si>
  <si>
    <t>Säure in Bulk</t>
  </si>
  <si>
    <t>Industriegase</t>
  </si>
  <si>
    <t>Organische Chem. &amp; Zwischenprodukte</t>
  </si>
  <si>
    <t>Alkohol</t>
  </si>
  <si>
    <t>Aromaten</t>
  </si>
  <si>
    <t>Zwischenprodukte</t>
  </si>
  <si>
    <t>Olefine</t>
  </si>
  <si>
    <t>Sonstige organische Basischemikalien</t>
  </si>
  <si>
    <t>Rußschwarz</t>
  </si>
  <si>
    <t>Zykl. Roh- &amp; Zwischenprodukte</t>
  </si>
  <si>
    <t>Gummi &amp; Holz</t>
  </si>
  <si>
    <t>Organische Harze, Fasern, &amp; Gummi</t>
  </si>
  <si>
    <t>Textilfasern &amp; Filamente</t>
  </si>
  <si>
    <t>Zellulosehaltige organische Fasern</t>
  </si>
  <si>
    <t>Nichtzellulosehaltige organische Fasern</t>
  </si>
  <si>
    <t>Organische Harze</t>
  </si>
  <si>
    <t>Kunstkautschuk</t>
  </si>
  <si>
    <t>Spezialchemikalien</t>
  </si>
  <si>
    <t>Klebstoffe &amp; Versieglungsmaterial</t>
  </si>
  <si>
    <t>Moderne Materialien</t>
  </si>
  <si>
    <t>Moderne Keramik</t>
  </si>
  <si>
    <t>Kohlefasern</t>
  </si>
  <si>
    <t>Technisierter Kunststoff</t>
  </si>
  <si>
    <t>Graphitprodukte</t>
  </si>
  <si>
    <t>Spezifische beschichtete Metalle</t>
  </si>
  <si>
    <t>Katalysatoren</t>
  </si>
  <si>
    <t>Verbraucherchemikalien</t>
  </si>
  <si>
    <t>Elektronische Chemikalien</t>
  </si>
  <si>
    <t>Sprengstoff</t>
  </si>
  <si>
    <t>Feinchemikalien</t>
  </si>
  <si>
    <t>Aroma &amp; Düfte</t>
  </si>
  <si>
    <t>Funktionelle Zusätze</t>
  </si>
  <si>
    <t>Kosmetische Zusätze</t>
  </si>
  <si>
    <t>Flüssige &amp; schmierige Zusätze</t>
  </si>
  <si>
    <t>Lebensmittelzusätze</t>
  </si>
  <si>
    <t>Papierzusätze &amp; Verarbeitungschem.</t>
  </si>
  <si>
    <t>Polymer-Zusätze</t>
  </si>
  <si>
    <t>Ind. &amp; Inst. Reinigungschemikalien</t>
  </si>
  <si>
    <t>Ölfeldchemikalien</t>
  </si>
  <si>
    <t>Farben &amp; Beschichtungen</t>
  </si>
  <si>
    <t>Industrielle Beschichtungen</t>
  </si>
  <si>
    <t>Spezialbeschichtungen</t>
  </si>
  <si>
    <t>Druckfarben</t>
  </si>
  <si>
    <t>Synthetische Farbstoffe &amp; Pigmente</t>
  </si>
  <si>
    <t>Anorganische Farbstoffe &amp; Pigmente</t>
  </si>
  <si>
    <t>Organische Farbstoffe &amp; Pigmente</t>
  </si>
  <si>
    <t>Wasseraufbereitungschemikalien</t>
  </si>
  <si>
    <t>Chemikalienvertrieb</t>
  </si>
  <si>
    <t>Chemikalien &amp; verw. Produkte</t>
  </si>
  <si>
    <t>Plastikmaterial &amp; -formen Großhandel</t>
  </si>
  <si>
    <t>Baustoffe</t>
  </si>
  <si>
    <t>Zement &amp; Zuschläge</t>
  </si>
  <si>
    <t>Aggregate</t>
  </si>
  <si>
    <t>Schotter</t>
  </si>
  <si>
    <t>Sand &amp; Kies</t>
  </si>
  <si>
    <t>Zement</t>
  </si>
  <si>
    <t>Transportbeton</t>
  </si>
  <si>
    <t>Ziegel-, Fliesen- &amp; Tonbaumaterial</t>
  </si>
  <si>
    <t>Mauerziegel &amp; Betonbauplatten</t>
  </si>
  <si>
    <t>Feuerfeste Stoffe (Nicht Ton)</t>
  </si>
  <si>
    <t>Betonprodukte</t>
  </si>
  <si>
    <t>Betonziegel und -blöcke</t>
  </si>
  <si>
    <t>Betonrohr</t>
  </si>
  <si>
    <t>Bauglas</t>
  </si>
  <si>
    <t>Gipsprodukte</t>
  </si>
  <si>
    <t>Isolationsstoffe</t>
  </si>
  <si>
    <t>Mineralwolle</t>
  </si>
  <si>
    <t>Polystyrolschaumisolierung</t>
  </si>
  <si>
    <t>Baumaterialien aus Kunststoff</t>
  </si>
  <si>
    <t>Dachmaterialien</t>
  </si>
  <si>
    <t>Verschiedene Baumaterialien</t>
  </si>
  <si>
    <t>Schleifmittel</t>
  </si>
  <si>
    <t>Nichtmetallische Mineralprodukte</t>
  </si>
  <si>
    <t>Baumaterialien aus Stein</t>
  </si>
  <si>
    <t>Kalkstein</t>
  </si>
  <si>
    <t>Naturstein</t>
  </si>
  <si>
    <t>Granit</t>
  </si>
  <si>
    <t>Container &amp; Verpackung</t>
  </si>
  <si>
    <t>Behälter &amp; Verpackung</t>
  </si>
  <si>
    <t>Glasbehälter</t>
  </si>
  <si>
    <t>Metallcontainer &amp; -verpackung</t>
  </si>
  <si>
    <t>Aluminiumfolie für Verpackungen</t>
  </si>
  <si>
    <t>Metallcontainer</t>
  </si>
  <si>
    <t>Papiercontainer &amp; -verpackung</t>
  </si>
  <si>
    <t>Gewelltes Verpackungsmaterial</t>
  </si>
  <si>
    <t>Papierfaserverpackungen</t>
  </si>
  <si>
    <t>Papiertüten</t>
  </si>
  <si>
    <t>Lebensmittelcontainer aus Papier</t>
  </si>
  <si>
    <t>Kartonverpackungsmaterialien</t>
  </si>
  <si>
    <t>Plastikcontainer &amp; -verpackung</t>
  </si>
  <si>
    <t>Plastiktüten &amp; -beutel</t>
  </si>
  <si>
    <t>Plastikflaschen</t>
  </si>
  <si>
    <t>Plastikverpackungsfilme</t>
  </si>
  <si>
    <t>Schützende Verpackungsmaterialien</t>
  </si>
  <si>
    <t>Verpackungsetiketten</t>
  </si>
  <si>
    <t>Forst-, Papier- &amp; Holzprodukte</t>
  </si>
  <si>
    <t>Forstwirtschaft</t>
  </si>
  <si>
    <t>Nutzholzressourcen</t>
  </si>
  <si>
    <t>Holzwirtschaft</t>
  </si>
  <si>
    <t>Gärtnerei&amp; Baumzucht</t>
  </si>
  <si>
    <t>Gummi-Plantage</t>
  </si>
  <si>
    <t>Papier- &amp; Zellstofffabriken</t>
  </si>
  <si>
    <t>Zellstoff</t>
  </si>
  <si>
    <t>Holzprodukte</t>
  </si>
  <si>
    <t>Strukturholz</t>
  </si>
  <si>
    <t>Sägewerke</t>
  </si>
  <si>
    <t>Weichholzfurniere &amp; Sperrholz</t>
  </si>
  <si>
    <t>Holzwerkstoffe</t>
  </si>
  <si>
    <t>Holzkonservierung</t>
  </si>
  <si>
    <t>Holz, nicht tragend</t>
  </si>
  <si>
    <t>Hartholzfurnier &amp; Sperrholz</t>
  </si>
  <si>
    <t>Wiederverwendete Holzprodukte</t>
  </si>
  <si>
    <t>Stahl</t>
  </si>
  <si>
    <t>Stahlproduzenten</t>
  </si>
  <si>
    <t>Flachstahl</t>
  </si>
  <si>
    <t>Lang, Röhre &amp; röhrenförmig</t>
  </si>
  <si>
    <t>Long Produkte</t>
  </si>
  <si>
    <t>Rohr &amp; röhrenförmig</t>
  </si>
  <si>
    <t>Ziehen v. Stahldraht</t>
  </si>
  <si>
    <t>Sondermetalle</t>
  </si>
  <si>
    <t>Metall-SvcCenter &amp; Prozessoren</t>
  </si>
  <si>
    <t>Metall-Servicecenter</t>
  </si>
  <si>
    <t>Stahlverarbeiter</t>
  </si>
  <si>
    <t>Metalle &amp; Bergbau</t>
  </si>
  <si>
    <t>Eisen</t>
  </si>
  <si>
    <t>Eisenerzabbau</t>
  </si>
  <si>
    <t>Eisengießereien</t>
  </si>
  <si>
    <t>Grundmetalle</t>
  </si>
  <si>
    <t>Bauxitbergbau</t>
  </si>
  <si>
    <t>Schmelzung &amp; Raffinierung von Aluminium</t>
  </si>
  <si>
    <t>Kobalt</t>
  </si>
  <si>
    <t>Kupfer</t>
  </si>
  <si>
    <t>Kupferabbau</t>
  </si>
  <si>
    <t>Kupferschmelzung &amp; -raffinierung</t>
  </si>
  <si>
    <t>Mangan</t>
  </si>
  <si>
    <t>Molybdän</t>
  </si>
  <si>
    <t>Nickel, Blei &amp; Zink</t>
  </si>
  <si>
    <t>Blei</t>
  </si>
  <si>
    <t>Zink</t>
  </si>
  <si>
    <t>Zinn</t>
  </si>
  <si>
    <t>Uran</t>
  </si>
  <si>
    <t>Edelmetalle</t>
  </si>
  <si>
    <t>Platingruppe</t>
  </si>
  <si>
    <t>Platin</t>
  </si>
  <si>
    <t>Silber</t>
  </si>
  <si>
    <t>Abbau von Mineral &amp; Edelsteinen</t>
  </si>
  <si>
    <t>Mineralabbau</t>
  </si>
  <si>
    <t>Ton</t>
  </si>
  <si>
    <t>Phosphatgestein</t>
  </si>
  <si>
    <t>Pottasche, Soda, Borate</t>
  </si>
  <si>
    <t>Seltene Erden</t>
  </si>
  <si>
    <t>Abbau von Edelsteinen</t>
  </si>
  <si>
    <t>Diamanten</t>
  </si>
  <si>
    <t>Schmucksteine</t>
  </si>
  <si>
    <t>Kohleabbau</t>
  </si>
  <si>
    <t>Kraftwerkskohle</t>
  </si>
  <si>
    <t>Steinkohle- &amp; Lignitbergbau</t>
  </si>
  <si>
    <t>Steinkohlenbergbau</t>
  </si>
  <si>
    <t>Metallurg Kohleabbau</t>
  </si>
  <si>
    <t>Bergbaudienste</t>
  </si>
  <si>
    <t>Support-Services für Kohle</t>
  </si>
  <si>
    <t>Support-Services für Metalle</t>
  </si>
  <si>
    <t>Unterstützung für nichtmetall. Bergbau</t>
  </si>
  <si>
    <t>GH/Trader v. Metall &amp; Erz</t>
  </si>
  <si>
    <t>Techn. - Hardware &amp; Halbleiter</t>
  </si>
  <si>
    <t>Technologiehardware</t>
  </si>
  <si>
    <t>KommGeräte</t>
  </si>
  <si>
    <t>Fernseh- &amp; Rundfunkgeräte</t>
  </si>
  <si>
    <t>Ausstattung des Datennetzwerks</t>
  </si>
  <si>
    <t>Netzwerkger. f. Haus &amp; Kleinbetr.</t>
  </si>
  <si>
    <t>Kabellose Datennetzwerk-Equipment</t>
  </si>
  <si>
    <t>Geräte für drahtgebundenen Datennetzwerken</t>
  </si>
  <si>
    <t>Mobiltelefone</t>
  </si>
  <si>
    <t>Telekommunikationsausrüstung</t>
  </si>
  <si>
    <t>Kabellose Telekommunikationsgeräte</t>
  </si>
  <si>
    <t>Mobilfunkkommunikationsger.</t>
  </si>
  <si>
    <t>RFID-Geräte</t>
  </si>
  <si>
    <t>Satellitenkommunikationsgeräte</t>
  </si>
  <si>
    <t>Kabell. Applikationsservicegeräte</t>
  </si>
  <si>
    <t>Kabell. Netzinfrastrukturgeräte</t>
  </si>
  <si>
    <t>Kabelgeb. Kommunikationsger.</t>
  </si>
  <si>
    <t>Geräte für Kabel-TV</t>
  </si>
  <si>
    <t>Glasfaserkomm.-Geräte</t>
  </si>
  <si>
    <t>Telekommunikationsgeräte</t>
  </si>
  <si>
    <t>Kabelgeb. Geräten in Kundenhand</t>
  </si>
  <si>
    <t>Drahtgebundenes Netzwerk, Infrastr.-Geräte</t>
  </si>
  <si>
    <t>Audiozubehör</t>
  </si>
  <si>
    <t>Home- und Auto-Stereos</t>
  </si>
  <si>
    <t>Persönliche Audiogeräte</t>
  </si>
  <si>
    <t>Professionelles Audiozubehör</t>
  </si>
  <si>
    <t>Kamerazubehör</t>
  </si>
  <si>
    <t>Digitalkameras</t>
  </si>
  <si>
    <t>Videokameras</t>
  </si>
  <si>
    <t>Bildschirme</t>
  </si>
  <si>
    <t>TV &amp; Monitore</t>
  </si>
  <si>
    <t>Spezial-Displays</t>
  </si>
  <si>
    <t>GPS-Geräte</t>
  </si>
  <si>
    <t>Tastaturen &amp; Mäuse</t>
  </si>
  <si>
    <t>Büroelektronik</t>
  </si>
  <si>
    <t>Drucker, Kopierer &amp; Scanner</t>
  </si>
  <si>
    <t>Büroelektronikbedarf</t>
  </si>
  <si>
    <t>Videogeräte</t>
  </si>
  <si>
    <t>Videospielzubehör</t>
  </si>
  <si>
    <t>Computer-Hardware &amp; Speicher</t>
  </si>
  <si>
    <t>PC</t>
  </si>
  <si>
    <t>Desktop, Computer</t>
  </si>
  <si>
    <t>Handheld-Computer</t>
  </si>
  <si>
    <t>Notebook, Computer</t>
  </si>
  <si>
    <t>Computer-Speicher</t>
  </si>
  <si>
    <t>Festplattenlaufwerke</t>
  </si>
  <si>
    <t>Solid-State-Laufwerke</t>
  </si>
  <si>
    <t>Netzwerkspeicher &amp; Gewebe</t>
  </si>
  <si>
    <t>Festplattenkomponente</t>
  </si>
  <si>
    <t>Server</t>
  </si>
  <si>
    <t>Supercomputer</t>
  </si>
  <si>
    <t>Spezial-Technologiehardware</t>
  </si>
  <si>
    <t>3D-Drucker</t>
  </si>
  <si>
    <t>Biometrische Identifikationssysteme</t>
  </si>
  <si>
    <t>Optische Instrumente &amp; Linsen</t>
  </si>
  <si>
    <t>Überwachungs-/Verkehrleitungssysteme</t>
  </si>
  <si>
    <t>Transaktions-Mgmt-Systeme</t>
  </si>
  <si>
    <t>Kassenterminals</t>
  </si>
  <si>
    <t>Elektr. Komponente</t>
  </si>
  <si>
    <t>Kommunikationgerätekomp.</t>
  </si>
  <si>
    <t>Monitorkomponten</t>
  </si>
  <si>
    <t>Anzeigetafeln</t>
  </si>
  <si>
    <t>Touch-Lösung</t>
  </si>
  <si>
    <t>Elektronisches Glas</t>
  </si>
  <si>
    <t>Batterien für Elektronik</t>
  </si>
  <si>
    <t>Passive Komponenten</t>
  </si>
  <si>
    <t>TechnVertrieb</t>
  </si>
  <si>
    <t>Halbleiter</t>
  </si>
  <si>
    <t>Herstellung von Halbleitern</t>
  </si>
  <si>
    <t>Back-End-Kapitalgeräte</t>
  </si>
  <si>
    <t>Front-End-Kapitalgeräte</t>
  </si>
  <si>
    <t>Montagematerialien &amp; -lösungen</t>
  </si>
  <si>
    <t>Montage- &amp; Testdienste</t>
  </si>
  <si>
    <t>Gießereidienste</t>
  </si>
  <si>
    <t>Siliziumprodukte</t>
  </si>
  <si>
    <t>Halbleitergeräte</t>
  </si>
  <si>
    <t>Analoge ICs</t>
  </si>
  <si>
    <t>Anw.-spez. Analogon</t>
  </si>
  <si>
    <t>Strom-Management</t>
  </si>
  <si>
    <t>Standard-Linear (Allg. Verwendung)</t>
  </si>
  <si>
    <t>Diskret</t>
  </si>
  <si>
    <t>Diskrete Bauelemente, Sensoren &amp; Aktuatoren</t>
  </si>
  <si>
    <t>Optische Komponenten</t>
  </si>
  <si>
    <t>Geistiges Eigentum - Halbleiter</t>
  </si>
  <si>
    <t>Speicher-ICs</t>
  </si>
  <si>
    <t>NAND Flash-Speicher</t>
  </si>
  <si>
    <t>NOR Flash-Speicher</t>
  </si>
  <si>
    <t>Logik, Prozessoren &amp; ASIC</t>
  </si>
  <si>
    <t>Anw.-spezifische Kommunikation</t>
  </si>
  <si>
    <t>Anw.-spezifische I/O &amp; Speicherung</t>
  </si>
  <si>
    <t>Anw.-spezifisches Multimedia</t>
  </si>
  <si>
    <t>Logik</t>
  </si>
  <si>
    <t>Mikrokontroller</t>
  </si>
  <si>
    <t>Mikroprozessoren</t>
  </si>
  <si>
    <t>Software- &amp; Tech-Dienste</t>
  </si>
  <si>
    <t>Anwendungssoftware</t>
  </si>
  <si>
    <t>Analysen &amp; Visualisierung</t>
  </si>
  <si>
    <t>Inhalts- &amp; Kollaborationssoftware</t>
  </si>
  <si>
    <t>Unternehmens-Software</t>
  </si>
  <si>
    <t>Spezielle Software</t>
  </si>
  <si>
    <t>Kommunik.-Software</t>
  </si>
  <si>
    <t>Bildungssoftware</t>
  </si>
  <si>
    <t>Glücksspiel-Software</t>
  </si>
  <si>
    <t>Gesundheitssoftware</t>
  </si>
  <si>
    <t>Infrastruktur-Software</t>
  </si>
  <si>
    <t>Cloud- &amp; Virtualisierungssoftware</t>
  </si>
  <si>
    <t>Datenbank-Software</t>
  </si>
  <si>
    <t>Sicherheitssoftware</t>
  </si>
  <si>
    <t>Betriebssystem</t>
  </si>
  <si>
    <t>Technologiedienste</t>
  </si>
  <si>
    <t>IT-Dienste</t>
  </si>
  <si>
    <t>IT-Dienste - Gewerbe</t>
  </si>
  <si>
    <t>Outsourcing: Geschäftsprozesse</t>
  </si>
  <si>
    <t>IT-Outsourcing</t>
  </si>
  <si>
    <t>Netzwerkintegrationsdienste</t>
  </si>
  <si>
    <t>Technologieberatung</t>
  </si>
  <si>
    <t>IT-Dienste - Staat</t>
  </si>
  <si>
    <t>Informationsdienst</t>
  </si>
  <si>
    <t>Finanzieller Informationsservice</t>
  </si>
  <si>
    <t>Kreditbüros</t>
  </si>
  <si>
    <t>Daten &amp; Analyse</t>
  </si>
  <si>
    <t>Nicht-finanz. Infoservice</t>
  </si>
  <si>
    <t>Gesundheitsweseninformation</t>
  </si>
  <si>
    <t>Juristische Information</t>
  </si>
  <si>
    <t>Immobilieninformation</t>
  </si>
  <si>
    <t>Wissenschaftliche Information</t>
  </si>
  <si>
    <t>Technologie-Information</t>
  </si>
  <si>
    <t>Daten- &amp; Transaktionsprozessoren</t>
  </si>
  <si>
    <t>Finanzielle Transaktionsprozessoren</t>
  </si>
  <si>
    <t>Nicht-finanzielle Datenprozessoren</t>
  </si>
  <si>
    <t>Versorgung</t>
  </si>
  <si>
    <t>Versorger</t>
  </si>
  <si>
    <t>Stromversorgung</t>
  </si>
  <si>
    <t>Integrierte Stromversorgung</t>
  </si>
  <si>
    <t>Stromerzeugung</t>
  </si>
  <si>
    <t>Stromerzeugung aus fossilen Brennstoffen</t>
  </si>
  <si>
    <t>Strom aus fossilem Brennstoff - reguliert</t>
  </si>
  <si>
    <t>Fossiler Strom- unreguliert</t>
  </si>
  <si>
    <t>Nukleare Energieerzeugung</t>
  </si>
  <si>
    <t>Atomkraft - reguliert</t>
  </si>
  <si>
    <t>Atomkraft - nicht reguliert</t>
  </si>
  <si>
    <t>Stromerzeugung aus erneuerbarer Energie</t>
  </si>
  <si>
    <t>Solare Stromerzeugung</t>
  </si>
  <si>
    <t>Solarenergie - reguliert</t>
  </si>
  <si>
    <t>Solarenergie - unreguliert</t>
  </si>
  <si>
    <t>Windenergieerzeugung</t>
  </si>
  <si>
    <t>Windenergie - reguliert</t>
  </si>
  <si>
    <t>Windenergie - unreguliert</t>
  </si>
  <si>
    <t>Geothermische Energiegewinnung</t>
  </si>
  <si>
    <t>Geothermisch - reguliert</t>
  </si>
  <si>
    <t>Geothermisch - unreguliert</t>
  </si>
  <si>
    <t>Wasserkraftstromerzeugung</t>
  </si>
  <si>
    <t>Wasserkraftstrom - reguliert</t>
  </si>
  <si>
    <t>Wasserkraftstrom - unreguliert</t>
  </si>
  <si>
    <t>Meeresenergiegewinnung</t>
  </si>
  <si>
    <t>Maritime Energie - reguliert</t>
  </si>
  <si>
    <t>Maritime Energie - unreguliert</t>
  </si>
  <si>
    <t>Biomasse- &amp; Abfallenergieerzeugung</t>
  </si>
  <si>
    <t>Biomasse &amp; Abfall - reguliert</t>
  </si>
  <si>
    <t>Biomasse &amp; Abfall - unreguliert</t>
  </si>
  <si>
    <t>Stromspeicher</t>
  </si>
  <si>
    <t>Stromübertragung &amp; -verteilung</t>
  </si>
  <si>
    <t>Stromübertragung</t>
  </si>
  <si>
    <t>Stromverteilung</t>
  </si>
  <si>
    <t>Fernwärme &amp; -kälte</t>
  </si>
  <si>
    <t>Gas- &amp; Wasserversorgung</t>
  </si>
  <si>
    <t>Gasversorgung</t>
  </si>
  <si>
    <t>Übertragung &amp; Lagerung von Erdgas</t>
  </si>
  <si>
    <t>Erdgasübertragung</t>
  </si>
  <si>
    <t>Erdgaslager</t>
  </si>
  <si>
    <t>Propangasverteilung</t>
  </si>
  <si>
    <t>Erdgasverteilung</t>
  </si>
  <si>
    <t>Wasserversorgung</t>
  </si>
  <si>
    <t>Netzwerke: Abwasser</t>
  </si>
  <si>
    <t>Netzwerke: Wasserversorgung</t>
  </si>
  <si>
    <t>Strom &amp; Erdgas - Marketing &amp; Handel</t>
  </si>
  <si>
    <t>Strom/Gas Mrktg &amp; Hdl</t>
  </si>
  <si>
    <t>Elektrizität Marketing &amp; Handel</t>
  </si>
  <si>
    <t>Gas Marketing &amp; Handel</t>
  </si>
  <si>
    <t>Regierung</t>
  </si>
  <si>
    <t>Supranationale</t>
  </si>
  <si>
    <t>Staatsanleihe Sovereign</t>
  </si>
  <si>
    <t>Agencies Sovereign</t>
  </si>
  <si>
    <t>Staatliche Banken</t>
  </si>
  <si>
    <t>Zentralbanken</t>
  </si>
  <si>
    <t>Staatliche Entwicklungsbanken</t>
  </si>
  <si>
    <t>Export-Import-Banken</t>
  </si>
  <si>
    <t>Regional &amp; Lokal</t>
  </si>
  <si>
    <t>Staatsanleihe Regional</t>
  </si>
  <si>
    <t>Agencies Regional</t>
  </si>
  <si>
    <t>Lokal</t>
  </si>
  <si>
    <t>Staatsanleihe Lokal</t>
  </si>
  <si>
    <t>Agencies Lokal</t>
  </si>
  <si>
    <t>Nicht klassifizierbar</t>
  </si>
  <si>
    <t>Nicht klassifiziert</t>
  </si>
  <si>
    <t>Unbekannt</t>
  </si>
  <si>
    <t>Unternehmensberichtigungen</t>
  </si>
  <si>
    <t>Intersegmentberichtigungen</t>
  </si>
  <si>
    <t>Comunicaciones</t>
  </si>
  <si>
    <t>Prensa</t>
  </si>
  <si>
    <t>Publicidad y mercadeo</t>
  </si>
  <si>
    <t>Servicios y agencias de publicidad</t>
  </si>
  <si>
    <t>Agencias publicidad</t>
  </si>
  <si>
    <t>Estudios y consultoría de mercado</t>
  </si>
  <si>
    <t>Servicios de consultoría de mercadotecnia</t>
  </si>
  <si>
    <t>Estudios del mercado</t>
  </si>
  <si>
    <t>Agencias de representación de medios</t>
  </si>
  <si>
    <t>Agencias de relaciones públicas</t>
  </si>
  <si>
    <t>Márketing directo</t>
  </si>
  <si>
    <t>Serv de distr material de publicidad</t>
  </si>
  <si>
    <t>Agencias de publicidad que operan por correo directo</t>
  </si>
  <si>
    <t>Cable y satélite</t>
  </si>
  <si>
    <t>Serv video p/cable y satélite</t>
  </si>
  <si>
    <t>Serv Internet p/cable y satélite</t>
  </si>
  <si>
    <t>Serv teléfono p/cable y satélite</t>
  </si>
  <si>
    <t>Contenido entretenimiento</t>
  </si>
  <si>
    <t>Películas y televisión</t>
  </si>
  <si>
    <t>Producción y distribución de películas y televisión</t>
  </si>
  <si>
    <t>Producción de películas y televisión</t>
  </si>
  <si>
    <t>Producción de películas</t>
  </si>
  <si>
    <t>Producción de televisión y video</t>
  </si>
  <si>
    <t>Distribución de película y video</t>
  </si>
  <si>
    <t>Distribución de películas</t>
  </si>
  <si>
    <t>Sindicación de programas de televisión</t>
  </si>
  <si>
    <t>Servicios de tele producción y post producción</t>
  </si>
  <si>
    <t>Estaciones de medios p/tv</t>
  </si>
  <si>
    <t>Redes de cable</t>
  </si>
  <si>
    <t>Ingreso de publicidad-redes de cable</t>
  </si>
  <si>
    <t>Otro ing-redes de cable</t>
  </si>
  <si>
    <t>Estaciones de tv</t>
  </si>
  <si>
    <t>Ing an - estación de tv</t>
  </si>
  <si>
    <t>Otro ingreso - retransmisión de televisión</t>
  </si>
  <si>
    <t>Ing de regalías - películas y TV</t>
  </si>
  <si>
    <t>Música</t>
  </si>
  <si>
    <t>Produc y distr grabación integr</t>
  </si>
  <si>
    <t>Editoras de música</t>
  </si>
  <si>
    <t>Producción de discos</t>
  </si>
  <si>
    <t>Juegos de video</t>
  </si>
  <si>
    <t>Juegos en línea y móviles</t>
  </si>
  <si>
    <t>Juegos de consola y ordenador</t>
  </si>
  <si>
    <t>Publicación y difusión</t>
  </si>
  <si>
    <t>Editorial</t>
  </si>
  <si>
    <t>Editoras</t>
  </si>
  <si>
    <t>Editoras de libros profesionales</t>
  </si>
  <si>
    <t>Editoras de libros escolares</t>
  </si>
  <si>
    <t>Edit periódicos</t>
  </si>
  <si>
    <t>Ingreso de publicidad - periódico</t>
  </si>
  <si>
    <t>Ingreso circulación - periódicos</t>
  </si>
  <si>
    <t>Otro ingreso - periódicos</t>
  </si>
  <si>
    <t>Editoras de periódicos</t>
  </si>
  <si>
    <t>Ingreso circulación - periodicidad</t>
  </si>
  <si>
    <t>Otro ingreso - periódico</t>
  </si>
  <si>
    <t>Retransmisión local de televisión y radio</t>
  </si>
  <si>
    <t>Cadenas de televisión local</t>
  </si>
  <si>
    <t>Ingreso de publicidad-transmisión de televisión local</t>
  </si>
  <si>
    <t>Otro ingreso-retransmisión de televisión local</t>
  </si>
  <si>
    <t>Transmisión radio</t>
  </si>
  <si>
    <t>Redes de radio</t>
  </si>
  <si>
    <t>Emisoras de radio</t>
  </si>
  <si>
    <t>Publicidad externa</t>
  </si>
  <si>
    <t>Medios y servicios de Internet</t>
  </si>
  <si>
    <t>Web automotriz</t>
  </si>
  <si>
    <t>Ingreso de publicidad-web automotriz</t>
  </si>
  <si>
    <t>Otro ing-web automotriz</t>
  </si>
  <si>
    <t>Web de sitios de citas</t>
  </si>
  <si>
    <t>Ingreso de publicidad-sitios web de agencias de contactos</t>
  </si>
  <si>
    <t>Otro ingreso-Sitios Web de agencias de contactos</t>
  </si>
  <si>
    <t>Registrador de dominio</t>
  </si>
  <si>
    <t>Ingreso de publicidad-registrador de dominio</t>
  </si>
  <si>
    <t>Otro ingreso-Registrador de dominio</t>
  </si>
  <si>
    <t>Evento de entretenimiento boleto en línea</t>
  </si>
  <si>
    <t>Ingreso de publicidad-boleta en línea de evento</t>
  </si>
  <si>
    <t>Otro-boleta en línea de evento</t>
  </si>
  <si>
    <t>Web de fotografía</t>
  </si>
  <si>
    <t>Ingreso de publicidad-sitios web de fotografía</t>
  </si>
  <si>
    <t>Otro ing-web fotografía</t>
  </si>
  <si>
    <t>Sitios de comparaciones de precios y servicios</t>
  </si>
  <si>
    <t>Ingreso de publicidad- web de precios y comp de servicios</t>
  </si>
  <si>
    <t>Otro- web de precios y comp de servicios</t>
  </si>
  <si>
    <t>Sitios de inmobiliario</t>
  </si>
  <si>
    <t>Ingreso de publicidad-web inmobiliario</t>
  </si>
  <si>
    <t>Otro ingreso-web inmobiliario</t>
  </si>
  <si>
    <t>Servicios web de reclutamiento</t>
  </si>
  <si>
    <t>Ingreso de publicidad-sitios Web de servicios de reclutamiento</t>
  </si>
  <si>
    <t>Otro ingreso-Sitios reclutam</t>
  </si>
  <si>
    <t>Sitios de viajes y reservaciones</t>
  </si>
  <si>
    <t>Ingreso de publicidad-sitios Web de información y registración de viajes</t>
  </si>
  <si>
    <t>Otros - viajes y reservaciones de web</t>
  </si>
  <si>
    <t>Sitios de información educativa</t>
  </si>
  <si>
    <t>Ingreso de publicidad-sitios Web de información educativa</t>
  </si>
  <si>
    <t>Otro- web de información educativa</t>
  </si>
  <si>
    <t>Portales de anuncios en Internet</t>
  </si>
  <si>
    <t>Ing de pub-portales de internet</t>
  </si>
  <si>
    <t>Anuncio de mostrador</t>
  </si>
  <si>
    <t>Anuncio de búsqueda</t>
  </si>
  <si>
    <t>Otro ing-portales de Internet</t>
  </si>
  <si>
    <t>Web médico y de salud</t>
  </si>
  <si>
    <t>Ingreso de publicidad-sitios web de salud</t>
  </si>
  <si>
    <t>Otro-web médicos y de sanidad</t>
  </si>
  <si>
    <t>Web de noticias, deport y entret</t>
  </si>
  <si>
    <t>Ingreso de publicidad-sitios web de noticias, deportes y entretenimiento</t>
  </si>
  <si>
    <t>Otro - noticias, deportes, web de entretenimiento</t>
  </si>
  <si>
    <t>Redes sociales</t>
  </si>
  <si>
    <t>Ing publicidad - redes sociales</t>
  </si>
  <si>
    <t>Otro ing - redes sociales</t>
  </si>
  <si>
    <t>Telecomunicaciones</t>
  </si>
  <si>
    <t>Telecomunicación inalámbrica</t>
  </si>
  <si>
    <t>Proveedores de servicios inhalámbricos</t>
  </si>
  <si>
    <t>Servicios de teléfono móvil</t>
  </si>
  <si>
    <t>Servicios móviles de datos</t>
  </si>
  <si>
    <t>Mensajes de texto en celulares (SMS)</t>
  </si>
  <si>
    <t>Servicios móviles de itinerancia</t>
  </si>
  <si>
    <t>Ingreso de acceso al infraestructura inalámbrica</t>
  </si>
  <si>
    <t>Operadores de satélite</t>
  </si>
  <si>
    <t>Ingreso de dispositivos móviles de comunicaciones</t>
  </si>
  <si>
    <t>Telecomunicación de línea fija</t>
  </si>
  <si>
    <t>Servicios de teléfono por línea fija</t>
  </si>
  <si>
    <t>Servicios de protocolo de Internet (IP) de "voice over"</t>
  </si>
  <si>
    <t>Serv tel local-Inal</t>
  </si>
  <si>
    <t>Servicios larga dist-alámbricos</t>
  </si>
  <si>
    <t>Alq líneas tel alám</t>
  </si>
  <si>
    <t>Servicios de Internet por línea fija</t>
  </si>
  <si>
    <t>Servicios de video por línea fija</t>
  </si>
  <si>
    <t>Servicios mayoristas telecom</t>
  </si>
  <si>
    <t>Centros de datos</t>
  </si>
  <si>
    <t>Consumo discrecional</t>
  </si>
  <si>
    <t>Productos de consumo discrecional</t>
  </si>
  <si>
    <t>Productos textiles confeccionados</t>
  </si>
  <si>
    <t>Diseño de ropa, calzado y acc</t>
  </si>
  <si>
    <t>Diseño de ropa</t>
  </si>
  <si>
    <t>Ropa de niños</t>
  </si>
  <si>
    <t>Ropa de hombres</t>
  </si>
  <si>
    <t>Ropa de mujeres</t>
  </si>
  <si>
    <t>Lencería</t>
  </si>
  <si>
    <t>Ropa deportiva</t>
  </si>
  <si>
    <t>Ropa de peluche y piel</t>
  </si>
  <si>
    <t>Prendas exteriores</t>
  </si>
  <si>
    <t>Uniformes profesionales</t>
  </si>
  <si>
    <t>Alquiler de marcas de ropa</t>
  </si>
  <si>
    <t>Diseño de bolsas/bienes de cuero/acc</t>
  </si>
  <si>
    <t>Maletas</t>
  </si>
  <si>
    <t>Bienes personales de cuero</t>
  </si>
  <si>
    <t>Bolsas y monederos</t>
  </si>
  <si>
    <t>Diseño de calzado</t>
  </si>
  <si>
    <t>Calzado atlético</t>
  </si>
  <si>
    <t>Calzado no atlético</t>
  </si>
  <si>
    <t>Calzado varonil</t>
  </si>
  <si>
    <t>Calzado para mujeres</t>
  </si>
  <si>
    <t>Subcontratación de prendas</t>
  </si>
  <si>
    <t>Diseño de relojes y joyería</t>
  </si>
  <si>
    <t>Joyería</t>
  </si>
  <si>
    <t>Alerta</t>
  </si>
  <si>
    <t>Textiles y productos de textiles</t>
  </si>
  <si>
    <t>Curtido, acabado cuero y piel</t>
  </si>
  <si>
    <t>Textil</t>
  </si>
  <si>
    <t>Terminados de telas</t>
  </si>
  <si>
    <t>Mol recubrim telas</t>
  </si>
  <si>
    <t>Molienda de acabado de textiles y telas no de lana</t>
  </si>
  <si>
    <t>Molienda de tejidos y acabados de tejidos de lana</t>
  </si>
  <si>
    <t>Telas</t>
  </si>
  <si>
    <t>Conf telas no tejid</t>
  </si>
  <si>
    <t>Molinería de tejidos</t>
  </si>
  <si>
    <t>Fibras, hilos y tejidos</t>
  </si>
  <si>
    <t>Fibras y tejidos sintéticos</t>
  </si>
  <si>
    <t>Confección de hilos</t>
  </si>
  <si>
    <t>Molinería hilos gir</t>
  </si>
  <si>
    <t>Molienda de hilos texturizados, tirados y devanados</t>
  </si>
  <si>
    <t>Productos textiles</t>
  </si>
  <si>
    <t>Molinería de lienzos y productos relacionados</t>
  </si>
  <si>
    <t>Cultivo de algodón</t>
  </si>
  <si>
    <t>Molinería de cuerdas, cordones e hilos</t>
  </si>
  <si>
    <t>Conf bolsas textiles</t>
  </si>
  <si>
    <t>Fabricación de cordón y tela de llantas</t>
  </si>
  <si>
    <t>Automotriz</t>
  </si>
  <si>
    <t>Automóviles</t>
  </si>
  <si>
    <t>Vehículos de pasajeros</t>
  </si>
  <si>
    <t>Camiones ligeros</t>
  </si>
  <si>
    <t>Motocicletas</t>
  </si>
  <si>
    <t>Autopartes</t>
  </si>
  <si>
    <t>Partes alternativas de vehículos</t>
  </si>
  <si>
    <t>Eléctricos y electrónicos de autos</t>
  </si>
  <si>
    <t>Equipo ligero de autos</t>
  </si>
  <si>
    <t>Dispositivos electrónicos de autos</t>
  </si>
  <si>
    <t>Ventanas automotrices</t>
  </si>
  <si>
    <t>Sistemas HVAC de autos</t>
  </si>
  <si>
    <t>Estampas de metal de autos</t>
  </si>
  <si>
    <t>Equipo de seguridad automotriz</t>
  </si>
  <si>
    <t>Ingeniería y tec automotriz</t>
  </si>
  <si>
    <t>Carrocerías</t>
  </si>
  <si>
    <t>Sistemas de frenos</t>
  </si>
  <si>
    <t>Componentes de transmisión</t>
  </si>
  <si>
    <t>Motores y partes</t>
  </si>
  <si>
    <t>Motores de diésel y partes</t>
  </si>
  <si>
    <t>Motores de gasolina y partes</t>
  </si>
  <si>
    <t>Escapes y emisiones</t>
  </si>
  <si>
    <t>Asientos y bordes</t>
  </si>
  <si>
    <t>Direcciones y suspensiones</t>
  </si>
  <si>
    <t>Llantas</t>
  </si>
  <si>
    <t>Baterías de vehículos</t>
  </si>
  <si>
    <t>Ruedas de vehículos</t>
  </si>
  <si>
    <t>Construcción de viviendas</t>
  </si>
  <si>
    <t>Construcción de viv unifamiliares</t>
  </si>
  <si>
    <t>Construcción de viv multifamiliares</t>
  </si>
  <si>
    <t>Viviendas fabricadas (móviles)</t>
  </si>
  <si>
    <t>Ventas de tierra</t>
  </si>
  <si>
    <t>Productos de construcción</t>
  </si>
  <si>
    <t>Pisos</t>
  </si>
  <si>
    <t>Pisos de alfombras</t>
  </si>
  <si>
    <t>Pisos de baldosa</t>
  </si>
  <si>
    <t>Pisos de laminado y madera</t>
  </si>
  <si>
    <t>Pisos de vinilo</t>
  </si>
  <si>
    <t>Gabinetes y encimeras</t>
  </si>
  <si>
    <t>Instalaciones de tuberías</t>
  </si>
  <si>
    <t>Ventanas y puertas</t>
  </si>
  <si>
    <t>Ventanas</t>
  </si>
  <si>
    <t>Puertas</t>
  </si>
  <si>
    <t>Productos para el hogar y negocios</t>
  </si>
  <si>
    <t>Electrodomésticos</t>
  </si>
  <si>
    <t>Enseres de calefacción y aire ac</t>
  </si>
  <si>
    <t>Enseres de cocina</t>
  </si>
  <si>
    <t>Lavadoras y secadoras</t>
  </si>
  <si>
    <t>Refrigeradores y congeladores</t>
  </si>
  <si>
    <t>Aspiradoras</t>
  </si>
  <si>
    <t>Muebles</t>
  </si>
  <si>
    <t>Muebles para el hogar</t>
  </si>
  <si>
    <t>Muebles de metal</t>
  </si>
  <si>
    <t>Muebles de madera</t>
  </si>
  <si>
    <t>Muebles de madera tapizados</t>
  </si>
  <si>
    <t>Muebles de madera no tapizados</t>
  </si>
  <si>
    <t>Muebles de oficina</t>
  </si>
  <si>
    <t>Colchones</t>
  </si>
  <si>
    <t>Artículos del hogar</t>
  </si>
  <si>
    <t>Vajilla y utensilios de cocina</t>
  </si>
  <si>
    <t>Productos de decoración del hogar</t>
  </si>
  <si>
    <t>Artículos oficina</t>
  </si>
  <si>
    <t>Papelería</t>
  </si>
  <si>
    <t>Instrum de escritura</t>
  </si>
  <si>
    <t>Productos de tiempo libre</t>
  </si>
  <si>
    <t>Juguetes y juegos</t>
  </si>
  <si>
    <t>Instrumentos musicales</t>
  </si>
  <si>
    <t>Vehículos recreativos</t>
  </si>
  <si>
    <t>Construc botes de ocio/yates</t>
  </si>
  <si>
    <t>Autocaravanas, remolques y campers</t>
  </si>
  <si>
    <t>Autocaravanas</t>
  </si>
  <si>
    <t>Caravanas de viajes y de campamento</t>
  </si>
  <si>
    <t>Bienes deportivos</t>
  </si>
  <si>
    <t>Bicicletas y partes</t>
  </si>
  <si>
    <t>Bicicletas</t>
  </si>
  <si>
    <t>Partes de bicicleta</t>
  </si>
  <si>
    <t>Equipo de golf</t>
  </si>
  <si>
    <t>Armas pequeñas</t>
  </si>
  <si>
    <t>Servicio de consumo discrecional</t>
  </si>
  <si>
    <t>Servicios al consumidor</t>
  </si>
  <si>
    <t>Alquiler bienes cons</t>
  </si>
  <si>
    <t>Alquiler aparatos electrodom</t>
  </si>
  <si>
    <t>Alquiler de equipo médico para el hogar</t>
  </si>
  <si>
    <t>Servicios educativos</t>
  </si>
  <si>
    <t>Colegios de primaria y secundaria</t>
  </si>
  <si>
    <t>Universidades y escuelas de educación terciaria</t>
  </si>
  <si>
    <t>Escuelas vocacionales</t>
  </si>
  <si>
    <t>Escuelas de idiomas</t>
  </si>
  <si>
    <t>Servicios funerarios</t>
  </si>
  <si>
    <t>Servs de funerarias</t>
  </si>
  <si>
    <t>Cementerios/crematorios</t>
  </si>
  <si>
    <t>Organizaciones sin fines de lucro</t>
  </si>
  <si>
    <t>Sindicatos laborales</t>
  </si>
  <si>
    <t>Asociaciones comerciales</t>
  </si>
  <si>
    <t>Servicios personales</t>
  </si>
  <si>
    <t>Salones de belleza</t>
  </si>
  <si>
    <t>Servicios de control de peso</t>
  </si>
  <si>
    <t>Servicio de fotografía</t>
  </si>
  <si>
    <t>Estudio fotográfico</t>
  </si>
  <si>
    <t>Serv impresión fotos</t>
  </si>
  <si>
    <t>Comités políticos</t>
  </si>
  <si>
    <t>Contratistas residenciales</t>
  </si>
  <si>
    <t>Otros servicios al consumidor</t>
  </si>
  <si>
    <t>Reparación y mantenimiento bienes de consumo</t>
  </si>
  <si>
    <t>Servicios de lavandería</t>
  </si>
  <si>
    <t>Instalaciones y sev p/tiempo libre</t>
  </si>
  <si>
    <t>Casinos y juegos</t>
  </si>
  <si>
    <t>Casinos (no hoteles)</t>
  </si>
  <si>
    <t>Equipo de juegos</t>
  </si>
  <si>
    <t>Apuestas en línea y móviles</t>
  </si>
  <si>
    <t>Servicios de lotería</t>
  </si>
  <si>
    <t>Circuitos carreras</t>
  </si>
  <si>
    <t>Apuestas</t>
  </si>
  <si>
    <t>Líneas de cruceros</t>
  </si>
  <si>
    <t>Alojamiento</t>
  </si>
  <si>
    <t>Hotel y motel (sin casino)</t>
  </si>
  <si>
    <t>Ingreso de alimento y bebidas - hoteles</t>
  </si>
  <si>
    <t>Ingreso de habitaciones - hoteles</t>
  </si>
  <si>
    <t>Ingreso de tiempo compartido - hoteles</t>
  </si>
  <si>
    <t>Otro ingreso - hoteles</t>
  </si>
  <si>
    <t>Ingreso de alimento y bebidas - hoteles de casino</t>
  </si>
  <si>
    <t>Ingreso de habitaciones - hoteles de casinos</t>
  </si>
  <si>
    <t>Otro ing-hoteles de casinos</t>
  </si>
  <si>
    <t>Moteles con desayuno</t>
  </si>
  <si>
    <t>Restaurantes</t>
  </si>
  <si>
    <t>Restaurantes de servicio limitado</t>
  </si>
  <si>
    <t>Restaurante de comida rápida informal</t>
  </si>
  <si>
    <t>Franquicia - rest de comida rápida informal</t>
  </si>
  <si>
    <t>Propios - rest de comida rápida informal</t>
  </si>
  <si>
    <t>Restaurantes de comida rápida</t>
  </si>
  <si>
    <t>Franquicia - rest de comida rápida</t>
  </si>
  <si>
    <t>Propios - rest de comida rápida</t>
  </si>
  <si>
    <t>Café y tentempiés</t>
  </si>
  <si>
    <t>Café y tentempiés - franquicia</t>
  </si>
  <si>
    <t>Café y tentempiés - propietario</t>
  </si>
  <si>
    <t>Bares y cantinas</t>
  </si>
  <si>
    <t>Restaurantes de servicio completo</t>
  </si>
  <si>
    <t>Restaurantes informales</t>
  </si>
  <si>
    <t>Franquicia - rest informal</t>
  </si>
  <si>
    <t>Propios - rest informal</t>
  </si>
  <si>
    <t>Restaurantes de lujo</t>
  </si>
  <si>
    <t>Restaurantes de lujo - franquicia</t>
  </si>
  <si>
    <t>Restaurantes de lujo - propios</t>
  </si>
  <si>
    <t>Instalaciones de entretenimiento</t>
  </si>
  <si>
    <t>Centros nocturnos</t>
  </si>
  <si>
    <t>Parques de atracciones y centros de entretenimiento</t>
  </si>
  <si>
    <t>Ferias atracciones</t>
  </si>
  <si>
    <t>Parques y ferias atracciones</t>
  </si>
  <si>
    <t>Agencias de boletos de entretenimiento</t>
  </si>
  <si>
    <t>Cines</t>
  </si>
  <si>
    <t>Muestra de artes y museos</t>
  </si>
  <si>
    <t>Museos y galerías</t>
  </si>
  <si>
    <t>Espectáculos</t>
  </si>
  <si>
    <t>Artistas independien</t>
  </si>
  <si>
    <t>Promotores de evento con inst</t>
  </si>
  <si>
    <t>Promotores de evento sin instalaciones</t>
  </si>
  <si>
    <t>Teatros con y sin cena</t>
  </si>
  <si>
    <t>Actividades deportivas profesionales</t>
  </si>
  <si>
    <t>Derechos de transmisión - equipos deportivos</t>
  </si>
  <si>
    <t>Recibos de entrada</t>
  </si>
  <si>
    <t>Mercancía deportiva</t>
  </si>
  <si>
    <t>Equipos deportivos</t>
  </si>
  <si>
    <t>Centros de boliche</t>
  </si>
  <si>
    <t>Gimnasios y centros recreativos</t>
  </si>
  <si>
    <t>Campos de golf</t>
  </si>
  <si>
    <t>Marinas turísticas</t>
  </si>
  <si>
    <t>Pistas para esquiar</t>
  </si>
  <si>
    <t>Servicios de viaje</t>
  </si>
  <si>
    <t>Organiz excursiones</t>
  </si>
  <si>
    <t>Agencias de viaje</t>
  </si>
  <si>
    <t>Minorista y mayor- discrecional</t>
  </si>
  <si>
    <t>Mayorista - discrecionario</t>
  </si>
  <si>
    <t>Mayoristas ropa y calzado</t>
  </si>
  <si>
    <t>Vta al por mayor de ropa y accesorios</t>
  </si>
  <si>
    <t>Comercio al por mayor de calzado</t>
  </si>
  <si>
    <t>Joyeros y relojeros mayoristas</t>
  </si>
  <si>
    <t>Mayoristas de autos</t>
  </si>
  <si>
    <t>Mayoristas de automóviles</t>
  </si>
  <si>
    <t>Mayoristas prov automotrices</t>
  </si>
  <si>
    <t>Comercio al por mayor de llantas</t>
  </si>
  <si>
    <t>Mayorista de enseres/elec cons</t>
  </si>
  <si>
    <t>Vta al p/mayor de ordenadores y software</t>
  </si>
  <si>
    <t>Comercio al por mayor de equipo fotográfico y provisiones</t>
  </si>
  <si>
    <t>Mayoristas productos hogar y of</t>
  </si>
  <si>
    <t>Comercio al por mayor de herrajes</t>
  </si>
  <si>
    <t>Vta al por mayor de muebles para el hogar</t>
  </si>
  <si>
    <t>Vtas al por mayor de equipo oficina</t>
  </si>
  <si>
    <t>Comercio al por mayor de pinturas</t>
  </si>
  <si>
    <t>Comercio al por mayor de papeles de impresión y escritura</t>
  </si>
  <si>
    <t>Mayoristas prod papelería/oficina</t>
  </si>
  <si>
    <t>Otros mayoristas</t>
  </si>
  <si>
    <t>Vta al por mayor de libros, periódicos y noticias</t>
  </si>
  <si>
    <t>Comercio al por mayor de telas y textiles</t>
  </si>
  <si>
    <t>Mayoristas de provisiones a florerías</t>
  </si>
  <si>
    <t>Comercio al por mayor de papel industrial</t>
  </si>
  <si>
    <t>Comercio al por mayor de bienes oftálmicos</t>
  </si>
  <si>
    <t>Comercio al por mayor de bienes deportivos</t>
  </si>
  <si>
    <t>Venta al por mayor de juguetes y juegos</t>
  </si>
  <si>
    <t>Importaciones y exportaciones</t>
  </si>
  <si>
    <t>Comercio al por menor discrecional</t>
  </si>
  <si>
    <t>Comercio al por menor autos</t>
  </si>
  <si>
    <t>Tiendas de autopartes y accesorios</t>
  </si>
  <si>
    <t>Reparación de automóviles</t>
  </si>
  <si>
    <t>Concesionarios de autos</t>
  </si>
  <si>
    <t>Aquiler y arrendamiento de carros de pasajero</t>
  </si>
  <si>
    <t>Arrendamiento de carros de pasajero</t>
  </si>
  <si>
    <t>Alquiler de carros de pasajero</t>
  </si>
  <si>
    <t>Minoristas basados en catálogo y tv</t>
  </si>
  <si>
    <t>Catálogo al por menor</t>
  </si>
  <si>
    <t>Márketing múlt nivel</t>
  </si>
  <si>
    <t>Comercio al por menor basado en televisión</t>
  </si>
  <si>
    <t>Tiendas de enseres y electrónicos</t>
  </si>
  <si>
    <t>Tiendas de electrodomésticos</t>
  </si>
  <si>
    <t>Tiendas de aparatos domésticos</t>
  </si>
  <si>
    <t>Tiendas departamento</t>
  </si>
  <si>
    <t>Tiendas de departamento de lujo</t>
  </si>
  <si>
    <t>Tiendas de depto de nivel medio</t>
  </si>
  <si>
    <t>Tiendas prods dom</t>
  </si>
  <si>
    <t>Dealers de mat de constr</t>
  </si>
  <si>
    <t>Dealers mat de edif ladrillo y piedra</t>
  </si>
  <si>
    <t>Comerc fontanería, HVAC</t>
  </si>
  <si>
    <t>Distribución de techos, cubrimientos y aislamiento</t>
  </si>
  <si>
    <t>Comerciantes prod madera</t>
  </si>
  <si>
    <t>Tiendas proyectos domésticos</t>
  </si>
  <si>
    <t>Tiendas de herrajes y cerraduras</t>
  </si>
  <si>
    <t>Centros p/el hogar</t>
  </si>
  <si>
    <t>Centros de invernaderos y jardinería</t>
  </si>
  <si>
    <t>Mueblerías domésticas</t>
  </si>
  <si>
    <t>Tiendas de artículos domésticos</t>
  </si>
  <si>
    <t>Joyería y tiendas relojes</t>
  </si>
  <si>
    <t>Joyerías</t>
  </si>
  <si>
    <t>Tiendas de relojes</t>
  </si>
  <si>
    <t>Tiendas ropa espec</t>
  </si>
  <si>
    <t>Tiendas de ropa - Franquicia</t>
  </si>
  <si>
    <t>Tiendas de ropa para niños e infantes</t>
  </si>
  <si>
    <t>Tiendas de ropa juvenil</t>
  </si>
  <si>
    <t>Tiendas de ropa familiar</t>
  </si>
  <si>
    <t>Tiendas de ropa varonil</t>
  </si>
  <si>
    <t>Tiendas de ropa para mujeres</t>
  </si>
  <si>
    <t>Ropa a descuento</t>
  </si>
  <si>
    <t>Tiendas de accesorios de ropa</t>
  </si>
  <si>
    <t>Zapaterías</t>
  </si>
  <si>
    <t>Tiendas de bienes deportivos</t>
  </si>
  <si>
    <t>Otro min espec - discr</t>
  </si>
  <si>
    <t>Tiendas de artesanías</t>
  </si>
  <si>
    <t>Librerías</t>
  </si>
  <si>
    <t>Tiendas de cosméticos y belleza</t>
  </si>
  <si>
    <t>Florerías</t>
  </si>
  <si>
    <t>Tiendas de regalos, novedades y recuerdos</t>
  </si>
  <si>
    <t>Tiendas de suplementos nutricionales</t>
  </si>
  <si>
    <t>Tiendas de juguetes y juegos</t>
  </si>
  <si>
    <t>Tiendas de alquiler de juegos de video y películas</t>
  </si>
  <si>
    <t>Tiendas de música grabada y películas</t>
  </si>
  <si>
    <t>Tiendas de instrumentos musicales</t>
  </si>
  <si>
    <t>Tiendas prod papelería/oficina</t>
  </si>
  <si>
    <t>Tiendas de bienes ópticos</t>
  </si>
  <si>
    <t>Tiendas de animales domésticos y sus provisiones</t>
  </si>
  <si>
    <t>Tiendas de mercancías usadas</t>
  </si>
  <si>
    <t>Tiendas de juegos de video</t>
  </si>
  <si>
    <t>E-Commerce discrecional</t>
  </si>
  <si>
    <t>Mercado en línea</t>
  </si>
  <si>
    <t>Minoristas especializados en línea</t>
  </si>
  <si>
    <t>Piezas de automóviles - en línea</t>
  </si>
  <si>
    <t>Electrónica de consumo - en línea</t>
  </si>
  <si>
    <t>Productos para el hogar y oficina - en línea</t>
  </si>
  <si>
    <t>Ropa y calzado - en línea</t>
  </si>
  <si>
    <t>Libros - En línea</t>
  </si>
  <si>
    <t>Cosméticos y belleza - En línea</t>
  </si>
  <si>
    <t>Flores - En línea</t>
  </si>
  <si>
    <t>Juguetes y juegos - En línea</t>
  </si>
  <si>
    <t>Joyería y relojes - en línea</t>
  </si>
  <si>
    <t>Música y películas - en línea</t>
  </si>
  <si>
    <t>Instrumentos musicales - en línea</t>
  </si>
  <si>
    <t>Mascotas y provisiones - En línea</t>
  </si>
  <si>
    <t>Artículos deportivos - En línea</t>
  </si>
  <si>
    <t>Consumo básico</t>
  </si>
  <si>
    <t>Productos de consumo básico</t>
  </si>
  <si>
    <t>Alimentos</t>
  </si>
  <si>
    <t>Productores agrícolas</t>
  </si>
  <si>
    <t>Alimento de animales</t>
  </si>
  <si>
    <t>Cría de animales</t>
  </si>
  <si>
    <t>Ranchos de ganado y cultivo</t>
  </si>
  <si>
    <t>Ranchos de ganado de res y cultivo</t>
  </si>
  <si>
    <t>Explotación de bovinos para leche</t>
  </si>
  <si>
    <t>Porcinos en granja</t>
  </si>
  <si>
    <t>Cría de aves</t>
  </si>
  <si>
    <t>Procesamiento de animales</t>
  </si>
  <si>
    <t>Procesamiento de carnes</t>
  </si>
  <si>
    <t>Proc aves de corral</t>
  </si>
  <si>
    <t>Preparación de embutidos y otras conservas de carne</t>
  </si>
  <si>
    <t>Acuacultura y pesca</t>
  </si>
  <si>
    <t>Acuacultura</t>
  </si>
  <si>
    <t>Acuicultura e incubación</t>
  </si>
  <si>
    <t>Explotac mariscos</t>
  </si>
  <si>
    <t>Pesca</t>
  </si>
  <si>
    <t>Acuicultura</t>
  </si>
  <si>
    <t>Pesca de mariscos</t>
  </si>
  <si>
    <t>Cultivos</t>
  </si>
  <si>
    <t>Cultivo de cacao</t>
  </si>
  <si>
    <t>Cultivo de frutas</t>
  </si>
  <si>
    <t>Huertos de manzanas</t>
  </si>
  <si>
    <t>Cultivos cítricos (sin naranjas)</t>
  </si>
  <si>
    <t>Viñedos</t>
  </si>
  <si>
    <t>Cultivo de naranja</t>
  </si>
  <si>
    <t>Cultivo de fresas</t>
  </si>
  <si>
    <t>Cultivo de granos</t>
  </si>
  <si>
    <t>Cultivo de maíz</t>
  </si>
  <si>
    <t>Cultivo de arroz</t>
  </si>
  <si>
    <t>Cultivo de trigo</t>
  </si>
  <si>
    <t>Produc champiñones</t>
  </si>
  <si>
    <t>Cultivo de semillas oleaginosas</t>
  </si>
  <si>
    <t>Aceite de palma</t>
  </si>
  <si>
    <t>Cultivo de haba</t>
  </si>
  <si>
    <t>Cultivo caña azúcar</t>
  </si>
  <si>
    <t>Cultivo frut nueces</t>
  </si>
  <si>
    <t>Cultivo de verduras</t>
  </si>
  <si>
    <t>Serv de asistencia - prod de cosecha</t>
  </si>
  <si>
    <t>Molienda de azúcar, granos y semillas oleaginosas</t>
  </si>
  <si>
    <t>Molienda de granos y de semillas oleaginosas</t>
  </si>
  <si>
    <t>Refin grasas aceites</t>
  </si>
  <si>
    <t>Molinería harina</t>
  </si>
  <si>
    <t>Malta</t>
  </si>
  <si>
    <t>Molinería de arroz</t>
  </si>
  <si>
    <t>Procesamiento haba</t>
  </si>
  <si>
    <t>Molin maíz mojado</t>
  </si>
  <si>
    <t>Azúcar</t>
  </si>
  <si>
    <t>Azúcar de remolacha</t>
  </si>
  <si>
    <t>Refinación de azúcar</t>
  </si>
  <si>
    <t>Mol caña de azúcar</t>
  </si>
  <si>
    <t>Alimentos envasados</t>
  </si>
  <si>
    <t>Productos de repostería</t>
  </si>
  <si>
    <t>Productos de panadería</t>
  </si>
  <si>
    <t>Pasteles congelados y productos</t>
  </si>
  <si>
    <t>Pasta, fideos y arroz</t>
  </si>
  <si>
    <t>Fideos</t>
  </si>
  <si>
    <t>Arroz</t>
  </si>
  <si>
    <t>Salsas, aderezos y condimentos</t>
  </si>
  <si>
    <t>Productos lácteos</t>
  </si>
  <si>
    <t>Mantequilla</t>
  </si>
  <si>
    <t>Queso</t>
  </si>
  <si>
    <t>Productos de leche en polvo y condensada</t>
  </si>
  <si>
    <t>Huevos</t>
  </si>
  <si>
    <t>Leche</t>
  </si>
  <si>
    <t>Helados</t>
  </si>
  <si>
    <t>Ingredientes de alimentos</t>
  </si>
  <si>
    <t>Mezclas de harina y masa</t>
  </si>
  <si>
    <t>Jarabes, azúcar y endulzantes</t>
  </si>
  <si>
    <t>Especias, extractos y aromatizantes</t>
  </si>
  <si>
    <t>Aceites y grasas</t>
  </si>
  <si>
    <t>Alimentos congelados, enlatados y perecederos</t>
  </si>
  <si>
    <t>Alimentos enlatados</t>
  </si>
  <si>
    <t>Enlatado de fruta y verduras</t>
  </si>
  <si>
    <t>Enlatado especial</t>
  </si>
  <si>
    <t>Alim secos y deshidratados</t>
  </si>
  <si>
    <t>Alimentos congelados</t>
  </si>
  <si>
    <t>Frutas y verduras congeladas</t>
  </si>
  <si>
    <t>Alimentos congelados especiales</t>
  </si>
  <si>
    <t>Alimento fresco consumo inmediato</t>
  </si>
  <si>
    <t>Preparación y empaquetado de productos de mariscos</t>
  </si>
  <si>
    <t>Elaboración de mariscos frescos y congelados</t>
  </si>
  <si>
    <t>Enlatado mariscos</t>
  </si>
  <si>
    <t>Productos de carne</t>
  </si>
  <si>
    <t>Carne curada ahumada</t>
  </si>
  <si>
    <t>Productos de carne fresca</t>
  </si>
  <si>
    <t>Productos de aves</t>
  </si>
  <si>
    <t>Alimentos para mascotas</t>
  </si>
  <si>
    <t>Alimentos livianos y confección</t>
  </si>
  <si>
    <t>Confitería</t>
  </si>
  <si>
    <t>Confitería de chocolate</t>
  </si>
  <si>
    <t>Azúcar y otra confitería</t>
  </si>
  <si>
    <t>Alimentos livianos</t>
  </si>
  <si>
    <t>Cereales para el desayuno</t>
  </si>
  <si>
    <t>Galletas dulces y saladas</t>
  </si>
  <si>
    <t>Nueces horneadas y crema de cacahuate</t>
  </si>
  <si>
    <t>Suplementos nutricionales</t>
  </si>
  <si>
    <t>Bebidas</t>
  </si>
  <si>
    <t>Bebidas alcohólicas</t>
  </si>
  <si>
    <t>Cerveceros</t>
  </si>
  <si>
    <t>Destiladores</t>
  </si>
  <si>
    <t>Viticultores</t>
  </si>
  <si>
    <t>Bebidas no alcohólicas</t>
  </si>
  <si>
    <t>Té</t>
  </si>
  <si>
    <t>Agua embotellada</t>
  </si>
  <si>
    <t>Bebidas carbonatadas</t>
  </si>
  <si>
    <t>Jugos de frutas y verduras</t>
  </si>
  <si>
    <t>Bebidas energéticas y para deportes</t>
  </si>
  <si>
    <t>Tabaco y cannabis</t>
  </si>
  <si>
    <t>Tabaco</t>
  </si>
  <si>
    <t>Cultivo del tabaco</t>
  </si>
  <si>
    <t>Hoja de tabaco</t>
  </si>
  <si>
    <t>Productos de tabaco</t>
  </si>
  <si>
    <t>Puros</t>
  </si>
  <si>
    <t>Cigarrillos</t>
  </si>
  <si>
    <t>Tabaco sin combustión</t>
  </si>
  <si>
    <t>Productos domésticos</t>
  </si>
  <si>
    <t>Productos para el hogar</t>
  </si>
  <si>
    <t>Focos y partes para lámparas</t>
  </si>
  <si>
    <t>Limpieza y detergentes domésticos</t>
  </si>
  <si>
    <t>Baterías domésticas</t>
  </si>
  <si>
    <t>Productos de higiene personal</t>
  </si>
  <si>
    <t>Cosméticos</t>
  </si>
  <si>
    <t>Rastrillos y hojas de rasurar</t>
  </si>
  <si>
    <t>Productos de papel sanitarios</t>
  </si>
  <si>
    <t>Jabón</t>
  </si>
  <si>
    <t>Minorista y mayorista - consumo básico</t>
  </si>
  <si>
    <t>Mayoristas - consumo básico</t>
  </si>
  <si>
    <t>Mayoristas prods agrícola</t>
  </si>
  <si>
    <t>Vta al por mayor de provisiones agrícola</t>
  </si>
  <si>
    <t>Comercio al por mayor de granos</t>
  </si>
  <si>
    <t>Vta al por mayor de ganadería</t>
  </si>
  <si>
    <t>Mayoristas de alimentos y bebidas</t>
  </si>
  <si>
    <t>Comercio al por mayor de cerveceros</t>
  </si>
  <si>
    <t>Mayoristas de confección</t>
  </si>
  <si>
    <t>Comercio al por mayor de lácteos (excepto secos o enlatados)</t>
  </si>
  <si>
    <t>Comercio al por mayor de mariscos</t>
  </si>
  <si>
    <t>Comercio al por mayor de frutas y verduras frescas</t>
  </si>
  <si>
    <t>Vta abarrotes en general</t>
  </si>
  <si>
    <t>Vta al p/mayor productos de carne</t>
  </si>
  <si>
    <t>Comercio al por mayor de alimentos congelados en envase</t>
  </si>
  <si>
    <t>Vta al por mayor productos de aves</t>
  </si>
  <si>
    <t>Vta al por mayor productos de tabaco</t>
  </si>
  <si>
    <t>Comercio al por mayor de vino y bebidas de alcohol destilado</t>
  </si>
  <si>
    <t>Otros mayoristas - básico</t>
  </si>
  <si>
    <t>Comercio al por menor - consumo básico</t>
  </si>
  <si>
    <t>Tiendas de alimentos y fármacos</t>
  </si>
  <si>
    <t>Supermercados</t>
  </si>
  <si>
    <t>Hipermercados</t>
  </si>
  <si>
    <t>Supermercados tradicionales</t>
  </si>
  <si>
    <t>Supermercado - en línea</t>
  </si>
  <si>
    <t>Tiendas alim especial y cons básico</t>
  </si>
  <si>
    <t>Panaderías al por menor</t>
  </si>
  <si>
    <t>Licorerías</t>
  </si>
  <si>
    <t>Tiendas de alimentos naturales y saludables</t>
  </si>
  <si>
    <t>Tiendas</t>
  </si>
  <si>
    <t>Farmacias</t>
  </si>
  <si>
    <t>Farmacias y medicinas - En línea</t>
  </si>
  <si>
    <t>Comerciantes masivos</t>
  </si>
  <si>
    <t>Súpercentros</t>
  </si>
  <si>
    <t>Clubes almacén</t>
  </si>
  <si>
    <t>Tiendas de descuento</t>
  </si>
  <si>
    <t>Tiendas de un dólar</t>
  </si>
  <si>
    <t>Energía</t>
  </si>
  <si>
    <t>Petróleo y gas</t>
  </si>
  <si>
    <t>Productores de petróleo y gas</t>
  </si>
  <si>
    <t>Petróleos integrados</t>
  </si>
  <si>
    <t>Exploración y prod</t>
  </si>
  <si>
    <t>Crudo y gas natural E&amp;P</t>
  </si>
  <si>
    <t>Producción de crudo</t>
  </si>
  <si>
    <t>Producción de arenas petrolíferas</t>
  </si>
  <si>
    <t>Producción de gas natural licuado</t>
  </si>
  <si>
    <t>Producción de gas natural</t>
  </si>
  <si>
    <t>Regalías negativas</t>
  </si>
  <si>
    <t>Comercialización/operaciones de gas natural y petróleo</t>
  </si>
  <si>
    <t>Ingreso de regalías - Petróleo y gas</t>
  </si>
  <si>
    <t>Transporte - petróleo y gas</t>
  </si>
  <si>
    <t>Ductos de petróleo y gas rico en líquidos</t>
  </si>
  <si>
    <t>Oleoductos y almacenamiento</t>
  </si>
  <si>
    <t>Almacenamiento de oleoductos de crudo</t>
  </si>
  <si>
    <t>Ductos de productos refinados y sto</t>
  </si>
  <si>
    <t>Gasoductos y servicios GNL</t>
  </si>
  <si>
    <t>Captura y proceso gas natural</t>
  </si>
  <si>
    <t>Fraccionamiento y comercialización GNL</t>
  </si>
  <si>
    <t>Ductos de gas natural licuado</t>
  </si>
  <si>
    <t>Gasoductos seco</t>
  </si>
  <si>
    <t>Gas natural licuado (GNL)</t>
  </si>
  <si>
    <t>Licuación de LNG</t>
  </si>
  <si>
    <t>Regasificación de GNL</t>
  </si>
  <si>
    <t>Refinación/márketing</t>
  </si>
  <si>
    <t>Refinación petróleo</t>
  </si>
  <si>
    <t>Márketing petróleo</t>
  </si>
  <si>
    <t>Comercio al por menor de petróleo</t>
  </si>
  <si>
    <t>Gasolineras propias de la empresa</t>
  </si>
  <si>
    <t>Estaciones de servicio</t>
  </si>
  <si>
    <t>Mayoristas de petróleo</t>
  </si>
  <si>
    <t>Servs y eq de petr/gas</t>
  </si>
  <si>
    <t>Perforación y apoyo</t>
  </si>
  <si>
    <t>Perforación dom</t>
  </si>
  <si>
    <t>Perforación externa</t>
  </si>
  <si>
    <t>Apoyo perf</t>
  </si>
  <si>
    <t>Serv y eq de yacimientos petrolíferos</t>
  </si>
  <si>
    <t>Servicios de yacimientos de petróleo</t>
  </si>
  <si>
    <t>Serv petr submarinos/alta mar</t>
  </si>
  <si>
    <t>Agrimensura sísmica</t>
  </si>
  <si>
    <t>Energía renovable</t>
  </si>
  <si>
    <t>Biocarburantes</t>
  </si>
  <si>
    <t>Proveedores de piensos de biocarburante</t>
  </si>
  <si>
    <t>Sustitutos de diesel</t>
  </si>
  <si>
    <t>Sustitutos de gasolina</t>
  </si>
  <si>
    <t>Eq energía renov</t>
  </si>
  <si>
    <t>Equipo de energía solar</t>
  </si>
  <si>
    <t>Polisilicio</t>
  </si>
  <si>
    <t>PV Pilas</t>
  </si>
  <si>
    <t>PV Módulos</t>
  </si>
  <si>
    <t>PV Obleas</t>
  </si>
  <si>
    <t>Transformador solar</t>
  </si>
  <si>
    <t>Equipo de generación eléctrica solar termal</t>
  </si>
  <si>
    <t>Módulos de filme fino</t>
  </si>
  <si>
    <t>Equipo de energía eólica</t>
  </si>
  <si>
    <t>Turbinas eólicas</t>
  </si>
  <si>
    <t>Componentes de turbinas de viento</t>
  </si>
  <si>
    <t>Equipo de energía geotermal</t>
  </si>
  <si>
    <t>Equipo de energía hidráulica</t>
  </si>
  <si>
    <t>Equipo de energía marina</t>
  </si>
  <si>
    <t>Otro equipo de energía renovable</t>
  </si>
  <si>
    <t>Pilas de carburante</t>
  </si>
  <si>
    <t>Equipo de la red inteligente</t>
  </si>
  <si>
    <t>Sistemas de almacenaje de energía</t>
  </si>
  <si>
    <t>Constr proy energía renov</t>
  </si>
  <si>
    <t>Desarrollo y producción</t>
  </si>
  <si>
    <t>Construcción de plantas de biomasa</t>
  </si>
  <si>
    <t>Construcción de plantas solares</t>
  </si>
  <si>
    <t>Construcción de plantas de viento</t>
  </si>
  <si>
    <t>Operaciones y mantenimiento</t>
  </si>
  <si>
    <t>Financiero</t>
  </si>
  <si>
    <t>Banca</t>
  </si>
  <si>
    <t>Bancos diversif</t>
  </si>
  <si>
    <t>Bancos</t>
  </si>
  <si>
    <t>Banca corporativa</t>
  </si>
  <si>
    <t>Banca al por menor</t>
  </si>
  <si>
    <t>Banca islámica</t>
  </si>
  <si>
    <t>Servicios financieros</t>
  </si>
  <si>
    <t>Gestión de activos</t>
  </si>
  <si>
    <t>Compañías de inversión</t>
  </si>
  <si>
    <t>Compañías de inversión de tenencias</t>
  </si>
  <si>
    <t>Gestión inversión</t>
  </si>
  <si>
    <t>Acciones</t>
  </si>
  <si>
    <t>Renta Fija</t>
  </si>
  <si>
    <t>Inversiones de fondos de cobertura</t>
  </si>
  <si>
    <t>Activo mixto</t>
  </si>
  <si>
    <t>Capital privado</t>
  </si>
  <si>
    <t>Coinversiones</t>
  </si>
  <si>
    <t>Inversiones de deuda</t>
  </si>
  <si>
    <t>Fondo de fondos</t>
  </si>
  <si>
    <t>Capital de crec</t>
  </si>
  <si>
    <t>Inversiones apalancadas</t>
  </si>
  <si>
    <t>Inversiones inmobiliarias</t>
  </si>
  <si>
    <t>Transacciones secundarias</t>
  </si>
  <si>
    <t>Capital riesgo</t>
  </si>
  <si>
    <t>Gestión patrimonio</t>
  </si>
  <si>
    <t>Asesoría de planeación financiera e inversión</t>
  </si>
  <si>
    <t>Banca privada</t>
  </si>
  <si>
    <t>Corretaje de valores al por menor</t>
  </si>
  <si>
    <t>Finanzas especiales</t>
  </si>
  <si>
    <t>Finan comerciales</t>
  </si>
  <si>
    <t>Financiamiento y arrendamiento de equipo comercial</t>
  </si>
  <si>
    <t>Financiamiento y arrendamiento de equipo en general</t>
  </si>
  <si>
    <t>Financiamiento y arrendamiento de equipo ind</t>
  </si>
  <si>
    <t>Financiamiento y arrendamiento de maquinaria</t>
  </si>
  <si>
    <t>Financiamiento y arrendamiento de equipo de transporte</t>
  </si>
  <si>
    <t>Financiamiento y arrendamiento de aviones</t>
  </si>
  <si>
    <t>Financiamiento y arrendamiento de vehículos comerciales</t>
  </si>
  <si>
    <t>Financiamiento y arrendamiento de trenes</t>
  </si>
  <si>
    <t>Financiamiento y arrendamiento de barcos</t>
  </si>
  <si>
    <t>Finan de consumo</t>
  </si>
  <si>
    <t>Finanzas de autos</t>
  </si>
  <si>
    <t>Micropréstamos al consumidor</t>
  </si>
  <si>
    <t>Préstamos de tarjetas de crédito</t>
  </si>
  <si>
    <t>Préstamos estudiantiles</t>
  </si>
  <si>
    <t>Finan hipotecas</t>
  </si>
  <si>
    <t>Prestamistas hipotecarios</t>
  </si>
  <si>
    <t>Brokers de préstamos hipotecarios</t>
  </si>
  <si>
    <t>Serv hipotecarios</t>
  </si>
  <si>
    <t>Seguros hipotecarios</t>
  </si>
  <si>
    <t>Primas hipotecarias de seguros</t>
  </si>
  <si>
    <t>Seguro hipotecario sin prima</t>
  </si>
  <si>
    <t>Ingreso de inversión - seg hipot</t>
  </si>
  <si>
    <t>Beneficio/Pérdida realizada - seguro hipotecario</t>
  </si>
  <si>
    <t>Otro ingreso - Seguro hipotecario</t>
  </si>
  <si>
    <t>Seguros título</t>
  </si>
  <si>
    <t>Primas de seguro título directo</t>
  </si>
  <si>
    <t>Seguro título directo sin prima</t>
  </si>
  <si>
    <t>Ingreso de inversión - seguro directo de título</t>
  </si>
  <si>
    <t>P/G realizados - Seguro directo de título</t>
  </si>
  <si>
    <t>Otro ingreso - seguro directo título</t>
  </si>
  <si>
    <t>REIT hipotecario</t>
  </si>
  <si>
    <t>Hipoteca comercial - REIT</t>
  </si>
  <si>
    <t>Hipoteca residencial - REIT</t>
  </si>
  <si>
    <t>Otros servs financ</t>
  </si>
  <si>
    <t>Servicios financieros institucionales</t>
  </si>
  <si>
    <t>Corretaje instit</t>
  </si>
  <si>
    <t>Banca inversiones</t>
  </si>
  <si>
    <t>Servicios de asesoría financiera</t>
  </si>
  <si>
    <t>Servicios de colocación</t>
  </si>
  <si>
    <t>Servicios de colocación de deuda</t>
  </si>
  <si>
    <t>Servicios de colocación de acciones</t>
  </si>
  <si>
    <t>Actividades de corretaje de valores y materias primas</t>
  </si>
  <si>
    <t>Corretaje de materias primas</t>
  </si>
  <si>
    <t>Corretaje institucional de valores</t>
  </si>
  <si>
    <t>Inversión de operaciones y principal</t>
  </si>
  <si>
    <t>Operaciones de acciones</t>
  </si>
  <si>
    <t>Negociación de contratos de materias primas</t>
  </si>
  <si>
    <t>Operaciones divisas</t>
  </si>
  <si>
    <t>Operación renta fija</t>
  </si>
  <si>
    <t>Fideicomisos, fiduciarios y custodios inst</t>
  </si>
  <si>
    <t>Servicio de activos e inversiones</t>
  </si>
  <si>
    <t>Servicios de ejecución y compensación</t>
  </si>
  <si>
    <t>Servicios de emisor</t>
  </si>
  <si>
    <t>Servicios de transaccuiones</t>
  </si>
  <si>
    <t>Bolsas val/mat pr</t>
  </si>
  <si>
    <t>Seguro</t>
  </si>
  <si>
    <t>Seguros de vida</t>
  </si>
  <si>
    <t>Primas de seguros de vida</t>
  </si>
  <si>
    <t>Primas de productos de protección</t>
  </si>
  <si>
    <t>Primas de ahorros y productos de jubilación</t>
  </si>
  <si>
    <t>Seguros de vida sin prima</t>
  </si>
  <si>
    <t>Ingreso de inversión - seg vida</t>
  </si>
  <si>
    <t>Productos de protección sin prima</t>
  </si>
  <si>
    <t>Ingreso de inversión - Productos de protección</t>
  </si>
  <si>
    <t>P/G realizados - productos de protección</t>
  </si>
  <si>
    <t>Tarifas y otro ingreso - productos de protección</t>
  </si>
  <si>
    <t>P/G realizados - seguro de vida</t>
  </si>
  <si>
    <t>Sin primas de ahorros y productos de jubilación</t>
  </si>
  <si>
    <t>Ingreso de inversión - vida</t>
  </si>
  <si>
    <t>P/G realizados - inversión de vida</t>
  </si>
  <si>
    <t>Tarifas y otro ingreso - productos de inversión de vida</t>
  </si>
  <si>
    <t>Tarifas y otro ingreso - seguro de vida</t>
  </si>
  <si>
    <t>Reaseguro PyC</t>
  </si>
  <si>
    <t>Primas de seguro PyC</t>
  </si>
  <si>
    <t>Líneas comerciales PyC</t>
  </si>
  <si>
    <t>Primas auto comercial</t>
  </si>
  <si>
    <t>Primas propiedad com y multi peligro</t>
  </si>
  <si>
    <t>Primas de garantía financiera</t>
  </si>
  <si>
    <t>Primas de garantía y fidelidad</t>
  </si>
  <si>
    <t>Primas de compensación de trabajadores</t>
  </si>
  <si>
    <t>Otras primas comerciales</t>
  </si>
  <si>
    <t>Líneas personales PyC</t>
  </si>
  <si>
    <t>Primas domésticas</t>
  </si>
  <si>
    <t>Primas personales de auto</t>
  </si>
  <si>
    <t>Otras primas personales</t>
  </si>
  <si>
    <t>No primas de seguro PyC</t>
  </si>
  <si>
    <t>Ingreso de inversión - P&amp;C</t>
  </si>
  <si>
    <t>Beneficios/pérdidas realizadas - P&amp;C</t>
  </si>
  <si>
    <t>Tarifas y otro ingreso - P&amp;C</t>
  </si>
  <si>
    <t>Seguro islámico</t>
  </si>
  <si>
    <t>Seguro médico - Islam</t>
  </si>
  <si>
    <t>Primas islámicas de seg de salud</t>
  </si>
  <si>
    <t>Seg méd islámico sin prima</t>
  </si>
  <si>
    <t>Ingreso de inversión - seguro de vida islámico</t>
  </si>
  <si>
    <t>P/G realizados - sanidad islámico</t>
  </si>
  <si>
    <t>Otro ingreso - sanidad islámica</t>
  </si>
  <si>
    <t>Seguro de vida - Islámico</t>
  </si>
  <si>
    <t>Primas islámicas de seg de vida</t>
  </si>
  <si>
    <t>Seg de vida islámico sin prima</t>
  </si>
  <si>
    <t>Ingreso - seguro de vida islámico</t>
  </si>
  <si>
    <t>P/G realizados - seguro islámico de vida</t>
  </si>
  <si>
    <t>Otro ingreso - seguro de vida islámico</t>
  </si>
  <si>
    <t>Seguro de propiedad y daños - Islámico</t>
  </si>
  <si>
    <t>Primas islámicas de seg daños</t>
  </si>
  <si>
    <t>Seg de daños islámico sin prima</t>
  </si>
  <si>
    <t>Ingreso - seguro islámico de daños</t>
  </si>
  <si>
    <t>P/G realizados - seguro islámico de daños</t>
  </si>
  <si>
    <t>Otro ingreso - seguro islámico de daños</t>
  </si>
  <si>
    <t>Reaseguro</t>
  </si>
  <si>
    <t>Reaseguradoras vida</t>
  </si>
  <si>
    <t>Primas de reaseguros de vida</t>
  </si>
  <si>
    <t>Reaseguros de vida sin prima</t>
  </si>
  <si>
    <t>Ingreso de inversión - seg de vida</t>
  </si>
  <si>
    <t>P/G realizados - reaseguro de vida</t>
  </si>
  <si>
    <t>Otro ingreso - reaseguro de vida</t>
  </si>
  <si>
    <t>Primas de reaseguro PyC</t>
  </si>
  <si>
    <t>Primas de líneas de daños</t>
  </si>
  <si>
    <t>Primas de líneas de propiedad</t>
  </si>
  <si>
    <t>No primas de reaseguro PyC</t>
  </si>
  <si>
    <t>Ingreso de inversión - daños re</t>
  </si>
  <si>
    <t>P/G realizados - reaseguro de daños</t>
  </si>
  <si>
    <t>Otro ingreso - reaseguro de daños</t>
  </si>
  <si>
    <t>Servicios y brokers de seguros</t>
  </si>
  <si>
    <t>Inmobiliario</t>
  </si>
  <si>
    <t>Propietarios/construct inmob</t>
  </si>
  <si>
    <t>Prop y constr varias clases de activo</t>
  </si>
  <si>
    <t>Propietarios y descubridores de salud</t>
  </si>
  <si>
    <t>Propietarios y constructoras de hoteles</t>
  </si>
  <si>
    <t>Propietarios/constructoras residenciales</t>
  </si>
  <si>
    <t>Apartamento propio y des</t>
  </si>
  <si>
    <t>Viviendas fabricadas prop y des</t>
  </si>
  <si>
    <t>Viviendas de estudiantes propias y desarrolladas</t>
  </si>
  <si>
    <t>Propietarios y desarrolladores ind</t>
  </si>
  <si>
    <t>Almacén másico propia y des</t>
  </si>
  <si>
    <t>Flex Industrial prop y desarrollada</t>
  </si>
  <si>
    <t>Logística controlada p/ temp propio y des</t>
  </si>
  <si>
    <t>Propietarios y constructoras de oficinas</t>
  </si>
  <si>
    <t>CBD oficinas propia y constructoras</t>
  </si>
  <si>
    <t>Oficinas afueras de la ciudad propias y desarrolladas</t>
  </si>
  <si>
    <t>Propietarios y constructoras al por menor</t>
  </si>
  <si>
    <t>Propietarios y constructoras centros comerciales regionales</t>
  </si>
  <si>
    <t>Propietarios y constructoras centro comercial</t>
  </si>
  <si>
    <t>Propia y desarrollada - un inquilino</t>
  </si>
  <si>
    <t>Propietarios y constructoras de almacenamiento</t>
  </si>
  <si>
    <t>Propietarios/constructoras especializadas</t>
  </si>
  <si>
    <t>REIT de multiclases de activos</t>
  </si>
  <si>
    <t>REIT de salud</t>
  </si>
  <si>
    <t>Oficina médica REIT</t>
  </si>
  <si>
    <t>Viviendas de jubilados REIT</t>
  </si>
  <si>
    <t>Enfermería especializada REIT</t>
  </si>
  <si>
    <t>REIT residencial</t>
  </si>
  <si>
    <t>Apartamento REIT</t>
  </si>
  <si>
    <t>Viviendas unifamiliares REIT</t>
  </si>
  <si>
    <t>Viviendas fabricadas REIT</t>
  </si>
  <si>
    <t>Viviendas de estudiantes REIT</t>
  </si>
  <si>
    <t>Almacén másico REIT</t>
  </si>
  <si>
    <t>Logística controlada p/ temp - REIT</t>
  </si>
  <si>
    <t>REIT de oficinas</t>
  </si>
  <si>
    <t>CBD Oficina REIT</t>
  </si>
  <si>
    <t>Oficina afueras de la ciudad REIT</t>
  </si>
  <si>
    <t>REIT al por menor</t>
  </si>
  <si>
    <t>Centros comerciales REIT</t>
  </si>
  <si>
    <t>Centro comercial REIT</t>
  </si>
  <si>
    <t>Un inquilino REIT</t>
  </si>
  <si>
    <t>REIT de almacenamiento propio</t>
  </si>
  <si>
    <t>Madera REIT</t>
  </si>
  <si>
    <t>Centro de datos REIT</t>
  </si>
  <si>
    <t>Infraestructura REIT</t>
  </si>
  <si>
    <t>REIT de juegos</t>
  </si>
  <si>
    <t>REIT especializado</t>
  </si>
  <si>
    <t>Servicios inmobiliarios</t>
  </si>
  <si>
    <t>Gestión de propiedad</t>
  </si>
  <si>
    <t>Gestión de propiedad comercial</t>
  </si>
  <si>
    <t>Gestión de propiedad residencial</t>
  </si>
  <si>
    <t>Ops viviendas adultos mayores</t>
  </si>
  <si>
    <t>Corretaje de inmuebles</t>
  </si>
  <si>
    <t>Corretaje inmobiliario - arrendamiento</t>
  </si>
  <si>
    <t>Corretaje inmobiliario - ventas</t>
  </si>
  <si>
    <t>Sanidad</t>
  </si>
  <si>
    <t>Biotec y farmacéuticos</t>
  </si>
  <si>
    <t>Farmacéuticas grandes</t>
  </si>
  <si>
    <t>Biotec</t>
  </si>
  <si>
    <t>Prods farmacéuticos genéricos y especializados</t>
  </si>
  <si>
    <t>Fármacos especiales</t>
  </si>
  <si>
    <t>Fármaco genérico</t>
  </si>
  <si>
    <t>Instalaciones y servicios de sanidad</t>
  </si>
  <si>
    <t>Instal sanidad</t>
  </si>
  <si>
    <t>Hospitales</t>
  </si>
  <si>
    <t>Cuidado de enfermeras y asilos</t>
  </si>
  <si>
    <t>Cuidado intensivo</t>
  </si>
  <si>
    <t>LTAC y enfermeras especializadas</t>
  </si>
  <si>
    <t>Hospitales psiquiátricos y para la drogadicción</t>
  </si>
  <si>
    <t>Instalaciones especializadas</t>
  </si>
  <si>
    <t>Centros de diálisis</t>
  </si>
  <si>
    <t>Centros de no hospitalizados</t>
  </si>
  <si>
    <t>Centros de rehabilitación</t>
  </si>
  <si>
    <t>Centros quirúrgicos y de emerg</t>
  </si>
  <si>
    <t>Servs de sanidad</t>
  </si>
  <si>
    <t>Estudios de contratos</t>
  </si>
  <si>
    <t>Servicios de exámenes médicos</t>
  </si>
  <si>
    <t>Laboratorios clínicos</t>
  </si>
  <si>
    <t>Radiología y placas de diagnóstico</t>
  </si>
  <si>
    <t>Servicios de no hospitalizados</t>
  </si>
  <si>
    <t>Servicios de ambulancia</t>
  </si>
  <si>
    <t>Servicios de sanidad a domicilio</t>
  </si>
  <si>
    <t>Serv veterinarios</t>
  </si>
  <si>
    <t>Cadena sum sanidad</t>
  </si>
  <si>
    <t>Distribución de sanidad</t>
  </si>
  <si>
    <t>Distribución de equipo médico</t>
  </si>
  <si>
    <t>Distribución de prov médicas</t>
  </si>
  <si>
    <t>Distribución de medicinas y especializada</t>
  </si>
  <si>
    <t>Distribución farmacéutica</t>
  </si>
  <si>
    <t>Distribución especializada</t>
  </si>
  <si>
    <t>Gestión de beneficios de farmacia (PBM)</t>
  </si>
  <si>
    <t>Sanidad gestionada</t>
  </si>
  <si>
    <t>Negocio comercial de seguro médico gestionado</t>
  </si>
  <si>
    <t>Seguro médico gestionado de enfermedades</t>
  </si>
  <si>
    <t>Paraestatal de sanidad gestionada</t>
  </si>
  <si>
    <t>Medicaid gestionado (Title XIX)</t>
  </si>
  <si>
    <t>Medicare</t>
  </si>
  <si>
    <t>Equipo y dispositivos médicos</t>
  </si>
  <si>
    <t>Provisiones sanidad</t>
  </si>
  <si>
    <t>Bienes oftálmicos</t>
  </si>
  <si>
    <t>Aparatos y provisiones de cirugía</t>
  </si>
  <si>
    <t>Biología y diagnóstico</t>
  </si>
  <si>
    <t>Equipo de biología</t>
  </si>
  <si>
    <t>Diagnóstico in vitro</t>
  </si>
  <si>
    <t>Dispositivos médicos</t>
  </si>
  <si>
    <t>Disp cardiov</t>
  </si>
  <si>
    <t>Dispositivos de electrofisiología</t>
  </si>
  <si>
    <t>Gestión de ritmo cardiaco</t>
  </si>
  <si>
    <t>Dispositivos de asistencia ventricular</t>
  </si>
  <si>
    <t>Cardología de intervención</t>
  </si>
  <si>
    <t>Neuromodulación</t>
  </si>
  <si>
    <t>Ortopédicos</t>
  </si>
  <si>
    <t>Implantes de  reconstrucción</t>
  </si>
  <si>
    <t>Implantes dentales</t>
  </si>
  <si>
    <t>Implantes de cadera</t>
  </si>
  <si>
    <t>Implantes de rodilla</t>
  </si>
  <si>
    <t>Dispositivos de columna</t>
  </si>
  <si>
    <t>Equipo médico</t>
  </si>
  <si>
    <t>Equipo de cirugía plástica</t>
  </si>
  <si>
    <t>Equipo dental</t>
  </si>
  <si>
    <t>Monitoreo y entrega de medicamentos</t>
  </si>
  <si>
    <t>Equipo de radiación</t>
  </si>
  <si>
    <t>Equipo de imagen</t>
  </si>
  <si>
    <t>Terapia de radiación</t>
  </si>
  <si>
    <t>Instrumentos de cirugía y médicos</t>
  </si>
  <si>
    <t>Industriales</t>
  </si>
  <si>
    <t>Productos industriales</t>
  </si>
  <si>
    <t>Industriales diversificados</t>
  </si>
  <si>
    <t>Aeroespacial y militar</t>
  </si>
  <si>
    <t>Aviones y partes</t>
  </si>
  <si>
    <t>Aviones</t>
  </si>
  <si>
    <t>Partes de aviones</t>
  </si>
  <si>
    <t>Motores y piezas de aviones</t>
  </si>
  <si>
    <t>Equipo y estructura de aviones</t>
  </si>
  <si>
    <t>Electrónica de aviones</t>
  </si>
  <si>
    <t>Defensa</t>
  </si>
  <si>
    <t>Avión militar</t>
  </si>
  <si>
    <t>Tanques y vehículos militar blindados</t>
  </si>
  <si>
    <t>Misiles y vehículos aeroespaciales</t>
  </si>
  <si>
    <t>Municiones y accesorios</t>
  </si>
  <si>
    <t>Barcos navales</t>
  </si>
  <si>
    <t>Sistemas de misión y electrónicos</t>
  </si>
  <si>
    <t>Equipo eléctrico</t>
  </si>
  <si>
    <t>Eq y sist const com y res</t>
  </si>
  <si>
    <t>Acensores, escaleras eléctric</t>
  </si>
  <si>
    <t>Productos de edificación, calefacción y aire acondicionado</t>
  </si>
  <si>
    <t>Equipo de calefacción A/C y la refrigerador</t>
  </si>
  <si>
    <t>Equipo de calentamiento de agua</t>
  </si>
  <si>
    <t>Abanicos y ventiladores industriales</t>
  </si>
  <si>
    <t>Lámparas</t>
  </si>
  <si>
    <t>Lámparas comerciales</t>
  </si>
  <si>
    <t>Lámparas ornamentales residenciales</t>
  </si>
  <si>
    <t>Dispositivos de seguridad</t>
  </si>
  <si>
    <t>Dispositivos de detectores de incendio</t>
  </si>
  <si>
    <t>Sistemas de seguridad</t>
  </si>
  <si>
    <t>Equipo de energía eléctrica</t>
  </si>
  <si>
    <t>Eq gener elec</t>
  </si>
  <si>
    <t>Plantas eléctricas</t>
  </si>
  <si>
    <t>Equipo y sistemas de generación elec nuclear</t>
  </si>
  <si>
    <t>Calderas industriales</t>
  </si>
  <si>
    <t>Generadores de turbina</t>
  </si>
  <si>
    <t>Partes de equipo de generación eléctrica y servicios</t>
  </si>
  <si>
    <t>Equipo de transporte eléctrico y distribución</t>
  </si>
  <si>
    <t>Equipo automáticos eléctricos</t>
  </si>
  <si>
    <t>Aparamenta, transformadores y otros</t>
  </si>
  <si>
    <t>Servicios y partes red eléctricas</t>
  </si>
  <si>
    <t>Control automatizado industrial</t>
  </si>
  <si>
    <t>Controles de fabricación automatizada</t>
  </si>
  <si>
    <t>Control de proceso automatizado</t>
  </si>
  <si>
    <t>Instrum medida</t>
  </si>
  <si>
    <t>Instrumentos eléctricos de medición</t>
  </si>
  <si>
    <t>Dispositivos de medida líquidos</t>
  </si>
  <si>
    <t>Dispositivos de medida y control</t>
  </si>
  <si>
    <t>Comps eléctricos</t>
  </si>
  <si>
    <t>Bobinas electrónicas</t>
  </si>
  <si>
    <t>Conectores electrónicos</t>
  </si>
  <si>
    <t>Equipo electrónico industrial</t>
  </si>
  <si>
    <t>Alambre y cableado</t>
  </si>
  <si>
    <t>Maquinaria</t>
  </si>
  <si>
    <t>Maquinaria agr</t>
  </si>
  <si>
    <t>Maquinaria y equipo agrícola</t>
  </si>
  <si>
    <t>Tractores y maquinaria agrícola</t>
  </si>
  <si>
    <t>Equipo de aplicación e irrigación</t>
  </si>
  <si>
    <t>Equipo de césped y jardinería de vivienda</t>
  </si>
  <si>
    <t>Servicios y partes de maquinaria agrícola</t>
  </si>
  <si>
    <t>Maq de construcción y minería</t>
  </si>
  <si>
    <t>Maquinaria de construcción</t>
  </si>
  <si>
    <t>Maquinaria y equipo de minería</t>
  </si>
  <si>
    <t>Equipo de manejo de materiales mineros</t>
  </si>
  <si>
    <t>Minería superficial</t>
  </si>
  <si>
    <t>Maquinaria de minería subterránea</t>
  </si>
  <si>
    <t>Servicios y partes construcción y minería</t>
  </si>
  <si>
    <t>Motores y transm</t>
  </si>
  <si>
    <t>Motores industriales</t>
  </si>
  <si>
    <t>Transmisión eléctrica</t>
  </si>
  <si>
    <t>Engranaje</t>
  </si>
  <si>
    <t>Equipo de automatización de fábricas</t>
  </si>
  <si>
    <t>Maq de automatización de proceso ind</t>
  </si>
  <si>
    <t>Robot industrial</t>
  </si>
  <si>
    <t>Relevo y control industrial</t>
  </si>
  <si>
    <t>Partes y servicios de automatización de fábricas</t>
  </si>
  <si>
    <t>Eq control de flujo</t>
  </si>
  <si>
    <t>Compresor de aire y gas</t>
  </si>
  <si>
    <t>Cilindro y brazos acc eléctr fluidos</t>
  </si>
  <si>
    <t>Bombas y motores eléctricas de fluidos</t>
  </si>
  <si>
    <t>Válvulas eléctricas de fluidos</t>
  </si>
  <si>
    <t>Válvulas indus</t>
  </si>
  <si>
    <t>Bombas de medición y suministro</t>
  </si>
  <si>
    <t>Bombas y su equipo</t>
  </si>
  <si>
    <t>Partes de equipo de control de flujo y servicios</t>
  </si>
  <si>
    <t>Otra maquinaria y equipo</t>
  </si>
  <si>
    <t>Maquinaria ind comercial y servicio</t>
  </si>
  <si>
    <t>Maquinaria dispenso automático</t>
  </si>
  <si>
    <t>Maquinaria comercial de lavandería</t>
  </si>
  <si>
    <t>Maquinaria para alimentos</t>
  </si>
  <si>
    <t>Maq para la industria de papel</t>
  </si>
  <si>
    <t>Maquinaria de caucho y plástico</t>
  </si>
  <si>
    <t>Maquinaria y equipo de impresión</t>
  </si>
  <si>
    <t>Maq aserraderos y carpintería</t>
  </si>
  <si>
    <t>Maquinaria textil</t>
  </si>
  <si>
    <t>Herramientas</t>
  </si>
  <si>
    <t>Herramientas manuales</t>
  </si>
  <si>
    <t>Herramientas eléctricas</t>
  </si>
  <si>
    <t>Accesorios de herramientas</t>
  </si>
  <si>
    <t>Maquinaria en general</t>
  </si>
  <si>
    <t>Calderas y hornos industriales</t>
  </si>
  <si>
    <t>Motor y generador</t>
  </si>
  <si>
    <t>Escala/balanza</t>
  </si>
  <si>
    <t>Maquinaria de empaque</t>
  </si>
  <si>
    <t>Equipo y maquinaria para reciclaje</t>
  </si>
  <si>
    <t>Otras partes y serv de maquinaria</t>
  </si>
  <si>
    <t>Maq manejo de materiales</t>
  </si>
  <si>
    <t>Equipo p/levantar y trasladar</t>
  </si>
  <si>
    <t>Camiones y apiladoras industriales</t>
  </si>
  <si>
    <t>Fabricación de grúas</t>
  </si>
  <si>
    <t>Maquinaria para el tratamiento de metales</t>
  </si>
  <si>
    <t>Herr maq, tipos corte metálico</t>
  </si>
  <si>
    <t>Molduras indus</t>
  </si>
  <si>
    <t>Herramientas de maquinaria (corte de metal)</t>
  </si>
  <si>
    <t>Herramientas de maquinaria (formación metal)</t>
  </si>
  <si>
    <t>Maquinaria y equipo laminador</t>
  </si>
  <si>
    <t>Maq procesar chapa metálica</t>
  </si>
  <si>
    <t>Flete de tintas y herramientas</t>
  </si>
  <si>
    <t>Maquina de prensa estampado</t>
  </si>
  <si>
    <t>Equipo de soldadura y metales</t>
  </si>
  <si>
    <t>Eq control contam</t>
  </si>
  <si>
    <t>Equipo de purificación de aire</t>
  </si>
  <si>
    <t>Productos de filtración de aire y líquidos</t>
  </si>
  <si>
    <t>Equipo de purificación de agua</t>
  </si>
  <si>
    <t>Equipo de transporte</t>
  </si>
  <si>
    <t>Vehículos com</t>
  </si>
  <si>
    <t>Fabricación de vehículos comerciales</t>
  </si>
  <si>
    <t>Serv y partes vehículos comerciales</t>
  </si>
  <si>
    <t>Remolques para camiones</t>
  </si>
  <si>
    <t>Equipo ferroviario</t>
  </si>
  <si>
    <t>Locomotoras</t>
  </si>
  <si>
    <t>Locomotoras de diésel</t>
  </si>
  <si>
    <t>Locomotoras eléctricas</t>
  </si>
  <si>
    <t>Material rodante - automotores</t>
  </si>
  <si>
    <t>Carros ferroviarios flete</t>
  </si>
  <si>
    <t>Carros ferroviarios pasaj</t>
  </si>
  <si>
    <t>Componentes y sistemas de material rodante</t>
  </si>
  <si>
    <t>Componentes y sistemas ferroviarios</t>
  </si>
  <si>
    <t>Construcción naval</t>
  </si>
  <si>
    <t>Construcción naval y reparación</t>
  </si>
  <si>
    <t>Partes y servicios marinos</t>
  </si>
  <si>
    <t>Prod industriales intermedios</t>
  </si>
  <si>
    <t>Metal fabricado y productos de ferretería</t>
  </si>
  <si>
    <t>Cojinete de municiones</t>
  </si>
  <si>
    <t>Arandelas y pernos</t>
  </si>
  <si>
    <t>Tubería y conexiones</t>
  </si>
  <si>
    <t>Válvulas metálic</t>
  </si>
  <si>
    <t>Metales fabricados</t>
  </si>
  <si>
    <t>Forjado y estampado</t>
  </si>
  <si>
    <t>Metales forjados</t>
  </si>
  <si>
    <t>Fund hierro y acero</t>
  </si>
  <si>
    <t>Metales troquelados</t>
  </si>
  <si>
    <t>Partes metalúrgicas en polvo</t>
  </si>
  <si>
    <t>Patrones indus</t>
  </si>
  <si>
    <t>Tanques, almacenaje ind</t>
  </si>
  <si>
    <t>Tiendas maquinaria</t>
  </si>
  <si>
    <t>Cubrimiento y tratamiento de metales</t>
  </si>
  <si>
    <t>Electroplatinado</t>
  </si>
  <si>
    <t>Recubrimiento y grabado de metal</t>
  </si>
  <si>
    <t>Tratam calor de met</t>
  </si>
  <si>
    <t>Hojas metálicas</t>
  </si>
  <si>
    <t>Metal prefabricado</t>
  </si>
  <si>
    <t>Trabajos de placas y metal estructural</t>
  </si>
  <si>
    <t>Metal estructural fabricado</t>
  </si>
  <si>
    <t>Fabricación platos</t>
  </si>
  <si>
    <t>Productos de alambre</t>
  </si>
  <si>
    <t>Resortes (calibre grueso)</t>
  </si>
  <si>
    <t>Resortes (calibre ligero)</t>
  </si>
  <si>
    <t>Goma y plástico</t>
  </si>
  <si>
    <t>Productos plásticos</t>
  </si>
  <si>
    <t>Productos de goma</t>
  </si>
  <si>
    <t>Productos mecánicos de goma</t>
  </si>
  <si>
    <t>Productos no mecánicos de goma</t>
  </si>
  <si>
    <t>Servicios industriales</t>
  </si>
  <si>
    <t>Servicios de apoyo industrial</t>
  </si>
  <si>
    <t>Alquiler y vta mayorista industrial</t>
  </si>
  <si>
    <t>Mayoristas de maq industrial</t>
  </si>
  <si>
    <t>Mayoristas equipo/maq de extracc/const</t>
  </si>
  <si>
    <t>Mayoristas equipo/maq de jardinería/agric</t>
  </si>
  <si>
    <t>Mayoristas de equip y maq ind</t>
  </si>
  <si>
    <t>Mayoristas equipo y prov transporte</t>
  </si>
  <si>
    <t>Mayoristas equipo y prov industriales</t>
  </si>
  <si>
    <t>Mayoristas equipo y prov HVAC</t>
  </si>
  <si>
    <t>Mayoristas prov eléctricas</t>
  </si>
  <si>
    <t>Mayoristas prov limpieza</t>
  </si>
  <si>
    <t>Mayoristas prov fontanería</t>
  </si>
  <si>
    <t>Servicios de alquiler industrial</t>
  </si>
  <si>
    <t>Servicios de arrendamiento de vehículos comerciales</t>
  </si>
  <si>
    <t>Alquiler de equipo en general</t>
  </si>
  <si>
    <t>Servicios de alquiler de equipo industrial</t>
  </si>
  <si>
    <t>Alquiler de maquinaria</t>
  </si>
  <si>
    <t>Svcs mantenimiento industrial</t>
  </si>
  <si>
    <t>Mant eq electrónico precisión</t>
  </si>
  <si>
    <t>Repar maq y equipo industrial</t>
  </si>
  <si>
    <t>Mantenimiento de instalaciones y redes de energía</t>
  </si>
  <si>
    <t>Servicios de apoyo comercial</t>
  </si>
  <si>
    <t>Servicios mant edificios</t>
  </si>
  <si>
    <t>Reparación y mant de instalación</t>
  </si>
  <si>
    <t>Serv limpieza inmob</t>
  </si>
  <si>
    <t>Servicios de jardinería</t>
  </si>
  <si>
    <t>Serv de fumigación</t>
  </si>
  <si>
    <t>Servicios alimentos</t>
  </si>
  <si>
    <t>Hostelería</t>
  </si>
  <si>
    <t>Servicios de comedor</t>
  </si>
  <si>
    <t>Serv impresión</t>
  </si>
  <si>
    <t>Impresión periódicos, libros y revistas</t>
  </si>
  <si>
    <t>Soporte de impresión</t>
  </si>
  <si>
    <t>Serv seguridad</t>
  </si>
  <si>
    <t>Serv investigación</t>
  </si>
  <si>
    <t>Serv guardias de seguridad</t>
  </si>
  <si>
    <t>Serv sistemas de seguridad</t>
  </si>
  <si>
    <t>Instalaciones correccionales</t>
  </si>
  <si>
    <t>Otros serv de apoyo comercial</t>
  </si>
  <si>
    <t>Subastadora/Dealers de arte</t>
  </si>
  <si>
    <t>Convenc y ferias com e industr</t>
  </si>
  <si>
    <t>Serv geofísicos encuestas, mapas</t>
  </si>
  <si>
    <t>Diseño interior</t>
  </si>
  <si>
    <t>Lotes de estacionamiento y garajes</t>
  </si>
  <si>
    <t>Laboratorios pruebas</t>
  </si>
  <si>
    <t>Alquiler de uniformes</t>
  </si>
  <si>
    <t>Manejo de desechos</t>
  </si>
  <si>
    <t>Tratado y recogimiento de desechos peligrosos</t>
  </si>
  <si>
    <t>Manejo desechos pel</t>
  </si>
  <si>
    <t>Tratamiento y despojo des pelig</t>
  </si>
  <si>
    <t>Materiales reciclables</t>
  </si>
  <si>
    <t>Tratamiento de recolección de desechos sólidos</t>
  </si>
  <si>
    <t>Instalac reciclaje</t>
  </si>
  <si>
    <t>Serv remediación</t>
  </si>
  <si>
    <t>Colecc desecho sól</t>
  </si>
  <si>
    <t>Vertedero de desechos sólidos</t>
  </si>
  <si>
    <t>Vertederos desechos</t>
  </si>
  <si>
    <t>Transferenc desechos</t>
  </si>
  <si>
    <t>Serv profesionales</t>
  </si>
  <si>
    <t>Servicios jurídicos</t>
  </si>
  <si>
    <t>Oficinas de abogados</t>
  </si>
  <si>
    <t>Patentes, notarios y serv jur</t>
  </si>
  <si>
    <t>Empresas de cabildeo</t>
  </si>
  <si>
    <t>Serv consultoría administrativa</t>
  </si>
  <si>
    <t>Agencias de empleo</t>
  </si>
  <si>
    <t>Agencias ejecutivos</t>
  </si>
  <si>
    <t>Asesoría de admin general</t>
  </si>
  <si>
    <t>Serv de gestión de talento</t>
  </si>
  <si>
    <t>Agencias empleo temp</t>
  </si>
  <si>
    <t>Otros serv profes</t>
  </si>
  <si>
    <t>Servicios contables</t>
  </si>
  <si>
    <t>Serv prep impuestos</t>
  </si>
  <si>
    <t>Transporte y logística</t>
  </si>
  <si>
    <t>Líneas aéreas</t>
  </si>
  <si>
    <t>Aerolínea servicio completo</t>
  </si>
  <si>
    <t>Alquiler de aerolínea - serv completo</t>
  </si>
  <si>
    <t>Aerolínea principal - serv completo</t>
  </si>
  <si>
    <t>Aerolínea regional - serv completo</t>
  </si>
  <si>
    <t>Otro ing aerolínea - serv comp</t>
  </si>
  <si>
    <t>Aerolíneas de bajo coste</t>
  </si>
  <si>
    <t>Alquiler de aerolínea - LCC</t>
  </si>
  <si>
    <t>Aerolínea principal - LCC</t>
  </si>
  <si>
    <t>Aerolínea regional - LCC</t>
  </si>
  <si>
    <t>Otro ing aerolínea - LCC</t>
  </si>
  <si>
    <t>Aerolínea regional</t>
  </si>
  <si>
    <t>Alquiler de aerolínea - regional</t>
  </si>
  <si>
    <t>Aerolínea principal - regional</t>
  </si>
  <si>
    <t>Aerolínea regional - regional</t>
  </si>
  <si>
    <t>Otro ing aerolínea - regional</t>
  </si>
  <si>
    <t>Flete aéreo</t>
  </si>
  <si>
    <t>Servicios de mensajería</t>
  </si>
  <si>
    <t>Mensajería express</t>
  </si>
  <si>
    <t>Mensajería terrestre</t>
  </si>
  <si>
    <t>Servicios de correo</t>
  </si>
  <si>
    <t>Envío marítimo</t>
  </si>
  <si>
    <t>Envíos de flete de costa</t>
  </si>
  <si>
    <t>Envío por contenedor</t>
  </si>
  <si>
    <t>Envío de carga seca</t>
  </si>
  <si>
    <t>Envíos en aguas interiores</t>
  </si>
  <si>
    <t>Envío RO-RO</t>
  </si>
  <si>
    <t>Envíos en cisternas</t>
  </si>
  <si>
    <t>Envíos en cisternas químicas</t>
  </si>
  <si>
    <t>Envíos de cisternas de GLP y GNL</t>
  </si>
  <si>
    <t>Envíos en cisternas petroleras</t>
  </si>
  <si>
    <t>Flete ferroviario</t>
  </si>
  <si>
    <t>Flete intermodal - ferroviario</t>
  </si>
  <si>
    <t>Total de materias primas - ferrocarril</t>
  </si>
  <si>
    <t>Flete agrícola - ferroviaria</t>
  </si>
  <si>
    <t>Flete de auto - ferrocarril</t>
  </si>
  <si>
    <t>Flete de sustancias químicas - ferrocarril</t>
  </si>
  <si>
    <t>Flete de carbón - ferrocarril</t>
  </si>
  <si>
    <t>Flete productos de consumidor - ferroviaria</t>
  </si>
  <si>
    <t>Flete de productos forestales - ferroviaria</t>
  </si>
  <si>
    <t>Flete de productos industriales - ferroviaria</t>
  </si>
  <si>
    <t>Minerales y metales-ferrov</t>
  </si>
  <si>
    <t>Minerales no metálicos-ferrocarril</t>
  </si>
  <si>
    <t>Camiones</t>
  </si>
  <si>
    <t>LTL por activo</t>
  </si>
  <si>
    <t>Fletamiento menor que el de camión</t>
  </si>
  <si>
    <t>Subtarifa de carburante LTL</t>
  </si>
  <si>
    <t>Carga de camión por activo</t>
  </si>
  <si>
    <t>Flete de carga de un camión</t>
  </si>
  <si>
    <t>Carburante de carga de un camión</t>
  </si>
  <si>
    <t>Mudanzas</t>
  </si>
  <si>
    <t>Servicio especializado de flete de camión</t>
  </si>
  <si>
    <t>Servicios de tránsito</t>
  </si>
  <si>
    <t>Ferrocarril de pasajeros</t>
  </si>
  <si>
    <t>Ferrocarril de pasajeros urbano</t>
  </si>
  <si>
    <t>Transporte por ferrocarril</t>
  </si>
  <si>
    <t>Transporte por autobús</t>
  </si>
  <si>
    <t>Transp urbana y rural de bus</t>
  </si>
  <si>
    <t>Serv local autobuses</t>
  </si>
  <si>
    <t>Servicios de taxis</t>
  </si>
  <si>
    <t>Serv transbordador</t>
  </si>
  <si>
    <t>Servicios de helicóptero</t>
  </si>
  <si>
    <t>Servicios de logística</t>
  </si>
  <si>
    <t>Corretaje de logística</t>
  </si>
  <si>
    <t>Corretaje de flete aéreo</t>
  </si>
  <si>
    <t>Corretaje intermodal</t>
  </si>
  <si>
    <t>Corretaje de oceáno</t>
  </si>
  <si>
    <t>Corretaje de camiones</t>
  </si>
  <si>
    <t>Servicios de reenvío de flete</t>
  </si>
  <si>
    <t>Servicios intermodales</t>
  </si>
  <si>
    <t>Servicios de almacenamiento y bodega</t>
  </si>
  <si>
    <t>Ops y servicios de transporte</t>
  </si>
  <si>
    <t>Operadores de infra transporte</t>
  </si>
  <si>
    <t>Operadores de aeropuertos</t>
  </si>
  <si>
    <t>Operadores de puertos</t>
  </si>
  <si>
    <t>Operadores de vías/edificios/túneles</t>
  </si>
  <si>
    <t>Serv apoyo transp</t>
  </si>
  <si>
    <t>Apoyo transp aéreo</t>
  </si>
  <si>
    <t>Servicios de apoyo de marinas</t>
  </si>
  <si>
    <t>Servicios de apoyo ferroviario</t>
  </si>
  <si>
    <t>Servicios de soporte de camiones</t>
  </si>
  <si>
    <t>Ingeniería y construcción</t>
  </si>
  <si>
    <t>Serv ingeniería</t>
  </si>
  <si>
    <t>Serv arquitectura</t>
  </si>
  <si>
    <t>Serv ingeniería de construcción</t>
  </si>
  <si>
    <t>Serv de ingeniería ind y tráfico</t>
  </si>
  <si>
    <t>Asesoría e ingeniería ambiental</t>
  </si>
  <si>
    <t>Asesoría ambiental</t>
  </si>
  <si>
    <t>Servicios de ingeniería ambiental</t>
  </si>
  <si>
    <t>Construcción de infraestructura</t>
  </si>
  <si>
    <t>Const infra comunicación</t>
  </si>
  <si>
    <t>Construcción línea cable</t>
  </si>
  <si>
    <t>Const comunicación y trasmición</t>
  </si>
  <si>
    <t>Construcción de red</t>
  </si>
  <si>
    <t>Construcción de infraestructura de energía</t>
  </si>
  <si>
    <t>Construcción de planta de electricidad</t>
  </si>
  <si>
    <t>Plantas nucleares</t>
  </si>
  <si>
    <t>Construcción de infr de petróleo y gas</t>
  </si>
  <si>
    <t>Const infra de transporte</t>
  </si>
  <si>
    <t>Construcción de aeropuertos y carreteras</t>
  </si>
  <si>
    <t>Construcc marítima</t>
  </si>
  <si>
    <t>Constr de ferrocarriles y subterráneos</t>
  </si>
  <si>
    <t>Construcción de línea de servicios públicos</t>
  </si>
  <si>
    <t>Construcción de línea eléctrica</t>
  </si>
  <si>
    <t>Construcción de línea de gas</t>
  </si>
  <si>
    <t>Construcción de línea de agua</t>
  </si>
  <si>
    <t>Construcción de edificios</t>
  </si>
  <si>
    <t>Edificación no comercial</t>
  </si>
  <si>
    <t>Const residencial</t>
  </si>
  <si>
    <t>Const edificios industriales</t>
  </si>
  <si>
    <t>Const de edificios institucionales</t>
  </si>
  <si>
    <t>Materiales</t>
  </si>
  <si>
    <t>Químicos</t>
  </si>
  <si>
    <t>Químicos agrícolas</t>
  </si>
  <si>
    <t>Químicos de cosechas</t>
  </si>
  <si>
    <t>Fungicidas</t>
  </si>
  <si>
    <t>Herbicidas</t>
  </si>
  <si>
    <t>Insecticidas</t>
  </si>
  <si>
    <t>Fertilizantes</t>
  </si>
  <si>
    <t>Mezclado y distribución de fertilizantes</t>
  </si>
  <si>
    <t>Fertilizantes nitrogenados</t>
  </si>
  <si>
    <t>Fertilizantes de fosfato</t>
  </si>
  <si>
    <t>Fertilizantes de potasio</t>
  </si>
  <si>
    <t>Biotecnología de semillas y agrícola</t>
  </si>
  <si>
    <t>Prod quim bás/div</t>
  </si>
  <si>
    <t>Químicos de base inorgánica</t>
  </si>
  <si>
    <t>álcalies y cloro</t>
  </si>
  <si>
    <t>Ácidos másicos</t>
  </si>
  <si>
    <t>Gas industrial</t>
  </si>
  <si>
    <t>Químicos e intermediarios orgánicos</t>
  </si>
  <si>
    <t>Alcoholes</t>
  </si>
  <si>
    <t>Aromáticos</t>
  </si>
  <si>
    <t>Intermedios</t>
  </si>
  <si>
    <t>Olefinas</t>
  </si>
  <si>
    <t>Otros químicos de base orgánicos</t>
  </si>
  <si>
    <t>Carbono negro</t>
  </si>
  <si>
    <t>Crudo cíclico e intermedio</t>
  </si>
  <si>
    <t>Goma y madera</t>
  </si>
  <si>
    <t>Resinas, fibras y hule orgánicos</t>
  </si>
  <si>
    <t>Fibras y filamentos artificiales</t>
  </si>
  <si>
    <t>Fibra orgánica celulósica</t>
  </si>
  <si>
    <t>Fibra orgánica no celulósica</t>
  </si>
  <si>
    <t>Resinas orgánicas</t>
  </si>
  <si>
    <t>Goma sintética</t>
  </si>
  <si>
    <t>Prod quim espec</t>
  </si>
  <si>
    <t>Adhesivos y selladores</t>
  </si>
  <si>
    <t>Materiales avanzados</t>
  </si>
  <si>
    <t>Prod avanz cerámica</t>
  </si>
  <si>
    <t>Fibra de carbón</t>
  </si>
  <si>
    <t>Plásticos de ingeniería</t>
  </si>
  <si>
    <t>Productos de grafito</t>
  </si>
  <si>
    <t>Nanotecnología</t>
  </si>
  <si>
    <t>Metales cubiertos especiales</t>
  </si>
  <si>
    <t>Catalizadores</t>
  </si>
  <si>
    <t>Menudeo de químicos</t>
  </si>
  <si>
    <t>Químicos electrónicos</t>
  </si>
  <si>
    <t>Explosivos</t>
  </si>
  <si>
    <t>Químicos de pureza</t>
  </si>
  <si>
    <t>Sabores y fragancias</t>
  </si>
  <si>
    <t>Aditivos funcionales</t>
  </si>
  <si>
    <t>Aditivos de cosméticos</t>
  </si>
  <si>
    <t>Aditivos de fluidos y lubricantes</t>
  </si>
  <si>
    <t>Aditivos de alimentos</t>
  </si>
  <si>
    <t>Aditivos de papel y químicos de procesamiento</t>
  </si>
  <si>
    <t>Aditivos de polímeros</t>
  </si>
  <si>
    <t>Químicos de limpieza y industrial e inst</t>
  </si>
  <si>
    <t>Químicos de yacimiento petrolífero</t>
  </si>
  <si>
    <t>Pinturas y cubrimientos</t>
  </si>
  <si>
    <t>Cubrimientos industriales</t>
  </si>
  <si>
    <t>Cubrimientos especiales</t>
  </si>
  <si>
    <t>Tinta para impresión</t>
  </si>
  <si>
    <t>Pigmentos y colorantes sintéticos</t>
  </si>
  <si>
    <t>Tinte y pigmentos inorgánicos</t>
  </si>
  <si>
    <t>Pigmentos y colorantes orgánicos</t>
  </si>
  <si>
    <t>Químicos de tratamiento de agua</t>
  </si>
  <si>
    <t>Distrib prod quim</t>
  </si>
  <si>
    <t>Productos químicos y relac</t>
  </si>
  <si>
    <t>Mat y formas básicas plásticos</t>
  </si>
  <si>
    <t>Materiales de construcción</t>
  </si>
  <si>
    <t>Cemento y agregados</t>
  </si>
  <si>
    <t>Agregados</t>
  </si>
  <si>
    <t>Piedra triturada</t>
  </si>
  <si>
    <t>Arena y grava</t>
  </si>
  <si>
    <t>Asfalto</t>
  </si>
  <si>
    <t>Cemento</t>
  </si>
  <si>
    <t>Concreto prefabricado</t>
  </si>
  <si>
    <t>Ladrillo, azul, arcilla constr</t>
  </si>
  <si>
    <t>Azulejos de ladrillo y arcilla estructural</t>
  </si>
  <si>
    <t>Refrac no barro</t>
  </si>
  <si>
    <t>Productos de hormigón</t>
  </si>
  <si>
    <t>Bloques y ladrillos de concreto</t>
  </si>
  <si>
    <t>Tubería de concreto</t>
  </si>
  <si>
    <t>Vidrio para construcción</t>
  </si>
  <si>
    <t>Productos de yeso</t>
  </si>
  <si>
    <t>Productos insulación</t>
  </si>
  <si>
    <t>Lana mineral</t>
  </si>
  <si>
    <t>Espumas e aislamiento de poliestireno</t>
  </si>
  <si>
    <t>Materiales plásticos de construcción</t>
  </si>
  <si>
    <t>Materiales de techos</t>
  </si>
  <si>
    <t>Productos diversa de construcción</t>
  </si>
  <si>
    <t>Productos abrasivos</t>
  </si>
  <si>
    <t>Productos de minera no metálicos</t>
  </si>
  <si>
    <t>Prod de piedra p/construcción</t>
  </si>
  <si>
    <t>Piedra caliza</t>
  </si>
  <si>
    <t>Piedras ornamentales</t>
  </si>
  <si>
    <t>Granito</t>
  </si>
  <si>
    <t>Contenedores y envasado</t>
  </si>
  <si>
    <t>Contenedores y embalaje</t>
  </si>
  <si>
    <t>Contenedores de vidrio</t>
  </si>
  <si>
    <t>Contenedores de metal y embalaje</t>
  </si>
  <si>
    <t>Papel de aluminio para empaquetado</t>
  </si>
  <si>
    <t>Contenedores de metal</t>
  </si>
  <si>
    <t>Contenedores y embalaje de papel</t>
  </si>
  <si>
    <t>Mat de empaquetado corrugado</t>
  </si>
  <si>
    <t>Prod empaquetado fibras moldeadas</t>
  </si>
  <si>
    <t>Bolsas de papel</t>
  </si>
  <si>
    <t>Envases de papel para alimento</t>
  </si>
  <si>
    <t>Materiales de cartón de empaquetado</t>
  </si>
  <si>
    <t>Contenedores y embalaje plásticos</t>
  </si>
  <si>
    <t>Bolsas de plástico y paquetes</t>
  </si>
  <si>
    <t>Botellas de plástico</t>
  </si>
  <si>
    <t>Envases y hojas plásticas</t>
  </si>
  <si>
    <t>Materiales protectores de empaquetado</t>
  </si>
  <si>
    <t>Etiquetas de envase</t>
  </si>
  <si>
    <t>Productos forestales, papel y madera</t>
  </si>
  <si>
    <t>Forestac y tala mad</t>
  </si>
  <si>
    <t>Recursos de madera</t>
  </si>
  <si>
    <t>Tala de árboles</t>
  </si>
  <si>
    <t>Cultivo en viveros</t>
  </si>
  <si>
    <t>Explotación de goma</t>
  </si>
  <si>
    <t>Molinería de papel y pulpa</t>
  </si>
  <si>
    <t>Papel</t>
  </si>
  <si>
    <t>Pulpa</t>
  </si>
  <si>
    <t>Productos de madera</t>
  </si>
  <si>
    <t>Madera estructurada</t>
  </si>
  <si>
    <t>Aserraderos</t>
  </si>
  <si>
    <t>Laminados y triplay de madera suave</t>
  </si>
  <si>
    <t>Aglutinados de madera</t>
  </si>
  <si>
    <t>Conservación madera</t>
  </si>
  <si>
    <t>Madera no estructurada</t>
  </si>
  <si>
    <t>Laminados y triplay de madera dura</t>
  </si>
  <si>
    <t>Productos reconstituidos de madera</t>
  </si>
  <si>
    <t>Acero</t>
  </si>
  <si>
    <t>Productores de acero</t>
  </si>
  <si>
    <t>Laminado plano</t>
  </si>
  <si>
    <t>Largo, ducto y tubular</t>
  </si>
  <si>
    <t>Productos largos</t>
  </si>
  <si>
    <t>Ducto y tubular</t>
  </si>
  <si>
    <t>Extr alambres acero</t>
  </si>
  <si>
    <t>Metales especiales</t>
  </si>
  <si>
    <t>Procesadores y centros serv metal</t>
  </si>
  <si>
    <t>Centros de servicios metálicos</t>
  </si>
  <si>
    <t>Procesadores de acero</t>
  </si>
  <si>
    <t>Metales y minas</t>
  </si>
  <si>
    <t>Hierro</t>
  </si>
  <si>
    <t>Minería de hierro</t>
  </si>
  <si>
    <t>Fundiciones hierro</t>
  </si>
  <si>
    <t>Metales base</t>
  </si>
  <si>
    <t>Aluminio</t>
  </si>
  <si>
    <t>Extracción de bauxita</t>
  </si>
  <si>
    <t>Fundición y refinación de aluminio</t>
  </si>
  <si>
    <t>Cobalto</t>
  </si>
  <si>
    <t>Cobre</t>
  </si>
  <si>
    <t>Minería de cobre</t>
  </si>
  <si>
    <t>Fundición y refinación de cobre</t>
  </si>
  <si>
    <t>Manganeso</t>
  </si>
  <si>
    <t>Molibdeno</t>
  </si>
  <si>
    <t>Níquel, plomo y zinc</t>
  </si>
  <si>
    <t>Colocadora</t>
  </si>
  <si>
    <t>Níquel</t>
  </si>
  <si>
    <t>Estaño</t>
  </si>
  <si>
    <t>Uranio</t>
  </si>
  <si>
    <t>Metales preciosos</t>
  </si>
  <si>
    <t>Oro</t>
  </si>
  <si>
    <t>Grupo de platino</t>
  </si>
  <si>
    <t>Paladio</t>
  </si>
  <si>
    <t>Platino</t>
  </si>
  <si>
    <t>Rodio</t>
  </si>
  <si>
    <t>Plata</t>
  </si>
  <si>
    <t>Extracc de piedras preciosas y minerales</t>
  </si>
  <si>
    <t>Minería de minerales</t>
  </si>
  <si>
    <t>Arcilla</t>
  </si>
  <si>
    <t>Litio</t>
  </si>
  <si>
    <t>Roca de fosfatos</t>
  </si>
  <si>
    <t>Potasa, soda y borato</t>
  </si>
  <si>
    <t>Tierra rara</t>
  </si>
  <si>
    <t>Extracción de piedras preciosas</t>
  </si>
  <si>
    <t>Diamantes</t>
  </si>
  <si>
    <t>Gemas</t>
  </si>
  <si>
    <t>Minería de carbón</t>
  </si>
  <si>
    <t>Carbón térmico</t>
  </si>
  <si>
    <t>Carbón bitum y superficie lignito</t>
  </si>
  <si>
    <t>Subterráneo de carbón bituminoso</t>
  </si>
  <si>
    <t>Carbón metalúrgico</t>
  </si>
  <si>
    <t>Servicios de minería</t>
  </si>
  <si>
    <t>Servicios de soporte de carbón</t>
  </si>
  <si>
    <t>Servicios de soporte de metales</t>
  </si>
  <si>
    <t>Servicios de soporte de minería no metálica</t>
  </si>
  <si>
    <t>Com may/ops metales y min</t>
  </si>
  <si>
    <t>Tecnología</t>
  </si>
  <si>
    <t>Semiconductores y maquinarias tec</t>
  </si>
  <si>
    <t>Hardware tecnológico</t>
  </si>
  <si>
    <t>Eq comunicaciones</t>
  </si>
  <si>
    <t>Equipo de transmisión AV</t>
  </si>
  <si>
    <t>Equipo de red de datos</t>
  </si>
  <si>
    <t>Equipo de red para el hogar y la pequeña empresa</t>
  </si>
  <si>
    <t>Equipo de redes de datos inalámbricos</t>
  </si>
  <si>
    <t>Equipo alámbrico de redes de datos</t>
  </si>
  <si>
    <t>Celulares</t>
  </si>
  <si>
    <t>Equipo de telecomunicaciones</t>
  </si>
  <si>
    <t>Equipo telecom móvil</t>
  </si>
  <si>
    <t>Equipo radiocomunicación</t>
  </si>
  <si>
    <t>Dispositivos RFID</t>
  </si>
  <si>
    <t>Equipo comunicaciones por satélite</t>
  </si>
  <si>
    <t>Equipo de servicios de aplicaciones inalámbricas</t>
  </si>
  <si>
    <t>Equipo de infraestructura de red inalámbrica</t>
  </si>
  <si>
    <t>Equipos de telecomunicaciones</t>
  </si>
  <si>
    <t>Equipo de TV de cable</t>
  </si>
  <si>
    <t>Equipo Telecom de fibras ópticas</t>
  </si>
  <si>
    <t>Dispositivos de telecomunicaciones</t>
  </si>
  <si>
    <t>Equipo alámbrico de instalaciones del cliente</t>
  </si>
  <si>
    <t>Equipo infra de red alámb</t>
  </si>
  <si>
    <t>Electrónica consumo</t>
  </si>
  <si>
    <t>Equipo auditivo</t>
  </si>
  <si>
    <t>Equipo audio para el hogar y autos</t>
  </si>
  <si>
    <t>Dispositivos personales de audio</t>
  </si>
  <si>
    <t>Equipo profesional de audio</t>
  </si>
  <si>
    <t>Equipo cámaras</t>
  </si>
  <si>
    <t>Cámaras digitales</t>
  </si>
  <si>
    <t>Cámaras de video</t>
  </si>
  <si>
    <t>Accesorios cámaras</t>
  </si>
  <si>
    <t>Pantallas</t>
  </si>
  <si>
    <t>Televisores y monitores</t>
  </si>
  <si>
    <t>Pantallas especializadas</t>
  </si>
  <si>
    <t>Dispositivos GPS</t>
  </si>
  <si>
    <t>Teclados y ratones</t>
  </si>
  <si>
    <t>Electrónicos de oficina</t>
  </si>
  <si>
    <t>Impresoras, fotocopiadoras y escáneres</t>
  </si>
  <si>
    <t>Suministros electrónicos de oficina</t>
  </si>
  <si>
    <t>Equipo video</t>
  </si>
  <si>
    <t>Equipo juegos de video</t>
  </si>
  <si>
    <t>Hardware de ordenador</t>
  </si>
  <si>
    <t>Ordenadores personales</t>
  </si>
  <si>
    <t>Ordenadores</t>
  </si>
  <si>
    <t>Ordenadores manuales</t>
  </si>
  <si>
    <t>Ordenadores portátiles</t>
  </si>
  <si>
    <t>Estaciones de trabajo</t>
  </si>
  <si>
    <t>Almac eq de cómputo</t>
  </si>
  <si>
    <t>Unidades de disco duro</t>
  </si>
  <si>
    <t>Dispositivos de estado sólido</t>
  </si>
  <si>
    <t>Almacenamiento y material de red</t>
  </si>
  <si>
    <t>Componentes de dico duro</t>
  </si>
  <si>
    <t>Servidores</t>
  </si>
  <si>
    <t>Superordenadores</t>
  </si>
  <si>
    <t>Hardware de tecnología especializada</t>
  </si>
  <si>
    <t>Impresoras 3D</t>
  </si>
  <si>
    <t>Sistemas biométricos/de identificación</t>
  </si>
  <si>
    <t>Instrumentos ópticos y lentes</t>
  </si>
  <si>
    <t>Sistemas de vigilancia y regulación del tráfico</t>
  </si>
  <si>
    <t>Sist gestión transac</t>
  </si>
  <si>
    <t>Terminales ptos vta</t>
  </si>
  <si>
    <t>Comps electrónicos</t>
  </si>
  <si>
    <t>Componentes equipo de comunicación</t>
  </si>
  <si>
    <t>Componentes de pantalla</t>
  </si>
  <si>
    <t>Mostrar paneles</t>
  </si>
  <si>
    <t>Solución de contacto</t>
  </si>
  <si>
    <t>Vidrio electrónico</t>
  </si>
  <si>
    <t>Baterías para dispositivos electrónicos</t>
  </si>
  <si>
    <t>Componentes pasivos</t>
  </si>
  <si>
    <t>Distrib tecnología</t>
  </si>
  <si>
    <t>Semiconductores</t>
  </si>
  <si>
    <t>Fabricación de semiconductores</t>
  </si>
  <si>
    <t>Equipo de capital back-end</t>
  </si>
  <si>
    <t>Equipo de capital inicial</t>
  </si>
  <si>
    <t>Materiales y soluciones de ensamblaje</t>
  </si>
  <si>
    <t>Servicios de ensamblaje y pruebas</t>
  </si>
  <si>
    <t>Servicios de fundición</t>
  </si>
  <si>
    <t>Productos de silicio</t>
  </si>
  <si>
    <t>Disps semiconduct</t>
  </si>
  <si>
    <t>ICs análogos</t>
  </si>
  <si>
    <t>Ap específica análogo</t>
  </si>
  <si>
    <t>Gestión de electricidad</t>
  </si>
  <si>
    <t>Lineal estándar - general</t>
  </si>
  <si>
    <t>Discreto</t>
  </si>
  <si>
    <t>Discretos, sensores y accionadores</t>
  </si>
  <si>
    <t>Componentes ópticos</t>
  </si>
  <si>
    <t>Propiedad intelectual - semi</t>
  </si>
  <si>
    <t>ICs de memoria</t>
  </si>
  <si>
    <t>Lógica, procesadores e IC esp ap</t>
  </si>
  <si>
    <t>Ap específica de comunicación</t>
  </si>
  <si>
    <t>AP específica y almacenamiento</t>
  </si>
  <si>
    <t>Ap específico de multimedia</t>
  </si>
  <si>
    <t>Lógica</t>
  </si>
  <si>
    <t>Microcontroladores</t>
  </si>
  <si>
    <t>Microprocesadores</t>
  </si>
  <si>
    <t>Software y servicios tec</t>
  </si>
  <si>
    <t>Software aplicación</t>
  </si>
  <si>
    <t>Análisis y visualización</t>
  </si>
  <si>
    <t>Software de colaboración y contenido</t>
  </si>
  <si>
    <t>Software de ingeniería</t>
  </si>
  <si>
    <t>Software de empresa</t>
  </si>
  <si>
    <t>Software especializado</t>
  </si>
  <si>
    <t>Software comunicac</t>
  </si>
  <si>
    <t>Software educativo</t>
  </si>
  <si>
    <t>Software de apuestas</t>
  </si>
  <si>
    <t>Software de salud</t>
  </si>
  <si>
    <t>Software infraestr</t>
  </si>
  <si>
    <t>Software de nube y virtual</t>
  </si>
  <si>
    <t>Software de base de datos</t>
  </si>
  <si>
    <t>Software de seguridad</t>
  </si>
  <si>
    <t>Software de sistema</t>
  </si>
  <si>
    <t>Servicios de tecnología</t>
  </si>
  <si>
    <t>Serv informatica</t>
  </si>
  <si>
    <t>Servicios IT - Comerciales</t>
  </si>
  <si>
    <t>Contratación de servicios con terceros para procesos empresariales</t>
  </si>
  <si>
    <t>Subcontratación de tecnología de la información</t>
  </si>
  <si>
    <t>Servicios de integración de redes</t>
  </si>
  <si>
    <t>Asesoría de tecnología</t>
  </si>
  <si>
    <t>Servicios de información - Estado</t>
  </si>
  <si>
    <t>Serv información</t>
  </si>
  <si>
    <t>Servicios de información financiera</t>
  </si>
  <si>
    <t>Agencias de crédito</t>
  </si>
  <si>
    <t>Datos y análisis</t>
  </si>
  <si>
    <t>Servicios de información no financiera</t>
  </si>
  <si>
    <t>Información de salud</t>
  </si>
  <si>
    <t>Información jurídica</t>
  </si>
  <si>
    <t>Información inmobiliaria</t>
  </si>
  <si>
    <t>Información científica</t>
  </si>
  <si>
    <t>Información de tecnología</t>
  </si>
  <si>
    <t>Procesadores datos y transacciones</t>
  </si>
  <si>
    <t>Procesadores de transacciones financieras</t>
  </si>
  <si>
    <t>Procesadores de datos no financieros</t>
  </si>
  <si>
    <t>Serv púb</t>
  </si>
  <si>
    <t>Servicios públicos</t>
  </si>
  <si>
    <t>Servicios públicos electrícos</t>
  </si>
  <si>
    <t>Servicios públicos integrados eléctricos</t>
  </si>
  <si>
    <t>Generación eléctrica</t>
  </si>
  <si>
    <t>Generación eléctrica de fósiles</t>
  </si>
  <si>
    <t>Fósil eléctrico - Regulado</t>
  </si>
  <si>
    <t>Electricidad fósil - sin regular</t>
  </si>
  <si>
    <t>Generación de energía nuclear</t>
  </si>
  <si>
    <t>Energía nuclear - Regulada</t>
  </si>
  <si>
    <t>Energía nuclear - No regulada</t>
  </si>
  <si>
    <t>Generación de energía renovable</t>
  </si>
  <si>
    <t>Generación de energía solar</t>
  </si>
  <si>
    <t>Energía solar - regulada</t>
  </si>
  <si>
    <t>Energía solar - no regulada</t>
  </si>
  <si>
    <t>Generación de energía eólica</t>
  </si>
  <si>
    <t>Energía eólica - regulada</t>
  </si>
  <si>
    <t>Energía eólica - no regulada</t>
  </si>
  <si>
    <t>Generación de energía geotermal</t>
  </si>
  <si>
    <t>Geotermal - Regulada</t>
  </si>
  <si>
    <t>Geotermal - No regulada</t>
  </si>
  <si>
    <t>Generación hidroeléctrica</t>
  </si>
  <si>
    <t>Hidroeléctrica - regulada</t>
  </si>
  <si>
    <t>Hidroeléctrica - sin regular</t>
  </si>
  <si>
    <t>Generación de energía marina</t>
  </si>
  <si>
    <t>Energía marina - regulada</t>
  </si>
  <si>
    <t>Energía marina - no regulada</t>
  </si>
  <si>
    <t>Generación de energía de biomasa y desechos</t>
  </si>
  <si>
    <t>Biomasa y desechos - Regulados</t>
  </si>
  <si>
    <t>Biomasa/desechos - sin regular</t>
  </si>
  <si>
    <t>Almacenamiento de electricidad</t>
  </si>
  <si>
    <t>Transmisión y dist eléctrica</t>
  </si>
  <si>
    <t>Distribución eléctrica</t>
  </si>
  <si>
    <t>Calefacción y aire acondicionado de Distrito</t>
  </si>
  <si>
    <t>Servicios públicos de agua y gas</t>
  </si>
  <si>
    <t>Servicios gas</t>
  </si>
  <si>
    <t>Transmisión y almacenamiento de gas</t>
  </si>
  <si>
    <t>Transmisión de gas natural</t>
  </si>
  <si>
    <t>Almacenamiento de gas natural</t>
  </si>
  <si>
    <t>Distribución de gas</t>
  </si>
  <si>
    <t>Distr gas propano</t>
  </si>
  <si>
    <t>Distr gas natural</t>
  </si>
  <si>
    <t>Servicios públicos de agua</t>
  </si>
  <si>
    <t>Redes de drenaje</t>
  </si>
  <si>
    <t>Redes de suministro de agua</t>
  </si>
  <si>
    <t>Comercialización y ops de gas y elec</t>
  </si>
  <si>
    <t>Comercialización y ops de electricidad</t>
  </si>
  <si>
    <t>Comercialización y ops de gas</t>
  </si>
  <si>
    <t>Gobierno</t>
  </si>
  <si>
    <t>Supranacionales</t>
  </si>
  <si>
    <t>Supranacional</t>
  </si>
  <si>
    <t>Nacional</t>
  </si>
  <si>
    <t>Estado soberano</t>
  </si>
  <si>
    <t>Agencias soberanas</t>
  </si>
  <si>
    <t>Bancos gubernamentales</t>
  </si>
  <si>
    <t>Bancos centrales</t>
  </si>
  <si>
    <t>Bancos de Desarrollo del Estado</t>
  </si>
  <si>
    <t>Bancos de exportaciones e importaciones</t>
  </si>
  <si>
    <t>Regional y local</t>
  </si>
  <si>
    <t>Gobierno regional</t>
  </si>
  <si>
    <t>Agencias regionales</t>
  </si>
  <si>
    <t>Gobierno local</t>
  </si>
  <si>
    <t>Agencias locales</t>
  </si>
  <si>
    <t>No clasificable</t>
  </si>
  <si>
    <t>No clasificado</t>
  </si>
  <si>
    <t>Deconocido</t>
  </si>
  <si>
    <t>Ajustes corp</t>
  </si>
  <si>
    <t>Ajustes intersegmento</t>
  </si>
  <si>
    <t>繁體中文</t>
  </si>
  <si>
    <t>한국어</t>
  </si>
  <si>
    <t>简体中文</t>
  </si>
  <si>
    <t>Русский</t>
  </si>
  <si>
    <t>Français DX616=3</t>
  </si>
  <si>
    <t>Deutsch DX616=4</t>
  </si>
  <si>
    <t>Español DX616=5</t>
  </si>
  <si>
    <t>Português DX616=6</t>
  </si>
  <si>
    <t>Italiano DX616=7</t>
  </si>
  <si>
    <t>繁體中文 DX616=8</t>
  </si>
  <si>
    <t>한국어 DX616=9</t>
  </si>
  <si>
    <t>简体中文 DX616=10</t>
  </si>
  <si>
    <t>Русский DX616=16</t>
  </si>
  <si>
    <t>Comunicações</t>
  </si>
  <si>
    <t>Mídia</t>
  </si>
  <si>
    <t>Publicidade e Marketing</t>
  </si>
  <si>
    <t>Agências de publicidade e serv</t>
  </si>
  <si>
    <t>Agências de propaganda</t>
  </si>
  <si>
    <t>Marketing online</t>
  </si>
  <si>
    <t>Consultoria e pesquisa de mercado</t>
  </si>
  <si>
    <t>Serviços de consultoria de marketing</t>
  </si>
  <si>
    <t>Pesquisas de mercado</t>
  </si>
  <si>
    <t>Representantes mídia</t>
  </si>
  <si>
    <t>Agências de relações públicas</t>
  </si>
  <si>
    <t>Marketing direto</t>
  </si>
  <si>
    <t>Serv distr material de publicidade</t>
  </si>
  <si>
    <t>Publicidade mala direta</t>
  </si>
  <si>
    <t>Cabo e satélite</t>
  </si>
  <si>
    <t>Serv a cabo e satélite - Vídeo</t>
  </si>
  <si>
    <t>Serv a cabo e satélite - Internet</t>
  </si>
  <si>
    <t>Serv a cabo e satélite - Telefone</t>
  </si>
  <si>
    <t>Conteúdo entretenimento</t>
  </si>
  <si>
    <t>Filme e TV</t>
  </si>
  <si>
    <t>Produção e distr de filmes e TV</t>
  </si>
  <si>
    <t>Produção de filmes e TV</t>
  </si>
  <si>
    <t>Produção de filmes</t>
  </si>
  <si>
    <t>Produção de vídeo e tv</t>
  </si>
  <si>
    <t>Distribuição de filme e vídeo</t>
  </si>
  <si>
    <t>Distribuição de filmes</t>
  </si>
  <si>
    <t>Consórcio de programa de TV</t>
  </si>
  <si>
    <t>Serviços de teleprodução pós prod</t>
  </si>
  <si>
    <t>Redes mídia televisiva</t>
  </si>
  <si>
    <t>Redes a cabo</t>
  </si>
  <si>
    <t>Rec prop - Redes a cabo</t>
  </si>
  <si>
    <t>Out rec- Redes a cabo</t>
  </si>
  <si>
    <t>Redes transmissão televisiva</t>
  </si>
  <si>
    <t>Rec prop - Redes transm televisiva</t>
  </si>
  <si>
    <t>Outras rec - Redes transmissão TV</t>
  </si>
  <si>
    <t>Receita de royalty - Filme e TV</t>
  </si>
  <si>
    <t>Prod e dist de gravação integrada</t>
  </si>
  <si>
    <t>Produção de disco</t>
  </si>
  <si>
    <t>Vídeo games</t>
  </si>
  <si>
    <t>Jogos online e móveis</t>
  </si>
  <si>
    <t>Jogos de console e computador</t>
  </si>
  <si>
    <t>Publicação e transmissão</t>
  </si>
  <si>
    <t>Publicação</t>
  </si>
  <si>
    <t>Editoras de livros</t>
  </si>
  <si>
    <t>Editoras de livros profissionais</t>
  </si>
  <si>
    <t>Editoras de livros acadêmicos</t>
  </si>
  <si>
    <t>Editoras de jornais</t>
  </si>
  <si>
    <t>Rec propaganda - Jornais</t>
  </si>
  <si>
    <t>Rec circulação - Jornais</t>
  </si>
  <si>
    <t>Outras receitas - Jornais</t>
  </si>
  <si>
    <t>Editores de periódicos</t>
  </si>
  <si>
    <t>Rec publicação - Periódicos</t>
  </si>
  <si>
    <t>Rec circulação - Periódicos</t>
  </si>
  <si>
    <t>Outras receitas - Periódicos</t>
  </si>
  <si>
    <t>Transmissão de TV e rádio local</t>
  </si>
  <si>
    <t>Transmissão de TV local</t>
  </si>
  <si>
    <t>Rec prop - Transmissão de TV local</t>
  </si>
  <si>
    <t>Out rec - Transmissão de TV local</t>
  </si>
  <si>
    <t>Transmissão de rádio</t>
  </si>
  <si>
    <t>Redes de rádio</t>
  </si>
  <si>
    <t>Estações de rádio</t>
  </si>
  <si>
    <t>Publicidade - Exibição fora de casa</t>
  </si>
  <si>
    <t>Mídia internet e serviços</t>
  </si>
  <si>
    <t>Mídia e serviços de internet</t>
  </si>
  <si>
    <t>Automotivo web</t>
  </si>
  <si>
    <t>Rec prop - Automotivo web</t>
  </si>
  <si>
    <t>Outras rec - Web automóveis</t>
  </si>
  <si>
    <t>Web de serviços de relac</t>
  </si>
  <si>
    <t>Rec pub - Sites serv relac</t>
  </si>
  <si>
    <t>Out rec - Web serv relac</t>
  </si>
  <si>
    <t>Registros de domínio</t>
  </si>
  <si>
    <t>Rec prop - Domínio Registrar</t>
  </si>
  <si>
    <t>Outra receita - registro domínio</t>
  </si>
  <si>
    <t>Ingressos evento e entret online</t>
  </si>
  <si>
    <t>Rec prop - Ingressos evento e entret online</t>
  </si>
  <si>
    <t>Outr - Ingressos en entret online</t>
  </si>
  <si>
    <t>Web fotografia</t>
  </si>
  <si>
    <t>Rec prop - Web fotografia</t>
  </si>
  <si>
    <t>Out rec - Web fotografia</t>
  </si>
  <si>
    <t>Web comparação de pç e serv</t>
  </si>
  <si>
    <t>Rec prop - Web comp preço e serv</t>
  </si>
  <si>
    <t>Out-Web comp preço e serv</t>
  </si>
  <si>
    <t>Website de propriedades e imóveis</t>
  </si>
  <si>
    <t>Rec prop-Web imóveis</t>
  </si>
  <si>
    <t>Out rec-Web imóveis</t>
  </si>
  <si>
    <t>Web serviços recrutamento</t>
  </si>
  <si>
    <t>Rec pub-Web serv recrutamento</t>
  </si>
  <si>
    <t>Out rec -Web serv recrutamento</t>
  </si>
  <si>
    <t>Websites de reservas e informações de viagem</t>
  </si>
  <si>
    <t>Rec prop -Web viagem e reservas</t>
  </si>
  <si>
    <t>Out-Web viagem e reservas</t>
  </si>
  <si>
    <t>Websites informação de educação</t>
  </si>
  <si>
    <t>Rec prop -Web info educação</t>
  </si>
  <si>
    <t>Out-Web info educação</t>
  </si>
  <si>
    <t>Portais de propagando online</t>
  </si>
  <si>
    <t>Rec public - Portais da internet</t>
  </si>
  <si>
    <t>Exibir propaganda</t>
  </si>
  <si>
    <t>Buscar propaganda</t>
  </si>
  <si>
    <t>Out rec - Portais internet</t>
  </si>
  <si>
    <t>Web de saúde e médico</t>
  </si>
  <si>
    <t>Rec prop - Web saúde e médico</t>
  </si>
  <si>
    <t>Out - Web saúde e médico</t>
  </si>
  <si>
    <t>Web notícias, esportes e entret</t>
  </si>
  <si>
    <t>Rec prop-Websites/notícias/esporte/entret</t>
  </si>
  <si>
    <t>Out-Web notícias/esporte/entret</t>
  </si>
  <si>
    <t>Sites redes sociais</t>
  </si>
  <si>
    <t>Rec prob - Sites da rede social</t>
  </si>
  <si>
    <t>Out rec - Sites da rede social</t>
  </si>
  <si>
    <t>Telecomunicações</t>
  </si>
  <si>
    <t>Telecomunicações rede s/fio</t>
  </si>
  <si>
    <t>Provedores de serviços sem fios</t>
  </si>
  <si>
    <t>Serviços de telefone celular</t>
  </si>
  <si>
    <t>Serviços dados móvel</t>
  </si>
  <si>
    <t>Mensagem de texto de telefone móvel</t>
  </si>
  <si>
    <t>Serviços roaming móvel</t>
  </si>
  <si>
    <t>Receita de acesso infra sem fio</t>
  </si>
  <si>
    <t>Receita de aparelhos de comunicações móveis</t>
  </si>
  <si>
    <t>Telecomunicações rede fixa</t>
  </si>
  <si>
    <t>Serviços fixos - Telefone</t>
  </si>
  <si>
    <t>Serviços protocolo Voice over Internet (IP)</t>
  </si>
  <si>
    <t>Serviços de telefonia fixa locais</t>
  </si>
  <si>
    <t>Serviços de telefonia fixa de longa distância</t>
  </si>
  <si>
    <t>Aluguel de telefonia fixa</t>
  </si>
  <si>
    <t>Serviços fixos - Internet</t>
  </si>
  <si>
    <t>Serviços fixos - Vídeo</t>
  </si>
  <si>
    <t>Serviços telecom no atacado</t>
  </si>
  <si>
    <t>Centrais de dados</t>
  </si>
  <si>
    <t>Consumo discricionário</t>
  </si>
  <si>
    <t>Produtos discricionários ao consumidor</t>
  </si>
  <si>
    <t>Produtos têxteis e vestuário</t>
  </si>
  <si>
    <t>Vestuário, calçados e design ac</t>
  </si>
  <si>
    <t>Design de vestuário</t>
  </si>
  <si>
    <t>Vestuário infantil</t>
  </si>
  <si>
    <t>Vestuário masculino</t>
  </si>
  <si>
    <t>Vestuário feminino</t>
  </si>
  <si>
    <t>Vestuário esportivo</t>
  </si>
  <si>
    <t>Vestuário de pele e couro</t>
  </si>
  <si>
    <t>Vestuário de uso exterior</t>
  </si>
  <si>
    <t>Uniformes profissionais</t>
  </si>
  <si>
    <t>Licença de marca de vestuário</t>
  </si>
  <si>
    <t>Bolsas, artigos de couro e acess moda</t>
  </si>
  <si>
    <t>Malas</t>
  </si>
  <si>
    <t>Artigos de couro pessoais</t>
  </si>
  <si>
    <t>Bolsas e carteiras</t>
  </si>
  <si>
    <t>Design para calçados</t>
  </si>
  <si>
    <t>Valçados atléticos</t>
  </si>
  <si>
    <t>Calçados não atléticos</t>
  </si>
  <si>
    <t>Calçados masculinos</t>
  </si>
  <si>
    <t>Calçados femininos</t>
  </si>
  <si>
    <t>Terceirização de vestuário</t>
  </si>
  <si>
    <t>Design de jóias e relógios</t>
  </si>
  <si>
    <t>Joias</t>
  </si>
  <si>
    <t>Relógios</t>
  </si>
  <si>
    <t>Têxteis e produtos têxteis</t>
  </si>
  <si>
    <t>Couro, curtimento e acabamenro</t>
  </si>
  <si>
    <t>Têxteis</t>
  </si>
  <si>
    <t>Acabamento de tecido</t>
  </si>
  <si>
    <t>Fábricas de revestimento de tecido</t>
  </si>
  <si>
    <t>Acabamento de tecidos e não texturizados</t>
  </si>
  <si>
    <t>Fábrica de acabamento de tecidos</t>
  </si>
  <si>
    <t>Tecidos</t>
  </si>
  <si>
    <t>Fábrica de tecido não tecidos</t>
  </si>
  <si>
    <t>Fábricas de tecido especial</t>
  </si>
  <si>
    <t>Linhas, fios e fibras</t>
  </si>
  <si>
    <t>Fios e fibras sintéticas</t>
  </si>
  <si>
    <t>Fábricas de fio</t>
  </si>
  <si>
    <t>Fábricas de  fiação de fios</t>
  </si>
  <si>
    <t>Rntrelaçamento, fiação e texturização de fios</t>
  </si>
  <si>
    <t>Produtos têxteis</t>
  </si>
  <si>
    <t>Lonas e fábrica de produtos relacionados</t>
  </si>
  <si>
    <t>Cultivo de algodão</t>
  </si>
  <si>
    <t>Fábrica de cordel/cordame/corda</t>
  </si>
  <si>
    <t>Fábricas de sacos têxteis</t>
  </si>
  <si>
    <t>Fábrica de tecidos e cordões pneumáticos</t>
  </si>
  <si>
    <t>Automotivo</t>
  </si>
  <si>
    <t>Automóveis</t>
  </si>
  <si>
    <t>Veículos de passageiros</t>
  </si>
  <si>
    <t>Caminhões leves</t>
  </si>
  <si>
    <t>Auto-peças</t>
  </si>
  <si>
    <t>Peças para veículos  alternativo</t>
  </si>
  <si>
    <t>Elétricos e eletrônicos auto</t>
  </si>
  <si>
    <t>Equipamentos para carros leves</t>
  </si>
  <si>
    <t>Eletrônicos auto</t>
  </si>
  <si>
    <t>Vidros automotivos</t>
  </si>
  <si>
    <t>Sistemas HVAC automóveis</t>
  </si>
  <si>
    <t>Estampa metal para automóveis</t>
  </si>
  <si>
    <t>Equipamento de segurança automotiva</t>
  </si>
  <si>
    <t>Engenharia automotiva e tecn</t>
  </si>
  <si>
    <t>Carroceria e chassi</t>
  </si>
  <si>
    <t>Sistema de freios</t>
  </si>
  <si>
    <t>Componentes de transmissão</t>
  </si>
  <si>
    <t>Motor e peças</t>
  </si>
  <si>
    <t>Motor a diesel e peças do motor</t>
  </si>
  <si>
    <t>Motor de gasolina e peças do motor</t>
  </si>
  <si>
    <t>Exaustor e emissões</t>
  </si>
  <si>
    <t>Assentos e acabamentos</t>
  </si>
  <si>
    <t>Direção e suspensão</t>
  </si>
  <si>
    <t>Veículos a bateria</t>
  </si>
  <si>
    <t>Roda de veículo</t>
  </si>
  <si>
    <t>Construção de casas</t>
  </si>
  <si>
    <t>Construção de casa</t>
  </si>
  <si>
    <t>Construção de casas unifamiliares</t>
  </si>
  <si>
    <t>Construção de casas multifamiliares</t>
  </si>
  <si>
    <t>Casas fabricadas (móveis)</t>
  </si>
  <si>
    <t>Vendas de terras</t>
  </si>
  <si>
    <t>Produtos para construção</t>
  </si>
  <si>
    <t>Piso de carpete</t>
  </si>
  <si>
    <t>Piso de azulejo</t>
  </si>
  <si>
    <t>Piso de madeira sólida e laminados</t>
  </si>
  <si>
    <t>Pisos de vinil</t>
  </si>
  <si>
    <t>Armários e balcões</t>
  </si>
  <si>
    <t>Instalações hidráulicas</t>
  </si>
  <si>
    <t>Janelas e portas</t>
  </si>
  <si>
    <t>Portas</t>
  </si>
  <si>
    <t>Produtos para casa e escritório</t>
  </si>
  <si>
    <t>Aparelhos domésticos</t>
  </si>
  <si>
    <t>Eletrodomésticos de aquecimento e refrigeração</t>
  </si>
  <si>
    <t>Utensílios de cozinha</t>
  </si>
  <si>
    <t>Lavadoras e secadoras</t>
  </si>
  <si>
    <t>Refrigeradores e congeladores</t>
  </si>
  <si>
    <t>Aspiradores de pó</t>
  </si>
  <si>
    <t>Móveis</t>
  </si>
  <si>
    <t>Móveis para casa</t>
  </si>
  <si>
    <t>Móveis de metal</t>
  </si>
  <si>
    <t>Móveis de madeira</t>
  </si>
  <si>
    <t>Móveis domésticos estofados</t>
  </si>
  <si>
    <t>Móveis de madeira não estofados</t>
  </si>
  <si>
    <t>Móveis para escritórios</t>
  </si>
  <si>
    <t>Colchão</t>
  </si>
  <si>
    <t>Eletrodomésticos</t>
  </si>
  <si>
    <t>Panelas e louças</t>
  </si>
  <si>
    <t>Produtos de decoração de casa</t>
  </si>
  <si>
    <t>Mater escritório</t>
  </si>
  <si>
    <t>Papelaria</t>
  </si>
  <si>
    <t>Instrumentos de escrita</t>
  </si>
  <si>
    <t>Produtos de lazer</t>
  </si>
  <si>
    <t>Brinquedos e jogos</t>
  </si>
  <si>
    <t>Instrumentos musicais</t>
  </si>
  <si>
    <t>Veículos recreativos</t>
  </si>
  <si>
    <t>Construção de barcos para lazer e iates</t>
  </si>
  <si>
    <t>Motorhomes, trailers e caravanas</t>
  </si>
  <si>
    <t>Trailers e caravanas</t>
  </si>
  <si>
    <t>Materiais esportivos</t>
  </si>
  <si>
    <t>Bicicleta e peças</t>
  </si>
  <si>
    <t>Peças para bicicleta</t>
  </si>
  <si>
    <t>Equipamentos para golfe</t>
  </si>
  <si>
    <t>Armas de pequeno porte</t>
  </si>
  <si>
    <t>Serviços discricionário ao consumidor</t>
  </si>
  <si>
    <t>Serv ao consumidor</t>
  </si>
  <si>
    <t>Aluguel bens cons</t>
  </si>
  <si>
    <t>Aluguel elet consumo e eletrod</t>
  </si>
  <si>
    <t>Aluguel de equipamentos de saúde para o lar</t>
  </si>
  <si>
    <t>Serv educacionais</t>
  </si>
  <si>
    <t>Faculdades júnior</t>
  </si>
  <si>
    <t>Faculdades, universidades e escolas prof</t>
  </si>
  <si>
    <t>Escolas de idiomas</t>
  </si>
  <si>
    <t>Serviços funerários</t>
  </si>
  <si>
    <t>Serv funerários e funerárias</t>
  </si>
  <si>
    <t>Cemitérios/crematórios</t>
  </si>
  <si>
    <t>Instituição sem fins lucrativos</t>
  </si>
  <si>
    <t>Sindicatos de trabalhadores</t>
  </si>
  <si>
    <t>Associações comerciais</t>
  </si>
  <si>
    <t>Serv cuidados pessoais</t>
  </si>
  <si>
    <t>Salões de beleza</t>
  </si>
  <si>
    <t>Serv manutenção de peso</t>
  </si>
  <si>
    <t>Serviços de fotografia</t>
  </si>
  <si>
    <t>Estúdios de fotografia</t>
  </si>
  <si>
    <t>Serviços de revelação de fotos</t>
  </si>
  <si>
    <t>Comitês políticos</t>
  </si>
  <si>
    <t>Outros serv ao consumidor</t>
  </si>
  <si>
    <t>Reparos e manut de bens pessoais</t>
  </si>
  <si>
    <t>Serviços de lavanderia</t>
  </si>
  <si>
    <t>Instalações de lazer e serviços</t>
  </si>
  <si>
    <t>Cassinos e jogos</t>
  </si>
  <si>
    <t>Equipamentos para jogos</t>
  </si>
  <si>
    <t>Jogos de apostas online</t>
  </si>
  <si>
    <t>Serviços lotéricos</t>
  </si>
  <si>
    <t>Pistas de corrida</t>
  </si>
  <si>
    <t>Apostas</t>
  </si>
  <si>
    <t>Linhas de cruzeiro</t>
  </si>
  <si>
    <t>Alojamento</t>
  </si>
  <si>
    <t>Hotéis e pousadas (ex hotel cassino)</t>
  </si>
  <si>
    <t>Rec alimentos e bebidas - Hotéis</t>
  </si>
  <si>
    <t>Receita de quarto - Hotel</t>
  </si>
  <si>
    <t>Receita de time-share - Hotel</t>
  </si>
  <si>
    <t>Outras receitas - Hotel</t>
  </si>
  <si>
    <t>Hotéis-cassino</t>
  </si>
  <si>
    <t>Rec alim e bebidas - Hotéis cassino</t>
  </si>
  <si>
    <t>Receita de quarto - Hotéis cassino</t>
  </si>
  <si>
    <t>Outras receitas - Hoteis cassino</t>
  </si>
  <si>
    <t>Pousadas</t>
  </si>
  <si>
    <t>Restaurantes de serviço limitado</t>
  </si>
  <si>
    <t>Restaurantes casuais</t>
  </si>
  <si>
    <t>Restaurantes casuais - Franquia</t>
  </si>
  <si>
    <t>Restaurantes casuais - Próprio</t>
  </si>
  <si>
    <t>Restaurantes fast food</t>
  </si>
  <si>
    <t>Rest fast food - Franquia</t>
  </si>
  <si>
    <t>Rest fast food - Propriedade</t>
  </si>
  <si>
    <t>Café e lanches</t>
  </si>
  <si>
    <t>Café e lanches - franquia</t>
  </si>
  <si>
    <t>Café e lanches - próprios</t>
  </si>
  <si>
    <t>Bares e tavernas</t>
  </si>
  <si>
    <t>Restaurantes de serviço completo</t>
  </si>
  <si>
    <t>Rest casuais - Franquia</t>
  </si>
  <si>
    <t>Rest casuais - Propriedade</t>
  </si>
  <si>
    <t>Restaurantes de luxo</t>
  </si>
  <si>
    <t>Rest sofisticado - Franquia</t>
  </si>
  <si>
    <t>Rest sofisticado - Propriedade</t>
  </si>
  <si>
    <t>Instalações entretenimento</t>
  </si>
  <si>
    <t>Casa noturna</t>
  </si>
  <si>
    <t>Parques de diversão e parques temáticos</t>
  </si>
  <si>
    <t>Salões de jogos</t>
  </si>
  <si>
    <t>Parques temáticos e de jogos</t>
  </si>
  <si>
    <t>Agências de ingressos de entretenimento</t>
  </si>
  <si>
    <t>Cinemas cinematográficos exc-drive -Ins</t>
  </si>
  <si>
    <t>Atividades de museu e artes cênicas</t>
  </si>
  <si>
    <t>Museus e galerias</t>
  </si>
  <si>
    <t>Teatros</t>
  </si>
  <si>
    <t>Artistas independentes</t>
  </si>
  <si>
    <t>Promotores de eventos c/instalações</t>
  </si>
  <si>
    <t>Promotores de eventos sem instalações</t>
  </si>
  <si>
    <t>Cinemas e cinemas com comida</t>
  </si>
  <si>
    <t>Esportes prof e atividades relacionadas</t>
  </si>
  <si>
    <t>Direitos de transmissão- Equipes desportivas</t>
  </si>
  <si>
    <t>Recibos de portaria</t>
  </si>
  <si>
    <t>Propaganda de esporte</t>
  </si>
  <si>
    <t>Equipes de esporte</t>
  </si>
  <si>
    <t>Centros de ginástica e de recreação</t>
  </si>
  <si>
    <t>Clubes de campo e cursos de golfe</t>
  </si>
  <si>
    <t>Marinhas</t>
  </si>
  <si>
    <t>Instalações de esqui</t>
  </si>
  <si>
    <t>Serviços de viagem</t>
  </si>
  <si>
    <t>Operadores turísticos</t>
  </si>
  <si>
    <t>Agências de viagens</t>
  </si>
  <si>
    <t>Serviços de reserva de viagem</t>
  </si>
  <si>
    <t>Varejo e atacado - Discric</t>
  </si>
  <si>
    <t>Atacado - Discricionário</t>
  </si>
  <si>
    <t>Atacad vestuário e calçados</t>
  </si>
  <si>
    <t>Atac de roupas e acessórios</t>
  </si>
  <si>
    <t>Atacadistas de calçados</t>
  </si>
  <si>
    <t>Atacadistas de joias e relógios</t>
  </si>
  <si>
    <t>Atacadistas automóveis</t>
  </si>
  <si>
    <t>Atacadistas de automóveis</t>
  </si>
  <si>
    <t>Atacad de produtos automotivos</t>
  </si>
  <si>
    <t>Atacadistas de pneus</t>
  </si>
  <si>
    <t>Atac eletrod e elet consumo</t>
  </si>
  <si>
    <t>Atac computador e software</t>
  </si>
  <si>
    <t>Atac equip e suprimentos para fotos</t>
  </si>
  <si>
    <t>Atacad prod para casa e escritório</t>
  </si>
  <si>
    <t>Atacadistas de hardware</t>
  </si>
  <si>
    <t>Atacadistas de mobílias para casa</t>
  </si>
  <si>
    <t>Atacadistas de equip escritório</t>
  </si>
  <si>
    <t>Atacadistas de tintas</t>
  </si>
  <si>
    <t>Atac papel para escrita e impressão</t>
  </si>
  <si>
    <t>Atacad prod papelaria e escritório</t>
  </si>
  <si>
    <t>Outros atacadistas</t>
  </si>
  <si>
    <t>Atac de livros, jornais e revistas</t>
  </si>
  <si>
    <t>Atacadistas de tecidos e têxteis</t>
  </si>
  <si>
    <t>Atacadista de suprimentos para floriculturas</t>
  </si>
  <si>
    <t>Atacadistas de papel industrial</t>
  </si>
  <si>
    <t>Atacadistas de produtos oftalmológicos</t>
  </si>
  <si>
    <t>Atacadistas de artigos esportivos</t>
  </si>
  <si>
    <t>Atac brinquedos e artigos de hobby</t>
  </si>
  <si>
    <t>Importação e exportação</t>
  </si>
  <si>
    <t>Varejo - Discricionário</t>
  </si>
  <si>
    <t>Revendedores de automóveis</t>
  </si>
  <si>
    <t>Lojas de auto peças e acessórios</t>
  </si>
  <si>
    <t>Oficinas de consertos de carros</t>
  </si>
  <si>
    <t>Concessionárias de automóveis</t>
  </si>
  <si>
    <t>Aluguel e leasing de carro de passageiro</t>
  </si>
  <si>
    <t>Arrendamento de veículos de passageiros</t>
  </si>
  <si>
    <t>Aluguel de veículos de passageiros</t>
  </si>
  <si>
    <t>Varejista catálogo e TV</t>
  </si>
  <si>
    <t>Varejistas de catálogo de correios</t>
  </si>
  <si>
    <t>Marketing de vários níveis</t>
  </si>
  <si>
    <t>Varejistas com base TV</t>
  </si>
  <si>
    <t>Lojas de eletrodomésticos e eletrônicos</t>
  </si>
  <si>
    <t>Lojas de eletrônicos para consumidores</t>
  </si>
  <si>
    <t>Lojas de eletrodomésticos</t>
  </si>
  <si>
    <t>Lojas departamento</t>
  </si>
  <si>
    <t>Lojas de departamento de luxo</t>
  </si>
  <si>
    <t>Strs depart prazo médio</t>
  </si>
  <si>
    <t>Lojas prod domést</t>
  </si>
  <si>
    <t>Distribuidores de materiais de construção</t>
  </si>
  <si>
    <t>Distrib tijolos, pedras e mat de constr</t>
  </si>
  <si>
    <t>Agentes equip tub e HVAC</t>
  </si>
  <si>
    <t>Distrib mat isolamento, rev paredes, telhados</t>
  </si>
  <si>
    <t>Agentes prod madeira</t>
  </si>
  <si>
    <t>Lojas de renovação casas</t>
  </si>
  <si>
    <t>Lojas de ferragens</t>
  </si>
  <si>
    <t>Viveiro e jardinagem</t>
  </si>
  <si>
    <t>Lojas de móveis domésticos</t>
  </si>
  <si>
    <t>Lojas de móveis para casa</t>
  </si>
  <si>
    <t>Lojas de utensílios domésticos</t>
  </si>
  <si>
    <t>Joalherias e lojas de relógios</t>
  </si>
  <si>
    <t>Joalherias</t>
  </si>
  <si>
    <t>Lojas de relógios</t>
  </si>
  <si>
    <t>Lojas vest espec</t>
  </si>
  <si>
    <t>Lojas de roupas - Franquia</t>
  </si>
  <si>
    <t>Lojas de roupas infantis</t>
  </si>
  <si>
    <t>Lojas de vestuário para adolescentes, jovens adultos</t>
  </si>
  <si>
    <t>Lojas de roupas para família</t>
  </si>
  <si>
    <t>Lojas de roupas masculinas</t>
  </si>
  <si>
    <t>Lojas de roupas femininas</t>
  </si>
  <si>
    <t>Vestuário com descontos</t>
  </si>
  <si>
    <t>Lojas de acessórios para roupas</t>
  </si>
  <si>
    <t>Lojas de calçados</t>
  </si>
  <si>
    <t>Lojas de materiais esportivos</t>
  </si>
  <si>
    <t>Outro varejo espec-Discric</t>
  </si>
  <si>
    <t>Lojas de artesanatos e artes</t>
  </si>
  <si>
    <t>Livrarias</t>
  </si>
  <si>
    <t>Lojas de beleza e cosméticos</t>
  </si>
  <si>
    <t>Floristas</t>
  </si>
  <si>
    <t>Lojas de lembranças, novidades e presentes</t>
  </si>
  <si>
    <t>Lojas de suplementos para saúde</t>
  </si>
  <si>
    <t>Lojas para brinquedos e jogos</t>
  </si>
  <si>
    <t>Locadoras de filmes e vídeo games</t>
  </si>
  <si>
    <t>Lojas de filmes e músicas pré-gravados</t>
  </si>
  <si>
    <t>Lojas de instrumentos musicais</t>
  </si>
  <si>
    <t>Papelarias e lojas mat escritório</t>
  </si>
  <si>
    <t>Lojas de produtos óticos</t>
  </si>
  <si>
    <t>Lojas de animais de estimação e suprimentos</t>
  </si>
  <si>
    <t>Lojas de mercadorias usadas</t>
  </si>
  <si>
    <t>Lojas de vídeo games</t>
  </si>
  <si>
    <t>Discric coméc elet</t>
  </si>
  <si>
    <t>Mercado online</t>
  </si>
  <si>
    <t>Varejistas especiais online</t>
  </si>
  <si>
    <t>Autopeças - Online</t>
  </si>
  <si>
    <t>Artigos eletrônicos para consumidores - Online</t>
  </si>
  <si>
    <t>Produtos p/casa e escritório - Online</t>
  </si>
  <si>
    <t>Vestuário e calçados - Online</t>
  </si>
  <si>
    <t>Livros - online</t>
  </si>
  <si>
    <t>Produtos de  beleza e cosméticos - online</t>
  </si>
  <si>
    <t>Flores - Online</t>
  </si>
  <si>
    <t>Brinquedos e jogos - Online</t>
  </si>
  <si>
    <t>Joias e relógios - Online</t>
  </si>
  <si>
    <t>Filmes e músicas - Online</t>
  </si>
  <si>
    <t>Instrumentos musicais - Online</t>
  </si>
  <si>
    <t>Animais de estimação e suprimentos - online</t>
  </si>
  <si>
    <t>Bens desportivos - Online</t>
  </si>
  <si>
    <t>Produtos de consumo básico</t>
  </si>
  <si>
    <t>Alim</t>
  </si>
  <si>
    <t>Produtores agrícolas</t>
  </si>
  <si>
    <t>Alimentos para animais</t>
  </si>
  <si>
    <t>Produção e processo animal</t>
  </si>
  <si>
    <t>Pecuária de gados</t>
  </si>
  <si>
    <t>Pecuária de gados para cortes</t>
  </si>
  <si>
    <t>Produção de leite e gado leiteiro</t>
  </si>
  <si>
    <t>Cultivo de suínos e</t>
  </si>
  <si>
    <t>Prod de frango</t>
  </si>
  <si>
    <t>Processamento de animal</t>
  </si>
  <si>
    <t>Processamento de carne</t>
  </si>
  <si>
    <t>Processamento de aves</t>
  </si>
  <si>
    <t>Tratamento e processamento de carne</t>
  </si>
  <si>
    <t>Pesca de aquicultura</t>
  </si>
  <si>
    <t>Aqüicultura</t>
  </si>
  <si>
    <t>Piscicultura e incubadoras</t>
  </si>
  <si>
    <t>Cultivo de crustáceos</t>
  </si>
  <si>
    <t>Pesca de peixes moluscos</t>
  </si>
  <si>
    <t>Pesca de crustáceos</t>
  </si>
  <si>
    <t>Produção de culturas alimentares</t>
  </si>
  <si>
    <t>Cultivo de cacau</t>
  </si>
  <si>
    <t>Fruticultura</t>
  </si>
  <si>
    <t>Pomares de maçã</t>
  </si>
  <si>
    <t>Pomares (excl laranjas)</t>
  </si>
  <si>
    <t>Vinhedos de uva</t>
  </si>
  <si>
    <t>Arvoredos de laranja</t>
  </si>
  <si>
    <t>Cultivo de morango</t>
  </si>
  <si>
    <t>Cultivo de grãos</t>
  </si>
  <si>
    <t>Cultivo de milho</t>
  </si>
  <si>
    <t>Produção de cogumelo</t>
  </si>
  <si>
    <t>Agricultura oleaginosas</t>
  </si>
  <si>
    <t>Cultivo de óleo de palma</t>
  </si>
  <si>
    <t>Cultivo de semente de soja</t>
  </si>
  <si>
    <t>Cultivo de cana-de-açúcar</t>
  </si>
  <si>
    <t>Cultivo de frutos de casca</t>
  </si>
  <si>
    <t>Cultivo de vegetais</t>
  </si>
  <si>
    <t>Serviços de apoio-Prod agrícola</t>
  </si>
  <si>
    <t>Moinho de sementes oleaginosas, açúcar e grãos</t>
  </si>
  <si>
    <t>Moagem de oleaginosas e grãos</t>
  </si>
  <si>
    <t>Refinação de gordura e óleo</t>
  </si>
  <si>
    <t>Moagem de trigo</t>
  </si>
  <si>
    <t>Malte</t>
  </si>
  <si>
    <t>Processamento de óleo de palma</t>
  </si>
  <si>
    <t>Moagem de arroz</t>
  </si>
  <si>
    <t>Processamento de soja</t>
  </si>
  <si>
    <t>Moagem de pasta de milho</t>
  </si>
  <si>
    <t>Açúcar</t>
  </si>
  <si>
    <t>Açúcar de beterraba</t>
  </si>
  <si>
    <t>Refinação da cana-de-açúcar</t>
  </si>
  <si>
    <t>Fábricas de cana-de -açúcar</t>
  </si>
  <si>
    <t>Alimentos embalados</t>
  </si>
  <si>
    <t>Produtos de panificadora</t>
  </si>
  <si>
    <t>Podutos de pastelaria e doces</t>
  </si>
  <si>
    <t>Bolos congelados e doces</t>
  </si>
  <si>
    <t>Massa, macarrão e arroz</t>
  </si>
  <si>
    <t>Massas</t>
  </si>
  <si>
    <t>Macarrão</t>
  </si>
  <si>
    <t>Molhos, temperos e condimentos</t>
  </si>
  <si>
    <t>Produtos lácteos</t>
  </si>
  <si>
    <t>Manteiga</t>
  </si>
  <si>
    <t>Queijo</t>
  </si>
  <si>
    <t>Produtos lácteos desidratados e condensados</t>
  </si>
  <si>
    <t>Ovoso</t>
  </si>
  <si>
    <t>Leite</t>
  </si>
  <si>
    <t>Sorvete</t>
  </si>
  <si>
    <t>Ingredientes para alimentos</t>
  </si>
  <si>
    <t>Massas e misturas de farinhas</t>
  </si>
  <si>
    <t>Xarope, açúcar e adoçantes</t>
  </si>
  <si>
    <t>Temperos, extratos e aromatizantes</t>
  </si>
  <si>
    <t>Óleos e gorduras</t>
  </si>
  <si>
    <t>Alimentos perecíveis, enlatados e congelados</t>
  </si>
  <si>
    <t>Enlatados de vegetais e frutas</t>
  </si>
  <si>
    <t>Conservas de especialidades</t>
  </si>
  <si>
    <t>Alimentos secos e desidratados</t>
  </si>
  <si>
    <t>Comida congelada</t>
  </si>
  <si>
    <t>Frutas e vegetais congelados</t>
  </si>
  <si>
    <t>Aalimentos especializados congelados</t>
  </si>
  <si>
    <t>Alimentos perecíveis</t>
  </si>
  <si>
    <t>Emb e prep produtos de frutos do mar</t>
  </si>
  <si>
    <t>Processamento de frutos do mar frescos e congelados</t>
  </si>
  <si>
    <t>Conservas de frutos do mar</t>
  </si>
  <si>
    <t>Produtos de carne</t>
  </si>
  <si>
    <t>Carnes curadas e defumadas</t>
  </si>
  <si>
    <t>Produtos carne fresca</t>
  </si>
  <si>
    <t>Produtos de frango</t>
  </si>
  <si>
    <t>Alimentos para animais de estimação</t>
  </si>
  <si>
    <t>Petiscos e bolos e doces</t>
  </si>
  <si>
    <t>Bolos e doces</t>
  </si>
  <si>
    <t>Doces de chocolate</t>
  </si>
  <si>
    <t>Açúcar e outros doces</t>
  </si>
  <si>
    <t>Petiscos</t>
  </si>
  <si>
    <t>Cereal de café da manhã</t>
  </si>
  <si>
    <t>Biscoitos e bolachas</t>
  </si>
  <si>
    <t>Amendoim torrado e pasta de amendoim</t>
  </si>
  <si>
    <t>Suplementos nutricionais</t>
  </si>
  <si>
    <t>Bebidas alcoólicas</t>
  </si>
  <si>
    <t>Cervejarias</t>
  </si>
  <si>
    <t>Alambique</t>
  </si>
  <si>
    <t>Bebidas não alcoólicas</t>
  </si>
  <si>
    <t>Chá</t>
  </si>
  <si>
    <t>Água engarrafada</t>
  </si>
  <si>
    <t>Refrigerantes</t>
  </si>
  <si>
    <t>Suco de frutas e vegetais</t>
  </si>
  <si>
    <t>Bebidas esportivas e energéticos</t>
  </si>
  <si>
    <t>Tabaco e canábis</t>
  </si>
  <si>
    <t>Cultivo de tabaco</t>
  </si>
  <si>
    <t>Folha de tabaco</t>
  </si>
  <si>
    <t>Produtos de tabaco</t>
  </si>
  <si>
    <t>Prod charutos</t>
  </si>
  <si>
    <t>Cigarros</t>
  </si>
  <si>
    <t>Tabaco sem fumaça</t>
  </si>
  <si>
    <t>Produtos domésticos</t>
  </si>
  <si>
    <t>Produtos para o lar</t>
  </si>
  <si>
    <t>Lâmpadas e peças elétricas</t>
  </si>
  <si>
    <t>Limpeza de casa e detergentes</t>
  </si>
  <si>
    <t>Bateria doméstica</t>
  </si>
  <si>
    <t>Produtos de cuidados pessoais</t>
  </si>
  <si>
    <t>Navalha e lâminas</t>
  </si>
  <si>
    <t>Produtos de papel sanitário</t>
  </si>
  <si>
    <t>Sabão e sabonete</t>
  </si>
  <si>
    <t>Varejo e atacado - Básico</t>
  </si>
  <si>
    <t>Atacadistas - Consumo básico</t>
  </si>
  <si>
    <t>Atac produtos agrícolas</t>
  </si>
  <si>
    <t>Atacadistas de suprimentos agrícolas</t>
  </si>
  <si>
    <t>Atac grãos e feijões</t>
  </si>
  <si>
    <t>Atacadistas de gado</t>
  </si>
  <si>
    <t>Atacadistas prod alimentícios</t>
  </si>
  <si>
    <t>Atacadistas de cervejas</t>
  </si>
  <si>
    <t>Atacadistas de produtos de confeitaria</t>
  </si>
  <si>
    <t>Atac prod lácteos (exc em pó/enlatado)</t>
  </si>
  <si>
    <t>Atacadistas de peixes e frutos do mar</t>
  </si>
  <si>
    <t>Atac vegetais e frutas frescas</t>
  </si>
  <si>
    <t>Atac de artigos de mercearia em geral</t>
  </si>
  <si>
    <t>Atacadistas de produtos de carne</t>
  </si>
  <si>
    <t>Atacadistas de congelados embalados</t>
  </si>
  <si>
    <t>Atacadistas de produtos de aves</t>
  </si>
  <si>
    <t>Atacadistas de produtos de tabacos</t>
  </si>
  <si>
    <t>Atac de bebidas alcoólicas destiladas e vinhos</t>
  </si>
  <si>
    <t>Outros atacadistas - Básicos</t>
  </si>
  <si>
    <t>Varejo - Consumo básico</t>
  </si>
  <si>
    <t>Lojas de alimentos e drogarias</t>
  </si>
  <si>
    <t>Supermercados tradicionais</t>
  </si>
  <si>
    <t>Supermercado-Online</t>
  </si>
  <si>
    <t>Lojas alimentos especializados e básicos</t>
  </si>
  <si>
    <t>Padarias no varejo</t>
  </si>
  <si>
    <t>Lojas de bebidas</t>
  </si>
  <si>
    <t>Lojas de alimentos naturais e saúde</t>
  </si>
  <si>
    <t>Lojas conven</t>
  </si>
  <si>
    <t>Farmác e drogarias</t>
  </si>
  <si>
    <t>Farmácias</t>
  </si>
  <si>
    <t>Drogarias</t>
  </si>
  <si>
    <t>Farmácias e drogarias - online</t>
  </si>
  <si>
    <t>Comerc  em massa</t>
  </si>
  <si>
    <t>Supercentros</t>
  </si>
  <si>
    <t>Clubes de depósito</t>
  </si>
  <si>
    <t>Lojas de desconto</t>
  </si>
  <si>
    <t>Lojas de $1 dólar</t>
  </si>
  <si>
    <t>Energia</t>
  </si>
  <si>
    <t>Petróleo e gás</t>
  </si>
  <si>
    <t>Produtores petróleo e gás</t>
  </si>
  <si>
    <t>Petr integrado</t>
  </si>
  <si>
    <t>Prod e Exploração</t>
  </si>
  <si>
    <t>E&amp;P de petróleo e gás natural</t>
  </si>
  <si>
    <t>Produção de petróleo bruto</t>
  </si>
  <si>
    <t>Produção de areias petrolíferas</t>
  </si>
  <si>
    <t>Líquidos de gás natural</t>
  </si>
  <si>
    <t>Produção de gás natural</t>
  </si>
  <si>
    <t>Royalties negativos</t>
  </si>
  <si>
    <t>Mkt e negoc petróleo e gás natural</t>
  </si>
  <si>
    <t>Renda de Royalties-Petróleo e gás</t>
  </si>
  <si>
    <t>Petr e gás integr</t>
  </si>
  <si>
    <t>Oleodutos e gasodutos Liquid Rich</t>
  </si>
  <si>
    <t>Oleodutos e armaz</t>
  </si>
  <si>
    <t>Oleodutos de bruto e armazenagem</t>
  </si>
  <si>
    <t>Dutos e arm de produtos refinados</t>
  </si>
  <si>
    <t>Oleodutos e serv LGN</t>
  </si>
  <si>
    <t>Processamento e recolhimento de gás nat</t>
  </si>
  <si>
    <t>Fracionamento e marketing de GNL</t>
  </si>
  <si>
    <t>Dutos de líquidos de gás nat</t>
  </si>
  <si>
    <t>Dutos de gás natural seco</t>
  </si>
  <si>
    <t>Gás natural liquefeito (GNL)</t>
  </si>
  <si>
    <t>Liquefação GNL</t>
  </si>
  <si>
    <t>Regaseificação GNL</t>
  </si>
  <si>
    <t>Refinaria petróelo</t>
  </si>
  <si>
    <t>Marketing petróleo</t>
  </si>
  <si>
    <t>Comercialização gasolina</t>
  </si>
  <si>
    <t>Postos propriedade da empresa</t>
  </si>
  <si>
    <t>Estações de serviço</t>
  </si>
  <si>
    <t>Atacadistas de petróleo</t>
  </si>
  <si>
    <t>Serv e equip de petróleo e gás</t>
  </si>
  <si>
    <t>Perfur e sup perfuração</t>
  </si>
  <si>
    <t>Perfuração doméstica</t>
  </si>
  <si>
    <t>Perfuração Offshore</t>
  </si>
  <si>
    <t>Suporte perfuraç</t>
  </si>
  <si>
    <t>Serviços e equipamento de campo de petróleo</t>
  </si>
  <si>
    <t>Serviços de campo de petróleo onshore</t>
  </si>
  <si>
    <t>Serv campos petrolíferos submarinos e offshore</t>
  </si>
  <si>
    <t>Energia renovável</t>
  </si>
  <si>
    <t>Biocombustíveis</t>
  </si>
  <si>
    <t>Fornecedores de matéria-prima para biocombustível</t>
  </si>
  <si>
    <t>Substitutos do diesel</t>
  </si>
  <si>
    <t>Substitutos da gasolina</t>
  </si>
  <si>
    <t>Equip energ renov</t>
  </si>
  <si>
    <t>Equipamento de energia solar</t>
  </si>
  <si>
    <t>Polissilícios</t>
  </si>
  <si>
    <t>Células PV</t>
  </si>
  <si>
    <t>Módulos PV</t>
  </si>
  <si>
    <t>Inversores solares</t>
  </si>
  <si>
    <t>Equipamento de geração de eletricidade termo solar</t>
  </si>
  <si>
    <t>Módulos públicos de película fina</t>
  </si>
  <si>
    <t>Equipamento para energia eólica</t>
  </si>
  <si>
    <t>Turbina eólica</t>
  </si>
  <si>
    <t>Componentes turbina eólica</t>
  </si>
  <si>
    <t>Equipamento de energia geotérmica</t>
  </si>
  <si>
    <t>Equipamento de hidroenergia</t>
  </si>
  <si>
    <t>Equipamento de energia marítima</t>
  </si>
  <si>
    <t>Outros equip de energia renovável</t>
  </si>
  <si>
    <t>Células de combustível</t>
  </si>
  <si>
    <t>Equipamento de rede inteligente</t>
  </si>
  <si>
    <t>Sistemas de armazenamento de energia</t>
  </si>
  <si>
    <t>Const proj energ renov</t>
  </si>
  <si>
    <t>Desenvolvimento e construção</t>
  </si>
  <si>
    <t>Construção de planta biomassa</t>
  </si>
  <si>
    <t>Construção de planta solar</t>
  </si>
  <si>
    <t>Construção de fazenda eólica</t>
  </si>
  <si>
    <t>Operações e manutenção</t>
  </si>
  <si>
    <t>Serviços Financeiros</t>
  </si>
  <si>
    <t>Serviços bancários</t>
  </si>
  <si>
    <t>Bancos divers</t>
  </si>
  <si>
    <t>Banco regional</t>
  </si>
  <si>
    <t>Bancos corporativos</t>
  </si>
  <si>
    <t>Banc-varej</t>
  </si>
  <si>
    <t>Banco islâmico</t>
  </si>
  <si>
    <t>Serviços financeiros</t>
  </si>
  <si>
    <t>Gerenc ativo</t>
  </si>
  <si>
    <t>Empresas de investimento</t>
  </si>
  <si>
    <t>Empresas holding de investimento</t>
  </si>
  <si>
    <t>Gerenc  invest</t>
  </si>
  <si>
    <t>Ações</t>
  </si>
  <si>
    <t>Renda fixa</t>
  </si>
  <si>
    <t>Investimentos de fundos hedge</t>
  </si>
  <si>
    <t>Ativo misto</t>
  </si>
  <si>
    <t>Co-Investimentos</t>
  </si>
  <si>
    <t>Investimentos de dívida</t>
  </si>
  <si>
    <t>Fundo de fundos</t>
  </si>
  <si>
    <t>Capital crescimento</t>
  </si>
  <si>
    <t>Compra alavancada</t>
  </si>
  <si>
    <t>Investimentos em ativos reais</t>
  </si>
  <si>
    <t>Investimentos imobiliários</t>
  </si>
  <si>
    <t>Ttransações secundárias</t>
  </si>
  <si>
    <t>Capital de risco</t>
  </si>
  <si>
    <t>Administração bens</t>
  </si>
  <si>
    <t>Consultor de invest e plan financeiro</t>
  </si>
  <si>
    <t>Banco priv</t>
  </si>
  <si>
    <t>Corretora de ativos no varejo</t>
  </si>
  <si>
    <t>Finan-espec</t>
  </si>
  <si>
    <t>Finan comerc</t>
  </si>
  <si>
    <t>Financiamento e leasing de equip comerc</t>
  </si>
  <si>
    <t>Financiamento e leasing de equip em geral</t>
  </si>
  <si>
    <t>Financiamento e leasing de equip ind</t>
  </si>
  <si>
    <t>Financiamento e arrendamento de maquinário</t>
  </si>
  <si>
    <t>Financiamento e leasing equip transp</t>
  </si>
  <si>
    <t>Financiamento e arrendamento de aeronave</t>
  </si>
  <si>
    <t>Financiamento e arrendamento de veículos comerciais</t>
  </si>
  <si>
    <t>Financiamento e leasing de vagão de trem</t>
  </si>
  <si>
    <t>Financiamento e leasing de navios e barcos</t>
  </si>
  <si>
    <t>Finan cons</t>
  </si>
  <si>
    <t>Finan auto</t>
  </si>
  <si>
    <t>Micro-empréstimos ao consumidor</t>
  </si>
  <si>
    <t>Empréstimos de cartão de crédito</t>
  </si>
  <si>
    <t>Empr estud</t>
  </si>
  <si>
    <t>Finanças hipotec</t>
  </si>
  <si>
    <t>Conc hipot</t>
  </si>
  <si>
    <t>Corretoras de empréstimos hipotecários</t>
  </si>
  <si>
    <t>Serviços hipotecários</t>
  </si>
  <si>
    <t>Seguro hipot</t>
  </si>
  <si>
    <t>Prêmio de seguro hipotecário</t>
  </si>
  <si>
    <t>Não prêmio de seguro hipotecário</t>
  </si>
  <si>
    <t>Receita de investimentos - Seg hipot</t>
  </si>
  <si>
    <t>Ganhos/perdas realizados - Seg hipot</t>
  </si>
  <si>
    <t>Outras receitas - seguro de hipotecas</t>
  </si>
  <si>
    <t>Seg título</t>
  </si>
  <si>
    <t>Prêmios de seguro de título direto</t>
  </si>
  <si>
    <t>Não prêmio de seguro título direto</t>
  </si>
  <si>
    <t>Renda investimentos - Seg título direto</t>
  </si>
  <si>
    <t>P/G realizados - Seg título direto</t>
  </si>
  <si>
    <t>Outras rendas - Seg título direto</t>
  </si>
  <si>
    <t>REIT hipotecas</t>
  </si>
  <si>
    <t>Outros serv financ</t>
  </si>
  <si>
    <t>Serv financeiros institucionais</t>
  </si>
  <si>
    <t>Corret inst</t>
  </si>
  <si>
    <t>Banco de Investimento</t>
  </si>
  <si>
    <t>Serviços de consultoria financeira</t>
  </si>
  <si>
    <t>Serviços de subscrição</t>
  </si>
  <si>
    <t>Serviços de subscrição da dívida</t>
  </si>
  <si>
    <t>Serviços de subscrição de ações</t>
  </si>
  <si>
    <t>Corretagem de commodities e ativos</t>
  </si>
  <si>
    <t>Corretagem de commodities</t>
  </si>
  <si>
    <t>Corretagem de ativos institucionais</t>
  </si>
  <si>
    <t>Investimento principal e negociação</t>
  </si>
  <si>
    <t>Negociação de ações</t>
  </si>
  <si>
    <t>Negociação contratual de commodities</t>
  </si>
  <si>
    <t>Negociação de moedas</t>
  </si>
  <si>
    <t>Negociação de renda fixa</t>
  </si>
  <si>
    <t>Ativ cust, fiduc e truste inst</t>
  </si>
  <si>
    <t>Serviços de investimentos e ativos</t>
  </si>
  <si>
    <t>Serviços de compensação e execução</t>
  </si>
  <si>
    <t>Serviços do emissor</t>
  </si>
  <si>
    <t>Serviços de transação</t>
  </si>
  <si>
    <t>Bolsas cmdty e ativos</t>
  </si>
  <si>
    <t>Seguro de vida</t>
  </si>
  <si>
    <t>Prêmios de seguro de vida</t>
  </si>
  <si>
    <t>Prêmios de prod proteção</t>
  </si>
  <si>
    <t>Prêmios prod aposentadoria e poupança</t>
  </si>
  <si>
    <t>Mão prêmio seguro  de vida</t>
  </si>
  <si>
    <t>Renda de investimento - Seg vida</t>
  </si>
  <si>
    <t>Não prêmio prod proteção</t>
  </si>
  <si>
    <t>Receita de investimentos - produtos de proteção</t>
  </si>
  <si>
    <t>G/P realizados - Prod proteção</t>
  </si>
  <si>
    <t>Taxas e outras rec - Prod proteção</t>
  </si>
  <si>
    <t>G/P realizados - Seguro de vida</t>
  </si>
  <si>
    <t>Não prêm prod aposentadoria e poupança</t>
  </si>
  <si>
    <t>Receita de investimentos - Inv vida</t>
  </si>
  <si>
    <t>G/P realizados - Investimentos de vida</t>
  </si>
  <si>
    <t>Taxas e outras receitas - Inv de vida</t>
  </si>
  <si>
    <t>Taxas e outras receitas - Seg vida</t>
  </si>
  <si>
    <t>Seguro P&amp;C</t>
  </si>
  <si>
    <t>Prêmios de seguro P&amp;C</t>
  </si>
  <si>
    <t>Linhas comerciais P&amp;C</t>
  </si>
  <si>
    <t>Prêmios de auto comercial</t>
  </si>
  <si>
    <t>Prêm prop com e multi-riscos</t>
  </si>
  <si>
    <t>Prêmios de garantia financeira</t>
  </si>
  <si>
    <t>Prêmios de passivo</t>
  </si>
  <si>
    <t>Prêmios de fidelidade e garantia</t>
  </si>
  <si>
    <t>Prêmios de indenização trabalhista</t>
  </si>
  <si>
    <t>Outros prêmios comerciais</t>
  </si>
  <si>
    <t>Linhas pessoais P&amp;C</t>
  </si>
  <si>
    <t>Prêmios de proprietários de casa</t>
  </si>
  <si>
    <t>Prêmios de autos pessoais</t>
  </si>
  <si>
    <t>Outros prêmios pessoais</t>
  </si>
  <si>
    <t>Não prêmio de seguro P&amp;C</t>
  </si>
  <si>
    <t>Renda de investimento - P&amp;C</t>
  </si>
  <si>
    <t>Ganhos/Perdas - P&amp;C</t>
  </si>
  <si>
    <t>Taxas e outras rendas - P&amp;C</t>
  </si>
  <si>
    <t>Seguro islâmico</t>
  </si>
  <si>
    <t>Seg saúde - Islâmico</t>
  </si>
  <si>
    <t>Prêmios de seg saúde islâmicos</t>
  </si>
  <si>
    <t>Seg saúde islâmico não prêmio</t>
  </si>
  <si>
    <t>Renda de inv - Seg saúde islâmico</t>
  </si>
  <si>
    <t>G/P realizados - Saúde islâmico</t>
  </si>
  <si>
    <t>Outra renda -  Saúde islâmico</t>
  </si>
  <si>
    <t>Seguro de vida - islâmico</t>
  </si>
  <si>
    <t>Prêmios de seg vida islâmicos</t>
  </si>
  <si>
    <t>Não prêmio seg vida islâmicos</t>
  </si>
  <si>
    <t>Rec invest - Seg vida islâmico</t>
  </si>
  <si>
    <t>G/P realizados - Seg vida islâmico</t>
  </si>
  <si>
    <t>Outras receitas - Seg vida islâmico</t>
  </si>
  <si>
    <t>Seguro P&amp;C - Islâmico</t>
  </si>
  <si>
    <t>Prêmios de seg P&amp;C islâmicos</t>
  </si>
  <si>
    <t>Não prêmios de seg P&amp;C islâmicos</t>
  </si>
  <si>
    <t>Rec invest - Seg P&amp;C islâmico</t>
  </si>
  <si>
    <t>G/P realizados - Seg P&amp;C islâmico</t>
  </si>
  <si>
    <t>Outras receitas - Seg P&amp;C islâmico</t>
  </si>
  <si>
    <t>Resseguro</t>
  </si>
  <si>
    <t>Resseguro de vida</t>
  </si>
  <si>
    <t>Prêmios de resseguro de vida</t>
  </si>
  <si>
    <t>Não prêmio de resseguro de vida</t>
  </si>
  <si>
    <t>Renda de investimento - Re vida</t>
  </si>
  <si>
    <t>G/P realizados - Resseguro de vida</t>
  </si>
  <si>
    <t>Outras receitas - Resseguro de vida</t>
  </si>
  <si>
    <t>Resseguro P&amp;C</t>
  </si>
  <si>
    <t>Prêmios de resseguro P&amp;C</t>
  </si>
  <si>
    <t>Prêmios de linhas de acidentes</t>
  </si>
  <si>
    <t>Prêmios de linhas de imóveis</t>
  </si>
  <si>
    <t>Não prêmio de resseguro P&amp;C</t>
  </si>
  <si>
    <t>Receita de investimentos - Re P&amp;C</t>
  </si>
  <si>
    <t>G/P realizados - Resseguro P&amp;C</t>
  </si>
  <si>
    <t>Outras receitas - Resseguro P&amp;C</t>
  </si>
  <si>
    <t>Serviços e brokers de seguros</t>
  </si>
  <si>
    <t>Imóveis</t>
  </si>
  <si>
    <t>Proprietários/empreend imob</t>
  </si>
  <si>
    <t>Prop e empr de classe de multi ativos</t>
  </si>
  <si>
    <t>Proprietários e empreendedores de saúde</t>
  </si>
  <si>
    <t>Construtores e proprietários de hotéis</t>
  </si>
  <si>
    <t>Empreendedores e proprietários residenciais</t>
  </si>
  <si>
    <t>Proprietários e empreend de apartamento</t>
  </si>
  <si>
    <t>Proprietários e empreend casas fabr</t>
  </si>
  <si>
    <t>Proprietários e empreend de casas para estudantes</t>
  </si>
  <si>
    <t>Proprietários e empreend industriais</t>
  </si>
  <si>
    <t>Proprietários e empreend de armazém a granel</t>
  </si>
  <si>
    <t>Proprietários  e empreend industrial flex</t>
  </si>
  <si>
    <t>Prop e empr de logística de controle temp</t>
  </si>
  <si>
    <t>Construtores e proprietários de escritórios</t>
  </si>
  <si>
    <t>Proprietários e empreend escritório CBD</t>
  </si>
  <si>
    <t>Proprietários e empreend escritórios urbanos</t>
  </si>
  <si>
    <t>Construtores e proprietários de varejo</t>
  </si>
  <si>
    <t>Proprietários e empreend de shopping regional</t>
  </si>
  <si>
    <t>Proprietários e empreend de shopping center</t>
  </si>
  <si>
    <t>Proprietários e empreend de único inquilino</t>
  </si>
  <si>
    <t>Proprietários e empreend armazenagem própria</t>
  </si>
  <si>
    <t>Empreendedores e proprietários especializados</t>
  </si>
  <si>
    <t>Classe de multi-ativo REIT</t>
  </si>
  <si>
    <t>Saúde REIT</t>
  </si>
  <si>
    <t>Escritório médico REIT</t>
  </si>
  <si>
    <t>Casas para idosos REIT</t>
  </si>
  <si>
    <t>Enfermagem qualificada REIT</t>
  </si>
  <si>
    <t>REITs residencial</t>
  </si>
  <si>
    <t>Moradia unifamiliar REIT</t>
  </si>
  <si>
    <t>Casas pré-fabricadas REIT</t>
  </si>
  <si>
    <t>Casas para estudantes REIT</t>
  </si>
  <si>
    <t>Armazém a granel REIT</t>
  </si>
  <si>
    <t>Flex industrial REIT</t>
  </si>
  <si>
    <t>Logística temp contrl REIT</t>
  </si>
  <si>
    <t>Escritório REIT</t>
  </si>
  <si>
    <t>Escritório CBD REIT</t>
  </si>
  <si>
    <t>Escritório suburbano REIT</t>
  </si>
  <si>
    <t>Varejo REIT</t>
  </si>
  <si>
    <t>Centro comerciais regionais REIT</t>
  </si>
  <si>
    <t>Shopping Centers REIT</t>
  </si>
  <si>
    <t>Único inquilino REIT</t>
  </si>
  <si>
    <t>Auto armazenamento REIT</t>
  </si>
  <si>
    <t>REIT Madeira</t>
  </si>
  <si>
    <t>REIT Centro de dados</t>
  </si>
  <si>
    <t>REIT Infraestrutura</t>
  </si>
  <si>
    <t>REIT Jogos</t>
  </si>
  <si>
    <t>Especialidade REIT</t>
  </si>
  <si>
    <t>Serviços imobiliários</t>
  </si>
  <si>
    <t>Administração de propriedades</t>
  </si>
  <si>
    <t>Administração de propriedades comerciais</t>
  </si>
  <si>
    <t>Administração de propriedades residenciais</t>
  </si>
  <si>
    <t>Operadores de moradia para idosos</t>
  </si>
  <si>
    <t>Corretagem imobiliária</t>
  </si>
  <si>
    <t>Corretagem de imóveis - Lease</t>
  </si>
  <si>
    <t>Corretagem de imóveis - Vendas</t>
  </si>
  <si>
    <t>Saúde</t>
  </si>
  <si>
    <t>Biotecologia e farmácia</t>
  </si>
  <si>
    <t>Grandes ind farmac</t>
  </si>
  <si>
    <t>Farma especializados e genéricos</t>
  </si>
  <si>
    <t>Farmac especializ</t>
  </si>
  <si>
    <t>Prod farmac genér</t>
  </si>
  <si>
    <t>Instalações e serv cuidados saúde</t>
  </si>
  <si>
    <t>Instal cuid saúde</t>
  </si>
  <si>
    <t>Hospitais</t>
  </si>
  <si>
    <t>Cuidados enfermagem e residenciais</t>
  </si>
  <si>
    <t>Cuidados intensivos</t>
  </si>
  <si>
    <t>LTAC e  enfermagem especializada</t>
  </si>
  <si>
    <t>Hosp psiq e clinícas de reabilitação</t>
  </si>
  <si>
    <t>Instalações especializadas</t>
  </si>
  <si>
    <t>Centros de diálise</t>
  </si>
  <si>
    <t>Centros de cuidados ambulatoriais</t>
  </si>
  <si>
    <t>Centros de reabilitação</t>
  </si>
  <si>
    <t>Centros de emergência e cirúrgicos</t>
  </si>
  <si>
    <t>Serv cuidad saúde</t>
  </si>
  <si>
    <t>Pesquisa por contrato</t>
  </si>
  <si>
    <t>Serviços de teste de saúde</t>
  </si>
  <si>
    <t>Labs clínicos</t>
  </si>
  <si>
    <t>Radiologia e diagnóstico por imagem</t>
  </si>
  <si>
    <t>Serviços saúde ambulatorial</t>
  </si>
  <si>
    <t>Serviços de ambulância</t>
  </si>
  <si>
    <t>Serviços de cuidados de saúde em casa</t>
  </si>
  <si>
    <t>Serviços veterinários</t>
  </si>
  <si>
    <t>Cadeia fornec cuid à saúde</t>
  </si>
  <si>
    <t>Distrib de cuidados com a saúde</t>
  </si>
  <si>
    <t>Distribuição equip médicos</t>
  </si>
  <si>
    <t>Distribuição de suprimentos médicos</t>
  </si>
  <si>
    <t>Distribuição de produtos farmacêuticos e especializados</t>
  </si>
  <si>
    <t>Distribuição de farmacêuticos</t>
  </si>
  <si>
    <t>Distribuição de especialidade</t>
  </si>
  <si>
    <t>Gestão de Benefícios de Medicamentos (PBM)</t>
  </si>
  <si>
    <t>Saúde gerenciada</t>
  </si>
  <si>
    <t>Negócio com de saúde gerenciada</t>
  </si>
  <si>
    <t>Controle de enfermidades de saúde gerenciada</t>
  </si>
  <si>
    <t>Negócios do governo saúde gerenciada</t>
  </si>
  <si>
    <t>Saúde gerenciada Medicaid (Título XIX)</t>
  </si>
  <si>
    <t>Saúde gerenciada Medicare</t>
  </si>
  <si>
    <t>Aparelhos e equipamentos médicos</t>
  </si>
  <si>
    <t>Supr cuidad saúde</t>
  </si>
  <si>
    <t>Bens oftálmicos</t>
  </si>
  <si>
    <t>Aparelhos e materiais cirúrgicos</t>
  </si>
  <si>
    <t>Ciências da vida e diagnóstico</t>
  </si>
  <si>
    <t>Equipamento de ciências da vida</t>
  </si>
  <si>
    <t>Aparelhos cardiov</t>
  </si>
  <si>
    <t>Aparelhos para eletrofisiologia</t>
  </si>
  <si>
    <t>Gerenciamento de ritmo cardíaco</t>
  </si>
  <si>
    <t>Dispositivos auxiliar ventricular</t>
  </si>
  <si>
    <t>Cardiologia interventiva</t>
  </si>
  <si>
    <t>Apar neuromodul</t>
  </si>
  <si>
    <t>Aparelhos ortopéd</t>
  </si>
  <si>
    <t>Implantes reconstrutivos</t>
  </si>
  <si>
    <t>Implantes dentais</t>
  </si>
  <si>
    <t>Implantes  de quadril</t>
  </si>
  <si>
    <t>Implantes de joelhos</t>
  </si>
  <si>
    <t>Aparelhos para coluna vertebral</t>
  </si>
  <si>
    <t>Equipamento médico</t>
  </si>
  <si>
    <t>Equipamento cirúrgia plástica</t>
  </si>
  <si>
    <t>Equipamento dentário</t>
  </si>
  <si>
    <t>Monitor de medicamentos e entrega</t>
  </si>
  <si>
    <t>Equipamento radiação</t>
  </si>
  <si>
    <t>Equipamento de imagem</t>
  </si>
  <si>
    <t>Terapia de radiação</t>
  </si>
  <si>
    <t>Instrumentos médicos e cirúrgicos</t>
  </si>
  <si>
    <t>Industriais</t>
  </si>
  <si>
    <t>Produtos industriais</t>
  </si>
  <si>
    <t>Industriais diversificados</t>
  </si>
  <si>
    <t>Defesa e aeroespacial</t>
  </si>
  <si>
    <t>Aviões e peças</t>
  </si>
  <si>
    <t>Aeronave</t>
  </si>
  <si>
    <t>Peças para aeronaves</t>
  </si>
  <si>
    <t>Motores e peças de aeronaves</t>
  </si>
  <si>
    <t>Estrutura e equipamentos de aeronaves</t>
  </si>
  <si>
    <t>Eletrônicos de aeronaves</t>
  </si>
  <si>
    <t>Defesa</t>
  </si>
  <si>
    <t>Aeronaves militares</t>
  </si>
  <si>
    <t>Veíc e tanques militares blindados</t>
  </si>
  <si>
    <t>Veículos espaciais e mísseis</t>
  </si>
  <si>
    <t>Munições e acessórios</t>
  </si>
  <si>
    <t>Construção de navios</t>
  </si>
  <si>
    <t>Eletrônicos e sistemas de missão</t>
  </si>
  <si>
    <t>Equiptos Elétricos</t>
  </si>
  <si>
    <t>Equip e sist constr res e com</t>
  </si>
  <si>
    <t>Elevador e escada rolante</t>
  </si>
  <si>
    <t>Produtos para construção HVAC</t>
  </si>
  <si>
    <t>Equip para aquecimento de ar condicionado e refrigeração</t>
  </si>
  <si>
    <t>Equipamentos de aquecimento de água</t>
  </si>
  <si>
    <t>Ventiladores industriais e ventiladores</t>
  </si>
  <si>
    <t>Dispositivos de iluminação</t>
  </si>
  <si>
    <t>Luminárias comerciais</t>
  </si>
  <si>
    <t>Luminárias residenciais</t>
  </si>
  <si>
    <t>Dispositivos de segurança</t>
  </si>
  <si>
    <t>Equipamentos de detecção de incêndio</t>
  </si>
  <si>
    <t>Sistemas de segurança</t>
  </si>
  <si>
    <t>Equipamento de energia elétrica</t>
  </si>
  <si>
    <t>Equip ger energia</t>
  </si>
  <si>
    <t>Geradores de energia elétrica</t>
  </si>
  <si>
    <t>Equip e sist equip ger energia nuclear</t>
  </si>
  <si>
    <t>Caldeira elétrica e permutador de calor</t>
  </si>
  <si>
    <t>Geradores de turbina</t>
  </si>
  <si>
    <t>Serv e peças equipamento de ger energia</t>
  </si>
  <si>
    <t>Equip trans e dist de energia</t>
  </si>
  <si>
    <t>Equipamento de automação de energia</t>
  </si>
  <si>
    <t>Comutadores, transformador e outros</t>
  </si>
  <si>
    <t>Serv e peças grau energia elétrica</t>
  </si>
  <si>
    <t>Controles de automação industrial</t>
  </si>
  <si>
    <t>Fabricação de controles auto</t>
  </si>
  <si>
    <t>Processo controle de automação</t>
  </si>
  <si>
    <t>Inst de medição</t>
  </si>
  <si>
    <t>Instrumentos de medição elétrica</t>
  </si>
  <si>
    <t>Dispositivos de medição de pressão e contagem</t>
  </si>
  <si>
    <t>Dispositivos de medição e controle</t>
  </si>
  <si>
    <t>Comp elétricos</t>
  </si>
  <si>
    <t>Bobina eletrônica</t>
  </si>
  <si>
    <t>Conectores eletrônicos</t>
  </si>
  <si>
    <t>Equipamento industrial eletrônico</t>
  </si>
  <si>
    <t>Fiação e cabo</t>
  </si>
  <si>
    <t>Maquinário</t>
  </si>
  <si>
    <t>Maq agricultura</t>
  </si>
  <si>
    <t>Maquinário e equipamentos agrícolas</t>
  </si>
  <si>
    <t>Tratores agrícolas e maquinário de campo</t>
  </si>
  <si>
    <t>Equipamento de irrigação e implemento</t>
  </si>
  <si>
    <t>Equipamentos de jardinagem doméstica</t>
  </si>
  <si>
    <t>Peças e serv maq agrícolas</t>
  </si>
  <si>
    <t>Maq construção e mineração</t>
  </si>
  <si>
    <t>Maquinário para construção</t>
  </si>
  <si>
    <t>Maquinário para mineração e equipamentos</t>
  </si>
  <si>
    <t>Equip manuseio mat mineração</t>
  </si>
  <si>
    <t>Maquinário para mineração da superfície</t>
  </si>
  <si>
    <t>Maquinário para mineração subterrânea</t>
  </si>
  <si>
    <t>Peças e serv construção e mineração</t>
  </si>
  <si>
    <t>Motor e trans</t>
  </si>
  <si>
    <t>Motores industriais</t>
  </si>
  <si>
    <t>Equp de engr e transmissão de energia</t>
  </si>
  <si>
    <t>Fab equip</t>
  </si>
  <si>
    <t>Equipamento de automação de factory</t>
  </si>
  <si>
    <t>Maq de automação de processo ind</t>
  </si>
  <si>
    <t>Robôs industriais</t>
  </si>
  <si>
    <t>Retransmissão e controle industrial</t>
  </si>
  <si>
    <t>Serv e peças automação factory</t>
  </si>
  <si>
    <t>Equip controle flx</t>
  </si>
  <si>
    <t>Compressor de ar e gás</t>
  </si>
  <si>
    <t>Cilindro de transmissão hidráulica e atuador</t>
  </si>
  <si>
    <t>Bomba de transmissão hidráulica e motor</t>
  </si>
  <si>
    <t>Válvula de transmissão hidráulica</t>
  </si>
  <si>
    <t>Válvula industrial</t>
  </si>
  <si>
    <t>Bomba de medição e distribuição</t>
  </si>
  <si>
    <t>Bomba e equipamento para bombas</t>
  </si>
  <si>
    <t>Peças e serv controle de fluxo</t>
  </si>
  <si>
    <t>Outros maquinários e equipamentos</t>
  </si>
  <si>
    <t>Máquinas ind de serviço comercial</t>
  </si>
  <si>
    <t>Máquina automática de venda</t>
  </si>
  <si>
    <t>Máquinas para lavanderia comercial</t>
  </si>
  <si>
    <t>Maquinário para produtos alimentícios</t>
  </si>
  <si>
    <t>Maquinário para indústria de papel</t>
  </si>
  <si>
    <t>Maquinário p/plástico e borracha</t>
  </si>
  <si>
    <t>Maquinário de impressão e equip</t>
  </si>
  <si>
    <t>Maquinário para serraria e marcenaria</t>
  </si>
  <si>
    <t>Maquinário têxtil</t>
  </si>
  <si>
    <t>Ferramentas</t>
  </si>
  <si>
    <t>Ferramentas portáteis</t>
  </si>
  <si>
    <t>Ferramentas elétricas</t>
  </si>
  <si>
    <t>Acessórios para ferramentas</t>
  </si>
  <si>
    <t>Maquinários para usos gerais</t>
  </si>
  <si>
    <t>Fornalha de processamento indust e forno</t>
  </si>
  <si>
    <t>Motor e gerador</t>
  </si>
  <si>
    <t>Balanças</t>
  </si>
  <si>
    <t>Maq para embalagem</t>
  </si>
  <si>
    <t>Máquinas e equipamentos de reciclagem</t>
  </si>
  <si>
    <t>Peças e serv - outro maquinário</t>
  </si>
  <si>
    <t>Maq manuseio de material</t>
  </si>
  <si>
    <t>Transportadora e equip transportadora</t>
  </si>
  <si>
    <t>Fab de caminhões e empilhadores industriais</t>
  </si>
  <si>
    <t>Pontes rolantes</t>
  </si>
  <si>
    <t>Maquinário siderúrgico</t>
  </si>
  <si>
    <t>Cnt ferramenta de máquina e de corte</t>
  </si>
  <si>
    <t>Moldes industriais</t>
  </si>
  <si>
    <t>Ferramenta de máquina (corte de metal)</t>
  </si>
  <si>
    <t>Ferramenta de máquina (metalúrgica)</t>
  </si>
  <si>
    <t>Maq e equipamento de laminador</t>
  </si>
  <si>
    <t>Máq processam chapas metal</t>
  </si>
  <si>
    <t>Moldes especiais e luminárias de ferramenta</t>
  </si>
  <si>
    <t>Maquinário press estampa</t>
  </si>
  <si>
    <t>Equipamento de caldamento e soldagem</t>
  </si>
  <si>
    <t>Equip controle à poluição</t>
  </si>
  <si>
    <t>Equipamentos para purificação do ar</t>
  </si>
  <si>
    <t>Prod filtragem - Ar e líquidos</t>
  </si>
  <si>
    <t>Equipamento para purificação da água</t>
  </si>
  <si>
    <t>Equipamentos de transportes</t>
  </si>
  <si>
    <t>Veíc comerciais</t>
  </si>
  <si>
    <t>Fabr de veículos comerciais</t>
  </si>
  <si>
    <t>Peças e serv - veículos comerciais</t>
  </si>
  <si>
    <t>Caminhão de reboque</t>
  </si>
  <si>
    <t>Material circulante ferroviário</t>
  </si>
  <si>
    <t>Locomotivas</t>
  </si>
  <si>
    <t>Locomotivas a diesel</t>
  </si>
  <si>
    <t>Locomotivas elétricas</t>
  </si>
  <si>
    <t>Mat circ - Vagões de trem</t>
  </si>
  <si>
    <t>Vagões de frete</t>
  </si>
  <si>
    <t>Vagões de passageiro</t>
  </si>
  <si>
    <t>Compon e sistemas material circulante</t>
  </si>
  <si>
    <t>Fabricação de navios</t>
  </si>
  <si>
    <t>Fabr de navios e reparos</t>
  </si>
  <si>
    <t>Peças e serviços marítimos</t>
  </si>
  <si>
    <t>Prod industrial intermediário</t>
  </si>
  <si>
    <t>Metais fabricados e hardware</t>
  </si>
  <si>
    <t>Rolamentos de esferas e de cilindros</t>
  </si>
  <si>
    <t>Parafusos e arruelas</t>
  </si>
  <si>
    <t>Tubos fabricados e acessórios para tubos</t>
  </si>
  <si>
    <t>Válvula de metal</t>
  </si>
  <si>
    <t>Metal fabricado</t>
  </si>
  <si>
    <t>Falsificação e estampa</t>
  </si>
  <si>
    <t>Formação de rolagem personalizada</t>
  </si>
  <si>
    <t>Ferro e aço forjados</t>
  </si>
  <si>
    <t>Estampa de metais</t>
  </si>
  <si>
    <t>Peças de metalurgia dos pó</t>
  </si>
  <si>
    <t>Padrão industrial</t>
  </si>
  <si>
    <t>Armaz e tanques industriais</t>
  </si>
  <si>
    <t>Lojas de máquinas</t>
  </si>
  <si>
    <t>Metal Coat e tratamento</t>
  </si>
  <si>
    <t>Galvanoplastia</t>
  </si>
  <si>
    <t>Serv revestimento de metal e gravura</t>
  </si>
  <si>
    <t>Tratamento térmico de metais</t>
  </si>
  <si>
    <t>Placas de metal</t>
  </si>
  <si>
    <t>Metal pré-fab</t>
  </si>
  <si>
    <t>Assentador de chapa metálica</t>
  </si>
  <si>
    <t>Metais estruturados e assentador de placa</t>
  </si>
  <si>
    <t>Metais fabricados estruturados</t>
  </si>
  <si>
    <t>Assentador de placa</t>
  </si>
  <si>
    <t>Produtos de fio</t>
  </si>
  <si>
    <t>Molas (calibre pesado)</t>
  </si>
  <si>
    <t>Molas (calibre leve)</t>
  </si>
  <si>
    <t>Plástico e borracha</t>
  </si>
  <si>
    <t>Produtos plásticos</t>
  </si>
  <si>
    <t>Derivados da borracha</t>
  </si>
  <si>
    <t>Produtos mecânicos de borracha</t>
  </si>
  <si>
    <t>Produtos de borracha não mecânicos</t>
  </si>
  <si>
    <t>Serviços industriais</t>
  </si>
  <si>
    <t>Serviços de suporte industrial</t>
  </si>
  <si>
    <t>Atacado e aluguel industrial</t>
  </si>
  <si>
    <t>Atacad de maquinário industrial</t>
  </si>
  <si>
    <t>Atacad de construção/maq de mineração/equip</t>
  </si>
  <si>
    <t>Atacad de maq agrícolas/jardim/equip</t>
  </si>
  <si>
    <t>Atacad de maq e equip industriais</t>
  </si>
  <si>
    <t>Atacad de equip e supr de transporte</t>
  </si>
  <si>
    <t>Atacad de equip e supri industriais</t>
  </si>
  <si>
    <t>Atacad equip e supr HVAC</t>
  </si>
  <si>
    <t>Atacad de suprimentos elétricos</t>
  </si>
  <si>
    <t>Atacad de suprimentos de limpeza</t>
  </si>
  <si>
    <t>Atacad de suprimentos de encanamento</t>
  </si>
  <si>
    <t>Serviços de aluguel industrial</t>
  </si>
  <si>
    <t>Serv aluguel veículos comerciais</t>
  </si>
  <si>
    <t>Serv aluguel equip em geral</t>
  </si>
  <si>
    <t>Serv alug equip industrial</t>
  </si>
  <si>
    <t>Serviços de aluguel de máquinas</t>
  </si>
  <si>
    <t>Serv de manutenção industrial</t>
  </si>
  <si>
    <t>Manutenção de equip de precisão eletrônica</t>
  </si>
  <si>
    <t>Reparos de equip de maquinário industrial</t>
  </si>
  <si>
    <t>Instalações elétriacs e manut rede</t>
  </si>
  <si>
    <t>Serviços de suporte comercial</t>
  </si>
  <si>
    <t>Serv de manutenção prédios</t>
  </si>
  <si>
    <t>Reparo e manutenção instalação</t>
  </si>
  <si>
    <t>Serv de limpeza</t>
  </si>
  <si>
    <t>Serviços de jardinagem</t>
  </si>
  <si>
    <t>Serv controle de pragas</t>
  </si>
  <si>
    <t>Serv de alimentos</t>
  </si>
  <si>
    <t>Fornecedores de alimento</t>
  </si>
  <si>
    <t>Empreiteiros de serviços de alimentação</t>
  </si>
  <si>
    <t>Serv de impressão</t>
  </si>
  <si>
    <t>Impressão de jornais, livros e revistas</t>
  </si>
  <si>
    <t>Suporte à impressão</t>
  </si>
  <si>
    <t>Serv de segurança</t>
  </si>
  <si>
    <t>Serv de investigação</t>
  </si>
  <si>
    <t>Serviços de guardas de segurança</t>
  </si>
  <si>
    <t>Serv de sistemas segurança</t>
  </si>
  <si>
    <t>Penitenciárias</t>
  </si>
  <si>
    <t>Outros serv suporte comercial</t>
  </si>
  <si>
    <t>Casa de leilão/Dealers arte</t>
  </si>
  <si>
    <t>Org de convenções e feiras</t>
  </si>
  <si>
    <t>Serv de pesquisa geofísica e mapa</t>
  </si>
  <si>
    <t>Design de interiores</t>
  </si>
  <si>
    <t>Estacionamentos e garagens</t>
  </si>
  <si>
    <t>Laboratórios de teste</t>
  </si>
  <si>
    <t>Aluguel de uniformes</t>
  </si>
  <si>
    <t>Gestão de resíduos</t>
  </si>
  <si>
    <t>Coleta e trat de resíduos perigosos</t>
  </si>
  <si>
    <t>Coleta de resíduos perigosos</t>
  </si>
  <si>
    <t>Tra de resíduos per e eliminação</t>
  </si>
  <si>
    <t>Materiais recicláveis</t>
  </si>
  <si>
    <t>Coleta e trat de res sólidos</t>
  </si>
  <si>
    <t>Instalações de reciclagem</t>
  </si>
  <si>
    <t>Serv de reparação</t>
  </si>
  <si>
    <t>Coleta de resíduos sólidos</t>
  </si>
  <si>
    <t>Incineradores de resíduos sólidos</t>
  </si>
  <si>
    <t>Aterro sanitário para resíduos sólidos</t>
  </si>
  <si>
    <t>Transferência de resíduos sólidos</t>
  </si>
  <si>
    <t>Serviços prof</t>
  </si>
  <si>
    <t>Serviços jurídicos</t>
  </si>
  <si>
    <t>Escritórios de advocacia</t>
  </si>
  <si>
    <t>Serv patente, notário e paralegais</t>
  </si>
  <si>
    <t>Empresas de lobbying</t>
  </si>
  <si>
    <t>Serv consultoria admin e gerenc</t>
  </si>
  <si>
    <t>Agências de empregos</t>
  </si>
  <si>
    <t>Busca executiva</t>
  </si>
  <si>
    <t>Consultoria de gestão geral</t>
  </si>
  <si>
    <t>Serviços  gerenc talento</t>
  </si>
  <si>
    <t>Ajuda temporária</t>
  </si>
  <si>
    <t>Out serv prof</t>
  </si>
  <si>
    <t>Serv contábeis</t>
  </si>
  <si>
    <t>Prep imposto</t>
  </si>
  <si>
    <t>Transportes e logística</t>
  </si>
  <si>
    <t>Empresas aéreas</t>
  </si>
  <si>
    <t>Companhia aérea de serviço completo</t>
  </si>
  <si>
    <t>Companhia aérea fretada - Serv completo</t>
  </si>
  <si>
    <t>Companhia aérea principal - Serv completo</t>
  </si>
  <si>
    <t>Rec de companhia aérea regional, serviço completo</t>
  </si>
  <si>
    <t>Outras rec cias aéreas - Serv completo</t>
  </si>
  <si>
    <t>Companhia aérea baixo custo</t>
  </si>
  <si>
    <t>Companhia aérea fretada - Bx cst</t>
  </si>
  <si>
    <t>Companhia aérea de linha principal - Bx cst</t>
  </si>
  <si>
    <t>Companhia aérea regional - Bx cst</t>
  </si>
  <si>
    <t>Outras rec cias aéreas - Bx cust</t>
  </si>
  <si>
    <t>Companhia aérea regional</t>
  </si>
  <si>
    <t>Companhia aérea fretada - Regional</t>
  </si>
  <si>
    <t>Companhia aérea de linha principal - Regional</t>
  </si>
  <si>
    <t>Companhia aérea regional - Regional</t>
  </si>
  <si>
    <t>Outras rec cias aéreas - Regional</t>
  </si>
  <si>
    <t>Carga aérea</t>
  </si>
  <si>
    <t>Serviços de correios</t>
  </si>
  <si>
    <t>Serv de correio expresso</t>
  </si>
  <si>
    <t>Serv de correio via terra</t>
  </si>
  <si>
    <t>Serviços postais</t>
  </si>
  <si>
    <t>Embarque marítimo</t>
  </si>
  <si>
    <t>Embarque de carga costeiro</t>
  </si>
  <si>
    <t>Embarque de contêiner</t>
  </si>
  <si>
    <t>Transporte de carga a granel</t>
  </si>
  <si>
    <t>Embarque de navegação interior</t>
  </si>
  <si>
    <t>RO-RO Envio</t>
  </si>
  <si>
    <t>Embarque de petroleiros</t>
  </si>
  <si>
    <t>Embarque de tanque de produtos químicos</t>
  </si>
  <si>
    <t>Embarque de tanques de GPL e GNL</t>
  </si>
  <si>
    <t>Transp frete férrea</t>
  </si>
  <si>
    <t>Carga intermodal - Ferroviário</t>
  </si>
  <si>
    <t>Total de commodities - Ferroviário</t>
  </si>
  <si>
    <t>Carga prod agrícolas - Ferroviário</t>
  </si>
  <si>
    <t>Carga de auto - Ferroviário</t>
  </si>
  <si>
    <t>Carga prod químicos - Ferroviário</t>
  </si>
  <si>
    <t>Carga de carvão - Ferroviário</t>
  </si>
  <si>
    <t>Carga prod consumo - Ferroviário</t>
  </si>
  <si>
    <t>Carga prod florestais - Ferroviário</t>
  </si>
  <si>
    <t>Carga prod industriais - Ferroviário</t>
  </si>
  <si>
    <t>Minérios metálicos e metais - Ferroviário</t>
  </si>
  <si>
    <t>Minerais não metálicos - Ferroviário</t>
  </si>
  <si>
    <t>Transporte rodoviário</t>
  </si>
  <si>
    <t>LTL com base em ativo</t>
  </si>
  <si>
    <t>Carga LTL</t>
  </si>
  <si>
    <t>Sobretaxa de combustível LTL</t>
  </si>
  <si>
    <t>Caminhões com base no ativo</t>
  </si>
  <si>
    <t>Carga de caminhão</t>
  </si>
  <si>
    <t>Combustível da carga de caminhão</t>
  </si>
  <si>
    <t>Serv de mudança</t>
  </si>
  <si>
    <t>Serv caminhão de carga especializada</t>
  </si>
  <si>
    <t>Serviços de trânsito</t>
  </si>
  <si>
    <t>Trem de passageiros</t>
  </si>
  <si>
    <t>Trem interurbano de passageiros</t>
  </si>
  <si>
    <t>Trem metropolitano</t>
  </si>
  <si>
    <t>Transporte de ônibus</t>
  </si>
  <si>
    <t>Transp ônibus interurbano e rural</t>
  </si>
  <si>
    <t>Serv de ônibus local</t>
  </si>
  <si>
    <t>Serviço de táxi</t>
  </si>
  <si>
    <t>Serv ferry</t>
  </si>
  <si>
    <t>Serviços de helicóptero</t>
  </si>
  <si>
    <t>Serviços de logística</t>
  </si>
  <si>
    <t>Corretagem de logística</t>
  </si>
  <si>
    <t>Corretagem frete aéreo</t>
  </si>
  <si>
    <t>Corretagem intemodal</t>
  </si>
  <si>
    <t>Corretagem oceano</t>
  </si>
  <si>
    <t>Corretagem de caminhões</t>
  </si>
  <si>
    <t>Seviços transitários</t>
  </si>
  <si>
    <t>Serviços intermodal</t>
  </si>
  <si>
    <t>Serviços de armazenagem e depósito</t>
  </si>
  <si>
    <t>Operações e serviços de transporte</t>
  </si>
  <si>
    <t>Operadores de transporte infra</t>
  </si>
  <si>
    <t>Operadores de porto e ancoradouro</t>
  </si>
  <si>
    <t>Operadores de estradas/pontes/túneis</t>
  </si>
  <si>
    <t>Serv apoio transp</t>
  </si>
  <si>
    <t>Serv de apoio trans aéreo</t>
  </si>
  <si>
    <t>Serviços de apoio marítimo</t>
  </si>
  <si>
    <t>Serviços de suporte ferroviário</t>
  </si>
  <si>
    <t>Serviços de suporte ao transporte rodoviário</t>
  </si>
  <si>
    <t>Engenharia e construção</t>
  </si>
  <si>
    <t>Serv de engenharia</t>
  </si>
  <si>
    <t>Serv de arquitetura</t>
  </si>
  <si>
    <t>Serviços de engenharia civil</t>
  </si>
  <si>
    <t>Serv engenharia ind e tráfego</t>
  </si>
  <si>
    <t>Engenharia e consultoria amb</t>
  </si>
  <si>
    <t>Serviços de consultoria amb</t>
  </si>
  <si>
    <t>Serviços de engenharia amb</t>
  </si>
  <si>
    <t>Construção infraestrutura</t>
  </si>
  <si>
    <t>Const de infra comunicação</t>
  </si>
  <si>
    <t>Construção linha cabo</t>
  </si>
  <si>
    <t>Constr com e transmissão</t>
  </si>
  <si>
    <t>Construção de rede</t>
  </si>
  <si>
    <t>Construção infra energia</t>
  </si>
  <si>
    <t>Construção usina elétrica</t>
  </si>
  <si>
    <t>Constr de energia nuclear</t>
  </si>
  <si>
    <t>Construção de infra de petróleo e gás</t>
  </si>
  <si>
    <t>Constr infra transportes</t>
  </si>
  <si>
    <t>Construção de rodovias e aeroportos</t>
  </si>
  <si>
    <t>Constr marítima</t>
  </si>
  <si>
    <t>Construção de ferrovias e metrô</t>
  </si>
  <si>
    <t>Construção de linha de abastecimento</t>
  </si>
  <si>
    <t>Construção de linha de serviços públicos de energia</t>
  </si>
  <si>
    <t>Construção de linha de abastecimento de gás</t>
  </si>
  <si>
    <t>Construção de linha de abastecimento de água</t>
  </si>
  <si>
    <t>Construção de edificações</t>
  </si>
  <si>
    <t>Construção de prédio comercial</t>
  </si>
  <si>
    <t>Constr edif residenciais</t>
  </si>
  <si>
    <t>Const prédios industriais</t>
  </si>
  <si>
    <t>Const prédios institucionais</t>
  </si>
  <si>
    <t>Materiais</t>
  </si>
  <si>
    <t>Produtos químicos</t>
  </si>
  <si>
    <t>Prod quím agríc</t>
  </si>
  <si>
    <t>Prod químicos p/safra</t>
  </si>
  <si>
    <t>Inseticidas</t>
  </si>
  <si>
    <t>Distr e mistura fertilizantes</t>
  </si>
  <si>
    <t>Fertilizantes fosfato</t>
  </si>
  <si>
    <t>Fertilizantes potássio</t>
  </si>
  <si>
    <t>Sementes e biotecnologia agrícola</t>
  </si>
  <si>
    <t>Prod quím básic e divers</t>
  </si>
  <si>
    <t>Prod químicos base inorgânica</t>
  </si>
  <si>
    <t>Álcalis e cloro</t>
  </si>
  <si>
    <t>Ácidos volume</t>
  </si>
  <si>
    <t>Gás industrial</t>
  </si>
  <si>
    <t>Prod químicos base orgânica e intermed</t>
  </si>
  <si>
    <t>Álcoois</t>
  </si>
  <si>
    <t>Intermediários</t>
  </si>
  <si>
    <t>Outros químicos de base orgânica</t>
  </si>
  <si>
    <t>Fuligem</t>
  </si>
  <si>
    <t>Bruto cíclico e intermediário</t>
  </si>
  <si>
    <t>Goma e madeira</t>
  </si>
  <si>
    <t>Resinas orgân, fibras, borracha</t>
  </si>
  <si>
    <t>Fibras e filamentos artificiais</t>
  </si>
  <si>
    <t>Fibra orgânica de celulose</t>
  </si>
  <si>
    <t>Fibras orgânicas não celulósicas</t>
  </si>
  <si>
    <t>Resinas orgân</t>
  </si>
  <si>
    <t>Borracha sintética</t>
  </si>
  <si>
    <t>Prod quím espec</t>
  </si>
  <si>
    <t>Adesivos e selantes</t>
  </si>
  <si>
    <t>Materiais avançados</t>
  </si>
  <si>
    <t>Cerâmicas avançadas</t>
  </si>
  <si>
    <t>Fibra de carbono</t>
  </si>
  <si>
    <t>Compostos</t>
  </si>
  <si>
    <t>Plásticos engenharia</t>
  </si>
  <si>
    <t>Produtos de grafite</t>
  </si>
  <si>
    <t>Nanotecnologia</t>
  </si>
  <si>
    <t>Metais de revestimento especial</t>
  </si>
  <si>
    <t>Catalisadores</t>
  </si>
  <si>
    <t>Prod quím p/consumidor varejo</t>
  </si>
  <si>
    <t>Prod químicos eletr</t>
  </si>
  <si>
    <t>Prod químicos finos</t>
  </si>
  <si>
    <t>Sabores e fragrâncias</t>
  </si>
  <si>
    <t>Aditivos funcionais</t>
  </si>
  <si>
    <t>Aditivos p/cosméticos</t>
  </si>
  <si>
    <t>Aditivos de fluído e lubrific</t>
  </si>
  <si>
    <t>Aditivos p/alimentos</t>
  </si>
  <si>
    <t>Aditivos de papel e processo quím</t>
  </si>
  <si>
    <t>Aditivos p/polímeros</t>
  </si>
  <si>
    <t>Prod quím limpeza ind e instit</t>
  </si>
  <si>
    <t>Prod quím de campo petrolífero</t>
  </si>
  <si>
    <t>Tintas e revestimentos</t>
  </si>
  <si>
    <t>Revest industrial</t>
  </si>
  <si>
    <t>Espec revestimento</t>
  </si>
  <si>
    <t>Tinta de impressão</t>
  </si>
  <si>
    <t>Corantes sintéticos e pigmentos</t>
  </si>
  <si>
    <t>Tintura e pigmentos inorgân</t>
  </si>
  <si>
    <t>Pigmento e corante orgânico</t>
  </si>
  <si>
    <t>Prod quím p/tratamento de água</t>
  </si>
  <si>
    <t>Dist prod químicos</t>
  </si>
  <si>
    <t>Produtos químicos e afins-Atacadista</t>
  </si>
  <si>
    <t>Atac mat plást e formas</t>
  </si>
  <si>
    <t>Materiais de construção</t>
  </si>
  <si>
    <t>Cimento/agregados</t>
  </si>
  <si>
    <t>Brita</t>
  </si>
  <si>
    <t>Areia e cascalho</t>
  </si>
  <si>
    <t>Cimento</t>
  </si>
  <si>
    <t>Concreto pronto</t>
  </si>
  <si>
    <t>Mat. construção, exc madeira</t>
  </si>
  <si>
    <t>Mat const, tijolo, azulejo e argila</t>
  </si>
  <si>
    <t>Tijolo e azulejo de argila estrutural</t>
  </si>
  <si>
    <t>Prod refrat não argila</t>
  </si>
  <si>
    <t>Produtos concreto</t>
  </si>
  <si>
    <t>Blocos e tijolos de concreto</t>
  </si>
  <si>
    <t>Tubos de concreto</t>
  </si>
  <si>
    <t>Vidro para construção</t>
  </si>
  <si>
    <t>Produtos de gesso</t>
  </si>
  <si>
    <t>Prod isolamento</t>
  </si>
  <si>
    <t>Lã mineral</t>
  </si>
  <si>
    <t>Isolamento de espuma de isopor</t>
  </si>
  <si>
    <t>Materiais para construção de plástico</t>
  </si>
  <si>
    <t>Materiais para telhado</t>
  </si>
  <si>
    <t>Produtos div prédios</t>
  </si>
  <si>
    <t>Produto abrasivos</t>
  </si>
  <si>
    <t>Produtos minerais não metálicos</t>
  </si>
  <si>
    <t>Produtos de construção de pedra</t>
  </si>
  <si>
    <t>Calcário</t>
  </si>
  <si>
    <t>Pedras de dimensão</t>
  </si>
  <si>
    <t>Contêiner e embalagem</t>
  </si>
  <si>
    <t>Contêineres e embalagem</t>
  </si>
  <si>
    <t>Contêineres de vidro</t>
  </si>
  <si>
    <t>Contêineres de metal e embalagem</t>
  </si>
  <si>
    <t>Folha de alumínio para embalagem</t>
  </si>
  <si>
    <t>Contêineres de metal</t>
  </si>
  <si>
    <t>Contêineres e embalagem de papel</t>
  </si>
  <si>
    <t>Mat embalagens de papel canelado</t>
  </si>
  <si>
    <t>Prod embalagem de fibras moldadas</t>
  </si>
  <si>
    <t>Sacolas de papel</t>
  </si>
  <si>
    <t>Contêineres de papel para alimentos</t>
  </si>
  <si>
    <t>Materiais de embalagens papelão</t>
  </si>
  <si>
    <t>Contêineres e embalagem de plástico</t>
  </si>
  <si>
    <t>Sacolas e bolsas plásticas</t>
  </si>
  <si>
    <t>Garrafa plástica</t>
  </si>
  <si>
    <t>Filme plástico para embalagem</t>
  </si>
  <si>
    <t>Materiais de embalagens de proteção</t>
  </si>
  <si>
    <t>Etiquetas de embalagem</t>
  </si>
  <si>
    <t>Silvicultura, papel e produtos de madeira</t>
  </si>
  <si>
    <t>Silvic e expl florestal</t>
  </si>
  <si>
    <t>Fontes de madeira</t>
  </si>
  <si>
    <t>Exploração florestal</t>
  </si>
  <si>
    <t>Prod de viveiro e árvore</t>
  </si>
  <si>
    <t>Exploração de borracha</t>
  </si>
  <si>
    <t>Usinas de papel e celulose</t>
  </si>
  <si>
    <t>Celulose</t>
  </si>
  <si>
    <t>Produtos de madeira</t>
  </si>
  <si>
    <t>Madeira estrutural</t>
  </si>
  <si>
    <t>Serrarias</t>
  </si>
  <si>
    <t>Folheados de madeira macia e compensado</t>
  </si>
  <si>
    <t>Madeira compensada</t>
  </si>
  <si>
    <t>Preservação de madeira</t>
  </si>
  <si>
    <t>Madeira não estrutural</t>
  </si>
  <si>
    <t>Folheados de madeira e compensado</t>
  </si>
  <si>
    <t>Produtos de madeira reconstituída</t>
  </si>
  <si>
    <t>Aço</t>
  </si>
  <si>
    <t>Produtores de aço</t>
  </si>
  <si>
    <t>Laminado</t>
  </si>
  <si>
    <t>Tubulares, longos e dutos</t>
  </si>
  <si>
    <t>Produtos longos</t>
  </si>
  <si>
    <t>Oleodutos e tubulação</t>
  </si>
  <si>
    <t>Trefilação de fios de aço</t>
  </si>
  <si>
    <t>Metais específicos</t>
  </si>
  <si>
    <t>Centros de serv e processadores de metal</t>
  </si>
  <si>
    <t>Centros de serviço de metal</t>
  </si>
  <si>
    <t>Processamento de aço</t>
  </si>
  <si>
    <t>Metais e Mineração</t>
  </si>
  <si>
    <t>Ferro</t>
  </si>
  <si>
    <t>Extração de minério de ferro</t>
  </si>
  <si>
    <t>Fundições de ferro</t>
  </si>
  <si>
    <t>Metais de base</t>
  </si>
  <si>
    <t>Alumínio</t>
  </si>
  <si>
    <t>Extração de bauxita</t>
  </si>
  <si>
    <t>Mineração cobre</t>
  </si>
  <si>
    <t>Fundição e refinação de cobre</t>
  </si>
  <si>
    <t>Manganês</t>
  </si>
  <si>
    <t>Molibdênio</t>
  </si>
  <si>
    <t>Níquel, chumbo e zinco</t>
  </si>
  <si>
    <t>Chumbo</t>
  </si>
  <si>
    <t>Zinco</t>
  </si>
  <si>
    <t>Estanho</t>
  </si>
  <si>
    <t>Urânio</t>
  </si>
  <si>
    <t>Metais preciosos</t>
  </si>
  <si>
    <t>Ouro</t>
  </si>
  <si>
    <t>Grupo da platina</t>
  </si>
  <si>
    <t>Paládio</t>
  </si>
  <si>
    <t>Platina</t>
  </si>
  <si>
    <t>Ródio</t>
  </si>
  <si>
    <t>Prata</t>
  </si>
  <si>
    <t>Extração de minerais e pedras preciosas</t>
  </si>
  <si>
    <t>Extração mineral</t>
  </si>
  <si>
    <t>Argila</t>
  </si>
  <si>
    <t>Lítio</t>
  </si>
  <si>
    <t>Fosfato natural</t>
  </si>
  <si>
    <t>Potassa, soda, borato</t>
  </si>
  <si>
    <t>Terras raras</t>
  </si>
  <si>
    <t>Extração de pedras preciosas</t>
  </si>
  <si>
    <t>Pedras preciosas</t>
  </si>
  <si>
    <t>Mineração de carvão</t>
  </si>
  <si>
    <t>Carvão térmico</t>
  </si>
  <si>
    <t>Superfície lignite e carvão betuminoso</t>
  </si>
  <si>
    <t>Mineração subterrânea de carvão betuminoso</t>
  </si>
  <si>
    <t>Carvão metalúrgico</t>
  </si>
  <si>
    <t>Serv mineração</t>
  </si>
  <si>
    <t>Serviços  de suporte ao carvão</t>
  </si>
  <si>
    <t>Serviços  de suporte à metais</t>
  </si>
  <si>
    <t>Suporte à mineração de não metálicos</t>
  </si>
  <si>
    <t>Atac e comerc de metais e minério</t>
  </si>
  <si>
    <t>Tecnologia</t>
  </si>
  <si>
    <t>Hardware de tecn e semicondutores</t>
  </si>
  <si>
    <t>Hardware de tecnologia</t>
  </si>
  <si>
    <t>Equip comunicações</t>
  </si>
  <si>
    <t>Equip de transmissão</t>
  </si>
  <si>
    <t>Equipamento de rede dados</t>
  </si>
  <si>
    <t>Equip rede peq negócios e domésticos</t>
  </si>
  <si>
    <t>Equipamento de rede de dados sem fio</t>
  </si>
  <si>
    <t>Equipamento de rede de dados de linha fixa</t>
  </si>
  <si>
    <t>Equipamento telecomunicações</t>
  </si>
  <si>
    <t>Equipamento telecom sem fio</t>
  </si>
  <si>
    <t>Equipamento comunic por rádio móvel</t>
  </si>
  <si>
    <t>RFID Aparelhos</t>
  </si>
  <si>
    <t>Equip de comunicações por satélite</t>
  </si>
  <si>
    <t>Equip serv aplicações sem fio</t>
  </si>
  <si>
    <t>Equip infra rede sem fio</t>
  </si>
  <si>
    <t>Equipamento comunic linha fixa</t>
  </si>
  <si>
    <t>Equipamento de TV a cabo</t>
  </si>
  <si>
    <t>Equipamento telecom fibra ótica</t>
  </si>
  <si>
    <t>Aparelhos de telecomunicações</t>
  </si>
  <si>
    <t>Equip instalações para clientes linha fixa</t>
  </si>
  <si>
    <t>Infra equipam de rede fixa</t>
  </si>
  <si>
    <t>Eletrôn consumo</t>
  </si>
  <si>
    <t>Equipamento áudio</t>
  </si>
  <si>
    <t>Equipamento de áudio p/casa e carro</t>
  </si>
  <si>
    <t>Aparelhos áudio pessoal</t>
  </si>
  <si>
    <t>Equipamentos profissionais áudio</t>
  </si>
  <si>
    <t>Equipamento câmera</t>
  </si>
  <si>
    <t>Câmeras digitais</t>
  </si>
  <si>
    <t>Câmeras de vídeo</t>
  </si>
  <si>
    <t>Acessórios de câmera</t>
  </si>
  <si>
    <t>Exibições</t>
  </si>
  <si>
    <t>TV e monitores</t>
  </si>
  <si>
    <t>Telas especializadas</t>
  </si>
  <si>
    <t>Aparelhos GPS</t>
  </si>
  <si>
    <t>Teclados e mouse</t>
  </si>
  <si>
    <t>Eletrônicos para escritório</t>
  </si>
  <si>
    <t>Impressoras, copiadoras e scanners</t>
  </si>
  <si>
    <t>Suprimentos eletrônicos para escritório</t>
  </si>
  <si>
    <t>Equipamento de vídeo</t>
  </si>
  <si>
    <t>Equipamento jogos vídeo</t>
  </si>
  <si>
    <t>Hardware-Informát</t>
  </si>
  <si>
    <t>Computadores pessoais</t>
  </si>
  <si>
    <t>Computadores de mesa</t>
  </si>
  <si>
    <t>Computadores portáteis</t>
  </si>
  <si>
    <t>Computadores Notebook</t>
  </si>
  <si>
    <t>Estações de trabalho</t>
  </si>
  <si>
    <t>Armazg computador</t>
  </si>
  <si>
    <t>Unidades de discos rígidos</t>
  </si>
  <si>
    <t>Drives estado sólido</t>
  </si>
  <si>
    <t>Armazenagem de rede e tecidos</t>
  </si>
  <si>
    <t>Componentes de discos rígidos</t>
  </si>
  <si>
    <t>Supercomputadores</t>
  </si>
  <si>
    <t>Hardware de tecnologia especializada</t>
  </si>
  <si>
    <t>Impress 3D</t>
  </si>
  <si>
    <t>Sistemas de identificação/biométrico</t>
  </si>
  <si>
    <t>Instrumento óticos e lentes</t>
  </si>
  <si>
    <t>Sistemas de gestão tráfico e vigilância</t>
  </si>
  <si>
    <t>Sist grcto transaç</t>
  </si>
  <si>
    <t>Terminais POS</t>
  </si>
  <si>
    <t>Componentes</t>
  </si>
  <si>
    <t>Comp telefonia móvel</t>
  </si>
  <si>
    <t>Exibir componentes</t>
  </si>
  <si>
    <t>Painéis de exibição</t>
  </si>
  <si>
    <t>Solução de toque</t>
  </si>
  <si>
    <t>Vidro tela eletr</t>
  </si>
  <si>
    <t>Baterias eletrônicas</t>
  </si>
  <si>
    <t>Componentes passivos</t>
  </si>
  <si>
    <t>Distr tecnologia</t>
  </si>
  <si>
    <t>Semicondutores</t>
  </si>
  <si>
    <t>Fab de semicondutor</t>
  </si>
  <si>
    <t>Equipamento de capital back end</t>
  </si>
  <si>
    <t>Equipamento de capital front end</t>
  </si>
  <si>
    <t>Montagem de materiais e soluções</t>
  </si>
  <si>
    <t>Serviços de montagem e testes</t>
  </si>
  <si>
    <t>Serviços de fundição</t>
  </si>
  <si>
    <t>Produtos de silicone</t>
  </si>
  <si>
    <t>Aparelhos semicond</t>
  </si>
  <si>
    <t>CI análogo</t>
  </si>
  <si>
    <t>Análogo específico de app</t>
  </si>
  <si>
    <t>Gerenciamento de energia</t>
  </si>
  <si>
    <t>Linear padrão - Geral</t>
  </si>
  <si>
    <t>Discretos, sensores e atuadores</t>
  </si>
  <si>
    <t>Componentes óticos</t>
  </si>
  <si>
    <t>Propriedade intelectual - Semi</t>
  </si>
  <si>
    <t>CI memória</t>
  </si>
  <si>
    <t>Memória flash NAND</t>
  </si>
  <si>
    <t>Memória flash NOR</t>
  </si>
  <si>
    <t>Memória DRAM</t>
  </si>
  <si>
    <t>Memória SRAM</t>
  </si>
  <si>
    <t>Lógica, processadores e ASIC</t>
  </si>
  <si>
    <t>Comunicação específica para app</t>
  </si>
  <si>
    <t>I/O e armazenagem específica para app</t>
  </si>
  <si>
    <t>Multimídia específica para app</t>
  </si>
  <si>
    <t>Microprocessadores</t>
  </si>
  <si>
    <t>Software e serviços téc</t>
  </si>
  <si>
    <t>Software aplicação</t>
  </si>
  <si>
    <t>Análise e visualização</t>
  </si>
  <si>
    <t>Software de conteúdo e colaboração</t>
  </si>
  <si>
    <t>Engenharia de software</t>
  </si>
  <si>
    <t>Software especialidade</t>
  </si>
  <si>
    <t>Software de comunicação</t>
  </si>
  <si>
    <t>Software de educação</t>
  </si>
  <si>
    <t>Software de aposta</t>
  </si>
  <si>
    <t>Software de saúde</t>
  </si>
  <si>
    <t>Software infraest</t>
  </si>
  <si>
    <t>Software de nuvem e virtualização</t>
  </si>
  <si>
    <t>Software de banco de dados</t>
  </si>
  <si>
    <t>Software de segurança</t>
  </si>
  <si>
    <t>Serviços de tecnologia</t>
  </si>
  <si>
    <t>Serviços IT</t>
  </si>
  <si>
    <t>Serviços IT- Comercial</t>
  </si>
  <si>
    <t>Contratação de serviços p/ processos empresariais</t>
  </si>
  <si>
    <t>Serviços terceirizados de IT</t>
  </si>
  <si>
    <t>Serviços de integração de rede</t>
  </si>
  <si>
    <t>Tecnologia e consultoria</t>
  </si>
  <si>
    <t>Serviços IT - Governo</t>
  </si>
  <si>
    <t>Serv informação</t>
  </si>
  <si>
    <t>Serviços de informações financeiras</t>
  </si>
  <si>
    <t>Agências de crédito</t>
  </si>
  <si>
    <t>Dados e análise</t>
  </si>
  <si>
    <t>Serviços de info não financeiras</t>
  </si>
  <si>
    <t>Informação sobre cuidados de saúde</t>
  </si>
  <si>
    <t>Informação legal</t>
  </si>
  <si>
    <t>Informação imobiliária</t>
  </si>
  <si>
    <t>Informação científica</t>
  </si>
  <si>
    <t>Informação tecnológica</t>
  </si>
  <si>
    <t>Processadores de dados e transações</t>
  </si>
  <si>
    <t>Processamento de transações financeiras</t>
  </si>
  <si>
    <t>Processadores de dados não financeiros</t>
  </si>
  <si>
    <t>Serviços públicos</t>
  </si>
  <si>
    <t>Utilidades públicas Eletricidade</t>
  </si>
  <si>
    <t>Serviços públicos elétricos integrados</t>
  </si>
  <si>
    <t>Geração de energia</t>
  </si>
  <si>
    <t>Geração de energia fossil</t>
  </si>
  <si>
    <t>Eletricidade por combustível fóssil - regulamentada</t>
  </si>
  <si>
    <t>Eletricidade por combustível fóssil - Não regulamentada</t>
  </si>
  <si>
    <t>Geração de energia nuclear</t>
  </si>
  <si>
    <t>Energia nuclear - regulamentada</t>
  </si>
  <si>
    <t>Energia nuclear - desregulamentada</t>
  </si>
  <si>
    <t>Geração de energia renovável</t>
  </si>
  <si>
    <t>Geração de energia solar</t>
  </si>
  <si>
    <t>Energia solar - Regulamentada</t>
  </si>
  <si>
    <t>Energia solar - Não regulamentada</t>
  </si>
  <si>
    <t>Geração de energia eólica</t>
  </si>
  <si>
    <t>Energia eólica - Regulamentada</t>
  </si>
  <si>
    <t>Energia eólica - Não regulamentada</t>
  </si>
  <si>
    <t>Geração de energia geotérmica</t>
  </si>
  <si>
    <t>Geotérmico - regulamentado</t>
  </si>
  <si>
    <t>Geotérmico - desregulamentado</t>
  </si>
  <si>
    <t>Geração de energia hidráulica</t>
  </si>
  <si>
    <t>Energia hidrelétrica - Regulamentada</t>
  </si>
  <si>
    <t>Energia hidrelétrica - Não regulamentada</t>
  </si>
  <si>
    <t>Geração de energia marítima</t>
  </si>
  <si>
    <t>Energia marítimo - Regulamentada</t>
  </si>
  <si>
    <t>Energia marítima - Não regulamentada</t>
  </si>
  <si>
    <t>Geração de energia de biomassa e resíduos</t>
  </si>
  <si>
    <t>Biomassa e desperdícios - regulamentado</t>
  </si>
  <si>
    <t>Biomassa e resíduos - Não regulamentada</t>
  </si>
  <si>
    <t>Armazenagem de energia</t>
  </si>
  <si>
    <t>Transmissão e dist elétrica</t>
  </si>
  <si>
    <t>Transmissão elétrica</t>
  </si>
  <si>
    <t>Distribuição elétrica</t>
  </si>
  <si>
    <t>Aquecimento e refrigeração de distrito</t>
  </si>
  <si>
    <t>Utilidades públicas - Gas e água</t>
  </si>
  <si>
    <t>Serv púb gás</t>
  </si>
  <si>
    <t>Armazenagem e transmissão de gás</t>
  </si>
  <si>
    <t>Transmissão de gás natural</t>
  </si>
  <si>
    <t>Armazém de gás natural</t>
  </si>
  <si>
    <t>Distribuição de gás</t>
  </si>
  <si>
    <t>Distrib de gás propano</t>
  </si>
  <si>
    <t>Distrib de gás natural</t>
  </si>
  <si>
    <t>Fornecimento de água</t>
  </si>
  <si>
    <t>Redes de água de esgoto</t>
  </si>
  <si>
    <t>Redes de abastecimento de água</t>
  </si>
  <si>
    <t>Marketing e negociação - Elet e gas</t>
  </si>
  <si>
    <t>Marketing e comercialização de gás e eletricidade</t>
  </si>
  <si>
    <t>Marketing e comércio de eletricidade</t>
  </si>
  <si>
    <t>Marketing e comércio de gás</t>
  </si>
  <si>
    <t>Governo</t>
  </si>
  <si>
    <t>Supranacionais</t>
  </si>
  <si>
    <t>Governo soberano</t>
  </si>
  <si>
    <t>Agências soberanas</t>
  </si>
  <si>
    <t>Bancos públicos</t>
  </si>
  <si>
    <t>Bancos Centrais</t>
  </si>
  <si>
    <t>Bancos governamentais de desenvolvimento</t>
  </si>
  <si>
    <t>Bancos de exportações-importações</t>
  </si>
  <si>
    <t>Regional e local</t>
  </si>
  <si>
    <t>Governo regional</t>
  </si>
  <si>
    <t>Agências regionais</t>
  </si>
  <si>
    <t>Governo local</t>
  </si>
  <si>
    <t>Agências locais</t>
  </si>
  <si>
    <t>Não classificável</t>
  </si>
  <si>
    <t>Não classificado</t>
  </si>
  <si>
    <t>Desconhecido</t>
  </si>
  <si>
    <t>Ajustes corporativos</t>
  </si>
  <si>
    <t>Ajustes de intersegmentos</t>
  </si>
  <si>
    <t>Comunicazioni</t>
  </si>
  <si>
    <t>Pubblicità e marketing</t>
  </si>
  <si>
    <t>Agenzie e serv pubblicitari</t>
  </si>
  <si>
    <t>Soctà pubblicitarie</t>
  </si>
  <si>
    <t>Consulenza e ricerca di mercato</t>
  </si>
  <si>
    <t>Servizi consulenza marketing</t>
  </si>
  <si>
    <t>Ricerche di mercato</t>
  </si>
  <si>
    <t>Rappresentanti dei media</t>
  </si>
  <si>
    <t>Agenzie di pubbliche relazioni</t>
  </si>
  <si>
    <t>Vendite dirette</t>
  </si>
  <si>
    <t>Serv distrib materiale pubblicitario</t>
  </si>
  <si>
    <t>Pubblicità Direct Mail</t>
  </si>
  <si>
    <t>Cavo e satellite</t>
  </si>
  <si>
    <t>Serv video cavo e satellite</t>
  </si>
  <si>
    <t>Serv internet cavo e satellite</t>
  </si>
  <si>
    <t>Serv telefono cavo e satellite</t>
  </si>
  <si>
    <t>Contenuto intrattenimento</t>
  </si>
  <si>
    <t>Film e TV</t>
  </si>
  <si>
    <t>Produzione e distrib pellicole e TV</t>
  </si>
  <si>
    <t>Produzione pellicole e TV</t>
  </si>
  <si>
    <t>Produzione pellicole</t>
  </si>
  <si>
    <t>Produzione TV e video</t>
  </si>
  <si>
    <t>Distribuzione pellicole e video</t>
  </si>
  <si>
    <t>Distribuzione pellicole</t>
  </si>
  <si>
    <t>Vendita serie TV</t>
  </si>
  <si>
    <t>Servizi teleprod e postprod</t>
  </si>
  <si>
    <t>Reti media TV</t>
  </si>
  <si>
    <t>Canali TV via cavo</t>
  </si>
  <si>
    <t>Ric pubb - Reti via cavo</t>
  </si>
  <si>
    <t>Altri ric - Reti via cavo</t>
  </si>
  <si>
    <t>Reti trasmissione TV</t>
  </si>
  <si>
    <t>Ric pub-rete TV</t>
  </si>
  <si>
    <t>Altri ric - Reti teletrasmissione</t>
  </si>
  <si>
    <t>Reddito concessioni-Film e TV</t>
  </si>
  <si>
    <t>Musica</t>
  </si>
  <si>
    <t>Prod e distrib registrazioni integrate</t>
  </si>
  <si>
    <t>Editori di musica</t>
  </si>
  <si>
    <t>Produzione di dischi</t>
  </si>
  <si>
    <t>Videogiochi</t>
  </si>
  <si>
    <t>Giochi online e mobile</t>
  </si>
  <si>
    <t>Giochi console e PC</t>
  </si>
  <si>
    <t>Editoria e trasmissione</t>
  </si>
  <si>
    <t>Editoria</t>
  </si>
  <si>
    <t>Editori di libri</t>
  </si>
  <si>
    <t>Editoria - libri professionali</t>
  </si>
  <si>
    <t>Editoria - libri scolastici</t>
  </si>
  <si>
    <t>Editori quotidiani</t>
  </si>
  <si>
    <t>Ric pubblicitari - Quotidiano</t>
  </si>
  <si>
    <t>Ric circolazione - Quotidiano</t>
  </si>
  <si>
    <t>Altri ricavi - Quotidiano</t>
  </si>
  <si>
    <t>Editori di periodici</t>
  </si>
  <si>
    <t>Ric pubblicitari - Periodico</t>
  </si>
  <si>
    <t>Ric circolazione - Periodico</t>
  </si>
  <si>
    <t>Altri ricavi - Periodico</t>
  </si>
  <si>
    <t>Tele e radiotrasmissione locale</t>
  </si>
  <si>
    <t>Trasmissione TV locale</t>
  </si>
  <si>
    <t>Ric pubb - Trasmissione TV locale</t>
  </si>
  <si>
    <t>Altri ric - Trasmissione TV locale</t>
  </si>
  <si>
    <t>Radiodiffusione</t>
  </si>
  <si>
    <t>Canali radio</t>
  </si>
  <si>
    <t>Stazioni radio</t>
  </si>
  <si>
    <t>Pubblicità esterna</t>
  </si>
  <si>
    <t>Media e servizi internet</t>
  </si>
  <si>
    <t>Siti automobilistici</t>
  </si>
  <si>
    <t>Ric pubb - Siti automobilistici</t>
  </si>
  <si>
    <t>Altri ricavi-auto web</t>
  </si>
  <si>
    <t>Siti web per incontri</t>
  </si>
  <si>
    <t>Ric pubb - Siti servizi incontri</t>
  </si>
  <si>
    <t>Altri ric - Siti serv incontri</t>
  </si>
  <si>
    <t>Registrazione dominio internet</t>
  </si>
  <si>
    <t>Ric pubb - Registrazione dominio</t>
  </si>
  <si>
    <t>Altre entrate-Registrazione dominio internet</t>
  </si>
  <si>
    <t>Biglietti intrattenimento online</t>
  </si>
  <si>
    <t>Ric pubb-Biglietti intratt online</t>
  </si>
  <si>
    <t>Altro-Biglietti intratt online</t>
  </si>
  <si>
    <t>Siti fotografici</t>
  </si>
  <si>
    <t>Ric pubb - Siti fotografici</t>
  </si>
  <si>
    <t>Altri ric - Siti fotografici</t>
  </si>
  <si>
    <t>Siti confronto prezzi e serv</t>
  </si>
  <si>
    <t>Ric pubb-Siti confronto prz e serv</t>
  </si>
  <si>
    <t>Altro-Siti confronto prz e serv</t>
  </si>
  <si>
    <t>Siti web per immobili e proprietà</t>
  </si>
  <si>
    <t>Ric pubb - Siti immobiliari</t>
  </si>
  <si>
    <t>Altri ric - Siti immobiliari</t>
  </si>
  <si>
    <t>Siti web servizi reclutamento</t>
  </si>
  <si>
    <t>Ric pubb - Siti reclutamento</t>
  </si>
  <si>
    <t>Altri ric - Siti reclutamento</t>
  </si>
  <si>
    <t>Siti web di prenotazione e viaggi</t>
  </si>
  <si>
    <t>Ric pubb - Siti viaggio e prenotazione</t>
  </si>
  <si>
    <t>Altro - Siti viaggio e prenotazione</t>
  </si>
  <si>
    <t>Siti web per informazioni sull'istruzione</t>
  </si>
  <si>
    <t>Ric pubb - Siti info istruzione</t>
  </si>
  <si>
    <t>Altro - Siti info istruzione</t>
  </si>
  <si>
    <t>Portali annunci internet</t>
  </si>
  <si>
    <t>Ric pubb - Portali Internet</t>
  </si>
  <si>
    <t>Ricerca pubblicità</t>
  </si>
  <si>
    <t>Altri ric - Portali Internet</t>
  </si>
  <si>
    <t>Siti web medicina e salute</t>
  </si>
  <si>
    <t>Ric pubb - Siti medicina e salute</t>
  </si>
  <si>
    <t>Altro - Siti medicina e salute</t>
  </si>
  <si>
    <t>Siti notizie, sport e intratt</t>
  </si>
  <si>
    <t>Ric pubb-Siti notizie/sport/intratt</t>
  </si>
  <si>
    <t>Altro-Siti notizie/sport/intratt</t>
  </si>
  <si>
    <t>Web rete sociale</t>
  </si>
  <si>
    <t>Ric pubb - Siti web rete sociale</t>
  </si>
  <si>
    <t>Altri ric - Web rete sociale</t>
  </si>
  <si>
    <t>Telecomunicazioni</t>
  </si>
  <si>
    <t>Telecomunicazione senza fili</t>
  </si>
  <si>
    <t>Fornitori servizi wireless</t>
  </si>
  <si>
    <t>Servizi telefonia mobile</t>
  </si>
  <si>
    <t>Servizi dati Mobili</t>
  </si>
  <si>
    <t>Messaggi (SMS)</t>
  </si>
  <si>
    <t>Servizi roaming Mobile</t>
  </si>
  <si>
    <t>Ricavi accesso infrastruttura senza fili</t>
  </si>
  <si>
    <t>Operatori satellitari</t>
  </si>
  <si>
    <t>Ricavi apparati comunicazione mobile</t>
  </si>
  <si>
    <t>Telecomunicazione linea fissa</t>
  </si>
  <si>
    <t>Servizi telefonia linea fissa</t>
  </si>
  <si>
    <t>Servizi Voice over Internet Protocol (VOIP)</t>
  </si>
  <si>
    <t>Tel urbano fisso</t>
  </si>
  <si>
    <t>Servizi telefonia fissa a lunga distanza</t>
  </si>
  <si>
    <t>Noleggio linea telef</t>
  </si>
  <si>
    <t>Servizi internet linea fissa</t>
  </si>
  <si>
    <t>Servizi vide linea fissa</t>
  </si>
  <si>
    <t>Servizi telecom all'ingrosso</t>
  </si>
  <si>
    <t>Centri dati</t>
  </si>
  <si>
    <t>Consumo discrezionale</t>
  </si>
  <si>
    <t>Prodotti discrezionali al consumo</t>
  </si>
  <si>
    <t>Indumenti e prodotti tessili</t>
  </si>
  <si>
    <t>Design abbigl, calzature e accessori</t>
  </si>
  <si>
    <t>Design abbigliamento</t>
  </si>
  <si>
    <t>Moda bambini</t>
  </si>
  <si>
    <t>Abbigliamento maschile</t>
  </si>
  <si>
    <t>Abbigliamento donna</t>
  </si>
  <si>
    <t>Intimo femminile</t>
  </si>
  <si>
    <t>Abbigliamento sport</t>
  </si>
  <si>
    <t>Abbigliamento pelle e pellicce</t>
  </si>
  <si>
    <t>Abbigliam esterno</t>
  </si>
  <si>
    <t>Divise professionali</t>
  </si>
  <si>
    <t>Licenza abbigliamento di marca</t>
  </si>
  <si>
    <t>Design borse, articoli pelle</t>
  </si>
  <si>
    <t>Bagagli</t>
  </si>
  <si>
    <t>Articoli personali in pelle</t>
  </si>
  <si>
    <t>Borse e borsette</t>
  </si>
  <si>
    <t>Design di scarpe</t>
  </si>
  <si>
    <t>Scarpe sportive</t>
  </si>
  <si>
    <t>Scarpe non sportive</t>
  </si>
  <si>
    <t>Scarpe per uomo</t>
  </si>
  <si>
    <t>Scarpe per donna</t>
  </si>
  <si>
    <t>Esternlz prod abbigl</t>
  </si>
  <si>
    <t>Design orologi e gioielli</t>
  </si>
  <si>
    <t>Gioielli</t>
  </si>
  <si>
    <t>Orologi</t>
  </si>
  <si>
    <t>Tessuti e prodotti tessili</t>
  </si>
  <si>
    <t>Conciatura e rifinitura pelle e cuoio</t>
  </si>
  <si>
    <t>Tessili</t>
  </si>
  <si>
    <t>Rifinitura di stoffe</t>
  </si>
  <si>
    <t>Fabb rivest tessuto</t>
  </si>
  <si>
    <t>Tessuto non tessuto e finitura tessuti</t>
  </si>
  <si>
    <t>Fabbriche di rifinitura tessuti</t>
  </si>
  <si>
    <t>Tessuto</t>
  </si>
  <si>
    <t>Fabb stoffe non tess</t>
  </si>
  <si>
    <t>Fabbriche tessitura</t>
  </si>
  <si>
    <t>Fibre, filati e fili</t>
  </si>
  <si>
    <t>Fili e fibre sintetici</t>
  </si>
  <si>
    <t>Fabbriche di fili</t>
  </si>
  <si>
    <t>Fabbriche filatura</t>
  </si>
  <si>
    <t>Filato tramato/gettato/intrecciato</t>
  </si>
  <si>
    <t>Prodotti tessili</t>
  </si>
  <si>
    <t>Fabbriche di tela e prodotti simili</t>
  </si>
  <si>
    <t>Coltivazione cotone</t>
  </si>
  <si>
    <t>Fabbriche di corda/cordame/spago</t>
  </si>
  <si>
    <t>Fabb borse tessuto</t>
  </si>
  <si>
    <t>Fabbriche corde e stoffe pneumatici</t>
  </si>
  <si>
    <t>Automobile</t>
  </si>
  <si>
    <t>Automobili</t>
  </si>
  <si>
    <t>Veicolo passeggeri</t>
  </si>
  <si>
    <t>Autocarri leggeri</t>
  </si>
  <si>
    <t>Motociclette</t>
  </si>
  <si>
    <t>Parti automobilistiche</t>
  </si>
  <si>
    <t>Parti veicoli alternativi</t>
  </si>
  <si>
    <t>Auto comp elett, elettronici</t>
  </si>
  <si>
    <t>Equip illuminazione auto</t>
  </si>
  <si>
    <t>Elettronica auto</t>
  </si>
  <si>
    <t>Vetri auto</t>
  </si>
  <si>
    <t>Sistemi HVAC auto</t>
  </si>
  <si>
    <t>Stampaggio metalli auto</t>
  </si>
  <si>
    <t>Equipagg sicurezza auto</t>
  </si>
  <si>
    <t>Ingegneria e tec automobilistica</t>
  </si>
  <si>
    <t>Telaio e carrozzeria</t>
  </si>
  <si>
    <t>Sistemi frenanti</t>
  </si>
  <si>
    <t>Componenti trasmissione</t>
  </si>
  <si>
    <t>Motori e parti</t>
  </si>
  <si>
    <t>Motori diesel e parti motore</t>
  </si>
  <si>
    <t>Motori benzina e parti motore</t>
  </si>
  <si>
    <t>Scarichi ed emissioni</t>
  </si>
  <si>
    <t>Sedili e rifinitura</t>
  </si>
  <si>
    <t>Sterzo e sospensione</t>
  </si>
  <si>
    <t>Pneumatici</t>
  </si>
  <si>
    <t>Batterie veicoli</t>
  </si>
  <si>
    <t>Ruote veicoli</t>
  </si>
  <si>
    <t>Costruzione residenziale</t>
  </si>
  <si>
    <t>Edilizia residenziale</t>
  </si>
  <si>
    <t>Edilizia case monofamiliari</t>
  </si>
  <si>
    <t>Edilizia case multifamiliari</t>
  </si>
  <si>
    <t>Case prefabbricate (mobili)</t>
  </si>
  <si>
    <t>Vendite di terreno</t>
  </si>
  <si>
    <t>Prodotti edili</t>
  </si>
  <si>
    <t>Pavimentazione</t>
  </si>
  <si>
    <t>Moquette</t>
  </si>
  <si>
    <t>Piastrelle per pavimenti</t>
  </si>
  <si>
    <t>Pavimenti in legno e laminato</t>
  </si>
  <si>
    <t>Pavimenti in vinile</t>
  </si>
  <si>
    <t>Armadi e mensole</t>
  </si>
  <si>
    <t>Impianti idraulici</t>
  </si>
  <si>
    <t>Finestre e porte</t>
  </si>
  <si>
    <t>Finestre</t>
  </si>
  <si>
    <t>Porte</t>
  </si>
  <si>
    <t>Prodotti per casa e ufficio</t>
  </si>
  <si>
    <t>Elettrodomestici</t>
  </si>
  <si>
    <t>Elettrodom riscald e raffredd</t>
  </si>
  <si>
    <t>Apparecchi di cottura</t>
  </si>
  <si>
    <t>Lavatrici e asciugatrici</t>
  </si>
  <si>
    <t>Frigoriferi e congelatori</t>
  </si>
  <si>
    <t>Aspirapolveri</t>
  </si>
  <si>
    <t>Mobili</t>
  </si>
  <si>
    <t>Mobili per la casa</t>
  </si>
  <si>
    <t>Mobili di metallo</t>
  </si>
  <si>
    <t>Mobili in legno</t>
  </si>
  <si>
    <t>Mobili legno non rivestiti</t>
  </si>
  <si>
    <t>Produzione mobili di legno non rivestiti</t>
  </si>
  <si>
    <t>Mobili per ufficio</t>
  </si>
  <si>
    <t>Materassi</t>
  </si>
  <si>
    <t>Casalinghi</t>
  </si>
  <si>
    <t>Pentole e stoviglie</t>
  </si>
  <si>
    <t>Prod decorativi casa</t>
  </si>
  <si>
    <t>Articoli per ufficio</t>
  </si>
  <si>
    <t>Cancelleria</t>
  </si>
  <si>
    <t>Strumenti scrittura</t>
  </si>
  <si>
    <t>Articoli tempo libero</t>
  </si>
  <si>
    <t>Giochi e giocattoli</t>
  </si>
  <si>
    <t>Strumenti musicali</t>
  </si>
  <si>
    <t>Veicoli ricreativi</t>
  </si>
  <si>
    <t>Costruzione imbarcazioni da diporto e yacht</t>
  </si>
  <si>
    <t>Camper e roulotte</t>
  </si>
  <si>
    <t>Camper</t>
  </si>
  <si>
    <t>Roulotte e camper</t>
  </si>
  <si>
    <t>Articoli sportivi</t>
  </si>
  <si>
    <t>Biciclette e parti</t>
  </si>
  <si>
    <t>Biciclette</t>
  </si>
  <si>
    <t>Ricambi bici</t>
  </si>
  <si>
    <t>Attrezzi per il golf</t>
  </si>
  <si>
    <t>Piccole armi</t>
  </si>
  <si>
    <t>Servizi beni voluttuari</t>
  </si>
  <si>
    <t>Servizi consumatore</t>
  </si>
  <si>
    <t>Locazione beni cons</t>
  </si>
  <si>
    <t>Affitto elettronica di consumo ed elettrodomestici</t>
  </si>
  <si>
    <t>Noleggio di apparecchiature sanitarie per la casa</t>
  </si>
  <si>
    <t>Servizi istruzione</t>
  </si>
  <si>
    <t>Scuole primarie e secondarie</t>
  </si>
  <si>
    <t>Biennio universitario</t>
  </si>
  <si>
    <t>College, università e scuole prof</t>
  </si>
  <si>
    <t>Scuole professionali</t>
  </si>
  <si>
    <t>Scuole di lingua</t>
  </si>
  <si>
    <t>Servizi pompe funebri</t>
  </si>
  <si>
    <t>Servizi e pompe funebri</t>
  </si>
  <si>
    <t>Cimiteri e crematori</t>
  </si>
  <si>
    <t>Organizzazioni non-profit</t>
  </si>
  <si>
    <t>Sindacati</t>
  </si>
  <si>
    <t>Associazioni commercianti</t>
  </si>
  <si>
    <t>Servizi cura personale</t>
  </si>
  <si>
    <t>Parrucchieri</t>
  </si>
  <si>
    <t>Servizi controllo peso</t>
  </si>
  <si>
    <t>Servizi totografici</t>
  </si>
  <si>
    <t>Studi fotografici</t>
  </si>
  <si>
    <t>Servizi sviluppo foto</t>
  </si>
  <si>
    <t>Comitati di azione politica</t>
  </si>
  <si>
    <t>Imprenditori residenziali</t>
  </si>
  <si>
    <t>Altri servizi consumatore</t>
  </si>
  <si>
    <t>Riparazione e manut beni consumo</t>
  </si>
  <si>
    <t>Servizi di lavanderia</t>
  </si>
  <si>
    <t>Servizi e strutt tempo libero</t>
  </si>
  <si>
    <t>Casino' e gioco d'azzardo</t>
  </si>
  <si>
    <t>Casino'</t>
  </si>
  <si>
    <t>Apparecchiature giochi</t>
  </si>
  <si>
    <t>Gioco d'azzardo online e mobile</t>
  </si>
  <si>
    <t>Servizi lotteria</t>
  </si>
  <si>
    <t>Piste</t>
  </si>
  <si>
    <t>Scommesse</t>
  </si>
  <si>
    <t>Linee di crociera</t>
  </si>
  <si>
    <t>Alloggi</t>
  </si>
  <si>
    <t>Hotel e motel (escl Hotel Casinò)</t>
  </si>
  <si>
    <t>Ric ristorazione - Alberghi</t>
  </si>
  <si>
    <t>Ricavi camere - Alberghi</t>
  </si>
  <si>
    <t>Ricavi Time-Share - Alberghi</t>
  </si>
  <si>
    <t>Altri ricavi - Alberghi</t>
  </si>
  <si>
    <t>Alberghi casino'</t>
  </si>
  <si>
    <t>Ric ristorazione - Hotel casinò</t>
  </si>
  <si>
    <t>Ricavi camere - Hotel casinò</t>
  </si>
  <si>
    <t>Altri ric - Hotel casinò</t>
  </si>
  <si>
    <t>Bed e Breakfast</t>
  </si>
  <si>
    <t>Ristoranti</t>
  </si>
  <si>
    <t>Ristoranti a servizio limitato</t>
  </si>
  <si>
    <t>Ristorazione veloce</t>
  </si>
  <si>
    <t>Ristorazione veloce - Franchise</t>
  </si>
  <si>
    <t>Ristorazione veloce - Di proprietà</t>
  </si>
  <si>
    <t>Fast Food</t>
  </si>
  <si>
    <t>Fast Food - Franchise</t>
  </si>
  <si>
    <t>Fast Food - Di proprietà</t>
  </si>
  <si>
    <t>Caffè e snack</t>
  </si>
  <si>
    <t>Caffè e snack - Franchising</t>
  </si>
  <si>
    <t>Caffè e snack - Di proprietà</t>
  </si>
  <si>
    <t>Bar e taverne</t>
  </si>
  <si>
    <t>Ristoranti a servizio completo</t>
  </si>
  <si>
    <t>Ristoranti informali</t>
  </si>
  <si>
    <t>Ristor informali - Franchise</t>
  </si>
  <si>
    <t>Ristor informali - Di proprietà</t>
  </si>
  <si>
    <t>Ristoranti formali</t>
  </si>
  <si>
    <t>Ristor formali - Franchise</t>
  </si>
  <si>
    <t>Ristor formali - Di proprietà</t>
  </si>
  <si>
    <t>Servizi intrattenimento</t>
  </si>
  <si>
    <t>Nightclub</t>
  </si>
  <si>
    <t>Lunapark e parchi a tema</t>
  </si>
  <si>
    <t>Sale videogiochi</t>
  </si>
  <si>
    <t>Lunapark e parchi divertimento</t>
  </si>
  <si>
    <t>Agenzie biglietti intrattenimento</t>
  </si>
  <si>
    <t>Sale cinema</t>
  </si>
  <si>
    <t>Arti spettacolo e musei</t>
  </si>
  <si>
    <t>Musei e gallerie</t>
  </si>
  <si>
    <t>Arti spettacolo</t>
  </si>
  <si>
    <t>Artisti indipendenti</t>
  </si>
  <si>
    <t>Organizzatori eventi c/strutture</t>
  </si>
  <si>
    <t>Organizzatori eventi sz strutture</t>
  </si>
  <si>
    <t>Compagnie di teatro</t>
  </si>
  <si>
    <t>Sport professionale e attività associate</t>
  </si>
  <si>
    <t>Diritti televisivi - Squadre sportive</t>
  </si>
  <si>
    <t>Entrate cassa</t>
  </si>
  <si>
    <t>Merce sportiva</t>
  </si>
  <si>
    <t>Squadre sportive</t>
  </si>
  <si>
    <t>Centri di bowling</t>
  </si>
  <si>
    <t>Fitness e centri ricreativi</t>
  </si>
  <si>
    <t>Campi da golf e country club</t>
  </si>
  <si>
    <t>Porti turistici</t>
  </si>
  <si>
    <t>Strutture per lo sci</t>
  </si>
  <si>
    <t>Servizi viaggi</t>
  </si>
  <si>
    <t>Tour operator</t>
  </si>
  <si>
    <t>Agenzie viaggi</t>
  </si>
  <si>
    <t>Servizi prenotazione viaggio</t>
  </si>
  <si>
    <t>Al dettaglio e all'ingrosso - Discrez</t>
  </si>
  <si>
    <t>All'ingrosso - Discrezionale</t>
  </si>
  <si>
    <t>Grossisti abbigl e calzature</t>
  </si>
  <si>
    <t>Grossisti abbigl e accessori</t>
  </si>
  <si>
    <t>Grossisti calzature</t>
  </si>
  <si>
    <t>Grossisti gioielli e orologi</t>
  </si>
  <si>
    <t>Grossisti automobilistici</t>
  </si>
  <si>
    <t>Grossisti automobili</t>
  </si>
  <si>
    <t>Grossisti forniture automobili</t>
  </si>
  <si>
    <t>Ingrosso ruote</t>
  </si>
  <si>
    <t>Grossisti elett consumo e elettdom</t>
  </si>
  <si>
    <t>Grossisti computer e software</t>
  </si>
  <si>
    <t>Grossisti app e forn foto</t>
  </si>
  <si>
    <t>Grossisti prod casa e ufficio</t>
  </si>
  <si>
    <t>Grossisti ferramenta</t>
  </si>
  <si>
    <t>Grossisti arredi casa</t>
  </si>
  <si>
    <t>Grossisti app ufficio</t>
  </si>
  <si>
    <t>Grossisti vernici</t>
  </si>
  <si>
    <t>Grossisti carta stampa e scrivere</t>
  </si>
  <si>
    <t>Gross forn uff e cancelleria</t>
  </si>
  <si>
    <t>Altri grossisti</t>
  </si>
  <si>
    <t>Grossisti libri, periodici, notizie</t>
  </si>
  <si>
    <t>Grossisti tessili e tessuti</t>
  </si>
  <si>
    <t>Grossisti forniture fiorai</t>
  </si>
  <si>
    <t>Grossisti carta industriale</t>
  </si>
  <si>
    <t>Grossisti articoli oftalmici</t>
  </si>
  <si>
    <t>Grossisti articoli sportivi</t>
  </si>
  <si>
    <t>Grossisti giocattoli e giochi</t>
  </si>
  <si>
    <t>Import/Export</t>
  </si>
  <si>
    <t>Al dettaglio - Discrezionale</t>
  </si>
  <si>
    <t>Rivenditori automobili</t>
  </si>
  <si>
    <t>Negozi autoricambi e accessori</t>
  </si>
  <si>
    <t>Centri autoriparazioni</t>
  </si>
  <si>
    <t>Concessionari auto</t>
  </si>
  <si>
    <t>Locazione e leasing automobili</t>
  </si>
  <si>
    <t>Leasing autoveicoli</t>
  </si>
  <si>
    <t>Affitto autoveicoli</t>
  </si>
  <si>
    <t>Rivenditori catalogo e TV</t>
  </si>
  <si>
    <t>Rivenditori catalogo posta</t>
  </si>
  <si>
    <t>Vendita multilivello</t>
  </si>
  <si>
    <t>Rivenditori TV</t>
  </si>
  <si>
    <t>Negozi elettrodom e casalinghi</t>
  </si>
  <si>
    <t>Negozi di elettronica</t>
  </si>
  <si>
    <t>Negozi elettrodomestici</t>
  </si>
  <si>
    <t>Grandi magazzini</t>
  </si>
  <si>
    <t>Grandi magazzini di lusso</t>
  </si>
  <si>
    <t>Grandi mag liv medio</t>
  </si>
  <si>
    <t>Negozi casalinghi</t>
  </si>
  <si>
    <t>Concessionari materiali edili</t>
  </si>
  <si>
    <t>Concessionari mat costruz mattoni e pietra</t>
  </si>
  <si>
    <t>Distrib piombat e HVAC</t>
  </si>
  <si>
    <t>Distrib tetti, esterni e isolamento</t>
  </si>
  <si>
    <t>Distributori di legnami</t>
  </si>
  <si>
    <t>Negozi fai da te</t>
  </si>
  <si>
    <t>Negozi di ferramenta</t>
  </si>
  <si>
    <t>Negozi articoli casa</t>
  </si>
  <si>
    <t>Centri coltivaz e giardin</t>
  </si>
  <si>
    <t>Negozi di arredi per la casa</t>
  </si>
  <si>
    <t>Negozi mobili per la casa</t>
  </si>
  <si>
    <t>Negozi articoli casalinghi</t>
  </si>
  <si>
    <t>Gioiellerie e orologerie</t>
  </si>
  <si>
    <t>Gioiellerie</t>
  </si>
  <si>
    <t>Orologerie</t>
  </si>
  <si>
    <t>Negozi abbigliamento speciale</t>
  </si>
  <si>
    <t>Abbigliamento - Franchising</t>
  </si>
  <si>
    <t>Negozi abbigliamento bambini e neonati</t>
  </si>
  <si>
    <t>Negozi abbigliamento giovani e giovanissimi</t>
  </si>
  <si>
    <t>Negozi abbigliamento famiglie</t>
  </si>
  <si>
    <t>Negozi abbigliamento uomo</t>
  </si>
  <si>
    <t>Negozi abbigliamento donna</t>
  </si>
  <si>
    <t>Abbigliam prezzi ridotti</t>
  </si>
  <si>
    <t>Negozi di accessori per abbigliamento</t>
  </si>
  <si>
    <t>Negozi calzature</t>
  </si>
  <si>
    <t>Negozi per lo sport</t>
  </si>
  <si>
    <t>Altro dett spec - Discr</t>
  </si>
  <si>
    <t>Artigianato</t>
  </si>
  <si>
    <t>Librerie</t>
  </si>
  <si>
    <t>Cosmetici e negozi di bellezza</t>
  </si>
  <si>
    <t>Fioristi</t>
  </si>
  <si>
    <t>Negozi articoli regalo e souvenir</t>
  </si>
  <si>
    <t>Negozi di prodotti naturali</t>
  </si>
  <si>
    <t>Negozi giocattoli e giochi</t>
  </si>
  <si>
    <t>Negozi noleggio film e videogiochi</t>
  </si>
  <si>
    <t>Negozi di musica e video</t>
  </si>
  <si>
    <t>Negozi strumenti musicali</t>
  </si>
  <si>
    <t>Negozi art ufficio, cartoleria</t>
  </si>
  <si>
    <t>Negozi prod ottici</t>
  </si>
  <si>
    <t>Negozi di animali domestici e accessori</t>
  </si>
  <si>
    <t>Negozi dell'usato</t>
  </si>
  <si>
    <t>Negozi videogiochi</t>
  </si>
  <si>
    <t>E-Commerce discrezionale</t>
  </si>
  <si>
    <t>Dettaglianti specializz online</t>
  </si>
  <si>
    <t>Autoricambi - Online</t>
  </si>
  <si>
    <t>Elettronica di consumo - Online</t>
  </si>
  <si>
    <t>Prodotti casa e ufficio - Online</t>
  </si>
  <si>
    <t>Abbigliamento e calzature - Online</t>
  </si>
  <si>
    <t>Libri - Online</t>
  </si>
  <si>
    <t>Cosmetici - online</t>
  </si>
  <si>
    <t>Fiori - Online</t>
  </si>
  <si>
    <t>Giochi e giocattoli - Online</t>
  </si>
  <si>
    <t>Gioielli e orologi - Online</t>
  </si>
  <si>
    <t>Musica e film - Online</t>
  </si>
  <si>
    <t>Strumenti musicali - Online</t>
  </si>
  <si>
    <t>Animali e forniture - online</t>
  </si>
  <si>
    <t>Articoli sportivi - online</t>
  </si>
  <si>
    <t>Beni prima necessità</t>
  </si>
  <si>
    <t>Prodotti necessari al consumo</t>
  </si>
  <si>
    <t>Alimentari</t>
  </si>
  <si>
    <t>Produttori agricoli</t>
  </si>
  <si>
    <t>Mangimi per animali</t>
  </si>
  <si>
    <t>Produzione e lavorazione animali</t>
  </si>
  <si>
    <t>Allev bestiame e coltivazione</t>
  </si>
  <si>
    <t>Allev vacche da carne e coltivazione</t>
  </si>
  <si>
    <t>Vacche e produzione latte</t>
  </si>
  <si>
    <t>Allev suini e maiali</t>
  </si>
  <si>
    <t>Allevamenti avicoli</t>
  </si>
  <si>
    <t>Lavorazione animali</t>
  </si>
  <si>
    <t>Lavorazione della carne</t>
  </si>
  <si>
    <t>Lavorazione pollame</t>
  </si>
  <si>
    <t>Lavorzne sottoprodotti carne</t>
  </si>
  <si>
    <t>Acquicoltura e pesca</t>
  </si>
  <si>
    <t>Acquicoltura</t>
  </si>
  <si>
    <t>Allevamento pesci e incubatoi</t>
  </si>
  <si>
    <t>Allevam crostacei</t>
  </si>
  <si>
    <t>Pesca pesci pinne</t>
  </si>
  <si>
    <t>Pesca di crostacei</t>
  </si>
  <si>
    <t>Coltivazione</t>
  </si>
  <si>
    <t>Coltivazione cacao</t>
  </si>
  <si>
    <t>Coltivazione frutta</t>
  </si>
  <si>
    <t>Frutteti di mele</t>
  </si>
  <si>
    <t>Agrumeti (escluso arance)</t>
  </si>
  <si>
    <t>Vigneti d'uva</t>
  </si>
  <si>
    <t>Aranceti</t>
  </si>
  <si>
    <t>Coltivazione fragole</t>
  </si>
  <si>
    <t>Coltivazione grano</t>
  </si>
  <si>
    <t>Coltivazione di mais</t>
  </si>
  <si>
    <t>Coltivazione di riso</t>
  </si>
  <si>
    <t>Coltivaz frumento</t>
  </si>
  <si>
    <t>Coltivazione funghi</t>
  </si>
  <si>
    <t>Coltivazione di semi oleosi</t>
  </si>
  <si>
    <t>Coltivaz olio palma</t>
  </si>
  <si>
    <t>Coltivazione di soia</t>
  </si>
  <si>
    <t>Coltivaz canna zucch</t>
  </si>
  <si>
    <t>Coltivazione di noci</t>
  </si>
  <si>
    <t>Coltivazione verdure</t>
  </si>
  <si>
    <t>Servizi supporto - Prod raccolto</t>
  </si>
  <si>
    <t>Zucch, macina grano e semi</t>
  </si>
  <si>
    <t>Macinatura di grano e semi oleosi</t>
  </si>
  <si>
    <t>Raff grassi e oli</t>
  </si>
  <si>
    <t>Macinatura di farina</t>
  </si>
  <si>
    <t>Malto</t>
  </si>
  <si>
    <t>Lavoraz olio palma</t>
  </si>
  <si>
    <t>Macinatura di riso</t>
  </si>
  <si>
    <t>Lavorazione soia</t>
  </si>
  <si>
    <t>Macin mais bagnato</t>
  </si>
  <si>
    <t>Zucchero</t>
  </si>
  <si>
    <t>Barbabietole da zucchero</t>
  </si>
  <si>
    <t>Raffinaz canna zucch</t>
  </si>
  <si>
    <t>Fabb canna zucchero</t>
  </si>
  <si>
    <t>Cibi confezionati</t>
  </si>
  <si>
    <t>Prodotti da forno</t>
  </si>
  <si>
    <t>Prod torte e paste surgelate</t>
  </si>
  <si>
    <t>Pasta, pasta lunga e riso</t>
  </si>
  <si>
    <t>Riso</t>
  </si>
  <si>
    <t>Salse e condimenti</t>
  </si>
  <si>
    <t>Latticini</t>
  </si>
  <si>
    <t>Burro</t>
  </si>
  <si>
    <t>Formaggio</t>
  </si>
  <si>
    <t>Latticini condensati e secchi</t>
  </si>
  <si>
    <t>Uova</t>
  </si>
  <si>
    <t>Latte</t>
  </si>
  <si>
    <t>Gelato</t>
  </si>
  <si>
    <t>Ingredienti alimentari</t>
  </si>
  <si>
    <t>Farina miscelata e Pasta</t>
  </si>
  <si>
    <t>Sciroppi, zucchero e dolcific</t>
  </si>
  <si>
    <t>Spezie, estratti e aromi</t>
  </si>
  <si>
    <t>Oli e grassi</t>
  </si>
  <si>
    <t>Alimentari surgelati, in scatola e deperibili</t>
  </si>
  <si>
    <t>Cibo in scatola</t>
  </si>
  <si>
    <t>Inscatolamento frutta e verdura</t>
  </si>
  <si>
    <t>Inscat spec aliment</t>
  </si>
  <si>
    <t>Alimenti secchi e disidratati</t>
  </si>
  <si>
    <t>Alimentari surgelate</t>
  </si>
  <si>
    <t>Frutta e verdure surgelate</t>
  </si>
  <si>
    <t>Specialità alimentari surgelate</t>
  </si>
  <si>
    <t>Alimenti deperibili preparati</t>
  </si>
  <si>
    <t>Prep e conf frutti di mare</t>
  </si>
  <si>
    <t>Lav frutti mare freschi e surgelati</t>
  </si>
  <si>
    <t>Inscatol frutti mare</t>
  </si>
  <si>
    <t>Prodotti a base carne</t>
  </si>
  <si>
    <t>Carne lavorata affum</t>
  </si>
  <si>
    <t>Prodotti carne fresca</t>
  </si>
  <si>
    <t>Prodotti avicoli</t>
  </si>
  <si>
    <t>Cibo per animali domestici</t>
  </si>
  <si>
    <t>Stuzzichini e dolci</t>
  </si>
  <si>
    <t>Dolciumi</t>
  </si>
  <si>
    <t>Pasticceria al cioccolato</t>
  </si>
  <si>
    <t>Zucchero e altri dolci</t>
  </si>
  <si>
    <t>Stuzzichini</t>
  </si>
  <si>
    <t>Cereali prima colazione</t>
  </si>
  <si>
    <t>Biscotti e cracker</t>
  </si>
  <si>
    <t>Noci tostate e burro di arachidi</t>
  </si>
  <si>
    <t>Integratori nutrizionali</t>
  </si>
  <si>
    <t>Bevande</t>
  </si>
  <si>
    <t>Bevande alcoliche</t>
  </si>
  <si>
    <t>Fabbriche di birra</t>
  </si>
  <si>
    <t>Distillerie</t>
  </si>
  <si>
    <t>Vinificatori</t>
  </si>
  <si>
    <t>Bevande non alcoliche</t>
  </si>
  <si>
    <t>Caffè</t>
  </si>
  <si>
    <t>Tè</t>
  </si>
  <si>
    <t>Acqua imbottigliata</t>
  </si>
  <si>
    <t>Bevande gassate</t>
  </si>
  <si>
    <t>Succhi frutta e verdure</t>
  </si>
  <si>
    <t>Bevande sportive ed energetiche</t>
  </si>
  <si>
    <t>Tabacco e cannabis</t>
  </si>
  <si>
    <t>Tabacco</t>
  </si>
  <si>
    <t>Coltivazione tabacco</t>
  </si>
  <si>
    <t>Tabacco fogl</t>
  </si>
  <si>
    <t>Prodotti del tabacco</t>
  </si>
  <si>
    <t>Sigari</t>
  </si>
  <si>
    <t>Sigarette</t>
  </si>
  <si>
    <t>Tabacco non da fumo</t>
  </si>
  <si>
    <t>Prodotti per la casa</t>
  </si>
  <si>
    <t>Lampadine elettriche e parti</t>
  </si>
  <si>
    <t>Pulizia casa e detergenti</t>
  </si>
  <si>
    <t>Batterie uso domestico</t>
  </si>
  <si>
    <t>Prodotti per la cura personale</t>
  </si>
  <si>
    <t>Cosmetici</t>
  </si>
  <si>
    <t>Rasoi e lame da rasoio</t>
  </si>
  <si>
    <t>Prodotti cartacei sanitari</t>
  </si>
  <si>
    <t>Sapone mani e corpo</t>
  </si>
  <si>
    <t>Al dett e all'ingrosso - Beni consumo</t>
  </si>
  <si>
    <t>All'ingrosso - Beni necessari</t>
  </si>
  <si>
    <t>Grossisti prodotti agricoli</t>
  </si>
  <si>
    <t>Grossisti provviste per fattorie</t>
  </si>
  <si>
    <t>Grossisti grano e fagiolini</t>
  </si>
  <si>
    <t>Grossisti bestiame</t>
  </si>
  <si>
    <t>Grossisti alimentari e bevande</t>
  </si>
  <si>
    <t>Grossisti birra e malto</t>
  </si>
  <si>
    <t>Grossisti pasticcini</t>
  </si>
  <si>
    <t>Grossisti latticini (escl secco/scat)</t>
  </si>
  <si>
    <t>Grossisti pesce e frutti mare</t>
  </si>
  <si>
    <t>Grossisti frutta e verdura fresca</t>
  </si>
  <si>
    <t>Grossisti alimentari</t>
  </si>
  <si>
    <t>Grossisti prodotti carne</t>
  </si>
  <si>
    <t>Grossisti di alimenti surgelati confezionati</t>
  </si>
  <si>
    <t>Grossisti prodotti avicoli</t>
  </si>
  <si>
    <t>Grossisti prodotti del tabacco</t>
  </si>
  <si>
    <t>Grossisti vino e distillati</t>
  </si>
  <si>
    <t>Altri grossisti - Prima necessità</t>
  </si>
  <si>
    <t>Al dettaglio - Beni consumo</t>
  </si>
  <si>
    <t>Negozi alimentari e farmacie</t>
  </si>
  <si>
    <t>Supermercati</t>
  </si>
  <si>
    <t>Ipermercati</t>
  </si>
  <si>
    <t>Supermercati tradizionali</t>
  </si>
  <si>
    <t>Supermercato - Online</t>
  </si>
  <si>
    <t>Negozi alimentari specializzati e prima necessità</t>
  </si>
  <si>
    <t>Panifici al dettaglio</t>
  </si>
  <si>
    <t>Negozi liquori, birra e vino</t>
  </si>
  <si>
    <t>Negozi alimentari naturali/biologici</t>
  </si>
  <si>
    <t>Minimarket</t>
  </si>
  <si>
    <t>Farmacie</t>
  </si>
  <si>
    <t>Farmacie e farmaci - online</t>
  </si>
  <si>
    <t>Negozianti di massa</t>
  </si>
  <si>
    <t>Supercentri</t>
  </si>
  <si>
    <t>Club a grande sconto</t>
  </si>
  <si>
    <t>Negozi di articoli scontati</t>
  </si>
  <si>
    <t>Negozi ad un dollaro</t>
  </si>
  <si>
    <t>Petrolio e gas</t>
  </si>
  <si>
    <t>Produttori petrolio e gas</t>
  </si>
  <si>
    <t>Petrolio integrato</t>
  </si>
  <si>
    <t>Esplorazione e produzione</t>
  </si>
  <si>
    <t>E&amp;P greggio e gas naturale</t>
  </si>
  <si>
    <t>Produzione di greggio</t>
  </si>
  <si>
    <t>Produzione sabbie petrolifere</t>
  </si>
  <si>
    <t>Liquidi gas naturale</t>
  </si>
  <si>
    <t>Produzione gas naturale</t>
  </si>
  <si>
    <t>Rendite negative</t>
  </si>
  <si>
    <t>Mkt e trading greggio e gas naturale</t>
  </si>
  <si>
    <t>Redd concessione-Petr e gas</t>
  </si>
  <si>
    <t>Midstream-Greggio e gas</t>
  </si>
  <si>
    <t>Gasdotti greggio e gas ricco liquidi</t>
  </si>
  <si>
    <t>Condotte e scorte greggio</t>
  </si>
  <si>
    <t>Oleodotti e stoccaggio greggio</t>
  </si>
  <si>
    <t>Oleodotti e stoccaggio prod raffinati</t>
  </si>
  <si>
    <t>Condotte e servizi GNL</t>
  </si>
  <si>
    <t>Raccolta e lavorazione gas nat</t>
  </si>
  <si>
    <t>LGN Frazionamento e marketing</t>
  </si>
  <si>
    <t>Condotte liquidi gas nat</t>
  </si>
  <si>
    <t>Gasdotti gas naturale secco</t>
  </si>
  <si>
    <t>Gas naturale liquefatto (GNL)</t>
  </si>
  <si>
    <t>Liquefazione GNL</t>
  </si>
  <si>
    <t>Rigassificazione GNL</t>
  </si>
  <si>
    <t>Raffinaz e marketing</t>
  </si>
  <si>
    <t>Raffinaz di petrolio</t>
  </si>
  <si>
    <t>Marketing petrolio</t>
  </si>
  <si>
    <t>Rivenditori petrolio</t>
  </si>
  <si>
    <t>Distributori benzina proprietà società</t>
  </si>
  <si>
    <t>Stazioni di servizio</t>
  </si>
  <si>
    <t>Grossisti di petrolio</t>
  </si>
  <si>
    <t>Serv e app petrolio e gas</t>
  </si>
  <si>
    <t>Trivellazioni e supporto</t>
  </si>
  <si>
    <t>Trivellaz onshore</t>
  </si>
  <si>
    <t>Trivellaz offshore</t>
  </si>
  <si>
    <t>Supporto triv</t>
  </si>
  <si>
    <t>Serv e app campi petroliferi</t>
  </si>
  <si>
    <t>Servizi campi petr onshore</t>
  </si>
  <si>
    <t>Serv campi petr sottomar offsh</t>
  </si>
  <si>
    <t>Rilevazione sismico</t>
  </si>
  <si>
    <t>Energie rinnovabili</t>
  </si>
  <si>
    <t>Biofuel</t>
  </si>
  <si>
    <t>Fornitori prod interm biofuel</t>
  </si>
  <si>
    <t>Succedanei diesel</t>
  </si>
  <si>
    <t>Succedanei benzina</t>
  </si>
  <si>
    <t>App energia rinnovabile</t>
  </si>
  <si>
    <t>Apparecchiature energia solare</t>
  </si>
  <si>
    <t>Silicio policristallino</t>
  </si>
  <si>
    <t>Cell fotov</t>
  </si>
  <si>
    <t>Moduli fotovoltaici</t>
  </si>
  <si>
    <t>Circuiti fotovolt</t>
  </si>
  <si>
    <t>Invertitori solari</t>
  </si>
  <si>
    <t>Equipaggiamenti generaz energia elettr solare</t>
  </si>
  <si>
    <t>Moduli pellicola sottile</t>
  </si>
  <si>
    <t>Apparecchiatura energia eolica</t>
  </si>
  <si>
    <t>Turbine eoliche</t>
  </si>
  <si>
    <t>Componenti turbine eoliche</t>
  </si>
  <si>
    <t>Equipagg energia geotermica</t>
  </si>
  <si>
    <t>Equipaggiam idroenergia</t>
  </si>
  <si>
    <t>Equipagg energia marina</t>
  </si>
  <si>
    <t>Altre app energia rinnovabile</t>
  </si>
  <si>
    <t>Pila a combustibile</t>
  </si>
  <si>
    <t>Equipagg smart grid</t>
  </si>
  <si>
    <t>Sistemi stoccaggio energia</t>
  </si>
  <si>
    <t>Imprendit progetti energie rinnovabili</t>
  </si>
  <si>
    <t>Sviluppo e costruzioni</t>
  </si>
  <si>
    <t>Costruz impianti biomassa</t>
  </si>
  <si>
    <t>Costruz impianti solari</t>
  </si>
  <si>
    <t>Costruz impianti eolici</t>
  </si>
  <si>
    <t>Operazioni e manutenzione</t>
  </si>
  <si>
    <t>Finanziari</t>
  </si>
  <si>
    <t>Servizi bancari</t>
  </si>
  <si>
    <t>Banche diversificate</t>
  </si>
  <si>
    <t>Banche</t>
  </si>
  <si>
    <t>Banca islamica</t>
  </si>
  <si>
    <t>Servizi finanziari</t>
  </si>
  <si>
    <t>Società d'investimento</t>
  </si>
  <si>
    <t>Holding d'investimento</t>
  </si>
  <si>
    <t>BDC</t>
  </si>
  <si>
    <t>Gestione investimento</t>
  </si>
  <si>
    <t>Azioni</t>
  </si>
  <si>
    <t>Reddito Fisso</t>
  </si>
  <si>
    <t>Investimenti hedge fund</t>
  </si>
  <si>
    <t>Asset misti</t>
  </si>
  <si>
    <t>Private equity</t>
  </si>
  <si>
    <t>Co-investimenti</t>
  </si>
  <si>
    <t>Investimenti debito</t>
  </si>
  <si>
    <t>Fondo di fondi</t>
  </si>
  <si>
    <t>Capitale crescita</t>
  </si>
  <si>
    <t>Investimenti attivi reali</t>
  </si>
  <si>
    <t>Investim immobiliari</t>
  </si>
  <si>
    <t>Transazioni secondarie</t>
  </si>
  <si>
    <t>Capitale di rischio</t>
  </si>
  <si>
    <t>Gestione patrimonio</t>
  </si>
  <si>
    <t>Piano finanziario e consulenza invest</t>
  </si>
  <si>
    <t>Brokeraggio di titoli - Retail</t>
  </si>
  <si>
    <t>Finanza specializzata</t>
  </si>
  <si>
    <t>Finanza commerciale</t>
  </si>
  <si>
    <t>App comm finanz e leasing</t>
  </si>
  <si>
    <t>App generale finanz e leasing</t>
  </si>
  <si>
    <t>App industriale finanz e leasing</t>
  </si>
  <si>
    <t>Finanz macchinari e leasing</t>
  </si>
  <si>
    <t>App trasp finanz e leasing</t>
  </si>
  <si>
    <t>Finanz e noleggio aerei</t>
  </si>
  <si>
    <t>Finanz e leasing veicoli commerciali</t>
  </si>
  <si>
    <t>Vagoni finanz e leasing</t>
  </si>
  <si>
    <t>Navi e barche finanz e leasing</t>
  </si>
  <si>
    <t>Credito al consumo</t>
  </si>
  <si>
    <t>Finanz auto</t>
  </si>
  <si>
    <t>Microprestito consumatore</t>
  </si>
  <si>
    <t>Prestiti carte di credito</t>
  </si>
  <si>
    <t>Prestiti studenti</t>
  </si>
  <si>
    <t>Finanza ipoteche</t>
  </si>
  <si>
    <t>Prestatori ipoteche</t>
  </si>
  <si>
    <t>Mediatori prestiti ipotecari</t>
  </si>
  <si>
    <t>Servizi ipotecari</t>
  </si>
  <si>
    <t>Assicurazioni ipot</t>
  </si>
  <si>
    <t>Premi assicurazione ipotecaria</t>
  </si>
  <si>
    <t>Non premi assic ipotecaria</t>
  </si>
  <si>
    <t>Reddito investimento - Assic ipot</t>
  </si>
  <si>
    <t>P/P realizzati - Assic ipot</t>
  </si>
  <si>
    <t>Altro reddito - assicurazione ipotecaria</t>
  </si>
  <si>
    <t>Premi assicurazione title diretta</t>
  </si>
  <si>
    <t>Non premi assicurazione title diretta</t>
  </si>
  <si>
    <t>Redd investimento - Assic title diretta</t>
  </si>
  <si>
    <t>P/P realizzati - Assic title diretta</t>
  </si>
  <si>
    <t>Altro reddito - Assic title diretta</t>
  </si>
  <si>
    <t>REIT ipoteche</t>
  </si>
  <si>
    <t>Ipoteche commerciali - REIT</t>
  </si>
  <si>
    <t>Ipoteche residenziali - REIT</t>
  </si>
  <si>
    <t>Altri servizi finanziari</t>
  </si>
  <si>
    <t>Serv finanziari istituzionali</t>
  </si>
  <si>
    <t>Brokeraggio istituzionale</t>
  </si>
  <si>
    <t>Banche investimento</t>
  </si>
  <si>
    <t>Servizi di consulenza finanziaria</t>
  </si>
  <si>
    <t>Servizi di sottoscrizione</t>
  </si>
  <si>
    <t>Servizi di sottoscrizione debito</t>
  </si>
  <si>
    <t>Servizi di sottoscrizione azioni</t>
  </si>
  <si>
    <t>Brokeraggio titoli e commodity</t>
  </si>
  <si>
    <t>Brokeraggio commodity</t>
  </si>
  <si>
    <t>Brokeraggio di titoli istituzionali</t>
  </si>
  <si>
    <t>Trading e investimento capitale</t>
  </si>
  <si>
    <t>Trading azioni</t>
  </si>
  <si>
    <t>Operaz contratti materie prime</t>
  </si>
  <si>
    <t>Trading delle valute</t>
  </si>
  <si>
    <t>Trading redd fisso</t>
  </si>
  <si>
    <t>Fiduciari ist e custodia</t>
  </si>
  <si>
    <t>Serv attivi e investimenti</t>
  </si>
  <si>
    <t>Servizi compensazione ed esecuzione</t>
  </si>
  <si>
    <t>Servizi emissione</t>
  </si>
  <si>
    <t>Servizi transazioni</t>
  </si>
  <si>
    <t>Borse azioni/commodity</t>
  </si>
  <si>
    <t>Assicurazione</t>
  </si>
  <si>
    <t>Assicuraz vita</t>
  </si>
  <si>
    <t>Premi assicurazione vita</t>
  </si>
  <si>
    <t>Premi prod protezione</t>
  </si>
  <si>
    <t>Premi prod risparmio e pensione</t>
  </si>
  <si>
    <t>Non premi assicurazione vita</t>
  </si>
  <si>
    <t>Reddito investimento - Assic vita</t>
  </si>
  <si>
    <t>Non premi prod protezione</t>
  </si>
  <si>
    <t>Redd investimenti - prodotti di protezione</t>
  </si>
  <si>
    <t>P/P realizzati - Prod protezione</t>
  </si>
  <si>
    <t>Tariffe e altro redd - Prod protezione</t>
  </si>
  <si>
    <t>P/P realizzati - Assicurazione vita</t>
  </si>
  <si>
    <t>Non prem prod risparmio e pensione</t>
  </si>
  <si>
    <t>Reddito investimento - Invst vita</t>
  </si>
  <si>
    <t>P/P realizzati - Investimento vita</t>
  </si>
  <si>
    <t>Commissioni e altro reddito - Invst vita</t>
  </si>
  <si>
    <t>Commissioni e altro reddito - Assic vita</t>
  </si>
  <si>
    <t>Assicurazione P&amp;C</t>
  </si>
  <si>
    <t>Premi assicurazione P&amp;C</t>
  </si>
  <si>
    <t>P&amp;C Linee commerciali</t>
  </si>
  <si>
    <t>Premi auto commerciali</t>
  </si>
  <si>
    <t>Prem prop comm e multiper</t>
  </si>
  <si>
    <t>Premi garanzia finanziaria</t>
  </si>
  <si>
    <t>Premi responsabilità</t>
  </si>
  <si>
    <t>Premi cauzione e fideiussione</t>
  </si>
  <si>
    <t>Premi infortuni sul lavoro</t>
  </si>
  <si>
    <t>Altri premi commerciali</t>
  </si>
  <si>
    <t>P&amp;C Linee personali</t>
  </si>
  <si>
    <t>Premi proprietari case</t>
  </si>
  <si>
    <t>Premi auto personali</t>
  </si>
  <si>
    <t>Altri premi personali</t>
  </si>
  <si>
    <t>Non premi assicurazione P&amp;C</t>
  </si>
  <si>
    <t>Redd investimenti - P&amp;C</t>
  </si>
  <si>
    <t>Profitti/perdite realizz - P&amp;C</t>
  </si>
  <si>
    <t>Tasse e altro reddito - P&amp;C</t>
  </si>
  <si>
    <t>Assicurazione islamica</t>
  </si>
  <si>
    <t>Assic med-Islamica</t>
  </si>
  <si>
    <t>Premi assic medica islamica</t>
  </si>
  <si>
    <t>Assic sanità islam non premi</t>
  </si>
  <si>
    <t>Redd invest - Assic medica islamica</t>
  </si>
  <si>
    <t>P/P realizzati - Medica islamica</t>
  </si>
  <si>
    <t>Altro reddito - Medica islamica</t>
  </si>
  <si>
    <t>Assicuraz vita - islamico</t>
  </si>
  <si>
    <t>Premi assic vita islamica</t>
  </si>
  <si>
    <t>Non premi assic vita islamica</t>
  </si>
  <si>
    <t>Reddito invst - Assic vita islamica</t>
  </si>
  <si>
    <t>P/P realizzati - Assic vita islamica</t>
  </si>
  <si>
    <t>Altro reddito - Assic vita islamica</t>
  </si>
  <si>
    <t>Assicurazione P&amp;C - Islamica</t>
  </si>
  <si>
    <t>Premi assic P&amp;C islamica</t>
  </si>
  <si>
    <t>Non premi assic P&amp;C islamica</t>
  </si>
  <si>
    <t>Redd invest - Assic P&amp;C islamica</t>
  </si>
  <si>
    <t>P/P realizzati - Assic P&amp;C islamica</t>
  </si>
  <si>
    <t>Altro reddito - Assic P&amp;C islamica</t>
  </si>
  <si>
    <t>Riassicurazioni</t>
  </si>
  <si>
    <t>Riassicurazione vita</t>
  </si>
  <si>
    <t>Premi riassicurazione vita</t>
  </si>
  <si>
    <t>Non premi riassicurazione vita</t>
  </si>
  <si>
    <t>Reddito investimento - Riassic vita</t>
  </si>
  <si>
    <t>P/P realizzati - Riassic vita</t>
  </si>
  <si>
    <t>Altro reddito - Riassicurazione vita</t>
  </si>
  <si>
    <t>P&amp;C Riassicurazione</t>
  </si>
  <si>
    <t>Premi riassicurazione P&amp;C</t>
  </si>
  <si>
    <t>Premi linee sinistri</t>
  </si>
  <si>
    <t>Premi linee proprietà</t>
  </si>
  <si>
    <t>Non premi riassicurazione P&amp;C</t>
  </si>
  <si>
    <t>Reddito investimento - Riassic P&amp;C</t>
  </si>
  <si>
    <t>P/P realizzati - Riassicurazione P&amp;C</t>
  </si>
  <si>
    <t>Altro reddito - Riassic P&amp;C</t>
  </si>
  <si>
    <t>Broker e servizi assic</t>
  </si>
  <si>
    <t>Immobili</t>
  </si>
  <si>
    <t>Propr e imprenditori immob</t>
  </si>
  <si>
    <t>Propr e imprenditori classe multi asset</t>
  </si>
  <si>
    <t>Proprietà sanitarie e imprenditori</t>
  </si>
  <si>
    <t>Proprietà alberghi e imprendit</t>
  </si>
  <si>
    <t>Proprietari e imprend residenz</t>
  </si>
  <si>
    <t>Proprietari e imprenditori appartamenti</t>
  </si>
  <si>
    <t>Propr e imprenditori case fabbricate</t>
  </si>
  <si>
    <t>Proprietari e imprenditori case studente</t>
  </si>
  <si>
    <t>Proprietari e imprenditori industriali</t>
  </si>
  <si>
    <t>Propr e imprenditori magazzini grandi</t>
  </si>
  <si>
    <t>Propri e imprenditori industriale flex</t>
  </si>
  <si>
    <t>Propr e imprenditori logist temp contr</t>
  </si>
  <si>
    <t>Proprietà uffici e imprenditori</t>
  </si>
  <si>
    <t>Proprietari e imprenditori uffici CBD</t>
  </si>
  <si>
    <t>Proprietari e imprenditori uffici sobborghi</t>
  </si>
  <si>
    <t>Propr al dettaglio e imprend</t>
  </si>
  <si>
    <t>Propr e imprenditori centri comm reg</t>
  </si>
  <si>
    <t>Proprietari e imprenditori centri comm</t>
  </si>
  <si>
    <t>Proprietari e imprenditori locatario unico</t>
  </si>
  <si>
    <t>Proprietari e imprenditori Self-Storage</t>
  </si>
  <si>
    <t>Proprietari e imprend specializ</t>
  </si>
  <si>
    <t>REIT possess attivi multicl</t>
  </si>
  <si>
    <t>REIT sanità</t>
  </si>
  <si>
    <t>REIT Ospedali</t>
  </si>
  <si>
    <t>REIT Uffici sanitari</t>
  </si>
  <si>
    <t>REIT Case di riposo</t>
  </si>
  <si>
    <t>REIT Assist infermieristica qualif</t>
  </si>
  <si>
    <t>REIT Alberghi</t>
  </si>
  <si>
    <t>REIT Residenziali</t>
  </si>
  <si>
    <t>REIT Appartamenti</t>
  </si>
  <si>
    <t>REIT Case unifamiliari</t>
  </si>
  <si>
    <t>REIT Case prefabbricate</t>
  </si>
  <si>
    <t>REIT Case dello studente</t>
  </si>
  <si>
    <t>REIT Industriali</t>
  </si>
  <si>
    <t>REIT Magazzini grandi</t>
  </si>
  <si>
    <t>REIT Industriali flex</t>
  </si>
  <si>
    <t>REIT Logistica controllo temp</t>
  </si>
  <si>
    <t>REIT uffici</t>
  </si>
  <si>
    <t>REIT Uffici CBD</t>
  </si>
  <si>
    <t>REIT Uffici sobborghi</t>
  </si>
  <si>
    <t>REIT negozi</t>
  </si>
  <si>
    <t>REIT Centri commerciali regionali</t>
  </si>
  <si>
    <t>REIT Centri commerciali</t>
  </si>
  <si>
    <t>REIT Locatario unico</t>
  </si>
  <si>
    <t>REIT self-storage</t>
  </si>
  <si>
    <t>REIT Legname</t>
  </si>
  <si>
    <t>REIT Centri dati</t>
  </si>
  <si>
    <t>REIT Infrastrutture</t>
  </si>
  <si>
    <t>REIT Gioco d'azzardo</t>
  </si>
  <si>
    <t>REIT specializzati</t>
  </si>
  <si>
    <t>Servizi immobiliari</t>
  </si>
  <si>
    <t>Gestione proprietà</t>
  </si>
  <si>
    <t>Gestione proprietà commerciali</t>
  </si>
  <si>
    <t>Gestione proprietà residenziali</t>
  </si>
  <si>
    <t>Abitazioni anziani</t>
  </si>
  <si>
    <t>Intermediazione immobiliare</t>
  </si>
  <si>
    <t>Intermediazioni immob - Leasing</t>
  </si>
  <si>
    <t>Intermediazioni immobiliari - Vendita</t>
  </si>
  <si>
    <t>Sanità</t>
  </si>
  <si>
    <t>Farmaci e biotech</t>
  </si>
  <si>
    <t>Farma grande</t>
  </si>
  <si>
    <t>Farmaceutici specializzati e generici</t>
  </si>
  <si>
    <t>Farma specializzata</t>
  </si>
  <si>
    <t>Farma generici</t>
  </si>
  <si>
    <t>Serv e strutture sanitarie</t>
  </si>
  <si>
    <t>Strutture sanitarie</t>
  </si>
  <si>
    <t>Ospedali</t>
  </si>
  <si>
    <t>Case di cura residenziali</t>
  </si>
  <si>
    <t>Cura continua</t>
  </si>
  <si>
    <t>LTAC e serv inferm qualificati</t>
  </si>
  <si>
    <t>Osp psi e tossicodipendenza</t>
  </si>
  <si>
    <t>Strutture specialistiche</t>
  </si>
  <si>
    <t>Centri per la dialisi</t>
  </si>
  <si>
    <t>Centri ambulatori</t>
  </si>
  <si>
    <t>Centri riabilitazione</t>
  </si>
  <si>
    <t>Pronto soccorso ambulatorio</t>
  </si>
  <si>
    <t>Servizi sanitari</t>
  </si>
  <si>
    <t>Contratto di ricerca</t>
  </si>
  <si>
    <t>Servizi di test sanitari</t>
  </si>
  <si>
    <t>Laboratori clinici</t>
  </si>
  <si>
    <t>Radiologia e diagnostica immagini</t>
  </si>
  <si>
    <t>Servizi ambulatori</t>
  </si>
  <si>
    <t>Servizi di ambulanza</t>
  </si>
  <si>
    <t>Servizi sanitari domiciliari</t>
  </si>
  <si>
    <t>Servizi veterinari</t>
  </si>
  <si>
    <t>Sanità catena di fornitura</t>
  </si>
  <si>
    <t>Distribuzione sanitaria</t>
  </si>
  <si>
    <t>Distribuzione app mediche</t>
  </si>
  <si>
    <t>Distribuz forniture mediche</t>
  </si>
  <si>
    <t>Distribuzione speciale e farmaci</t>
  </si>
  <si>
    <t>Distribuzione farmaci</t>
  </si>
  <si>
    <t>Distribuzione speciale</t>
  </si>
  <si>
    <t>Imprese comm managed care</t>
  </si>
  <si>
    <t>Cure mediche gestione malattie</t>
  </si>
  <si>
    <t>Cure mediche imprese governative</t>
  </si>
  <si>
    <t>Cure mediche Medicaid (Title XIX)</t>
  </si>
  <si>
    <t>Cure mediche Medicare</t>
  </si>
  <si>
    <t>Dispositivi e app mediche</t>
  </si>
  <si>
    <t>Provvigioni sanità</t>
  </si>
  <si>
    <t>Articoli oftalmici</t>
  </si>
  <si>
    <t>Forniture e apparecchi chirurgici</t>
  </si>
  <si>
    <t>Scienze vita e diagnostica</t>
  </si>
  <si>
    <t>Apparecchiature scienze vita</t>
  </si>
  <si>
    <t>Diagnostica in vitro</t>
  </si>
  <si>
    <t>Dispositivi medici</t>
  </si>
  <si>
    <t>Dispositivi cardiovascolari</t>
  </si>
  <si>
    <t>Dispositivi elettrofisiologici</t>
  </si>
  <si>
    <t>Gestione cardiologia</t>
  </si>
  <si>
    <t>Apparati assist ventricolare</t>
  </si>
  <si>
    <t>Dispositivi neuromodulatori</t>
  </si>
  <si>
    <t>Dispositivi ortopedici</t>
  </si>
  <si>
    <t>Protesi ricostruttive</t>
  </si>
  <si>
    <t>Protesi dentali</t>
  </si>
  <si>
    <t>Protesi bacino</t>
  </si>
  <si>
    <t>Protesi ginocchio</t>
  </si>
  <si>
    <t>Dispositivi vertrebrali</t>
  </si>
  <si>
    <t>Equipagg medici</t>
  </si>
  <si>
    <t>Equipagg chirurgia cosmetica</t>
  </si>
  <si>
    <t>Apparecc dentali</t>
  </si>
  <si>
    <t>Consegna e controllo farmaci</t>
  </si>
  <si>
    <t>Equipagg Radiazioni</t>
  </si>
  <si>
    <t>Diagnost immagini</t>
  </si>
  <si>
    <t>Terapia radioattiva</t>
  </si>
  <si>
    <t>Strumenti medici e chirurgici</t>
  </si>
  <si>
    <t>Industriali</t>
  </si>
  <si>
    <t>Prodotti industriali</t>
  </si>
  <si>
    <t>Industriali diversificati</t>
  </si>
  <si>
    <t>Aerospazio e difesa</t>
  </si>
  <si>
    <t>Aeromobili e ricambi</t>
  </si>
  <si>
    <t>Aeromobili</t>
  </si>
  <si>
    <t>Ricambi aeromobili</t>
  </si>
  <si>
    <t>Motori e parti aeromobili</t>
  </si>
  <si>
    <t>Struttura ed equip aeromobili</t>
  </si>
  <si>
    <t>Elettronica aeromobili</t>
  </si>
  <si>
    <t>Difesa</t>
  </si>
  <si>
    <t>Aeromobili militari</t>
  </si>
  <si>
    <t>Veicoli mil blindati e carri armati</t>
  </si>
  <si>
    <t>Missili e veicoli spaziali</t>
  </si>
  <si>
    <t>Munizioni e accessori</t>
  </si>
  <si>
    <t>Navi</t>
  </si>
  <si>
    <t>Sistemi elettronica e missione</t>
  </si>
  <si>
    <t>Apparecchiature elettriche</t>
  </si>
  <si>
    <t>Sis e app edifici comm e resid</t>
  </si>
  <si>
    <t>Ascensori e scale mobili</t>
  </si>
  <si>
    <t>Prodotti costruzione HVAC</t>
  </si>
  <si>
    <t>App A/C riscaldamento e frigo</t>
  </si>
  <si>
    <t>App riscaldamento idrico</t>
  </si>
  <si>
    <t>Ventilatori e aspiratori industriali</t>
  </si>
  <si>
    <t>Impianti elettrici</t>
  </si>
  <si>
    <t>Impianti elettrici commerciali</t>
  </si>
  <si>
    <t>Impianti elettrici residenziali</t>
  </si>
  <si>
    <t>Dispositivi sicurezza</t>
  </si>
  <si>
    <t>Dispositivi antincendio</t>
  </si>
  <si>
    <t>Sistemi sicurezza</t>
  </si>
  <si>
    <t>App energia elettrica</t>
  </si>
  <si>
    <t>App gen energia</t>
  </si>
  <si>
    <t>Generatori energia elettrica</t>
  </si>
  <si>
    <t>Sis e app gen energia nucleare</t>
  </si>
  <si>
    <t>Caldaie e scambiatori di calore</t>
  </si>
  <si>
    <t>Generatori turbine</t>
  </si>
  <si>
    <t>Serv e parti app gen energia</t>
  </si>
  <si>
    <t>App distrib e trasp energia</t>
  </si>
  <si>
    <t>Apparecchiature generazione energia</t>
  </si>
  <si>
    <t>Interruttori, trasformatori, altro</t>
  </si>
  <si>
    <t>Serv e parti rete energia elettrica</t>
  </si>
  <si>
    <t>Controlli automatizzazione industriale</t>
  </si>
  <si>
    <t>Produzione controlli auto</t>
  </si>
  <si>
    <t>Elaboraz contrl autom</t>
  </si>
  <si>
    <t>Strum misurazione</t>
  </si>
  <si>
    <t>Strumenti misurazione elett</t>
  </si>
  <si>
    <t>Contatori fluidi e dispositivi conteggio</t>
  </si>
  <si>
    <t>Dispositivi controllo e misurazione</t>
  </si>
  <si>
    <t>Componenti elettriche</t>
  </si>
  <si>
    <t>Bobine elettroniche</t>
  </si>
  <si>
    <t>Connettori elettronici</t>
  </si>
  <si>
    <t>Cap investiti elettr p/indus</t>
  </si>
  <si>
    <t>Fili e cavi</t>
  </si>
  <si>
    <t>Macchinari</t>
  </si>
  <si>
    <t>Macchinari agricoli</t>
  </si>
  <si>
    <t>Macchinari e attrezzature agricole</t>
  </si>
  <si>
    <t>Trattori e macchinari agricoli</t>
  </si>
  <si>
    <t>Attuazione e equipagg irrigazione</t>
  </si>
  <si>
    <t>Attrezzi prato e giardino</t>
  </si>
  <si>
    <t>Serv e parti macc agricoli</t>
  </si>
  <si>
    <t>Macchinari costruz e minerari</t>
  </si>
  <si>
    <t>Macchinari costruzione</t>
  </si>
  <si>
    <t>Macchinari e attrezzature minerari</t>
  </si>
  <si>
    <t>App trattamento mat minerario</t>
  </si>
  <si>
    <t>Macchinari estrazione in superficie</t>
  </si>
  <si>
    <t>Macchinari estrazione sotterranea</t>
  </si>
  <si>
    <t>Serv e parti macc costruz e minerario</t>
  </si>
  <si>
    <t>Motore e trasmissione</t>
  </si>
  <si>
    <t>Motori industriali</t>
  </si>
  <si>
    <t>Ingranaggi e trazione elettrica</t>
  </si>
  <si>
    <t>Commutatori</t>
  </si>
  <si>
    <t>Macchinari automatizzazione fabbrica</t>
  </si>
  <si>
    <t>Macc automazione processo ind</t>
  </si>
  <si>
    <t>Robot industriali</t>
  </si>
  <si>
    <t>Relè e controllo Industriale</t>
  </si>
  <si>
    <t>Serv e parti automazione fabbrica</t>
  </si>
  <si>
    <t>App controllo flusso</t>
  </si>
  <si>
    <t>Compressori aria e gas</t>
  </si>
  <si>
    <t>Attuatori e cilindri a fluido</t>
  </si>
  <si>
    <t>Pompe e motori idraulici</t>
  </si>
  <si>
    <t>Valvole fluidi</t>
  </si>
  <si>
    <t>Valvole industriali</t>
  </si>
  <si>
    <t>Misurazione e pompe erogazione</t>
  </si>
  <si>
    <t>Pompe e attrezzature pompaggio</t>
  </si>
  <si>
    <t>Serv e comp app controllo flusso</t>
  </si>
  <si>
    <t>Altri macchinari, attrezzature</t>
  </si>
  <si>
    <t>Macc comm e ind serv</t>
  </si>
  <si>
    <t>Distributori automatici</t>
  </si>
  <si>
    <t>Macchine lavanderia commerciale</t>
  </si>
  <si>
    <t>Macchinari prodotti alimentari</t>
  </si>
  <si>
    <t>Macchinari industria della carta</t>
  </si>
  <si>
    <t>Macchinari plastica e gomma</t>
  </si>
  <si>
    <t>Macchinari ed equip stampa</t>
  </si>
  <si>
    <t>Macc segheria e falegnameria</t>
  </si>
  <si>
    <t>Macchine tessili</t>
  </si>
  <si>
    <t>Attrezzi</t>
  </si>
  <si>
    <t>Utens elettr</t>
  </si>
  <si>
    <t>Utensili</t>
  </si>
  <si>
    <t>Macchinari uso generale</t>
  </si>
  <si>
    <t>Fornaci/forni industriali</t>
  </si>
  <si>
    <t>Generatori e motori</t>
  </si>
  <si>
    <t>Bilance</t>
  </si>
  <si>
    <t>Macchinari per confezioni</t>
  </si>
  <si>
    <t>App e macchinari riciclaggio</t>
  </si>
  <si>
    <t>Serv e comp altri macchinari</t>
  </si>
  <si>
    <t>Macchinari tratt materiali</t>
  </si>
  <si>
    <t>Trasporto e app trasporto</t>
  </si>
  <si>
    <t>Camion e trattori industriali</t>
  </si>
  <si>
    <t>Gru mobili</t>
  </si>
  <si>
    <t>Macchinari lavorazione metallo</t>
  </si>
  <si>
    <t>Utensili taglio e macchina acc</t>
  </si>
  <si>
    <t>Stampi industriali</t>
  </si>
  <si>
    <t>Macchine utensili (taglio metalli)</t>
  </si>
  <si>
    <t>Macchine utensili formatura metalli</t>
  </si>
  <si>
    <t>App e macchine laminatoi</t>
  </si>
  <si>
    <t>Macch trattamento lamine metallo</t>
  </si>
  <si>
    <t>Stampi e attrezzi speciali</t>
  </si>
  <si>
    <t>Macchine stampaggio</t>
  </si>
  <si>
    <t>App saldatura e brasatura</t>
  </si>
  <si>
    <t>App controllo inquinamento</t>
  </si>
  <si>
    <t>Apparecchiature purificazione aria</t>
  </si>
  <si>
    <t>Prod filtraggio - Aria e liquidi</t>
  </si>
  <si>
    <t>Apparecchiature depurazione idrica</t>
  </si>
  <si>
    <t>Attrezzature da trasporto</t>
  </si>
  <si>
    <t>Veicoli commerciali</t>
  </si>
  <si>
    <t>Prod veicoli commerciali</t>
  </si>
  <si>
    <t>Serv e comp veicoli commerciali</t>
  </si>
  <si>
    <t>Rimorchi autocarri</t>
  </si>
  <si>
    <t>Sistemi trasporto ferroviario</t>
  </si>
  <si>
    <t>Locomotive</t>
  </si>
  <si>
    <t>Locomotive diesel</t>
  </si>
  <si>
    <t>Locomotive elettriche</t>
  </si>
  <si>
    <t>Materiale rotabile - Vagoni</t>
  </si>
  <si>
    <t>Vagoni carico</t>
  </si>
  <si>
    <t>Vagoni passeggeri</t>
  </si>
  <si>
    <t>Sis e componenti materiale rotabile</t>
  </si>
  <si>
    <t>Sistemi e componenti ferroviari</t>
  </si>
  <si>
    <t>Costruzione navale</t>
  </si>
  <si>
    <t>Costruzione e riparazione navale</t>
  </si>
  <si>
    <t>Porti e servizi marittimi</t>
  </si>
  <si>
    <t>Prod intermedi industriali</t>
  </si>
  <si>
    <t>Metallo fabbricato e ferramenta</t>
  </si>
  <si>
    <t>Cuscinetti a sfera e a rulli</t>
  </si>
  <si>
    <t>Bulloni e dadi</t>
  </si>
  <si>
    <t>Tubi e guarnizioni fabbricati</t>
  </si>
  <si>
    <t>Valvole metallo</t>
  </si>
  <si>
    <t>Metalli fabbricati</t>
  </si>
  <si>
    <t>Fucinaz e frantumaz</t>
  </si>
  <si>
    <t>Frantumaz su ordinaz</t>
  </si>
  <si>
    <t>Fucinaz ferro acciai</t>
  </si>
  <si>
    <t>Frantumaz metallo</t>
  </si>
  <si>
    <t>Parti metallurgici in polvere</t>
  </si>
  <si>
    <t>Modelli industriali</t>
  </si>
  <si>
    <t>Serbatoi ind e stoccaggio</t>
  </si>
  <si>
    <t>Officine</t>
  </si>
  <si>
    <t>Rivest metall e tratt</t>
  </si>
  <si>
    <t>Galvanoplastica</t>
  </si>
  <si>
    <t>Serv rivestimento metallo e incisione</t>
  </si>
  <si>
    <t>Tratt metallo caldo</t>
  </si>
  <si>
    <t>Lamiera</t>
  </si>
  <si>
    <t>Prefab metal</t>
  </si>
  <si>
    <t>Lavorazione lamiera</t>
  </si>
  <si>
    <t>Lamiera e metalli strutturali</t>
  </si>
  <si>
    <t>Metalli strutturali fabbricati</t>
  </si>
  <si>
    <t>Prodotti lamiera</t>
  </si>
  <si>
    <t>Prodotti di filo</t>
  </si>
  <si>
    <t>Molle (pesanti)</t>
  </si>
  <si>
    <t>Molle (leggere)</t>
  </si>
  <si>
    <t>Plastica e gomma</t>
  </si>
  <si>
    <t>Prodotti in plastica</t>
  </si>
  <si>
    <t>Prod gomma</t>
  </si>
  <si>
    <t>Prodotti meccanici in gomma</t>
  </si>
  <si>
    <t>Prodotti non meccanici gomma</t>
  </si>
  <si>
    <t>Servizi industriali</t>
  </si>
  <si>
    <t>Servizi supporto industriali</t>
  </si>
  <si>
    <t>Grossisti e noleggio industr</t>
  </si>
  <si>
    <t>Grossisti macch industriali</t>
  </si>
  <si>
    <t>Grossisti app/costruz/estraz</t>
  </si>
  <si>
    <t>Grossisti app/mac agr/giardino</t>
  </si>
  <si>
    <t>Grossisti app/macch industr</t>
  </si>
  <si>
    <t>Grossisti forn e app trasporto</t>
  </si>
  <si>
    <t>Grossisti forn e app industriali</t>
  </si>
  <si>
    <t>Grossisti app e forn HVAC</t>
  </si>
  <si>
    <t>Grossisti forniture elettriche</t>
  </si>
  <si>
    <t>Grossisti forniture pulizia</t>
  </si>
  <si>
    <t>Grossisti forniture idrauliche</t>
  </si>
  <si>
    <t>Servizi locazione industriale</t>
  </si>
  <si>
    <t>Serv noleggio veicoli commerciali</t>
  </si>
  <si>
    <t>Serv noleggio app generali</t>
  </si>
  <si>
    <t>Serv noleggio app industriali</t>
  </si>
  <si>
    <t>Servizi noleggio macchin</t>
  </si>
  <si>
    <t>Serv manutenzione industriale</t>
  </si>
  <si>
    <t>Manutenzione app elettroniche</t>
  </si>
  <si>
    <t>Riparazione macchine indus</t>
  </si>
  <si>
    <t>Impianti energia e manutenzione rete</t>
  </si>
  <si>
    <t>Servizi di supporto comm</t>
  </si>
  <si>
    <t>Servizi manutenzione edifici</t>
  </si>
  <si>
    <t>Riparazioni manutenzione impianti</t>
  </si>
  <si>
    <t>Servizi di pulizia</t>
  </si>
  <si>
    <t>Servizi di giardinaggio</t>
  </si>
  <si>
    <t>Servizi disinfestazione</t>
  </si>
  <si>
    <t>Servizi alimentari</t>
  </si>
  <si>
    <t>Org banchetti</t>
  </si>
  <si>
    <t>Appaltatori ristorazione</t>
  </si>
  <si>
    <t>Servizi di stampa</t>
  </si>
  <si>
    <t>Stampa libri, riviste e giornali</t>
  </si>
  <si>
    <t>Assistenza stampa</t>
  </si>
  <si>
    <t>Servizi di sicurezza</t>
  </si>
  <si>
    <t>Serv investigazione</t>
  </si>
  <si>
    <t>Servizi guardie sicurezza</t>
  </si>
  <si>
    <t>Servizi sistema sicurezza</t>
  </si>
  <si>
    <t>Strutture penali</t>
  </si>
  <si>
    <t>Altri serv supporto comm</t>
  </si>
  <si>
    <t>Case d'asta/Mercanti d'arte</t>
  </si>
  <si>
    <t>Org fiere comm e convegni</t>
  </si>
  <si>
    <t>Serv mappa e rilevamenti geofisici</t>
  </si>
  <si>
    <t>Architettura interni</t>
  </si>
  <si>
    <t>Parcheggi e garage</t>
  </si>
  <si>
    <t>Laboratori verifica</t>
  </si>
  <si>
    <t>Noleggio uniformi</t>
  </si>
  <si>
    <t>Gestione dei rifiuti</t>
  </si>
  <si>
    <t>Raccolta e tratt rifiuti pericolosi</t>
  </si>
  <si>
    <t>Racc rif pericolosi</t>
  </si>
  <si>
    <t>Disp e tratt rifuti pericolosi</t>
  </si>
  <si>
    <t>Materiali riciclabili</t>
  </si>
  <si>
    <t>Raccolta e tratt rifiuti solidi</t>
  </si>
  <si>
    <t>Imp recupero mat</t>
  </si>
  <si>
    <t>Servizi remediation</t>
  </si>
  <si>
    <t>Racc rifiuti solidi</t>
  </si>
  <si>
    <t>Inceneritori di rifiuti solidi</t>
  </si>
  <si>
    <t>Sotterram rif solidi</t>
  </si>
  <si>
    <t>Trasf rifiuti solidi</t>
  </si>
  <si>
    <t>Serv professionali</t>
  </si>
  <si>
    <t>Servizi legali</t>
  </si>
  <si>
    <t>Studi legali</t>
  </si>
  <si>
    <t>Serv brevetto, notarili e paralegali</t>
  </si>
  <si>
    <t>Società lobby</t>
  </si>
  <si>
    <t>Serv consulenza gestione e ammin</t>
  </si>
  <si>
    <t>Agenzie collocamento</t>
  </si>
  <si>
    <t>Ricerca dirigenti</t>
  </si>
  <si>
    <t>Servizi consulenza aziendale</t>
  </si>
  <si>
    <t>Servizi gestione talento</t>
  </si>
  <si>
    <t>Personale temporario</t>
  </si>
  <si>
    <t>Altri serv profess</t>
  </si>
  <si>
    <t>Servizi contabilità</t>
  </si>
  <si>
    <t>Prep dichiaraz redd</t>
  </si>
  <si>
    <t>Trasporti e logistica</t>
  </si>
  <si>
    <t>Linee aeree</t>
  </si>
  <si>
    <t>Linea aerea pieno servizio</t>
  </si>
  <si>
    <t>Linea aerea charter - Serv compl</t>
  </si>
  <si>
    <t>Linea aerea principale - Serv compl</t>
  </si>
  <si>
    <t>Linea aerea regionale - Serv compl</t>
  </si>
  <si>
    <t>Altri ric linea aerea - Serv compl</t>
  </si>
  <si>
    <t>Linea aerea low cost</t>
  </si>
  <si>
    <t>Linea aerea charter - LCC</t>
  </si>
  <si>
    <t>Linea aerea principale - LCC</t>
  </si>
  <si>
    <t>Linea aerea regionale - LCC</t>
  </si>
  <si>
    <t>Altri ricavi linea aerea - LCC</t>
  </si>
  <si>
    <t>Linee aeree reg</t>
  </si>
  <si>
    <t>Linea aerea charter - Regionale</t>
  </si>
  <si>
    <t>Linea aerea principale - Regionale</t>
  </si>
  <si>
    <t>Linea aerea regionale - Regionale</t>
  </si>
  <si>
    <t>Altri ric linea aerea - Regionale</t>
  </si>
  <si>
    <t>Trasporto aereo</t>
  </si>
  <si>
    <t>Servizi corriere</t>
  </si>
  <si>
    <t>Serv post espressi</t>
  </si>
  <si>
    <t>Corriere via terra</t>
  </si>
  <si>
    <t>Servizi postali</t>
  </si>
  <si>
    <t>Trasporto marittimo</t>
  </si>
  <si>
    <t>Trasporto merci costiero</t>
  </si>
  <si>
    <t>Trasporto container</t>
  </si>
  <si>
    <t>Sped carico secco</t>
  </si>
  <si>
    <t>Trasporto acque interne</t>
  </si>
  <si>
    <t>Trasp mar RO-RO</t>
  </si>
  <si>
    <t>Trasporto navi cisterna</t>
  </si>
  <si>
    <t>Trasporto navi carico prod chim</t>
  </si>
  <si>
    <t>Trasp navi cisterna GNL e GPL</t>
  </si>
  <si>
    <t>Trasporto navi cisterna petr</t>
  </si>
  <si>
    <t>Trasporto ferroviario</t>
  </si>
  <si>
    <t>Trasporto intermodale - Ferrovie</t>
  </si>
  <si>
    <t>Commodity totali - Ferrovie</t>
  </si>
  <si>
    <t>Trasporto agricolo - Ferrovie</t>
  </si>
  <si>
    <t>Trasporto automobili - Ferrovie</t>
  </si>
  <si>
    <t>Trasporto prod chimici - Ferrovie</t>
  </si>
  <si>
    <t>Trasporto carbone - Ferrovie</t>
  </si>
  <si>
    <t>Trasporto prod consumo - Ferrovie</t>
  </si>
  <si>
    <t>Trasporto prod selvicoltura - Ferrovie</t>
  </si>
  <si>
    <t>Trasporto prod industriali - Ferrovie</t>
  </si>
  <si>
    <t>Minerali di ferro e metalli - Ferrovie</t>
  </si>
  <si>
    <t>Minerali non di ferro - Ferrovie</t>
  </si>
  <si>
    <t>Trasporto autocarri</t>
  </si>
  <si>
    <t>LTL su base attivi</t>
  </si>
  <si>
    <t>Autotrasporto carico non pieno</t>
  </si>
  <si>
    <t>Sovraccarico carb carico non pieno</t>
  </si>
  <si>
    <t>Attivi-Autotrasporto</t>
  </si>
  <si>
    <t>Autotrasporto carico pieno</t>
  </si>
  <si>
    <t>Carburante carico pieno</t>
  </si>
  <si>
    <t>Servizi di trasloco</t>
  </si>
  <si>
    <t>Serv autotrasporto carico specializzato</t>
  </si>
  <si>
    <t>Servizi transito</t>
  </si>
  <si>
    <t>Ferrovie passeggeri</t>
  </si>
  <si>
    <t>Ferrovie interurbane passegg</t>
  </si>
  <si>
    <t>Ferrovie pendolari</t>
  </si>
  <si>
    <t>Trasporto autobus</t>
  </si>
  <si>
    <t>Trasp autobus interurbani e rurali</t>
  </si>
  <si>
    <t>Serv autobus locali</t>
  </si>
  <si>
    <t>Servizi taxi</t>
  </si>
  <si>
    <t>Servizi traghetto</t>
  </si>
  <si>
    <t>Servizi elicottero</t>
  </si>
  <si>
    <t>Servizi logistici</t>
  </si>
  <si>
    <t>Intermediazione logistica</t>
  </si>
  <si>
    <t>Brokeraggio trasporto aereo</t>
  </si>
  <si>
    <t>Brokeraggio intermodale</t>
  </si>
  <si>
    <t>Brokeraggio oceano</t>
  </si>
  <si>
    <t>Brokeraggio camion</t>
  </si>
  <si>
    <t>Servizi di trasporto</t>
  </si>
  <si>
    <t>Servizi intermodali</t>
  </si>
  <si>
    <t>Servizi scorte e immagazzinaggio</t>
  </si>
  <si>
    <t>Operazioni e servizi trasporto</t>
  </si>
  <si>
    <t>Operatori infra trasporto</t>
  </si>
  <si>
    <t>Operatori aeroportuali</t>
  </si>
  <si>
    <t>Operatori portuali</t>
  </si>
  <si>
    <t>Operatori autostrad/ponte/gall</t>
  </si>
  <si>
    <t>Servizio trasporto</t>
  </si>
  <si>
    <t>Servizi trasp aereo</t>
  </si>
  <si>
    <t>Servizi supporto marittimo</t>
  </si>
  <si>
    <t>Servizi supporto ferroviario</t>
  </si>
  <si>
    <t>Servizi supporto camion</t>
  </si>
  <si>
    <t>Ingegneria e costruzione</t>
  </si>
  <si>
    <t>Servizi ingegneria</t>
  </si>
  <si>
    <t>Serv architettura</t>
  </si>
  <si>
    <t>Serizi ingegneria edile</t>
  </si>
  <si>
    <t>Serv ingegneria traffico e ind</t>
  </si>
  <si>
    <t>Consulenza e ingegneria ambiente</t>
  </si>
  <si>
    <t>Servizi consulenza ambiente</t>
  </si>
  <si>
    <t>Servizi ingegneria ambiente</t>
  </si>
  <si>
    <t>Costruzione infrastruttura</t>
  </si>
  <si>
    <t>Costruz infrastrutture comunicazione</t>
  </si>
  <si>
    <t>Costruzione linee cavo</t>
  </si>
  <si>
    <t>Costruz comm e trasmissione</t>
  </si>
  <si>
    <t>Costruzione rete</t>
  </si>
  <si>
    <t>Costruzione infra energia</t>
  </si>
  <si>
    <t>Costruzione centrali elettriche</t>
  </si>
  <si>
    <t>Costruz cen nucleari</t>
  </si>
  <si>
    <t>Costruzione infra petrolio e gas</t>
  </si>
  <si>
    <t>Costruc infra trasporto</t>
  </si>
  <si>
    <t>Costruzione di autostrade e aeroporti</t>
  </si>
  <si>
    <t>Costruz marittima</t>
  </si>
  <si>
    <t>Costruzione ferrovie e metro</t>
  </si>
  <si>
    <t>Costruzione linee elettriche</t>
  </si>
  <si>
    <t>Costruzione linee gas</t>
  </si>
  <si>
    <t>Costruzione acquedotti</t>
  </si>
  <si>
    <t>Costruzione edile</t>
  </si>
  <si>
    <t>Costruzioni commerciali</t>
  </si>
  <si>
    <t>Costruzione edifici residenziali</t>
  </si>
  <si>
    <t>Costruz edifici industriali</t>
  </si>
  <si>
    <t>Costruz edifici istituzionali</t>
  </si>
  <si>
    <t>Materiali</t>
  </si>
  <si>
    <t>Prodotti chimici</t>
  </si>
  <si>
    <t>Prod chimici agricoli</t>
  </si>
  <si>
    <t>Coltivazione chimici</t>
  </si>
  <si>
    <t>Funghicidi</t>
  </si>
  <si>
    <t>Erbicidi</t>
  </si>
  <si>
    <t>Insetticidi</t>
  </si>
  <si>
    <t>Fertilizzanti</t>
  </si>
  <si>
    <t>Distrib e miscela fertilizzanti</t>
  </si>
  <si>
    <t>Fertilizzante azotato</t>
  </si>
  <si>
    <t>Fertilizzanti fosfati</t>
  </si>
  <si>
    <t>Fertilizzanti potassio</t>
  </si>
  <si>
    <t>Semi e agricoltura biotech</t>
  </si>
  <si>
    <t>Chimici di base e diversificati</t>
  </si>
  <si>
    <t>Prod chimici inorganici di base</t>
  </si>
  <si>
    <t>Alcali e cloro</t>
  </si>
  <si>
    <t>Acidi all'ingrosso</t>
  </si>
  <si>
    <t>Prod gas industriale</t>
  </si>
  <si>
    <t>Prod chimici intermedi e organici</t>
  </si>
  <si>
    <t>Alcool</t>
  </si>
  <si>
    <t>Aromatici</t>
  </si>
  <si>
    <t>Intermedi</t>
  </si>
  <si>
    <t>Olefini</t>
  </si>
  <si>
    <t>Prod chimici organici-Altro</t>
  </si>
  <si>
    <t>Carbone nero</t>
  </si>
  <si>
    <t>Greggio e intermed ciclici</t>
  </si>
  <si>
    <t>Gomma e legno</t>
  </si>
  <si>
    <t>Resine organiche, fibre e gomma</t>
  </si>
  <si>
    <t>Fibre, fili artificiali</t>
  </si>
  <si>
    <t>Fibre cellulosiche</t>
  </si>
  <si>
    <t>Fibre non cellulosiche</t>
  </si>
  <si>
    <t>Resine organiche</t>
  </si>
  <si>
    <t>Gomma sintetica</t>
  </si>
  <si>
    <t>Chimici specializz</t>
  </si>
  <si>
    <t>Adesivi e collanti</t>
  </si>
  <si>
    <t>Materiali avanzati</t>
  </si>
  <si>
    <t>Ceramica avanzata</t>
  </si>
  <si>
    <t>Fibre carbonio</t>
  </si>
  <si>
    <t>Composti</t>
  </si>
  <si>
    <t>Ingegneria plastiche</t>
  </si>
  <si>
    <t>Prodotti in grafite</t>
  </si>
  <si>
    <t>Metalli rivest speciali</t>
  </si>
  <si>
    <t>Catalizzatori</t>
  </si>
  <si>
    <t>Chimici al consumo</t>
  </si>
  <si>
    <t>Chimici elettronici</t>
  </si>
  <si>
    <t>Esplosivi</t>
  </si>
  <si>
    <t>Chimici ad alto contenuto tecnologico</t>
  </si>
  <si>
    <t>Sapori e fragranze</t>
  </si>
  <si>
    <t>Additivi funzionali</t>
  </si>
  <si>
    <t>Additivi cosmetici</t>
  </si>
  <si>
    <t>Additivi fluidi e lubrificanti</t>
  </si>
  <si>
    <t>Additivi alimentari</t>
  </si>
  <si>
    <t>Additivi carta e processi chim</t>
  </si>
  <si>
    <t>Additivi polimeri</t>
  </si>
  <si>
    <t>Detergenti chimici ind e ist</t>
  </si>
  <si>
    <t>Chimici campi petroliferi</t>
  </si>
  <si>
    <t>Pitture e rivestimenti</t>
  </si>
  <si>
    <t>Rivestim industriali</t>
  </si>
  <si>
    <t>Rivestimenti speciali</t>
  </si>
  <si>
    <t>Inchiostro stampa</t>
  </si>
  <si>
    <t>Tinture e colori sintetici</t>
  </si>
  <si>
    <t>Tintura inorganica e pigmenti</t>
  </si>
  <si>
    <t>Tinture e colori organici</t>
  </si>
  <si>
    <t>Chimici trattamento acque</t>
  </si>
  <si>
    <t>Distribuzione chimici</t>
  </si>
  <si>
    <t>Comm ingrosso prodotti chimici e associati</t>
  </si>
  <si>
    <t>Grossiste forme e mat plastiche</t>
  </si>
  <si>
    <t>Materiali edili</t>
  </si>
  <si>
    <t>Cemento e aggregati</t>
  </si>
  <si>
    <t>Aggregati</t>
  </si>
  <si>
    <t>Pietrisco</t>
  </si>
  <si>
    <t>Sabbia e ghiaia</t>
  </si>
  <si>
    <t>Calce pronto</t>
  </si>
  <si>
    <t>Mattoni, mattonelle e materiali argillosi edili</t>
  </si>
  <si>
    <t>Mattonelle e mattoni strutturali</t>
  </si>
  <si>
    <t>Refrattari non argillosi</t>
  </si>
  <si>
    <t>Prodotti in calcestruzzo</t>
  </si>
  <si>
    <t>Blocchi di cemento e mattoni</t>
  </si>
  <si>
    <t>Tubi in calcestruzzo</t>
  </si>
  <si>
    <t>Vetro da costruzione</t>
  </si>
  <si>
    <t>Prodotti in gesso</t>
  </si>
  <si>
    <t>Prodotti isolanti</t>
  </si>
  <si>
    <t>Lane minerali</t>
  </si>
  <si>
    <t>Schiuma polistirene per isolamento</t>
  </si>
  <si>
    <t>Materiali costruzione plastici</t>
  </si>
  <si>
    <t>Materiali tetti</t>
  </si>
  <si>
    <t>Vari prodotti edili</t>
  </si>
  <si>
    <t>Prodotti abrasivi</t>
  </si>
  <si>
    <t>Prodotti minerali non metalli</t>
  </si>
  <si>
    <t>Prodotti edili pietra</t>
  </si>
  <si>
    <t>Calcare</t>
  </si>
  <si>
    <t>Pietra ornamentale</t>
  </si>
  <si>
    <t>Contenitori e imballaggio</t>
  </si>
  <si>
    <t>Contenitori e imballaggi</t>
  </si>
  <si>
    <t>Contenitori di vetro</t>
  </si>
  <si>
    <t>Contenitori e imballaggi metallo</t>
  </si>
  <si>
    <t>Fogli alluminio per imballaggio</t>
  </si>
  <si>
    <t>Contenitori di metallo</t>
  </si>
  <si>
    <t>Contenitori e imballaggi carta</t>
  </si>
  <si>
    <t>Mat imballaggio cartone ondulato</t>
  </si>
  <si>
    <t>Prod imballaggio fibra stampata</t>
  </si>
  <si>
    <t>Sacchetti carta</t>
  </si>
  <si>
    <t>Contenitori carta per alimentari</t>
  </si>
  <si>
    <t>Materiali imballaggi cartone</t>
  </si>
  <si>
    <t>Contenitori e imballaggi plastica</t>
  </si>
  <si>
    <t>Borsa e custodie plastica</t>
  </si>
  <si>
    <t>Bottiglie in plastica</t>
  </si>
  <si>
    <t>Pellicole e lastre imballaggi in plastica</t>
  </si>
  <si>
    <t>Materiali imballaggi protettivi</t>
  </si>
  <si>
    <t>Etichette imball</t>
  </si>
  <si>
    <t>Selvicoltura, carta, prod legno</t>
  </si>
  <si>
    <t>Selvicoltura</t>
  </si>
  <si>
    <t>Risorse legnami</t>
  </si>
  <si>
    <t>Taglio/trasp legno</t>
  </si>
  <si>
    <t>Coltivaz vivai</t>
  </si>
  <si>
    <t>Piantagione gomma</t>
  </si>
  <si>
    <t>Fabbriche polpa e carta</t>
  </si>
  <si>
    <t>Carta</t>
  </si>
  <si>
    <t>Polpa</t>
  </si>
  <si>
    <t>Prodotti in legno</t>
  </si>
  <si>
    <t>Legno strutturale</t>
  </si>
  <si>
    <t>Segherie</t>
  </si>
  <si>
    <t>Legno dolce e compensato</t>
  </si>
  <si>
    <t>Legno compensato</t>
  </si>
  <si>
    <t>Conservazione legno</t>
  </si>
  <si>
    <t>Legno non strutturale</t>
  </si>
  <si>
    <t>Legno duro e compensato</t>
  </si>
  <si>
    <t>Prodotti legno ricostituito</t>
  </si>
  <si>
    <t>Acciaio</t>
  </si>
  <si>
    <t>Produttori acciaio</t>
  </si>
  <si>
    <t>Laminati piatti</t>
  </si>
  <si>
    <t>Long, conduttura, tubolare</t>
  </si>
  <si>
    <t>Prodotti long</t>
  </si>
  <si>
    <t>Condutt e tubol</t>
  </si>
  <si>
    <t>Rinven filo acciaio</t>
  </si>
  <si>
    <t>Metalli specializzati</t>
  </si>
  <si>
    <t>Centri serv, elaboratori met</t>
  </si>
  <si>
    <t>Centri servizio metallo</t>
  </si>
  <si>
    <t>Trattamento acciaio</t>
  </si>
  <si>
    <t>Metalli e minerari</t>
  </si>
  <si>
    <t>Estraz min di ferro</t>
  </si>
  <si>
    <t>Fonderie di ferro</t>
  </si>
  <si>
    <t>Metalli base</t>
  </si>
  <si>
    <t>Alluminio</t>
  </si>
  <si>
    <t>Estrazione bauxite</t>
  </si>
  <si>
    <t>Fusione e raffinazione alluminio</t>
  </si>
  <si>
    <t>Rame</t>
  </si>
  <si>
    <t>Estraz rame</t>
  </si>
  <si>
    <t>Fusione e raffinazione rame</t>
  </si>
  <si>
    <t>Nichel, piombo e zinco</t>
  </si>
  <si>
    <t>Piombo</t>
  </si>
  <si>
    <t>Nichel</t>
  </si>
  <si>
    <t>Stagno</t>
  </si>
  <si>
    <t>Metalli preziosi</t>
  </si>
  <si>
    <t>Gruppo platino</t>
  </si>
  <si>
    <t>Palladio</t>
  </si>
  <si>
    <t>Argento</t>
  </si>
  <si>
    <t>Estraz minerali e pietre prez</t>
  </si>
  <si>
    <t>Estrazione minerali</t>
  </si>
  <si>
    <t>Argilla</t>
  </si>
  <si>
    <t>Fosfati minerali</t>
  </si>
  <si>
    <t>Potassio, soda, borato</t>
  </si>
  <si>
    <t>Terre rare</t>
  </si>
  <si>
    <t>Estrazione pietre preziose</t>
  </si>
  <si>
    <t>Diamanti</t>
  </si>
  <si>
    <t>Pietre preziose</t>
  </si>
  <si>
    <t>Estrazione carbone</t>
  </si>
  <si>
    <t>Carbone termico</t>
  </si>
  <si>
    <t>Bitume carbone e lignite superficie</t>
  </si>
  <si>
    <t>Carbone bituminoso sotterraneo</t>
  </si>
  <si>
    <t>Carbone metallurgico</t>
  </si>
  <si>
    <t>Servizi minerari</t>
  </si>
  <si>
    <t>Serv supporto carbone</t>
  </si>
  <si>
    <t>Servizi supporto metalli</t>
  </si>
  <si>
    <t>Supporto minerario non metallo</t>
  </si>
  <si>
    <t>Grossisti e comm metalli e minerali</t>
  </si>
  <si>
    <t>Hardware tecn e semiconduttori</t>
  </si>
  <si>
    <t>Hardware tecnologia</t>
  </si>
  <si>
    <t>Equipaggiam comunicazioni</t>
  </si>
  <si>
    <t>Apparecchiature trasmissioni</t>
  </si>
  <si>
    <t>Apparecchiature rete dati</t>
  </si>
  <si>
    <t>App rete resid e piccole aziende</t>
  </si>
  <si>
    <t>Apparecchi di rete mobile</t>
  </si>
  <si>
    <t>Equipaggiam reti dati telefonia fissa</t>
  </si>
  <si>
    <t>Telefonia mobile</t>
  </si>
  <si>
    <t>Apparecchiature telecomunicazione</t>
  </si>
  <si>
    <t>Apparecchi telecom senza fili</t>
  </si>
  <si>
    <t>Apparecchi com radiomobile</t>
  </si>
  <si>
    <t>Dispositivi RFID</t>
  </si>
  <si>
    <t>App comunicazione satellitare</t>
  </si>
  <si>
    <t>App swev applicazioni senza fili</t>
  </si>
  <si>
    <t>App infra rete senza fili</t>
  </si>
  <si>
    <t>Apparecchi telecom fisse</t>
  </si>
  <si>
    <t>Apparecchi TV cavo</t>
  </si>
  <si>
    <t>Apparecchi telecom fibra ottica</t>
  </si>
  <si>
    <t>Dispositivi telecomunicazioni</t>
  </si>
  <si>
    <t>App sede cliente via cavo</t>
  </si>
  <si>
    <t>Equipaggiam reti via cavo</t>
  </si>
  <si>
    <t>Elettronica al consumo</t>
  </si>
  <si>
    <t>Apparecchiature audio</t>
  </si>
  <si>
    <t>Apparecchiature audio casa e auto</t>
  </si>
  <si>
    <t>Dispositivi audio personali</t>
  </si>
  <si>
    <t>Apparecchiature audio professionali</t>
  </si>
  <si>
    <t>Apparecchiature macchine foto</t>
  </si>
  <si>
    <t>Macchine fotografiche digitali</t>
  </si>
  <si>
    <t>Videocamere</t>
  </si>
  <si>
    <t>Accessori macch foto</t>
  </si>
  <si>
    <t>Esposizioni</t>
  </si>
  <si>
    <t>TV e monitor</t>
  </si>
  <si>
    <t>Display speciali</t>
  </si>
  <si>
    <t>Dispositivi GPS</t>
  </si>
  <si>
    <t>Tastiere e mouse</t>
  </si>
  <si>
    <t>Prodotti elettronici per ufficio</t>
  </si>
  <si>
    <t>Stampanti, fotocop e scanner</t>
  </si>
  <si>
    <t>Forniture elettroniche ufficio</t>
  </si>
  <si>
    <t>Apparecchiature video</t>
  </si>
  <si>
    <t>Apparecchiature videogiochi</t>
  </si>
  <si>
    <t>Computer Hardware</t>
  </si>
  <si>
    <t>Personal Computer</t>
  </si>
  <si>
    <t>Computer fissi</t>
  </si>
  <si>
    <t>Prod comp palmari</t>
  </si>
  <si>
    <t>Computer portatili</t>
  </si>
  <si>
    <t>Workstation</t>
  </si>
  <si>
    <t>Archiviaz computer</t>
  </si>
  <si>
    <t>Hard Disk Drive</t>
  </si>
  <si>
    <t>Drive stato solido</t>
  </si>
  <si>
    <t>Memoriz network e fabric</t>
  </si>
  <si>
    <t>Componenti Hard Drive</t>
  </si>
  <si>
    <t>Hardware tecnologia speciale</t>
  </si>
  <si>
    <t>Stampanti 3D</t>
  </si>
  <si>
    <t>Sistemi identificazione/biometrici</t>
  </si>
  <si>
    <t>Strumenti e lenti ottiche</t>
  </si>
  <si>
    <t>Sistemi gest traffico e sorveglianza</t>
  </si>
  <si>
    <t>Sistemi gestione transazioni</t>
  </si>
  <si>
    <t>BANCOMAT</t>
  </si>
  <si>
    <t>Terminali di vendita</t>
  </si>
  <si>
    <t>Componenti elettronici</t>
  </si>
  <si>
    <t>Comp app comunicazione</t>
  </si>
  <si>
    <t>Visione componenti</t>
  </si>
  <si>
    <t>Pannelli</t>
  </si>
  <si>
    <t>Soluzione Touch</t>
  </si>
  <si>
    <t>Vetro elettronico</t>
  </si>
  <si>
    <t>Batterie elettroniche</t>
  </si>
  <si>
    <t>Componenti passivi</t>
  </si>
  <si>
    <t>PCB</t>
  </si>
  <si>
    <t>Distributori tecnologia</t>
  </si>
  <si>
    <t>Semiconduttori</t>
  </si>
  <si>
    <t>Prod semiconduttori</t>
  </si>
  <si>
    <t>Equipagg capitale back end</t>
  </si>
  <si>
    <t>Equipagg capitali front end</t>
  </si>
  <si>
    <t>Materiali e soluzioni montaggio</t>
  </si>
  <si>
    <t>Servizi montaggio e test</t>
  </si>
  <si>
    <t>Servizi fonderia</t>
  </si>
  <si>
    <t>Prodotti di silicio</t>
  </si>
  <si>
    <t>Dispositivi semiconduttori</t>
  </si>
  <si>
    <t>CI analogico</t>
  </si>
  <si>
    <t>Analogica spec applicazione</t>
  </si>
  <si>
    <t>Gestione energia</t>
  </si>
  <si>
    <t>Lineare standard - Generale</t>
  </si>
  <si>
    <t>Discreti, sensori e attuatori</t>
  </si>
  <si>
    <t>Componenti ottici</t>
  </si>
  <si>
    <t>Proprietà Intellettuale - Semi</t>
  </si>
  <si>
    <t>CI memoria</t>
  </si>
  <si>
    <t>Flash NAND</t>
  </si>
  <si>
    <t>Flash NOR</t>
  </si>
  <si>
    <t>Logica, processori e ASIC</t>
  </si>
  <si>
    <t>Comunicazione specifica app</t>
  </si>
  <si>
    <t>I/O e archiviazione specifica app</t>
  </si>
  <si>
    <t>Disp multimediali specifici app</t>
  </si>
  <si>
    <t>Logica</t>
  </si>
  <si>
    <t>Microcontrollori</t>
  </si>
  <si>
    <t>Microprocessori</t>
  </si>
  <si>
    <t>Software e servizi tecn</t>
  </si>
  <si>
    <t>Software applicativo</t>
  </si>
  <si>
    <t>Analisi e visualizzazione</t>
  </si>
  <si>
    <t>Software contenuto e collab</t>
  </si>
  <si>
    <t>Software per l'ingegneria</t>
  </si>
  <si>
    <t>Software per aziende</t>
  </si>
  <si>
    <t>Software specializzato</t>
  </si>
  <si>
    <t>Software comunicaz</t>
  </si>
  <si>
    <t>Software istruzione</t>
  </si>
  <si>
    <t>Softw gioco azzardo</t>
  </si>
  <si>
    <t>Software sanità</t>
  </si>
  <si>
    <t>Softw infrastrutture</t>
  </si>
  <si>
    <t>Software cloud e virtualizz</t>
  </si>
  <si>
    <t>Software di sicurezza</t>
  </si>
  <si>
    <t>Software di sistema</t>
  </si>
  <si>
    <t>Servizi tecnologici</t>
  </si>
  <si>
    <t>Servizi IT</t>
  </si>
  <si>
    <t>Servizi IT - Commerciale</t>
  </si>
  <si>
    <t>Esternalizzazione attività aziendali</t>
  </si>
  <si>
    <t>Esternalizzazione informatica</t>
  </si>
  <si>
    <t>Servizi di reti integrate</t>
  </si>
  <si>
    <t>Consulenza tecnologica</t>
  </si>
  <si>
    <t>Servizi informatici - Statali</t>
  </si>
  <si>
    <t>Servizi di informazione</t>
  </si>
  <si>
    <t>Servizi informazione finanziaria</t>
  </si>
  <si>
    <t>Agenzie credito</t>
  </si>
  <si>
    <t>Dati e analisi</t>
  </si>
  <si>
    <t>Servizi info non finanziaria</t>
  </si>
  <si>
    <t>Informazioni Sanità</t>
  </si>
  <si>
    <t>Informazioni legali</t>
  </si>
  <si>
    <t>Informazioni immobili</t>
  </si>
  <si>
    <t>Informaz scientifica</t>
  </si>
  <si>
    <t>Tecnologia informazione</t>
  </si>
  <si>
    <t>Elaboratori dati e transazioni</t>
  </si>
  <si>
    <t>Processori transazioni finanz</t>
  </si>
  <si>
    <t>Elaboratori dati non finanz</t>
  </si>
  <si>
    <t>Servizi pubblici</t>
  </si>
  <si>
    <t>Serv pubb</t>
  </si>
  <si>
    <t>Servizi energia elettrica</t>
  </si>
  <si>
    <t>Aziende erogaz elettr integrata</t>
  </si>
  <si>
    <t>Prod energia elett</t>
  </si>
  <si>
    <t>Generazione energia fossili</t>
  </si>
  <si>
    <t>Elettrico fossile - regolato</t>
  </si>
  <si>
    <t>Elettr fossile - Non regolam</t>
  </si>
  <si>
    <t>Generazione energia nucleare</t>
  </si>
  <si>
    <t>Energia nucleare - regolato</t>
  </si>
  <si>
    <t>Energia nucleare - non regol</t>
  </si>
  <si>
    <t>Generazione energia rinnovabile</t>
  </si>
  <si>
    <t>Generazione energia solare</t>
  </si>
  <si>
    <t>Energia solare - Regolamentata</t>
  </si>
  <si>
    <t>Energia solare - Non regolamentata</t>
  </si>
  <si>
    <t>Generazione energia eolica</t>
  </si>
  <si>
    <t>Energia eolica - Regolamentata</t>
  </si>
  <si>
    <t>Energia eolica - Non regolamentata</t>
  </si>
  <si>
    <t>Generazione energia termica</t>
  </si>
  <si>
    <t>Geotermico - regolato</t>
  </si>
  <si>
    <t>Geotermico - non regol</t>
  </si>
  <si>
    <t>Generazione energia idroelettrica</t>
  </si>
  <si>
    <t>Energia idroelettrica -Regolam</t>
  </si>
  <si>
    <t>Energia idroelett -Non regolam</t>
  </si>
  <si>
    <t>Generazione energia marina</t>
  </si>
  <si>
    <t>Energia marina - Regolamentata</t>
  </si>
  <si>
    <t>Energia marina - Non regolamentata</t>
  </si>
  <si>
    <t>Gen energia biomassa e rifiuti</t>
  </si>
  <si>
    <t>Biomassa e rifiuti - regolata</t>
  </si>
  <si>
    <t>Biomassa e rifiuti-Non regolam</t>
  </si>
  <si>
    <t>Accumulo energia</t>
  </si>
  <si>
    <t>Trasmissione e dist elettrica</t>
  </si>
  <si>
    <t>Trasmissione elettrica</t>
  </si>
  <si>
    <t>Distribuzione elettrica</t>
  </si>
  <si>
    <t>Riscald distr e aria cond</t>
  </si>
  <si>
    <t>Servizi pubblici gas e acqua</t>
  </si>
  <si>
    <t>Serv pubb gas</t>
  </si>
  <si>
    <t>Trasmiss gas e immagazz</t>
  </si>
  <si>
    <t>Trasmissione gas naturale</t>
  </si>
  <si>
    <t>Immagazz gas naturale</t>
  </si>
  <si>
    <t>Distribuzione gas</t>
  </si>
  <si>
    <t>Distrib propano</t>
  </si>
  <si>
    <t>Distrib gas naturale</t>
  </si>
  <si>
    <t>Aziende erogazione idrica</t>
  </si>
  <si>
    <t>Reti acque fognatura</t>
  </si>
  <si>
    <t>Reti fornitura idrica</t>
  </si>
  <si>
    <t>Marketing e commercio elett e gas</t>
  </si>
  <si>
    <t>Marketing e comm elettr e gas</t>
  </si>
  <si>
    <t>Marketing e commercio elettr</t>
  </si>
  <si>
    <t>Marketing e commercio gas</t>
  </si>
  <si>
    <t>Stato</t>
  </si>
  <si>
    <t>Sovranazionale</t>
  </si>
  <si>
    <t>Sopranazionali</t>
  </si>
  <si>
    <t>Nazionale</t>
  </si>
  <si>
    <t>Stato sovrano</t>
  </si>
  <si>
    <t>Agenzie sovrane</t>
  </si>
  <si>
    <t>Banche statali</t>
  </si>
  <si>
    <t>Banche Centrali</t>
  </si>
  <si>
    <t>Banche sviluppo Statali</t>
  </si>
  <si>
    <t>Banche Export-Import</t>
  </si>
  <si>
    <t>Regionale e locale</t>
  </si>
  <si>
    <t>Regionale</t>
  </si>
  <si>
    <t>Amministrazione regionale</t>
  </si>
  <si>
    <t>Agenzie regionali</t>
  </si>
  <si>
    <t>Amministrazione locale</t>
  </si>
  <si>
    <t>Agenzie locali</t>
  </si>
  <si>
    <t>Non classificabile</t>
  </si>
  <si>
    <t>Ignoto</t>
  </si>
  <si>
    <t>Rettifiche societarie</t>
  </si>
  <si>
    <t>Rettifiche intersegmento</t>
  </si>
  <si>
    <t>通訊</t>
  </si>
  <si>
    <t>媒體</t>
  </si>
  <si>
    <t>廣告及行銷</t>
  </si>
  <si>
    <t>廣告代理及服務</t>
  </si>
  <si>
    <t>廣告代理業</t>
  </si>
  <si>
    <t>電子行銷</t>
  </si>
  <si>
    <t>市場研究及顧問</t>
  </si>
  <si>
    <t>行銷顧問服務</t>
  </si>
  <si>
    <t>市場研究及意見調查</t>
  </si>
  <si>
    <t>媒體代表</t>
  </si>
  <si>
    <t>公共關係代理</t>
  </si>
  <si>
    <t>直接銷售業</t>
  </si>
  <si>
    <t>廣告宣傳物發送服務</t>
  </si>
  <si>
    <t>直接投遞廣告</t>
  </si>
  <si>
    <t>有線及衛星電視</t>
  </si>
  <si>
    <t>有線影片服務</t>
  </si>
  <si>
    <t>有線網路服務-媒體</t>
  </si>
  <si>
    <t>有線電話服務-媒體</t>
  </si>
  <si>
    <t>娛樂內容</t>
  </si>
  <si>
    <t>影片及電視</t>
  </si>
  <si>
    <t>影片及電視製作及發行</t>
  </si>
  <si>
    <t>影片及電視製作</t>
  </si>
  <si>
    <t>影片製作</t>
  </si>
  <si>
    <t>電視及影音製作</t>
  </si>
  <si>
    <t>影片及影音發行</t>
  </si>
  <si>
    <t>影片發行</t>
  </si>
  <si>
    <t>電視節目聯合供應</t>
  </si>
  <si>
    <t>影像製作及後製服務</t>
  </si>
  <si>
    <t>電視媒體網路</t>
  </si>
  <si>
    <t>有線網路</t>
  </si>
  <si>
    <t>廣告收入-有線網路</t>
  </si>
  <si>
    <t>其他收入-有線網路</t>
  </si>
  <si>
    <t>電視播放網路</t>
  </si>
  <si>
    <t>廣告收入-電視播放網路</t>
  </si>
  <si>
    <t>其他收入-電視播放網路</t>
  </si>
  <si>
    <t>權利金收入-媒體</t>
  </si>
  <si>
    <t>音樂製作及發行</t>
  </si>
  <si>
    <t>整合唱片製作及發行</t>
  </si>
  <si>
    <t>音樂出版</t>
  </si>
  <si>
    <t>唱片製作</t>
  </si>
  <si>
    <t>電玩遊戲軟體</t>
  </si>
  <si>
    <t>數位遊戲</t>
  </si>
  <si>
    <t>套裝遊戲</t>
  </si>
  <si>
    <t>出版及播放</t>
  </si>
  <si>
    <t>出版業</t>
  </si>
  <si>
    <t>專業書籍出版社</t>
  </si>
  <si>
    <t>教科書出版社</t>
  </si>
  <si>
    <t>報紙出版</t>
  </si>
  <si>
    <t>廣告收入-報紙</t>
  </si>
  <si>
    <t>發行收入-報紙</t>
  </si>
  <si>
    <t>其他收入-報紙</t>
  </si>
  <si>
    <t>期刊出版</t>
  </si>
  <si>
    <t>廣告收入-期刊</t>
  </si>
  <si>
    <t>發行收入-期刊</t>
  </si>
  <si>
    <t>其他收入-期刊</t>
  </si>
  <si>
    <t>地方電視及廣播播放</t>
  </si>
  <si>
    <t>地方電視播放</t>
  </si>
  <si>
    <t>廣告收入-地方電視播放</t>
  </si>
  <si>
    <t>其他收入-地方電視播放</t>
  </si>
  <si>
    <t>廣播</t>
  </si>
  <si>
    <t>廣播網</t>
  </si>
  <si>
    <t>廣播電台</t>
  </si>
  <si>
    <t>戶外展示廣告</t>
  </si>
  <si>
    <t>網路媒體及服務</t>
  </si>
  <si>
    <t>汽車網站</t>
  </si>
  <si>
    <t>廣告收入-汽車網站</t>
  </si>
  <si>
    <t>其他收入-汽車網站</t>
  </si>
  <si>
    <t>交友服務網站</t>
  </si>
  <si>
    <t>廣告收入-交友服務網站</t>
  </si>
  <si>
    <t>其他收入-交友服務網站</t>
  </si>
  <si>
    <t>網域註冊商</t>
  </si>
  <si>
    <t>廣告收入-網域註冊商</t>
  </si>
  <si>
    <t>其他收入-網域註冊商</t>
  </si>
  <si>
    <t>娛樂活動線上售票</t>
  </si>
  <si>
    <t>廣告收入-娛樂活動線上售票</t>
  </si>
  <si>
    <t>其他收入-娛樂活動線上售票</t>
  </si>
  <si>
    <t>攝影網站</t>
  </si>
  <si>
    <t>廣告收入-攝影網站</t>
  </si>
  <si>
    <t>其他收入-攝影網站</t>
  </si>
  <si>
    <t>價格及服務比較網站</t>
  </si>
  <si>
    <t>廣告收入-價格及服務比較網站</t>
  </si>
  <si>
    <t>其他收入-價格及服務比較網站</t>
  </si>
  <si>
    <t>不動產及房地產網站</t>
  </si>
  <si>
    <t>廣告收入-不動產及房地產站</t>
  </si>
  <si>
    <t>其他收入-不動產網站</t>
  </si>
  <si>
    <t>求職求才服務網站</t>
  </si>
  <si>
    <t>廣告收入-求職求才網站</t>
  </si>
  <si>
    <t>其他收入-求職求才網站</t>
  </si>
  <si>
    <t>旅遊資訊及預約網站</t>
  </si>
  <si>
    <t>廣告收入-旅遊資訊及預約網站</t>
  </si>
  <si>
    <t>其他-旅遊資訊及預約網站</t>
  </si>
  <si>
    <t>教育資訊網站</t>
  </si>
  <si>
    <t>廣告收入-教育資訊網站</t>
  </si>
  <si>
    <t>其他-教育資訊網站</t>
  </si>
  <si>
    <t>網路廣告入口</t>
  </si>
  <si>
    <t>廣告收入-網路</t>
  </si>
  <si>
    <t>展示廣告</t>
  </si>
  <si>
    <t>搜尋廣告</t>
  </si>
  <si>
    <t>其他收入-網路入口</t>
  </si>
  <si>
    <t>醫療及保健網站</t>
  </si>
  <si>
    <t>廣告收入-醫療及保健網站</t>
  </si>
  <si>
    <t>其他-醫療及保健網站</t>
  </si>
  <si>
    <t>新聞、體育及娛樂網站</t>
  </si>
  <si>
    <t>廣告收入-新聞/體育/娛樂網站</t>
  </si>
  <si>
    <t>其他收入-新聞/體育/娛樂網站</t>
  </si>
  <si>
    <t>線上社群</t>
  </si>
  <si>
    <t>廣告收入-社交網站</t>
  </si>
  <si>
    <t>其他收入-社交網站</t>
  </si>
  <si>
    <t>電信</t>
  </si>
  <si>
    <t>無線通訊服務</t>
  </si>
  <si>
    <t>無線服務供應商</t>
  </si>
  <si>
    <t>行動語音服務</t>
  </si>
  <si>
    <t>行動數據服務</t>
  </si>
  <si>
    <t>行動簡訊(SMS)</t>
  </si>
  <si>
    <t>行動漫遊服務</t>
  </si>
  <si>
    <t>無線基礎建設使用收入</t>
  </si>
  <si>
    <t>衛星電信(除電視)</t>
  </si>
  <si>
    <t>行動通信裝置收入</t>
  </si>
  <si>
    <t>固網電信</t>
  </si>
  <si>
    <t>固網通話服務-電信</t>
  </si>
  <si>
    <t>網路語音 (IP) 電話服務</t>
  </si>
  <si>
    <t>有線短途服務</t>
  </si>
  <si>
    <t>固網長途服務</t>
  </si>
  <si>
    <t>有線電話線出租</t>
  </si>
  <si>
    <t>固網網路服務</t>
  </si>
  <si>
    <t>固網影片服務-電信</t>
  </si>
  <si>
    <t>批發電信服務</t>
  </si>
  <si>
    <t>資料中心</t>
  </si>
  <si>
    <t>非核心消費</t>
  </si>
  <si>
    <t>非核心消費產品</t>
  </si>
  <si>
    <t>紡織及服裝產品</t>
  </si>
  <si>
    <t>服飾、鞋類及配件設計</t>
  </si>
  <si>
    <t>成衣設計</t>
  </si>
  <si>
    <t>兒童服飾</t>
  </si>
  <si>
    <t>男士服飾</t>
  </si>
  <si>
    <t>女士服飾</t>
  </si>
  <si>
    <t>內睡衣</t>
  </si>
  <si>
    <t>運動服裝</t>
  </si>
  <si>
    <t>毛皮服飾</t>
  </si>
  <si>
    <t>外出服</t>
  </si>
  <si>
    <t>專業制服</t>
  </si>
  <si>
    <t>服飾品牌授權</t>
  </si>
  <si>
    <t>手袋、皮革製品及配件設計</t>
  </si>
  <si>
    <t>行李箱</t>
  </si>
  <si>
    <t>個人皮革製品</t>
  </si>
  <si>
    <t>手提包及皮包</t>
  </si>
  <si>
    <t>鞋類設計</t>
  </si>
  <si>
    <t>運動鞋</t>
  </si>
  <si>
    <t>非運動鞋</t>
  </si>
  <si>
    <t>男鞋</t>
  </si>
  <si>
    <t>女鞋</t>
  </si>
  <si>
    <t>衣物製作外包服務</t>
  </si>
  <si>
    <t>手錶及珠寶設計</t>
  </si>
  <si>
    <t>珠寶</t>
  </si>
  <si>
    <t>手錶</t>
  </si>
  <si>
    <t>紡織及紡織品</t>
  </si>
  <si>
    <t>皮革、鞣皮及染皮</t>
  </si>
  <si>
    <t>紡織</t>
  </si>
  <si>
    <t>織物整理加工</t>
  </si>
  <si>
    <t>織物塗佈業</t>
  </si>
  <si>
    <t>不織布紡織及織布整理</t>
  </si>
  <si>
    <t>人造纖維梭織物整理加工業</t>
  </si>
  <si>
    <t>織布</t>
  </si>
  <si>
    <t>非梭織布整理加工</t>
  </si>
  <si>
    <t>人造纖維梭織布業</t>
  </si>
  <si>
    <t>纖維、紗及線</t>
  </si>
  <si>
    <t>合成纖維及針織</t>
  </si>
  <si>
    <t>針織業</t>
  </si>
  <si>
    <t>紡紗業</t>
  </si>
  <si>
    <t>紡紗締鬈、延伸及撚紗</t>
  </si>
  <si>
    <t>紡織品</t>
  </si>
  <si>
    <t>帆布及其他產品</t>
  </si>
  <si>
    <t>棉花栽培</t>
  </si>
  <si>
    <t>繩索業</t>
  </si>
  <si>
    <t>布包業</t>
  </si>
  <si>
    <t>輪胎簾布</t>
  </si>
  <si>
    <t>汽車業</t>
  </si>
  <si>
    <t>汽車</t>
  </si>
  <si>
    <t>客車</t>
  </si>
  <si>
    <t>輕型卡車</t>
  </si>
  <si>
    <t>摩托車及零件製造</t>
  </si>
  <si>
    <t>汽車零件</t>
  </si>
  <si>
    <t>另類車輛零件</t>
  </si>
  <si>
    <t>汽車電機</t>
  </si>
  <si>
    <t>汽車照明設備</t>
  </si>
  <si>
    <t>其他電機設備製造</t>
  </si>
  <si>
    <t>汽車玻璃</t>
  </si>
  <si>
    <t>汽車冷暖氣系統</t>
  </si>
  <si>
    <t>汽車金屬沖壓</t>
  </si>
  <si>
    <t>汽車安全設備</t>
  </si>
  <si>
    <t>汽車工程及技術</t>
  </si>
  <si>
    <t>車體及底盤</t>
  </si>
  <si>
    <t>煞車系統</t>
  </si>
  <si>
    <t>傳動組件</t>
  </si>
  <si>
    <t>引擎及零件</t>
  </si>
  <si>
    <t>柴油引擎及引擎零件</t>
  </si>
  <si>
    <t>汽油引擎及引擎零件</t>
  </si>
  <si>
    <t>排氣及排放</t>
  </si>
  <si>
    <t>座椅及內裝</t>
  </si>
  <si>
    <t>車輛轉向及懸承元件</t>
  </si>
  <si>
    <t>輪胎</t>
  </si>
  <si>
    <t>車用電池</t>
  </si>
  <si>
    <t>車輪</t>
  </si>
  <si>
    <t>住宅營建</t>
  </si>
  <si>
    <t>單戶住宅建築</t>
  </si>
  <si>
    <t>多戶住宅建築</t>
  </si>
  <si>
    <t>組合房屋(移動式)</t>
  </si>
  <si>
    <t>土地銷售</t>
  </si>
  <si>
    <t>居家修繕</t>
  </si>
  <si>
    <t>地板鋪設</t>
  </si>
  <si>
    <t>地毯及踏墊</t>
  </si>
  <si>
    <t>陶瓷牆及地板磁磚</t>
  </si>
  <si>
    <t>層板及木質地板</t>
  </si>
  <si>
    <t>塑膠彈性地板覆蓋物</t>
  </si>
  <si>
    <t>櫥櫃及檯面</t>
  </si>
  <si>
    <t>配管產品</t>
  </si>
  <si>
    <t>窗及門-建築製品</t>
  </si>
  <si>
    <t>金屬門窗</t>
  </si>
  <si>
    <t>木製門窗</t>
  </si>
  <si>
    <t>家庭及辦公室產品</t>
  </si>
  <si>
    <t>家用電器</t>
  </si>
  <si>
    <t>家用電動器具及電扇</t>
  </si>
  <si>
    <t>家用烹飪電器</t>
  </si>
  <si>
    <t>家用洗衣設備製造</t>
  </si>
  <si>
    <t>家用電冰箱及冷凍櫃</t>
  </si>
  <si>
    <t>家用吸塵器</t>
  </si>
  <si>
    <t>家用家具</t>
  </si>
  <si>
    <t>金屬家具</t>
  </si>
  <si>
    <t>木製家用家具</t>
  </si>
  <si>
    <t>布面木製家具</t>
  </si>
  <si>
    <t>無布面木製家具</t>
  </si>
  <si>
    <t>辦公家具</t>
  </si>
  <si>
    <t>床墊</t>
  </si>
  <si>
    <t>家庭廚具</t>
  </si>
  <si>
    <t>炊具及餐具</t>
  </si>
  <si>
    <t>家庭裝飾品</t>
  </si>
  <si>
    <t>辦公用品</t>
  </si>
  <si>
    <t>文具及筆記本</t>
  </si>
  <si>
    <t>書寫工具</t>
  </si>
  <si>
    <t>休閒產品</t>
  </si>
  <si>
    <t>玩具及遊戲</t>
  </si>
  <si>
    <t>樂器</t>
  </si>
  <si>
    <t>休旅車</t>
  </si>
  <si>
    <t>遊船遊艇建造</t>
  </si>
  <si>
    <t>車屋、露營拖車及露營車</t>
  </si>
  <si>
    <t>車屋</t>
  </si>
  <si>
    <t>旅行車及露營車</t>
  </si>
  <si>
    <t>體育用品</t>
  </si>
  <si>
    <t>腳踏車及零件</t>
  </si>
  <si>
    <t>腳踏車</t>
  </si>
  <si>
    <t>腳踏車零件</t>
  </si>
  <si>
    <t>高爾夫球裝備</t>
  </si>
  <si>
    <t>小型武器</t>
  </si>
  <si>
    <t>非核心消費服務</t>
  </si>
  <si>
    <t>消費者服務</t>
  </si>
  <si>
    <t>消費品出租</t>
  </si>
  <si>
    <t>消費電子及電器用品出租</t>
  </si>
  <si>
    <t>家用健康設備出租</t>
  </si>
  <si>
    <t>教育服務</t>
  </si>
  <si>
    <t>小學及中學</t>
  </si>
  <si>
    <t>專科學校</t>
  </si>
  <si>
    <t>大專、大學及職業學校</t>
  </si>
  <si>
    <t>職業學校</t>
  </si>
  <si>
    <t>語言學校</t>
  </si>
  <si>
    <t>殯葬服務</t>
  </si>
  <si>
    <t>殯儀館及服務</t>
  </si>
  <si>
    <t>墓地及火葬場</t>
  </si>
  <si>
    <t>非盈利組織</t>
  </si>
  <si>
    <t>工會</t>
  </si>
  <si>
    <t>同業公會</t>
  </si>
  <si>
    <t>個人保健服務</t>
  </si>
  <si>
    <t>美容沙龍</t>
  </si>
  <si>
    <t>體重管理服務</t>
  </si>
  <si>
    <t>相片沖印服務</t>
  </si>
  <si>
    <t>攝影工作室</t>
  </si>
  <si>
    <t>政治委員會</t>
  </si>
  <si>
    <t>住宅承包商</t>
  </si>
  <si>
    <t>其他消費者服務</t>
  </si>
  <si>
    <t>消費用品維修及保養</t>
  </si>
  <si>
    <t>洗衣服務</t>
  </si>
  <si>
    <t>博弈、住宿及餐廳</t>
  </si>
  <si>
    <t>賭場及博弈</t>
  </si>
  <si>
    <t>賭場(賭場飯店除外)</t>
  </si>
  <si>
    <t>博弈設備</t>
  </si>
  <si>
    <t>行動及線上博奕</t>
  </si>
  <si>
    <t>彩券服務</t>
  </si>
  <si>
    <t>賽場</t>
  </si>
  <si>
    <t>投注</t>
  </si>
  <si>
    <t>郵輪</t>
  </si>
  <si>
    <t>住宿</t>
  </si>
  <si>
    <t>飯店及汽車旅館(賭場飯店除外)</t>
  </si>
  <si>
    <t>食品及飲料收入-飯店</t>
  </si>
  <si>
    <t>房租收入-飯店</t>
  </si>
  <si>
    <t>分時度假收入-飯店</t>
  </si>
  <si>
    <t>其他收入-飯店</t>
  </si>
  <si>
    <t>賭場旅館</t>
  </si>
  <si>
    <t>食品及飲料收入-賭場飯店</t>
  </si>
  <si>
    <t>房租收入-賭場飯店</t>
  </si>
  <si>
    <t>其他收入-賭場飯店</t>
  </si>
  <si>
    <t>餐廳</t>
  </si>
  <si>
    <t>小型餐飲店</t>
  </si>
  <si>
    <t>速食休閒餐廳</t>
  </si>
  <si>
    <t>速食休閒餐廳 - 加盟</t>
  </si>
  <si>
    <t>速食休閒餐廳 - 直營</t>
  </si>
  <si>
    <t>速食餐廳</t>
  </si>
  <si>
    <t>速食餐廳-加盟</t>
  </si>
  <si>
    <t>速食餐廳-直營</t>
  </si>
  <si>
    <t>咖啡及零食</t>
  </si>
  <si>
    <t>咖啡及零食-加盟店</t>
  </si>
  <si>
    <t>咖啡及零食-自有</t>
  </si>
  <si>
    <t>酒吧及小酒館</t>
  </si>
  <si>
    <t>全套服務餐廳</t>
  </si>
  <si>
    <t>休閒家庭式全套服務餐廳</t>
  </si>
  <si>
    <t>休閒家庭式餐廳-加盟</t>
  </si>
  <si>
    <t>休閒家庭式餐廳-直營</t>
  </si>
  <si>
    <t>高級全套服務餐廳</t>
  </si>
  <si>
    <t>高級餐廳-加盟</t>
  </si>
  <si>
    <t>高級餐廳-直營</t>
  </si>
  <si>
    <t>娛樂設施</t>
  </si>
  <si>
    <t>成人夜總會</t>
  </si>
  <si>
    <t>娛樂及主題樂園</t>
  </si>
  <si>
    <t>遊樂庭園</t>
  </si>
  <si>
    <t>遊樂及主題樂園</t>
  </si>
  <si>
    <t>娛樂活動售票機構</t>
  </si>
  <si>
    <t>電影院</t>
  </si>
  <si>
    <t>表演藝術及博物館</t>
  </si>
  <si>
    <t>博物館、藝廊及展場</t>
  </si>
  <si>
    <t>表演藝術</t>
  </si>
  <si>
    <t>獨立藝術家</t>
  </si>
  <si>
    <t>自有設備活動推廣機構</t>
  </si>
  <si>
    <t>無設備活動推廣機構</t>
  </si>
  <si>
    <t>劇院及晚宴劇院</t>
  </si>
  <si>
    <t>職業體育及相關活動</t>
  </si>
  <si>
    <t>轉播權利金-運動團隊</t>
  </si>
  <si>
    <t>門票收入</t>
  </si>
  <si>
    <t>商品 - 運動團隊</t>
  </si>
  <si>
    <t>運動團體</t>
  </si>
  <si>
    <t>保齡球場</t>
  </si>
  <si>
    <t>健身及休閒活動中心</t>
  </si>
  <si>
    <t>高爾夫球場及鄉村俱樂部</t>
  </si>
  <si>
    <t>船屋</t>
  </si>
  <si>
    <t>滑雪場</t>
  </si>
  <si>
    <t>旅遊服務業</t>
  </si>
  <si>
    <t>行程規劃商</t>
  </si>
  <si>
    <t>旅行社</t>
  </si>
  <si>
    <t>旅行預訂服務</t>
  </si>
  <si>
    <t>零售及批發-非核心</t>
  </si>
  <si>
    <t>經銷商-非核心消費</t>
  </si>
  <si>
    <t>服飾及鞋類批發</t>
  </si>
  <si>
    <t>服裝及飾品批發</t>
  </si>
  <si>
    <t>鞋類批發</t>
  </si>
  <si>
    <t>珠寶批發</t>
  </si>
  <si>
    <t>汽車總經銷</t>
  </si>
  <si>
    <t>汽車批發商</t>
  </si>
  <si>
    <t>汽車用品批發商</t>
  </si>
  <si>
    <t>輪胎及內胎商品批發</t>
  </si>
  <si>
    <t>消費性電子產品及家電批發</t>
  </si>
  <si>
    <t>電腦及軟體批發</t>
  </si>
  <si>
    <t>照相設備及用品批發</t>
  </si>
  <si>
    <t>家庭及辦公室產品批發</t>
  </si>
  <si>
    <t>五金批發</t>
  </si>
  <si>
    <t>家飾品批發</t>
  </si>
  <si>
    <t>辦公設備批發</t>
  </si>
  <si>
    <t>油漆用品批發</t>
  </si>
  <si>
    <t>列印及書寫用紙批發</t>
  </si>
  <si>
    <t>文具及辦公室用品批發</t>
  </si>
  <si>
    <t>其他批發</t>
  </si>
  <si>
    <t>書籍/期刊/報紙批發</t>
  </si>
  <si>
    <t>紡織品批發</t>
  </si>
  <si>
    <t>花卉用品批發</t>
  </si>
  <si>
    <t>工業紙類批發</t>
  </si>
  <si>
    <t>眼科產品批發</t>
  </si>
  <si>
    <t>運動用品批發</t>
  </si>
  <si>
    <t>玩具及遊戲批發</t>
  </si>
  <si>
    <t>進口及出口</t>
  </si>
  <si>
    <t>零售-非核心消費</t>
  </si>
  <si>
    <t>汽車零售商</t>
  </si>
  <si>
    <t>汽車零件及配件店</t>
  </si>
  <si>
    <t>汽車修理中心</t>
  </si>
  <si>
    <t>汽車經銷商</t>
  </si>
  <si>
    <t>客車出租及租賃</t>
  </si>
  <si>
    <t>客車租賃</t>
  </si>
  <si>
    <t>客車出租</t>
  </si>
  <si>
    <t>郵購及電視購物零售</t>
  </si>
  <si>
    <t>郵購型錄零售</t>
  </si>
  <si>
    <t>多層次傳銷</t>
  </si>
  <si>
    <t>電視購物零售</t>
  </si>
  <si>
    <t>消費電子及家電品店</t>
  </si>
  <si>
    <t>消費性電器店</t>
  </si>
  <si>
    <t>家庭器具店</t>
  </si>
  <si>
    <t>百貨公司</t>
  </si>
  <si>
    <t>高級百貨公司</t>
  </si>
  <si>
    <t>中型百貨公司</t>
  </si>
  <si>
    <t>家居產品店</t>
  </si>
  <si>
    <t>建材經銷商</t>
  </si>
  <si>
    <t>磚塊及石頭建材經銷商</t>
  </si>
  <si>
    <t>配管通風冷暖氣經銷商</t>
  </si>
  <si>
    <t>屋頂、牆及隔間材料經銷商</t>
  </si>
  <si>
    <t>木製品經銷商</t>
  </si>
  <si>
    <t>居家修繕商店</t>
  </si>
  <si>
    <t>五金行</t>
  </si>
  <si>
    <t>家居用品中心</t>
  </si>
  <si>
    <t>苗圃及園藝中心</t>
  </si>
  <si>
    <t>家飾品店</t>
  </si>
  <si>
    <t>家具店</t>
  </si>
  <si>
    <t>珠寶及鐘錶店</t>
  </si>
  <si>
    <t>珠寶店</t>
  </si>
  <si>
    <t>鐘錶店</t>
  </si>
  <si>
    <t>特殊服飾商店</t>
  </si>
  <si>
    <t>服飾店-加盟</t>
  </si>
  <si>
    <t>童裝及嬰兒用品店</t>
  </si>
  <si>
    <t>青少年及年輕人服飾店</t>
  </si>
  <si>
    <t>家庭服飾店</t>
  </si>
  <si>
    <t>男性服飾店</t>
  </si>
  <si>
    <t>女性服飾店</t>
  </si>
  <si>
    <t>廉價服飾</t>
  </si>
  <si>
    <t>服飾配件店</t>
  </si>
  <si>
    <t>鞋店</t>
  </si>
  <si>
    <t>運動用品店</t>
  </si>
  <si>
    <t>其他特殊品零售-非必需品</t>
  </si>
  <si>
    <t>工藝品店</t>
  </si>
  <si>
    <t>化妝品及美容用品店</t>
  </si>
  <si>
    <t>禮品、裝飾品、紀念品店</t>
  </si>
  <si>
    <t>保健食品店</t>
  </si>
  <si>
    <t>玩具及遊戲店</t>
  </si>
  <si>
    <t>影片及電玩遊戲出租店</t>
  </si>
  <si>
    <t>預錄音樂及影片店</t>
  </si>
  <si>
    <t>樂器店</t>
  </si>
  <si>
    <t>辦公室用品及文具店</t>
  </si>
  <si>
    <t>眼鏡用品店</t>
  </si>
  <si>
    <t>寵物及寵物用品店</t>
  </si>
  <si>
    <t>二手商品店</t>
  </si>
  <si>
    <t>電玩遊戲商店</t>
  </si>
  <si>
    <t>電子商務非必需品</t>
  </si>
  <si>
    <t>網路市場</t>
  </si>
  <si>
    <t>其他特殊產品零售-線上</t>
  </si>
  <si>
    <t>汽車零件供應-線上</t>
  </si>
  <si>
    <t>消費性電子-線上</t>
  </si>
  <si>
    <t>家用及辦公室用品-線上</t>
  </si>
  <si>
    <t>服飾及鞋類-線上</t>
  </si>
  <si>
    <t>書籍-線上</t>
  </si>
  <si>
    <t>化妝及美容用品店 - 線上</t>
  </si>
  <si>
    <t>花卉-線上</t>
  </si>
  <si>
    <t>玩具及遊戲-線上</t>
  </si>
  <si>
    <t>珠寶-線上</t>
  </si>
  <si>
    <t>音樂及電影-線上</t>
  </si>
  <si>
    <t>樂器-線上</t>
  </si>
  <si>
    <t>寵物及寵物用品-線上</t>
  </si>
  <si>
    <t>運動用品-線上</t>
  </si>
  <si>
    <t>核心消費</t>
  </si>
  <si>
    <t>消費者產品</t>
  </si>
  <si>
    <t>農業生產者</t>
  </si>
  <si>
    <t>動物飼料製造</t>
  </si>
  <si>
    <t>動物產品及加工</t>
  </si>
  <si>
    <t>牛放牧飼育業</t>
  </si>
  <si>
    <t>肉牛放牧飼育業</t>
  </si>
  <si>
    <t>乳牛及牛奶生產</t>
  </si>
  <si>
    <t>豬飼育</t>
  </si>
  <si>
    <t>家禽飼育</t>
  </si>
  <si>
    <t>動物加工處理</t>
  </si>
  <si>
    <t>肉類加工處理</t>
  </si>
  <si>
    <t>家禽加工處理</t>
  </si>
  <si>
    <t>油脂精煉及肉類副產品</t>
  </si>
  <si>
    <t>水產養殖及漁業</t>
  </si>
  <si>
    <t>水產養殖</t>
  </si>
  <si>
    <t>鰭魚類養殖及魚類孵化</t>
  </si>
  <si>
    <t>鰭魚類漁業</t>
  </si>
  <si>
    <t>糧食作物生產</t>
  </si>
  <si>
    <t>可可耕作</t>
  </si>
  <si>
    <t>水果栽培</t>
  </si>
  <si>
    <t>蘋果園</t>
  </si>
  <si>
    <t>柑橘園(橘子除外)</t>
  </si>
  <si>
    <t>葡萄園</t>
  </si>
  <si>
    <t>橘園</t>
  </si>
  <si>
    <t>草苺栽培</t>
  </si>
  <si>
    <t>榖物栽培</t>
  </si>
  <si>
    <t>玉米栽培</t>
  </si>
  <si>
    <t>稻作栽培</t>
  </si>
  <si>
    <t>小麥栽培</t>
  </si>
  <si>
    <t>蘑菇生產</t>
  </si>
  <si>
    <t>油籽栽培</t>
  </si>
  <si>
    <t>棕櫚油栽培</t>
  </si>
  <si>
    <t>黃豆栽培</t>
  </si>
  <si>
    <t>甘蔗栽培</t>
  </si>
  <si>
    <t>堅果栽培</t>
  </si>
  <si>
    <t>蔬菜栽培</t>
  </si>
  <si>
    <t>農作物生產輔助業</t>
  </si>
  <si>
    <t>糖、穀物及油籽輾磨</t>
  </si>
  <si>
    <t>穀物及油籽輾磨</t>
  </si>
  <si>
    <t>油脂精煉及混合</t>
  </si>
  <si>
    <t>磨粉</t>
  </si>
  <si>
    <t>麥芽</t>
  </si>
  <si>
    <t>棕櫚油加工處理</t>
  </si>
  <si>
    <t>碾米</t>
  </si>
  <si>
    <t>黃豆處理</t>
  </si>
  <si>
    <t>玉米濕式輾磨</t>
  </si>
  <si>
    <t>糖</t>
  </si>
  <si>
    <t>甜菜糖</t>
  </si>
  <si>
    <t>蔗糖精煉</t>
  </si>
  <si>
    <t>甘蔗糖廠</t>
  </si>
  <si>
    <t>包裝食品製造業</t>
  </si>
  <si>
    <t>麵包及烘培製品</t>
  </si>
  <si>
    <t>烘培製品</t>
  </si>
  <si>
    <t>冷凍蛋糕及酥餅</t>
  </si>
  <si>
    <t>麵粉製品(非麵包）</t>
  </si>
  <si>
    <t>義大利麵</t>
  </si>
  <si>
    <t>麵類</t>
  </si>
  <si>
    <t>調味品</t>
  </si>
  <si>
    <t>乳品及蛋品</t>
  </si>
  <si>
    <t>奶油</t>
  </si>
  <si>
    <t>乳酪</t>
  </si>
  <si>
    <t>乾燥、濃縮乳品</t>
  </si>
  <si>
    <t>蛋</t>
  </si>
  <si>
    <t>液態乳品</t>
  </si>
  <si>
    <t>冰淇淋</t>
  </si>
  <si>
    <t>食品原料</t>
  </si>
  <si>
    <t>混合麵粉及麵糰業</t>
  </si>
  <si>
    <t>調味糖漿及濃縮汁</t>
  </si>
  <si>
    <t>香料與香精</t>
  </si>
  <si>
    <t>冷凍、罐裝及生鮮產品</t>
  </si>
  <si>
    <t>罐裝食品業</t>
  </si>
  <si>
    <t>蔬果罐裝</t>
  </si>
  <si>
    <t>特殊食品罐裝</t>
  </si>
  <si>
    <t>乾燥及脫水食品</t>
  </si>
  <si>
    <t>冷凍水果/果汁/蔬菜</t>
  </si>
  <si>
    <t>特殊冷凍食品</t>
  </si>
  <si>
    <t>新鮮調理食品</t>
  </si>
  <si>
    <t>海產調理及包裝</t>
  </si>
  <si>
    <t>新鮮及冷凍海產處理</t>
  </si>
  <si>
    <t>海產罐裝</t>
  </si>
  <si>
    <t>肉類產品</t>
  </si>
  <si>
    <t>醃漬及煙燻肉品</t>
  </si>
  <si>
    <t>生鮮肉品</t>
  </si>
  <si>
    <t>雞肉類產品</t>
  </si>
  <si>
    <t>寵物食品</t>
  </si>
  <si>
    <t>零食及糖果</t>
  </si>
  <si>
    <t>糖果</t>
  </si>
  <si>
    <t>巧克力及糖果</t>
  </si>
  <si>
    <t>非巧克力糖果</t>
  </si>
  <si>
    <t>零食</t>
  </si>
  <si>
    <t>早餐穀類食品</t>
  </si>
  <si>
    <t>餅乾</t>
  </si>
  <si>
    <t>烘烤核果及花生醬</t>
  </si>
  <si>
    <t>營養品</t>
  </si>
  <si>
    <t>酒精飲料</t>
  </si>
  <si>
    <t>釀酒商</t>
  </si>
  <si>
    <t>蒸餾酒</t>
  </si>
  <si>
    <t>葡萄酒業</t>
  </si>
  <si>
    <t>非酒精飲料</t>
  </si>
  <si>
    <t>咖啡</t>
  </si>
  <si>
    <t>罐裝水</t>
  </si>
  <si>
    <t>非酒類飲料</t>
  </si>
  <si>
    <t>蔬果汁</t>
  </si>
  <si>
    <t>運動及能量飲料</t>
  </si>
  <si>
    <t>菸草及大麻</t>
  </si>
  <si>
    <t>菸草</t>
  </si>
  <si>
    <t>菸草栽培</t>
  </si>
  <si>
    <t>菸葉</t>
  </si>
  <si>
    <t>菸草品</t>
  </si>
  <si>
    <t>雪茄</t>
  </si>
  <si>
    <t>香菸</t>
  </si>
  <si>
    <t>無煙菸草</t>
  </si>
  <si>
    <t>家居產品</t>
  </si>
  <si>
    <t>電燈泡及其零件</t>
  </si>
  <si>
    <t>家庭清潔用品</t>
  </si>
  <si>
    <t>家用電池</t>
  </si>
  <si>
    <t>個人保健用品</t>
  </si>
  <si>
    <t>化妝品</t>
  </si>
  <si>
    <t>刮鬍器及刮鬍刀</t>
  </si>
  <si>
    <t>衛生紙產品</t>
  </si>
  <si>
    <t>肥皂及其他清潔劑</t>
  </si>
  <si>
    <t>零售及批發-核心</t>
  </si>
  <si>
    <t>經銷商-核心消費</t>
  </si>
  <si>
    <t>農產品批發</t>
  </si>
  <si>
    <t>農業用品批發</t>
  </si>
  <si>
    <t>穀類及豆類批發</t>
  </si>
  <si>
    <t>牲畜批發</t>
  </si>
  <si>
    <t>食品批發商</t>
  </si>
  <si>
    <t>啤酒及麥酒批發</t>
  </si>
  <si>
    <t>糖果批發</t>
  </si>
  <si>
    <t>乳製品(乾貨或罐頭除外)批發</t>
  </si>
  <si>
    <t>魚類及海鮮批發</t>
  </si>
  <si>
    <t>新鮮水果及蔬菜批發</t>
  </si>
  <si>
    <t>綜合性雜貨批發</t>
  </si>
  <si>
    <t>肉類及肉類產品批發</t>
  </si>
  <si>
    <t>冷凍包裝食品批發</t>
  </si>
  <si>
    <t>家禽及家禽產品批發</t>
  </si>
  <si>
    <t>菸草製品批發</t>
  </si>
  <si>
    <t>葡萄酒及蒸餾酒精飲料批發</t>
  </si>
  <si>
    <t>其他批發-核心消費</t>
  </si>
  <si>
    <t>零售-核心消費</t>
  </si>
  <si>
    <t>食品及藥品商店</t>
  </si>
  <si>
    <t>超級市場</t>
  </si>
  <si>
    <t>大規模超級市場</t>
  </si>
  <si>
    <t>傳統超市</t>
  </si>
  <si>
    <t>超市 - 線上</t>
  </si>
  <si>
    <t>特色食品及主食商店</t>
  </si>
  <si>
    <t>零售糕點</t>
  </si>
  <si>
    <t>啤酒、葡萄酒及酒類店</t>
  </si>
  <si>
    <t>健康及天然食品商店</t>
  </si>
  <si>
    <t>便利商店</t>
  </si>
  <si>
    <t>藥品店</t>
  </si>
  <si>
    <t>美妝藥局</t>
  </si>
  <si>
    <t>藥物-線上</t>
  </si>
  <si>
    <t>量販店</t>
  </si>
  <si>
    <t>超級購物中心</t>
  </si>
  <si>
    <t>倉儲式俱樂部</t>
  </si>
  <si>
    <t>折扣商店</t>
  </si>
  <si>
    <t>一元商店</t>
  </si>
  <si>
    <t>能源</t>
  </si>
  <si>
    <t>石油及天然氣</t>
  </si>
  <si>
    <t>石油及天然氣產商</t>
  </si>
  <si>
    <t>綜合性石油業</t>
  </si>
  <si>
    <t>探勘及生產</t>
  </si>
  <si>
    <t>原油及天然氣探勘與生產</t>
  </si>
  <si>
    <t>原油產量</t>
  </si>
  <si>
    <t>油砂產量</t>
  </si>
  <si>
    <t>天然氣凝結油生產</t>
  </si>
  <si>
    <t>天然氣產量</t>
  </si>
  <si>
    <t>負採礦權 - 能源</t>
  </si>
  <si>
    <t>石油及天然氣行銷與交易</t>
  </si>
  <si>
    <t>權利金收入-油氣</t>
  </si>
  <si>
    <t>中游石油及天然氣業</t>
  </si>
  <si>
    <t>石油與含液天然氣管線</t>
  </si>
  <si>
    <t>石油管線及貯存</t>
  </si>
  <si>
    <t>原油管線及儲存</t>
  </si>
  <si>
    <t>精煉產品管線及儲存</t>
  </si>
  <si>
    <t>天然氣凝結油管線及服務</t>
  </si>
  <si>
    <t>天然氣收集及處理</t>
  </si>
  <si>
    <t>天然氣凝結油分餾及行銷</t>
  </si>
  <si>
    <t>天然氣凝結油管線</t>
  </si>
  <si>
    <t>天然氣運輸</t>
  </si>
  <si>
    <t>液化天然氣(LNG)</t>
  </si>
  <si>
    <t>液化天然氣液化</t>
  </si>
  <si>
    <t>液化天然氣再氣化</t>
  </si>
  <si>
    <t>提煉及行銷</t>
  </si>
  <si>
    <t>石油煉製</t>
  </si>
  <si>
    <t>石油行銷</t>
  </si>
  <si>
    <t>石油零售</t>
  </si>
  <si>
    <t>公司油站</t>
  </si>
  <si>
    <t>加油站</t>
  </si>
  <si>
    <t>石油批發商</t>
  </si>
  <si>
    <t>石油及天然氣服務及設備</t>
  </si>
  <si>
    <t>鑽井及鑽井支援</t>
  </si>
  <si>
    <t>境內合約鑽井</t>
  </si>
  <si>
    <t>海域鑽井</t>
  </si>
  <si>
    <t>鑽井支援</t>
  </si>
  <si>
    <t>油田服務及設備製造</t>
  </si>
  <si>
    <t>境內油田服務</t>
  </si>
  <si>
    <t>海底油田服務</t>
  </si>
  <si>
    <t>油氣震測探勘</t>
  </si>
  <si>
    <t>再生能源</t>
  </si>
  <si>
    <t>生質燃料</t>
  </si>
  <si>
    <t>生化燃料進料供應商</t>
  </si>
  <si>
    <t>柴油代用品</t>
  </si>
  <si>
    <t>汽油代用品</t>
  </si>
  <si>
    <t>可再生能源設備</t>
  </si>
  <si>
    <t>太陽能設備</t>
  </si>
  <si>
    <t>多晶矽</t>
  </si>
  <si>
    <t>PV電池</t>
  </si>
  <si>
    <t>PV模組</t>
  </si>
  <si>
    <t>PV晶圓</t>
  </si>
  <si>
    <t>太陽能變頻器</t>
  </si>
  <si>
    <t>太陽熱能發電設備</t>
  </si>
  <si>
    <t>薄膜模組</t>
  </si>
  <si>
    <t>風力能源</t>
  </si>
  <si>
    <t>風力渦輪機</t>
  </si>
  <si>
    <t>風力渦輪機組件</t>
  </si>
  <si>
    <t>地熱能源設備</t>
  </si>
  <si>
    <t>水力能源設備</t>
  </si>
  <si>
    <t>海洋能源設備</t>
  </si>
  <si>
    <t>其他再生能源設備</t>
  </si>
  <si>
    <t>智慧電網設備</t>
  </si>
  <si>
    <t>工業用電池</t>
  </si>
  <si>
    <t>再生能源專案開發商</t>
  </si>
  <si>
    <t>開發及建造</t>
  </si>
  <si>
    <t>生質能廠建造</t>
  </si>
  <si>
    <t>風力電廠建造</t>
  </si>
  <si>
    <t>太陽能廠建造</t>
  </si>
  <si>
    <t>營運及維護</t>
  </si>
  <si>
    <t>多元化銀行</t>
  </si>
  <si>
    <t>企業金融</t>
  </si>
  <si>
    <t>零售銀行</t>
  </si>
  <si>
    <t>伊斯蘭銀行</t>
  </si>
  <si>
    <t>金融服務</t>
  </si>
  <si>
    <t>資產管理</t>
  </si>
  <si>
    <t>投資公司</t>
  </si>
  <si>
    <t>投資控股公司</t>
  </si>
  <si>
    <t>股票</t>
  </si>
  <si>
    <t>固定收益</t>
  </si>
  <si>
    <t>對沖基金投資</t>
  </si>
  <si>
    <t>混合資產</t>
  </si>
  <si>
    <t>私募股權</t>
  </si>
  <si>
    <t>合作投資</t>
  </si>
  <si>
    <t>債務投資</t>
  </si>
  <si>
    <t>組合型基金</t>
  </si>
  <si>
    <t>成長型資本</t>
  </si>
  <si>
    <t>融資收購</t>
  </si>
  <si>
    <t>實質資產投資</t>
  </si>
  <si>
    <t>不動產投資</t>
  </si>
  <si>
    <t>次級交易</t>
  </si>
  <si>
    <t>創投</t>
  </si>
  <si>
    <t>財富管理</t>
  </si>
  <si>
    <t>理財規劃及投資顧問</t>
  </si>
  <si>
    <t>私人銀行</t>
  </si>
  <si>
    <t>零售證券經紀</t>
  </si>
  <si>
    <t>商用設備融資及租賃</t>
  </si>
  <si>
    <t>一般設備融資及租賃</t>
  </si>
  <si>
    <t>工業設備融資及租賃</t>
  </si>
  <si>
    <t>機械融資及租賃</t>
  </si>
  <si>
    <t>運輸設備融資及租賃</t>
  </si>
  <si>
    <t>飛機融資及租賃</t>
  </si>
  <si>
    <t>商用車融資及租賃</t>
  </si>
  <si>
    <t>火車車廂融資及租賃</t>
  </si>
  <si>
    <t>船舶融資及租賃</t>
  </si>
  <si>
    <t>消費金融</t>
  </si>
  <si>
    <t>汽車融資</t>
  </si>
  <si>
    <t>消費性小額貸款</t>
  </si>
  <si>
    <t>信用卡借貸</t>
  </si>
  <si>
    <t>學生貸款</t>
  </si>
  <si>
    <t>抵押貸款金融</t>
  </si>
  <si>
    <t>抵押貸款貸方</t>
  </si>
  <si>
    <t>抵押貸款經紀商</t>
  </si>
  <si>
    <t>抵押貸款服務</t>
  </si>
  <si>
    <t>抵押貸款保險</t>
  </si>
  <si>
    <t>抵押貸款保險保費</t>
  </si>
  <si>
    <t>抵押貸款保險非保費收入</t>
  </si>
  <si>
    <t>投資收入 - 抵押貸款保險</t>
  </si>
  <si>
    <t>已實現損益 - 抵押貸款保險</t>
  </si>
  <si>
    <t>其他收入 - 抵押貸款保險</t>
  </si>
  <si>
    <t>產權保險</t>
  </si>
  <si>
    <t>直接產權保險保費</t>
  </si>
  <si>
    <t>直接產權保險非保費收入</t>
  </si>
  <si>
    <t>投資收入 - 直接產權保險</t>
  </si>
  <si>
    <t>已實現損益 - 直接產權保險</t>
  </si>
  <si>
    <t>其他收入 - 直接產權保險</t>
  </si>
  <si>
    <t>抵押貸款REIT</t>
  </si>
  <si>
    <t>商業抵押貸款 - REIT</t>
  </si>
  <si>
    <t>住宅抵押貸款 - REIT</t>
  </si>
  <si>
    <t>其他金融服務</t>
  </si>
  <si>
    <t>機構金融服務</t>
  </si>
  <si>
    <t>機構經紀</t>
  </si>
  <si>
    <t>投資銀行活動</t>
  </si>
  <si>
    <t>財務顧問服務</t>
  </si>
  <si>
    <t>承銷服務</t>
  </si>
  <si>
    <t>債務承銷服務</t>
  </si>
  <si>
    <t>股票承銷服務</t>
  </si>
  <si>
    <t>證券及商品經紀</t>
  </si>
  <si>
    <t>商品經紀</t>
  </si>
  <si>
    <t>機構證券經紀</t>
  </si>
  <si>
    <t>交易及自營投資</t>
  </si>
  <si>
    <t>股票交易</t>
  </si>
  <si>
    <t>商品合約交易</t>
  </si>
  <si>
    <t>外匯交易</t>
  </si>
  <si>
    <t>固定收益-交易</t>
  </si>
  <si>
    <t>機構信託活動</t>
  </si>
  <si>
    <t>資產及投資服務</t>
  </si>
  <si>
    <t>執行及清算服務</t>
  </si>
  <si>
    <t>發行人服務</t>
  </si>
  <si>
    <t>交易服務</t>
  </si>
  <si>
    <t>證券及商品交易所</t>
  </si>
  <si>
    <t>保險</t>
  </si>
  <si>
    <t>人壽保險</t>
  </si>
  <si>
    <t>人壽保險保費</t>
  </si>
  <si>
    <t>保障型產品保費</t>
  </si>
  <si>
    <t>儲蓄及退休產品保費</t>
  </si>
  <si>
    <t>人壽保險非保費收入</t>
  </si>
  <si>
    <t>投資收入-壽險</t>
  </si>
  <si>
    <t>保障型產品非保費</t>
  </si>
  <si>
    <t>投資收入 - 保障型產品</t>
  </si>
  <si>
    <t>已實現損益 - 保障型產品</t>
  </si>
  <si>
    <t>費用及其他收入 - 保障型產品</t>
  </si>
  <si>
    <t>已實現損益 - 人壽保險</t>
  </si>
  <si>
    <t>儲蓄及退休產品非保費收入</t>
  </si>
  <si>
    <t>投資收入 - 人壽投資產品</t>
  </si>
  <si>
    <t>已實現損益 - 人壽投資產品</t>
  </si>
  <si>
    <t>費用及其他收入 - 人壽投資產品</t>
  </si>
  <si>
    <t>費用及其他收入 - 人壽保險</t>
  </si>
  <si>
    <t>產物及意外保險</t>
  </si>
  <si>
    <t>產物意外險保費</t>
  </si>
  <si>
    <t>產物意外商業保險</t>
  </si>
  <si>
    <t>商業汽車險保費</t>
  </si>
  <si>
    <t>商業產物及綜合險保費</t>
  </si>
  <si>
    <t>金融保證險保費</t>
  </si>
  <si>
    <t>責任險保費</t>
  </si>
  <si>
    <t>確實保證及誠實險保費</t>
  </si>
  <si>
    <t>勞工賠償險保費</t>
  </si>
  <si>
    <t>其他商業險保費</t>
  </si>
  <si>
    <t>產物及意外個人保險</t>
  </si>
  <si>
    <t>自有住宅險保費</t>
  </si>
  <si>
    <t>個人車險保費</t>
  </si>
  <si>
    <t>其他個人險保費</t>
  </si>
  <si>
    <t>產物意外險非保費收入</t>
  </si>
  <si>
    <t>投資收入-產物意外險</t>
  </si>
  <si>
    <t>已實現損益-產物意外險</t>
  </si>
  <si>
    <t>費用及其他收入-產物意外險</t>
  </si>
  <si>
    <t>伊斯蘭保險業</t>
  </si>
  <si>
    <t>伊斯蘭健康保險</t>
  </si>
  <si>
    <t>伊斯蘭健康險保費</t>
  </si>
  <si>
    <t>伊斯蘭健康保險-非保費</t>
  </si>
  <si>
    <t>投資收入 -  伊斯蘭健康險</t>
  </si>
  <si>
    <t>已實現損益 - 伊斯蘭健康險</t>
  </si>
  <si>
    <t>其他收入 - 伊斯蘭健康險</t>
  </si>
  <si>
    <t>人壽保險 - 伊斯蘭</t>
  </si>
  <si>
    <t>伊斯蘭壽險保費</t>
  </si>
  <si>
    <t>伊斯蘭壽險非保費收入</t>
  </si>
  <si>
    <t>投資收入 - 伊斯蘭人壽保險</t>
  </si>
  <si>
    <t>已實現損益 - 伊斯蘭人壽保險</t>
  </si>
  <si>
    <t>其他收入 - 伊斯蘭人壽保險</t>
  </si>
  <si>
    <t>產物意外險 - 伊斯蘭</t>
  </si>
  <si>
    <t>伊斯蘭產物意外險保費</t>
  </si>
  <si>
    <t>伊斯蘭產物意外險非保費收入</t>
  </si>
  <si>
    <t>投資收入 - 伊斯蘭產物意外險</t>
  </si>
  <si>
    <t>已實現損益 - 伊斯蘭產物意外險</t>
  </si>
  <si>
    <t>其他收入 - 伊斯蘭產物意外險</t>
  </si>
  <si>
    <t>再保</t>
  </si>
  <si>
    <t>人壽再保險業者</t>
  </si>
  <si>
    <t>人壽再保險保費</t>
  </si>
  <si>
    <t>人壽再保險非保費收入</t>
  </si>
  <si>
    <t>投資收入 - 人壽再保險</t>
  </si>
  <si>
    <t>已實現損益 - 人壽再保險</t>
  </si>
  <si>
    <t>其他收入 - 人壽再保險</t>
  </si>
  <si>
    <t>產物意外再保險</t>
  </si>
  <si>
    <t>產物意外再保險保費</t>
  </si>
  <si>
    <t>意外險保費</t>
  </si>
  <si>
    <t>產險保費</t>
  </si>
  <si>
    <t>產物意外再保險非保費收入</t>
  </si>
  <si>
    <t>投資收入 - 產物意外再保險</t>
  </si>
  <si>
    <t>已實現損益 - 產物意外再保險</t>
  </si>
  <si>
    <t>其他收入 - 產物意外再保險</t>
  </si>
  <si>
    <t>保險經紀商及服務</t>
  </si>
  <si>
    <t>不動產</t>
  </si>
  <si>
    <t>不動產持有者及開發者</t>
  </si>
  <si>
    <t>多重資產類別不動產持有者及開發者</t>
  </si>
  <si>
    <t>醫療保健擁有者及開發者</t>
  </si>
  <si>
    <t>飯店持有者及開發者</t>
  </si>
  <si>
    <t>住宅所有人及開發者</t>
  </si>
  <si>
    <t>公寓持有者及開發者</t>
  </si>
  <si>
    <t>組合住宅持有者及開發者</t>
  </si>
  <si>
    <t>學生住宅持有者及開發者</t>
  </si>
  <si>
    <t>工業不動產持有者及開發者</t>
  </si>
  <si>
    <t>散裝倉庫持有者及開發者</t>
  </si>
  <si>
    <t>彈性工業不動產持有者及開發者</t>
  </si>
  <si>
    <t>溫控物流持有者及開發者</t>
  </si>
  <si>
    <t>辦公室持有者及開發者</t>
  </si>
  <si>
    <t>中心商業區辦公室持有者及開發者</t>
  </si>
  <si>
    <t>近郊辦公室持有者及開發者</t>
  </si>
  <si>
    <t>零售持有者及開發者</t>
  </si>
  <si>
    <t>地區購物中心持有者及開發者</t>
  </si>
  <si>
    <t>購物中心持有者及開發者</t>
  </si>
  <si>
    <t>單一租客不動產持有者及開發者</t>
  </si>
  <si>
    <t>自助倉儲持有者及開發者</t>
  </si>
  <si>
    <t>專門及其他持有人及開發者</t>
  </si>
  <si>
    <t>不動產投資信託</t>
  </si>
  <si>
    <t>多重資產類別 REIT</t>
  </si>
  <si>
    <t>醫療保健REIT</t>
  </si>
  <si>
    <t>醫院REIT</t>
  </si>
  <si>
    <t>醫療辦公室REIT</t>
  </si>
  <si>
    <t>高齡住宅REIT</t>
  </si>
  <si>
    <t>專業護理照護REIT</t>
  </si>
  <si>
    <t>飯店所有權REIT</t>
  </si>
  <si>
    <t>住宅不動產投資信託</t>
  </si>
  <si>
    <t>公寓REIT</t>
  </si>
  <si>
    <t>單戶住宅REIT</t>
  </si>
  <si>
    <t>組合住宅REIT</t>
  </si>
  <si>
    <t>學生住宅REIT</t>
  </si>
  <si>
    <t>工業REIT</t>
  </si>
  <si>
    <t>散裝倉庫REIT</t>
  </si>
  <si>
    <t>彈性工業REIT</t>
  </si>
  <si>
    <t>溫控物流REIT</t>
  </si>
  <si>
    <t>辦公室不動產投資信託</t>
  </si>
  <si>
    <t>中心商業區辦公室REIT</t>
  </si>
  <si>
    <t>近郊辦公室REIT</t>
  </si>
  <si>
    <t>零售不動產投資信託</t>
  </si>
  <si>
    <t>地區購物中心REIT</t>
  </si>
  <si>
    <t>購物中心REIT</t>
  </si>
  <si>
    <t>單一租客REIT</t>
  </si>
  <si>
    <t>自助倉儲 REIT</t>
  </si>
  <si>
    <t>資料中心REIT</t>
  </si>
  <si>
    <t>基礎設施REIT</t>
  </si>
  <si>
    <t>博奕REIT</t>
  </si>
  <si>
    <t>特殊及其他REIT</t>
  </si>
  <si>
    <t>不動產服務</t>
  </si>
  <si>
    <t>不動產管理</t>
  </si>
  <si>
    <t>商業不動產管理</t>
  </si>
  <si>
    <t>住宅不動產管理</t>
  </si>
  <si>
    <t>高齡住宅業者</t>
  </si>
  <si>
    <t>不動產經紀</t>
  </si>
  <si>
    <t>不動產經紀-租賃</t>
  </si>
  <si>
    <t>不動產經紀-銷售</t>
  </si>
  <si>
    <t>醫療保健</t>
  </si>
  <si>
    <t>生技及製藥</t>
  </si>
  <si>
    <t>大型製藥業</t>
  </si>
  <si>
    <t>生物科技</t>
  </si>
  <si>
    <t>製藥</t>
  </si>
  <si>
    <t>特殊製藥</t>
  </si>
  <si>
    <t>學名藥品</t>
  </si>
  <si>
    <t>醫療保健設施/服務</t>
  </si>
  <si>
    <t>醫療保健設施</t>
  </si>
  <si>
    <t>醫院</t>
  </si>
  <si>
    <t>護理及居家看護</t>
  </si>
  <si>
    <t>長期照護</t>
  </si>
  <si>
    <t>長期急性醫療及技術性護理</t>
  </si>
  <si>
    <t>精神病院及勒戒醫院</t>
  </si>
  <si>
    <t>專門設施</t>
  </si>
  <si>
    <t>腎透析中心</t>
  </si>
  <si>
    <t>門診醫療中心</t>
  </si>
  <si>
    <t>復健中心</t>
  </si>
  <si>
    <t>獨立流動外科及急診中心</t>
  </si>
  <si>
    <t>醫療保健服務</t>
  </si>
  <si>
    <t>合約研究</t>
  </si>
  <si>
    <t>醫療保健檢測服務</t>
  </si>
  <si>
    <t>臨床實驗室</t>
  </si>
  <si>
    <t>放射科及診斷影像</t>
  </si>
  <si>
    <t>門診保健服務</t>
  </si>
  <si>
    <t>救護車服務</t>
  </si>
  <si>
    <t>家庭保健服務</t>
  </si>
  <si>
    <t>獸醫服務</t>
  </si>
  <si>
    <t>醫療保健供應鏈</t>
  </si>
  <si>
    <t>醫療保健經銷</t>
  </si>
  <si>
    <t>醫療設備經銷</t>
  </si>
  <si>
    <t>醫療器材經銷</t>
  </si>
  <si>
    <t>製藥/專門品經銷</t>
  </si>
  <si>
    <t>藥物經銷</t>
  </si>
  <si>
    <t>專門品經銷</t>
  </si>
  <si>
    <t>管理式醫療</t>
  </si>
  <si>
    <t>管理式醫療-商業業務</t>
  </si>
  <si>
    <t>管理式照護疾病管理</t>
  </si>
  <si>
    <t>管理式醫療-政府業務</t>
  </si>
  <si>
    <t>管理醫療聯邦醫療保險(XIX章)</t>
  </si>
  <si>
    <t>管理式醫療聯邦醫療保險</t>
  </si>
  <si>
    <t>醫療設備/裝置</t>
  </si>
  <si>
    <t>醫療保健用品</t>
  </si>
  <si>
    <t>眼科用產品</t>
  </si>
  <si>
    <t>外科用器具及用品</t>
  </si>
  <si>
    <t>生命科學設備</t>
  </si>
  <si>
    <t>分析用實驗設備</t>
  </si>
  <si>
    <t>體外診斷</t>
  </si>
  <si>
    <t>心血管器材</t>
  </si>
  <si>
    <t>電生理學器材</t>
  </si>
  <si>
    <t>心律調節管理</t>
  </si>
  <si>
    <t>心室輔助裝置</t>
  </si>
  <si>
    <t>介入性心臟學</t>
  </si>
  <si>
    <t>神經協調器材</t>
  </si>
  <si>
    <t>骨科器材</t>
  </si>
  <si>
    <t>重建移植</t>
  </si>
  <si>
    <t>植牙</t>
  </si>
  <si>
    <t>膝蓋移植</t>
  </si>
  <si>
    <t>脊椎器材</t>
  </si>
  <si>
    <t>醫療設備</t>
  </si>
  <si>
    <t>美容整形外科設備</t>
  </si>
  <si>
    <t>牙科設備</t>
  </si>
  <si>
    <t>藥物管制與投藥</t>
  </si>
  <si>
    <t>放射設備</t>
  </si>
  <si>
    <t>影像設備</t>
  </si>
  <si>
    <t>放射性治療</t>
  </si>
  <si>
    <t>外科及醫療器材</t>
  </si>
  <si>
    <t>工業產品</t>
  </si>
  <si>
    <t>多元化工業</t>
  </si>
  <si>
    <t>航空與國防</t>
  </si>
  <si>
    <t>飛機及零件</t>
  </si>
  <si>
    <t>飛機</t>
  </si>
  <si>
    <t>飛機零件</t>
  </si>
  <si>
    <t>飛機引擎及引擎零件</t>
  </si>
  <si>
    <t>航太結構及設備</t>
  </si>
  <si>
    <t>電子航太及防禦系統</t>
  </si>
  <si>
    <t>國防</t>
  </si>
  <si>
    <t>軍用飛機</t>
  </si>
  <si>
    <t>軍用裝甲車輛及坦克</t>
  </si>
  <si>
    <t>導彈及太空器</t>
  </si>
  <si>
    <t>軍火彈藥及小型武器製造</t>
  </si>
  <si>
    <t>軍艦營造</t>
  </si>
  <si>
    <t>電子及作戰任務系統</t>
  </si>
  <si>
    <t>電機設備</t>
  </si>
  <si>
    <t>商業住宅建築設備及系統</t>
  </si>
  <si>
    <t>電梯及手扶梯</t>
  </si>
  <si>
    <t>通風/冷暖氣建築物產品</t>
  </si>
  <si>
    <t>冷暖氣及冷凍設備</t>
  </si>
  <si>
    <t>暖氣設備</t>
  </si>
  <si>
    <t>工商業用風扇及風箱</t>
  </si>
  <si>
    <t>照明燈具</t>
  </si>
  <si>
    <t>商用照明燈具</t>
  </si>
  <si>
    <t>家用照明燈具</t>
  </si>
  <si>
    <t>安全裝置</t>
  </si>
  <si>
    <t>火災偵測裝置</t>
  </si>
  <si>
    <t>安全系統</t>
  </si>
  <si>
    <t>發電設備</t>
  </si>
  <si>
    <t>電力發電機</t>
  </si>
  <si>
    <t>核能發電設備及系統</t>
  </si>
  <si>
    <t>動力鍋爐及熱傳導器</t>
  </si>
  <si>
    <t>渦輪發電機</t>
  </si>
  <si>
    <t>發電設備零件及服務</t>
  </si>
  <si>
    <t>輸配電設備</t>
  </si>
  <si>
    <t>電力自動化設備</t>
  </si>
  <si>
    <t>輸電及配電零組件</t>
  </si>
  <si>
    <t>電網零件及服務</t>
  </si>
  <si>
    <t>工業自動控制</t>
  </si>
  <si>
    <t>製造業自動控制</t>
  </si>
  <si>
    <t>製程自動控制</t>
  </si>
  <si>
    <t>測量儀</t>
  </si>
  <si>
    <t>電機檢測儀器</t>
  </si>
  <si>
    <t>液體儀表及計數儀器</t>
  </si>
  <si>
    <t>量測及控制設備</t>
  </si>
  <si>
    <t>電機零件</t>
  </si>
  <si>
    <t>電子線圈</t>
  </si>
  <si>
    <t>電子連接器</t>
  </si>
  <si>
    <t>工業電子設備</t>
  </si>
  <si>
    <t>電線及電纜</t>
  </si>
  <si>
    <t>農業機械設備</t>
  </si>
  <si>
    <t>農業曳引車及農具機</t>
  </si>
  <si>
    <t>農具及灌溉設備</t>
  </si>
  <si>
    <t>園藝用設備</t>
  </si>
  <si>
    <t>農業機械零件及服務</t>
  </si>
  <si>
    <t>營建及礦業機械</t>
  </si>
  <si>
    <t>營建業機械</t>
  </si>
  <si>
    <t>礦業機械設備</t>
  </si>
  <si>
    <t>礦業物料處理設備製造</t>
  </si>
  <si>
    <t>露天開採機械製造</t>
  </si>
  <si>
    <t>地底採礦機械製造</t>
  </si>
  <si>
    <t>營建及礦業售後服務及零件</t>
  </si>
  <si>
    <t>引擎及傳動設備</t>
  </si>
  <si>
    <t>工業引擎</t>
  </si>
  <si>
    <t>機械動力傳動設備</t>
  </si>
  <si>
    <t>齒輪</t>
  </si>
  <si>
    <t>工廠自動化設備</t>
  </si>
  <si>
    <t>工業流程自動化機器</t>
  </si>
  <si>
    <t>工業機器人</t>
  </si>
  <si>
    <t>繼電器及工業控制器</t>
  </si>
  <si>
    <t>工廠自動化零件及服務</t>
  </si>
  <si>
    <t>流量控制設備</t>
  </si>
  <si>
    <t>空氣壓縮機</t>
  </si>
  <si>
    <t>液壓氣動瓶及促動器</t>
  </si>
  <si>
    <t>液壓氣動幫浦及馬達</t>
  </si>
  <si>
    <t>流體傳動活閥</t>
  </si>
  <si>
    <t>工業用金屬活閥</t>
  </si>
  <si>
    <t>量測及分配用幫浦</t>
  </si>
  <si>
    <t>幫浦及抽唧設備</t>
  </si>
  <si>
    <t>流量控制設備零件及服務</t>
  </si>
  <si>
    <t>工業機械</t>
  </si>
  <si>
    <t>商業服務業機械</t>
  </si>
  <si>
    <t>自動販賣機</t>
  </si>
  <si>
    <t>商用洗衣機</t>
  </si>
  <si>
    <t>食品機械</t>
  </si>
  <si>
    <t>紙業機械</t>
  </si>
  <si>
    <t>塑膠業及橡膠業機械</t>
  </si>
  <si>
    <t>印刷機械設備</t>
  </si>
  <si>
    <t>木廠及木工機械</t>
  </si>
  <si>
    <t>紡織業機械</t>
  </si>
  <si>
    <t>手工工具</t>
  </si>
  <si>
    <t>動力工具</t>
  </si>
  <si>
    <t>工具配件</t>
  </si>
  <si>
    <t>通用機械</t>
  </si>
  <si>
    <t>工業用加工鍋爐</t>
  </si>
  <si>
    <t>電動機及發電機</t>
  </si>
  <si>
    <t>秤重用具</t>
  </si>
  <si>
    <t>包裝機械</t>
  </si>
  <si>
    <t>再生材料處理設備及機器</t>
  </si>
  <si>
    <t>工業機械零件及服務</t>
  </si>
  <si>
    <t>原物料處理機械</t>
  </si>
  <si>
    <t>傳送帶及運送設備</t>
  </si>
  <si>
    <t>工業用卡車及推高機</t>
  </si>
  <si>
    <t>橋式吊車零件及服務</t>
  </si>
  <si>
    <t>金屬加工用機械</t>
  </si>
  <si>
    <t>切削工具及工具機配件</t>
  </si>
  <si>
    <t>工業鑄模</t>
  </si>
  <si>
    <t>工具機(金屬切削)</t>
  </si>
  <si>
    <t>工具機(金屬成型銑削)</t>
  </si>
  <si>
    <t>輾壓廠機械設備</t>
  </si>
  <si>
    <t>板金加工機床</t>
  </si>
  <si>
    <t>特殊模切工具設備</t>
  </si>
  <si>
    <t>沖床機</t>
  </si>
  <si>
    <t>焊接設備</t>
  </si>
  <si>
    <t>污染控制設備</t>
  </si>
  <si>
    <t>空氣濾淨設備</t>
  </si>
  <si>
    <t>過濾產品-氣體/液體</t>
  </si>
  <si>
    <t>水濾淨設備製造</t>
  </si>
  <si>
    <t>運輸設備</t>
  </si>
  <si>
    <t>商用車</t>
  </si>
  <si>
    <t>商用車輛零件及服務</t>
  </si>
  <si>
    <t>卡車拖車</t>
  </si>
  <si>
    <t>軌道車輛及車廂</t>
  </si>
  <si>
    <t>列車機車</t>
  </si>
  <si>
    <t>柴油機車</t>
  </si>
  <si>
    <t>電力機車</t>
  </si>
  <si>
    <t>軌道車輛-車廂</t>
  </si>
  <si>
    <t>鐵路貨車</t>
  </si>
  <si>
    <t>鐵路客車</t>
  </si>
  <si>
    <t>軌道車輛部件及系統</t>
  </si>
  <si>
    <t>軌道部件及系統</t>
  </si>
  <si>
    <t>造船及維修</t>
  </si>
  <si>
    <t>海運售後市場零件/服務</t>
  </si>
  <si>
    <t>製造品</t>
  </si>
  <si>
    <t>金屬製品及五金</t>
  </si>
  <si>
    <t>五金</t>
  </si>
  <si>
    <t>球狀物及滾子軸承</t>
  </si>
  <si>
    <t>螺釘墊圈</t>
  </si>
  <si>
    <t>導管製品</t>
  </si>
  <si>
    <t>金屬活閥</t>
  </si>
  <si>
    <t>金屬製品</t>
  </si>
  <si>
    <t>鍛造及沖壓</t>
  </si>
  <si>
    <t>客製壓延成型</t>
  </si>
  <si>
    <t>鋼鐵鍛造</t>
  </si>
  <si>
    <t>金屬沖壓製造</t>
  </si>
  <si>
    <t>粉末冶金零件</t>
  </si>
  <si>
    <t>工業樣板</t>
  </si>
  <si>
    <t>工業貯槽及儲存</t>
  </si>
  <si>
    <t>機械廠</t>
  </si>
  <si>
    <t>金屬塗層及處理</t>
  </si>
  <si>
    <t>電鍍</t>
  </si>
  <si>
    <t>金屬塗料及雕刻服務</t>
  </si>
  <si>
    <t>金屬熱處理</t>
  </si>
  <si>
    <t>板金</t>
  </si>
  <si>
    <t>預鑄金屬</t>
  </si>
  <si>
    <t>結構金屬及金屬板</t>
  </si>
  <si>
    <t>結構金屬製品</t>
  </si>
  <si>
    <t>金屬板加工</t>
  </si>
  <si>
    <t>線材產品</t>
  </si>
  <si>
    <t>重型彈簧</t>
  </si>
  <si>
    <t>輕型彈簧</t>
  </si>
  <si>
    <t>橡膠及塑膠</t>
  </si>
  <si>
    <t>塑膠產品</t>
  </si>
  <si>
    <t>橡膠製品</t>
  </si>
  <si>
    <t>機械用橡膠製品</t>
  </si>
  <si>
    <t>非機械用橡膠產品</t>
  </si>
  <si>
    <t>工業服務</t>
  </si>
  <si>
    <t>工業經銷及出租</t>
  </si>
  <si>
    <t>工業機械經銷商</t>
  </si>
  <si>
    <t>營建/礦業機械/設備經銷商</t>
  </si>
  <si>
    <t>農業及園藝機械/設備經銷商</t>
  </si>
  <si>
    <t>工業機械/設備經銷商</t>
  </si>
  <si>
    <t>運輸設備/用品經銷商</t>
  </si>
  <si>
    <t>工業設備/用品經銷商</t>
  </si>
  <si>
    <t>暖氣/空調設備/用品經銷商</t>
  </si>
  <si>
    <t>電機用品批發商</t>
  </si>
  <si>
    <t>清潔/衛生用品經銷商</t>
  </si>
  <si>
    <t>配管/相關用品經銷商</t>
  </si>
  <si>
    <t>商用設備出租服務</t>
  </si>
  <si>
    <t>商用車出租服務</t>
  </si>
  <si>
    <t>一般設備出租服務</t>
  </si>
  <si>
    <t>工業設備出租服務</t>
  </si>
  <si>
    <t>機械出租服務</t>
  </si>
  <si>
    <t>工業保養服務</t>
  </si>
  <si>
    <t>電器及精密設備維修保養</t>
  </si>
  <si>
    <t>工業機械維修保養</t>
  </si>
  <si>
    <t>能源設備及網路保養</t>
  </si>
  <si>
    <t>商業服務</t>
  </si>
  <si>
    <t>建築維護保養服務</t>
  </si>
  <si>
    <t>設施維修及保養</t>
  </si>
  <si>
    <t>清潔服務</t>
  </si>
  <si>
    <t>景觀服務</t>
  </si>
  <si>
    <t>病蟲防治服務</t>
  </si>
  <si>
    <t>食品服務</t>
  </si>
  <si>
    <t>外燴服務</t>
  </si>
  <si>
    <t>合約供餐服務</t>
  </si>
  <si>
    <t>印刷服務</t>
  </si>
  <si>
    <t>書報雜誌印刷</t>
  </si>
  <si>
    <t>印刷支援服務</t>
  </si>
  <si>
    <t>保全服務</t>
  </si>
  <si>
    <t>調查服務</t>
  </si>
  <si>
    <t>保全系統服務</t>
  </si>
  <si>
    <t>懲戒設施</t>
  </si>
  <si>
    <t>其他商業服務</t>
  </si>
  <si>
    <t>拍賣市場/藝術品交易商</t>
  </si>
  <si>
    <t>會議及商展組織</t>
  </si>
  <si>
    <t>地質調查及地圖服務</t>
  </si>
  <si>
    <t>室內設計</t>
  </si>
  <si>
    <t>停車場及車庫</t>
  </si>
  <si>
    <t>測試實驗室</t>
  </si>
  <si>
    <t>制服出租</t>
  </si>
  <si>
    <t>廢物管理</t>
  </si>
  <si>
    <t>有害廢棄物收集/處理</t>
  </si>
  <si>
    <t>危害性廢物收集</t>
  </si>
  <si>
    <t>有害廢棄物處理/處置</t>
  </si>
  <si>
    <t>回收材料</t>
  </si>
  <si>
    <t>固態廢棄物收集/處理</t>
  </si>
  <si>
    <t>資源回收單位</t>
  </si>
  <si>
    <t>環境淨化服務</t>
  </si>
  <si>
    <t>固態廢物收集</t>
  </si>
  <si>
    <t>固態廢物焚燒及焚毀</t>
  </si>
  <si>
    <t>固態廢物掩埋</t>
  </si>
  <si>
    <t>固體廢物轉運設施</t>
  </si>
  <si>
    <t>專業服務</t>
  </si>
  <si>
    <t>法律服務</t>
  </si>
  <si>
    <t>律師事務所</t>
  </si>
  <si>
    <t>專利、公證及法務助理服務</t>
  </si>
  <si>
    <t>遊說公司</t>
  </si>
  <si>
    <t>管理及行政顧問服務</t>
  </si>
  <si>
    <t>就業仲介服務</t>
  </si>
  <si>
    <t>高階主管仲介服務</t>
  </si>
  <si>
    <t>一般管理顧問</t>
  </si>
  <si>
    <t>人才管理服務</t>
  </si>
  <si>
    <t>臨時派遣服務</t>
  </si>
  <si>
    <t>其他專業服務</t>
  </si>
  <si>
    <t>會計服務</t>
  </si>
  <si>
    <t>報稅服務</t>
  </si>
  <si>
    <t>運輸及物流</t>
  </si>
  <si>
    <t>航空</t>
  </si>
  <si>
    <t>全方位航空</t>
  </si>
  <si>
    <t>包機航線-全方位</t>
  </si>
  <si>
    <t>主要航線-全方位</t>
  </si>
  <si>
    <t>地區性航線-全方位</t>
  </si>
  <si>
    <t>其他航線營收-全方位</t>
  </si>
  <si>
    <t>廉價航空</t>
  </si>
  <si>
    <t>包機航線-廉價</t>
  </si>
  <si>
    <t>主要航線-廉價</t>
  </si>
  <si>
    <t>地區性航線-廉價</t>
  </si>
  <si>
    <t>其他航線營收-廉價</t>
  </si>
  <si>
    <t>地區性航線</t>
  </si>
  <si>
    <t>包機航線-地區性</t>
  </si>
  <si>
    <t>主要航線-地區性</t>
  </si>
  <si>
    <t>地區性航線-地區性</t>
  </si>
  <si>
    <t>其他航線營收-地區</t>
  </si>
  <si>
    <t>空運運輸</t>
  </si>
  <si>
    <t>快遞服務</t>
  </si>
  <si>
    <t>陸地快遞服務</t>
  </si>
  <si>
    <t>郵政服務</t>
  </si>
  <si>
    <t>海運服務</t>
  </si>
  <si>
    <t>沿海貨運</t>
  </si>
  <si>
    <t>貨櫃航運</t>
  </si>
  <si>
    <t>散裝乾貨航運</t>
  </si>
  <si>
    <t>內陸水運</t>
  </si>
  <si>
    <t>RO-RO貨運</t>
  </si>
  <si>
    <t>油輪</t>
  </si>
  <si>
    <t>化學品油輪運輸</t>
  </si>
  <si>
    <t>液化石油氣/天然氣油輪運輸</t>
  </si>
  <si>
    <t>油輪運輸</t>
  </si>
  <si>
    <t>鐵路貨運</t>
  </si>
  <si>
    <t>綜合貨運-鐵路</t>
  </si>
  <si>
    <t>總商品-鐵路</t>
  </si>
  <si>
    <t>農業貨運-鐵路</t>
  </si>
  <si>
    <t>汽車貨運-鐵路</t>
  </si>
  <si>
    <t>化學品貨運-鐵路</t>
  </si>
  <si>
    <t>煤貨運-鐵路</t>
  </si>
  <si>
    <t>消費者產品貨運-鐵路</t>
  </si>
  <si>
    <t>林木產品貨運-鐵路</t>
  </si>
  <si>
    <t>工業產品貨運-鐵路</t>
  </si>
  <si>
    <t>金屬礦及金屬-鐵路</t>
  </si>
  <si>
    <t>非金屬礦物-鐵路</t>
  </si>
  <si>
    <t>卡車運輸</t>
  </si>
  <si>
    <t>資產基礎-零擔貨運</t>
  </si>
  <si>
    <t>零擔貨運運輸</t>
  </si>
  <si>
    <t>LTL燃料附加費</t>
  </si>
  <si>
    <t>資產基礎-整車貨運</t>
  </si>
  <si>
    <t>整車貨運運輸</t>
  </si>
  <si>
    <t>整車貨運燃料</t>
  </si>
  <si>
    <t>運輸服務</t>
  </si>
  <si>
    <t>特殊貨物卡車服務</t>
  </si>
  <si>
    <t>接駁服務</t>
  </si>
  <si>
    <t>鐵路服務</t>
  </si>
  <si>
    <t>城市間客運鐵路</t>
  </si>
  <si>
    <t>通勤鐵路交通系統</t>
  </si>
  <si>
    <t>巴士運輸服務</t>
  </si>
  <si>
    <t>都市間即城鄉巴士運輸</t>
  </si>
  <si>
    <t>通勤及短途公車服務</t>
  </si>
  <si>
    <t>計程車服務</t>
  </si>
  <si>
    <t>渡輪服務</t>
  </si>
  <si>
    <t>直升機服務</t>
  </si>
  <si>
    <t>物流服務</t>
  </si>
  <si>
    <t>經紀</t>
  </si>
  <si>
    <t>空運經紀</t>
  </si>
  <si>
    <t>綜合貨運經紀</t>
  </si>
  <si>
    <t>海運經紀</t>
  </si>
  <si>
    <t>卡車貨運經紀</t>
  </si>
  <si>
    <t>貨運轉運服務</t>
  </si>
  <si>
    <t>綜合貨運服務</t>
  </si>
  <si>
    <t>倉儲服務</t>
  </si>
  <si>
    <t>運輸營運及服務</t>
  </si>
  <si>
    <t>交通運輸基礎建設營運商</t>
  </si>
  <si>
    <t>機場營運商</t>
  </si>
  <si>
    <t>港埠營運</t>
  </si>
  <si>
    <t>高速公路/橋樑/隧道營運商</t>
  </si>
  <si>
    <t>運輸支援服務</t>
  </si>
  <si>
    <t>空運支援服務</t>
  </si>
  <si>
    <t>海運支援服務</t>
  </si>
  <si>
    <t>運輸支援-鐵路運輸</t>
  </si>
  <si>
    <t>卡車運輸支援服務</t>
  </si>
  <si>
    <t>營建及工程服務</t>
  </si>
  <si>
    <t>工程服務</t>
  </si>
  <si>
    <t>建築服務</t>
  </si>
  <si>
    <t>營建工程服務</t>
  </si>
  <si>
    <t>工業及交通工程服務</t>
  </si>
  <si>
    <t>環境工程及顧問</t>
  </si>
  <si>
    <t>環保諮詢服務</t>
  </si>
  <si>
    <t>環境工程服務</t>
  </si>
  <si>
    <t>基礎建設營造</t>
  </si>
  <si>
    <t>通訊基礎建設營造</t>
  </si>
  <si>
    <t>電纜工程</t>
  </si>
  <si>
    <t>通訊及傳輸塔工程</t>
  </si>
  <si>
    <t>網路建構</t>
  </si>
  <si>
    <t>能源基礎建設營造</t>
  </si>
  <si>
    <t>電廠營建</t>
  </si>
  <si>
    <t>核能電廠工程</t>
  </si>
  <si>
    <t>石油及天然氣基礎建設營造</t>
  </si>
  <si>
    <t>交通運輸基礎建設營造</t>
  </si>
  <si>
    <t>機場及高速公路營造</t>
  </si>
  <si>
    <t>海運工程</t>
  </si>
  <si>
    <t>鐵路/隧道/地鐵工程</t>
  </si>
  <si>
    <t>公用事業管線建造</t>
  </si>
  <si>
    <t>電力公用事業管線建造</t>
  </si>
  <si>
    <t>天然氣公用事業管線建造</t>
  </si>
  <si>
    <t>水利公用事業管線建造</t>
  </si>
  <si>
    <t>非住宅建築營建</t>
  </si>
  <si>
    <t>商業建築工程</t>
  </si>
  <si>
    <t>工業建築工程</t>
  </si>
  <si>
    <t>機構建築工程</t>
  </si>
  <si>
    <t>原物料</t>
  </si>
  <si>
    <t>化學</t>
  </si>
  <si>
    <t>農業化學品</t>
  </si>
  <si>
    <t>作物化學品</t>
  </si>
  <si>
    <t>殺菌劑</t>
  </si>
  <si>
    <t>除草劑</t>
  </si>
  <si>
    <t>殺蟲劑</t>
  </si>
  <si>
    <t>肥料混拌/經銷</t>
  </si>
  <si>
    <t>氮肥</t>
  </si>
  <si>
    <t>磷酸肥料</t>
  </si>
  <si>
    <t>鉀肥</t>
  </si>
  <si>
    <t>種子及農業生物科技</t>
  </si>
  <si>
    <t>基本及多元化學品</t>
  </si>
  <si>
    <t>無機化學品</t>
  </si>
  <si>
    <t>鹼性物及氯化物</t>
  </si>
  <si>
    <t>散裝酸</t>
  </si>
  <si>
    <t>工業用氣體</t>
  </si>
  <si>
    <t>有機化學品及中間品</t>
  </si>
  <si>
    <t>酒精</t>
  </si>
  <si>
    <t>芳香烴</t>
  </si>
  <si>
    <t>中間品</t>
  </si>
  <si>
    <t>烯烴</t>
  </si>
  <si>
    <t>其他有機化學品</t>
  </si>
  <si>
    <t>碳黑製品</t>
  </si>
  <si>
    <t>原型/中型環狀化學品</t>
  </si>
  <si>
    <t>樹膠及樹木</t>
  </si>
  <si>
    <t>有機樹脂/纖維/橡膠</t>
  </si>
  <si>
    <t>人造纖維及長纖</t>
  </si>
  <si>
    <t>有機纖維素纖維</t>
  </si>
  <si>
    <t>有機非纖維素纖維</t>
  </si>
  <si>
    <t>合成橡膠</t>
  </si>
  <si>
    <t>特用化學品</t>
  </si>
  <si>
    <t>黏著劑及密封劑</t>
  </si>
  <si>
    <t>先進材料</t>
  </si>
  <si>
    <t>高級陶瓷品</t>
  </si>
  <si>
    <t>碳纖維</t>
  </si>
  <si>
    <t>合成物</t>
  </si>
  <si>
    <t>工程塑膠</t>
  </si>
  <si>
    <t>石墨產品</t>
  </si>
  <si>
    <t>奈米科技</t>
  </si>
  <si>
    <t>特殊鍍膜金屬</t>
  </si>
  <si>
    <t>催化劑</t>
  </si>
  <si>
    <t>消費零售化學品</t>
  </si>
  <si>
    <t>電子化學品</t>
  </si>
  <si>
    <t>炸藥</t>
  </si>
  <si>
    <t>精密化學品</t>
  </si>
  <si>
    <t>香精及香料</t>
  </si>
  <si>
    <t>功能性添加劑</t>
  </si>
  <si>
    <t>化妝品添加劑</t>
  </si>
  <si>
    <t>液狀及潤滑油添加劑</t>
  </si>
  <si>
    <t>食品添加劑</t>
  </si>
  <si>
    <t>紙添加劑及加工化學品</t>
  </si>
  <si>
    <t>聚合物添加劑</t>
  </si>
  <si>
    <t>工業及機構清潔用化學品</t>
  </si>
  <si>
    <t>油田化學品</t>
  </si>
  <si>
    <t>塗料及塗膜</t>
  </si>
  <si>
    <t>工業塗料</t>
  </si>
  <si>
    <t>特殊塗料</t>
  </si>
  <si>
    <t>印刷油墨</t>
  </si>
  <si>
    <t>合成染料及顏料</t>
  </si>
  <si>
    <t>無機染料及顏料</t>
  </si>
  <si>
    <t>合成有機染料及顏料</t>
  </si>
  <si>
    <t>水處理化學品</t>
  </si>
  <si>
    <t>化學品經銷</t>
  </si>
  <si>
    <t>其他化學及其製品批發</t>
  </si>
  <si>
    <t>塑膠原料及初級產品批發</t>
  </si>
  <si>
    <t>建材</t>
  </si>
  <si>
    <t>水泥及骨材</t>
  </si>
  <si>
    <t>砂黏土礦業及採取業</t>
  </si>
  <si>
    <t>瀝青</t>
  </si>
  <si>
    <t>水泥</t>
  </si>
  <si>
    <t>預拌混凝土</t>
  </si>
  <si>
    <t>非木材建材</t>
  </si>
  <si>
    <t>磚塊/磁磚/黏土建材</t>
  </si>
  <si>
    <t>磚塊/結構性黏土磚</t>
  </si>
  <si>
    <t>非黏土耐火物</t>
  </si>
  <si>
    <t>混凝土產品</t>
  </si>
  <si>
    <t>混凝土磚塊</t>
  </si>
  <si>
    <t>混凝土管道</t>
  </si>
  <si>
    <t>玻璃產品製造-建材</t>
  </si>
  <si>
    <t>石膏產品</t>
  </si>
  <si>
    <t>絕緣製品</t>
  </si>
  <si>
    <t>礦棉</t>
  </si>
  <si>
    <t>聚苯乙烯泡體保溫品</t>
  </si>
  <si>
    <t>塑膠建材</t>
  </si>
  <si>
    <t>屋頂材料</t>
  </si>
  <si>
    <t>研磨材料製品</t>
  </si>
  <si>
    <t>其他非金屬礦物產品</t>
  </si>
  <si>
    <t>其他石礦業</t>
  </si>
  <si>
    <t>石灰碎石礦業採取業</t>
  </si>
  <si>
    <t>石材礦業及採取</t>
  </si>
  <si>
    <t>容器與包裝</t>
  </si>
  <si>
    <t>玻璃容器</t>
  </si>
  <si>
    <t>金屬容器及包裝品</t>
  </si>
  <si>
    <t>包裝用鍍膜鋁箔紙</t>
  </si>
  <si>
    <t>金屬容器</t>
  </si>
  <si>
    <t>紙容器及包裝品</t>
  </si>
  <si>
    <t>瓦楞紙包裝材料</t>
  </si>
  <si>
    <t>模塑纖維包裝品</t>
  </si>
  <si>
    <t>紙類食品容器</t>
  </si>
  <si>
    <t>紙板包裝材料</t>
  </si>
  <si>
    <t>塑膠容器及包裝品</t>
  </si>
  <si>
    <t>塑膠袋及小袋</t>
  </si>
  <si>
    <t>塑膠瓶</t>
  </si>
  <si>
    <t>塑膠包裝膜/片</t>
  </si>
  <si>
    <t>保護包裝材料</t>
  </si>
  <si>
    <t>包裝標籤</t>
  </si>
  <si>
    <t>林木及紙產品</t>
  </si>
  <si>
    <t>林業及伐木業</t>
  </si>
  <si>
    <t>木材資源</t>
  </si>
  <si>
    <t>伐木業</t>
  </si>
  <si>
    <t>苗圃及樹生產</t>
  </si>
  <si>
    <t>橡膠林</t>
  </si>
  <si>
    <t>文件</t>
  </si>
  <si>
    <t>紙漿</t>
  </si>
  <si>
    <t>木材建材製造</t>
  </si>
  <si>
    <t>結構三夾板</t>
  </si>
  <si>
    <t>鋸木廠</t>
  </si>
  <si>
    <t>軟木薄板及合板</t>
  </si>
  <si>
    <t>工程木材(衍架除外)</t>
  </si>
  <si>
    <t>木材防腐</t>
  </si>
  <si>
    <t>非結構木製品</t>
  </si>
  <si>
    <t>硬木薄板及合板</t>
  </si>
  <si>
    <t>組合木材</t>
  </si>
  <si>
    <t>鋼鐵</t>
  </si>
  <si>
    <t>鋼製造業</t>
  </si>
  <si>
    <t>扁軋鋼</t>
  </si>
  <si>
    <t>長管材</t>
  </si>
  <si>
    <t>長型產品</t>
  </si>
  <si>
    <t>管材</t>
  </si>
  <si>
    <t>鋼線伸線</t>
  </si>
  <si>
    <t>特殊金屬</t>
  </si>
  <si>
    <t>金屬服務中心/其他批發</t>
  </si>
  <si>
    <t>服務中心</t>
  </si>
  <si>
    <t>鋼鐵處理</t>
  </si>
  <si>
    <t>金屬與礦業</t>
  </si>
  <si>
    <t>鐵</t>
  </si>
  <si>
    <t>鐵礦業</t>
  </si>
  <si>
    <t>鑄鐵業</t>
  </si>
  <si>
    <t>基本金屬</t>
  </si>
  <si>
    <t>鋁</t>
  </si>
  <si>
    <t>鋁土礦業</t>
  </si>
  <si>
    <t>鋁冶鍊及精製</t>
  </si>
  <si>
    <t>鈷</t>
  </si>
  <si>
    <t>銅礦</t>
  </si>
  <si>
    <t>銅冶鍊及精製</t>
  </si>
  <si>
    <t>錳</t>
  </si>
  <si>
    <t>鉬</t>
  </si>
  <si>
    <t>鎳、鉛及鋅礦</t>
  </si>
  <si>
    <t>鎳</t>
  </si>
  <si>
    <t>鋅</t>
  </si>
  <si>
    <t>錫</t>
  </si>
  <si>
    <t>鈾</t>
  </si>
  <si>
    <t>貴金屬礦業</t>
  </si>
  <si>
    <t>黃金</t>
  </si>
  <si>
    <t>白金類</t>
  </si>
  <si>
    <t>鈀金</t>
  </si>
  <si>
    <t>白金</t>
  </si>
  <si>
    <t>銠</t>
  </si>
  <si>
    <t>白銀</t>
  </si>
  <si>
    <t>其他開採礦物</t>
  </si>
  <si>
    <t>礦物礦業</t>
  </si>
  <si>
    <t>陶土陶瓷</t>
  </si>
  <si>
    <t>鋰</t>
  </si>
  <si>
    <t>磷酸石</t>
  </si>
  <si>
    <t>鉀、碳酸鈉及硼酸</t>
  </si>
  <si>
    <t>稀土</t>
  </si>
  <si>
    <t>貴重寶石</t>
  </si>
  <si>
    <t>鑽石</t>
  </si>
  <si>
    <t>其他非金屬礦業</t>
  </si>
  <si>
    <t>煤礦業</t>
  </si>
  <si>
    <t>燃煤</t>
  </si>
  <si>
    <t>露天煙煤及褐煤礦業</t>
  </si>
  <si>
    <t>地底煙煤礦業</t>
  </si>
  <si>
    <t>冶金用煤</t>
  </si>
  <si>
    <t>採礦服務業</t>
  </si>
  <si>
    <t>煤炭輔助服務</t>
  </si>
  <si>
    <t>金屬輔助服務</t>
  </si>
  <si>
    <t>非金屬礦業支援</t>
  </si>
  <si>
    <t>金屬及礦物批發/貿易</t>
  </si>
  <si>
    <t>科技</t>
  </si>
  <si>
    <t>科技硬體及半導體</t>
  </si>
  <si>
    <t>硬體</t>
  </si>
  <si>
    <t>通訊設備</t>
  </si>
  <si>
    <t>廣播設備</t>
  </si>
  <si>
    <t>數據網路設備</t>
  </si>
  <si>
    <t>住宅/小型企業網路設備</t>
  </si>
  <si>
    <t>行動通信數據網路設備</t>
  </si>
  <si>
    <t>固網數據網路設備</t>
  </si>
  <si>
    <t>行動手機</t>
  </si>
  <si>
    <t>電信設備</t>
  </si>
  <si>
    <t>無線電信設備</t>
  </si>
  <si>
    <t>行動無線電通訊設備</t>
  </si>
  <si>
    <t>無線射頻辨識裝置</t>
  </si>
  <si>
    <t>衛星通訊設備</t>
  </si>
  <si>
    <t>無線應用服務設備</t>
  </si>
  <si>
    <t>無線網路基礎建設設備</t>
  </si>
  <si>
    <t>固網電信設備</t>
  </si>
  <si>
    <t>有線電視設備</t>
  </si>
  <si>
    <t>光纖電信設備</t>
  </si>
  <si>
    <t>電信裝置</t>
  </si>
  <si>
    <t>固網用戶終端設備</t>
  </si>
  <si>
    <t>固網電信基建設備</t>
  </si>
  <si>
    <t>消費性電子</t>
  </si>
  <si>
    <t>音響設備</t>
  </si>
  <si>
    <t>家庭及汽車音響設備</t>
  </si>
  <si>
    <t>個人聲音裝置</t>
  </si>
  <si>
    <t>專業音響設備</t>
  </si>
  <si>
    <t>相機設備</t>
  </si>
  <si>
    <t>數位相機</t>
  </si>
  <si>
    <t>錄影機</t>
  </si>
  <si>
    <t>相機配件</t>
  </si>
  <si>
    <t>顯示器</t>
  </si>
  <si>
    <t>電視/螢幕</t>
  </si>
  <si>
    <t>其他顯示器</t>
  </si>
  <si>
    <t>GPS設備</t>
  </si>
  <si>
    <t>鍵盤/滑鼠/其他裝置</t>
  </si>
  <si>
    <t>辦公室電子設備</t>
  </si>
  <si>
    <t>商用印表機及掃描機</t>
  </si>
  <si>
    <t>辦公室電子設備用品</t>
  </si>
  <si>
    <t>電玩遊戲設備</t>
  </si>
  <si>
    <t>個人電腦</t>
  </si>
  <si>
    <t>桌上型電腦</t>
  </si>
  <si>
    <t>掌上型電腦</t>
  </si>
  <si>
    <t>筆記型電腦</t>
  </si>
  <si>
    <t>工作站</t>
  </si>
  <si>
    <t>電腦資料儲存</t>
  </si>
  <si>
    <t>硬碟機</t>
  </si>
  <si>
    <t>固態硬碟</t>
  </si>
  <si>
    <t>網路儲存及光纖</t>
  </si>
  <si>
    <t>硬碟組件</t>
  </si>
  <si>
    <t>伺服器</t>
  </si>
  <si>
    <t>超級電腦</t>
  </si>
  <si>
    <t>其他硬體</t>
  </si>
  <si>
    <t>3D印表機</t>
  </si>
  <si>
    <t>生物辨識/ID系統</t>
  </si>
  <si>
    <t>光學儀器及鏡片</t>
  </si>
  <si>
    <t>監視/交通管理系統</t>
  </si>
  <si>
    <t>交易管理系統</t>
  </si>
  <si>
    <t>提款機</t>
  </si>
  <si>
    <t>銷售點終端機</t>
  </si>
  <si>
    <t>電子元件</t>
  </si>
  <si>
    <t>通訊設備組件</t>
  </si>
  <si>
    <t>顯示元件</t>
  </si>
  <si>
    <t>顯示器面板</t>
  </si>
  <si>
    <t>觸控解決方案</t>
  </si>
  <si>
    <t>電子玻璃</t>
  </si>
  <si>
    <t>電子產品電池</t>
  </si>
  <si>
    <t>被動元件</t>
  </si>
  <si>
    <t>科技經銷商</t>
  </si>
  <si>
    <t>半導體</t>
  </si>
  <si>
    <t>半導體製造</t>
  </si>
  <si>
    <t>後端資本設備</t>
  </si>
  <si>
    <t>前端資本設備</t>
  </si>
  <si>
    <t>組裝材料/解決方案</t>
  </si>
  <si>
    <t>封裝及測試服務</t>
  </si>
  <si>
    <t>晶圓代工</t>
  </si>
  <si>
    <t>矽產品</t>
  </si>
  <si>
    <t>半導體元件</t>
  </si>
  <si>
    <t>類比IC</t>
  </si>
  <si>
    <t>特殊應用類比</t>
  </si>
  <si>
    <t>電源管理</t>
  </si>
  <si>
    <t>標準線性-一般目的</t>
  </si>
  <si>
    <t>非連續</t>
  </si>
  <si>
    <t>分離器/感應器/促動器</t>
  </si>
  <si>
    <t>發光二極體</t>
  </si>
  <si>
    <t>光電半導體</t>
  </si>
  <si>
    <t>智慧財產-半導體設計</t>
  </si>
  <si>
    <t>記憶體IC</t>
  </si>
  <si>
    <t>NAND 快閃記憶體</t>
  </si>
  <si>
    <t>NOR 快閃記憶體</t>
  </si>
  <si>
    <t>邏輯/處理器/特殊應用IC</t>
  </si>
  <si>
    <t>特殊用途通訊</t>
  </si>
  <si>
    <t>特殊用途I/O及儲存</t>
  </si>
  <si>
    <t>特殊用途多媒體</t>
  </si>
  <si>
    <t>邏輯</t>
  </si>
  <si>
    <t>微控制器</t>
  </si>
  <si>
    <t>微處理器</t>
  </si>
  <si>
    <t>軟體及技術服務</t>
  </si>
  <si>
    <t>軟體</t>
  </si>
  <si>
    <t>應用軟體</t>
  </si>
  <si>
    <t>內容管理軟體(CMS)</t>
  </si>
  <si>
    <t>工程軟體</t>
  </si>
  <si>
    <t>企業軟體</t>
  </si>
  <si>
    <t>特殊軟體</t>
  </si>
  <si>
    <t>通訊軟體</t>
  </si>
  <si>
    <t>教育軟體</t>
  </si>
  <si>
    <t>博奕軟體</t>
  </si>
  <si>
    <t>醫療保健軟體</t>
  </si>
  <si>
    <t>基礎建設軟體</t>
  </si>
  <si>
    <t>雲端與虛擬化</t>
  </si>
  <si>
    <t>資料庫軟體</t>
  </si>
  <si>
    <t>安全軟體</t>
  </si>
  <si>
    <t>系統軟體</t>
  </si>
  <si>
    <t>科技服務</t>
  </si>
  <si>
    <t>資訊科技服務</t>
  </si>
  <si>
    <t>資訊科技服務 - 商業</t>
  </si>
  <si>
    <t>商務流程委外</t>
  </si>
  <si>
    <t>資訊科技外包</t>
  </si>
  <si>
    <t>網路整合服務</t>
  </si>
  <si>
    <t>科技顧問</t>
  </si>
  <si>
    <t>資訊科技服務 - 政府</t>
  </si>
  <si>
    <t>資訊服務</t>
  </si>
  <si>
    <t>金融資訊服務</t>
  </si>
  <si>
    <t>信用機構</t>
  </si>
  <si>
    <t>資料及分析</t>
  </si>
  <si>
    <t>非金融資訊服務</t>
  </si>
  <si>
    <t>醫療保健資訊</t>
  </si>
  <si>
    <t>法律資訊</t>
  </si>
  <si>
    <t>不動產資訊</t>
  </si>
  <si>
    <t>科學資訊</t>
  </si>
  <si>
    <t>科技資訊</t>
  </si>
  <si>
    <t>付款及資料處理商</t>
  </si>
  <si>
    <t>金融交易處理服務</t>
  </si>
  <si>
    <t>資料及交易處理商</t>
  </si>
  <si>
    <t>公用事業</t>
  </si>
  <si>
    <t>電力公用事業</t>
  </si>
  <si>
    <t>整合型公用事業</t>
  </si>
  <si>
    <t>發電業</t>
  </si>
  <si>
    <t>化石發電</t>
  </si>
  <si>
    <t>化石燃料電力 - 管制</t>
  </si>
  <si>
    <t>化石燃料電力 - 非管制</t>
  </si>
  <si>
    <t>核能發電</t>
  </si>
  <si>
    <t>核能-管制</t>
  </si>
  <si>
    <t>核能-非管制</t>
  </si>
  <si>
    <t>再生能源發電</t>
  </si>
  <si>
    <t>太陽能發電</t>
  </si>
  <si>
    <t>太陽能-管制</t>
  </si>
  <si>
    <t>太陽能-非管制</t>
  </si>
  <si>
    <t>風力能源發電</t>
  </si>
  <si>
    <t>風能-管制</t>
  </si>
  <si>
    <t>風能-非管制</t>
  </si>
  <si>
    <t>地熱能源發電</t>
  </si>
  <si>
    <t>地熱-管制</t>
  </si>
  <si>
    <t>地熱-非管制</t>
  </si>
  <si>
    <t>水力發電</t>
  </si>
  <si>
    <t>水力發電能源-管制</t>
  </si>
  <si>
    <t>水力發電能源-非管制</t>
  </si>
  <si>
    <t>海洋能源發電</t>
  </si>
  <si>
    <t>海洋-管制</t>
  </si>
  <si>
    <t>海洋-非管制</t>
  </si>
  <si>
    <t>生質與廢棄物發電</t>
  </si>
  <si>
    <t>生質能及廢棄物-管制</t>
  </si>
  <si>
    <t>生質能及廢棄物-非管制</t>
  </si>
  <si>
    <t>蓄電</t>
  </si>
  <si>
    <t>電力網</t>
  </si>
  <si>
    <t>電力傳輸</t>
  </si>
  <si>
    <t>地區增熱及冷卻度日</t>
  </si>
  <si>
    <t>天然氣及水公用事業</t>
  </si>
  <si>
    <t>天然氣公用事業</t>
  </si>
  <si>
    <t>天然氣傳輸及儲存</t>
  </si>
  <si>
    <t>管線營運</t>
  </si>
  <si>
    <t>天然氣儲存</t>
  </si>
  <si>
    <t>天然氣配送</t>
  </si>
  <si>
    <t>丙烷氣配送</t>
  </si>
  <si>
    <t>配水網</t>
  </si>
  <si>
    <t>污水網</t>
  </si>
  <si>
    <t>供水網</t>
  </si>
  <si>
    <t>電力及天然氣行銷及交易</t>
  </si>
  <si>
    <t>電力行銷</t>
  </si>
  <si>
    <t>天然氣行銷</t>
  </si>
  <si>
    <t>超國際</t>
  </si>
  <si>
    <t>全國</t>
  </si>
  <si>
    <t>主權政府</t>
  </si>
  <si>
    <t>主權機構</t>
  </si>
  <si>
    <t>國營銀行</t>
  </si>
  <si>
    <t>政府發展銀行</t>
  </si>
  <si>
    <t>進出口銀行</t>
  </si>
  <si>
    <t>地區及地方</t>
  </si>
  <si>
    <t>地區</t>
  </si>
  <si>
    <t>地區政府</t>
  </si>
  <si>
    <t>地區機構</t>
  </si>
  <si>
    <t>地方機構</t>
  </si>
  <si>
    <t>未分類</t>
  </si>
  <si>
    <t>未知</t>
  </si>
  <si>
    <t>公司調整</t>
  </si>
  <si>
    <t>跨分類調整</t>
  </si>
  <si>
    <t>통신</t>
  </si>
  <si>
    <t>미디어</t>
  </si>
  <si>
    <t>광고 &amp; 마케팅</t>
  </si>
  <si>
    <t>광고 대행사 &amp; 관련 서비스</t>
  </si>
  <si>
    <t>광고대행사</t>
  </si>
  <si>
    <t>E-마케팅</t>
  </si>
  <si>
    <t>시장 리서치 &amp; 컨설팅</t>
  </si>
  <si>
    <t>시장 컨설팅 서비스</t>
  </si>
  <si>
    <t>시장 리서치</t>
  </si>
  <si>
    <t>광고매체판매업</t>
  </si>
  <si>
    <t>홍보기관</t>
  </si>
  <si>
    <t>다이렉트 마케팅</t>
  </si>
  <si>
    <t>광고물 배포 서비스</t>
  </si>
  <si>
    <t>직접우편 광고</t>
  </si>
  <si>
    <t>케이블 &amp; 위성</t>
  </si>
  <si>
    <t>케이블 &amp; 위성 비디오 서비스</t>
  </si>
  <si>
    <t>케이블 &amp; 위성 인터넷 서비스</t>
  </si>
  <si>
    <t>케이블 &amp; 위성 전화 서비스</t>
  </si>
  <si>
    <t>엔터테인먼트 콘텐츠</t>
  </si>
  <si>
    <t>영화 &amp; TV</t>
  </si>
  <si>
    <t>영화 &amp; TV 프로덕션 &amp; 배급</t>
  </si>
  <si>
    <t>영화 &amp; TV 프로덕션</t>
  </si>
  <si>
    <t>영화 프로덕션</t>
  </si>
  <si>
    <t>TV &amp; 비디오 프로덕션</t>
  </si>
  <si>
    <t>영화 &amp; 비디오 배급</t>
  </si>
  <si>
    <t>영화 배급</t>
  </si>
  <si>
    <t>TV 쇼 신디케이션</t>
  </si>
  <si>
    <t>영상제작 &amp; 영상물 편집 서비스업</t>
  </si>
  <si>
    <t>TV 미디어 네트워크</t>
  </si>
  <si>
    <t>케이블 네트워크</t>
  </si>
  <si>
    <t>광고 수익 - 케이블 네트워크</t>
  </si>
  <si>
    <t>기타 수익 - 케이블 네트워크</t>
  </si>
  <si>
    <t>TV 방송국 네트워크</t>
  </si>
  <si>
    <t>광고수익-TV 방송국 네트워크</t>
  </si>
  <si>
    <t>기타 수익 - TV 방송국 네트워크</t>
  </si>
  <si>
    <t>로열티 수익- 영화 &amp; TV</t>
  </si>
  <si>
    <t>음악</t>
  </si>
  <si>
    <t>통합 음반 제작 &amp; 배급</t>
  </si>
  <si>
    <t>음반 제작업</t>
  </si>
  <si>
    <t>비디오 게임</t>
  </si>
  <si>
    <t>모바일 &amp; 온라인 게임</t>
  </si>
  <si>
    <t>콘솔 &amp; PC 게임</t>
  </si>
  <si>
    <t>출판 &amp; 방송</t>
  </si>
  <si>
    <t>출판</t>
  </si>
  <si>
    <t>서적 출판업</t>
  </si>
  <si>
    <t>전문서적 출판사</t>
  </si>
  <si>
    <t>학교 교과서 출판사</t>
  </si>
  <si>
    <t>신문 발행업</t>
  </si>
  <si>
    <t>광고 수익 - 신문</t>
  </si>
  <si>
    <t>발행 수익 - 신문</t>
  </si>
  <si>
    <t>기타 수익 - 신문</t>
  </si>
  <si>
    <t>정기간행물 발행업</t>
  </si>
  <si>
    <t>광고 수익 - 정기간행물</t>
  </si>
  <si>
    <t>발행 수익 - 정기간행물</t>
  </si>
  <si>
    <t>기타 수익 - 정기간행물</t>
  </si>
  <si>
    <t>지역 TV &amp; 라디오 방송</t>
  </si>
  <si>
    <t>지역 TV 방송</t>
  </si>
  <si>
    <t>광고  수익 - 지역 TV 방송</t>
  </si>
  <si>
    <t>기타  수익 - 지역 TV 방송</t>
  </si>
  <si>
    <t>라디오 방송</t>
  </si>
  <si>
    <t>라디오 네트워크</t>
  </si>
  <si>
    <t>라디오</t>
  </si>
  <si>
    <t>옥외 디스플레이 광고</t>
  </si>
  <si>
    <t>인터넷 미디어 &amp; 서비스</t>
  </si>
  <si>
    <t>자동차 웹</t>
  </si>
  <si>
    <t>광고 수익 - 자동차 웹</t>
  </si>
  <si>
    <t>기타 수익 - 자동차 웹</t>
  </si>
  <si>
    <t>만남 주선 서비스 웹</t>
  </si>
  <si>
    <t>광고 수익 - 만남 주선 서비스 웹</t>
  </si>
  <si>
    <t>기타 수익 - 만남 주선 서비스 웹</t>
  </si>
  <si>
    <t>도메인 등록기관</t>
  </si>
  <si>
    <t>광고 수익 - 도메인 등록</t>
  </si>
  <si>
    <t>기타수익 - 도메인 등록기관</t>
  </si>
  <si>
    <t>엔터테인먼트 행사 티켓 온라인</t>
  </si>
  <si>
    <t>광고 수익 - 엔터테인먼트 행사 티켓 온라인</t>
  </si>
  <si>
    <t>기타 - 엔터테인먼트 행사 티켓 온라인</t>
  </si>
  <si>
    <t>사진 웹</t>
  </si>
  <si>
    <t>광고 수익 - 사진 웹</t>
  </si>
  <si>
    <t>기타 수익 - 사진 웹</t>
  </si>
  <si>
    <t>가격 &amp; 서비스 비교 웹</t>
  </si>
  <si>
    <t>광고 수익 - 가격 &amp; 서비스 비교 웹</t>
  </si>
  <si>
    <t>기타 - 가격 &amp; 서비스 비교 웹</t>
  </si>
  <si>
    <t>부동산 &amp; 자산 웹사이트</t>
  </si>
  <si>
    <t>광고 수익 - 부동산 웹</t>
  </si>
  <si>
    <t>기타 수익 - 부동산 웹</t>
  </si>
  <si>
    <t>채용 서비스 웹</t>
  </si>
  <si>
    <t>광고 수익 - 채용 서비스 웹</t>
  </si>
  <si>
    <t>기타 수익 - 채용 서비스 웹</t>
  </si>
  <si>
    <t>여행정보 &amp; 예약 웹사이트</t>
  </si>
  <si>
    <t>광고 수익 - 여행 &amp; 예약 웹</t>
  </si>
  <si>
    <t>기타 - 여행 &amp; 예약 웹</t>
  </si>
  <si>
    <t>교육정보 웹사이트</t>
  </si>
  <si>
    <t>광고 수익 - 교육정보 웹</t>
  </si>
  <si>
    <t>기타 - 교육정보 웹</t>
  </si>
  <si>
    <t>인터넷 광고 포털</t>
  </si>
  <si>
    <t>광고수익 - 인터넷 포털</t>
  </si>
  <si>
    <t>디스플레이 광고</t>
  </si>
  <si>
    <t>검색 광고</t>
  </si>
  <si>
    <t>기타 수익 - 인터넷 포털</t>
  </si>
  <si>
    <t>의료 &amp; 건강 웹</t>
  </si>
  <si>
    <t>광고 수익 - 의료 &amp; 건강 웹</t>
  </si>
  <si>
    <t>기타 - 의료 &amp; 건강 웹</t>
  </si>
  <si>
    <t>뉴스, 스포츠 &amp; 엔터테인먼트 웹</t>
  </si>
  <si>
    <t>광고 수익 - 뉴스/스포츠/엔터테인먼트 웹</t>
  </si>
  <si>
    <t>기타 - 뉴스/스포츠/엔터테인먼트 웹</t>
  </si>
  <si>
    <t>소셜 네트워킹 웹</t>
  </si>
  <si>
    <t>광고 수익 - 소셜 네트워킹 웹</t>
  </si>
  <si>
    <t>기타 수익 - 소셜 네트워킹 웹</t>
  </si>
  <si>
    <t>정보통신</t>
  </si>
  <si>
    <t>무선 정보통신</t>
  </si>
  <si>
    <t>이동통신서비스 제공업체</t>
  </si>
  <si>
    <t>휴대전화 서비스</t>
  </si>
  <si>
    <t>모바일 데이터 서비스</t>
  </si>
  <si>
    <t>모바일 문자 메시지 (SMS)</t>
  </si>
  <si>
    <t>모바일 로밍 서비스</t>
  </si>
  <si>
    <t>무선인프라 접속 수익</t>
  </si>
  <si>
    <t>위성 운영업체</t>
  </si>
  <si>
    <t>이동통신기기 매출액</t>
  </si>
  <si>
    <t>유선 정보통신</t>
  </si>
  <si>
    <t>유선 전화 서비스</t>
  </si>
  <si>
    <t>음성 인터넷 프로토콜(IP) 서비스</t>
  </si>
  <si>
    <t>유선 지역 서비스</t>
  </si>
  <si>
    <t>유선 장거리 서비스</t>
  </si>
  <si>
    <t>유선 대여</t>
  </si>
  <si>
    <t>유선 인터넷 서비스</t>
  </si>
  <si>
    <t>유선 비디오 서비스</t>
  </si>
  <si>
    <t>도매 정보통신 서비스</t>
  </si>
  <si>
    <t>데이터 센터</t>
  </si>
  <si>
    <t>자유 소비재</t>
  </si>
  <si>
    <t>자유소비재 제품</t>
  </si>
  <si>
    <t>의류 &amp; 섬유 제품</t>
  </si>
  <si>
    <t>의류, 신발 &amp; 액세서리 디자인</t>
  </si>
  <si>
    <t>의류 디자인</t>
  </si>
  <si>
    <t>아동용 의류</t>
  </si>
  <si>
    <t>남성 의류</t>
  </si>
  <si>
    <t>여성 의류</t>
  </si>
  <si>
    <t>란제리</t>
  </si>
  <si>
    <t>스포츠 의류</t>
  </si>
  <si>
    <t>모피 &amp; 가죽 의류</t>
  </si>
  <si>
    <t>아웃웨어 의류</t>
  </si>
  <si>
    <t>직업 유니폼</t>
  </si>
  <si>
    <t>의류 브랜드 라이센스업</t>
  </si>
  <si>
    <t>가방, 가죽제품 액세서리 &amp; 디자인</t>
  </si>
  <si>
    <t>가방</t>
  </si>
  <si>
    <t>개인 가죽제품</t>
  </si>
  <si>
    <t>핸드백 &amp; 지갑</t>
  </si>
  <si>
    <t>신발 디자인</t>
  </si>
  <si>
    <t>운동화</t>
  </si>
  <si>
    <t>운동화 제외 신발</t>
  </si>
  <si>
    <t>남성 신발</t>
  </si>
  <si>
    <t>여성 신발</t>
  </si>
  <si>
    <t>의상제작 외주</t>
  </si>
  <si>
    <t>손목시계 및 보석 디자인</t>
  </si>
  <si>
    <t>보석</t>
  </si>
  <si>
    <t>손목시계</t>
  </si>
  <si>
    <t>섬유 &amp; 섬유제품</t>
  </si>
  <si>
    <t>피혁 가공업</t>
  </si>
  <si>
    <t>섬유</t>
  </si>
  <si>
    <t>직물가공업</t>
  </si>
  <si>
    <t>섬유 피복 제조업</t>
  </si>
  <si>
    <t>부직포 &amp; 직물 완제품</t>
  </si>
  <si>
    <t>직물 가공업</t>
  </si>
  <si>
    <t>직물</t>
  </si>
  <si>
    <t>부직포 가공업</t>
  </si>
  <si>
    <t>직물 제직업</t>
  </si>
  <si>
    <t>섬유, 제직사 &amp; 봉제사</t>
  </si>
  <si>
    <t>합성섬유 &amp; 실</t>
  </si>
  <si>
    <t>실 편조업</t>
  </si>
  <si>
    <t>연사 방적업</t>
  </si>
  <si>
    <t>섬유사 텍스처가공, 연사 &amp; 합사</t>
  </si>
  <si>
    <t>섬유제품</t>
  </si>
  <si>
    <t>캔버스 및 관련제품 제조업</t>
  </si>
  <si>
    <t>면화 재배업</t>
  </si>
  <si>
    <t>로프/망/망사 제조업</t>
  </si>
  <si>
    <t>직물포대 편조업</t>
  </si>
  <si>
    <t>타이어코드 &amp; 타이어 직물 제조업</t>
  </si>
  <si>
    <t>자동차</t>
  </si>
  <si>
    <t>승용차</t>
  </si>
  <si>
    <t>소형트럭</t>
  </si>
  <si>
    <t>모터사이클</t>
  </si>
  <si>
    <t>자동차 부품</t>
  </si>
  <si>
    <t>대체 차량 부품</t>
  </si>
  <si>
    <t>자동차 전기 &amp; 전자 제품</t>
  </si>
  <si>
    <t>자동차 경량 장비</t>
  </si>
  <si>
    <t>자동차 전자제품</t>
  </si>
  <si>
    <t>자동차 유리</t>
  </si>
  <si>
    <t>자동차 HVAC 시스템</t>
  </si>
  <si>
    <t>자동차 금속 스탬핑</t>
  </si>
  <si>
    <t>자동차 안전 장비</t>
  </si>
  <si>
    <t>자동차공학 &amp; 기술</t>
  </si>
  <si>
    <t>본체 &amp; 섀시</t>
  </si>
  <si>
    <t>브레이크 시스템</t>
  </si>
  <si>
    <t>구동계 부품</t>
  </si>
  <si>
    <t>엔진 &amp; 부품</t>
  </si>
  <si>
    <t>디젤 엔진 &amp; 엔진 부품</t>
  </si>
  <si>
    <t>휘발유 엔진 &amp; 엔진부품</t>
  </si>
  <si>
    <t>배기가스</t>
  </si>
  <si>
    <t>자동차 의자 &amp; 내장</t>
  </si>
  <si>
    <t>스티어링 &amp; 서스펜션</t>
  </si>
  <si>
    <t>타이어</t>
  </si>
  <si>
    <t>자동차 배터리</t>
  </si>
  <si>
    <t>자동차 휠</t>
  </si>
  <si>
    <t>주택건설</t>
  </si>
  <si>
    <t>단일가구 주택건설</t>
  </si>
  <si>
    <t>다가구 주택건설</t>
  </si>
  <si>
    <t>조립식 주택 (이동식)</t>
  </si>
  <si>
    <t>토지 매매</t>
  </si>
  <si>
    <t>건축 제품</t>
  </si>
  <si>
    <t>바닥재</t>
  </si>
  <si>
    <t>카펫 바닥재</t>
  </si>
  <si>
    <t>타일 바닥재</t>
  </si>
  <si>
    <t>라미네이트 &amp; 원목 바닥재</t>
  </si>
  <si>
    <t>비닐 바닥재</t>
  </si>
  <si>
    <t>수납장 및 조리대</t>
  </si>
  <si>
    <t>배관설비</t>
  </si>
  <si>
    <t>창 &amp; 문</t>
  </si>
  <si>
    <t>창</t>
  </si>
  <si>
    <t>문</t>
  </si>
  <si>
    <t>가정용 &amp; 사무실용 제품</t>
  </si>
  <si>
    <t>가전제품</t>
  </si>
  <si>
    <t>난방 &amp; 냉방기기</t>
  </si>
  <si>
    <t>조리기구</t>
  </si>
  <si>
    <t>세탁기 &amp; 건조기</t>
  </si>
  <si>
    <t>냉장고 및 냉동고</t>
  </si>
  <si>
    <t>진공 청소기</t>
  </si>
  <si>
    <t>가구</t>
  </si>
  <si>
    <t>가정용 가구</t>
  </si>
  <si>
    <t>금속 가구</t>
  </si>
  <si>
    <t>목제 가구</t>
  </si>
  <si>
    <t>내장 목재 가구</t>
  </si>
  <si>
    <t>비내장 목재 가구</t>
  </si>
  <si>
    <t>사무용 가구</t>
  </si>
  <si>
    <t>매트리스</t>
  </si>
  <si>
    <t>가정용품업</t>
  </si>
  <si>
    <t>조리용품 &amp; 식기류</t>
  </si>
  <si>
    <t>가정용 장식품</t>
  </si>
  <si>
    <t>사무용품</t>
  </si>
  <si>
    <t>문구류</t>
  </si>
  <si>
    <t>필기도구</t>
  </si>
  <si>
    <t>레저 상품</t>
  </si>
  <si>
    <t>완구 및 게임</t>
  </si>
  <si>
    <t>악기</t>
  </si>
  <si>
    <t>레크레이션용 자동차</t>
  </si>
  <si>
    <t>레저 보트 &amp; 요트 건조</t>
  </si>
  <si>
    <t>이동식 주택, 트레일러 &amp; 캠핑카</t>
  </si>
  <si>
    <t>이동식 주택</t>
  </si>
  <si>
    <t>여행용 트레일러 &amp; 캠핑카</t>
  </si>
  <si>
    <t>스포츠 용품</t>
  </si>
  <si>
    <t>자전거 &amp; 부품</t>
  </si>
  <si>
    <t>자전거</t>
  </si>
  <si>
    <t>자전거 부품</t>
  </si>
  <si>
    <t>골프 장비</t>
  </si>
  <si>
    <t>소형무기 탄약</t>
  </si>
  <si>
    <t>자유소비재 서비스</t>
  </si>
  <si>
    <t>고객 서비스</t>
  </si>
  <si>
    <t>소비재 임대업</t>
  </si>
  <si>
    <t>전자제품 임대업</t>
  </si>
  <si>
    <t>가정용 건강 장비 임대업</t>
  </si>
  <si>
    <t>교육 서비스</t>
  </si>
  <si>
    <t>초등 및 중등학교</t>
  </si>
  <si>
    <t>초급대학</t>
  </si>
  <si>
    <t>전문대, 대학교 &amp; 직업학교</t>
  </si>
  <si>
    <t>직업학교</t>
  </si>
  <si>
    <t>언어 학원</t>
  </si>
  <si>
    <t>장례 서비스</t>
  </si>
  <si>
    <t>장례식장 &amp; 장의업</t>
  </si>
  <si>
    <t>묘지 및 화장업</t>
  </si>
  <si>
    <t>비영리기관</t>
  </si>
  <si>
    <t>노동조합</t>
  </si>
  <si>
    <t>무역협회</t>
  </si>
  <si>
    <t>개인관리 서비스</t>
  </si>
  <si>
    <t>미용업</t>
  </si>
  <si>
    <t>체중관리 서비스</t>
  </si>
  <si>
    <t>사진 서비스</t>
  </si>
  <si>
    <t>사진 스튜디오</t>
  </si>
  <si>
    <t>사진 현상 서비스</t>
  </si>
  <si>
    <t>정치위원회</t>
  </si>
  <si>
    <t>주택도급업</t>
  </si>
  <si>
    <t>기타 고객 서비스</t>
  </si>
  <si>
    <t>소비재 수리 &amp; 유지보수</t>
  </si>
  <si>
    <t>세탁 서비스</t>
  </si>
  <si>
    <t>레저 시설 &amp; 서비스</t>
  </si>
  <si>
    <t>카지노 &amp; 게이밍</t>
  </si>
  <si>
    <t>카지노</t>
  </si>
  <si>
    <t>게임 장비</t>
  </si>
  <si>
    <t>모바일 &amp; 온라인 도박</t>
  </si>
  <si>
    <t>복권 서비스</t>
  </si>
  <si>
    <t>레이스장</t>
  </si>
  <si>
    <t>베팅</t>
  </si>
  <si>
    <t>유람선</t>
  </si>
  <si>
    <t>숙박</t>
  </si>
  <si>
    <t>호텔 &amp; 모텔(카지노 호텔제외)</t>
  </si>
  <si>
    <t>식음료 수익 - 호텔</t>
  </si>
  <si>
    <t>객실 수익 - 호텔</t>
  </si>
  <si>
    <t>사용공유 수익 - 호텔</t>
  </si>
  <si>
    <t>기타 수익 - 호텔</t>
  </si>
  <si>
    <t>카지노 호텔</t>
  </si>
  <si>
    <t>식음료 수익 - 카지노 호텔</t>
  </si>
  <si>
    <t>객실 수익 - 카지노 호텔</t>
  </si>
  <si>
    <t>기타 수익 - 카지노 호텔</t>
  </si>
  <si>
    <t>(민박)여관업</t>
  </si>
  <si>
    <t>식당업</t>
  </si>
  <si>
    <t>한정서비스 음식점</t>
  </si>
  <si>
    <t>패스트 캐주얼 레스토랑</t>
  </si>
  <si>
    <t>패스트 캐주얼 레스토랑 - 프랜차이즈</t>
  </si>
  <si>
    <t>패스트 캐주얼 레스토랑 - 자기매장</t>
  </si>
  <si>
    <t>패스트푸드 레스토랑</t>
  </si>
  <si>
    <t>패스트푸드 음식점 - 프랜차이즈</t>
  </si>
  <si>
    <t>패스트푸드 음식점 - 자가</t>
  </si>
  <si>
    <t>커피 &amp; 스낵</t>
  </si>
  <si>
    <t>커피 &amp; 스낵 - 프랜차이즈</t>
  </si>
  <si>
    <t>커피 &amp; 스낵 - 자가소유</t>
  </si>
  <si>
    <t>바 &amp; 주점</t>
  </si>
  <si>
    <t>풀서비스 레스토랑</t>
  </si>
  <si>
    <t>캐주얼 레스토랑</t>
  </si>
  <si>
    <t>캐주얼 레스토랑-  프랜차이즈</t>
  </si>
  <si>
    <t>캐주얼 레스토랑 - 자가</t>
  </si>
  <si>
    <t>고급 레스토랑</t>
  </si>
  <si>
    <t>고급 레스토랑 - 프랜차이즈</t>
  </si>
  <si>
    <t>고급 레스토랑 - 자가</t>
  </si>
  <si>
    <t>엔터테인먼트 시설</t>
  </si>
  <si>
    <t>성인 나이트클럽</t>
  </si>
  <si>
    <t>놀이공원 &amp; 테마파크</t>
  </si>
  <si>
    <t>전자게임장운영업</t>
  </si>
  <si>
    <t>유원지 테마파크&amp;아케이드</t>
  </si>
  <si>
    <t>엔터테인먼트 티켓 판매대리점</t>
  </si>
  <si>
    <t>영화관</t>
  </si>
  <si>
    <t>공연예술 &amp; 박물관</t>
  </si>
  <si>
    <t>박물관 &amp; 갤러리</t>
  </si>
  <si>
    <t>공연예술</t>
  </si>
  <si>
    <t>독립 아티스트</t>
  </si>
  <si>
    <t>행사 홍보업체(시설포함)</t>
  </si>
  <si>
    <t>행사 홍보업체(시설제외)</t>
  </si>
  <si>
    <t>극장 &amp; 디너식 극장</t>
  </si>
  <si>
    <t>프로 스포츠 &amp; 관련 활동</t>
  </si>
  <si>
    <t>방영권 - 스포츠팀</t>
  </si>
  <si>
    <t>입장수입</t>
  </si>
  <si>
    <t>상품-스포츠팀</t>
  </si>
  <si>
    <t>스포츠 팀 /클럽</t>
  </si>
  <si>
    <t>볼링장 운영업</t>
  </si>
  <si>
    <t>휘트니스 &amp; 레크레이션 센터</t>
  </si>
  <si>
    <t>골프장 및 골프클럽 운영업</t>
  </si>
  <si>
    <t>수상오락 운영업</t>
  </si>
  <si>
    <t>스키장 운영업</t>
  </si>
  <si>
    <t>여행 서비스</t>
  </si>
  <si>
    <t>투어 오퍼레이터</t>
  </si>
  <si>
    <t>여행사</t>
  </si>
  <si>
    <t>여행예약 서비스</t>
  </si>
  <si>
    <t>소매 &amp; 도매 - 자유</t>
  </si>
  <si>
    <t>도매 - 자유소비재</t>
  </si>
  <si>
    <t>의류 &amp; 신발 도매업</t>
  </si>
  <si>
    <t>의류 &amp; 액세서리 도매업</t>
  </si>
  <si>
    <t>신발 제품 도매업</t>
  </si>
  <si>
    <t>보석 &amp; 시계 도매상업</t>
  </si>
  <si>
    <t>자동차 도매업</t>
  </si>
  <si>
    <t>자동차 소모품 도매업</t>
  </si>
  <si>
    <t>타이어 도매업</t>
  </si>
  <si>
    <t>소비자전자&amp;애플리케이션도매업</t>
  </si>
  <si>
    <t>컴퓨터 &amp; 소프트웨어 도매업</t>
  </si>
  <si>
    <t>사진장비 &amp; 용품 도매업</t>
  </si>
  <si>
    <t>가정용 &amp; 사무용품 도매업</t>
  </si>
  <si>
    <t>하드웨어 도매업</t>
  </si>
  <si>
    <t>가정용 가구 도매업</t>
  </si>
  <si>
    <t>사무장비 도매업</t>
  </si>
  <si>
    <t>페인트 도매업</t>
  </si>
  <si>
    <t>인쇄 &amp; 필기용지 도매업</t>
  </si>
  <si>
    <t>문구 &amp; 사무 용품 도매</t>
  </si>
  <si>
    <t>기타 도매업</t>
  </si>
  <si>
    <t>서적, 정기간행물 &amp; 신문 도매업</t>
  </si>
  <si>
    <t>직물 &amp; 섬유 도매업</t>
  </si>
  <si>
    <t>화훼 용품 도매업</t>
  </si>
  <si>
    <t>산업용 제지 도매업</t>
  </si>
  <si>
    <t>안과용품 도매업</t>
  </si>
  <si>
    <t>스포츠용품 도매업</t>
  </si>
  <si>
    <t>완구 &amp; 게임 도매업</t>
  </si>
  <si>
    <t>수입 &amp; 수출</t>
  </si>
  <si>
    <t>소매 - 자유소비재</t>
  </si>
  <si>
    <t>자동차 소매업</t>
  </si>
  <si>
    <t>자동차 부품 &amp; 액세서리 매장</t>
  </si>
  <si>
    <t>자동차 수리 센터</t>
  </si>
  <si>
    <t>자동차 딜러</t>
  </si>
  <si>
    <t>승용차 렌트 &amp; 리스</t>
  </si>
  <si>
    <t>승용차 리스</t>
  </si>
  <si>
    <t>승용차 렌트</t>
  </si>
  <si>
    <t>카탈로그 &amp; TV홈쇼핑 소매업</t>
  </si>
  <si>
    <t>우편주문 카탈로그 소매업</t>
  </si>
  <si>
    <t>복수 레벨 마케팅</t>
  </si>
  <si>
    <t>TV홈쇼핑 소매업</t>
  </si>
  <si>
    <t>전자 &amp; 가전 제품 매장</t>
  </si>
  <si>
    <t>소비자 전자제품 매장</t>
  </si>
  <si>
    <t>가전제품 매장</t>
  </si>
  <si>
    <t>백화점</t>
  </si>
  <si>
    <t>최고급 백화점</t>
  </si>
  <si>
    <t>중형급 백화점</t>
  </si>
  <si>
    <t>가정용품 매장</t>
  </si>
  <si>
    <t>건축자재 딜러</t>
  </si>
  <si>
    <t>벽돌 &amp; 석재 건축자재 딜러</t>
  </si>
  <si>
    <t>배관 및 HVAC 판매업체</t>
  </si>
  <si>
    <t>지붕, 판자벽 &amp; 단열재 판매업</t>
  </si>
  <si>
    <t>목제품 판매업체</t>
  </si>
  <si>
    <t>주택개량 상점</t>
  </si>
  <si>
    <t>철물 매장</t>
  </si>
  <si>
    <t>가정용품 소매업</t>
  </si>
  <si>
    <t>종묘 &amp; 정원 센터</t>
  </si>
  <si>
    <t>홈퍼니싱 매장</t>
  </si>
  <si>
    <t>가정용 가구 매장</t>
  </si>
  <si>
    <t>보석 &amp; 시계 매장</t>
  </si>
  <si>
    <t>보석판매점</t>
  </si>
  <si>
    <t>시계 매장</t>
  </si>
  <si>
    <t>전문 의류 매장</t>
  </si>
  <si>
    <t>의류매장-프랜차이즈</t>
  </si>
  <si>
    <t>아동복 &amp; 유아복 매장</t>
  </si>
  <si>
    <t>청소년 &amp; 청년 의류 매장</t>
  </si>
  <si>
    <t>가족 의류 매장</t>
  </si>
  <si>
    <t>남성의류 매장</t>
  </si>
  <si>
    <t>여성의류 매장</t>
  </si>
  <si>
    <t>가격할인 의류</t>
  </si>
  <si>
    <t>의류 액세서리 매장</t>
  </si>
  <si>
    <t>신발 매장</t>
  </si>
  <si>
    <t>스포츠 용품 매장</t>
  </si>
  <si>
    <t>기타 전문소매업 - 자유소비재</t>
  </si>
  <si>
    <t>예술 &amp; 공예품 매장</t>
  </si>
  <si>
    <t>서점</t>
  </si>
  <si>
    <t>화장품 및 미용품 매장</t>
  </si>
  <si>
    <t>화훼장식업</t>
  </si>
  <si>
    <t>선물, 판촉물 &amp; 기념품 판매점</t>
  </si>
  <si>
    <t>건강 보조식품 매장</t>
  </si>
  <si>
    <t>완구 &amp; 게임 매장</t>
  </si>
  <si>
    <t>영화 &amp; 비디오 게임 대여점</t>
  </si>
  <si>
    <t>사전녹음 음반 &amp; 영화매장</t>
  </si>
  <si>
    <t>악기 판매점</t>
  </si>
  <si>
    <t>사무 용품 &amp; 문구점</t>
  </si>
  <si>
    <t>광학용품 매장</t>
  </si>
  <si>
    <t>애완동물 및 애완동물 소모품 매장</t>
  </si>
  <si>
    <t>중고품 판매업</t>
  </si>
  <si>
    <t>비디오 게임 매장</t>
  </si>
  <si>
    <t>전자상거래 자유소비재</t>
  </si>
  <si>
    <t>온라인 마켓플레이스</t>
  </si>
  <si>
    <t>기타 전문 소매-온라인</t>
  </si>
  <si>
    <t>자동차 부품 - 온라인</t>
  </si>
  <si>
    <t>소비자 가전 - 온라인</t>
  </si>
  <si>
    <t>가정 &amp; 사무용품 - 온라인</t>
  </si>
  <si>
    <t>의류 &amp; 신발 - 온라인</t>
  </si>
  <si>
    <t>서적 - 온라인</t>
  </si>
  <si>
    <t>화장품 &amp; 미용품 - 온라인</t>
  </si>
  <si>
    <t>꽃-온라인</t>
  </si>
  <si>
    <t>완구 &amp; 게임 - 온라인</t>
  </si>
  <si>
    <t>보석 &amp; 손목시계 - 온라인</t>
  </si>
  <si>
    <t>음악 &amp; 영화 - 온라인</t>
  </si>
  <si>
    <t>악기 - 온라인</t>
  </si>
  <si>
    <t>애완동물 &amp; 소모품 - 온라인</t>
  </si>
  <si>
    <t>스포츠용품-온라인</t>
  </si>
  <si>
    <t>기본소비재</t>
  </si>
  <si>
    <t>필수 소비재</t>
  </si>
  <si>
    <t>식품</t>
  </si>
  <si>
    <t>농산물 생산자</t>
  </si>
  <si>
    <t>동물 사료</t>
  </si>
  <si>
    <t>가축 사육업 &amp; 가공업</t>
  </si>
  <si>
    <t>목우 축산업</t>
  </si>
  <si>
    <t>육우 사육업</t>
  </si>
  <si>
    <t>젖소 &amp; 우유 생산</t>
  </si>
  <si>
    <t>양돈 사육업</t>
  </si>
  <si>
    <t>가금류 사육업</t>
  </si>
  <si>
    <t>축산가공업</t>
  </si>
  <si>
    <t>육류가공업</t>
  </si>
  <si>
    <t>가금류 가공업</t>
  </si>
  <si>
    <t>가공 및 육류 부산물</t>
  </si>
  <si>
    <t>양식업 &amp; 어업</t>
  </si>
  <si>
    <t>양식업</t>
  </si>
  <si>
    <t>참어류 양식/어류 부화장</t>
  </si>
  <si>
    <t>갑각류 양식업</t>
  </si>
  <si>
    <t>어업</t>
  </si>
  <si>
    <t>물고기류 어업</t>
  </si>
  <si>
    <t>갑각류 어업</t>
  </si>
  <si>
    <t>식량작물 생산업</t>
  </si>
  <si>
    <t>코코아 재배</t>
  </si>
  <si>
    <t>과일 재배업</t>
  </si>
  <si>
    <t>사과 재배업</t>
  </si>
  <si>
    <t>감귤류 재배업 (오렌지 제외)</t>
  </si>
  <si>
    <t>포도 재배업</t>
  </si>
  <si>
    <t>오렌지 재배업</t>
  </si>
  <si>
    <t>딸기 재배업</t>
  </si>
  <si>
    <t>곡물 재배업</t>
  </si>
  <si>
    <t>옥수수 재배업</t>
  </si>
  <si>
    <t>쌀 재배업</t>
  </si>
  <si>
    <t>밀 재배업</t>
  </si>
  <si>
    <t>버섯 재배업</t>
  </si>
  <si>
    <t>오일시드 재배업</t>
  </si>
  <si>
    <t>팜유 재배업</t>
  </si>
  <si>
    <t>대두 재배업</t>
  </si>
  <si>
    <t>사탕수수 재배업</t>
  </si>
  <si>
    <t>견과나무 재배업</t>
  </si>
  <si>
    <t>야채 재배업</t>
  </si>
  <si>
    <t>지원 서비스 - 작물 생산</t>
  </si>
  <si>
    <t>설탕, 곡물 &amp; 채유종자가공</t>
  </si>
  <si>
    <t>곡물 &amp; 채유종자 제분</t>
  </si>
  <si>
    <t>지방&amp;정제혼합제조</t>
  </si>
  <si>
    <t>제분업</t>
  </si>
  <si>
    <t>맥아</t>
  </si>
  <si>
    <t>팜유 가공업</t>
  </si>
  <si>
    <t>정미업</t>
  </si>
  <si>
    <t>대두 가공업</t>
  </si>
  <si>
    <t>옥수수가루 제조업</t>
  </si>
  <si>
    <t>설탕</t>
  </si>
  <si>
    <t>점재당</t>
  </si>
  <si>
    <t>사탕수수 정제업</t>
  </si>
  <si>
    <t>사탕수수 제조업</t>
  </si>
  <si>
    <t>포장 식품</t>
  </si>
  <si>
    <t>제빵 제품</t>
  </si>
  <si>
    <t>제빵제품</t>
  </si>
  <si>
    <t>냉동 케이크 및 페이스트리</t>
  </si>
  <si>
    <t>파스타, 면류 &amp; 쌀</t>
  </si>
  <si>
    <t>파스타</t>
  </si>
  <si>
    <t>면류</t>
  </si>
  <si>
    <t>쌀</t>
  </si>
  <si>
    <t>소스, 드레싱 &amp; 조미료</t>
  </si>
  <si>
    <t>유제품</t>
  </si>
  <si>
    <t>버터</t>
  </si>
  <si>
    <t>치즈</t>
  </si>
  <si>
    <t>건조 &amp; 농축 낙농제품</t>
  </si>
  <si>
    <t>계란집하업</t>
  </si>
  <si>
    <t>우유</t>
  </si>
  <si>
    <t>빙과류</t>
  </si>
  <si>
    <t>식품성분</t>
  </si>
  <si>
    <t>혼합 밀가루 &amp; 반죽</t>
  </si>
  <si>
    <t>시럽, 설탕 &amp; 감미료</t>
  </si>
  <si>
    <t>향신료, 추출 &amp; 향신료</t>
  </si>
  <si>
    <t>유지 &amp; 지방</t>
  </si>
  <si>
    <t>냉동, 통조림 &amp; 무방부제 식품</t>
  </si>
  <si>
    <t>통조림식품</t>
  </si>
  <si>
    <t>과일 &amp; 채소 통조림</t>
  </si>
  <si>
    <t>특수식품통조림제조</t>
  </si>
  <si>
    <t>건조 &amp; 탈수식품</t>
  </si>
  <si>
    <t>냉동식품</t>
  </si>
  <si>
    <t>냉동 과일 &amp; 채소</t>
  </si>
  <si>
    <t>냉동 특수식품</t>
  </si>
  <si>
    <t>무방부제 가공식품</t>
  </si>
  <si>
    <t>해산물제품 가공 &amp; 포장</t>
  </si>
  <si>
    <t>신선 &amp; 냉동수산물 가공업</t>
  </si>
  <si>
    <t>수산물통조림제조</t>
  </si>
  <si>
    <t>육류제품</t>
  </si>
  <si>
    <t>염지 &amp; 훈제육</t>
  </si>
  <si>
    <t>신선 육류제품</t>
  </si>
  <si>
    <t>가금류 제품</t>
  </si>
  <si>
    <t>애완동물식품</t>
  </si>
  <si>
    <t>스낵 &amp; 제과</t>
  </si>
  <si>
    <t>제과</t>
  </si>
  <si>
    <t>초콜릿과자</t>
  </si>
  <si>
    <t>설탕 &amp; 기타 과자류</t>
  </si>
  <si>
    <t>스낵류</t>
  </si>
  <si>
    <t>식사용시리얼</t>
  </si>
  <si>
    <t>쿠키 &amp; 크래커</t>
  </si>
  <si>
    <t>구운 땅콩 &amp; 땅콩버터</t>
  </si>
  <si>
    <t>영양 보조제</t>
  </si>
  <si>
    <t>음료</t>
  </si>
  <si>
    <t>알콜음료</t>
  </si>
  <si>
    <t>양조업</t>
  </si>
  <si>
    <t>증류주 제조업</t>
  </si>
  <si>
    <t>무알콜 음료</t>
  </si>
  <si>
    <t>커피</t>
  </si>
  <si>
    <t>차류</t>
  </si>
  <si>
    <t>생수</t>
  </si>
  <si>
    <t>탄산 청량음료</t>
  </si>
  <si>
    <t>과일 &amp; 채소 주스</t>
  </si>
  <si>
    <t>스포츠 &amp; 에너지 음료</t>
  </si>
  <si>
    <t>담배 &amp; 대마초</t>
  </si>
  <si>
    <t>담배</t>
  </si>
  <si>
    <t>담배 재배업</t>
  </si>
  <si>
    <t>담배 잎</t>
  </si>
  <si>
    <t>담배제품</t>
  </si>
  <si>
    <t>시가</t>
  </si>
  <si>
    <t>무연담배</t>
  </si>
  <si>
    <t>대마초</t>
  </si>
  <si>
    <t>가정용품</t>
  </si>
  <si>
    <t>전기램프 전구 &amp; 부품</t>
  </si>
  <si>
    <t>가정용 청소 &amp; 세제</t>
  </si>
  <si>
    <t>가정용 전지</t>
  </si>
  <si>
    <t>개인관리용품</t>
  </si>
  <si>
    <t>화장품</t>
  </si>
  <si>
    <t>면도기 &amp; 면도칼</t>
  </si>
  <si>
    <t>위생용 종이제품</t>
  </si>
  <si>
    <t>핸드 &amp; 바디 비누</t>
  </si>
  <si>
    <t>소매 &amp; 도매 - 필수</t>
  </si>
  <si>
    <t>도매 - 필수소비재</t>
  </si>
  <si>
    <t>농산물 도매업</t>
  </si>
  <si>
    <t>농업용품 도매업</t>
  </si>
  <si>
    <t>곡물 &amp; 종실용 콩 도매업</t>
  </si>
  <si>
    <t>축산물 도매업</t>
  </si>
  <si>
    <t>식품 &amp; 음료 도매업</t>
  </si>
  <si>
    <t>맥주류 도매업</t>
  </si>
  <si>
    <t>제과 도매업</t>
  </si>
  <si>
    <t>유제품(건제 또는 캔류 외) 도매업</t>
  </si>
  <si>
    <t>수산물 도매업</t>
  </si>
  <si>
    <t>신선과일 &amp; 채소 도매업</t>
  </si>
  <si>
    <t>일반식료품 도매업</t>
  </si>
  <si>
    <t>육류제품 도매업</t>
  </si>
  <si>
    <t>냉동포장식품 도매상업</t>
  </si>
  <si>
    <t>가금류제품 도매업</t>
  </si>
  <si>
    <t>담배제품 도매업</t>
  </si>
  <si>
    <t>와인 &amp; 증류주 도매업</t>
  </si>
  <si>
    <t>기타도매업-생필품</t>
  </si>
  <si>
    <t>소매업-필수소비재</t>
  </si>
  <si>
    <t>식품 &amp; 약품 매장</t>
  </si>
  <si>
    <t>슈퍼마켓</t>
  </si>
  <si>
    <t>하이퍼마켓</t>
  </si>
  <si>
    <t>기존 슈퍼마켓</t>
  </si>
  <si>
    <t>수퍼마켓 - 온라인</t>
  </si>
  <si>
    <t>전문식품 &amp; 생필품점</t>
  </si>
  <si>
    <t>소매 제과점</t>
  </si>
  <si>
    <t>맥주, 와인 &amp; 주류 매장</t>
  </si>
  <si>
    <t>건강 &amp; 천연식품 매장</t>
  </si>
  <si>
    <t>편의점</t>
  </si>
  <si>
    <t>약품 및 약국</t>
  </si>
  <si>
    <t>제약</t>
  </si>
  <si>
    <t>약국</t>
  </si>
  <si>
    <t>약국 및 약품 - 온라인</t>
  </si>
  <si>
    <t>대형 할인점</t>
  </si>
  <si>
    <t>대형쇼핑센터</t>
  </si>
  <si>
    <t>회원제할인마트</t>
  </si>
  <si>
    <t>할인 매장</t>
  </si>
  <si>
    <t>염가매장</t>
  </si>
  <si>
    <t>에너지</t>
  </si>
  <si>
    <t>석유 &amp; 가스</t>
  </si>
  <si>
    <t>석유 &amp; 가스 생산</t>
  </si>
  <si>
    <t>통합 석유</t>
  </si>
  <si>
    <t>탐사 &amp; 생산</t>
  </si>
  <si>
    <t>원유&amp; 천연가스 E&amp;P</t>
  </si>
  <si>
    <t>원유 생산</t>
  </si>
  <si>
    <t>오일샌드 생산량</t>
  </si>
  <si>
    <t>천연가스액체 생산</t>
  </si>
  <si>
    <t>천연가스 생산</t>
  </si>
  <si>
    <t>역방향로열티</t>
  </si>
  <si>
    <t>석유 &amp; 천연가스 판매 &amp; 거래</t>
  </si>
  <si>
    <t>로얄티수입 - 석유 &amp; 가스</t>
  </si>
  <si>
    <t>미드스트림-석유 &amp; 가스</t>
  </si>
  <si>
    <t>석유 &amp; 액체가스 파이프라인</t>
  </si>
  <si>
    <t>석유 파이프라인 &amp; 저장</t>
  </si>
  <si>
    <t>원유 파이프라인 &amp; 저장</t>
  </si>
  <si>
    <t>정유제품 파이프라인 &amp; 저장</t>
  </si>
  <si>
    <t>NGL 파이프라인 &amp; 서비스</t>
  </si>
  <si>
    <t>천연가스 수집 &amp; 처리</t>
  </si>
  <si>
    <t>NGL 부분분리 &amp; 판매</t>
  </si>
  <si>
    <t>천연가스액체 파이프라인</t>
  </si>
  <si>
    <t>건성천연가스 파이프라인</t>
  </si>
  <si>
    <t>액화천연가스(LNG)</t>
  </si>
  <si>
    <t>LNG액화</t>
  </si>
  <si>
    <t>LNG재기화</t>
  </si>
  <si>
    <t>정제 &amp; 마케팅</t>
  </si>
  <si>
    <t>석유정제</t>
  </si>
  <si>
    <t>석유판매</t>
  </si>
  <si>
    <t>석유소매업</t>
  </si>
  <si>
    <t>회사직영 주유소</t>
  </si>
  <si>
    <t>주유소</t>
  </si>
  <si>
    <t>석유 도매업</t>
  </si>
  <si>
    <t>석유 &amp; 가스 서비스 &amp; 장비</t>
  </si>
  <si>
    <t>시추 및 시추지원</t>
  </si>
  <si>
    <t>내륙석유청부시추</t>
  </si>
  <si>
    <t>해저석유청부시추</t>
  </si>
  <si>
    <t>시추 지원</t>
  </si>
  <si>
    <t>유전 서비스 &amp; 장비</t>
  </si>
  <si>
    <t>육상 유전 서비스</t>
  </si>
  <si>
    <t>해저 유전 서비스</t>
  </si>
  <si>
    <t>탄성파탐사</t>
  </si>
  <si>
    <t>신재생에너지</t>
  </si>
  <si>
    <t>바이오연료</t>
  </si>
  <si>
    <t>바이오연료 공급원료 공급업체</t>
  </si>
  <si>
    <t>디젤유 대체품</t>
  </si>
  <si>
    <t>휘발유 대체품</t>
  </si>
  <si>
    <t>재생에너지 장비</t>
  </si>
  <si>
    <t>태양에너지</t>
  </si>
  <si>
    <t>폴리실리콘</t>
  </si>
  <si>
    <t>PV 셀</t>
  </si>
  <si>
    <t>PV 모듈</t>
  </si>
  <si>
    <t>PV 웨이퍼</t>
  </si>
  <si>
    <t>태양열 변환기</t>
  </si>
  <si>
    <t>태양열 전기생산 장비</t>
  </si>
  <si>
    <t>박막 모듈</t>
  </si>
  <si>
    <t>풍력에너지 장비</t>
  </si>
  <si>
    <t>풍력터빈</t>
  </si>
  <si>
    <t>풍력터빈부품</t>
  </si>
  <si>
    <t>지열에너지 장비</t>
  </si>
  <si>
    <t>수력에너지 장비</t>
  </si>
  <si>
    <t>해양 에너지 장비</t>
  </si>
  <si>
    <t>기타 신재생에너지 장비</t>
  </si>
  <si>
    <t>연료전지</t>
  </si>
  <si>
    <t>스마트그리드 장비</t>
  </si>
  <si>
    <t>에너지 저장 시스템</t>
  </si>
  <si>
    <t>재생에너지 프로젝트 개발자</t>
  </si>
  <si>
    <t>개발 &amp; 건설</t>
  </si>
  <si>
    <t>바이오매스 발전소 건설</t>
  </si>
  <si>
    <t>태양열 발전소 건설</t>
  </si>
  <si>
    <t>풍력단지 건설</t>
  </si>
  <si>
    <t>운영 &amp; 관리</t>
  </si>
  <si>
    <t>금융기관</t>
  </si>
  <si>
    <t>은행</t>
  </si>
  <si>
    <t>다각화은행</t>
  </si>
  <si>
    <t>기업금융</t>
  </si>
  <si>
    <t>소매금융업</t>
  </si>
  <si>
    <t>이슬람 은행업</t>
  </si>
  <si>
    <t>금융서비스</t>
  </si>
  <si>
    <t>자산 운용</t>
  </si>
  <si>
    <t>투자기업</t>
  </si>
  <si>
    <t>투자지주회사</t>
  </si>
  <si>
    <t>투자관리</t>
  </si>
  <si>
    <t>주식</t>
  </si>
  <si>
    <t>채권</t>
  </si>
  <si>
    <t>헤지펀드 투자</t>
  </si>
  <si>
    <t>혼합형 자산</t>
  </si>
  <si>
    <t>사모</t>
  </si>
  <si>
    <t>공동투자</t>
  </si>
  <si>
    <t>채권투자</t>
  </si>
  <si>
    <t>재간접펀드</t>
  </si>
  <si>
    <t>성장 자본</t>
  </si>
  <si>
    <t>차입매수</t>
  </si>
  <si>
    <t>실물자산투자</t>
  </si>
  <si>
    <t>부동산 투자</t>
  </si>
  <si>
    <t>유통시장거래</t>
  </si>
  <si>
    <t>벤처캐피털</t>
  </si>
  <si>
    <t>재산관리</t>
  </si>
  <si>
    <t>재무설계 &amp; 투자자문</t>
  </si>
  <si>
    <t>프라이빗 뱅킹(PB)</t>
  </si>
  <si>
    <t>소매증권 중개업</t>
  </si>
  <si>
    <t>전문금융</t>
  </si>
  <si>
    <t>상업금융</t>
  </si>
  <si>
    <t>상업용장비 금융 &amp; 리스</t>
  </si>
  <si>
    <t>일반장비 금융 &amp; 리스</t>
  </si>
  <si>
    <t>산업용장비 금융 &amp; 리스</t>
  </si>
  <si>
    <t>기계류 금융 &amp; 리스</t>
  </si>
  <si>
    <t>운송장비 금융 &amp; 리스</t>
  </si>
  <si>
    <t>항공기 금융 &amp; 리스</t>
  </si>
  <si>
    <t>상업용 차량 금융 &amp; 리스</t>
  </si>
  <si>
    <t>철도차량 금융 &amp; 리스</t>
  </si>
  <si>
    <t>배 및 보트 금융 &amp; 리스</t>
  </si>
  <si>
    <t>소비자금융</t>
  </si>
  <si>
    <t>자동차금융</t>
  </si>
  <si>
    <t>소비자 소액대출</t>
  </si>
  <si>
    <t>신용카드 대출</t>
  </si>
  <si>
    <t>학자대출업</t>
  </si>
  <si>
    <t>모기지금융</t>
  </si>
  <si>
    <t>모기지대출업</t>
  </si>
  <si>
    <t>모기지 대출 브로커</t>
  </si>
  <si>
    <t>모기지 서비스</t>
  </si>
  <si>
    <t>모기지 보험</t>
  </si>
  <si>
    <t>모기지보험 보험료</t>
  </si>
  <si>
    <t>모기지보험 보험료외</t>
  </si>
  <si>
    <t>투자수익-모기지보험</t>
  </si>
  <si>
    <t>실현손익-모기지보험</t>
  </si>
  <si>
    <t>기타 수익 - 모기지 보험</t>
  </si>
  <si>
    <t>권원보험</t>
  </si>
  <si>
    <t>권원보험 보험료</t>
  </si>
  <si>
    <t>권원보험 보험료외</t>
  </si>
  <si>
    <t>투자수익-권원보험</t>
  </si>
  <si>
    <t>실현손익-권원보험</t>
  </si>
  <si>
    <t>기타수익-권원보험</t>
  </si>
  <si>
    <t>모기지 리츠(REIT)</t>
  </si>
  <si>
    <t>상업용 모기지 - 리츠(REIT)</t>
  </si>
  <si>
    <t>주거용 모기지 - 리츠(REIT)</t>
  </si>
  <si>
    <t>기타 금융 서비스</t>
  </si>
  <si>
    <t>기관 금융서비스</t>
  </si>
  <si>
    <t>기관 중개업</t>
  </si>
  <si>
    <t>투자은행 영업</t>
  </si>
  <si>
    <t>재무자문 서비스</t>
  </si>
  <si>
    <t>주관사 서비스</t>
  </si>
  <si>
    <t>채권 주관 서비스</t>
  </si>
  <si>
    <t>주식 인수 서비스</t>
  </si>
  <si>
    <t>증권 &amp; 상품 중개업</t>
  </si>
  <si>
    <t>상품 중개업</t>
  </si>
  <si>
    <t>기관 증권 중개업</t>
  </si>
  <si>
    <t>트레이딩 &amp; 자기자본투자</t>
  </si>
  <si>
    <t>주식 트레이딩</t>
  </si>
  <si>
    <t>상품 계약 거래</t>
  </si>
  <si>
    <t>통화 트레이딩</t>
  </si>
  <si>
    <t>채권매매</t>
  </si>
  <si>
    <t>기관 신탁, 수탁 &amp; 보관업</t>
  </si>
  <si>
    <t>자산 &amp; 투자서비스</t>
  </si>
  <si>
    <t>체결 &amp; 청산서비스</t>
  </si>
  <si>
    <t>발행사 서비스</t>
  </si>
  <si>
    <t>거래처리 서비스</t>
  </si>
  <si>
    <t>증권 &amp; 상품 거래소</t>
  </si>
  <si>
    <t>보험</t>
  </si>
  <si>
    <t>생명보험</t>
  </si>
  <si>
    <t>생명보험보험료</t>
  </si>
  <si>
    <t>보장형상품 보험료</t>
  </si>
  <si>
    <t>저축 &amp; 퇴직상품 보험료</t>
  </si>
  <si>
    <t>생명보험 보험료외</t>
  </si>
  <si>
    <t>투자수익-생보</t>
  </si>
  <si>
    <t>보장형상품 보험료외</t>
  </si>
  <si>
    <t>투자수익 - 보상형 상품</t>
  </si>
  <si>
    <t>실현손익-보장형상품</t>
  </si>
  <si>
    <t>수수료 &amp; 기타수익-보장형상품</t>
  </si>
  <si>
    <t>실현손익-생명보험</t>
  </si>
  <si>
    <t>저축 &amp; 퇴직상품 보험료외</t>
  </si>
  <si>
    <t>투자수익-생명 투자</t>
  </si>
  <si>
    <t>실현손익 - 생명 투자</t>
  </si>
  <si>
    <t>수수료 &amp; 기타 수익 -생명 투자</t>
  </si>
  <si>
    <t>수수료 &amp; 기타 수익-생보</t>
  </si>
  <si>
    <t>P&amp;C 보험</t>
  </si>
  <si>
    <t>P&amp;C 보험 보험료</t>
  </si>
  <si>
    <t>P&amp;C 기업성보험</t>
  </si>
  <si>
    <t>상업용 자동차 보험료</t>
  </si>
  <si>
    <t>상업용 부동산 &amp; 다중위험 보험료</t>
  </si>
  <si>
    <t>금융보증 보험료</t>
  </si>
  <si>
    <t>책임보험 보험료</t>
  </si>
  <si>
    <t>신원 &amp; 보증 보험료</t>
  </si>
  <si>
    <t>산재보험 보험료</t>
  </si>
  <si>
    <t>기타 상업용 보험료</t>
  </si>
  <si>
    <t>P&amp;C 가계성보험</t>
  </si>
  <si>
    <t>주택보유자 보험료</t>
  </si>
  <si>
    <t>개인자동차보험료</t>
  </si>
  <si>
    <t>기타개인보험료</t>
  </si>
  <si>
    <t>P&amp;C 보험 보험료외</t>
  </si>
  <si>
    <t>투자수익-P&amp;C</t>
  </si>
  <si>
    <t>실현 이익/손실-P&amp;C</t>
  </si>
  <si>
    <t>수수료 &amp; 기타수익-P&amp;C</t>
  </si>
  <si>
    <t>이슬람 보험</t>
  </si>
  <si>
    <t>건강보험업-이슬람</t>
  </si>
  <si>
    <t>이슬람 건강보험 보험료</t>
  </si>
  <si>
    <t>이슬람 건강 보험 보험료외</t>
  </si>
  <si>
    <t>투자수익 - 이슬람 건강보험</t>
  </si>
  <si>
    <t>실현손익 - 이슬람 건강</t>
  </si>
  <si>
    <t>기타수익 - 이슬람 건강</t>
  </si>
  <si>
    <t>생명 보험 - 이슬람</t>
  </si>
  <si>
    <t>이슬람 생명보험 보험료</t>
  </si>
  <si>
    <t>이슬람 생명보험 보험료외</t>
  </si>
  <si>
    <t>투자수익 - 이슬람 생명 보험</t>
  </si>
  <si>
    <t>실현손익 - 이슬람 생명 보험</t>
  </si>
  <si>
    <t>기타수익 - 이슬람 생명 보험</t>
  </si>
  <si>
    <t>P&amp;C 보험 - 이슬람</t>
  </si>
  <si>
    <t>이슬람 P&amp;C 보험 보험료</t>
  </si>
  <si>
    <t>이슬람 P&amp;C 보험 보험료외</t>
  </si>
  <si>
    <t>투자수익 - 이슬람 P&amp;C 보험</t>
  </si>
  <si>
    <t>실현손익 - 이슬람 P&amp;C 보험</t>
  </si>
  <si>
    <t>기타수익 - 이슬람 P&amp;C 보험</t>
  </si>
  <si>
    <t>재보험</t>
  </si>
  <si>
    <t>생명 재보험업</t>
  </si>
  <si>
    <t>생명 재보험 보험료</t>
  </si>
  <si>
    <t>생명 재보험 보험료외</t>
  </si>
  <si>
    <t>투자수익-생명재보험</t>
  </si>
  <si>
    <t>실현손익-생명재보험</t>
  </si>
  <si>
    <t>기타수익 - 생명재보험</t>
  </si>
  <si>
    <t>P&amp;C 재보험</t>
  </si>
  <si>
    <t>P&amp;C 재보험 보험료</t>
  </si>
  <si>
    <t>상해보험 보험료</t>
  </si>
  <si>
    <t>손해보험 보험료</t>
  </si>
  <si>
    <t>P&amp;C 재보험 보험료외</t>
  </si>
  <si>
    <t>투자수익 - P&amp;C 재보험</t>
  </si>
  <si>
    <t>실현손익 - P&amp;C 재보험</t>
  </si>
  <si>
    <t>기타수익 - P&amp;C 재보험</t>
  </si>
  <si>
    <t>보험 브로커 &amp; 서비스</t>
  </si>
  <si>
    <t>부동산</t>
  </si>
  <si>
    <t>부동산 소유자 &amp; 개발자</t>
  </si>
  <si>
    <t>복합 자산군 소유자 &amp; 개발자</t>
  </si>
  <si>
    <t>헬스케어 소유자 &amp; 개발자</t>
  </si>
  <si>
    <t>호텔 소유자 &amp; 개발자</t>
  </si>
  <si>
    <t>주거 소유자 &amp; 개발자</t>
  </si>
  <si>
    <t>아파트 소유자 &amp; 개발자</t>
  </si>
  <si>
    <t>조립주택 소유자 &amp; 개발자</t>
  </si>
  <si>
    <t>학생용 주택 소유자 &amp; 개발자</t>
  </si>
  <si>
    <t>산업용 소유자 &amp; 개발자</t>
  </si>
  <si>
    <t>대량 창고 소유자 &amp; 개발자</t>
  </si>
  <si>
    <t>전환 산업용 소유자 &amp; 개발자</t>
  </si>
  <si>
    <t>온도 제어 물류 소유자 &amp; 개발자</t>
  </si>
  <si>
    <t>사무실 소유자 &amp; 개발자</t>
  </si>
  <si>
    <t>CBD 사무실 소유자 &amp; 개발자</t>
  </si>
  <si>
    <t>교외 사무실 소유자 &amp; 개발자</t>
  </si>
  <si>
    <t>소매 소유자 &amp; 개발자</t>
  </si>
  <si>
    <t>지역쇼핑몰 소유자 &amp; 개발자</t>
  </si>
  <si>
    <t>쇼핑센터 소유자 &amp; 개발자</t>
  </si>
  <si>
    <t>단일 입주자 소유자 &amp; 개발자</t>
  </si>
  <si>
    <t>자가창고 소유자 &amp; 개발자</t>
  </si>
  <si>
    <t>전문 소유자 &amp; 개발자</t>
  </si>
  <si>
    <t>리츠</t>
  </si>
  <si>
    <t>복합자산 등급 리츠(REIT)</t>
  </si>
  <si>
    <t>헬스케어 리츠(REIT)</t>
  </si>
  <si>
    <t>병원 리츠</t>
  </si>
  <si>
    <t>진료소 리츠</t>
  </si>
  <si>
    <t>고령자용 주택 리츠</t>
  </si>
  <si>
    <t>전문 간호 리츠</t>
  </si>
  <si>
    <t>호텔 리츠</t>
  </si>
  <si>
    <t>주거용 리츠</t>
  </si>
  <si>
    <t>아파트 리츠</t>
  </si>
  <si>
    <t>단독주택 리츠</t>
  </si>
  <si>
    <t>조립주택 리츠</t>
  </si>
  <si>
    <t>학생용 주택 리츠</t>
  </si>
  <si>
    <t>산업용 리츠</t>
  </si>
  <si>
    <t>대량 창고 리츠</t>
  </si>
  <si>
    <t>전환 산업용 리츠</t>
  </si>
  <si>
    <t>온도 제어 물류 리츠</t>
  </si>
  <si>
    <t>사무실 리츠(REIT)</t>
  </si>
  <si>
    <t>CBD 사무실 리츠</t>
  </si>
  <si>
    <t>교외 사무실 리츠</t>
  </si>
  <si>
    <t>소매 리츠(REIT)</t>
  </si>
  <si>
    <t>지역쇼핑몰 리츠</t>
  </si>
  <si>
    <t>쇼핑센터 리츠</t>
  </si>
  <si>
    <t>단일입주자 리츠</t>
  </si>
  <si>
    <t>자가창고 리츠(REIT)</t>
  </si>
  <si>
    <t>목재 리츠</t>
  </si>
  <si>
    <t>데이터센터 리츠</t>
  </si>
  <si>
    <t>인프라스트럭처 리츠</t>
  </si>
  <si>
    <t>게이밍REIT</t>
  </si>
  <si>
    <t>전문 리츠</t>
  </si>
  <si>
    <t>부동산 서비스</t>
  </si>
  <si>
    <t>부동산 관리</t>
  </si>
  <si>
    <t>상업용 부동산 관리</t>
  </si>
  <si>
    <t>주거용 부동산 관리</t>
  </si>
  <si>
    <t>고령자용 주택 운영자</t>
  </si>
  <si>
    <t>부동산 중개</t>
  </si>
  <si>
    <t>부동산 중개 - 리스</t>
  </si>
  <si>
    <t>부동산 중개업-판매</t>
  </si>
  <si>
    <t>헬스케어</t>
  </si>
  <si>
    <t>생명공학 및 제약</t>
  </si>
  <si>
    <t>대형 제약업체</t>
  </si>
  <si>
    <t>생명공학</t>
  </si>
  <si>
    <t>전문 및 제네릭 제약</t>
  </si>
  <si>
    <t>전문 제약업체</t>
  </si>
  <si>
    <t>제네릭 제약업</t>
  </si>
  <si>
    <t>헬스케어 시설 &amp; 서비스</t>
  </si>
  <si>
    <t>헬스케어 시설</t>
  </si>
  <si>
    <t>병원</t>
  </si>
  <si>
    <t>간호 &amp; 거주 요양</t>
  </si>
  <si>
    <t>지속적은퇴관리</t>
  </si>
  <si>
    <t>장기 급성환자치료 및 전문 간호</t>
  </si>
  <si>
    <t>정신과 &amp; 약물남용 병원</t>
  </si>
  <si>
    <t>전문시설</t>
  </si>
  <si>
    <t>신장투석 센터</t>
  </si>
  <si>
    <t>외래환자 진료센터</t>
  </si>
  <si>
    <t>재활센터</t>
  </si>
  <si>
    <t>수술응급의료센터</t>
  </si>
  <si>
    <t>헬스케어 서비스</t>
  </si>
  <si>
    <t>위탁 리서치</t>
  </si>
  <si>
    <t>헬스케어 검진 서비스</t>
  </si>
  <si>
    <t>임상 실험실</t>
  </si>
  <si>
    <t>방사선학 &amp; 진단영상</t>
  </si>
  <si>
    <t>외래환자 건강 서비스</t>
  </si>
  <si>
    <t>구급차 서비스</t>
  </si>
  <si>
    <t>가정 헬스케어 서비스</t>
  </si>
  <si>
    <t>수의 서비스</t>
  </si>
  <si>
    <t>헬스케어 공급망</t>
  </si>
  <si>
    <t>헬스케어 유통</t>
  </si>
  <si>
    <t>의료기기 유통</t>
  </si>
  <si>
    <t>의료용품 유통</t>
  </si>
  <si>
    <t>제약 및 전문 유통</t>
  </si>
  <si>
    <t>제약 유통</t>
  </si>
  <si>
    <t>전문 유통</t>
  </si>
  <si>
    <t>관리의료</t>
  </si>
  <si>
    <t>관리의료 상업용 사업</t>
  </si>
  <si>
    <t>관리의료 질병관리</t>
  </si>
  <si>
    <t>관리의료 정부 사업</t>
  </si>
  <si>
    <t>관리의료 메디케이드(타이틀 XIX)</t>
  </si>
  <si>
    <t>관리의료 메디케어</t>
  </si>
  <si>
    <t>의료 장비 &amp; 기기</t>
  </si>
  <si>
    <t>건강관리 공급</t>
  </si>
  <si>
    <t>안과용품</t>
  </si>
  <si>
    <t>수술장비 &amp; 수술용품</t>
  </si>
  <si>
    <t>생명 과학 &amp; 진단</t>
  </si>
  <si>
    <t>생명 과학 설비</t>
  </si>
  <si>
    <t>체외 진료</t>
  </si>
  <si>
    <t>의료 기기</t>
  </si>
  <si>
    <t>심혈관 장치</t>
  </si>
  <si>
    <t>전기생리학 기기</t>
  </si>
  <si>
    <t>심장박동관리</t>
  </si>
  <si>
    <t>심실보조장치</t>
  </si>
  <si>
    <t>심혈관 중재시술</t>
  </si>
  <si>
    <t>신경조절 장치</t>
  </si>
  <si>
    <t>정형외과 장치</t>
  </si>
  <si>
    <t>재건 임플란트</t>
  </si>
  <si>
    <t>치아 임플란트</t>
  </si>
  <si>
    <t>인공고관절</t>
  </si>
  <si>
    <t>인공무릎관절</t>
  </si>
  <si>
    <t>척추 장치</t>
  </si>
  <si>
    <t>의료장비</t>
  </si>
  <si>
    <t>성형수술 기기</t>
  </si>
  <si>
    <t>치과 장비</t>
  </si>
  <si>
    <t>약물 모니터링 &amp; 전달</t>
  </si>
  <si>
    <t>방사선 장비</t>
  </si>
  <si>
    <t>영상 장비</t>
  </si>
  <si>
    <t>방사선 치료</t>
  </si>
  <si>
    <t>수술 &amp; 의료기기</t>
  </si>
  <si>
    <t>공산업</t>
  </si>
  <si>
    <t>산업제품</t>
  </si>
  <si>
    <t>다각화산업</t>
  </si>
  <si>
    <t>항공우주 &amp; 방위</t>
  </si>
  <si>
    <t>항공기 &amp; 부품</t>
  </si>
  <si>
    <t>항공기</t>
  </si>
  <si>
    <t>항공기 부품</t>
  </si>
  <si>
    <t>항공기 엔진 &amp; 엔진부품</t>
  </si>
  <si>
    <t>항공기 구조물 &amp; 장비</t>
  </si>
  <si>
    <t>항공기 전자</t>
  </si>
  <si>
    <t>방위</t>
  </si>
  <si>
    <t>군용항공기</t>
  </si>
  <si>
    <t>군용장갑차 &amp; 탱크</t>
  </si>
  <si>
    <t>미사일 &amp; 우주선</t>
  </si>
  <si>
    <t>군수품 &amp; 액세서리</t>
  </si>
  <si>
    <t>해군함 선박조선</t>
  </si>
  <si>
    <t>전자 및 미션시스템</t>
  </si>
  <si>
    <t>전기장비</t>
  </si>
  <si>
    <t>상업 &amp; 주거용 건물 장비 &amp; 시스템</t>
  </si>
  <si>
    <t>엘리베이터 &amp; 이동식계단</t>
  </si>
  <si>
    <t>HVAC 건축자재</t>
  </si>
  <si>
    <t>A/C 난방 &amp; 냉장고 장비</t>
  </si>
  <si>
    <t>온수난방장치</t>
  </si>
  <si>
    <t>산업용 선풍기 &amp; 송풍기</t>
  </si>
  <si>
    <t>조명장치</t>
  </si>
  <si>
    <t>상업용 조명장치</t>
  </si>
  <si>
    <t>주거용 조명장치</t>
  </si>
  <si>
    <t>보안장치 제조업</t>
  </si>
  <si>
    <t>화재 감지 기기 제조업</t>
  </si>
  <si>
    <t>보안 시스템 제조업</t>
  </si>
  <si>
    <t>전력 기기</t>
  </si>
  <si>
    <t>전력발전기기</t>
  </si>
  <si>
    <t>전력 발전기</t>
  </si>
  <si>
    <t>원자력 발전 장비 &amp; 시스템</t>
  </si>
  <si>
    <t>동력용 보일러 및 열교환기</t>
  </si>
  <si>
    <t>터빈 발전기</t>
  </si>
  <si>
    <t>전력 발전 장비 부품 &amp; 서비스</t>
  </si>
  <si>
    <t>전력 송전 &amp; 배전 장비</t>
  </si>
  <si>
    <t>전력 자동화 장비</t>
  </si>
  <si>
    <t>개폐기, 변압기 &amp; 기타</t>
  </si>
  <si>
    <t>전기 전력 그리드 부품 &amp; 서비스</t>
  </si>
  <si>
    <t>산업 자동화 관리</t>
  </si>
  <si>
    <t>자동화 관리</t>
  </si>
  <si>
    <t>공정 자동화 관리</t>
  </si>
  <si>
    <t>측량도구</t>
  </si>
  <si>
    <t>전기계측기</t>
  </si>
  <si>
    <t>유량계&amp;계량장치</t>
  </si>
  <si>
    <t>계측&amp;제어장치</t>
  </si>
  <si>
    <t>전기부품</t>
  </si>
  <si>
    <t>전자코일제조업</t>
  </si>
  <si>
    <t>전자접속기제조업</t>
  </si>
  <si>
    <t>산업전자설비</t>
  </si>
  <si>
    <t>전선 및 케이블</t>
  </si>
  <si>
    <t>기계류</t>
  </si>
  <si>
    <t>농기계류</t>
  </si>
  <si>
    <t>농기계&amp;장비</t>
  </si>
  <si>
    <t>농업용 트랙터 &amp; 농경지용 기계</t>
  </si>
  <si>
    <t>기구 &amp; 관개 장비</t>
  </si>
  <si>
    <t>잔디 &amp; 정원장비</t>
  </si>
  <si>
    <t>농기계 부품 &amp; 서비스</t>
  </si>
  <si>
    <t>건설 &amp; 광업기계</t>
  </si>
  <si>
    <t>건설 기계</t>
  </si>
  <si>
    <t>채굴기계&amp;장비</t>
  </si>
  <si>
    <t>광업 자재 운반 장비</t>
  </si>
  <si>
    <t>노천탄광용기계</t>
  </si>
  <si>
    <t>지하탄광용기계</t>
  </si>
  <si>
    <t>건설 &amp; 광업 기계 부품 &amp; 서비스</t>
  </si>
  <si>
    <t>엔진&amp;전동장치</t>
  </si>
  <si>
    <t>산업용 엔진</t>
  </si>
  <si>
    <t>전동장치 &amp; 기어</t>
  </si>
  <si>
    <t>산업용 동력전달장치 부품 제조</t>
  </si>
  <si>
    <t>공장 자동화 장비</t>
  </si>
  <si>
    <t>산업용프로세스 자동화기계</t>
  </si>
  <si>
    <t>산업용로봇제조업</t>
  </si>
  <si>
    <t>릴레이&amp;산업용제어장치</t>
  </si>
  <si>
    <t>공장자동화 부품 &amp; 서비스</t>
  </si>
  <si>
    <t>유량제어장비</t>
  </si>
  <si>
    <t>공기 및 가스압축기</t>
  </si>
  <si>
    <t>유체동력실린더&amp;작동기</t>
  </si>
  <si>
    <t>유체동력펌프&amp;모터</t>
  </si>
  <si>
    <t>유체동력밸브</t>
  </si>
  <si>
    <t>산업용밸브 제조업</t>
  </si>
  <si>
    <t>계량  및 디스펜서 펌프</t>
  </si>
  <si>
    <t>펌프 및 펌프작용 장비</t>
  </si>
  <si>
    <t>유량 제어, 부품 &amp; 서비스</t>
  </si>
  <si>
    <t>기타 기계 &amp; 장비</t>
  </si>
  <si>
    <t>상업&amp;서비스산업기계</t>
  </si>
  <si>
    <t>자판기</t>
  </si>
  <si>
    <t>상업용세탁기</t>
  </si>
  <si>
    <t>식료품 기계</t>
  </si>
  <si>
    <t>제지산업용기계</t>
  </si>
  <si>
    <t>플라스틱&amp;고무기계</t>
  </si>
  <si>
    <t>인쇄기계&amp;장비</t>
  </si>
  <si>
    <t>제재소&amp;목공기계</t>
  </si>
  <si>
    <t>직조기계 제조업</t>
  </si>
  <si>
    <t>공구</t>
  </si>
  <si>
    <t>핸드공구</t>
  </si>
  <si>
    <t>전력공구</t>
  </si>
  <si>
    <t>부속공구</t>
  </si>
  <si>
    <t>일반용 기계</t>
  </si>
  <si>
    <t>산업용처리 고로</t>
  </si>
  <si>
    <t>모터&amp;발전기제조업</t>
  </si>
  <si>
    <t>저울&amp;천칭 제조업</t>
  </si>
  <si>
    <t>포장기계 제조업</t>
  </si>
  <si>
    <t>재활용 장비 &amp; 기계</t>
  </si>
  <si>
    <t>기타 기계 부품 &amp; 서비스</t>
  </si>
  <si>
    <t>화물운반기계</t>
  </si>
  <si>
    <t>운반장치 및 운반용장비</t>
  </si>
  <si>
    <t>산업용 트럭&amp;축척기 제조</t>
  </si>
  <si>
    <t>천정크레인 제조업</t>
  </si>
  <si>
    <t>금속공작기계</t>
  </si>
  <si>
    <t>절단도구&amp;공작기계장비</t>
  </si>
  <si>
    <t>산업용주형제조업</t>
  </si>
  <si>
    <t>공작기계(금속절단 )</t>
  </si>
  <si>
    <t>공작기계(금속가공)</t>
  </si>
  <si>
    <t>압연기계 및 장비</t>
  </si>
  <si>
    <t>판금속 가공기계</t>
  </si>
  <si>
    <t>특수 다이&amp;도구 고정물</t>
  </si>
  <si>
    <t>금형 압축기</t>
  </si>
  <si>
    <t>용접 및 납땜 장비</t>
  </si>
  <si>
    <t>오염 정화장치</t>
  </si>
  <si>
    <t>공기정화장비</t>
  </si>
  <si>
    <t>필터제품-공기&amp;유동체</t>
  </si>
  <si>
    <t>수질정화장비</t>
  </si>
  <si>
    <t>운송 장비</t>
  </si>
  <si>
    <t>상업용 자동차</t>
  </si>
  <si>
    <t>상용 자동차 제조업</t>
  </si>
  <si>
    <t>상업용 차량 부품 &amp; 서비스</t>
  </si>
  <si>
    <t>트럭트레일러제조업</t>
  </si>
  <si>
    <t>철도 차량</t>
  </si>
  <si>
    <t>기관차</t>
  </si>
  <si>
    <t>디젤기관차</t>
  </si>
  <si>
    <t>전기기관차</t>
  </si>
  <si>
    <t>철도차량-기관차</t>
  </si>
  <si>
    <t>철도 화물차</t>
  </si>
  <si>
    <t>철도 여객차</t>
  </si>
  <si>
    <t>철도차량 부품 &amp; 시스템</t>
  </si>
  <si>
    <t>철도 트랙 부품 &amp; 시스템</t>
  </si>
  <si>
    <t>조선</t>
  </si>
  <si>
    <t>조선 &amp; 수리</t>
  </si>
  <si>
    <t>해양 부품 &amp; 서비스</t>
  </si>
  <si>
    <t>산업용 중간재 생산</t>
  </si>
  <si>
    <t>조립금속&amp;철물</t>
  </si>
  <si>
    <t>하드웨어</t>
  </si>
  <si>
    <t>볼/롤러베어링</t>
  </si>
  <si>
    <t>볼트 &amp; 워셔</t>
  </si>
  <si>
    <t>조립 파이프 및 파이프 장치</t>
  </si>
  <si>
    <t>금속 밸브 제조업</t>
  </si>
  <si>
    <t>조립금속</t>
  </si>
  <si>
    <t>단조 &amp; 압형</t>
  </si>
  <si>
    <t>맞춤형압연성형업</t>
  </si>
  <si>
    <t>철강단조업</t>
  </si>
  <si>
    <t>공공시스템 건설업</t>
  </si>
  <si>
    <t>분말야금 부품</t>
  </si>
  <si>
    <t>산업용패턴제조업</t>
  </si>
  <si>
    <t>산업용 탱크 &amp; 저장</t>
  </si>
  <si>
    <t>기계공장 제조업</t>
  </si>
  <si>
    <t>금속 코팅 &amp; 처리</t>
  </si>
  <si>
    <t>전기도금</t>
  </si>
  <si>
    <t>금속코팅&amp;판화 서비스</t>
  </si>
  <si>
    <t>금속열처리제조업</t>
  </si>
  <si>
    <t>판금속 제조업</t>
  </si>
  <si>
    <t>사전조립 금속</t>
  </si>
  <si>
    <t>판금속가공제조업</t>
  </si>
  <si>
    <t>철골&amp;철판작업</t>
  </si>
  <si>
    <t>조립구조 금속</t>
  </si>
  <si>
    <t>판금가공 제조업</t>
  </si>
  <si>
    <t>와이어 제품</t>
  </si>
  <si>
    <t>스프링 (중량) 제조업</t>
  </si>
  <si>
    <t>스프링 (경량) 제조업</t>
  </si>
  <si>
    <t>고무 &amp; 플라스틱 제조업</t>
  </si>
  <si>
    <t>플라스틱 제품 제조업</t>
  </si>
  <si>
    <t>고무 제품</t>
  </si>
  <si>
    <t>산업용 고무제품</t>
  </si>
  <si>
    <t>비산업용 고무 제품</t>
  </si>
  <si>
    <t>산업서비스</t>
  </si>
  <si>
    <t>산업 서비스</t>
  </si>
  <si>
    <t>산업용 도매 &amp; 임대</t>
  </si>
  <si>
    <t>산업용 기계 도매</t>
  </si>
  <si>
    <t>건설/광업 기계/장비 도매</t>
  </si>
  <si>
    <t>농업/정원 기계/장비 도매</t>
  </si>
  <si>
    <t>산업용 기계 &amp; 장비 도매</t>
  </si>
  <si>
    <t>운송 장비 &amp; 용품 도매</t>
  </si>
  <si>
    <t>산업용 장비 &amp; 용품 도매</t>
  </si>
  <si>
    <t>HVAC 장비 &amp; 용품 도매</t>
  </si>
  <si>
    <t>전기 용품 도매</t>
  </si>
  <si>
    <t>환경미화 용품 도매</t>
  </si>
  <si>
    <t>배관 용품 도매</t>
  </si>
  <si>
    <t>산업용 임대업</t>
  </si>
  <si>
    <t>상업용 자동차 임대업</t>
  </si>
  <si>
    <t>일반장비 임대업</t>
  </si>
  <si>
    <t>산업장비 임대업</t>
  </si>
  <si>
    <t>기계 임대 서비스</t>
  </si>
  <si>
    <t>산업 유지보수업</t>
  </si>
  <si>
    <t>전자정밀기기수리</t>
  </si>
  <si>
    <t>산업기계수리</t>
  </si>
  <si>
    <t>에너지 시설 &amp; 네트워크 관리</t>
  </si>
  <si>
    <t>상업 지원 서비스</t>
  </si>
  <si>
    <t>건물 유지보수 서비스</t>
  </si>
  <si>
    <t>시설 관리 &amp; 수리업</t>
  </si>
  <si>
    <t>수위 서비스</t>
  </si>
  <si>
    <t>조경 서비스</t>
  </si>
  <si>
    <t>방제 서비스</t>
  </si>
  <si>
    <t>식품 서비스</t>
  </si>
  <si>
    <t>출장요리사</t>
  </si>
  <si>
    <t>식품 서비스 계약업체</t>
  </si>
  <si>
    <t>인쇄 서비스</t>
  </si>
  <si>
    <t>신문, 서적 &amp; 잡지 인쇄</t>
  </si>
  <si>
    <t>인쇄 지원</t>
  </si>
  <si>
    <t>보안 서비스</t>
  </si>
  <si>
    <t>수사 서비스</t>
  </si>
  <si>
    <t>보안경비 서비스</t>
  </si>
  <si>
    <t>보안 시스템 서비스</t>
  </si>
  <si>
    <t>교정시설</t>
  </si>
  <si>
    <t>기타 상업 지원 서비스</t>
  </si>
  <si>
    <t>경매회사/아트 딜러</t>
  </si>
  <si>
    <t>컨벤션 &amp; 무역쇼 조직기구</t>
  </si>
  <si>
    <t>지구물리학 조사 &amp; 지도 서비스</t>
  </si>
  <si>
    <t>인테리어 디자인</t>
  </si>
  <si>
    <t>주차장 및 주차건물</t>
  </si>
  <si>
    <t>시험 연구업</t>
  </si>
  <si>
    <t>유니폼 대여</t>
  </si>
  <si>
    <t>폐기물 관리</t>
  </si>
  <si>
    <t>위험 폐기물수집&amp;취급</t>
  </si>
  <si>
    <t>지정폐기물수집</t>
  </si>
  <si>
    <t>폐기물처리업</t>
  </si>
  <si>
    <t>재활용 원료</t>
  </si>
  <si>
    <t>고형폐기물수집&amp;취급</t>
  </si>
  <si>
    <t>재활용 시설업</t>
  </si>
  <si>
    <t>환경정화서비스업</t>
  </si>
  <si>
    <t>고형폐기물 수집업</t>
  </si>
  <si>
    <t>고형폐기물연소기</t>
  </si>
  <si>
    <t>고형폐기물 매립지</t>
  </si>
  <si>
    <t>고형폐기물이동시설</t>
  </si>
  <si>
    <t>전문 서비스</t>
  </si>
  <si>
    <t>법률 서비스</t>
  </si>
  <si>
    <t>변호사 사무실</t>
  </si>
  <si>
    <t>특허, 공증 &amp; 법무서비스</t>
  </si>
  <si>
    <t>로비기업</t>
  </si>
  <si>
    <t>경영 &amp; 관리 컨설팅</t>
  </si>
  <si>
    <t>취업알선기관</t>
  </si>
  <si>
    <t>경영진 구인서비스</t>
  </si>
  <si>
    <t>일반 경영컨설팅</t>
  </si>
  <si>
    <t>인재 관리 서비스</t>
  </si>
  <si>
    <t>임시 지원 서비스</t>
  </si>
  <si>
    <t>기타 전문 서비스</t>
  </si>
  <si>
    <t>회계 서비스</t>
  </si>
  <si>
    <t>세무관련 서비스업</t>
  </si>
  <si>
    <t>운송 &amp; 물류</t>
  </si>
  <si>
    <t>항공사</t>
  </si>
  <si>
    <t>풀서비스 항공사</t>
  </si>
  <si>
    <t>전세기 항공사 - 풀서비스</t>
  </si>
  <si>
    <t>정기노선 항공사 - 풀서비스</t>
  </si>
  <si>
    <t>지역 항공사 - 풀서비스</t>
  </si>
  <si>
    <t>기타 항공사 수익 - 풀서비스</t>
  </si>
  <si>
    <t>저가 항공사</t>
  </si>
  <si>
    <t>전세기 항공사 - LCC</t>
  </si>
  <si>
    <t>정기노선 항공사 - LCC</t>
  </si>
  <si>
    <t>지역 항공사 - LCC</t>
  </si>
  <si>
    <t>기타 항공사 수익 - LCC</t>
  </si>
  <si>
    <t>지역 항공사</t>
  </si>
  <si>
    <t>전세기 항공사 - 지역</t>
  </si>
  <si>
    <t>정기노선 항공사 - 지역</t>
  </si>
  <si>
    <t>지역 항공사 - 지역</t>
  </si>
  <si>
    <t>기타 항공사 수익 - 지역</t>
  </si>
  <si>
    <t>항공 화물</t>
  </si>
  <si>
    <t>택배 서비스</t>
  </si>
  <si>
    <t>급행 택배 서비스</t>
  </si>
  <si>
    <t>육상 택배 서비스</t>
  </si>
  <si>
    <t>우편업</t>
  </si>
  <si>
    <t>해운운송</t>
  </si>
  <si>
    <t>연안 화물 운송</t>
  </si>
  <si>
    <t>컨테이너 운송</t>
  </si>
  <si>
    <t>건화물 벌크 운송</t>
  </si>
  <si>
    <t>내륙 수상 운송</t>
  </si>
  <si>
    <t>RO-RO선 수송</t>
  </si>
  <si>
    <t>탱커 운송</t>
  </si>
  <si>
    <t>화학 탱커 운송</t>
  </si>
  <si>
    <t>LPG 및 LNG 탱커 운송</t>
  </si>
  <si>
    <t>유조선 운송</t>
  </si>
  <si>
    <t>철도 화물운송</t>
  </si>
  <si>
    <t>협동일관수송화물 - 철도</t>
  </si>
  <si>
    <t>총 상품 - 철도</t>
  </si>
  <si>
    <t>농업 화물 -철도</t>
  </si>
  <si>
    <t>자동차 화물 - 철도</t>
  </si>
  <si>
    <t>화학 화물 - 철도</t>
  </si>
  <si>
    <t>석탄 화물 - 철도</t>
  </si>
  <si>
    <t>소비자제품 화물-철도</t>
  </si>
  <si>
    <t>임산물 화물-철도</t>
  </si>
  <si>
    <t>산업제품 화물-철도</t>
  </si>
  <si>
    <t>금속원광 &amp; 금속-철도</t>
  </si>
  <si>
    <t>비금속 광물-철도</t>
  </si>
  <si>
    <t>트럭운송</t>
  </si>
  <si>
    <t>자산형 LTL</t>
  </si>
  <si>
    <t>차급미만 화물</t>
  </si>
  <si>
    <t>LTL 연료과잉</t>
  </si>
  <si>
    <t>자산형 트럭적재</t>
  </si>
  <si>
    <t>트럭적재 화물</t>
  </si>
  <si>
    <t>트럭적재 연료</t>
  </si>
  <si>
    <t>이사업 서비스</t>
  </si>
  <si>
    <t>전문화물트럭운송업</t>
  </si>
  <si>
    <t>교통 서비스</t>
  </si>
  <si>
    <t>여객 철도</t>
  </si>
  <si>
    <t>도시간 여객 철도</t>
  </si>
  <si>
    <t>통근 철도</t>
  </si>
  <si>
    <t>버스 운송</t>
  </si>
  <si>
    <t>시외 &amp; 지방 버스 운송업</t>
  </si>
  <si>
    <t>시내버스서비스</t>
  </si>
  <si>
    <t>택시 서비스</t>
  </si>
  <si>
    <t>여객선 서비스</t>
  </si>
  <si>
    <t>헬리콥터 서비스</t>
  </si>
  <si>
    <t>물류 서비스</t>
  </si>
  <si>
    <t>물류 중개인</t>
  </si>
  <si>
    <t>항공 화물 중개인</t>
  </si>
  <si>
    <t>복합운송 중개인</t>
  </si>
  <si>
    <t>해상 중개인</t>
  </si>
  <si>
    <t>트럭 중개인</t>
  </si>
  <si>
    <t>수취인지불 운송 서비스</t>
  </si>
  <si>
    <t>복합운송 서비스</t>
  </si>
  <si>
    <t>보관 및 창고업</t>
  </si>
  <si>
    <t>운송 운영 &amp; 서비스</t>
  </si>
  <si>
    <t>운송 사회기반시설 운영업체</t>
  </si>
  <si>
    <t>공항운영업</t>
  </si>
  <si>
    <t>항만 운영업체</t>
  </si>
  <si>
    <t>고속도로/교량/터널 운영업체</t>
  </si>
  <si>
    <t>운송지원업</t>
  </si>
  <si>
    <t>항공운송지원서비스</t>
  </si>
  <si>
    <t>해운 지원 활동</t>
  </si>
  <si>
    <t>철도 지원 서비스</t>
  </si>
  <si>
    <t>트럭운송 지원 서비스</t>
  </si>
  <si>
    <t>엔지니어링 &amp; 건설</t>
  </si>
  <si>
    <t>엔지니어링서비스업</t>
  </si>
  <si>
    <t>건축 서비스업</t>
  </si>
  <si>
    <t>건설 엔지니어링 서비스</t>
  </si>
  <si>
    <t>산업&amp;교통공학서비스</t>
  </si>
  <si>
    <t>환경공학&amp;컨설팅</t>
  </si>
  <si>
    <t>환경 상담 서비스</t>
  </si>
  <si>
    <t>환경 공학 서비스</t>
  </si>
  <si>
    <t>기간시설 건설업</t>
  </si>
  <si>
    <t>커뮤니케이션 기간시설 건설업</t>
  </si>
  <si>
    <t>케이블선 건설</t>
  </si>
  <si>
    <t>통신 &amp; 전송 건설</t>
  </si>
  <si>
    <t>네트워크 구축</t>
  </si>
  <si>
    <t>에너지 기간시설 건설업</t>
  </si>
  <si>
    <t>발전소 건설</t>
  </si>
  <si>
    <t>원자력발전소 건설</t>
  </si>
  <si>
    <t>석유&amp;가스관 건설업</t>
  </si>
  <si>
    <t>교통기간시설건설업</t>
  </si>
  <si>
    <t>공항 &amp; 고속도로 건설</t>
  </si>
  <si>
    <t>해상건설</t>
  </si>
  <si>
    <t>철도 및 지하철 건설</t>
  </si>
  <si>
    <t>유틸리티 라인 건설</t>
  </si>
  <si>
    <t>전기 유틸리티 라인 건설</t>
  </si>
  <si>
    <t>가스 유틸리티 라인 건설</t>
  </si>
  <si>
    <t>수도 유틸리티 라인 건설</t>
  </si>
  <si>
    <t>건물 건축</t>
  </si>
  <si>
    <t>상업용 건물 건설업</t>
  </si>
  <si>
    <t>주거용 건물 건설</t>
  </si>
  <si>
    <t>산업용건물건설업</t>
  </si>
  <si>
    <t>기관 건물 건설</t>
  </si>
  <si>
    <t>원자재</t>
  </si>
  <si>
    <t>화학</t>
  </si>
  <si>
    <t>농업용 화학제품</t>
  </si>
  <si>
    <t>작물 화학제품</t>
  </si>
  <si>
    <t>살진균제</t>
  </si>
  <si>
    <t>제초제</t>
  </si>
  <si>
    <t>살충제</t>
  </si>
  <si>
    <t>비료</t>
  </si>
  <si>
    <t>비료 배합 &amp; 유통</t>
  </si>
  <si>
    <t>질소화학비료</t>
  </si>
  <si>
    <t>인산염 비료</t>
  </si>
  <si>
    <t>칼륨 비료</t>
  </si>
  <si>
    <t>종자 및 농업 생명공학</t>
  </si>
  <si>
    <t>기초 및 다각화된 화학제품</t>
  </si>
  <si>
    <t>무기질베이스 화학제품</t>
  </si>
  <si>
    <t>알칼리&amp;염기제품</t>
  </si>
  <si>
    <t>벌크산</t>
  </si>
  <si>
    <t>산업용가스</t>
  </si>
  <si>
    <t>유기 화학제품 &amp; 중간체</t>
  </si>
  <si>
    <t>알코올</t>
  </si>
  <si>
    <t>방향제</t>
  </si>
  <si>
    <t>중간재</t>
  </si>
  <si>
    <t>올레핀</t>
  </si>
  <si>
    <t>기타 유기 기초화학제품</t>
  </si>
  <si>
    <t>카본블랙 제조업</t>
  </si>
  <si>
    <t>순환원유&amp;중간재</t>
  </si>
  <si>
    <t>수지&amp;목재</t>
  </si>
  <si>
    <t>유기수지, 섬유 &amp; 고무</t>
  </si>
  <si>
    <t>인조섬유 &amp; 필라멘트</t>
  </si>
  <si>
    <t>섬유소 유기 섬유</t>
  </si>
  <si>
    <t>비섬유소 유기 섬유</t>
  </si>
  <si>
    <t>유기 수지</t>
  </si>
  <si>
    <t>합성고무</t>
  </si>
  <si>
    <t>특수 화학제품</t>
  </si>
  <si>
    <t>접착제 &amp; 방수제</t>
  </si>
  <si>
    <t>첨단재료</t>
  </si>
  <si>
    <t>첨단세라믹 제품</t>
  </si>
  <si>
    <t>탄소 섬유</t>
  </si>
  <si>
    <t>복합소재 제조업</t>
  </si>
  <si>
    <t>엔지니어링 플라스틱</t>
  </si>
  <si>
    <t>흑연제품</t>
  </si>
  <si>
    <t>나노기술</t>
  </si>
  <si>
    <t>특수 코팅 금속</t>
  </si>
  <si>
    <t>촉매제</t>
  </si>
  <si>
    <t>소비자 소매 화학제품</t>
  </si>
  <si>
    <t>전자 화학제품</t>
  </si>
  <si>
    <t>폭발물</t>
  </si>
  <si>
    <t>정밀 화학제품</t>
  </si>
  <si>
    <t>향신료 &amp; 향료</t>
  </si>
  <si>
    <t>기능성 첨가제</t>
  </si>
  <si>
    <t>화장품 첨가제</t>
  </si>
  <si>
    <t>액체 &amp; 윤활유 첨가제</t>
  </si>
  <si>
    <t>식품 첨가제</t>
  </si>
  <si>
    <t>제지 첨가제 &amp; 공정용 화학제품</t>
  </si>
  <si>
    <t>폴리머 첨가제</t>
  </si>
  <si>
    <t>공업 &amp; 기관용 청소 화학제품</t>
  </si>
  <si>
    <t>유전 화학제품</t>
  </si>
  <si>
    <t>페인트 및 코팅</t>
  </si>
  <si>
    <t>산업용 코팅</t>
  </si>
  <si>
    <t>특수 코팅</t>
  </si>
  <si>
    <t>인쇄잉크</t>
  </si>
  <si>
    <t>합성염료&amp;안료</t>
  </si>
  <si>
    <t>무기염료 및 안료</t>
  </si>
  <si>
    <t>유기염료 &amp; 안료</t>
  </si>
  <si>
    <t>수자원처리 화학제품</t>
  </si>
  <si>
    <t>화학제품 유통</t>
  </si>
  <si>
    <t>화학&amp;관련제품 도매업</t>
  </si>
  <si>
    <t>플라스틱원료&amp;틀 도매업</t>
  </si>
  <si>
    <t>건설자재</t>
  </si>
  <si>
    <t>시멘트 &amp; 골재</t>
  </si>
  <si>
    <t>골재</t>
  </si>
  <si>
    <t>쇄석</t>
  </si>
  <si>
    <t>모래 및 자갈</t>
  </si>
  <si>
    <t>아스팔트</t>
  </si>
  <si>
    <t>시멘트</t>
  </si>
  <si>
    <t>레미콘</t>
  </si>
  <si>
    <t>벽돌, 타일&amp;점토 건축자재</t>
  </si>
  <si>
    <t>벽돌 및 구조용 내화 타일</t>
  </si>
  <si>
    <t>비내화제품 제조업</t>
  </si>
  <si>
    <t>콘크리트 제품 제조업</t>
  </si>
  <si>
    <t>콘크리트 벽돌 및 블록</t>
  </si>
  <si>
    <t>콘크리트관 제조업</t>
  </si>
  <si>
    <t>건축용 유리</t>
  </si>
  <si>
    <t>석고제품 제조업</t>
  </si>
  <si>
    <t>단열재 제품</t>
  </si>
  <si>
    <t>미네랄 울 제조업</t>
  </si>
  <si>
    <t>폴리스티렌단열재</t>
  </si>
  <si>
    <t>플라스틱건축자재</t>
  </si>
  <si>
    <t>지붕 자재 제조업</t>
  </si>
  <si>
    <t>기타 건축 제품</t>
  </si>
  <si>
    <t>연마제품 제조업</t>
  </si>
  <si>
    <t>비금속 광물제품</t>
  </si>
  <si>
    <t>석재 건축제품</t>
  </si>
  <si>
    <t>석회</t>
  </si>
  <si>
    <t>치수석재</t>
  </si>
  <si>
    <t>화강</t>
  </si>
  <si>
    <t>컨테이너 및 포장</t>
  </si>
  <si>
    <t>컨테이너 및 포장 제조업</t>
  </si>
  <si>
    <t>유리용기 제조업</t>
  </si>
  <si>
    <t>금속컨테이너&amp;포장</t>
  </si>
  <si>
    <t>알루미늄 호일</t>
  </si>
  <si>
    <t>금속 컨테이너 제조업</t>
  </si>
  <si>
    <t>종이 컨테이너&amp;포장</t>
  </si>
  <si>
    <t>골판지 포장재료</t>
  </si>
  <si>
    <t>파이버주형 포장제품</t>
  </si>
  <si>
    <t>종이가방 제조업</t>
  </si>
  <si>
    <t>제지식품컨테이너</t>
  </si>
  <si>
    <t>판지 포장재료</t>
  </si>
  <si>
    <t>플라스틱 컨테이너&amp;포장</t>
  </si>
  <si>
    <t>플라스틱 가방 및 파우치</t>
  </si>
  <si>
    <t>플라스틱병 제조업</t>
  </si>
  <si>
    <t>플라스틱 포장용 필름&amp;시트</t>
  </si>
  <si>
    <t>보호포장재</t>
  </si>
  <si>
    <t>포장 라벨</t>
  </si>
  <si>
    <t>임업, 종이 및 목제품</t>
  </si>
  <si>
    <t>임업 &amp; 벌목업</t>
  </si>
  <si>
    <t>목재 자원</t>
  </si>
  <si>
    <t>벌목업</t>
  </si>
  <si>
    <t>종묘&amp;나무재배업</t>
  </si>
  <si>
    <t>고무 플랜테이션</t>
  </si>
  <si>
    <t>종이 및 펄프 제조업</t>
  </si>
  <si>
    <t>제지</t>
  </si>
  <si>
    <t>펄프</t>
  </si>
  <si>
    <t>목제품</t>
  </si>
  <si>
    <t>구조용 목재</t>
  </si>
  <si>
    <t>일반 제재업</t>
  </si>
  <si>
    <t>연화 단판 및 합판</t>
  </si>
  <si>
    <t>집성재</t>
  </si>
  <si>
    <t>목재보존업</t>
  </si>
  <si>
    <t>비구조용목재</t>
  </si>
  <si>
    <t>강화 단판 및 합판</t>
  </si>
  <si>
    <t>재생목제품</t>
  </si>
  <si>
    <t>철강</t>
  </si>
  <si>
    <t>철강 제조업체</t>
  </si>
  <si>
    <t>압연평판</t>
  </si>
  <si>
    <t>장강, 강관</t>
  </si>
  <si>
    <t>장형 제품</t>
  </si>
  <si>
    <t>강관</t>
  </si>
  <si>
    <t>강선 제조업</t>
  </si>
  <si>
    <t>특수 금속</t>
  </si>
  <si>
    <t>금속 서비스 센터 및 가공업체</t>
  </si>
  <si>
    <t>금속 서비스 센터</t>
  </si>
  <si>
    <t>철강 가공업</t>
  </si>
  <si>
    <t>금속과 채광</t>
  </si>
  <si>
    <t>철</t>
  </si>
  <si>
    <t>철 광업</t>
  </si>
  <si>
    <t>철 주조업</t>
  </si>
  <si>
    <t>기초금속</t>
  </si>
  <si>
    <t>알루미늄</t>
  </si>
  <si>
    <t>보크사이트 채광업</t>
  </si>
  <si>
    <t>알루미늄 제련 &amp; 정제업</t>
  </si>
  <si>
    <t>코발트</t>
  </si>
  <si>
    <t>구리</t>
  </si>
  <si>
    <t>구리 광업</t>
  </si>
  <si>
    <t>구리 제련 &amp; 정제업</t>
  </si>
  <si>
    <t>망간</t>
  </si>
  <si>
    <t>몰리브덴</t>
  </si>
  <si>
    <t>니켈, 납, 아연</t>
  </si>
  <si>
    <t>납</t>
  </si>
  <si>
    <t>니켈</t>
  </si>
  <si>
    <t>아연</t>
  </si>
  <si>
    <t>주석</t>
  </si>
  <si>
    <t>우라늄</t>
  </si>
  <si>
    <t>귀금속</t>
  </si>
  <si>
    <t>금</t>
  </si>
  <si>
    <t>백금족</t>
  </si>
  <si>
    <t>팔라듐</t>
  </si>
  <si>
    <t>플라티늄</t>
  </si>
  <si>
    <t>로듐</t>
  </si>
  <si>
    <t>은</t>
  </si>
  <si>
    <t>광물 및 보석 채광업</t>
  </si>
  <si>
    <t>광물 채굴</t>
  </si>
  <si>
    <t>점토</t>
  </si>
  <si>
    <t>리튬</t>
  </si>
  <si>
    <t>인광석</t>
  </si>
  <si>
    <t>가성칼리, 소다 및 붕산염</t>
  </si>
  <si>
    <t>희토류</t>
  </si>
  <si>
    <t>보석 채광업</t>
  </si>
  <si>
    <t>다이아몬드</t>
  </si>
  <si>
    <t>보석용 원석</t>
  </si>
  <si>
    <t>채탄업</t>
  </si>
  <si>
    <t>연료탄</t>
  </si>
  <si>
    <t>역청탄 &amp; 갈탄 노천</t>
  </si>
  <si>
    <t>역청탄 지하</t>
  </si>
  <si>
    <t>원료탄</t>
  </si>
  <si>
    <t>채굴 서비스</t>
  </si>
  <si>
    <t>석탄 지원 서비스</t>
  </si>
  <si>
    <t>금속 지원 서비스</t>
  </si>
  <si>
    <t>비금속 채굴 지원</t>
  </si>
  <si>
    <t>금속 &amp; 광석 도매업/거래업체</t>
  </si>
  <si>
    <t>기술</t>
  </si>
  <si>
    <t>기술 하드웨어 &amp; 반도체</t>
  </si>
  <si>
    <t>기술 하드웨어</t>
  </si>
  <si>
    <t>통신장비</t>
  </si>
  <si>
    <t>방송장비</t>
  </si>
  <si>
    <t>데이터 네트워킹 장비</t>
  </si>
  <si>
    <t>가정 &amp; 소형사업 네트워크설비</t>
  </si>
  <si>
    <t>무선 데이터 네트워크 장비</t>
  </si>
  <si>
    <t>유선 데이터 네트워크 장비</t>
  </si>
  <si>
    <t>휴대폰</t>
  </si>
  <si>
    <t>정보통신 장비</t>
  </si>
  <si>
    <t>무선 정보통신 장비</t>
  </si>
  <si>
    <t>모바일 라디오 통신 장비</t>
  </si>
  <si>
    <t>RFID 장치</t>
  </si>
  <si>
    <t>위성통신장비</t>
  </si>
  <si>
    <t>무선 애플리케이션 서비스 장비</t>
  </si>
  <si>
    <t>무선 네트워크 인프라 장비</t>
  </si>
  <si>
    <t>유선 정보통신 장비</t>
  </si>
  <si>
    <t>케이블 TV 장비</t>
  </si>
  <si>
    <t>광섬유 정보통신 장비</t>
  </si>
  <si>
    <t>정보통신 기기</t>
  </si>
  <si>
    <t>유선 고객 소재지 장비</t>
  </si>
  <si>
    <t>유선 네트워크 인프라 장비</t>
  </si>
  <si>
    <t>소비자 전자제품</t>
  </si>
  <si>
    <t>오디오장비</t>
  </si>
  <si>
    <t>가정용 및 자동차 오디오 장비</t>
  </si>
  <si>
    <t>개인용 오디오 기기</t>
  </si>
  <si>
    <t>전문오디오장비</t>
  </si>
  <si>
    <t>카메라장비</t>
  </si>
  <si>
    <t>디지털카메라</t>
  </si>
  <si>
    <t>비디오카메라</t>
  </si>
  <si>
    <t>카메라 부속품</t>
  </si>
  <si>
    <t>디스플레이</t>
  </si>
  <si>
    <t>TV &amp; 모니터</t>
  </si>
  <si>
    <t>기타 디스플레이</t>
  </si>
  <si>
    <t>GPS 장치</t>
  </si>
  <si>
    <t>키보드 및 마우스</t>
  </si>
  <si>
    <t>사무용 전자제품</t>
  </si>
  <si>
    <t>프린터, 복사기 및 스캐너</t>
  </si>
  <si>
    <t>사무용 전자 소모품</t>
  </si>
  <si>
    <t>비디오장비</t>
  </si>
  <si>
    <t>비디오게임장비</t>
  </si>
  <si>
    <t>컴퓨터 하드웨어</t>
  </si>
  <si>
    <t>개인용 컴퓨터</t>
  </si>
  <si>
    <t>데스크탑 컴퓨터</t>
  </si>
  <si>
    <t>휴대용컴퓨터제조업</t>
  </si>
  <si>
    <t>노트북 컴퓨터</t>
  </si>
  <si>
    <t>워크스테이션</t>
  </si>
  <si>
    <t>컴퓨터 저장장치</t>
  </si>
  <si>
    <t>하드디스크 드라이브</t>
  </si>
  <si>
    <t>솔리드 스테이트 드라이브</t>
  </si>
  <si>
    <t>네트워크 스토리지 &amp; 패브릭</t>
  </si>
  <si>
    <t>하드디스크 드라이브 부품</t>
  </si>
  <si>
    <t>서버</t>
  </si>
  <si>
    <t>수퍼컴퓨터</t>
  </si>
  <si>
    <t>전문 기술 하드웨어</t>
  </si>
  <si>
    <t>3D 프린터</t>
  </si>
  <si>
    <t>생체인식&amp;ID 시스템</t>
  </si>
  <si>
    <t>광학장비 &amp; 렌즈</t>
  </si>
  <si>
    <t>감시&amp;교통관리시스템</t>
  </si>
  <si>
    <t>거래관리시스템</t>
  </si>
  <si>
    <t>POS 터미널</t>
  </si>
  <si>
    <t>전자 부품</t>
  </si>
  <si>
    <t>통신장비 부품</t>
  </si>
  <si>
    <t>디스플레이 부품</t>
  </si>
  <si>
    <t>디스플레이패널</t>
  </si>
  <si>
    <t>터치 솔루션</t>
  </si>
  <si>
    <t>전자 유리</t>
  </si>
  <si>
    <t>전자 배터리</t>
  </si>
  <si>
    <t>수동 소자</t>
  </si>
  <si>
    <t>기술 공급업체</t>
  </si>
  <si>
    <t>반도체</t>
  </si>
  <si>
    <t>반도체 제조</t>
  </si>
  <si>
    <t>백엔드 자본 설비</t>
  </si>
  <si>
    <t>프론트엔드 자본 설비</t>
  </si>
  <si>
    <t>조립 재료 및 솔루션</t>
  </si>
  <si>
    <t>조립 &amp; 테스팅 서비스</t>
  </si>
  <si>
    <t>반도체수탁생산</t>
  </si>
  <si>
    <t>실리콘 제품</t>
  </si>
  <si>
    <t>반도체 소자</t>
  </si>
  <si>
    <t>아날로그 IC</t>
  </si>
  <si>
    <t>ASSP 특정 아날로그</t>
  </si>
  <si>
    <t>전력 관리</t>
  </si>
  <si>
    <t>표준선형-일반</t>
  </si>
  <si>
    <t>비연속</t>
  </si>
  <si>
    <t>개별소자, 센서 &amp; 구동장치</t>
  </si>
  <si>
    <t>광학 부품</t>
  </si>
  <si>
    <t>지적재산권-반도체</t>
  </si>
  <si>
    <t>메모리 IC</t>
  </si>
  <si>
    <t>낸드플래시</t>
  </si>
  <si>
    <t>노어플래시</t>
  </si>
  <si>
    <t>D램</t>
  </si>
  <si>
    <t>S램</t>
  </si>
  <si>
    <t>로직, 프로세서 &amp; ASIC</t>
  </si>
  <si>
    <t>앱 특정 통신</t>
  </si>
  <si>
    <t>앱 특정 I/O &amp; 스토리지</t>
  </si>
  <si>
    <t>앱 특정 멀티미디어</t>
  </si>
  <si>
    <t>로직</t>
  </si>
  <si>
    <t>마이크로컨트롤러</t>
  </si>
  <si>
    <t>마이크로프로세서</t>
  </si>
  <si>
    <t>소프트웨어 &amp; 기술 서비스</t>
  </si>
  <si>
    <t>소프트웨어</t>
  </si>
  <si>
    <t>애플리케이션SW</t>
  </si>
  <si>
    <t>분석 및 시각화</t>
  </si>
  <si>
    <t>컨텐츠 및 협업 소프트웨어</t>
  </si>
  <si>
    <t>엔지니어링 소프트웨어</t>
  </si>
  <si>
    <t>기업용 소프트웨어</t>
  </si>
  <si>
    <t>전문 소프트웨어</t>
  </si>
  <si>
    <t>통신용소프트웨어</t>
  </si>
  <si>
    <t>교육 소프트웨어</t>
  </si>
  <si>
    <t>도박 소프트웨어</t>
  </si>
  <si>
    <t>헬스케어 소프트웨어</t>
  </si>
  <si>
    <t>인프라소프트웨어</t>
  </si>
  <si>
    <t>클라우드 및 가상화</t>
  </si>
  <si>
    <t>데이터베이스 소프트웨어</t>
  </si>
  <si>
    <t>보안 소프트웨어</t>
  </si>
  <si>
    <t>시스템 소프트웨어</t>
  </si>
  <si>
    <t>기술 서비스</t>
  </si>
  <si>
    <t>IT 서비스</t>
  </si>
  <si>
    <t>IT 서비스 - 상업용</t>
  </si>
  <si>
    <t>업무처리 외주업</t>
  </si>
  <si>
    <t>IT 외주업</t>
  </si>
  <si>
    <t>네트워크 통합 서비스</t>
  </si>
  <si>
    <t>기술 컨설팅</t>
  </si>
  <si>
    <t>IT 서비스 - 정부</t>
  </si>
  <si>
    <t>정보 서비스</t>
  </si>
  <si>
    <t>금융 정보 서비스</t>
  </si>
  <si>
    <t>신용기관</t>
  </si>
  <si>
    <t>데이터 &amp; 분석</t>
  </si>
  <si>
    <t>비금융 정보 서비스</t>
  </si>
  <si>
    <t>헬스케어 정보</t>
  </si>
  <si>
    <t>법률 정보</t>
  </si>
  <si>
    <t>부동산 정보</t>
  </si>
  <si>
    <t>과학 정보</t>
  </si>
  <si>
    <t>기술 정보</t>
  </si>
  <si>
    <t>데이터 및 거래 처리장치</t>
  </si>
  <si>
    <t>금융 거래 처리장치</t>
  </si>
  <si>
    <t>비금융 데이터 처리장치</t>
  </si>
  <si>
    <t>유틸리티</t>
  </si>
  <si>
    <t>전기유틸리티</t>
  </si>
  <si>
    <t>통합 전기 유틸리티</t>
  </si>
  <si>
    <t>전력 발전업</t>
  </si>
  <si>
    <t>화석 전기발전</t>
  </si>
  <si>
    <t>화석 전기 - 규제</t>
  </si>
  <si>
    <t>화석연료 전력 - 비규제</t>
  </si>
  <si>
    <t>원자력 발전</t>
  </si>
  <si>
    <t>원자력발전 - 규제</t>
  </si>
  <si>
    <t>원자력발전 - 비규제</t>
  </si>
  <si>
    <t>신재생 에너지 발전</t>
  </si>
  <si>
    <t>태양열 에너지 발전</t>
  </si>
  <si>
    <t>태양에너지 - 규제</t>
  </si>
  <si>
    <t>태양에너지 - 비규제</t>
  </si>
  <si>
    <t>풍력 에너지 발전</t>
  </si>
  <si>
    <t>풍력에너지 - 규제</t>
  </si>
  <si>
    <t>풍력에너지 - 비규제</t>
  </si>
  <si>
    <t>지열 에너지 발전</t>
  </si>
  <si>
    <t>지열 - 규제</t>
  </si>
  <si>
    <t>지열 - 비규제</t>
  </si>
  <si>
    <t>수력 발전</t>
  </si>
  <si>
    <t>수력 에너지 - 규제</t>
  </si>
  <si>
    <t>수력 에너지 - 비규제</t>
  </si>
  <si>
    <t>해양 에너지 발전</t>
  </si>
  <si>
    <t>해양에너지 - 규제</t>
  </si>
  <si>
    <t>해양에너지 - 비규제</t>
  </si>
  <si>
    <t>바이오매스 &amp; 폐기물 에너지 발전</t>
  </si>
  <si>
    <t>바이오매스 &amp; 폐기물 - 규제</t>
  </si>
  <si>
    <t>바이오매스 &amp; 폐기물 - 비규제</t>
  </si>
  <si>
    <t>에너지 저장</t>
  </si>
  <si>
    <t>송전 및 배전</t>
  </si>
  <si>
    <t>송전</t>
  </si>
  <si>
    <t>배전</t>
  </si>
  <si>
    <t>지역 난방 &amp; 냉방</t>
  </si>
  <si>
    <t>가스&amp;수도 유틸리티</t>
  </si>
  <si>
    <t>가스 유틸리티</t>
  </si>
  <si>
    <t>가스 수송 &amp; 저장</t>
  </si>
  <si>
    <t>천연가스 수송</t>
  </si>
  <si>
    <t>천연가스 저장</t>
  </si>
  <si>
    <t>가스 배급</t>
  </si>
  <si>
    <t>프로판가스 공급</t>
  </si>
  <si>
    <t>천연가스 배관공급</t>
  </si>
  <si>
    <t>수도 유틸리티</t>
  </si>
  <si>
    <t>수도 하수도 네트워크</t>
  </si>
  <si>
    <t>수도 공급 네트워크</t>
  </si>
  <si>
    <t>전기&amp;가스 판매&amp;거래</t>
  </si>
  <si>
    <t>전기 및 가스 마케팅 및 거래</t>
  </si>
  <si>
    <t>전기 마케팅 및 거래</t>
  </si>
  <si>
    <t>가스 마케팅 및 거래</t>
  </si>
  <si>
    <t>정부</t>
  </si>
  <si>
    <t>국제기구</t>
  </si>
  <si>
    <t>전국</t>
  </si>
  <si>
    <t>국가정부</t>
  </si>
  <si>
    <t>국가기관</t>
  </si>
  <si>
    <t>정부은행</t>
  </si>
  <si>
    <t>중앙은행</t>
  </si>
  <si>
    <t>정부 개발은행</t>
  </si>
  <si>
    <t>수출입은행</t>
  </si>
  <si>
    <t>지방 &amp; 현지</t>
  </si>
  <si>
    <t>지방</t>
  </si>
  <si>
    <t>지방정부</t>
  </si>
  <si>
    <t>지방기관</t>
  </si>
  <si>
    <t>현지</t>
  </si>
  <si>
    <t>지방자치단체</t>
  </si>
  <si>
    <t>현지기관</t>
  </si>
  <si>
    <t>미분류</t>
  </si>
  <si>
    <t>미확인</t>
  </si>
  <si>
    <t>기업 조정</t>
  </si>
  <si>
    <t>사업부문간 조정</t>
  </si>
  <si>
    <t>通讯</t>
  </si>
  <si>
    <t>媒体</t>
  </si>
  <si>
    <t>广告与营销</t>
  </si>
  <si>
    <t>广告营销</t>
  </si>
  <si>
    <t>广告代理商及相关服务</t>
  </si>
  <si>
    <t>广告代理</t>
  </si>
  <si>
    <t>网络营销</t>
  </si>
  <si>
    <t>市场研究和顾问</t>
  </si>
  <si>
    <t>营销咨询服务</t>
  </si>
  <si>
    <t>市场研究</t>
  </si>
  <si>
    <t>媒体代表</t>
  </si>
  <si>
    <t>公关代理</t>
  </si>
  <si>
    <t>直销</t>
  </si>
  <si>
    <t>广告材料分发服务</t>
  </si>
  <si>
    <t>直邮广告</t>
  </si>
  <si>
    <t>有线和卫星</t>
  </si>
  <si>
    <t>有线与卫星视频服务</t>
  </si>
  <si>
    <t>有线与卫星互联网服务</t>
  </si>
  <si>
    <t>有线与卫星电话服务</t>
  </si>
  <si>
    <t>娱乐内容</t>
  </si>
  <si>
    <t>电影与电视</t>
  </si>
  <si>
    <t>电影与电视制作及发行</t>
  </si>
  <si>
    <t>电影与电视制作</t>
  </si>
  <si>
    <t>电影制作</t>
  </si>
  <si>
    <t>电视与视频制作</t>
  </si>
  <si>
    <t>电影与视频发行</t>
  </si>
  <si>
    <t>电影发行</t>
  </si>
  <si>
    <t>电视节目联合供应</t>
  </si>
  <si>
    <t>影像制作及后期制作服务</t>
  </si>
  <si>
    <t>电视媒体网络</t>
  </si>
  <si>
    <t>有线网络</t>
  </si>
  <si>
    <t>广告收入-有线网络</t>
  </si>
  <si>
    <t>其他收入-有线网络</t>
  </si>
  <si>
    <t>电视广播网络</t>
  </si>
  <si>
    <t>广告收入-电视广播网络</t>
  </si>
  <si>
    <t>其他收入-电视广播网络</t>
  </si>
  <si>
    <t>版权收入-电影与电视</t>
  </si>
  <si>
    <t>音乐</t>
  </si>
  <si>
    <t>综合录音制品制作与发行</t>
  </si>
  <si>
    <t>音乐出版商</t>
  </si>
  <si>
    <t>录制产品制作</t>
  </si>
  <si>
    <t>电子游戏</t>
  </si>
  <si>
    <t>手机及在线游戏</t>
  </si>
  <si>
    <t>游戏机及电脑游戏</t>
  </si>
  <si>
    <t>出版与广播</t>
  </si>
  <si>
    <t>图书出版商</t>
  </si>
  <si>
    <t>专业书籍出版社</t>
  </si>
  <si>
    <t>教科书出版社</t>
  </si>
  <si>
    <t>报业出版商</t>
  </si>
  <si>
    <t>广告收入-报纸</t>
  </si>
  <si>
    <t>发行收入-报纸</t>
  </si>
  <si>
    <t>其他收入-报纸</t>
  </si>
  <si>
    <t>期刊出版商</t>
  </si>
  <si>
    <t>广告收入-期刊</t>
  </si>
  <si>
    <t>发行收入-期刊</t>
  </si>
  <si>
    <t>地方电视与电台广播</t>
  </si>
  <si>
    <t>地方电视广播</t>
  </si>
  <si>
    <t>广告收入-地方电视广播</t>
  </si>
  <si>
    <t>其他收入-地方电视广播</t>
  </si>
  <si>
    <t>电台广播</t>
  </si>
  <si>
    <t>电台网络</t>
  </si>
  <si>
    <t>电台</t>
  </si>
  <si>
    <t>户外展示广告</t>
  </si>
  <si>
    <t>互联网媒体与服务</t>
  </si>
  <si>
    <t>汽车网站</t>
  </si>
  <si>
    <t>广告收入-汽车网站</t>
  </si>
  <si>
    <t>其他收入-汽车网页</t>
  </si>
  <si>
    <t>交友服务网站</t>
  </si>
  <si>
    <t>广告收入-交友服务网站</t>
  </si>
  <si>
    <t>其他收入-汽车网站</t>
  </si>
  <si>
    <t>域名注册</t>
  </si>
  <si>
    <t>广告收入-域名注册</t>
  </si>
  <si>
    <t>其他收入 - 域名注册</t>
  </si>
  <si>
    <t>娱乐活动在线售票</t>
  </si>
  <si>
    <t>广告收入-娱乐活动在线售票</t>
  </si>
  <si>
    <t>其他收入-娱乐活动在线售票</t>
  </si>
  <si>
    <t>摄影网站</t>
  </si>
  <si>
    <t>广告收入-摄影网站</t>
  </si>
  <si>
    <t>其他收入-摄影网站</t>
  </si>
  <si>
    <t>价格与服务比较网站</t>
  </si>
  <si>
    <t>广告收入-价格与服务比较网站</t>
  </si>
  <si>
    <t>其他收入-价格与服务比较网站</t>
  </si>
  <si>
    <t>房地产和物业网站</t>
  </si>
  <si>
    <t>广告收入-房地产网站</t>
  </si>
  <si>
    <t>其他收入-房地产网站</t>
  </si>
  <si>
    <t>招聘服务网站</t>
  </si>
  <si>
    <t>广告收入-招聘服务网站</t>
  </si>
  <si>
    <t>其他收入-招聘服务网站</t>
  </si>
  <si>
    <t>旅游信息及预订网站</t>
  </si>
  <si>
    <t>广告收入-旅游与预订网站</t>
  </si>
  <si>
    <t>其他收入-旅游与预订网站</t>
  </si>
  <si>
    <t>教育信息网站</t>
  </si>
  <si>
    <t>广告收入-教育信息网站</t>
  </si>
  <si>
    <t>其他收入-教育信息网站</t>
  </si>
  <si>
    <t>网络广告门户网站</t>
  </si>
  <si>
    <t>广告收入-互联网门户网站</t>
  </si>
  <si>
    <t>显示广告</t>
  </si>
  <si>
    <t>搜索广告</t>
  </si>
  <si>
    <t>其他收入-互联网门户网站</t>
  </si>
  <si>
    <t>医疗与健康网站</t>
  </si>
  <si>
    <t>广告收入-医疗与健康网站</t>
  </si>
  <si>
    <t>其他收入-医疗与健康网站</t>
  </si>
  <si>
    <t>新闻、体育及娱乐网站</t>
  </si>
  <si>
    <t>广告收入-新闻、体育及娱乐网站</t>
  </si>
  <si>
    <t>其他收入-新闻、体育及娱乐网站</t>
  </si>
  <si>
    <t>社交网络</t>
  </si>
  <si>
    <t>广告收入-社交网络</t>
  </si>
  <si>
    <t>其他收入-社交网络</t>
  </si>
  <si>
    <t>电信</t>
  </si>
  <si>
    <t>无线电信</t>
  </si>
  <si>
    <t>无线服务供应商</t>
  </si>
  <si>
    <t>移动电话服务</t>
  </si>
  <si>
    <t>移动数据服务</t>
  </si>
  <si>
    <t>手机短信 (SMS)</t>
  </si>
  <si>
    <t>移动漫游服务</t>
  </si>
  <si>
    <t>无线基础设施使用收入</t>
  </si>
  <si>
    <t>卫星运营商</t>
  </si>
  <si>
    <t>移动通信设备收入</t>
  </si>
  <si>
    <t>有线电信</t>
  </si>
  <si>
    <t>固话服务</t>
  </si>
  <si>
    <t>网络(IP)电话服务</t>
  </si>
  <si>
    <t>本地电话服务-有线</t>
  </si>
  <si>
    <t>有限长途电话服务</t>
  </si>
  <si>
    <t>有线电话线出租收入</t>
  </si>
  <si>
    <t>有线互联网服务</t>
  </si>
  <si>
    <t>有线视频服务</t>
  </si>
  <si>
    <t>电信批量业务服务</t>
  </si>
  <si>
    <t>数据中心</t>
  </si>
  <si>
    <t>非必需消费</t>
  </si>
  <si>
    <t>非必需消费品</t>
  </si>
  <si>
    <t>服装和纺织产品</t>
  </si>
  <si>
    <t>服装、鞋类及配饰设计</t>
  </si>
  <si>
    <t>成衣设计</t>
  </si>
  <si>
    <t>童装设计</t>
  </si>
  <si>
    <t>男士服饰</t>
  </si>
  <si>
    <t>女士成衣设计</t>
  </si>
  <si>
    <t>女士內睡衣</t>
  </si>
  <si>
    <t>运动成衣设计</t>
  </si>
  <si>
    <t>毛皮与皮革服装</t>
  </si>
  <si>
    <t>室外服饰设计</t>
  </si>
  <si>
    <t>专业制服</t>
  </si>
  <si>
    <t>服装品牌授权</t>
  </si>
  <si>
    <t>包类、皮革制品及配件设计</t>
  </si>
  <si>
    <t>旅行箱包</t>
  </si>
  <si>
    <t>个人皮革制品</t>
  </si>
  <si>
    <t>手袋和钱包</t>
  </si>
  <si>
    <t>鞋类设计</t>
  </si>
  <si>
    <t>运动鞋</t>
  </si>
  <si>
    <t>非运动鞋</t>
  </si>
  <si>
    <t>衣物制造和外包服务</t>
  </si>
  <si>
    <t>钟表及珠宝设计</t>
  </si>
  <si>
    <t>珠宝</t>
  </si>
  <si>
    <t>钟表</t>
  </si>
  <si>
    <t>纺织品与纺织制品</t>
  </si>
  <si>
    <t>皮革鞣制及整理</t>
  </si>
  <si>
    <t>纺织品</t>
  </si>
  <si>
    <t>纤维加工</t>
  </si>
  <si>
    <t>毛整业</t>
  </si>
  <si>
    <t>无纺布织物与面料加工</t>
  </si>
  <si>
    <t>人造纤维织布精整厂</t>
  </si>
  <si>
    <t>面料</t>
  </si>
  <si>
    <t>无纺布</t>
  </si>
  <si>
    <t>人造纤维织布厂</t>
  </si>
  <si>
    <t>纤维与纱线</t>
  </si>
  <si>
    <t>合成纤维与线绳</t>
  </si>
  <si>
    <t>制线业</t>
  </si>
  <si>
    <t>缫丝业</t>
  </si>
  <si>
    <t>纱线初步加工</t>
  </si>
  <si>
    <t>帆布制造</t>
  </si>
  <si>
    <t>棉花种植</t>
  </si>
  <si>
    <t>绳索制造</t>
  </si>
  <si>
    <t>纺织手袋制造</t>
  </si>
  <si>
    <t>轮胎帘子布及轮胎纤维制造</t>
  </si>
  <si>
    <t>汽车</t>
  </si>
  <si>
    <t>乘用车</t>
  </si>
  <si>
    <t>轻型卡车</t>
  </si>
  <si>
    <t>摩托车</t>
  </si>
  <si>
    <t>汽车配件</t>
  </si>
  <si>
    <t>替代汽车零部件</t>
  </si>
  <si>
    <t>汽车电气电子</t>
  </si>
  <si>
    <t>汽车照明设备</t>
  </si>
  <si>
    <t>汽车电子</t>
  </si>
  <si>
    <t>汽车玻璃</t>
  </si>
  <si>
    <t>汽车暖通空调系统</t>
  </si>
  <si>
    <t>汽车金属冲压</t>
  </si>
  <si>
    <t>汽车安全设备</t>
  </si>
  <si>
    <t>汽车工程与技术</t>
  </si>
  <si>
    <t>车身与底盘</t>
  </si>
  <si>
    <t>制动系统</t>
  </si>
  <si>
    <t>动力传动元件</t>
  </si>
  <si>
    <t>发动机与零部件</t>
  </si>
  <si>
    <t>柴油发动机与发动机零部件</t>
  </si>
  <si>
    <t>汽油发动机与发动机零部件</t>
  </si>
  <si>
    <t>尾气排放装置</t>
  </si>
  <si>
    <t>座椅与内饰</t>
  </si>
  <si>
    <t>转向与悬挂</t>
  </si>
  <si>
    <t>轮胎</t>
  </si>
  <si>
    <t>汽车电池</t>
  </si>
  <si>
    <t>车辆轮圈</t>
  </si>
  <si>
    <t>房屋建设</t>
  </si>
  <si>
    <t>住宅建筑</t>
  </si>
  <si>
    <t>独栋住宅建造</t>
  </si>
  <si>
    <t>多户房屋建筑</t>
  </si>
  <si>
    <t>预制房屋(移动)</t>
  </si>
  <si>
    <t>土地出售</t>
  </si>
  <si>
    <t>建筑产品</t>
  </si>
  <si>
    <t>地板</t>
  </si>
  <si>
    <t>地毯地面材料</t>
  </si>
  <si>
    <t>地砖地面材料</t>
  </si>
  <si>
    <t>层压板和木地板</t>
  </si>
  <si>
    <t>塑胶地板</t>
  </si>
  <si>
    <t>厨柜与台面</t>
  </si>
  <si>
    <t>水暖设备</t>
  </si>
  <si>
    <t>门窗</t>
  </si>
  <si>
    <t>窗</t>
  </si>
  <si>
    <t>门</t>
  </si>
  <si>
    <t>家居及办公用品</t>
  </si>
  <si>
    <t>家用电器</t>
  </si>
  <si>
    <t>供热和制冷设备</t>
  </si>
  <si>
    <t>烹饪电器</t>
  </si>
  <si>
    <t>洗衣机与干衣机</t>
  </si>
  <si>
    <t>电冰箱与冰柜</t>
  </si>
  <si>
    <t>真空吸尘器</t>
  </si>
  <si>
    <t>金属家具</t>
  </si>
  <si>
    <t>木制家具</t>
  </si>
  <si>
    <t>带软垫木制家具</t>
  </si>
  <si>
    <t>无软垫木制家具</t>
  </si>
  <si>
    <t>办公家具</t>
  </si>
  <si>
    <t>床垫</t>
  </si>
  <si>
    <t>家用器皿</t>
  </si>
  <si>
    <t>厨具及餐具</t>
  </si>
  <si>
    <t>家居装饰产品</t>
  </si>
  <si>
    <t>办公用品</t>
  </si>
  <si>
    <t>文具</t>
  </si>
  <si>
    <t>书写工具</t>
  </si>
  <si>
    <t>休闲产品</t>
  </si>
  <si>
    <t>玩具与游戏</t>
  </si>
  <si>
    <t>乐器</t>
  </si>
  <si>
    <t>休闲车</t>
  </si>
  <si>
    <t>休闲艇与游艇</t>
  </si>
  <si>
    <t>房车、拖车及露营车</t>
  </si>
  <si>
    <t>房车</t>
  </si>
  <si>
    <t>旅行拖车及露营车</t>
  </si>
  <si>
    <t>体育用品</t>
  </si>
  <si>
    <t>自行车及零件</t>
  </si>
  <si>
    <t>自行车</t>
  </si>
  <si>
    <t>自行车零件</t>
  </si>
  <si>
    <t>高尔夫设备</t>
  </si>
  <si>
    <t>小型武器制造</t>
  </si>
  <si>
    <t>非必需消费品服务</t>
  </si>
  <si>
    <t>消费者服务</t>
  </si>
  <si>
    <t>消费品出租</t>
  </si>
  <si>
    <t>电子品与电器出租</t>
  </si>
  <si>
    <t>家用保健设备出租</t>
  </si>
  <si>
    <t>教育服务</t>
  </si>
  <si>
    <t>中小学</t>
  </si>
  <si>
    <t>大专</t>
  </si>
  <si>
    <t>学院、大学及专科学校</t>
  </si>
  <si>
    <t>职业学校</t>
  </si>
  <si>
    <t>语言学校</t>
  </si>
  <si>
    <t>葬礼服务</t>
  </si>
  <si>
    <t>殡仪馆和葬礼服务</t>
  </si>
  <si>
    <t>墓地与火葬场</t>
  </si>
  <si>
    <t>非营利机构</t>
  </si>
  <si>
    <t>工会</t>
  </si>
  <si>
    <t>贸易协会</t>
  </si>
  <si>
    <t>个人护理服务</t>
  </si>
  <si>
    <t>体重管理服务</t>
  </si>
  <si>
    <t>摄影服务</t>
  </si>
  <si>
    <t>摄影工作室</t>
  </si>
  <si>
    <t>照片冲印服务</t>
  </si>
  <si>
    <t>政治委员会</t>
  </si>
  <si>
    <t>其他消费服务</t>
  </si>
  <si>
    <t>消费品修理与维护</t>
  </si>
  <si>
    <t>干洗服务</t>
  </si>
  <si>
    <t>休闲设施与服务</t>
  </si>
  <si>
    <t>赌场和博彩</t>
  </si>
  <si>
    <t>赌场(除赌场旅馆外)</t>
  </si>
  <si>
    <t>博彩设备</t>
  </si>
  <si>
    <t>移动电话及在线赌博</t>
  </si>
  <si>
    <t>彩票服务</t>
  </si>
  <si>
    <t>赛马</t>
  </si>
  <si>
    <t>博彩</t>
  </si>
  <si>
    <t>游轮公司</t>
  </si>
  <si>
    <t>旅店</t>
  </si>
  <si>
    <t>酒店与汽车旅馆(除赌场酒店)</t>
  </si>
  <si>
    <t>食品与饮料收入-酒店</t>
  </si>
  <si>
    <t>客房收入-酒店</t>
  </si>
  <si>
    <t>分时度假收入-旅店</t>
  </si>
  <si>
    <t>其他收入-酒店</t>
  </si>
  <si>
    <t>赌场酒店</t>
  </si>
  <si>
    <t>食品与饮料收入-赌场酒店</t>
  </si>
  <si>
    <t>客房收入-赌场酒店</t>
  </si>
  <si>
    <t>其他收入-赌场酒店</t>
  </si>
  <si>
    <t>住宿加早餐的旅店</t>
  </si>
  <si>
    <t>餐饮业</t>
  </si>
  <si>
    <t>有限服务餐厅</t>
  </si>
  <si>
    <t>休闲快餐厅</t>
  </si>
  <si>
    <t>休闲快餐厅-特许经营</t>
  </si>
  <si>
    <t>休闲快餐厅-自有店铺</t>
  </si>
  <si>
    <t>快餐店</t>
  </si>
  <si>
    <t>快餐厅-特许经营</t>
  </si>
  <si>
    <t>快餐厅-自营</t>
  </si>
  <si>
    <t>咖啡与零食</t>
  </si>
  <si>
    <t>咖啡与零食-特许经营</t>
  </si>
  <si>
    <t>咖啡与零食-自营</t>
  </si>
  <si>
    <t>酒吧与酒馆</t>
  </si>
  <si>
    <t>全方位服务餐厅</t>
  </si>
  <si>
    <t>休闲餐厅</t>
  </si>
  <si>
    <t>休闲餐厅-特许经营</t>
  </si>
  <si>
    <t>休闲餐厅-自营</t>
  </si>
  <si>
    <t>高档餐厅</t>
  </si>
  <si>
    <t>高档餐厅-特许经营</t>
  </si>
  <si>
    <t>高档餐厅-自营</t>
  </si>
  <si>
    <t>娱乐设施</t>
  </si>
  <si>
    <t>成人夜总会</t>
  </si>
  <si>
    <t>游乐场与主题公园</t>
  </si>
  <si>
    <t>游乐场</t>
  </si>
  <si>
    <t>娱乐售票代理</t>
  </si>
  <si>
    <t>电影院</t>
  </si>
  <si>
    <t>表演艺术与博物馆</t>
  </si>
  <si>
    <t>博物馆、画廊及展馆</t>
  </si>
  <si>
    <t>表演艺术</t>
  </si>
  <si>
    <t>独立艺术家</t>
  </si>
  <si>
    <t>活动推广者(有设施)</t>
  </si>
  <si>
    <t>活动推广者(无设施)</t>
  </si>
  <si>
    <t>剧院与餐馆剧院</t>
  </si>
  <si>
    <t>职业体育与相关活动</t>
  </si>
  <si>
    <t>转播权-运动队</t>
  </si>
  <si>
    <t>门票收入 - 运动队</t>
  </si>
  <si>
    <t>商品 - 运动队</t>
  </si>
  <si>
    <t>运动队和俱乐部</t>
  </si>
  <si>
    <t>保龄球中心</t>
  </si>
  <si>
    <t>健身和休闲运动中心</t>
  </si>
  <si>
    <t>高尔夫球场及乡村俱乐部</t>
  </si>
  <si>
    <t>码头</t>
  </si>
  <si>
    <t>滑雪设施</t>
  </si>
  <si>
    <t>旅行服务</t>
  </si>
  <si>
    <t>旅行安排</t>
  </si>
  <si>
    <t>旅游预订服务</t>
  </si>
  <si>
    <t>零售与批发-非必需品</t>
  </si>
  <si>
    <t>批发-非必需品</t>
  </si>
  <si>
    <t>服装与鞋类批发</t>
  </si>
  <si>
    <t>服装与饰品批发商</t>
  </si>
  <si>
    <t>鞋袜批发商</t>
  </si>
  <si>
    <t>珠宝与钟表批发商</t>
  </si>
  <si>
    <t>汽车批发商</t>
  </si>
  <si>
    <t>汽车用品批发商</t>
  </si>
  <si>
    <t>轮胎与内胎批发商</t>
  </si>
  <si>
    <t>消费电子电器批发商</t>
  </si>
  <si>
    <t>计算机与软件批发商</t>
  </si>
  <si>
    <t>摄影器材与用品批发商</t>
  </si>
  <si>
    <t>家居和办公产品批发</t>
  </si>
  <si>
    <t>五金批发商</t>
  </si>
  <si>
    <t>家装批发商</t>
  </si>
  <si>
    <t>办公设备批发商</t>
  </si>
  <si>
    <t>油漆批发商</t>
  </si>
  <si>
    <t>打印与书写纸张批发商</t>
  </si>
  <si>
    <t>文具与办公用品批发商</t>
  </si>
  <si>
    <t>其他批发商</t>
  </si>
  <si>
    <t>书刊报纸批发商</t>
  </si>
  <si>
    <t>面料与纺织品批发商</t>
  </si>
  <si>
    <t>花店用品批发商</t>
  </si>
  <si>
    <t>工业用纸批发商</t>
  </si>
  <si>
    <t>眼科用品批发商</t>
  </si>
  <si>
    <t>体育用品批发商</t>
  </si>
  <si>
    <t>玩具与游戏批发商</t>
  </si>
  <si>
    <t>进出口</t>
  </si>
  <si>
    <t>零售-非必需品</t>
  </si>
  <si>
    <t>汽车零售商</t>
  </si>
  <si>
    <t>汽车零配件商店</t>
  </si>
  <si>
    <t>汽车维修中心</t>
  </si>
  <si>
    <t>汽车经销商</t>
  </si>
  <si>
    <t>乘用车出租与租赁</t>
  </si>
  <si>
    <t>客运车辆租赁</t>
  </si>
  <si>
    <t>邮购与电视购物零售商</t>
  </si>
  <si>
    <t>邮购商品零售商</t>
  </si>
  <si>
    <t>多层次市场营销</t>
  </si>
  <si>
    <t>电视购物零售商</t>
  </si>
  <si>
    <t>电子和家电商店</t>
  </si>
  <si>
    <t>电子消费品商店</t>
  </si>
  <si>
    <t>家用电器商店</t>
  </si>
  <si>
    <t>百货商店</t>
  </si>
  <si>
    <t>高端百货商店</t>
  </si>
  <si>
    <t>中档百货店</t>
  </si>
  <si>
    <t>家居产品专卖店</t>
  </si>
  <si>
    <t>建材经销商</t>
  </si>
  <si>
    <t>砖石建材经销商</t>
  </si>
  <si>
    <t>管道与HVAC经销商</t>
  </si>
  <si>
    <t>屋顶、墙板及绝缘材料分销商</t>
  </si>
  <si>
    <t>木制品经销商</t>
  </si>
  <si>
    <t>家居装饰店</t>
  </si>
  <si>
    <t>五金店</t>
  </si>
  <si>
    <t>苗圃及园艺中心</t>
  </si>
  <si>
    <t>家装用品商店</t>
  </si>
  <si>
    <t>家用家具商店</t>
  </si>
  <si>
    <t>家居用品商店</t>
  </si>
  <si>
    <t>珠宝与钟表店</t>
  </si>
  <si>
    <t>珠宝店</t>
  </si>
  <si>
    <t>钟表店</t>
  </si>
  <si>
    <t>专业服饰店</t>
  </si>
  <si>
    <t>服装店 - 特许经营</t>
  </si>
  <si>
    <t>儿童与婴儿服装店</t>
  </si>
  <si>
    <t>青少年服装店</t>
  </si>
  <si>
    <t>家庭服装店</t>
  </si>
  <si>
    <t>男士服装店</t>
  </si>
  <si>
    <t>妇女服装商店</t>
  </si>
  <si>
    <t>特惠服装</t>
  </si>
  <si>
    <t>服装饰品商店</t>
  </si>
  <si>
    <t>鞋类商店</t>
  </si>
  <si>
    <t>体育用品店</t>
  </si>
  <si>
    <t>工艺品店</t>
  </si>
  <si>
    <t>书店</t>
  </si>
  <si>
    <t>化妆和美容用品商店</t>
  </si>
  <si>
    <t>花商</t>
  </si>
  <si>
    <t>礼物、精品及纪念品商店</t>
  </si>
  <si>
    <t>保健食品商店</t>
  </si>
  <si>
    <t>玩具与游戏商店</t>
  </si>
  <si>
    <t>电影与视频游戏出租店</t>
  </si>
  <si>
    <t>预录音乐及电影商店</t>
  </si>
  <si>
    <t>乐器店</t>
  </si>
  <si>
    <t>办公用品与文具商店</t>
  </si>
  <si>
    <t>光学产品店</t>
  </si>
  <si>
    <t>宠物和宠物用品商店</t>
  </si>
  <si>
    <t>二手商店</t>
  </si>
  <si>
    <t>视频游戏商店</t>
  </si>
  <si>
    <t>电子商务非必需品</t>
  </si>
  <si>
    <t>在线交易市场</t>
  </si>
  <si>
    <t>特种在线零售商</t>
  </si>
  <si>
    <t>汽车零部件-网上</t>
  </si>
  <si>
    <t>电子消费品-网上</t>
  </si>
  <si>
    <t>家居及办公产品-网上</t>
  </si>
  <si>
    <t>服装鞋袜-网上</t>
  </si>
  <si>
    <t>图书 - 在线</t>
  </si>
  <si>
    <t>化妆和美容用品- 在线</t>
  </si>
  <si>
    <t>花卉-在线</t>
  </si>
  <si>
    <t>玩具与游戏-网上</t>
  </si>
  <si>
    <t>珠宝与钟表-网上</t>
  </si>
  <si>
    <t>音乐与电影-网上</t>
  </si>
  <si>
    <t>乐器-网上</t>
  </si>
  <si>
    <t>宠物及用品 - 在线</t>
  </si>
  <si>
    <t>运动用品-在线</t>
  </si>
  <si>
    <t>必需消费品</t>
  </si>
  <si>
    <t>农产品生产商</t>
  </si>
  <si>
    <t>动物饲料</t>
  </si>
  <si>
    <t>动物养殖与加工</t>
  </si>
  <si>
    <t>养牛</t>
  </si>
  <si>
    <t>肉牛放牧与养殖</t>
  </si>
  <si>
    <t>奶牛与牛奶生产</t>
  </si>
  <si>
    <t>养猪场</t>
  </si>
  <si>
    <t>禽类养殖</t>
  </si>
  <si>
    <t>动物加工</t>
  </si>
  <si>
    <t>肉类加工</t>
  </si>
  <si>
    <t>家禽处理加工</t>
  </si>
  <si>
    <t>油脂炼制和肉副产品</t>
  </si>
  <si>
    <t>农业与渔业</t>
  </si>
  <si>
    <t>水产业</t>
  </si>
  <si>
    <t>鱼类养殖及孵卵</t>
  </si>
  <si>
    <t>虾、贝类养殖</t>
  </si>
  <si>
    <t>渔业</t>
  </si>
  <si>
    <t>鱼类捕捞</t>
  </si>
  <si>
    <t>虾、贝类捕捞</t>
  </si>
  <si>
    <t>粮食作物生产</t>
  </si>
  <si>
    <t>可可种植</t>
  </si>
  <si>
    <t>水果种植</t>
  </si>
  <si>
    <t>苹果园</t>
  </si>
  <si>
    <t>柑橘园(除橙子)</t>
  </si>
  <si>
    <t>葡萄园</t>
  </si>
  <si>
    <t>橙林</t>
  </si>
  <si>
    <t>草莓种植</t>
  </si>
  <si>
    <t>谷物种植</t>
  </si>
  <si>
    <t>玉米种植</t>
  </si>
  <si>
    <t>稻类种植</t>
  </si>
  <si>
    <t>小麦种植</t>
  </si>
  <si>
    <t>蘑菇生产</t>
  </si>
  <si>
    <t>油籽种植</t>
  </si>
  <si>
    <t>棕榈油种植</t>
  </si>
  <si>
    <t>大豆种植</t>
  </si>
  <si>
    <t>甘蔗种植</t>
  </si>
  <si>
    <t>树生坚果种植</t>
  </si>
  <si>
    <t>蔬菜种植</t>
  </si>
  <si>
    <t>支持服务-农作物生产</t>
  </si>
  <si>
    <t>糖、谷物和油籽厂</t>
  </si>
  <si>
    <t>谷物及油籽碾磨</t>
  </si>
  <si>
    <t>油脂精炼及加工</t>
  </si>
  <si>
    <t>面粉加工</t>
  </si>
  <si>
    <t>棕榈油加工处理</t>
  </si>
  <si>
    <t>大米碾磨</t>
  </si>
  <si>
    <t>大豆加工处理</t>
  </si>
  <si>
    <t>玉米湿磨</t>
  </si>
  <si>
    <t>蔗糖提炼</t>
  </si>
  <si>
    <t>蔗糖轧制机器</t>
  </si>
  <si>
    <t>包装食品</t>
  </si>
  <si>
    <t>烘焙制品</t>
  </si>
  <si>
    <t>烘焙食品</t>
  </si>
  <si>
    <t>冷冻蛋糕和甜点</t>
  </si>
  <si>
    <t>通心粉、面条和大米</t>
  </si>
  <si>
    <t>意大利面条</t>
  </si>
  <si>
    <t>面条</t>
  </si>
  <si>
    <t>大米</t>
  </si>
  <si>
    <t>酱汁、调味汁和调味料</t>
  </si>
  <si>
    <t>乳制品</t>
  </si>
  <si>
    <t>黄油</t>
  </si>
  <si>
    <t>干制、浓缩奶制品</t>
  </si>
  <si>
    <t>蛋类</t>
  </si>
  <si>
    <t>牛奶</t>
  </si>
  <si>
    <t>食品配料</t>
  </si>
  <si>
    <t>面粉混合物与面团</t>
  </si>
  <si>
    <t>糖浆、糖与甜味剂</t>
  </si>
  <si>
    <t>香辛料、提取物和调味品</t>
  </si>
  <si>
    <t>油脂产品</t>
  </si>
  <si>
    <t>冷冻、罐装及易腐食品</t>
  </si>
  <si>
    <t>罐装食品</t>
  </si>
  <si>
    <t>水果及蔬菜罐装</t>
  </si>
  <si>
    <t>特殊罐装</t>
  </si>
  <si>
    <t>干燥及脱水食品</t>
  </si>
  <si>
    <t>冷冻食品</t>
  </si>
  <si>
    <t>冷冻水果及蔬菜</t>
  </si>
  <si>
    <t>冷冻特色食品</t>
  </si>
  <si>
    <t>易腐调制食品</t>
  </si>
  <si>
    <t>海鲜产品调理与包装</t>
  </si>
  <si>
    <t>新鲜及冷冻海鲜加工</t>
  </si>
  <si>
    <t>海鲜罐装</t>
  </si>
  <si>
    <t>肉制品</t>
  </si>
  <si>
    <t>腌制及熏制肉品</t>
  </si>
  <si>
    <t>生鲜肉制品</t>
  </si>
  <si>
    <t>禽类产品</t>
  </si>
  <si>
    <t>宠物食品</t>
  </si>
  <si>
    <t>零食与糖果</t>
  </si>
  <si>
    <t>巧克力糖果</t>
  </si>
  <si>
    <t>糖与其他糖果类制品</t>
  </si>
  <si>
    <t>休闲食品</t>
  </si>
  <si>
    <t>早餐谷类食品</t>
  </si>
  <si>
    <t>曲奇与饼干</t>
  </si>
  <si>
    <t>烘烤坚果与花生酱</t>
  </si>
  <si>
    <t>营养品</t>
  </si>
  <si>
    <t>饮料</t>
  </si>
  <si>
    <t>含酒精饮料</t>
  </si>
  <si>
    <t>啤酒厂</t>
  </si>
  <si>
    <t>酿酒厂</t>
  </si>
  <si>
    <t>葡萄酒商</t>
  </si>
  <si>
    <t>非酒精饮料</t>
  </si>
  <si>
    <t>瓶装水</t>
  </si>
  <si>
    <t>碳酸软饮料</t>
  </si>
  <si>
    <t>水果蔬菜汁</t>
  </si>
  <si>
    <t>运动与能量饮料</t>
  </si>
  <si>
    <t>烟草与大麻</t>
  </si>
  <si>
    <t>烟草</t>
  </si>
  <si>
    <t>烟叶种植</t>
  </si>
  <si>
    <t>烟叶</t>
  </si>
  <si>
    <t>烟草制品</t>
  </si>
  <si>
    <t>卷烟</t>
  </si>
  <si>
    <t>无烟烟草</t>
  </si>
  <si>
    <t>家用产品</t>
  </si>
  <si>
    <t>电灯泡及零件</t>
  </si>
  <si>
    <t>家居清洁和洗涤剂</t>
  </si>
  <si>
    <t>家用电池</t>
  </si>
  <si>
    <t>个人护理产品</t>
  </si>
  <si>
    <t>化妆品</t>
  </si>
  <si>
    <t>刮胡刀及刀片</t>
  </si>
  <si>
    <t>卫生纸制品</t>
  </si>
  <si>
    <t>润肤香皂</t>
  </si>
  <si>
    <t>零售与批发-必需品</t>
  </si>
  <si>
    <t>批发-必需消费品</t>
  </si>
  <si>
    <t>农产品批发商</t>
  </si>
  <si>
    <t>农业用品批发商</t>
  </si>
  <si>
    <t>谷物及豆类批发商</t>
  </si>
  <si>
    <t>畜类批发商</t>
  </si>
  <si>
    <t>食品饮料批发商</t>
  </si>
  <si>
    <t>啤酒与麦酒批发商</t>
  </si>
  <si>
    <t>糖果批发商</t>
  </si>
  <si>
    <t>奶产品批发商(除干制与罐装）</t>
  </si>
  <si>
    <t>鱼类与海鲜批发商</t>
  </si>
  <si>
    <t>新鲜水果与蔬菜批发商</t>
  </si>
  <si>
    <t>百货批发商</t>
  </si>
  <si>
    <t>肉制品批发商</t>
  </si>
  <si>
    <t>包装冷冻食品批发商</t>
  </si>
  <si>
    <t>禽类产品批发商</t>
  </si>
  <si>
    <t>烟草制品批发商</t>
  </si>
  <si>
    <t>葡萄酒及蒸馏酒批发商</t>
  </si>
  <si>
    <t>其他批发商-必需品</t>
  </si>
  <si>
    <t>零售-必需消费品</t>
  </si>
  <si>
    <t>食品及药品店</t>
  </si>
  <si>
    <t>超市</t>
  </si>
  <si>
    <t>超大型自助商场</t>
  </si>
  <si>
    <t>传统超市</t>
  </si>
  <si>
    <t>超市 - 在线</t>
  </si>
  <si>
    <t>特色食品及必需品商店</t>
  </si>
  <si>
    <t>零售面包店</t>
  </si>
  <si>
    <t>酒类商店</t>
  </si>
  <si>
    <t>健康及天然食品店</t>
  </si>
  <si>
    <t>便利店</t>
  </si>
  <si>
    <t>药房与药店</t>
  </si>
  <si>
    <t>药房</t>
  </si>
  <si>
    <t>药店</t>
  </si>
  <si>
    <t>药店和药品 - 在线</t>
  </si>
  <si>
    <t>大型零售商</t>
  </si>
  <si>
    <t>超级购物中心</t>
  </si>
  <si>
    <t>仓储式俱乐部</t>
  </si>
  <si>
    <t>一元店</t>
  </si>
  <si>
    <t>石油和天然气</t>
  </si>
  <si>
    <t>石油与天然气生产商</t>
  </si>
  <si>
    <t>综合石油</t>
  </si>
  <si>
    <t>勘探及生产</t>
  </si>
  <si>
    <t>原油和天然气勘探与生产</t>
  </si>
  <si>
    <t>原油生产</t>
  </si>
  <si>
    <t>油砂生产</t>
  </si>
  <si>
    <t>天然气凝析液生产</t>
  </si>
  <si>
    <t>天然气生产</t>
  </si>
  <si>
    <t>负特许使用权</t>
  </si>
  <si>
    <t>石油与天然气营销与交易</t>
  </si>
  <si>
    <t>特许权收入-石油和天然气</t>
  </si>
  <si>
    <t>中游-油气</t>
  </si>
  <si>
    <t>石油与天然气凝析液管道</t>
  </si>
  <si>
    <t>石油管道与存储</t>
  </si>
  <si>
    <t>原油管道与存储</t>
  </si>
  <si>
    <t>精炼产品管道与存储</t>
  </si>
  <si>
    <t>NGL管道与服务</t>
  </si>
  <si>
    <t>天然气收集与加工</t>
  </si>
  <si>
    <t>天然气凝析液分馏与营销</t>
  </si>
  <si>
    <t>天然气凝析液管道</t>
  </si>
  <si>
    <t>干天然气管道</t>
  </si>
  <si>
    <t>液化天然气(LNG)</t>
  </si>
  <si>
    <t>液化天然气液化</t>
  </si>
  <si>
    <t>LNG再气化</t>
  </si>
  <si>
    <t>精炼与营销</t>
  </si>
  <si>
    <t>石油提炼</t>
  </si>
  <si>
    <t>石油营销</t>
  </si>
  <si>
    <t>石油零售商</t>
  </si>
  <si>
    <t>公司自有加油站</t>
  </si>
  <si>
    <t>石油批发商</t>
  </si>
  <si>
    <t>石油与天然气服务与设备</t>
  </si>
  <si>
    <t>钻井与钻井支持</t>
  </si>
  <si>
    <t>陆上钻井</t>
  </si>
  <si>
    <t>境外合约钻井</t>
  </si>
  <si>
    <t>钻井支持</t>
  </si>
  <si>
    <t>油田服务与设备</t>
  </si>
  <si>
    <t>陆地油田服务</t>
  </si>
  <si>
    <t>海底与海上油田服务</t>
  </si>
  <si>
    <t>地震勘测-油气</t>
  </si>
  <si>
    <t>可再生能源</t>
  </si>
  <si>
    <t>生物燃料</t>
  </si>
  <si>
    <t>生物燃料原料供应商</t>
  </si>
  <si>
    <t>柴油替代品</t>
  </si>
  <si>
    <t>汽油替代品</t>
  </si>
  <si>
    <t>可再生能源设备</t>
  </si>
  <si>
    <t>太阳能设备</t>
  </si>
  <si>
    <t>多晶硅</t>
  </si>
  <si>
    <t>光伏电池</t>
  </si>
  <si>
    <t>光伏组件</t>
  </si>
  <si>
    <t>光伏晶片</t>
  </si>
  <si>
    <t>太阳能逆变器</t>
  </si>
  <si>
    <t>太阳能光热发电设备</t>
  </si>
  <si>
    <t>薄膜组件</t>
  </si>
  <si>
    <t>风能设备</t>
  </si>
  <si>
    <t>风机</t>
  </si>
  <si>
    <t>风力机组件</t>
  </si>
  <si>
    <t>地热能源设备</t>
  </si>
  <si>
    <t>水力能源设备</t>
  </si>
  <si>
    <t>海洋能源设备</t>
  </si>
  <si>
    <t>其他可再生能源设备</t>
  </si>
  <si>
    <t>电动汽车电池</t>
  </si>
  <si>
    <t>智能电网设备</t>
  </si>
  <si>
    <t>储能系统</t>
  </si>
  <si>
    <t>可再生能源项目开发商</t>
  </si>
  <si>
    <t>开发与建设</t>
  </si>
  <si>
    <t>生物质能发电厂建设</t>
  </si>
  <si>
    <t>太阳能发电厂建设</t>
  </si>
  <si>
    <t>风力发电厂建设</t>
  </si>
  <si>
    <t>经营与维修</t>
  </si>
  <si>
    <t>银行业</t>
  </si>
  <si>
    <t>综合性银行</t>
  </si>
  <si>
    <t>银行</t>
  </si>
  <si>
    <t>公司银行</t>
  </si>
  <si>
    <t>零售银行</t>
  </si>
  <si>
    <t>伊斯兰银行</t>
  </si>
  <si>
    <t>金融服务</t>
  </si>
  <si>
    <t>资产管理</t>
  </si>
  <si>
    <t>投资公司</t>
  </si>
  <si>
    <t>投资控股公司</t>
  </si>
  <si>
    <t>特殊目的收购公司</t>
  </si>
  <si>
    <t>投资管理</t>
  </si>
  <si>
    <t>对冲基金投资</t>
  </si>
  <si>
    <t>混合资产</t>
  </si>
  <si>
    <t>私募股权</t>
  </si>
  <si>
    <t>联合投资</t>
  </si>
  <si>
    <t>债务投资</t>
  </si>
  <si>
    <t>综合基金</t>
  </si>
  <si>
    <t>成长型资本</t>
  </si>
  <si>
    <t>杠杆收购</t>
  </si>
  <si>
    <t>实际资产投资</t>
  </si>
  <si>
    <t>房地产投资</t>
  </si>
  <si>
    <t>二级市场交易</t>
  </si>
  <si>
    <t>风险资本</t>
  </si>
  <si>
    <t>财富管理</t>
  </si>
  <si>
    <t>财务规划与投资顾问</t>
  </si>
  <si>
    <t>私人银行</t>
  </si>
  <si>
    <t>零售证券经纪</t>
  </si>
  <si>
    <t>特种金融</t>
  </si>
  <si>
    <t>商业金融</t>
  </si>
  <si>
    <t>商业设备融资与租赁</t>
  </si>
  <si>
    <t>通用设备融资与租赁</t>
  </si>
  <si>
    <t>工业设备融资与租赁</t>
  </si>
  <si>
    <t>机械融资租赁</t>
  </si>
  <si>
    <t>运输设备融资与租赁</t>
  </si>
  <si>
    <t>飞机融资租赁</t>
  </si>
  <si>
    <t>商用车辆融资与租赁</t>
  </si>
  <si>
    <t>火车车厢融资与租赁</t>
  </si>
  <si>
    <t>船只融资与租赁</t>
  </si>
  <si>
    <t>消费金融</t>
  </si>
  <si>
    <t>汽车金融</t>
  </si>
  <si>
    <t>消费性小额贷款</t>
  </si>
  <si>
    <t>信用卡贷款</t>
  </si>
  <si>
    <t>学生贷款</t>
  </si>
  <si>
    <t>抵押金融</t>
  </si>
  <si>
    <t>抵押贷款机构</t>
  </si>
  <si>
    <t>抵押贷款经纪人</t>
  </si>
  <si>
    <t>抵押贷款服务</t>
  </si>
  <si>
    <t>抵押贷款保险</t>
  </si>
  <si>
    <t>抵押贷款保险保费</t>
  </si>
  <si>
    <t>抵押贷款保险非保费</t>
  </si>
  <si>
    <t>投资收入-抵押贷款保险</t>
  </si>
  <si>
    <t>已实现损益-抵押贷款保险</t>
  </si>
  <si>
    <t>其他收入-抵押贷款保险</t>
  </si>
  <si>
    <t>产权保险</t>
  </si>
  <si>
    <t>直接产权保险保费</t>
  </si>
  <si>
    <t>直接产权保险非保费</t>
  </si>
  <si>
    <t>投资收入-直接产权保险</t>
  </si>
  <si>
    <t>已实现损益-直接产权保险</t>
  </si>
  <si>
    <t>其他收入-直接产权保险</t>
  </si>
  <si>
    <t>抵押贷款REIT</t>
  </si>
  <si>
    <t>商业抵押贷款 - REIT</t>
  </si>
  <si>
    <t>住宅抵押贷款 - REIT</t>
  </si>
  <si>
    <t>其他金融服务</t>
  </si>
  <si>
    <t>机构金融服务</t>
  </si>
  <si>
    <t>机构经纪商</t>
  </si>
  <si>
    <t>投资银行业务活动</t>
  </si>
  <si>
    <t>财务顾问服务</t>
  </si>
  <si>
    <t>承销服务</t>
  </si>
  <si>
    <t>债券承销服务</t>
  </si>
  <si>
    <t>股票承销服务　</t>
  </si>
  <si>
    <t>证券与商品经纪</t>
  </si>
  <si>
    <t>商品经纪公司</t>
  </si>
  <si>
    <t>机构证券经纪</t>
  </si>
  <si>
    <t>交易与本金投资</t>
  </si>
  <si>
    <t>商品合约经纪</t>
  </si>
  <si>
    <t>外汇交易</t>
  </si>
  <si>
    <t>固定收益交易</t>
  </si>
  <si>
    <t>机构信托、信托与托管</t>
  </si>
  <si>
    <t>资产与投资服务</t>
  </si>
  <si>
    <t>执行与清算服务</t>
  </si>
  <si>
    <t>发行人服务</t>
  </si>
  <si>
    <t>交易服务</t>
  </si>
  <si>
    <t>证券与商品交易所</t>
  </si>
  <si>
    <t>保险</t>
  </si>
  <si>
    <t>人寿保险</t>
  </si>
  <si>
    <t>寿险保费</t>
  </si>
  <si>
    <t>保护产品保费</t>
  </si>
  <si>
    <t>储蓄与退休产品保费</t>
  </si>
  <si>
    <t>寿险非保费</t>
  </si>
  <si>
    <t>投资收入-寿险</t>
  </si>
  <si>
    <t>保护产品非保费</t>
  </si>
  <si>
    <t>投资收入-保护产品</t>
  </si>
  <si>
    <t>已实现损益-保护产品</t>
  </si>
  <si>
    <t>手续费与其他收入-保护产品</t>
  </si>
  <si>
    <t>已实现损益-寿险</t>
  </si>
  <si>
    <t>储蓄与退休产品非保费</t>
  </si>
  <si>
    <t>投资收入-寿险投资</t>
  </si>
  <si>
    <t>已实现损益-寿险投资</t>
  </si>
  <si>
    <t>手续费与其他收入-寿险投资</t>
  </si>
  <si>
    <t>手续费与其他收入-寿险</t>
  </si>
  <si>
    <t>财产与意外保险</t>
  </si>
  <si>
    <t>财产与意外保险保费</t>
  </si>
  <si>
    <t>P&amp;C商业保险</t>
  </si>
  <si>
    <t>商业汽车保险保费</t>
  </si>
  <si>
    <t>商业房地产与多重保险保费</t>
  </si>
  <si>
    <t>金融担保险保费</t>
  </si>
  <si>
    <t>责任保险保费</t>
  </si>
  <si>
    <t>保证与忠诚保险保费</t>
  </si>
  <si>
    <t>工人薪酬保险保费</t>
  </si>
  <si>
    <t>其他商业保险保费</t>
  </si>
  <si>
    <t>P&amp;C个人保险</t>
  </si>
  <si>
    <t>业主保险保费</t>
  </si>
  <si>
    <t>个人汽车保险保费</t>
  </si>
  <si>
    <t>其他个人保险保费</t>
  </si>
  <si>
    <t>财产与意外保险非保费</t>
  </si>
  <si>
    <t>投资收入- P&amp;C</t>
  </si>
  <si>
    <t>已实现损益-P&amp;C</t>
  </si>
  <si>
    <t>费用与其他收入- P&amp;C</t>
  </si>
  <si>
    <t>伊斯兰保险</t>
  </si>
  <si>
    <t>健康保险 - 伊斯兰</t>
  </si>
  <si>
    <t>伊斯兰健康保险保费</t>
  </si>
  <si>
    <t>伊斯兰健康保险非保费</t>
  </si>
  <si>
    <t>投资收入-伊斯兰健康保险</t>
  </si>
  <si>
    <t>已实现损益-伊斯兰健康保险</t>
  </si>
  <si>
    <t>其他收入-伊斯兰健康保险</t>
  </si>
  <si>
    <t>人寿保险- 伊斯兰</t>
  </si>
  <si>
    <t>伊斯兰寿险保费</t>
  </si>
  <si>
    <t>伊斯兰寿险非保费</t>
  </si>
  <si>
    <t>投资收入-伊斯兰人寿保险</t>
  </si>
  <si>
    <t>已实现损益-伊斯兰人寿保险</t>
  </si>
  <si>
    <t>其他收入-伊斯兰人寿保险</t>
  </si>
  <si>
    <t>财产与意外保险-伊斯兰</t>
  </si>
  <si>
    <t>伊斯兰财产与意外保险保费</t>
  </si>
  <si>
    <t>伊斯兰财产与意外保险非保费</t>
  </si>
  <si>
    <t>投资收入-伊斯兰财产与意外保险</t>
  </si>
  <si>
    <t>已实现损益-伊斯兰财产与意外保险</t>
  </si>
  <si>
    <t>其他收入-伊斯兰财产与意外保险</t>
  </si>
  <si>
    <t>再保险</t>
  </si>
  <si>
    <t>人寿再保险承保人</t>
  </si>
  <si>
    <t>人寿再保险保费</t>
  </si>
  <si>
    <t>人寿再保险非保费</t>
  </si>
  <si>
    <t>投资收入-人寿再保险</t>
  </si>
  <si>
    <t>已实现损益-人寿再保险</t>
  </si>
  <si>
    <t>其他收入-人寿再保险</t>
  </si>
  <si>
    <t>P&amp;C再保险</t>
  </si>
  <si>
    <t>财产与意外再保险保费</t>
  </si>
  <si>
    <t>意外险种保费</t>
  </si>
  <si>
    <t>财产险种保费</t>
  </si>
  <si>
    <t>财产与意外再保险非保费</t>
  </si>
  <si>
    <t>投资收入-财产与意外再保险</t>
  </si>
  <si>
    <t>已实现损益-财产与意外再保险</t>
  </si>
  <si>
    <t>其他收入-财产与意外再保险</t>
  </si>
  <si>
    <t>保险经纪商与服务</t>
  </si>
  <si>
    <t>房地产</t>
  </si>
  <si>
    <t>房地产业主与开发商</t>
  </si>
  <si>
    <t>多种资产类别业主与开发商</t>
  </si>
  <si>
    <t>医疗保健物业业主与开发商</t>
  </si>
  <si>
    <t>酒店业主与开发商</t>
  </si>
  <si>
    <t>公寓业主与开发商</t>
  </si>
  <si>
    <t>预制房业主与开发商</t>
  </si>
  <si>
    <t>学生住宅业主与开发商</t>
  </si>
  <si>
    <t>工业业主与开发商</t>
  </si>
  <si>
    <t>散货仓库业主与开发商</t>
  </si>
  <si>
    <t>灵活产业业主与开发商</t>
  </si>
  <si>
    <t>控温物流业主与开发商</t>
  </si>
  <si>
    <t>办公楼业主与开发商</t>
  </si>
  <si>
    <t>CBD办公楼业主与开发商</t>
  </si>
  <si>
    <t>医疗办公楼业主与开发商</t>
  </si>
  <si>
    <t>零售地产业主与开发商</t>
  </si>
  <si>
    <t>地区购物商城业主与开发商</t>
  </si>
  <si>
    <t>购物中心业主与开发商</t>
  </si>
  <si>
    <t>单一租户业主与开发商</t>
  </si>
  <si>
    <t>自助仓库业主与开发商</t>
  </si>
  <si>
    <t>特殊业主与开发商</t>
  </si>
  <si>
    <t>多种资产类别 REIT</t>
  </si>
  <si>
    <t>保健REIT</t>
  </si>
  <si>
    <t>医院REIT</t>
  </si>
  <si>
    <t>医疗办公楼REIT</t>
  </si>
  <si>
    <t>老年公寓REIT</t>
  </si>
  <si>
    <t>熟练护理REIT</t>
  </si>
  <si>
    <t>酒店REIT</t>
  </si>
  <si>
    <t>独栋住宅REIT</t>
  </si>
  <si>
    <t>预制房REIT</t>
  </si>
  <si>
    <t>学生住宅REIT</t>
  </si>
  <si>
    <t>工业REIT</t>
  </si>
  <si>
    <t>散货仓库REIT</t>
  </si>
  <si>
    <t>灵活产业REIT</t>
  </si>
  <si>
    <t>控温物流REIT</t>
  </si>
  <si>
    <t>办公楼REIT</t>
  </si>
  <si>
    <t>CBD办公楼REIT</t>
  </si>
  <si>
    <t>郊区办公楼REIT</t>
  </si>
  <si>
    <t>零售REIT</t>
  </si>
  <si>
    <t>地区购物商城REIT</t>
  </si>
  <si>
    <t>购物中心REIT</t>
  </si>
  <si>
    <t>单一租户REIT</t>
  </si>
  <si>
    <t>自助仓库 REIT</t>
  </si>
  <si>
    <t>数据中心REIT</t>
  </si>
  <si>
    <t>基础设施REIT</t>
  </si>
  <si>
    <t>博彩REIT</t>
  </si>
  <si>
    <t>特种REIT</t>
  </si>
  <si>
    <t>房地产服务</t>
  </si>
  <si>
    <t>物业管理</t>
  </si>
  <si>
    <t>商业物业管理</t>
  </si>
  <si>
    <t>住宅物业管理</t>
  </si>
  <si>
    <t>老年公寓经营者</t>
  </si>
  <si>
    <t>房地产经纪</t>
  </si>
  <si>
    <t>房地产经纪-租赁</t>
  </si>
  <si>
    <t>房地产经纪-销售</t>
  </si>
  <si>
    <t>医疗保健</t>
  </si>
  <si>
    <t>生物科技和制药</t>
  </si>
  <si>
    <t>大型制药</t>
  </si>
  <si>
    <t>特种药和仿制药</t>
  </si>
  <si>
    <t>特殊药品</t>
  </si>
  <si>
    <t>仿制药</t>
  </si>
  <si>
    <t>医疗保健设施与服务</t>
  </si>
  <si>
    <t>卫生保健设施</t>
  </si>
  <si>
    <t>医院</t>
  </si>
  <si>
    <t>护理及家庭看护</t>
  </si>
  <si>
    <t>敬老医疗服务</t>
  </si>
  <si>
    <t>LTAC与专业护理</t>
  </si>
  <si>
    <t>精神病院与戒瘾院</t>
  </si>
  <si>
    <t>专业设施</t>
  </si>
  <si>
    <t>肾脏透析中心</t>
  </si>
  <si>
    <t>门诊服务中心</t>
  </si>
  <si>
    <t>康复中心</t>
  </si>
  <si>
    <t>手术与急诊中心</t>
  </si>
  <si>
    <t>医疗保健服务</t>
  </si>
  <si>
    <t>合同研究</t>
  </si>
  <si>
    <t>医疗检测服务</t>
  </si>
  <si>
    <t>临床实验室</t>
  </si>
  <si>
    <t>放射与影像诊断</t>
  </si>
  <si>
    <t>门诊医疗服务</t>
  </si>
  <si>
    <t>救护车服务</t>
  </si>
  <si>
    <t>家庭保健服务</t>
  </si>
  <si>
    <t>兽医服务</t>
  </si>
  <si>
    <t>医疗供应链</t>
  </si>
  <si>
    <t>保健分布</t>
  </si>
  <si>
    <t>医疗设备分销</t>
  </si>
  <si>
    <t>医疗用品分销</t>
  </si>
  <si>
    <t>制药与特殊药品分销</t>
  </si>
  <si>
    <t>制药配送</t>
  </si>
  <si>
    <t>特殊药品配送</t>
  </si>
  <si>
    <t>管理式医疗</t>
  </si>
  <si>
    <t>管理式医疗商业业务</t>
  </si>
  <si>
    <t>管理式医疗疾病管理</t>
  </si>
  <si>
    <t>管理式医疗 政府事务</t>
  </si>
  <si>
    <t>管理式医疗医疗保险</t>
  </si>
  <si>
    <t>医疗设备与装置</t>
  </si>
  <si>
    <t>保健用品</t>
  </si>
  <si>
    <t>外科器械与用品</t>
  </si>
  <si>
    <t>生命科学和诊断</t>
  </si>
  <si>
    <t>生命科学仪器</t>
  </si>
  <si>
    <t>体外诊断</t>
  </si>
  <si>
    <t>医疗设备</t>
  </si>
  <si>
    <t>心血管设备</t>
  </si>
  <si>
    <t>电生理设备</t>
  </si>
  <si>
    <t>心律管理</t>
  </si>
  <si>
    <t>心室辅助装置</t>
  </si>
  <si>
    <t>介入心脏病学</t>
  </si>
  <si>
    <t>神经调节设备</t>
  </si>
  <si>
    <t>骨科设备</t>
  </si>
  <si>
    <t>重建植入</t>
  </si>
  <si>
    <t>牙移植</t>
  </si>
  <si>
    <t>髋移植</t>
  </si>
  <si>
    <t>膝移植</t>
  </si>
  <si>
    <t>脊椎设备</t>
  </si>
  <si>
    <t>美容外科设备</t>
  </si>
  <si>
    <t>牙科设备</t>
  </si>
  <si>
    <t>医药监控与递送</t>
  </si>
  <si>
    <t>辐射设备</t>
  </si>
  <si>
    <t>成像设备</t>
  </si>
  <si>
    <t>辐射疗法</t>
  </si>
  <si>
    <t>手术与医疗器械</t>
  </si>
  <si>
    <t>工业</t>
  </si>
  <si>
    <t>工业产品</t>
  </si>
  <si>
    <t>多元化工业</t>
  </si>
  <si>
    <t>航空航天及国防</t>
  </si>
  <si>
    <t>飞机与零部件</t>
  </si>
  <si>
    <t>飞机</t>
  </si>
  <si>
    <t>飞机零部件</t>
  </si>
  <si>
    <t>飞机发动机及发动机零部件</t>
  </si>
  <si>
    <t>飞机结构与设备</t>
  </si>
  <si>
    <t>飞机电子产品</t>
  </si>
  <si>
    <t>国防</t>
  </si>
  <si>
    <t>军用飞机</t>
  </si>
  <si>
    <t>军用装甲车与坦克</t>
  </si>
  <si>
    <t>导弹与航天器</t>
  </si>
  <si>
    <t>军火弹药和配件</t>
  </si>
  <si>
    <t>军舰制造</t>
  </si>
  <si>
    <t>电子与任务系统</t>
  </si>
  <si>
    <t>电力设备</t>
  </si>
  <si>
    <t>商业与住宅建筑设备与系统</t>
  </si>
  <si>
    <t>电梯与移动楼梯</t>
  </si>
  <si>
    <t>暖通空调建筑产品</t>
  </si>
  <si>
    <t>空调、供暖与制冷设备</t>
  </si>
  <si>
    <t>工业风扇与鼓风机</t>
  </si>
  <si>
    <t>照明器材</t>
  </si>
  <si>
    <t>商用照明灯具</t>
  </si>
  <si>
    <t>住宅照明灯具</t>
  </si>
  <si>
    <t>安全装置</t>
  </si>
  <si>
    <t>火灾探测装置</t>
  </si>
  <si>
    <t>安全系统</t>
  </si>
  <si>
    <t>发电设备</t>
  </si>
  <si>
    <t>电力发电机</t>
  </si>
  <si>
    <t>核能发电设备与系统</t>
  </si>
  <si>
    <t>锅炉与热交换器</t>
  </si>
  <si>
    <t>风机发电机</t>
  </si>
  <si>
    <t>发电设备零部件与服务</t>
  </si>
  <si>
    <t>电力输送与配送设备</t>
  </si>
  <si>
    <t>电力自动化设备</t>
  </si>
  <si>
    <t>开关设备、变压器及其他</t>
  </si>
  <si>
    <t>电网零部件与服务</t>
  </si>
  <si>
    <t>工业自动化控制</t>
  </si>
  <si>
    <t>制造自动化控制</t>
  </si>
  <si>
    <t>加工业自动控制</t>
  </si>
  <si>
    <t>测量仪</t>
  </si>
  <si>
    <t>电动测量仪器</t>
  </si>
  <si>
    <t>流量表与计量装置</t>
  </si>
  <si>
    <t>测量与控制装置</t>
  </si>
  <si>
    <t>电器元件</t>
  </si>
  <si>
    <t>电子线圈</t>
  </si>
  <si>
    <t>电子连接器</t>
  </si>
  <si>
    <t>工业电子资本设备</t>
  </si>
  <si>
    <t>电线和电缆</t>
  </si>
  <si>
    <t>机械</t>
  </si>
  <si>
    <t>农用机械</t>
  </si>
  <si>
    <t>农用机械与设备</t>
  </si>
  <si>
    <t>农用拖拉机与田间作业机械</t>
  </si>
  <si>
    <t>实施与灌溉设备</t>
  </si>
  <si>
    <t>家用草坪与园艺设备</t>
  </si>
  <si>
    <t>农用机械零部件与服务</t>
  </si>
  <si>
    <t>建筑与采矿机械</t>
  </si>
  <si>
    <t>建筑机械</t>
  </si>
  <si>
    <t>采矿机械与设备</t>
  </si>
  <si>
    <t>采矿材料处理设备</t>
  </si>
  <si>
    <t>露天采矿机械</t>
  </si>
  <si>
    <t>地下采矿机械</t>
  </si>
  <si>
    <t>建筑与采矿机械零部件与服务</t>
  </si>
  <si>
    <t>引擎与变速箱</t>
  </si>
  <si>
    <t>工业发动机</t>
  </si>
  <si>
    <t>动力传输与齿轮</t>
  </si>
  <si>
    <t>齿轮</t>
  </si>
  <si>
    <t>工厂自动化设备</t>
  </si>
  <si>
    <t>工业流程自动化机械</t>
  </si>
  <si>
    <t>工业机器人</t>
  </si>
  <si>
    <t>继电器与工业控制</t>
  </si>
  <si>
    <t>工厂自动化零部件与服务</t>
  </si>
  <si>
    <t>流量控制设备</t>
  </si>
  <si>
    <t>空气与气体压缩机</t>
  </si>
  <si>
    <t>液压缸和传动装置</t>
  </si>
  <si>
    <t>液压泵与马达</t>
  </si>
  <si>
    <t>液压阀</t>
  </si>
  <si>
    <t>工业阀门</t>
  </si>
  <si>
    <t>计量与分配泵</t>
  </si>
  <si>
    <t>泵与泵送设备</t>
  </si>
  <si>
    <t>流量控制设备零部件与服务</t>
  </si>
  <si>
    <t>商业与服务业机械</t>
  </si>
  <si>
    <t>自动贩卖机械</t>
  </si>
  <si>
    <t>商业洗涤机械</t>
  </si>
  <si>
    <t>食品机械</t>
  </si>
  <si>
    <t>纸业机械</t>
  </si>
  <si>
    <t>塑料与橡胶机械</t>
  </si>
  <si>
    <t>印刷机械与设备</t>
  </si>
  <si>
    <t>锯木厂与木工机械</t>
  </si>
  <si>
    <t>纺织机械</t>
  </si>
  <si>
    <t>手动工具</t>
  </si>
  <si>
    <t>电动工具</t>
  </si>
  <si>
    <t>一般用途机械</t>
  </si>
  <si>
    <t>工业用化工炉和烤箱</t>
  </si>
  <si>
    <t>马达与发电机</t>
  </si>
  <si>
    <t>称重用具</t>
  </si>
  <si>
    <t>包装机械</t>
  </si>
  <si>
    <t>回收设备与机械</t>
  </si>
  <si>
    <t>其他机械零部件与服务</t>
  </si>
  <si>
    <t>原材料处理机械</t>
  </si>
  <si>
    <t>传送带与传送设备</t>
  </si>
  <si>
    <t>工业卡车与堆垛机</t>
  </si>
  <si>
    <t>高架起重机</t>
  </si>
  <si>
    <t>金属加工机械设备</t>
  </si>
  <si>
    <t>切割与机床配件</t>
  </si>
  <si>
    <t>工业模具</t>
  </si>
  <si>
    <t>机床(金属切割)</t>
  </si>
  <si>
    <t>机床(金属成型)</t>
  </si>
  <si>
    <t>轧制机械与设备</t>
  </si>
  <si>
    <t>金属薄片加工机</t>
  </si>
  <si>
    <t>特种模具及工具、夹具</t>
  </si>
  <si>
    <t>冲压机械</t>
  </si>
  <si>
    <t>定位焊接与软焊接设备</t>
  </si>
  <si>
    <t>污染控制设备</t>
  </si>
  <si>
    <t>空气净化设备</t>
  </si>
  <si>
    <t>过滤产品-气体与液体</t>
  </si>
  <si>
    <t>水净化设备</t>
  </si>
  <si>
    <t>交通运输设备</t>
  </si>
  <si>
    <t>商业车辆</t>
  </si>
  <si>
    <t>商用车制造</t>
  </si>
  <si>
    <t>商用车辆零部件与服务</t>
  </si>
  <si>
    <t>卡车拖车</t>
  </si>
  <si>
    <t>铁路机车车辆</t>
  </si>
  <si>
    <t>机车</t>
  </si>
  <si>
    <t>内燃机车</t>
  </si>
  <si>
    <t>电力机车</t>
  </si>
  <si>
    <t>机车车辆-有轨车</t>
  </si>
  <si>
    <t>铁路货车</t>
  </si>
  <si>
    <t>铁路客车</t>
  </si>
  <si>
    <t>机车车辆零部件与系统</t>
  </si>
  <si>
    <t>轨道组件与系统</t>
  </si>
  <si>
    <t>造船与维修</t>
  </si>
  <si>
    <t>船舶零部件与服务</t>
  </si>
  <si>
    <t>工业中间产品</t>
  </si>
  <si>
    <t>金属制品和五金</t>
  </si>
  <si>
    <t>滚珠轴承</t>
  </si>
  <si>
    <t>螺栓与垫圈</t>
  </si>
  <si>
    <t>管道与管件</t>
  </si>
  <si>
    <t>金属阀门</t>
  </si>
  <si>
    <t>金属制品</t>
  </si>
  <si>
    <t>锻造与冲压</t>
  </si>
  <si>
    <t>定制辊轧成型</t>
  </si>
  <si>
    <t>钢铁锻造</t>
  </si>
  <si>
    <t>金属模印</t>
  </si>
  <si>
    <t>粉末冶金零部件</t>
  </si>
  <si>
    <t>工业制版生产</t>
  </si>
  <si>
    <t>工业槽罐与仓储</t>
  </si>
  <si>
    <t>机械加工车间</t>
  </si>
  <si>
    <t>金属涂层与处理</t>
  </si>
  <si>
    <t>电镀</t>
  </si>
  <si>
    <t>金属涂层与雕刻服务</t>
  </si>
  <si>
    <t>金属热处理</t>
  </si>
  <si>
    <t>钣金</t>
  </si>
  <si>
    <t>预制金属</t>
  </si>
  <si>
    <t>钣金加工</t>
  </si>
  <si>
    <t>结构金属与板材加工</t>
  </si>
  <si>
    <t>金属结构件</t>
  </si>
  <si>
    <t>板材加工</t>
  </si>
  <si>
    <t>线材</t>
  </si>
  <si>
    <t>弹簧(大型量规)</t>
  </si>
  <si>
    <t>弹簧(小型量规)</t>
  </si>
  <si>
    <t>橡胶与塑料</t>
  </si>
  <si>
    <t>塑料制品</t>
  </si>
  <si>
    <t>其他橡胶制品生产</t>
  </si>
  <si>
    <t>机械橡胶制品</t>
  </si>
  <si>
    <t>非机械橡胶制品</t>
  </si>
  <si>
    <t>工业服务</t>
  </si>
  <si>
    <t>工业支持服务</t>
  </si>
  <si>
    <t>工业批发与租赁</t>
  </si>
  <si>
    <t>工业机械批发商</t>
  </si>
  <si>
    <t>建筑/采矿机械/设备批发商</t>
  </si>
  <si>
    <t>农业/园艺机械/设备批发商</t>
  </si>
  <si>
    <t>工业机械与设备批发商</t>
  </si>
  <si>
    <t>交通运输设备与物资批发商</t>
  </si>
  <si>
    <t>工业设备与物资批发商</t>
  </si>
  <si>
    <t>暖通空调设备与用品批发商</t>
  </si>
  <si>
    <t>电气器材批发商</t>
  </si>
  <si>
    <t>保洁用品批发商</t>
  </si>
  <si>
    <t>管道用品批发商</t>
  </si>
  <si>
    <t>工业租赁服务</t>
  </si>
  <si>
    <t>商用车辆租赁服务</t>
  </si>
  <si>
    <t>普通设备租赁服务</t>
  </si>
  <si>
    <t>工业设备租赁服务</t>
  </si>
  <si>
    <t>机械租赁服务</t>
  </si>
  <si>
    <t>工业维护服务</t>
  </si>
  <si>
    <t>电子和精密设备修理和维护</t>
  </si>
  <si>
    <t>工业机械设备修理</t>
  </si>
  <si>
    <t>能源设施与网络维护</t>
  </si>
  <si>
    <t>商业支持服务</t>
  </si>
  <si>
    <t>建筑维护保养服务</t>
  </si>
  <si>
    <t>设施修理和维护</t>
  </si>
  <si>
    <t>保洁服务</t>
  </si>
  <si>
    <t>景观服务</t>
  </si>
  <si>
    <t>虫害控制服务</t>
  </si>
  <si>
    <t>食品服务</t>
  </si>
  <si>
    <t>办宴会者</t>
  </si>
  <si>
    <t>食品服务承包商</t>
  </si>
  <si>
    <t>印刷服务</t>
  </si>
  <si>
    <t>报纸、书籍及杂志印刷</t>
  </si>
  <si>
    <t>印刷支持服务</t>
  </si>
  <si>
    <t>保安服务</t>
  </si>
  <si>
    <t>调查服务</t>
  </si>
  <si>
    <t>保安系统服务</t>
  </si>
  <si>
    <t>惩戒设施</t>
  </si>
  <si>
    <t>其他商业支持服务</t>
  </si>
  <si>
    <t>拍卖行/艺术经纪人</t>
  </si>
  <si>
    <t>会议与展会组织者</t>
  </si>
  <si>
    <t>地球物理测绘服务</t>
  </si>
  <si>
    <t>室内设计服务</t>
  </si>
  <si>
    <t>停车场和车库</t>
  </si>
  <si>
    <t>检测实验室</t>
  </si>
  <si>
    <t>专业制服租赁</t>
  </si>
  <si>
    <t>废物管理</t>
  </si>
  <si>
    <t>有害废物收集与处理</t>
  </si>
  <si>
    <t>有害废物收集</t>
  </si>
  <si>
    <t>有害废物处理与处置</t>
  </si>
  <si>
    <t>可循环材料</t>
  </si>
  <si>
    <t>固体废物收集与处理</t>
  </si>
  <si>
    <t>材料再生设施</t>
  </si>
  <si>
    <t>回收服务</t>
  </si>
  <si>
    <t>固体废物收集</t>
  </si>
  <si>
    <t>固体废物废弃物焚烧</t>
  </si>
  <si>
    <t>固体废物填埋</t>
  </si>
  <si>
    <t>固体废物转运设施</t>
  </si>
  <si>
    <t>专业服务</t>
  </si>
  <si>
    <t>法律服务</t>
  </si>
  <si>
    <t>律师事务所</t>
  </si>
  <si>
    <t>专利、公证及法律助理服务</t>
  </si>
  <si>
    <t>游说公司</t>
  </si>
  <si>
    <t>管理与行政顾问服务</t>
  </si>
  <si>
    <t>职业介绍服务机构</t>
  </si>
  <si>
    <t>管理层检索</t>
  </si>
  <si>
    <t>行政管理与一般咨询</t>
  </si>
  <si>
    <t>人才管理服务</t>
  </si>
  <si>
    <t>临时工派遣服务</t>
  </si>
  <si>
    <t>其他专业服务</t>
  </si>
  <si>
    <t>会计服务</t>
  </si>
  <si>
    <t>报税服务</t>
  </si>
  <si>
    <t>运输与物流</t>
  </si>
  <si>
    <t>航空公司</t>
  </si>
  <si>
    <t>全方位服务航空公司</t>
  </si>
  <si>
    <t>包机航线-全方位服务</t>
  </si>
  <si>
    <t>主线航线-全方位服务</t>
  </si>
  <si>
    <t>地区航线-全方位服务</t>
  </si>
  <si>
    <t>其他客运收入-全方位服务</t>
  </si>
  <si>
    <t>低成本航空公司</t>
  </si>
  <si>
    <t>包机航线-廉航</t>
  </si>
  <si>
    <t>主线航线-廉航</t>
  </si>
  <si>
    <t>地区航线-廉航</t>
  </si>
  <si>
    <t>其他客运收入-廉航</t>
  </si>
  <si>
    <t>地区航线</t>
  </si>
  <si>
    <t>包机航线-地区</t>
  </si>
  <si>
    <t>主线航线-地区</t>
  </si>
  <si>
    <t>地区航线-地区</t>
  </si>
  <si>
    <t>其他客运收入-地区</t>
  </si>
  <si>
    <t>空运</t>
  </si>
  <si>
    <t>递送服务</t>
  </si>
  <si>
    <t>快递服务</t>
  </si>
  <si>
    <t>地面快递服务</t>
  </si>
  <si>
    <t>邮件服务</t>
  </si>
  <si>
    <t>海运</t>
  </si>
  <si>
    <t>沿海货运</t>
  </si>
  <si>
    <t>集装箱货运</t>
  </si>
  <si>
    <t>干货运输</t>
  </si>
  <si>
    <t>内陆水运</t>
  </si>
  <si>
    <t>滚装运输</t>
  </si>
  <si>
    <t>货轮运输</t>
  </si>
  <si>
    <t>化学品货轮运输</t>
  </si>
  <si>
    <t>LPG与LNG货轮运输</t>
  </si>
  <si>
    <t>油轮运输</t>
  </si>
  <si>
    <t>铁路货运</t>
  </si>
  <si>
    <t>多式联运-铁路</t>
  </si>
  <si>
    <t>商品总计-铁路</t>
  </si>
  <si>
    <t>农产品货运-铁路</t>
  </si>
  <si>
    <t>汽车货运-铁路</t>
  </si>
  <si>
    <t>化学品货运-铁路</t>
  </si>
  <si>
    <t>煤炭货运-铁路</t>
  </si>
  <si>
    <t>消费品货运-铁路</t>
  </si>
  <si>
    <t>林业产品货运-铁路</t>
  </si>
  <si>
    <t>工业产品货运-铁路</t>
  </si>
  <si>
    <t>金属矿石与金属-铁路</t>
  </si>
  <si>
    <t>非金属矿物-铁路</t>
  </si>
  <si>
    <t>卡车</t>
  </si>
  <si>
    <t>资产基础零担货运</t>
  </si>
  <si>
    <t>零担货运</t>
  </si>
  <si>
    <t>LTL燃料附加费</t>
  </si>
  <si>
    <t>资产基础整车货运</t>
  </si>
  <si>
    <t>整车货运</t>
  </si>
  <si>
    <t>整车燃料</t>
  </si>
  <si>
    <t>搬家服务</t>
  </si>
  <si>
    <t>特殊货物卡车服务</t>
  </si>
  <si>
    <t>中转服务</t>
  </si>
  <si>
    <t>铁路客运</t>
  </si>
  <si>
    <t>城市间铁路客运</t>
  </si>
  <si>
    <t>通勤铁路</t>
  </si>
  <si>
    <t>公交运输</t>
  </si>
  <si>
    <t>城乡间公汽运输</t>
  </si>
  <si>
    <t>通勤与短途汽车服务</t>
  </si>
  <si>
    <t>出租车服务</t>
  </si>
  <si>
    <t>渡轮服务</t>
  </si>
  <si>
    <t>直升机服务</t>
  </si>
  <si>
    <t>物流服务</t>
  </si>
  <si>
    <t>物流经纪</t>
  </si>
  <si>
    <t>空运经纪</t>
  </si>
  <si>
    <t>多式联运经纪</t>
  </si>
  <si>
    <t>海洋经纪</t>
  </si>
  <si>
    <t>卡车运输经纪</t>
  </si>
  <si>
    <t>货运代理服务</t>
  </si>
  <si>
    <t>联运服务</t>
  </si>
  <si>
    <t>仓储服务</t>
  </si>
  <si>
    <t>运输管理与服务</t>
  </si>
  <si>
    <t>交通运输基础设施运营商</t>
  </si>
  <si>
    <t>机场运营商</t>
  </si>
  <si>
    <t>港口运营</t>
  </si>
  <si>
    <t>高速公路/桥梁/隧道运营商</t>
  </si>
  <si>
    <t>运输支援服务</t>
  </si>
  <si>
    <t>空运支援服务</t>
  </si>
  <si>
    <t>海运支持服务</t>
  </si>
  <si>
    <t>铁路支持服务</t>
  </si>
  <si>
    <t>卡车运输支持服务</t>
  </si>
  <si>
    <t>工程与建筑</t>
  </si>
  <si>
    <t>工程服务</t>
  </si>
  <si>
    <t>建筑服务</t>
  </si>
  <si>
    <t>建筑工程服务</t>
  </si>
  <si>
    <t>工业与交通工程服务</t>
  </si>
  <si>
    <t>环境工程与咨询</t>
  </si>
  <si>
    <t>环境咨询服务</t>
  </si>
  <si>
    <t>环境工程服务</t>
  </si>
  <si>
    <t>基础设施建设</t>
  </si>
  <si>
    <t>通讯基础设施建设</t>
  </si>
  <si>
    <t>电缆线路施工</t>
  </si>
  <si>
    <t>通讯与传输建设</t>
  </si>
  <si>
    <t>网络建设</t>
  </si>
  <si>
    <t>能源基础设施建设</t>
  </si>
  <si>
    <t>发电厂建设</t>
  </si>
  <si>
    <t>核电厂工程</t>
  </si>
  <si>
    <t>石油与天然气基础设施建设</t>
  </si>
  <si>
    <t>交通运输基础设施建设</t>
  </si>
  <si>
    <t>机场和高速公路建造</t>
  </si>
  <si>
    <t>海洋工程</t>
  </si>
  <si>
    <t>铁路和地铁工程</t>
  </si>
  <si>
    <t>公用设施管线建设</t>
  </si>
  <si>
    <t>电力公司管线建设</t>
  </si>
  <si>
    <t>燃气公司管线建设</t>
  </si>
  <si>
    <t>供水公司管线建设</t>
  </si>
  <si>
    <t>楼房建造</t>
  </si>
  <si>
    <t>商业建筑工程</t>
  </si>
  <si>
    <t>住宅楼房建造</t>
  </si>
  <si>
    <t>工业建筑建设</t>
  </si>
  <si>
    <t>机构建筑建设</t>
  </si>
  <si>
    <t>材料</t>
  </si>
  <si>
    <t>化工产品</t>
  </si>
  <si>
    <t>农用化学品</t>
  </si>
  <si>
    <t>作物保护化学品</t>
  </si>
  <si>
    <t>杀菌剂</t>
  </si>
  <si>
    <t>除草剂</t>
  </si>
  <si>
    <t>杀虫剂</t>
  </si>
  <si>
    <t>肥料混合物分销</t>
  </si>
  <si>
    <t>磷肥</t>
  </si>
  <si>
    <t>钾肥</t>
  </si>
  <si>
    <t>种子与农业生物科技</t>
  </si>
  <si>
    <t>基本及多种化学制品</t>
  </si>
  <si>
    <t>无机化工基地</t>
  </si>
  <si>
    <t>烧碱制造</t>
  </si>
  <si>
    <t>散装酸</t>
  </si>
  <si>
    <t>工业气体生产</t>
  </si>
  <si>
    <t>有机化学品与中间体</t>
  </si>
  <si>
    <t>醇</t>
  </si>
  <si>
    <t>芳烃</t>
  </si>
  <si>
    <t>中间体</t>
  </si>
  <si>
    <t>烯烃</t>
  </si>
  <si>
    <t>其他有机化学基础材料</t>
  </si>
  <si>
    <t>碳粉制造</t>
  </si>
  <si>
    <t>环状原料与中间产品</t>
  </si>
  <si>
    <t>树脂及林产化学品制造</t>
  </si>
  <si>
    <t>有机树脂、纤维及橡胶</t>
  </si>
  <si>
    <t>人造纤维及长丝</t>
  </si>
  <si>
    <t>纤维质有机纤维</t>
  </si>
  <si>
    <t>非纤维质有机纤维</t>
  </si>
  <si>
    <t>有机树脂</t>
  </si>
  <si>
    <t>合成橡胶制造</t>
  </si>
  <si>
    <t>特种化学品</t>
  </si>
  <si>
    <t>胶粘剂和密封剂</t>
  </si>
  <si>
    <t>高级材料</t>
  </si>
  <si>
    <t>高级陶瓷品</t>
  </si>
  <si>
    <t>碳纤维</t>
  </si>
  <si>
    <t>复合材料</t>
  </si>
  <si>
    <t>工程塑料</t>
  </si>
  <si>
    <t>石墨产品</t>
  </si>
  <si>
    <t>纳米技术和纳米材料</t>
  </si>
  <si>
    <t>特殊镀膜金属</t>
  </si>
  <si>
    <t>催化剂</t>
  </si>
  <si>
    <t>消费零售-化学品</t>
  </si>
  <si>
    <t>电子化学品</t>
  </si>
  <si>
    <t>炸药制造</t>
  </si>
  <si>
    <t>精细化学品</t>
  </si>
  <si>
    <t>香精香料</t>
  </si>
  <si>
    <t>功能添加剂</t>
  </si>
  <si>
    <t>化妆品添加剂</t>
  </si>
  <si>
    <t>液体与润滑油添加剂</t>
  </si>
  <si>
    <t>食品添加剂</t>
  </si>
  <si>
    <t>造纸助剂及工艺处理化学品</t>
  </si>
  <si>
    <t>聚合物添加剂</t>
  </si>
  <si>
    <t>工业与机构清洁化学品</t>
  </si>
  <si>
    <t>油田化学品</t>
  </si>
  <si>
    <t>油漆和涂料</t>
  </si>
  <si>
    <t>工业涂料</t>
  </si>
  <si>
    <t>特种涂料</t>
  </si>
  <si>
    <t>印刷油墨制造</t>
  </si>
  <si>
    <t>合成染料与颜料</t>
  </si>
  <si>
    <t>无机染料和颜料</t>
  </si>
  <si>
    <t>有机染料与颜料</t>
  </si>
  <si>
    <t>水处理化学品</t>
  </si>
  <si>
    <t>化工分销</t>
  </si>
  <si>
    <t>其他化学品批发商</t>
  </si>
  <si>
    <t>塑料材料与型材批发商</t>
  </si>
  <si>
    <t>建筑材料</t>
  </si>
  <si>
    <t>水泥与骨料</t>
  </si>
  <si>
    <t>综合</t>
  </si>
  <si>
    <t>碎石</t>
  </si>
  <si>
    <t>沙砾</t>
  </si>
  <si>
    <t>沥青</t>
  </si>
  <si>
    <t>预拌混凝土</t>
  </si>
  <si>
    <t>砖块、瓷砖及粘土建材</t>
  </si>
  <si>
    <t>砖块与结构粘土瓦</t>
  </si>
  <si>
    <t>非粘土防火材料</t>
  </si>
  <si>
    <t>混凝土产品</t>
  </si>
  <si>
    <t>混凝土砌块与砖块</t>
  </si>
  <si>
    <t>建筑玻璃</t>
  </si>
  <si>
    <t>石膏产品</t>
  </si>
  <si>
    <t>绝缘产品</t>
  </si>
  <si>
    <t>矿棉</t>
  </si>
  <si>
    <t>聚苯乙烯泡沫绝缘产品</t>
  </si>
  <si>
    <t>塑料建材</t>
  </si>
  <si>
    <t>屋顶材料</t>
  </si>
  <si>
    <t>杂项建筑产品</t>
  </si>
  <si>
    <t>研磨制品</t>
  </si>
  <si>
    <t>非金属矿物产品</t>
  </si>
  <si>
    <t>石建筑产品</t>
  </si>
  <si>
    <t>石灰石</t>
  </si>
  <si>
    <t>特定尺寸石料</t>
  </si>
  <si>
    <t>花岗岩</t>
  </si>
  <si>
    <t>容器与包装</t>
  </si>
  <si>
    <t>金属容器与包装</t>
  </si>
  <si>
    <t>包装用铝箔</t>
  </si>
  <si>
    <t>纸质容器与包装</t>
  </si>
  <si>
    <t>瓦楞纸包装材料</t>
  </si>
  <si>
    <t>模塑纤维包装产品</t>
  </si>
  <si>
    <t>纸袋</t>
  </si>
  <si>
    <t>纸质食品容器</t>
  </si>
  <si>
    <t>纸板包装材料</t>
  </si>
  <si>
    <t>塑料容器与包装</t>
  </si>
  <si>
    <t>塑料袋与小袋</t>
  </si>
  <si>
    <t>塑料瓶</t>
  </si>
  <si>
    <t>塑料包装薄膜与板材</t>
  </si>
  <si>
    <t>保护包装材料</t>
  </si>
  <si>
    <t>包装标签</t>
  </si>
  <si>
    <t>林业、纸张及木制品</t>
  </si>
  <si>
    <t>林业和伐木业</t>
  </si>
  <si>
    <t>木材资源</t>
  </si>
  <si>
    <t>伐木业</t>
  </si>
  <si>
    <t>苗圃和树苗生产</t>
  </si>
  <si>
    <t>橡胶种植</t>
  </si>
  <si>
    <t>纸和纸浆厂</t>
  </si>
  <si>
    <t>纸</t>
  </si>
  <si>
    <t>纸浆</t>
  </si>
  <si>
    <t>木制品</t>
  </si>
  <si>
    <t>结构木</t>
  </si>
  <si>
    <t>锯木厂</t>
  </si>
  <si>
    <t>软木饰面板及胶合板</t>
  </si>
  <si>
    <t>复合木</t>
  </si>
  <si>
    <t>木材防腐业</t>
  </si>
  <si>
    <t>非结构木</t>
  </si>
  <si>
    <t>硬木饰面板与胶合板</t>
  </si>
  <si>
    <t>再生木材制品</t>
  </si>
  <si>
    <t>钢材</t>
  </si>
  <si>
    <t>扁钢材</t>
  </si>
  <si>
    <t>钢管</t>
  </si>
  <si>
    <t>长材</t>
  </si>
  <si>
    <t>线材拉丝</t>
  </si>
  <si>
    <t>特种金属</t>
  </si>
  <si>
    <t>金属服务中心与加工商</t>
  </si>
  <si>
    <t>金属服务中心</t>
  </si>
  <si>
    <t>钢加工</t>
  </si>
  <si>
    <t>金属与矿业</t>
  </si>
  <si>
    <t>铁</t>
  </si>
  <si>
    <t>生铁矿业</t>
  </si>
  <si>
    <t>铸铁厂</t>
  </si>
  <si>
    <t>基本金属</t>
  </si>
  <si>
    <t>铝</t>
  </si>
  <si>
    <t>铝土开采</t>
  </si>
  <si>
    <t>铝冶炼与精炼</t>
  </si>
  <si>
    <t>钴</t>
  </si>
  <si>
    <t>铜</t>
  </si>
  <si>
    <t>铜矿</t>
  </si>
  <si>
    <t>铜冶炼与精炼</t>
  </si>
  <si>
    <t>锰</t>
  </si>
  <si>
    <t>钼</t>
  </si>
  <si>
    <t>银，铅及锌</t>
  </si>
  <si>
    <t>铅</t>
  </si>
  <si>
    <t>镍</t>
  </si>
  <si>
    <t>锌</t>
  </si>
  <si>
    <t>锡</t>
  </si>
  <si>
    <t>铀</t>
  </si>
  <si>
    <t>贵金属</t>
  </si>
  <si>
    <t>铂族</t>
  </si>
  <si>
    <t>钯</t>
  </si>
  <si>
    <t>铂金</t>
  </si>
  <si>
    <t>铑</t>
  </si>
  <si>
    <t>银</t>
  </si>
  <si>
    <t>矿物与宝石开采</t>
  </si>
  <si>
    <t>矿物开采</t>
  </si>
  <si>
    <t>锂</t>
  </si>
  <si>
    <t>磷酸盐岩石</t>
  </si>
  <si>
    <t>钾肥、纯碱、硼酸盐</t>
  </si>
  <si>
    <t>宝石开采</t>
  </si>
  <si>
    <t>钻石</t>
  </si>
  <si>
    <t>煤矿开采</t>
  </si>
  <si>
    <t>动力煤</t>
  </si>
  <si>
    <t>烟煤与褐煤地表</t>
  </si>
  <si>
    <t>烟煤地下</t>
  </si>
  <si>
    <t>冶金煤炭采矿</t>
  </si>
  <si>
    <t>采矿服务</t>
  </si>
  <si>
    <t>煤支持服务</t>
  </si>
  <si>
    <t>金属支持服务</t>
  </si>
  <si>
    <t>非金属矿业支持</t>
  </si>
  <si>
    <t>金属与矿石批发商及贸易商</t>
  </si>
  <si>
    <t>技术硬件与半导体</t>
  </si>
  <si>
    <t>技术硬件</t>
  </si>
  <si>
    <t>通讯设备</t>
  </si>
  <si>
    <t>广播设备</t>
  </si>
  <si>
    <t>数据联网设备</t>
  </si>
  <si>
    <t>家庭与小企业网络设备</t>
  </si>
  <si>
    <t>无线数据网络设备</t>
  </si>
  <si>
    <t>有线数据联网设备</t>
  </si>
  <si>
    <t>移动电话</t>
  </si>
  <si>
    <t>电信设备</t>
  </si>
  <si>
    <t>无线电信设备</t>
  </si>
  <si>
    <t>移动无线电通信设备</t>
  </si>
  <si>
    <t>RFID装置</t>
  </si>
  <si>
    <t>卫星通信设备</t>
  </si>
  <si>
    <t>无线应用服务设备</t>
  </si>
  <si>
    <t>无线网络基础设施设备</t>
  </si>
  <si>
    <t>有线电信设备</t>
  </si>
  <si>
    <t>有线电视设备</t>
  </si>
  <si>
    <t>光纤电信设备</t>
  </si>
  <si>
    <t>有线客户端设备</t>
  </si>
  <si>
    <t>有线网络基础设备</t>
  </si>
  <si>
    <t>电子消费品</t>
  </si>
  <si>
    <t>音响设备</t>
  </si>
  <si>
    <t>家庭和汽车音响设备</t>
  </si>
  <si>
    <t>个人音频装置</t>
  </si>
  <si>
    <t>专业音响设备</t>
  </si>
  <si>
    <t>相机设备</t>
  </si>
  <si>
    <t>数码相机</t>
  </si>
  <si>
    <t>摄像机</t>
  </si>
  <si>
    <t>相机配件</t>
  </si>
  <si>
    <t>显示器</t>
  </si>
  <si>
    <t>电视与显示器</t>
  </si>
  <si>
    <t>特殊显示</t>
  </si>
  <si>
    <t>键盘及鼠标</t>
  </si>
  <si>
    <t>办公电子设备</t>
  </si>
  <si>
    <t>打印机、复印机和扫描仪</t>
  </si>
  <si>
    <t>办公电子设备用品</t>
  </si>
  <si>
    <t>视频设备</t>
  </si>
  <si>
    <t>电子游戏设备</t>
  </si>
  <si>
    <t>个人电脑</t>
  </si>
  <si>
    <t>台式电脑</t>
  </si>
  <si>
    <t>掌上电脑制造</t>
  </si>
  <si>
    <t>笔记本电脑</t>
  </si>
  <si>
    <t>计算机存储</t>
  </si>
  <si>
    <t>硬盘驱动器</t>
  </si>
  <si>
    <t>固态硬盘驱动器</t>
  </si>
  <si>
    <t>网络存储与网络结构</t>
  </si>
  <si>
    <t>硬盘驱动器组件</t>
  </si>
  <si>
    <t>服务器</t>
  </si>
  <si>
    <t>高性能电脑/超级电脑</t>
  </si>
  <si>
    <t>专业技术硬件</t>
  </si>
  <si>
    <t>3D打印机</t>
  </si>
  <si>
    <t>生物识别/辨识系统</t>
  </si>
  <si>
    <t>光学仪器与镜头</t>
  </si>
  <si>
    <t>监视与交通管理系统</t>
  </si>
  <si>
    <t>交易管理系统</t>
  </si>
  <si>
    <t>自动柜员机</t>
  </si>
  <si>
    <t>销售点终端</t>
  </si>
  <si>
    <t>电子元件</t>
  </si>
  <si>
    <t>通讯设备零部件</t>
  </si>
  <si>
    <t>显示元件</t>
  </si>
  <si>
    <t>显示屏</t>
  </si>
  <si>
    <t>触控解决方案</t>
  </si>
  <si>
    <t>电子玻璃</t>
  </si>
  <si>
    <t>电器电池</t>
  </si>
  <si>
    <t>无源元件</t>
  </si>
  <si>
    <t>印刷电路板</t>
  </si>
  <si>
    <t>技术分销商</t>
  </si>
  <si>
    <t>半导体</t>
  </si>
  <si>
    <t>半导体制造</t>
  </si>
  <si>
    <t>后端资本设备</t>
  </si>
  <si>
    <t>前端资本设备</t>
  </si>
  <si>
    <t>装配材料与解决方案</t>
  </si>
  <si>
    <t>组装与测试服务</t>
  </si>
  <si>
    <t>铸造服务</t>
  </si>
  <si>
    <t>硅制品</t>
  </si>
  <si>
    <t>半导体元件</t>
  </si>
  <si>
    <t>模拟IC</t>
  </si>
  <si>
    <t>特定应用模拟</t>
  </si>
  <si>
    <t>电源管理</t>
  </si>
  <si>
    <t>标准线性-通用</t>
  </si>
  <si>
    <t>非持续</t>
  </si>
  <si>
    <t>分立器件、传感器及执行器</t>
  </si>
  <si>
    <t>光学元件</t>
  </si>
  <si>
    <t>知识产权-半导体</t>
  </si>
  <si>
    <t>内存IC</t>
  </si>
  <si>
    <t>NAND闪存</t>
  </si>
  <si>
    <t>NOR闪存</t>
  </si>
  <si>
    <t>逻辑、处理器及特定应用</t>
  </si>
  <si>
    <t>特定应用通讯</t>
  </si>
  <si>
    <t>特定应用输入输出与存储</t>
  </si>
  <si>
    <t>特定应用多媒体</t>
  </si>
  <si>
    <t>逻辑</t>
  </si>
  <si>
    <t>微处理器</t>
  </si>
  <si>
    <t>软件与技术服务</t>
  </si>
  <si>
    <t>软件</t>
  </si>
  <si>
    <t>应用软件</t>
  </si>
  <si>
    <t>分析与可视化</t>
  </si>
  <si>
    <t>内容与协作软件</t>
  </si>
  <si>
    <t>工程软件</t>
  </si>
  <si>
    <t>企业软件</t>
  </si>
  <si>
    <t>特殊软件</t>
  </si>
  <si>
    <t>通讯软件</t>
  </si>
  <si>
    <t>教育软件</t>
  </si>
  <si>
    <t>赌博软件</t>
  </si>
  <si>
    <t>医疗保健软件</t>
  </si>
  <si>
    <t>基础设施软件</t>
  </si>
  <si>
    <t>云和虚拟化软件</t>
  </si>
  <si>
    <t>数据库软件</t>
  </si>
  <si>
    <t>安防软件</t>
  </si>
  <si>
    <t>系统软件</t>
  </si>
  <si>
    <t>技术服务</t>
  </si>
  <si>
    <t>IT 服务</t>
  </si>
  <si>
    <t>IT服务-商业</t>
  </si>
  <si>
    <t>业务流程外包</t>
  </si>
  <si>
    <t>IT外包</t>
  </si>
  <si>
    <t>网络集成服务</t>
  </si>
  <si>
    <t>科技咨询</t>
  </si>
  <si>
    <t>IT 服务-政府</t>
  </si>
  <si>
    <t>信息服务</t>
  </si>
  <si>
    <t>金融信息服务</t>
  </si>
  <si>
    <t>信贷机构</t>
  </si>
  <si>
    <t>数据和分析</t>
  </si>
  <si>
    <t>非金融信息服务</t>
  </si>
  <si>
    <t>医疗信息</t>
  </si>
  <si>
    <t>法律信息</t>
  </si>
  <si>
    <t>房产信息</t>
  </si>
  <si>
    <t>科学信息</t>
  </si>
  <si>
    <t>科技信息</t>
  </si>
  <si>
    <t>数据与交易处理</t>
  </si>
  <si>
    <t>金融交易处理</t>
  </si>
  <si>
    <t>非金融数据处理</t>
  </si>
  <si>
    <t>公用事业</t>
  </si>
  <si>
    <t>电力公用事业</t>
  </si>
  <si>
    <t>一体化电力公用事业</t>
  </si>
  <si>
    <t>电力生产</t>
  </si>
  <si>
    <t>化石燃料发电</t>
  </si>
  <si>
    <t>火电 - 管制</t>
  </si>
  <si>
    <t>火电-非管制</t>
  </si>
  <si>
    <t>核能发电</t>
  </si>
  <si>
    <t>核能 - 管制</t>
  </si>
  <si>
    <t>核能 - 非管制</t>
  </si>
  <si>
    <t>可再生能源发电</t>
  </si>
  <si>
    <t>太阳能发电</t>
  </si>
  <si>
    <t>太阳能-管制</t>
  </si>
  <si>
    <t>太阳能-非管制</t>
  </si>
  <si>
    <t>风能发电</t>
  </si>
  <si>
    <t>风能-管制</t>
  </si>
  <si>
    <t>风能-非管制</t>
  </si>
  <si>
    <t>地热能发电</t>
  </si>
  <si>
    <t>地热能-管制</t>
  </si>
  <si>
    <t>地热能-非管制</t>
  </si>
  <si>
    <t>水力发电</t>
  </si>
  <si>
    <t>水电能源-管制</t>
  </si>
  <si>
    <t>水电能源-非管制</t>
  </si>
  <si>
    <t>海洋能源发电</t>
  </si>
  <si>
    <t>海洋能源-管制</t>
  </si>
  <si>
    <t>海洋能源-非管制</t>
  </si>
  <si>
    <t>生物质能与废弃物能源发电</t>
  </si>
  <si>
    <t>生物质能及废弃物 - 管制</t>
  </si>
  <si>
    <t>生物质能及废弃物-非管制</t>
  </si>
  <si>
    <t>电力储存</t>
  </si>
  <si>
    <t>电力输送与配送</t>
  </si>
  <si>
    <t>电力输送</t>
  </si>
  <si>
    <t>电力配送</t>
  </si>
  <si>
    <t>区域供热和制冷</t>
  </si>
  <si>
    <t>天然气与水公用事业</t>
  </si>
  <si>
    <t>天然气公用事业</t>
  </si>
  <si>
    <t>燃气传输与储存</t>
  </si>
  <si>
    <t>天然气输送</t>
  </si>
  <si>
    <t>天然气库存</t>
  </si>
  <si>
    <t>气体分布</t>
  </si>
  <si>
    <t>丙烷气体配售</t>
  </si>
  <si>
    <t>天然气配售</t>
  </si>
  <si>
    <t>水公用事业</t>
  </si>
  <si>
    <t>排水网络</t>
  </si>
  <si>
    <t>供水网络</t>
  </si>
  <si>
    <t>电力与天然气营销与交易</t>
  </si>
  <si>
    <t>电力营销与交易</t>
  </si>
  <si>
    <t>天然气营销与交易</t>
  </si>
  <si>
    <t>政府银行</t>
  </si>
  <si>
    <t>央行</t>
  </si>
  <si>
    <t>进出口银行</t>
  </si>
  <si>
    <t>地区</t>
  </si>
  <si>
    <t>地区政府</t>
  </si>
  <si>
    <t>地区机构</t>
  </si>
  <si>
    <t>地方机构</t>
  </si>
  <si>
    <t>无法分类</t>
  </si>
  <si>
    <t>公司调整</t>
  </si>
  <si>
    <t>跨分类调整</t>
  </si>
  <si>
    <t>Коммуникации</t>
  </si>
  <si>
    <t>СМИ</t>
  </si>
  <si>
    <t>Реклама и маркетинг</t>
  </si>
  <si>
    <t>Рекламн. агентства и услг</t>
  </si>
  <si>
    <t>Рекламные агентства</t>
  </si>
  <si>
    <t>Эл. маркетинг</t>
  </si>
  <si>
    <t>Исследования рынка и консалтинг</t>
  </si>
  <si>
    <t>Консультационные услуги по маркетингу</t>
  </si>
  <si>
    <t>Исследования рынка</t>
  </si>
  <si>
    <t>Представитель средств рекламы</t>
  </si>
  <si>
    <t>Агентства по связьм с общественностью</t>
  </si>
  <si>
    <t>Прямой маркетинг</t>
  </si>
  <si>
    <t>Услг по распростр. рекламы</t>
  </si>
  <si>
    <t>Реклама через прямую почтовую рассылку</t>
  </si>
  <si>
    <t>Кабельное и спутник.</t>
  </si>
  <si>
    <t>Кабельное и спутн. видео</t>
  </si>
  <si>
    <t>Кабельный и спутн. интернет</t>
  </si>
  <si>
    <t>Кабельный и спутн. телефон</t>
  </si>
  <si>
    <t>Развлекательное содерж.</t>
  </si>
  <si>
    <t>Кино и ТВ</t>
  </si>
  <si>
    <t>Кино- и ТВ произв. и прокат</t>
  </si>
  <si>
    <t>Кино- и ТВ производство</t>
  </si>
  <si>
    <t>Кинопроизводство</t>
  </si>
  <si>
    <t>Теле- и видео производство</t>
  </si>
  <si>
    <t>Кино- и видео прокат</t>
  </si>
  <si>
    <t>Кинопрокат</t>
  </si>
  <si>
    <t>Распространение телешоу на постанц. основе</t>
  </si>
  <si>
    <t>Телепроизв. и проч. монтажн. услуги</t>
  </si>
  <si>
    <t>Сети ТВ-СМИ</t>
  </si>
  <si>
    <t>Кабельные сети</t>
  </si>
  <si>
    <t>Рекл. врчк - кабельные сети</t>
  </si>
  <si>
    <t>Пр. выручка - кабельные сети</t>
  </si>
  <si>
    <t>Сети телевещания</t>
  </si>
  <si>
    <t>Рекл. выручка - Сети телевещания</t>
  </si>
  <si>
    <t>Пр. выручка -сети телевещ.</t>
  </si>
  <si>
    <t>Лиценз. сборы - кино- и ТВ</t>
  </si>
  <si>
    <t>Музыка</t>
  </si>
  <si>
    <t>Объед. запись и распрост. пластинок</t>
  </si>
  <si>
    <t>Издатели муз. произведений</t>
  </si>
  <si>
    <t>Запись пластинок</t>
  </si>
  <si>
    <t>Видеоигры</t>
  </si>
  <si>
    <t>Мобильные и онлайн-игры</t>
  </si>
  <si>
    <t>Игровые приставки, ПК</t>
  </si>
  <si>
    <t>Издательское дело и СМИ</t>
  </si>
  <si>
    <t>Полиграфия</t>
  </si>
  <si>
    <t>Книгоиздательства</t>
  </si>
  <si>
    <t>Издатели профессиональных книг</t>
  </si>
  <si>
    <t>Издатели школьных учебников</t>
  </si>
  <si>
    <t>Издатели газет</t>
  </si>
  <si>
    <t>Рекламная выручка - газета</t>
  </si>
  <si>
    <t>Врчк от продажи тиража - газета</t>
  </si>
  <si>
    <t>Прочая выручка - газета</t>
  </si>
  <si>
    <t>Издатели периодики</t>
  </si>
  <si>
    <t>Рекламн. врчк - периодика</t>
  </si>
  <si>
    <t>Врчк от прдж тиража - периодика</t>
  </si>
  <si>
    <t>Прочая выручка - периодика</t>
  </si>
  <si>
    <t>Местное теле- и радиовещание</t>
  </si>
  <si>
    <t>Местное телевещание</t>
  </si>
  <si>
    <t>Рекламн. врчк - местное телевещание</t>
  </si>
  <si>
    <t>Пр. врчк - местное телевещание</t>
  </si>
  <si>
    <t>Станции радиовещания</t>
  </si>
  <si>
    <t>Радиосети</t>
  </si>
  <si>
    <t>Внешние рекламные услуги</t>
  </si>
  <si>
    <t>Услуги Интернета и СМИ</t>
  </si>
  <si>
    <t>Веб-сайты автомоб.</t>
  </si>
  <si>
    <t>Рекламн. врчк - веб-сайты автомобилей</t>
  </si>
  <si>
    <t>Проч. выручка - Автомоб. вебсайты</t>
  </si>
  <si>
    <t>Веб-службы знакомств</t>
  </si>
  <si>
    <t>Рекламн. врчк - веб-службы знакомств</t>
  </si>
  <si>
    <t>Пр. врчк - веб-службы знакомств</t>
  </si>
  <si>
    <t>Регистрация домейнов</t>
  </si>
  <si>
    <t>Рекламн. врчк - регистратор доменов</t>
  </si>
  <si>
    <t>Прочий доход-Регистрация домейнов</t>
  </si>
  <si>
    <t>Интернет-прдж билетов на развлек. мероприят.</t>
  </si>
  <si>
    <t>Рекламн. врчк - интернет-прдж билетов на рзвлк мероприят.</t>
  </si>
  <si>
    <t>Пр.- интернет-прдж билетов на рзвлк мероприят.</t>
  </si>
  <si>
    <t>Сайты с фотогр.</t>
  </si>
  <si>
    <t>Рекламн. врчк - сайты с фотогр.</t>
  </si>
  <si>
    <t>Пр. выручка - сайты с фотогр.</t>
  </si>
  <si>
    <t>Сайты сравнения цен и услг</t>
  </si>
  <si>
    <t>Рекламн. врчк - сайты сравнения цен и услг</t>
  </si>
  <si>
    <t>Пр. - сайты сравнения цен и услг</t>
  </si>
  <si>
    <t>Вебсайты недвижимости и имущества</t>
  </si>
  <si>
    <t>Рекламн. врчк - сайты недвижим.</t>
  </si>
  <si>
    <t>Пр. врчк - сайты недвиж.</t>
  </si>
  <si>
    <t>Сайты служб по подбору кадров</t>
  </si>
  <si>
    <t>Рекламн. врчк - сайты служб по подбору кадров</t>
  </si>
  <si>
    <t>Пр. врчк - сайты служб по подбору кадров</t>
  </si>
  <si>
    <t>Вебсайты информации о путешествиях и бронирования</t>
  </si>
  <si>
    <t>Рекламн. врчк - информ. туристич. сайты и бронирование онлайн</t>
  </si>
  <si>
    <t>Пр. - информ. туристич. сайты и бронирование онлайн</t>
  </si>
  <si>
    <t>Образовательные вебсайты</t>
  </si>
  <si>
    <t>Рекламн. врчк - образов. веб-сайты</t>
  </si>
  <si>
    <t>Пр. - образов. веб-сайты</t>
  </si>
  <si>
    <t>Интернет-порталы объявлений</t>
  </si>
  <si>
    <t>Рекламн. врчк - Интернет-порталы</t>
  </si>
  <si>
    <t>Витринно-выставочная реклама</t>
  </si>
  <si>
    <t>Поисковая реклама</t>
  </si>
  <si>
    <t>Пр. врчк - Интернет-порталы объявл.</t>
  </si>
  <si>
    <t>Сайты по медицине и здоровью</t>
  </si>
  <si>
    <t>Рекламн. врчк - сайты по медицине и здоровью</t>
  </si>
  <si>
    <t>Пр. - сайты по медицине и здоровью</t>
  </si>
  <si>
    <t>Порталы новостей, спорта и развлечений</t>
  </si>
  <si>
    <t>Рекламн. врчк - порталы новостей, спорта и развлечений</t>
  </si>
  <si>
    <t>Пр. - порталы новостей, спорта и развлечений</t>
  </si>
  <si>
    <t>Веб-сайты социальных сетей</t>
  </si>
  <si>
    <t>Рекламн. врчк - Веб-сайты Интернет-сообществ</t>
  </si>
  <si>
    <t>Пр. врчк - Веб-сайты Интернет-сообществ</t>
  </si>
  <si>
    <t>Связь</t>
  </si>
  <si>
    <t>Беспроводная связь</t>
  </si>
  <si>
    <t>Провайдеры беспроводной связи</t>
  </si>
  <si>
    <t>Услуги мобильных телефонов</t>
  </si>
  <si>
    <t>Мобильн. усл. данных</t>
  </si>
  <si>
    <t>Мобильные текстовые сообщения (SMS)</t>
  </si>
  <si>
    <t>Мобильные услуги роуминга</t>
  </si>
  <si>
    <t>Врчк от предост. доступа к инфрастр-ре буспроводн. сети</t>
  </si>
  <si>
    <t>Спутниковые операторы</t>
  </si>
  <si>
    <t>Выручка от устройств мобильной связи</t>
  </si>
  <si>
    <t>Проводная связь</t>
  </si>
  <si>
    <t>Услуги проводн. телеф. связи</t>
  </si>
  <si>
    <t>Услуги протокола VoIP</t>
  </si>
  <si>
    <t>Проводная телефонная связь</t>
  </si>
  <si>
    <t>Услуги междугородной связи</t>
  </si>
  <si>
    <t>Аренда оборуд. для проводной связи</t>
  </si>
  <si>
    <t>Услуги проводн. Интернета</t>
  </si>
  <si>
    <t>Услуги проводн. видео</t>
  </si>
  <si>
    <t>Оптовые телеком. услуги</t>
  </si>
  <si>
    <t>Центры обработки данных</t>
  </si>
  <si>
    <t>Товары выборочного спроса</t>
  </si>
  <si>
    <t>Одежда и текстильные изделия</t>
  </si>
  <si>
    <t>Дизайн одежды, обуви и аксессуаров</t>
  </si>
  <si>
    <t>Дизайн одежды</t>
  </si>
  <si>
    <t>Детская одежда</t>
  </si>
  <si>
    <t>Мужская одежда</t>
  </si>
  <si>
    <t>Женская одежда</t>
  </si>
  <si>
    <t>Нижнее белье</t>
  </si>
  <si>
    <t>Спортивная одежда</t>
  </si>
  <si>
    <t>Изделия из меха и кожи</t>
  </si>
  <si>
    <t>Верхняя одежда</t>
  </si>
  <si>
    <t>Профес. форменная одежда</t>
  </si>
  <si>
    <t>Лицензирование торговых марок</t>
  </si>
  <si>
    <t>Дизайн сумок и изделий из кожи</t>
  </si>
  <si>
    <t>Багаж</t>
  </si>
  <si>
    <t>Личные кожаные изделия</t>
  </si>
  <si>
    <t>Женские сумки</t>
  </si>
  <si>
    <t>Дизайн женской обуви</t>
  </si>
  <si>
    <t>Спортивная обувь</t>
  </si>
  <si>
    <t>Неспортивная обувь</t>
  </si>
  <si>
    <t>Мужская обувь</t>
  </si>
  <si>
    <t>Женская обувь</t>
  </si>
  <si>
    <t>Аутсорсинг одежды</t>
  </si>
  <si>
    <t>Дизайн часов и ювелирных украшений</t>
  </si>
  <si>
    <t>Ювелирные изделия</t>
  </si>
  <si>
    <t>Наручные часы</t>
  </si>
  <si>
    <t>Текстиль и текстильная продукция</t>
  </si>
  <si>
    <t>Дубление и отделка кожи и шкур</t>
  </si>
  <si>
    <t>Текстиль</t>
  </si>
  <si>
    <t>Отделка тканых полотен</t>
  </si>
  <si>
    <t>Фабрики по отделке текстиля</t>
  </si>
  <si>
    <t>Покраска нетканевого текстиля и полотна</t>
  </si>
  <si>
    <t>Фабрики по покраске тканевого полотна</t>
  </si>
  <si>
    <t>Ткань</t>
  </si>
  <si>
    <t>Фабрики по произв. нетканых полотен</t>
  </si>
  <si>
    <t>Фабрики по произв. тканей</t>
  </si>
  <si>
    <t>Волокно, пряжа и нити</t>
  </si>
  <si>
    <t>Синтетические волокна и нити</t>
  </si>
  <si>
    <t>Фабрики по изготовл. ниток</t>
  </si>
  <si>
    <t>Фабрики по прядению пряжи</t>
  </si>
  <si>
    <t>Текстурирование, кручение и переплетение пряжи</t>
  </si>
  <si>
    <t>Текстильные изделия</t>
  </si>
  <si>
    <t>Фабрики по произв-ву холста и сопутствующих изделий</t>
  </si>
  <si>
    <t>Выращивание хлопка</t>
  </si>
  <si>
    <t>Фабрики по произв-ву веревок/канатов/шпагатов</t>
  </si>
  <si>
    <t>Фабрики по произв. сумок из текстиля</t>
  </si>
  <si>
    <t>Фабрики по производству шинного корда и шинных тканей</t>
  </si>
  <si>
    <t>Автомобили</t>
  </si>
  <si>
    <t>Пассажирские транспортные средства</t>
  </si>
  <si>
    <t>Грузовики малой грузоподъемн.</t>
  </si>
  <si>
    <t>Мотоциклы</t>
  </si>
  <si>
    <t>Автозапчасти</t>
  </si>
  <si>
    <t>Запчасти для пр. альтерн. автомобилей</t>
  </si>
  <si>
    <t>Электр. для автомобилей</t>
  </si>
  <si>
    <t>Автомоб. свет. оборудование</t>
  </si>
  <si>
    <t>Авто-электроника</t>
  </si>
  <si>
    <t>Автомобильное стекло</t>
  </si>
  <si>
    <t>Оборуд. для обогрева и кондиционирования</t>
  </si>
  <si>
    <t>Металлочеканные автодетали</t>
  </si>
  <si>
    <t>Оборудование автомобильной безопасности</t>
  </si>
  <si>
    <t>Автомобильное машиностр. и технологии</t>
  </si>
  <si>
    <t>Шасси и кузова автомобилей</t>
  </si>
  <si>
    <t>Тормозные системы</t>
  </si>
  <si>
    <t>Компоненты привода</t>
  </si>
  <si>
    <t>Двигатели и з/части</t>
  </si>
  <si>
    <t>Дизельные двигатели и з/части</t>
  </si>
  <si>
    <t>Бензиновые двигатели и з/части</t>
  </si>
  <si>
    <t>Выхлопы и выбросы</t>
  </si>
  <si>
    <t>Сидения и отделка салона</t>
  </si>
  <si>
    <t>Рулевые устройства и деталей подвески</t>
  </si>
  <si>
    <t>Шины</t>
  </si>
  <si>
    <t>Аккумулят. батари д/автомобилей</t>
  </si>
  <si>
    <t>Колеса автомобиля</t>
  </si>
  <si>
    <t>Строительство домов</t>
  </si>
  <si>
    <t>Жилищное строит-во</t>
  </si>
  <si>
    <t>Стр-во жилья на одну семью</t>
  </si>
  <si>
    <t>Многокв. жилищное строит-во</t>
  </si>
  <si>
    <t>Готовые (передвижные) дома</t>
  </si>
  <si>
    <t>Продажа земли</t>
  </si>
  <si>
    <t>Строительные изделия</t>
  </si>
  <si>
    <t>Настил полов</t>
  </si>
  <si>
    <t>Ковровое покрытие</t>
  </si>
  <si>
    <t>Плитка для пола</t>
  </si>
  <si>
    <t>Ламинат и древесное покр.</t>
  </si>
  <si>
    <t>Виниловые полы</t>
  </si>
  <si>
    <t>Кухонные шкафы и столешн.</t>
  </si>
  <si>
    <t>Сантехника</t>
  </si>
  <si>
    <t>Окна и двери</t>
  </si>
  <si>
    <t>Окна</t>
  </si>
  <si>
    <t>Двери</t>
  </si>
  <si>
    <t>Товары для дома и офиса</t>
  </si>
  <si>
    <t>Бытовая техника</t>
  </si>
  <si>
    <t>Отопление и кондицион.</t>
  </si>
  <si>
    <t>Кухонная техника</t>
  </si>
  <si>
    <t>Стиральные/сушильные машины</t>
  </si>
  <si>
    <t>Холодильники и морозильники</t>
  </si>
  <si>
    <t>Пылесосы</t>
  </si>
  <si>
    <t>Мебель</t>
  </si>
  <si>
    <t>Мебель для дома</t>
  </si>
  <si>
    <t>Мебель из металла</t>
  </si>
  <si>
    <t>Деревянная мебель</t>
  </si>
  <si>
    <t>Произв. дерев. мебели с обивкой</t>
  </si>
  <si>
    <t>Произв. дерев. мебели без обивки</t>
  </si>
  <si>
    <t>Офисная мебель</t>
  </si>
  <si>
    <t>Матрасы</t>
  </si>
  <si>
    <t>Домаш. утварь</t>
  </si>
  <si>
    <t>Кухонная утварь и посуда</t>
  </si>
  <si>
    <t>Предметы интерьера</t>
  </si>
  <si>
    <t>Канцтовары</t>
  </si>
  <si>
    <t>Стационарные</t>
  </si>
  <si>
    <t>Пишущие инструменты</t>
  </si>
  <si>
    <t>Товары д/отдыха</t>
  </si>
  <si>
    <t>Игрушки и игры</t>
  </si>
  <si>
    <t>Музыкальные инструменты</t>
  </si>
  <si>
    <t>Транспорт для отдыха</t>
  </si>
  <si>
    <t>Лодки/яхты</t>
  </si>
  <si>
    <t>Дома на колесах, прицепы и автофургоны</t>
  </si>
  <si>
    <t>Дома на колесах</t>
  </si>
  <si>
    <t>Туристические прицепы и автофургоны</t>
  </si>
  <si>
    <t>Спортивные товары</t>
  </si>
  <si>
    <t>Велосипеды и з/части</t>
  </si>
  <si>
    <t>Велосипеды</t>
  </si>
  <si>
    <t>Велосипед. запчасти</t>
  </si>
  <si>
    <t>Оборудование для гольфа</t>
  </si>
  <si>
    <t>Стрелков. оружие</t>
  </si>
  <si>
    <t>Товары выбор. спроса - Услуги</t>
  </si>
  <si>
    <t>Потребительские услуги</t>
  </si>
  <si>
    <t>Потреб. товары, лизинг</t>
  </si>
  <si>
    <t>Аренда бытовой электроники и приборов</t>
  </si>
  <si>
    <t>Прокат домашнего медицинского оборудования</t>
  </si>
  <si>
    <t>Услуги образования</t>
  </si>
  <si>
    <t>Двухгодичные колледжи</t>
  </si>
  <si>
    <t>Колледжи, университеты и проф. школы</t>
  </si>
  <si>
    <t>Школы по изучению иностр. языков</t>
  </si>
  <si>
    <t>Похоронные услуги</t>
  </si>
  <si>
    <t>Похоронные дома и услуги</t>
  </si>
  <si>
    <t>Кладбища и крематории</t>
  </si>
  <si>
    <t>Некоммерческие организации</t>
  </si>
  <si>
    <t>Профсоюзы</t>
  </si>
  <si>
    <t>Торг. ассоциации</t>
  </si>
  <si>
    <t>Услуги по уходу за собой</t>
  </si>
  <si>
    <t>Салоны красоты</t>
  </si>
  <si>
    <t>Услуги по оптимизации веса</t>
  </si>
  <si>
    <t>Фотоуслуги</t>
  </si>
  <si>
    <t>Фотостудии</t>
  </si>
  <si>
    <t>Услуги печати фотографий</t>
  </si>
  <si>
    <t>Политич. коммитеты</t>
  </si>
  <si>
    <t>Проч. потребительские услуги</t>
  </si>
  <si>
    <t>Ремонт и обслуж. потребит. товаров</t>
  </si>
  <si>
    <t>Услуги прачечной</t>
  </si>
  <si>
    <t>Места и услуги отдыха</t>
  </si>
  <si>
    <t>Казино и игры</t>
  </si>
  <si>
    <t>Казино</t>
  </si>
  <si>
    <t>Игровое оборудование</t>
  </si>
  <si>
    <t>Мобильные и онлайн азартные игры</t>
  </si>
  <si>
    <t>Услуги лотереи</t>
  </si>
  <si>
    <t>Гоночные треки</t>
  </si>
  <si>
    <t>Пари</t>
  </si>
  <si>
    <t>Круизные линии</t>
  </si>
  <si>
    <t>Гостиницы</t>
  </si>
  <si>
    <t>Гостиницы и мотели (искл. казино-отели)</t>
  </si>
  <si>
    <t>Врчк от еды и напитков - отели</t>
  </si>
  <si>
    <t>Выручка за комнату - отели</t>
  </si>
  <si>
    <t>Выручка от таймшер - отели</t>
  </si>
  <si>
    <t>Прочая выручка - отели</t>
  </si>
  <si>
    <t>Казино-отель</t>
  </si>
  <si>
    <t>Врчк от еды и напитков - казино-отели</t>
  </si>
  <si>
    <t>Выручка за комнату - казино-отели</t>
  </si>
  <si>
    <t>Пр. врчк - казино-отели</t>
  </si>
  <si>
    <t>Мини-гостиницы</t>
  </si>
  <si>
    <t>Рестораны</t>
  </si>
  <si>
    <t>Рестораны с ограниченным обслуживанием</t>
  </si>
  <si>
    <t>Рестор. быстр. обслуж.</t>
  </si>
  <si>
    <t>Рестор. быстр. обслуж. - Франч.</t>
  </si>
  <si>
    <t>Рестор. быстр. обслуж.- Собств.</t>
  </si>
  <si>
    <t>Рестораны быстрого питания</t>
  </si>
  <si>
    <t>Рестор. быстрого питания - франшиза</t>
  </si>
  <si>
    <t>Рестор. быстрого питания - в собственности</t>
  </si>
  <si>
    <t>Кофе и закуски</t>
  </si>
  <si>
    <t>Кофе и закуски - франшиза</t>
  </si>
  <si>
    <t>Кофе и закуски - в собств.</t>
  </si>
  <si>
    <t>Бары и таверны</t>
  </si>
  <si>
    <t>Рестораны с полным обслуживанием</t>
  </si>
  <si>
    <t>Повседневные рестораны</t>
  </si>
  <si>
    <t>Повседн. рестораны - франшиза</t>
  </si>
  <si>
    <t>Повседн. рестораны - в собственности</t>
  </si>
  <si>
    <t>Элитные рестораны</t>
  </si>
  <si>
    <t>Элитн. рестораны - франшиза</t>
  </si>
  <si>
    <t>Элитн. рестораны - в собственности</t>
  </si>
  <si>
    <t>Места провед. развлекат. мероприят.</t>
  </si>
  <si>
    <t>Ночные клубы для взрослых</t>
  </si>
  <si>
    <t>Парки развлечений и отдыха</t>
  </si>
  <si>
    <t>Залы игровых автоматов</t>
  </si>
  <si>
    <t>Агентства по прдж билетов на развлек. мероприят.</t>
  </si>
  <si>
    <t>Кинотеатры</t>
  </si>
  <si>
    <t>Исполнит. искусство и музеи</t>
  </si>
  <si>
    <t>Музеи и галереи</t>
  </si>
  <si>
    <t>Исполнительное искусство</t>
  </si>
  <si>
    <t>Независимые художники</t>
  </si>
  <si>
    <t>Промоутеры событий в помещении</t>
  </si>
  <si>
    <t>Промоутеры событий без аппаратуры</t>
  </si>
  <si>
    <t>Театры и минитеатры</t>
  </si>
  <si>
    <t>Спортивная деятельность</t>
  </si>
  <si>
    <t>Права на трансляцию - спорт. команды</t>
  </si>
  <si>
    <t>'Gate Receipts'</t>
  </si>
  <si>
    <t>Спорт. команды</t>
  </si>
  <si>
    <t>Боулинг-центры</t>
  </si>
  <si>
    <t>Фитнес-центры и центры отдыха</t>
  </si>
  <si>
    <t>Поля для гольфа и загородные клубы</t>
  </si>
  <si>
    <t>Пристани</t>
  </si>
  <si>
    <t>Лыжные базы</t>
  </si>
  <si>
    <t>Турист. услуги</t>
  </si>
  <si>
    <t>Тур-операторы</t>
  </si>
  <si>
    <t>Туристические фирмы</t>
  </si>
  <si>
    <t>Услуги резервирования путешествий</t>
  </si>
  <si>
    <t>Розн. и опт. торговля - товары выбор. спроса</t>
  </si>
  <si>
    <t>Опт. торговля - выб. спрос</t>
  </si>
  <si>
    <t>Одежда и обувь - Оптовики</t>
  </si>
  <si>
    <t>Опт. торговля - одежда и аксессуары</t>
  </si>
  <si>
    <t>Оптовая торговля - обувь</t>
  </si>
  <si>
    <t>Юв. изделия и часы - опт. торговля</t>
  </si>
  <si>
    <t>Автомобильные оптовые магазины</t>
  </si>
  <si>
    <t>Опт. торговля - автомобили</t>
  </si>
  <si>
    <t>Опт. торговля - автомоб. з/части</t>
  </si>
  <si>
    <t>Оптовая торговля шинами</t>
  </si>
  <si>
    <t>Опт. торговля - быт. техника и электрон.</t>
  </si>
  <si>
    <t>Опт. торговля - компьютеры и ПО</t>
  </si>
  <si>
    <t>Опт. торговля - фотооборудование и товарами</t>
  </si>
  <si>
    <t>Товары для дома и офиса - Оптовики</t>
  </si>
  <si>
    <t>Оптовая торговля - скобяные изделия</t>
  </si>
  <si>
    <t>Опт. торговля - мебель для дома</t>
  </si>
  <si>
    <t>Оптовая торговля - офисное оборудование</t>
  </si>
  <si>
    <t>Оптовая торговля - краска</t>
  </si>
  <si>
    <t>Опт. торговля типограф. и писчей бумагой</t>
  </si>
  <si>
    <t>Опт. торговля - канцтовары</t>
  </si>
  <si>
    <t>Другие оптовики</t>
  </si>
  <si>
    <t>Опт. торговля - книги, периодика и газеты</t>
  </si>
  <si>
    <t>Опт. торговля - ткани и текстильные изделия</t>
  </si>
  <si>
    <t>Опт. торговля - флористика</t>
  </si>
  <si>
    <t>Оптовая торговля промышленной бумагой</t>
  </si>
  <si>
    <t>Опт.-торговля -офтальмологические товары</t>
  </si>
  <si>
    <t>Опт. торговля - спортивные товары</t>
  </si>
  <si>
    <t>Опт. торговля - игрушки и игры</t>
  </si>
  <si>
    <t>Импорт и экспорт</t>
  </si>
  <si>
    <t>Розн. торговля - товары выборочного спроса</t>
  </si>
  <si>
    <t>Розничная продажа автомобилей</t>
  </si>
  <si>
    <t>З/части и аксессуары для автомоб. - магазины</t>
  </si>
  <si>
    <t>Авторемонтные центры</t>
  </si>
  <si>
    <t>Дилеры  автомобилей</t>
  </si>
  <si>
    <t>Прокат и лизинг легковых автомобилей</t>
  </si>
  <si>
    <t>Лизинг легковых автомобилей</t>
  </si>
  <si>
    <t>Аренда легковых автомобилей</t>
  </si>
  <si>
    <t>Розничн. торговля - магазины с прдж по ТВ и через каталоги</t>
  </si>
  <si>
    <t>Розничная продажа по каталогам</t>
  </si>
  <si>
    <t>Многоуровневый маркетинг</t>
  </si>
  <si>
    <t>Телевизионная розничная торговля</t>
  </si>
  <si>
    <t>Бытовая электр. - магазины</t>
  </si>
  <si>
    <t>Магазины бытовой электроники</t>
  </si>
  <si>
    <t>Магазины бытовой техники</t>
  </si>
  <si>
    <t>Универмаги</t>
  </si>
  <si>
    <t>Элитные универсальные магазины</t>
  </si>
  <si>
    <t>Магазины среднего уровня</t>
  </si>
  <si>
    <t>Мгз товаров для дома</t>
  </si>
  <si>
    <t>Продавцы строительных материалов</t>
  </si>
  <si>
    <t>Торговля кирпичом, камнем</t>
  </si>
  <si>
    <t>Торговля сантехникой и отопительным оборудованием и материалами (жидкостными)</t>
  </si>
  <si>
    <t>Торговля матер. для кровли, сайдинга и изоляции</t>
  </si>
  <si>
    <t>Торговля лесоматериалами</t>
  </si>
  <si>
    <t>Магазины товаров для благоустройства дома</t>
  </si>
  <si>
    <t>Магазины скобяных товаров</t>
  </si>
  <si>
    <t>Домашние центры</t>
  </si>
  <si>
    <t>Рассадно-садовые центры</t>
  </si>
  <si>
    <t>Мебельн. магазины</t>
  </si>
  <si>
    <t>Магаз. мебели для дома</t>
  </si>
  <si>
    <t>Магаз. тов. для дома</t>
  </si>
  <si>
    <t>Магазины ювелир. изд. и часов</t>
  </si>
  <si>
    <t>Ювелирные магазины</t>
  </si>
  <si>
    <t>Магазины часов</t>
  </si>
  <si>
    <t>Магазины спец. одежды</t>
  </si>
  <si>
    <t>Магазины одежды - Франшизы</t>
  </si>
  <si>
    <t>Магазины одежды д/детей и младенцев</t>
  </si>
  <si>
    <t>Магазины одежды д/подростков и молодежи</t>
  </si>
  <si>
    <t>Магазины одежды для семьи</t>
  </si>
  <si>
    <t>Магазины мужской одежды</t>
  </si>
  <si>
    <t>Магазины женской одежды</t>
  </si>
  <si>
    <t>Качественная одежда по сниженным ценам</t>
  </si>
  <si>
    <t>Магазины аксессуаров для одежды</t>
  </si>
  <si>
    <t>Магазины обуви</t>
  </si>
  <si>
    <t>Магазины спортивных товаров</t>
  </si>
  <si>
    <t>Розн. торг. товарами выб. спроса</t>
  </si>
  <si>
    <t>Магазины товаров для искусства и худ. творчества</t>
  </si>
  <si>
    <t>Книжные магазины</t>
  </si>
  <si>
    <t>Магазины косметических средств и товаров для красоты</t>
  </si>
  <si>
    <t>Цветочные магазины</t>
  </si>
  <si>
    <t>Магазины подар., новинок и сувениров</t>
  </si>
  <si>
    <t>Магазины добавок для поддержания здоровья</t>
  </si>
  <si>
    <t>Магазины игрушек и игр</t>
  </si>
  <si>
    <t>Магазины проката видеоигр и видеофильм.</t>
  </si>
  <si>
    <t>Магазины музыкальных записей и видеофильмов</t>
  </si>
  <si>
    <t>Магазины музыкальных инструментов</t>
  </si>
  <si>
    <t>Магазины тов-в для офиса</t>
  </si>
  <si>
    <t>Магазины оптических товаров</t>
  </si>
  <si>
    <t>Магазины товаров для домашних животных</t>
  </si>
  <si>
    <t>Магазины товаров, бывших в употреблении</t>
  </si>
  <si>
    <t>Магазины видеоигр</t>
  </si>
  <si>
    <t>ЭК-Tовары выборочн. спроса</t>
  </si>
  <si>
    <t>Рынок онлайн</t>
  </si>
  <si>
    <t>Спец. онлайн-магазины</t>
  </si>
  <si>
    <t>Автозапчасти - онлайн</t>
  </si>
  <si>
    <t>Бытовая электроника - онлайн</t>
  </si>
  <si>
    <t>Товары для дома и офиса - онлайн</t>
  </si>
  <si>
    <t>Oдежда/обувь - Онлайн</t>
  </si>
  <si>
    <t>Книги - Онлайн</t>
  </si>
  <si>
    <t>Косметические средства и товары для красоты - Онлайн</t>
  </si>
  <si>
    <t>Цветы - Онлайн</t>
  </si>
  <si>
    <t>Игрушки и игры - онлайн</t>
  </si>
  <si>
    <t>Юв. изделия и часы - онлайн</t>
  </si>
  <si>
    <t>Музыка и кино - онлайн</t>
  </si>
  <si>
    <t>Музыкальные инструменты - онлайн</t>
  </si>
  <si>
    <t>Домашние животные и сопутств. товары - Онлайн</t>
  </si>
  <si>
    <t>Спорттовары - Онлайн</t>
  </si>
  <si>
    <t>Товары первой необходимости</t>
  </si>
  <si>
    <t>Основные товары</t>
  </si>
  <si>
    <t>Пр. питания</t>
  </si>
  <si>
    <t>Сельскохоз. продукты</t>
  </si>
  <si>
    <t>Животный корм</t>
  </si>
  <si>
    <t>Животновод. производство и переработка</t>
  </si>
  <si>
    <t>Мясное скотоводство</t>
  </si>
  <si>
    <t>Разведение и выращивание крупного рогатого скота</t>
  </si>
  <si>
    <t>Молочное скотоводство и пр-во молока</t>
  </si>
  <si>
    <t>Свиноводство</t>
  </si>
  <si>
    <t>Птицеводство</t>
  </si>
  <si>
    <t>Переработка скота</t>
  </si>
  <si>
    <t>Обработка мяса</t>
  </si>
  <si>
    <t>Переработка птицы</t>
  </si>
  <si>
    <t>Перераб. непищев. животного сырья и мясные побочные продукты</t>
  </si>
  <si>
    <t>Рыбоводное хозяйство и рыболовство</t>
  </si>
  <si>
    <t>Аквакультура</t>
  </si>
  <si>
    <t>Развед. рыбы и рыбные питомники</t>
  </si>
  <si>
    <t>Разведение моллюсков</t>
  </si>
  <si>
    <t>Рыболовство</t>
  </si>
  <si>
    <t>Ловля моллюсков</t>
  </si>
  <si>
    <t>Производство продовольственных культур</t>
  </si>
  <si>
    <t>Возделывание деревьев какао</t>
  </si>
  <si>
    <t>Выращивание фруктов</t>
  </si>
  <si>
    <t>Яблоневые сады</t>
  </si>
  <si>
    <t>Цитрусовые (искл. апельсины)</t>
  </si>
  <si>
    <t>Виноградники</t>
  </si>
  <si>
    <t>Апельсиновые рощи</t>
  </si>
  <si>
    <t>Выращивание клубники</t>
  </si>
  <si>
    <t>Возделывание зерновых</t>
  </si>
  <si>
    <t>Выращивание кукурузы</t>
  </si>
  <si>
    <t>Выращивание риса</t>
  </si>
  <si>
    <t>Выращивание пшеницы</t>
  </si>
  <si>
    <t>Выращивание грибов</t>
  </si>
  <si>
    <t>Возделывание маслиничных растений</t>
  </si>
  <si>
    <t>Производство пальм. масла</t>
  </si>
  <si>
    <t>Выращивание соевых бобов</t>
  </si>
  <si>
    <t>Выращивание сахарного тростника</t>
  </si>
  <si>
    <t>Выращивание грецких орехов</t>
  </si>
  <si>
    <t>Выращивание овощей</t>
  </si>
  <si>
    <t>Выращивание культур - вспомог. деятельность</t>
  </si>
  <si>
    <t>Очистка и товарная переработка сахара, зерна и масличных семян</t>
  </si>
  <si>
    <t>Очистка и товарная переработка зерна и масличных семян</t>
  </si>
  <si>
    <t>Переработка жиров и масел</t>
  </si>
  <si>
    <t>Помол муки</t>
  </si>
  <si>
    <t>Солод</t>
  </si>
  <si>
    <t>Обработка пальм. масла</t>
  </si>
  <si>
    <t>Шлифование риса</t>
  </si>
  <si>
    <t>Переработка соевых бобов (AON)</t>
  </si>
  <si>
    <t>Влажный помол кукурузы</t>
  </si>
  <si>
    <t>Сахар</t>
  </si>
  <si>
    <t>Сахарная свекла</t>
  </si>
  <si>
    <t>Переработка тростникового сахара</t>
  </si>
  <si>
    <t>Заводы по обр. сах. тростника</t>
  </si>
  <si>
    <t>Фасованные пищевые продукты</t>
  </si>
  <si>
    <t>Хлебобул. изделия</t>
  </si>
  <si>
    <t>Хлебобулочные изделия</t>
  </si>
  <si>
    <t>Замороженные торты и пирожные</t>
  </si>
  <si>
    <t>Макароны, рис</t>
  </si>
  <si>
    <t>Макароны</t>
  </si>
  <si>
    <t>Лапша</t>
  </si>
  <si>
    <t>Рис</t>
  </si>
  <si>
    <t>Соусы и приправы</t>
  </si>
  <si>
    <t>Молочные продукты</t>
  </si>
  <si>
    <t>Сливочное масло</t>
  </si>
  <si>
    <t>Сыр</t>
  </si>
  <si>
    <t>Сух. и сгущ. молочные продукты</t>
  </si>
  <si>
    <t>Яйца</t>
  </si>
  <si>
    <t>Молоко</t>
  </si>
  <si>
    <t>Мороженое</t>
  </si>
  <si>
    <t>Пищевые ингредиенты</t>
  </si>
  <si>
    <t>Мучные смеси и тесто</t>
  </si>
  <si>
    <t>Сироп, сахар и подсласт.</t>
  </si>
  <si>
    <t>Специи, экстракты</t>
  </si>
  <si>
    <t>Масла и жиры</t>
  </si>
  <si>
    <t>Замороженные, консерв. и скоропортящ. продукты питания</t>
  </si>
  <si>
    <t>Консервы</t>
  </si>
  <si>
    <t>Консервирование фруктов и овощей</t>
  </si>
  <si>
    <t>Консервирование деликатесов</t>
  </si>
  <si>
    <t>Сушен. прод. питания</t>
  </si>
  <si>
    <t>Замороженные продукты питания</t>
  </si>
  <si>
    <t>Заморож. фрукты/овощи</t>
  </si>
  <si>
    <t>Замороженные деликатесные изделия</t>
  </si>
  <si>
    <t>Готовые скоропортящиеся пищевые продукты</t>
  </si>
  <si>
    <t>Приготовл. и упаковка морепродуктов</t>
  </si>
  <si>
    <t>Переработка свежих и заморож. морепродуктов</t>
  </si>
  <si>
    <t>Консервирование морепродуктов</t>
  </si>
  <si>
    <t>Мясные прод.</t>
  </si>
  <si>
    <t>Консервированное и копченое мясо</t>
  </si>
  <si>
    <t>Продукты из свежего мяса</t>
  </si>
  <si>
    <t>Продукц. птицеводства</t>
  </si>
  <si>
    <t>Корм для животных</t>
  </si>
  <si>
    <t>Произв. снэков и сладостей</t>
  </si>
  <si>
    <t>Кондитерские изделия</t>
  </si>
  <si>
    <t>Шоколадные изделия</t>
  </si>
  <si>
    <t>Сахар и другие кондит. изделия</t>
  </si>
  <si>
    <t>Снэки</t>
  </si>
  <si>
    <t>Зерновые прдкт 'для завтрака'</t>
  </si>
  <si>
    <t>Печенье и крекеры</t>
  </si>
  <si>
    <t>Жаренные орехи и арахисовое масло</t>
  </si>
  <si>
    <t>Детское питание</t>
  </si>
  <si>
    <t>Напитки</t>
  </si>
  <si>
    <t>Алкогольные напитки</t>
  </si>
  <si>
    <t>Пивоварни</t>
  </si>
  <si>
    <t>Спиртоводочные заводы</t>
  </si>
  <si>
    <t>Винные заводы</t>
  </si>
  <si>
    <t>Напитки - безалкогольные</t>
  </si>
  <si>
    <t>Кофе</t>
  </si>
  <si>
    <t>Чай</t>
  </si>
  <si>
    <t>Вода в бутылках</t>
  </si>
  <si>
    <t>Газир. б/а напитки</t>
  </si>
  <si>
    <t>Фруктовые и овощные соки</t>
  </si>
  <si>
    <t>Спорт. и энергет. напитки</t>
  </si>
  <si>
    <t>Табак и конопля</t>
  </si>
  <si>
    <t>Табак</t>
  </si>
  <si>
    <t>Выращивание табака</t>
  </si>
  <si>
    <t>Листья табака</t>
  </si>
  <si>
    <t>Табачные изделия</t>
  </si>
  <si>
    <t>Сигары</t>
  </si>
  <si>
    <t>Сигареты</t>
  </si>
  <si>
    <t>Бездымный табак</t>
  </si>
  <si>
    <t>Конопля</t>
  </si>
  <si>
    <t>Бытовые товары</t>
  </si>
  <si>
    <t>Товары для дома</t>
  </si>
  <si>
    <t>Лампочки и з/части</t>
  </si>
  <si>
    <t>Чист. и моющие средства</t>
  </si>
  <si>
    <t>Бытовые батареи</t>
  </si>
  <si>
    <t>Товары личной гигиены</t>
  </si>
  <si>
    <t>Косметика</t>
  </si>
  <si>
    <t>Бритвы и бритвенные лезвия</t>
  </si>
  <si>
    <t>Санитарно-гигиен. изд. из бумаги</t>
  </si>
  <si>
    <t>Мыло для тела/рук</t>
  </si>
  <si>
    <t>Розн. и опт. торговля товарами 1-й необх-ти</t>
  </si>
  <si>
    <t>Опт. торговля - потреб. товары</t>
  </si>
  <si>
    <t>Опт. торговля - С/х продукты</t>
  </si>
  <si>
    <t>Оптовая торговля - товары для с/х</t>
  </si>
  <si>
    <t>Опт. торговля - зерно и кормовые бобы</t>
  </si>
  <si>
    <t>Оптовая торговля - живой скот</t>
  </si>
  <si>
    <t>Прод. пит./напитки - опт. торг.</t>
  </si>
  <si>
    <t>Оптовая торговля - пиво и эль</t>
  </si>
  <si>
    <t>Опт. торговля - кондитерские изделия</t>
  </si>
  <si>
    <t>Опт. торговля - молочные продукты (кроме сухих и консервир.)</t>
  </si>
  <si>
    <t>Опт. торговля - рыба и морепродукты</t>
  </si>
  <si>
    <t>Опт. торговля - свежие фрукты и овощи</t>
  </si>
  <si>
    <t>Опт. торговля - смешанный ассортимент продуктов питания</t>
  </si>
  <si>
    <t>Оптовая торговля - мясные продукты</t>
  </si>
  <si>
    <t>Оптовая торговля - Упакованные замороженные продукты питания</t>
  </si>
  <si>
    <t>Опт. торговля - продукц. птицеводства</t>
  </si>
  <si>
    <t>Опт. торговля - табачные изделия</t>
  </si>
  <si>
    <t>Опт. торговля - вино и спиртные напитки</t>
  </si>
  <si>
    <t>Др. оптовики - основные товары</t>
  </si>
  <si>
    <t>Розничная торговля основными потребит. товарами</t>
  </si>
  <si>
    <t>Маг. прод. питания/аптеки</t>
  </si>
  <si>
    <t>Супермаркеты</t>
  </si>
  <si>
    <t>Гипермаркет</t>
  </si>
  <si>
    <t>Традиционные супермаркеты</t>
  </si>
  <si>
    <t>Супермаркет - Онлайн</t>
  </si>
  <si>
    <t>Мгзн осн. и спец. продуктов питания</t>
  </si>
  <si>
    <t>Рознич. пекарни</t>
  </si>
  <si>
    <t>Магазины пива, вина и ликеро-водочной продукции</t>
  </si>
  <si>
    <t>Мгзн товаров д/здоровья и натуральных пищевых продуктов</t>
  </si>
  <si>
    <t>Мини-маг. товаров повс. спроса</t>
  </si>
  <si>
    <t>Аптеки и магазины лекарств.</t>
  </si>
  <si>
    <t>Аптеки</t>
  </si>
  <si>
    <t>Фармацевтич. и лекарств. препараты-Онлайн</t>
  </si>
  <si>
    <t>Товары смеш. ассорт.</t>
  </si>
  <si>
    <t>Суперцентры</t>
  </si>
  <si>
    <t>Склады</t>
  </si>
  <si>
    <t>Магазины уцененных товаров</t>
  </si>
  <si>
    <t>Долларовые магазины</t>
  </si>
  <si>
    <t>Энергия</t>
  </si>
  <si>
    <t>Нефть и газ</t>
  </si>
  <si>
    <t>Производители нефти и газа</t>
  </si>
  <si>
    <t>Интегрир. нефт. комп.</t>
  </si>
  <si>
    <t>Разведка и добыча</t>
  </si>
  <si>
    <t>Сыр. нефть и прир. газ, E&amp;P</t>
  </si>
  <si>
    <t>Добыча сырой нефти</t>
  </si>
  <si>
    <t>Добыча нефтеносного песка</t>
  </si>
  <si>
    <t>СПГ</t>
  </si>
  <si>
    <t>Добыча природного газа</t>
  </si>
  <si>
    <t>Отрицат. лицензион. сборы</t>
  </si>
  <si>
    <t>Продажи нефти и ПГ</t>
  </si>
  <si>
    <t>Нефть и газ - дхд от лиц. поступл.</t>
  </si>
  <si>
    <t>Нефть/Газ - Переработка</t>
  </si>
  <si>
    <t>Трубопроводы д/нефти и насыщ. жидкого газа</t>
  </si>
  <si>
    <t>Нефтепроводы и хранилищи</t>
  </si>
  <si>
    <t>Трубопроводы для сырой нефти и хранение</t>
  </si>
  <si>
    <t>Трубопровод д/ продуктов нефтеперераб. и хранение</t>
  </si>
  <si>
    <t>ГКЖ-Трубопроводы и услуги</t>
  </si>
  <si>
    <t>ПГ - сбор и переработка</t>
  </si>
  <si>
    <t>Фракционирование СПГ и маркетинг</t>
  </si>
  <si>
    <t>Трубопроводы для СПГ</t>
  </si>
  <si>
    <t>Сухие газопроводы</t>
  </si>
  <si>
    <t>Сжиженный природный газ (СПГ)</t>
  </si>
  <si>
    <t>Разжижение СПГ</t>
  </si>
  <si>
    <t>Регазификация СПГ</t>
  </si>
  <si>
    <t>Нефтеперер. и маркетинг</t>
  </si>
  <si>
    <t>Нефтепереработка</t>
  </si>
  <si>
    <t>Маркетинг нефтепродуктов</t>
  </si>
  <si>
    <t>Розничные магазины нефтепродуктов</t>
  </si>
  <si>
    <t>Станции в собственности компании</t>
  </si>
  <si>
    <t>Заправочн. станции</t>
  </si>
  <si>
    <t>Опт. продавцы продукции из нефти</t>
  </si>
  <si>
    <t>Нефть и газ: услуги и оборуд.</t>
  </si>
  <si>
    <t>Бурение и его обеспечение</t>
  </si>
  <si>
    <t>Наземное бурение</t>
  </si>
  <si>
    <t>Шельфовое бурение</t>
  </si>
  <si>
    <t>Обеспечение бурения</t>
  </si>
  <si>
    <t>Нефтепромысловые услуги и оборудование</t>
  </si>
  <si>
    <t>Оншорные нефтесервисы</t>
  </si>
  <si>
    <t>Подводн. и онш. нефтесервисы</t>
  </si>
  <si>
    <t>Сейсморазведка</t>
  </si>
  <si>
    <t>Возобнов. источники энергии</t>
  </si>
  <si>
    <t>Биотопливо</t>
  </si>
  <si>
    <t>Поставщики сырья для произв-ва биотоплива</t>
  </si>
  <si>
    <t>Заменители дизеля</t>
  </si>
  <si>
    <t>Заменители бензина</t>
  </si>
  <si>
    <t>Оборуд. возобновл. энергии</t>
  </si>
  <si>
    <t>Оборудование д/солнечной энергии</t>
  </si>
  <si>
    <t>Поликремний</t>
  </si>
  <si>
    <t>Фотогальванические ячейки</t>
  </si>
  <si>
    <t>Фотогальванические модули</t>
  </si>
  <si>
    <t>Фотогальванические пластины</t>
  </si>
  <si>
    <t>Инверторы солнечной энергии</t>
  </si>
  <si>
    <t>Оборудование для выработки гелиотеплоэнергии</t>
  </si>
  <si>
    <t>Тонкопленочные модули</t>
  </si>
  <si>
    <t>Оборудование для ветровой энергии</t>
  </si>
  <si>
    <t>Ветряные турбины</t>
  </si>
  <si>
    <t>Компоненты ветротурбины</t>
  </si>
  <si>
    <t>Геотермальная энергия-Оборудование</t>
  </si>
  <si>
    <t>Гидроэнергия-Оборудование</t>
  </si>
  <si>
    <t>Морская энергия-Оборудование</t>
  </si>
  <si>
    <t>Оборуд. для других возобновл. источников энергии</t>
  </si>
  <si>
    <t>Топливные элементы</t>
  </si>
  <si>
    <t>Оборудование 'умной сети'</t>
  </si>
  <si>
    <t>Системы для хран. энергии</t>
  </si>
  <si>
    <t>Девелоперы проектов возобн. энергии</t>
  </si>
  <si>
    <t>Разработка и строительство</t>
  </si>
  <si>
    <t>Строительство электростанции, работающ. на биомассе</t>
  </si>
  <si>
    <t>Строительство солнечной электростанции</t>
  </si>
  <si>
    <t>Строительство ветроэлектростанции</t>
  </si>
  <si>
    <t>Эксплуатация и обслуживание</t>
  </si>
  <si>
    <t>Финансы</t>
  </si>
  <si>
    <t>Банковские услуги</t>
  </si>
  <si>
    <t>Многоотрасл. банки</t>
  </si>
  <si>
    <t>Банки</t>
  </si>
  <si>
    <t>Корп. банк. услуги</t>
  </si>
  <si>
    <t>Розничные банковские услуги</t>
  </si>
  <si>
    <t>Банк. система-Исламск.</t>
  </si>
  <si>
    <t>Финансовые услуги</t>
  </si>
  <si>
    <t>Управление активами</t>
  </si>
  <si>
    <t>Инвестиционные компании</t>
  </si>
  <si>
    <t>Инвестиц. холдинговые компании</t>
  </si>
  <si>
    <t>Спец. компании по целевым слияниям и поглощениям</t>
  </si>
  <si>
    <t>Управление инвестиц.</t>
  </si>
  <si>
    <t>Акции</t>
  </si>
  <si>
    <t>Фиксированный доход</t>
  </si>
  <si>
    <t>Инвестиции хедж-фондов</t>
  </si>
  <si>
    <t>Смешанные активы</t>
  </si>
  <si>
    <t>Частн. капитал</t>
  </si>
  <si>
    <t>Со-инвестиции</t>
  </si>
  <si>
    <t>Долговые инвестиции</t>
  </si>
  <si>
    <t>Фонд фондов</t>
  </si>
  <si>
    <t>Рост капитала</t>
  </si>
  <si>
    <t>Выкуп с привлеч. заемных средств</t>
  </si>
  <si>
    <t>Инвестиц. в реальные активы</t>
  </si>
  <si>
    <t>Инвестиции в недвижимость</t>
  </si>
  <si>
    <t>Вторичные транзакции</t>
  </si>
  <si>
    <t>Венчурный капитал</t>
  </si>
  <si>
    <t>Управл. состоянием</t>
  </si>
  <si>
    <t>Фин. планирование и инвест. консультации</t>
  </si>
  <si>
    <t>Частные банковские услуги</t>
  </si>
  <si>
    <t>Розничные брокерские операции с ЦБ</t>
  </si>
  <si>
    <t>Специальные финансовые услуги</t>
  </si>
  <si>
    <t>Коммерч. финанс.</t>
  </si>
  <si>
    <t>Аренда и лизинг коммерч. оборуд.</t>
  </si>
  <si>
    <t>Аренда и лизинг оборуд. общ. назначения</t>
  </si>
  <si>
    <t>Аренда и лизинг пром. оборуд.</t>
  </si>
  <si>
    <t>Финансиривание и лизинг машин. оборудования</t>
  </si>
  <si>
    <t>Аренда и лизинг транспор. оборуд.</t>
  </si>
  <si>
    <t>Аренда и лизинг самолетов</t>
  </si>
  <si>
    <t>Финансиривание и лизинг коммерч. автомобилей</t>
  </si>
  <si>
    <t>Аренда и лизинг ж/д вагонов</t>
  </si>
  <si>
    <t>Аренда и лизинг кораблей и судов</t>
  </si>
  <si>
    <t>Потреб. кредиты</t>
  </si>
  <si>
    <t>Финансирование приобрет. автомобилей</t>
  </si>
  <si>
    <t>Потребительские микрокредиты</t>
  </si>
  <si>
    <t>Кредиты по кред. картам</t>
  </si>
  <si>
    <t>Студенческое кредитование</t>
  </si>
  <si>
    <t>Ипотеч. финансир.</t>
  </si>
  <si>
    <t>Ипотечный кредитор</t>
  </si>
  <si>
    <t>Брокеры ипотечного кредита</t>
  </si>
  <si>
    <t>Обслуживание ипотек</t>
  </si>
  <si>
    <t>Страхование ипотеки</t>
  </si>
  <si>
    <t>Ипотечное страхование - премии</t>
  </si>
  <si>
    <t>Ипотечное страхование - неприм.</t>
  </si>
  <si>
    <t>Инвестиционный доход - ипотечн. страх.</t>
  </si>
  <si>
    <t>Реализованная прибыль/убытки - ипотечн. страх.</t>
  </si>
  <si>
    <t>Прочие доход - Ипотечное страхование</t>
  </si>
  <si>
    <t>Страхование правового титула</t>
  </si>
  <si>
    <t>Прямое страхование титула - премии</t>
  </si>
  <si>
    <t>Прямое страхование титула- неприм.</t>
  </si>
  <si>
    <t>Инвестиц. доход - прямое страхов. титула</t>
  </si>
  <si>
    <t>Реализованные П/У - прямое страхов. титула</t>
  </si>
  <si>
    <t>Пр. доход - прямое страхование титула</t>
  </si>
  <si>
    <t>Ипотечные REIT</t>
  </si>
  <si>
    <t>Коммерческая ипотека - REIT</t>
  </si>
  <si>
    <t>Жилая ипотека - REIT</t>
  </si>
  <si>
    <t>Прочие фин. услуги</t>
  </si>
  <si>
    <t>Институц. финансовые услуги</t>
  </si>
  <si>
    <t>Институц. брок. услуги</t>
  </si>
  <si>
    <t>Инвестиционные банки</t>
  </si>
  <si>
    <t>Финансово-консультационные услуги</t>
  </si>
  <si>
    <t>Услуги андеррайтинга</t>
  </si>
  <si>
    <t>Услуги андеррайтинга долга</t>
  </si>
  <si>
    <t>Услуги андеррайтинга акций</t>
  </si>
  <si>
    <t>Ценные бмг и сырьевые товары</t>
  </si>
  <si>
    <t>Брокерские операции с сырьевыми товарами</t>
  </si>
  <si>
    <t>Институциональные брокерские операции с ЦБ</t>
  </si>
  <si>
    <t>Торговля и инвестиции</t>
  </si>
  <si>
    <t>Торговля акциями</t>
  </si>
  <si>
    <t>Дилерская деательность с сырьевыми контрактами</t>
  </si>
  <si>
    <t>Торговля валютой</t>
  </si>
  <si>
    <t>Торги фикс. доходом</t>
  </si>
  <si>
    <t>Инст. траст., фидуц. и попеч. деят.</t>
  </si>
  <si>
    <t>Обслуж. активов и инвестиций</t>
  </si>
  <si>
    <t>Клир. усл. и услуги исполн.</t>
  </si>
  <si>
    <t>Услуги эмитента</t>
  </si>
  <si>
    <t>Услуги обработки финансовых транзакций</t>
  </si>
  <si>
    <t>Фондовые и товарные биржи</t>
  </si>
  <si>
    <t>Страхование</t>
  </si>
  <si>
    <t>Страх. жизни</t>
  </si>
  <si>
    <t>Страхование жизни - премии</t>
  </si>
  <si>
    <t>Продукты защиты - премии</t>
  </si>
  <si>
    <t>Сберегат. и пенс. прод. - премии</t>
  </si>
  <si>
    <t>Страх. жизни - непрем. доход</t>
  </si>
  <si>
    <t>Инвест. доход - страх. жизни</t>
  </si>
  <si>
    <t>Прод. защиты - непрем. доход</t>
  </si>
  <si>
    <t>Инвестиционный доход - Продукты защиты</t>
  </si>
  <si>
    <t>Реализ. П/У - прод. защиты</t>
  </si>
  <si>
    <t>Сборы и пр. дхд - прод. защиты</t>
  </si>
  <si>
    <t>Реализ. П/У - страх. жизни</t>
  </si>
  <si>
    <t>Сберегат. и пенс. прод. - непрем.</t>
  </si>
  <si>
    <t>Сборы и пр. дхд - нв. стр. жизни</t>
  </si>
  <si>
    <t>Сборы и пр. дхд - инвест. страх. жизни</t>
  </si>
  <si>
    <t>Сборы и прочий доход - страх. жизни</t>
  </si>
  <si>
    <t>Страх. собств. и ущ. - премии</t>
  </si>
  <si>
    <t>Коммерческое страхование (имущ/отв)</t>
  </si>
  <si>
    <t>Коммерч. автомобили - премии</t>
  </si>
  <si>
    <t>Ком. собств/Многориск. премии</t>
  </si>
  <si>
    <t>Финансовые гарантии - премии</t>
  </si>
  <si>
    <t>Премии - обязательства</t>
  </si>
  <si>
    <t>Гарантии и поручительства - премии</t>
  </si>
  <si>
    <t>Компенсации работникам - премии</t>
  </si>
  <si>
    <t>Прочие коммерческие премии</t>
  </si>
  <si>
    <t>Частное страхование (Имущ/отв)</t>
  </si>
  <si>
    <t>Домовладельцы - премии</t>
  </si>
  <si>
    <t>Персональн. автомобили - премии</t>
  </si>
  <si>
    <t>Прочие персональные премии</t>
  </si>
  <si>
    <t>Страх. собств. и ущ. - непрем. дхд</t>
  </si>
  <si>
    <t>Инвестиц. доход-Собств./ущерб</t>
  </si>
  <si>
    <t>Реализов. прибыль/убытки-Собств./ущерб</t>
  </si>
  <si>
    <t>Сборы и др. доход (собств./ущерб)</t>
  </si>
  <si>
    <t>Исламское страхование</t>
  </si>
  <si>
    <t>Страхование жизни (Исламские)</t>
  </si>
  <si>
    <t>Исламское мед. страх. - премии</t>
  </si>
  <si>
    <t>Исламск. страх. жизни - непрем.</t>
  </si>
  <si>
    <t>Инвест. доход - ислам. мед. страхование</t>
  </si>
  <si>
    <t>Реализ. П/У - исл. мед. страх.</t>
  </si>
  <si>
    <t>Прочий доход - ислам. мед. страх.</t>
  </si>
  <si>
    <t>Страхование жизни - Исламское</t>
  </si>
  <si>
    <t>Исламское страх. жизни - премии</t>
  </si>
  <si>
    <t>Исламское страх. жизни - непремиальн.</t>
  </si>
  <si>
    <t>Инвестиц. доход - ислам. страх. жизни</t>
  </si>
  <si>
    <t>Реализ. П/У - исл. страх. жизни</t>
  </si>
  <si>
    <t>Проч. доход - ислам. страх. жизни</t>
  </si>
  <si>
    <t>Страхование СиУ - исламское</t>
  </si>
  <si>
    <t>Исламск. страхование СиУ - премии</t>
  </si>
  <si>
    <t>Исламск. страхование СиУ - непремиальн.</t>
  </si>
  <si>
    <t>Инвестиц. доход - ислам. страх. СиУ</t>
  </si>
  <si>
    <t>Реализ. П/У - исл. страх. СиУ</t>
  </si>
  <si>
    <t>Пр. доход - ислам. страх. СиУ</t>
  </si>
  <si>
    <t>Перестрахование</t>
  </si>
  <si>
    <t>Перестрахование жизни</t>
  </si>
  <si>
    <t>Перестрахование жизни - премии</t>
  </si>
  <si>
    <t>Перестр. жизни - непрем. дхд</t>
  </si>
  <si>
    <t>Инвест. доход - перестр. жизни</t>
  </si>
  <si>
    <t>Реализ. П/У - перестрах. жизни</t>
  </si>
  <si>
    <t>Прочий доход - перестрах. жизни</t>
  </si>
  <si>
    <t>Перестрах. собств. и ущ. - премии</t>
  </si>
  <si>
    <t>Линии ущерба - премии</t>
  </si>
  <si>
    <t>Границы землевладения - премии</t>
  </si>
  <si>
    <t>Перестрах. собств. и ущ. - непрем. дхд</t>
  </si>
  <si>
    <t>Реализ. П/У - перестрах. СиУ</t>
  </si>
  <si>
    <t>Прочий доход - перестр. СиУ</t>
  </si>
  <si>
    <t>Брокеры услуг страхования</t>
  </si>
  <si>
    <t>Недвижимость</t>
  </si>
  <si>
    <t>Владельцы и застройщ. недвиж.</t>
  </si>
  <si>
    <t>Владельцы и застр. неск. классов активов</t>
  </si>
  <si>
    <t>Владельцы и девелоперы объектов здравоохранения</t>
  </si>
  <si>
    <t>Владельцы и девелоперы гостиниц</t>
  </si>
  <si>
    <t>Застр. промышл./жилых объектов</t>
  </si>
  <si>
    <t>Владельцы и застройщики квартир</t>
  </si>
  <si>
    <t>Влад. и застр. сборных домов</t>
  </si>
  <si>
    <t>Влад. и застр. жилья для студентов</t>
  </si>
  <si>
    <t>Влад. и застр. промышл. объектов</t>
  </si>
  <si>
    <t>Владельцы и застройщики крупных складов</t>
  </si>
  <si>
    <t>Влад. и застр. объект. смеш. пром.</t>
  </si>
  <si>
    <t>Владельцы и застр. терм. логистики</t>
  </si>
  <si>
    <t>Владельцы и девелоперы офисных объектов</t>
  </si>
  <si>
    <t>Владельцы и застр. офисов в CBD</t>
  </si>
  <si>
    <t>Владельцы и застр. офисов в пригороде</t>
  </si>
  <si>
    <t>Владельцы и девелоперы розничных объектов</t>
  </si>
  <si>
    <t>Владельцы и застр. регион. торг. центров</t>
  </si>
  <si>
    <t>Владельцы и застр. торговых центров</t>
  </si>
  <si>
    <t>Единол. аренд., владельцы и застр.</t>
  </si>
  <si>
    <t>Владельцы и застр. камер хранения</t>
  </si>
  <si>
    <t>Спец. застр./владельцы</t>
  </si>
  <si>
    <t>Множеств. классы активов - REIT</t>
  </si>
  <si>
    <t>Здравоохранение - REIT</t>
  </si>
  <si>
    <t>Больницы - REIT</t>
  </si>
  <si>
    <t>Медицинские офисы - REIT</t>
  </si>
  <si>
    <t>Жилье для людей пенс. возраста - REIT</t>
  </si>
  <si>
    <t>Высококвалиф. уход - REIT</t>
  </si>
  <si>
    <t>Гостиницы - REIT</t>
  </si>
  <si>
    <t>Жилищные REIT</t>
  </si>
  <si>
    <t>Квартиры - REIT</t>
  </si>
  <si>
    <t>Дома на одну семью - REIT</t>
  </si>
  <si>
    <t>Сборные дома - REIT</t>
  </si>
  <si>
    <t>Студенческое жилье - REIT</t>
  </si>
  <si>
    <t>промышл. - REIT</t>
  </si>
  <si>
    <t>Крупные склады - REIT</t>
  </si>
  <si>
    <t>Смешанная промышл. - REIT</t>
  </si>
  <si>
    <t>Терморегулируемая логистика - REIT</t>
  </si>
  <si>
    <t>Офисные REITs</t>
  </si>
  <si>
    <t>Офис в деловом центре - REIT</t>
  </si>
  <si>
    <t>Пригородный офис - REIT</t>
  </si>
  <si>
    <t>Розничные REIT</t>
  </si>
  <si>
    <t>Региональные торговые центры - REIT</t>
  </si>
  <si>
    <t>Торговые центры - REIT</t>
  </si>
  <si>
    <t>Один съемщик - REIT</t>
  </si>
  <si>
    <t>Камеры хранения - REIT</t>
  </si>
  <si>
    <t>Лесоматериал - REIT</t>
  </si>
  <si>
    <t>REIT центров данных</t>
  </si>
  <si>
    <t>Инфраструктурные REIT</t>
  </si>
  <si>
    <t>Игровой REIT</t>
  </si>
  <si>
    <t>Специализ. REIT</t>
  </si>
  <si>
    <t>Недвижимость - Услуги</t>
  </si>
  <si>
    <t>Управление объектами недвижимости</t>
  </si>
  <si>
    <t>Управление коммерческой недвижимостью</t>
  </si>
  <si>
    <t>Управление жилой недвижимостью</t>
  </si>
  <si>
    <t>Жилье для пенсионеров - Управляющие</t>
  </si>
  <si>
    <t>Недвижимость - брокераж</t>
  </si>
  <si>
    <t>Брокеры недвиж. - аренда</t>
  </si>
  <si>
    <t>Брок. услуги по операциям с недвиж. - продажи</t>
  </si>
  <si>
    <t>Здравоохранение</t>
  </si>
  <si>
    <t>Биотех. и фармацевт.</t>
  </si>
  <si>
    <t>Крупные фармац. компании</t>
  </si>
  <si>
    <t>Биотехнологии</t>
  </si>
  <si>
    <t>Спец. и типов. фарм. комп.</t>
  </si>
  <si>
    <t>Специальная фармацевтика</t>
  </si>
  <si>
    <t>Типовые фармац. продукты</t>
  </si>
  <si>
    <t>Мед. учреждения/услуги</t>
  </si>
  <si>
    <t>Медиц. учреждения</t>
  </si>
  <si>
    <t>Больницы</t>
  </si>
  <si>
    <t>Медицинский уход и попечение</t>
  </si>
  <si>
    <t>Длительный уход</t>
  </si>
  <si>
    <t>Д/с интенс. терапия и высококвалиф. уход</t>
  </si>
  <si>
    <t>Психиатр. и нарколог. больницы</t>
  </si>
  <si>
    <t>Специализированные помещения</t>
  </si>
  <si>
    <t>Центры диализного лечения почек</t>
  </si>
  <si>
    <t>Центры амбулаторного лечения</t>
  </si>
  <si>
    <t>Реабилитационные центры</t>
  </si>
  <si>
    <t>Хирургич. и экстренная помощь</t>
  </si>
  <si>
    <t>Услуги здравоохран.</t>
  </si>
  <si>
    <t>Контрактные исследования</t>
  </si>
  <si>
    <t>Услуги медицинского тестирования</t>
  </si>
  <si>
    <t>Клинические лаборатории</t>
  </si>
  <si>
    <t>Радиолог. и диагност. визуализация</t>
  </si>
  <si>
    <t>Амбулаторные медицинские услуги</t>
  </si>
  <si>
    <t>Услуги скорой помощи</t>
  </si>
  <si>
    <t>Услуги медицинской помощи на дому</t>
  </si>
  <si>
    <t>Ветеринарные услуги</t>
  </si>
  <si>
    <t>Система снабжения здравоохран.</t>
  </si>
  <si>
    <t>Распространение товаров здравоохранения</t>
  </si>
  <si>
    <t>Распростр. мед. оборуд.</t>
  </si>
  <si>
    <t>Распред. мед. препаратов</t>
  </si>
  <si>
    <t>Распр. фармац./спец. товаров</t>
  </si>
  <si>
    <t>Распространение фармацев. товаров</t>
  </si>
  <si>
    <t>Распространение специализ. товаров</t>
  </si>
  <si>
    <t>Страховка рецептов на лекарственные препараты</t>
  </si>
  <si>
    <t>Управл. медицина</t>
  </si>
  <si>
    <t>Предприним. в сфере управл. мед. обслуж.</t>
  </si>
  <si>
    <t>Упр. мед. обслуж.-Управление болезнями</t>
  </si>
  <si>
    <t>Управляемое медицинское обслуживание - Гос. учреждения</t>
  </si>
  <si>
    <t>Упр. мед. обслуживание - Medicare (XIX)</t>
  </si>
  <si>
    <t>Упр. мед. обслуж.-Medicare</t>
  </si>
  <si>
    <t>Мед. оборуд./приборы</t>
  </si>
  <si>
    <t>Медикаменты</t>
  </si>
  <si>
    <t>Офтальмологич. продукция</t>
  </si>
  <si>
    <t>Хирургическая аппаратура и расходные материалы</t>
  </si>
  <si>
    <t>Биолог. науки - оборуд-е</t>
  </si>
  <si>
    <t>Медико-биолог. науки</t>
  </si>
  <si>
    <t>Диагностика в лабораторных условиях</t>
  </si>
  <si>
    <t>Медицинские устройства</t>
  </si>
  <si>
    <t>Кардиоваскулярное оборудование</t>
  </si>
  <si>
    <t>Электрофизиологич. устройства</t>
  </si>
  <si>
    <t>Система мер по управл. част. сердечных сокращений</t>
  </si>
  <si>
    <t>Вспоспомогательные желудочковые системы</t>
  </si>
  <si>
    <t>Хирургическая кардиология</t>
  </si>
  <si>
    <t>Устройства нейромодуляции</t>
  </si>
  <si>
    <t>Ортопедич. устройства</t>
  </si>
  <si>
    <t>Реконструктивные импланты</t>
  </si>
  <si>
    <t>Внутричелюстные зубные импланты</t>
  </si>
  <si>
    <t>Импланты бедренного сустава</t>
  </si>
  <si>
    <t>Импланты коленного сустава</t>
  </si>
  <si>
    <t>Устройства для лечения заболеваний позвоночника</t>
  </si>
  <si>
    <t>Мед. оборудование</t>
  </si>
  <si>
    <t>Оборудование пластической хирургии</t>
  </si>
  <si>
    <t>Стоматологическое оборудование</t>
  </si>
  <si>
    <t>Мониторинг и поставки медикаментов</t>
  </si>
  <si>
    <t>Радиационное оборудование</t>
  </si>
  <si>
    <t>Оборудование для создания изображений</t>
  </si>
  <si>
    <t>Лучевое лечение</t>
  </si>
  <si>
    <t>Хирургич. и мед. инструменты</t>
  </si>
  <si>
    <t>Промышл.</t>
  </si>
  <si>
    <t>Промышленная продукция</t>
  </si>
  <si>
    <t>Многоотраслевые компании</t>
  </si>
  <si>
    <t>Аэрокосм. и оборона</t>
  </si>
  <si>
    <t>Воздуш. суда и детали</t>
  </si>
  <si>
    <t>Воздуш. суда</t>
  </si>
  <si>
    <t>Детали самолетов</t>
  </si>
  <si>
    <t>Авиац. двигат. и детали</t>
  </si>
  <si>
    <t>Конструкц. самолетов и з/части</t>
  </si>
  <si>
    <t>Электроника самолетов</t>
  </si>
  <si>
    <t>Оборона</t>
  </si>
  <si>
    <t>Ввоенно-воздушн. суда</t>
  </si>
  <si>
    <t>Военные бронир. автомоб./танки</t>
  </si>
  <si>
    <t>Ракеты и космич. корабли</t>
  </si>
  <si>
    <t>Боеприпасы и аксессуары</t>
  </si>
  <si>
    <t>Военные корабли</t>
  </si>
  <si>
    <t>Электроника и спец. системы</t>
  </si>
  <si>
    <t>Электрооборудование</t>
  </si>
  <si>
    <t>Оборуд. и системы для зданий</t>
  </si>
  <si>
    <t>Лифты и эскалаторы</t>
  </si>
  <si>
    <t>Товары для обогрева, кондиционир.</t>
  </si>
  <si>
    <t>Холодильное и отопительное оборуд.</t>
  </si>
  <si>
    <t>Оборуд. для нагрева воды</t>
  </si>
  <si>
    <t>Промышл. и коммерч. вентиляторы</t>
  </si>
  <si>
    <t>Осветительные приборы</t>
  </si>
  <si>
    <t>Коммерч. электр. осветит. приборы</t>
  </si>
  <si>
    <t>Электр. освет. приборы для дом. польз.</t>
  </si>
  <si>
    <t>Приборы безопасности</t>
  </si>
  <si>
    <t>Системы пожарообнаружения</t>
  </si>
  <si>
    <t>Системы безопасности</t>
  </si>
  <si>
    <t>Силовое электрооборудование  </t>
  </si>
  <si>
    <t>Оборуд. для пр-ва электрич.</t>
  </si>
  <si>
    <t>Генераторы электроэнергии</t>
  </si>
  <si>
    <t>Выработка атомн. энергии, оборуд. и системы</t>
  </si>
  <si>
    <t>Энергет. котлы и радиаторы</t>
  </si>
  <si>
    <t>Турбогенераторы</t>
  </si>
  <si>
    <t>Оборуд. д/выраб. электроэн., запчасти</t>
  </si>
  <si>
    <t>Оборуд. д/электропер., распред.</t>
  </si>
  <si>
    <t>Оборуд. д/электропередачи</t>
  </si>
  <si>
    <t>Распред. аппаратура, трансформ. и др</t>
  </si>
  <si>
    <t>Электросеть, обслуж./запчасти</t>
  </si>
  <si>
    <t>Средства автоматизации пром. производства</t>
  </si>
  <si>
    <t>Средства автоматизации производства</t>
  </si>
  <si>
    <t>Автоматизация процесса</t>
  </si>
  <si>
    <t>Измерит. инструменты</t>
  </si>
  <si>
    <t>Счетчики измерения электрич.</t>
  </si>
  <si>
    <t>Измер. приборы и счетч. для жидкостей</t>
  </si>
  <si>
    <t>Измер. и регулирующ. устройства</t>
  </si>
  <si>
    <t>Электрические детали</t>
  </si>
  <si>
    <t>Электронные катушки</t>
  </si>
  <si>
    <t>Электронные коннекторы</t>
  </si>
  <si>
    <t>Промышл. электроника - оборудование</t>
  </si>
  <si>
    <t>Проводы и кабели</t>
  </si>
  <si>
    <t>Машинное оборудование</t>
  </si>
  <si>
    <t>Сельхозтехника</t>
  </si>
  <si>
    <t>Сельскохозяйственная техника и оборуд.</t>
  </si>
  <si>
    <t>С/х тракторы и машины</t>
  </si>
  <si>
    <t>Ирригационное оборудование</t>
  </si>
  <si>
    <t>Оборуд. для дома, газона и сада</t>
  </si>
  <si>
    <t>Обслуж. с/х техники и запчастей</t>
  </si>
  <si>
    <t>Строительные машины</t>
  </si>
  <si>
    <t>Строительная техника</t>
  </si>
  <si>
    <t>Горнодоб. техника и оборуд.</t>
  </si>
  <si>
    <t>Погруз.-разгруз. оборуд. для добыв. пром.</t>
  </si>
  <si>
    <t>Оборуд. для наземной добычи</t>
  </si>
  <si>
    <t>Оборуд. для подземной добычи</t>
  </si>
  <si>
    <t>Обслуж. и произв. запч. для горнодоб.</t>
  </si>
  <si>
    <t>Моторы и оборуд. для электроэн.</t>
  </si>
  <si>
    <t>Промышл. двигатели</t>
  </si>
  <si>
    <t>Зубч. передачи и аппаратура</t>
  </si>
  <si>
    <t>З/части промышл. приводов</t>
  </si>
  <si>
    <t>Оборуд. для автомат. произв.</t>
  </si>
  <si>
    <t>Оборуд. для автомат. пром. процессов</t>
  </si>
  <si>
    <t>Промышл. роботы</t>
  </si>
  <si>
    <t>Реле и средства управления</t>
  </si>
  <si>
    <t>Запч. и обслуж. для пром. автоматики</t>
  </si>
  <si>
    <t>Регуляторы расхода</t>
  </si>
  <si>
    <t>Воздушные и газовые компрес.</t>
  </si>
  <si>
    <t>Гидроцил. и приводы</t>
  </si>
  <si>
    <t>Гидравл. насосы и моторы</t>
  </si>
  <si>
    <t>Гидравл. клапаны и шланг. арматура</t>
  </si>
  <si>
    <t>Промышл. клапаны</t>
  </si>
  <si>
    <t>Измерит. и раздат. насосы</t>
  </si>
  <si>
    <t>Насосы и оборуд.</t>
  </si>
  <si>
    <t>З/части и услуги управления</t>
  </si>
  <si>
    <t>Др. машины и оборудование</t>
  </si>
  <si>
    <t>Оборуд. для коммерч. и обсл. отраслей</t>
  </si>
  <si>
    <t>Торговые автоматы</t>
  </si>
  <si>
    <t>Техника для коммерч. прачечных</t>
  </si>
  <si>
    <t>Техника для пищевой промышл.</t>
  </si>
  <si>
    <t>Техника для бумажной промышл.</t>
  </si>
  <si>
    <t>Оборуд. для пласт. и резиновой промышл.</t>
  </si>
  <si>
    <t>Печатная техника и оборуд.</t>
  </si>
  <si>
    <t>Лесопильн. и деревообр. станки</t>
  </si>
  <si>
    <t>Ткацкие станки</t>
  </si>
  <si>
    <t>Инструментарий</t>
  </si>
  <si>
    <t>Ручные инструменты</t>
  </si>
  <si>
    <t>Инструменты с электрическим приводом</t>
  </si>
  <si>
    <t>Аксессуары для инструментов</t>
  </si>
  <si>
    <t>Техника общего назначения</t>
  </si>
  <si>
    <t>Промышл. вагранки и печи</t>
  </si>
  <si>
    <t>Моторы и генераторы</t>
  </si>
  <si>
    <t>Весы</t>
  </si>
  <si>
    <t>Упаковочное оборуд.</t>
  </si>
  <si>
    <t>Оборуд. по утилизации</t>
  </si>
  <si>
    <t>Прочие з/части для оборуд./услуги</t>
  </si>
  <si>
    <t>Оборуд. для перемещ. матер.</t>
  </si>
  <si>
    <t>Конвейеры и подъемно-транспортн. оборуд.</t>
  </si>
  <si>
    <t>Произв. грузовых автомоб./самоукладчиков</t>
  </si>
  <si>
    <t>Мостовые краны</t>
  </si>
  <si>
    <t>Техника для обработки металлов</t>
  </si>
  <si>
    <t>Арматура для резальных машин и станков</t>
  </si>
  <si>
    <t>Промышл. шаблоны</t>
  </si>
  <si>
    <t>Станки (металлорежущих)</t>
  </si>
  <si>
    <t>Станки (для формовки металла)</t>
  </si>
  <si>
    <t>Прокатне станки и оборуд.</t>
  </si>
  <si>
    <t>Станок д/обработки листов. металла</t>
  </si>
  <si>
    <t>Специальные пробойники и инструменты</t>
  </si>
  <si>
    <t>Штамповочные прессы</t>
  </si>
  <si>
    <t>Сварочное и паяльное оборуд.</t>
  </si>
  <si>
    <t>Оборуд. контроля за загрязн.</t>
  </si>
  <si>
    <t>Оборуд. для очистки воздуха</t>
  </si>
  <si>
    <t>Фильтры для очистки воздуха и жидк.</t>
  </si>
  <si>
    <t>Оборуд. для очистки воды</t>
  </si>
  <si>
    <t>Транспортное оборудование</t>
  </si>
  <si>
    <t>Коммерч. транспорт</t>
  </si>
  <si>
    <t>Коммерч. трансп. ср-ва/услуги</t>
  </si>
  <si>
    <t>Прицепы для грузовых автомобилей</t>
  </si>
  <si>
    <t>Ж/д подвижные составы</t>
  </si>
  <si>
    <t>Локомотивы</t>
  </si>
  <si>
    <t>Дизел. локомотивы</t>
  </si>
  <si>
    <t>Элект. локомотивы</t>
  </si>
  <si>
    <t>Подвижн. составы-Вагоны</t>
  </si>
  <si>
    <t>Грузовые вагоны</t>
  </si>
  <si>
    <t>Пассажирские вагоны</t>
  </si>
  <si>
    <t>Компон. и системы подвижн. составов</t>
  </si>
  <si>
    <t>Компоненты и системы ж/д путей</t>
  </si>
  <si>
    <t>Строительство судов</t>
  </si>
  <si>
    <t>Строительство и ремонт судов</t>
  </si>
  <si>
    <t>Запчасти и облуж. кораблей</t>
  </si>
  <si>
    <t>Промышл. промежут. продукты</t>
  </si>
  <si>
    <t>Металлоконструкции и скобяные изделия</t>
  </si>
  <si>
    <t>Скобяные изделия</t>
  </si>
  <si>
    <t>Шариковые и роликовые подшипники</t>
  </si>
  <si>
    <t>Болты и шайбы</t>
  </si>
  <si>
    <t>Готовые трубы и крепежные детали</t>
  </si>
  <si>
    <t>Металлическая арматура</t>
  </si>
  <si>
    <t>Металлоизделия</t>
  </si>
  <si>
    <t>Ковка и штамповка</t>
  </si>
  <si>
    <t>Специализир. роликовое профилирование</t>
  </si>
  <si>
    <t>Ковка железа и стали</t>
  </si>
  <si>
    <t>Чеканка металла</t>
  </si>
  <si>
    <t>Детали порошковой металлургии</t>
  </si>
  <si>
    <t>Промышленные образцы</t>
  </si>
  <si>
    <t>Индустриальные резервуары для хранения</t>
  </si>
  <si>
    <t>Машиностроительные заводы</t>
  </si>
  <si>
    <t>Покрытие и обработка металлов</t>
  </si>
  <si>
    <t>Гальванопластика</t>
  </si>
  <si>
    <t>Металлизация и гравировка</t>
  </si>
  <si>
    <t>Термообработка металлов</t>
  </si>
  <si>
    <t>Металлолисты</t>
  </si>
  <si>
    <t>Металлические заготовки</t>
  </si>
  <si>
    <t>Изделия из жести</t>
  </si>
  <si>
    <t>Структурн. метал. изделия и пластины</t>
  </si>
  <si>
    <t>Готов. конструкц. металл</t>
  </si>
  <si>
    <t>Изделия из метал. плит</t>
  </si>
  <si>
    <t>Метизы</t>
  </si>
  <si>
    <t>Крупногабар. пружины</t>
  </si>
  <si>
    <t>Малогабаритные пружины</t>
  </si>
  <si>
    <t>Резина и пластмасса</t>
  </si>
  <si>
    <t>Товары из пластмассы</t>
  </si>
  <si>
    <t>Продукция из резины</t>
  </si>
  <si>
    <t>Резинотехнические изделия</t>
  </si>
  <si>
    <t>Немиханич. резиновые изделия</t>
  </si>
  <si>
    <t>Произ.-тех. услуги</t>
  </si>
  <si>
    <t>Поддержка промышл-ти</t>
  </si>
  <si>
    <t>Промышл. опт. торговля и аренда</t>
  </si>
  <si>
    <t>Промышл. техника - опт. торговля</t>
  </si>
  <si>
    <t>Опт. торг. - оборуд. для стр-ва/добычи</t>
  </si>
  <si>
    <t>Опт. торг. - оборуд. для с/х</t>
  </si>
  <si>
    <t>Опт. торг. - промышл. оборуд./маш.</t>
  </si>
  <si>
    <t>Опт. торг. - трансп. оборуд.</t>
  </si>
  <si>
    <t>Опт. торг. - промышл. оборуд.</t>
  </si>
  <si>
    <t>Опт. торговля - системы ОКВД</t>
  </si>
  <si>
    <t>Опт. торговля - электр. оборудование</t>
  </si>
  <si>
    <t>Опт. торговля - уборочн. инвентарь</t>
  </si>
  <si>
    <t>Опт. торговля - водопровод</t>
  </si>
  <si>
    <t>Услуги пром. аренды</t>
  </si>
  <si>
    <t>Прокат коммерч. грузовых автомобилей</t>
  </si>
  <si>
    <t>Услуги аренды оборуд.</t>
  </si>
  <si>
    <t>Аренда промышл. оборуд.</t>
  </si>
  <si>
    <t>Аренда машинного оборудования</t>
  </si>
  <si>
    <t>Услуги по ремонту промышл. оборуд.</t>
  </si>
  <si>
    <t>Ремонт электр. и точного оборудования</t>
  </si>
  <si>
    <t>Ремонт промышл. оборуд.</t>
  </si>
  <si>
    <t>Энергетич. службы и облуж. сетей</t>
  </si>
  <si>
    <t>Услуги коммерч. поддержки</t>
  </si>
  <si>
    <t>Услуги по уборке зданий</t>
  </si>
  <si>
    <t>Ремонт и техническое обслуживание</t>
  </si>
  <si>
    <t>Услуги по уборке</t>
  </si>
  <si>
    <t>Ландшафтные услуги</t>
  </si>
  <si>
    <t>Услуги по борьбе с вредителями</t>
  </si>
  <si>
    <t>Предост. продов-я</t>
  </si>
  <si>
    <t>Фирмы, обслуживающие торжества</t>
  </si>
  <si>
    <t>Подрядчики общественного питания</t>
  </si>
  <si>
    <t>Полиграф. услуги</t>
  </si>
  <si>
    <t>Печать газет, книг, журн.</t>
  </si>
  <si>
    <t>Поддержка печатной деятельность</t>
  </si>
  <si>
    <t>Услуги по охране</t>
  </si>
  <si>
    <t>Следственные услуги</t>
  </si>
  <si>
    <t>Охранники и караульная служба</t>
  </si>
  <si>
    <t>Услуги в области систем безопасности</t>
  </si>
  <si>
    <t>Исправительные учреждения</t>
  </si>
  <si>
    <t>Прочие услуги коммерч. поддержки</t>
  </si>
  <si>
    <t>Аукционные дома/Арт-дилеры</t>
  </si>
  <si>
    <t>Организ. собраний и выставок</t>
  </si>
  <si>
    <t>Геофизич. услуги, разведка</t>
  </si>
  <si>
    <t>Дизайн интерьера</t>
  </si>
  <si>
    <t>Гаражи и стоянки автомашин</t>
  </si>
  <si>
    <t>Испытательные лаборатории</t>
  </si>
  <si>
    <t>Равномерная аренда</t>
  </si>
  <si>
    <t>Переработка отходов</t>
  </si>
  <si>
    <t>Сбор и перераб. опасных отходов</t>
  </si>
  <si>
    <t>Опасные отходы - сбор</t>
  </si>
  <si>
    <t>Перераб. и очистка опасных отходов</t>
  </si>
  <si>
    <t>Вторсырье</t>
  </si>
  <si>
    <t>Твердые отходы - сбор и переработка</t>
  </si>
  <si>
    <t>Утилизация</t>
  </si>
  <si>
    <t>Рекультивация</t>
  </si>
  <si>
    <t>Твердые коммунально-бытовые отходы - сбор</t>
  </si>
  <si>
    <t>Твердые отходы - печь для сжигания</t>
  </si>
  <si>
    <t>Твердые отходы - место хранение</t>
  </si>
  <si>
    <t>Твердые отходы - перемещение</t>
  </si>
  <si>
    <t>Профессион. услуги</t>
  </si>
  <si>
    <t>Юридические услуги</t>
  </si>
  <si>
    <t>Офисы юристов</t>
  </si>
  <si>
    <t>Услуги нотариуса, юриста и лицензир.</t>
  </si>
  <si>
    <t>Лоббистск. фирмы</t>
  </si>
  <si>
    <t>Консультац. услуги по вопросам управл.</t>
  </si>
  <si>
    <t>Кадровые агентства</t>
  </si>
  <si>
    <t>Услуги подбора персонала</t>
  </si>
  <si>
    <t>Управленческое консультирование</t>
  </si>
  <si>
    <t>Услуги по управлению развитием сотрудников</t>
  </si>
  <si>
    <t>Временное трудоустройство</t>
  </si>
  <si>
    <t>Другие проф. услуги</t>
  </si>
  <si>
    <t>Услуги бухгалтерского учета</t>
  </si>
  <si>
    <t>Подготовка налогов Услуги</t>
  </si>
  <si>
    <t>Транспортировка и логистика</t>
  </si>
  <si>
    <t>Авиалинии</t>
  </si>
  <si>
    <t>Авиакомпании с полным обслуживанием</t>
  </si>
  <si>
    <t>Врчк от чартер. перевозок - авиалинии с полным обслуж.</t>
  </si>
  <si>
    <t>Врчк основных авиалиний - авиалинии с полным обслуж.</t>
  </si>
  <si>
    <t>Регион. авиалинии -  авиалинии с полным обслуж.</t>
  </si>
  <si>
    <t>Пр. врчк авиакомпании с полным обслуж.</t>
  </si>
  <si>
    <t>Лоукостеры</t>
  </si>
  <si>
    <t>Чартерные авиалинии - LCC</t>
  </si>
  <si>
    <t>Основные авиалинии - LCC</t>
  </si>
  <si>
    <t>Регион. авиалинии - LCC -</t>
  </si>
  <si>
    <t>Пр. врчк авиакомп. - LCC</t>
  </si>
  <si>
    <t>Региональные авиалинии</t>
  </si>
  <si>
    <t>Чартерные авиалинии - регион.</t>
  </si>
  <si>
    <t>Основные авиалинии - регион.</t>
  </si>
  <si>
    <t>Региональные авиалинии - регион.</t>
  </si>
  <si>
    <t>Пр. врчк авиакомп. - регион.</t>
  </si>
  <si>
    <t>Грузовые авиаперевозки</t>
  </si>
  <si>
    <t>Курьерская доставка</t>
  </si>
  <si>
    <t>Услуги экспресс-курьера</t>
  </si>
  <si>
    <t>Услуги курьера наземной почты</t>
  </si>
  <si>
    <t>Почтовые услуги</t>
  </si>
  <si>
    <t>Морские грузоперевозки</t>
  </si>
  <si>
    <t>Прибрежные перевозки</t>
  </si>
  <si>
    <t>Контейнерные перевозки</t>
  </si>
  <si>
    <t>Морские перевозки сухих грузов</t>
  </si>
  <si>
    <t>Рыболовство во внутр. водах</t>
  </si>
  <si>
    <t>Накатная транспортировка</t>
  </si>
  <si>
    <t>Танкерные перевозки</t>
  </si>
  <si>
    <t>Хим. танкерные грузопер.</t>
  </si>
  <si>
    <t>Танкерные перевозки СНГ и СПГ</t>
  </si>
  <si>
    <t>Нефтяные танк. грузопер.</t>
  </si>
  <si>
    <t>Железнодорожные перевозки</t>
  </si>
  <si>
    <t>Интермодальные перевозки-жел. дорога</t>
  </si>
  <si>
    <t>Всего сырьевые товары-жел. дорога</t>
  </si>
  <si>
    <t>Перевозка сельскохоз. товаров-жел. дорога</t>
  </si>
  <si>
    <t>Перевозка автомобилей-жел. дорога</t>
  </si>
  <si>
    <t>Перевозка химикатов-жел. дорога</t>
  </si>
  <si>
    <t>Перевозка угля-жел. дорога</t>
  </si>
  <si>
    <t>Перевозка потребит. товаров-жел. дорога</t>
  </si>
  <si>
    <t>Перевозка лесопр.-жел. дорога</t>
  </si>
  <si>
    <t>Перевозка промышл. товаров-жел. дорога</t>
  </si>
  <si>
    <t>Метал. руды и металлы-жел. дорога</t>
  </si>
  <si>
    <t>Неметал. минералы и продукция-жел. дорога</t>
  </si>
  <si>
    <t>Грузоперевозки</t>
  </si>
  <si>
    <t>Малотон. грузопер. СМБ</t>
  </si>
  <si>
    <t>Малотоннажные грузоперевозки</t>
  </si>
  <si>
    <t>Топливная надбавка (LTL)</t>
  </si>
  <si>
    <t>Перевозки 'Asset-Based'</t>
  </si>
  <si>
    <t>Транзитная норма - груз</t>
  </si>
  <si>
    <t>Транзитная норма - топливо</t>
  </si>
  <si>
    <t>Услуги по переезду</t>
  </si>
  <si>
    <t>Специализированные автоперевозки</t>
  </si>
  <si>
    <t>Перевозки</t>
  </si>
  <si>
    <t>Пассажирский ж/д транспорт</t>
  </si>
  <si>
    <t>Междугор. ж/д перевозки</t>
  </si>
  <si>
    <t>Пригородные ж/д перевозки</t>
  </si>
  <si>
    <t>Автобусные перевозки</t>
  </si>
  <si>
    <t>Междугород. и сельские автобус. перевозки</t>
  </si>
  <si>
    <t>Местные автобусные перевозки</t>
  </si>
  <si>
    <t>Услуги такси</t>
  </si>
  <si>
    <t>Паромные перевозки</t>
  </si>
  <si>
    <t>Вертолетные услуги</t>
  </si>
  <si>
    <t>Логистика</t>
  </si>
  <si>
    <t>Логистика, брокерск. дело</t>
  </si>
  <si>
    <t>Брокерские услуги воздушных перевозок</t>
  </si>
  <si>
    <t>Брокерские услуги межтранспортных перевозок</t>
  </si>
  <si>
    <t>Брокерские услуги океанских перевозок</t>
  </si>
  <si>
    <t>Брокерские услуги грузовиков</t>
  </si>
  <si>
    <t>Транспортно-экспедиторские услуги</t>
  </si>
  <si>
    <t>Межтранспортные услуги</t>
  </si>
  <si>
    <t>Услуги хранения и складирования</t>
  </si>
  <si>
    <t>Трансп. операц. и услуги</t>
  </si>
  <si>
    <t>Операторы трансп. инфрастр.</t>
  </si>
  <si>
    <t>Портовые операторы</t>
  </si>
  <si>
    <t>Операторы дорог/туннелей/мостов</t>
  </si>
  <si>
    <t>Транспортировка</t>
  </si>
  <si>
    <t>Воздушный транспорт</t>
  </si>
  <si>
    <t>Морская вспомогат. деятельность</t>
  </si>
  <si>
    <t>Услуги по поддержки ж/д</t>
  </si>
  <si>
    <t>Вспомог. услуги перевозки на грузовых автомобилях</t>
  </si>
  <si>
    <t>Проект./строительство</t>
  </si>
  <si>
    <t>Инженерия</t>
  </si>
  <si>
    <t>Архитектура</t>
  </si>
  <si>
    <t>Строительство/инженерия</t>
  </si>
  <si>
    <t>Промышленный и дорожный инжиниринг</t>
  </si>
  <si>
    <t>Услуги экологической инженерии</t>
  </si>
  <si>
    <t>Услуги экологического консульт.</t>
  </si>
  <si>
    <t>Услуги экологич. инжиниринга</t>
  </si>
  <si>
    <t>Строительство инфраструктуры</t>
  </si>
  <si>
    <t>Строительство коммуник. инфрастр.</t>
  </si>
  <si>
    <t>Проведение кабеля</t>
  </si>
  <si>
    <t>Проведение линий связи и передач</t>
  </si>
  <si>
    <t>Проводка сетей</t>
  </si>
  <si>
    <t>Строительство энергетической инфраструктуры</t>
  </si>
  <si>
    <t>Строительство электростанций</t>
  </si>
  <si>
    <t>Строительство атомных электростанций</t>
  </si>
  <si>
    <t>Нефть/газ - инфрастр. стр-во</t>
  </si>
  <si>
    <t>Строительство транспортной инфраструктуры</t>
  </si>
  <si>
    <t>Строительство аэропортов и автострад</t>
  </si>
  <si>
    <t>Морское строительство</t>
  </si>
  <si>
    <t>Строит-во метро и ж/д</t>
  </si>
  <si>
    <t>Строительство подземных коммуникаций</t>
  </si>
  <si>
    <t>Нефте-газовые услуги</t>
  </si>
  <si>
    <t>Строительство газовых магистралей</t>
  </si>
  <si>
    <t>Строительство коммун. водоснабжения</t>
  </si>
  <si>
    <t>Строительство зданий</t>
  </si>
  <si>
    <t>Строительство коммерческих зданий</t>
  </si>
  <si>
    <t>Жилое стр-во</t>
  </si>
  <si>
    <t>Промышленные здания - строительство</t>
  </si>
  <si>
    <t>Строительство учреждений</t>
  </si>
  <si>
    <t>Материалы</t>
  </si>
  <si>
    <t>Химическая промышленность</t>
  </si>
  <si>
    <t>С/х химикаты</t>
  </si>
  <si>
    <t>Пестициды</t>
  </si>
  <si>
    <t>Фунгициды</t>
  </si>
  <si>
    <t>Гербициды</t>
  </si>
  <si>
    <t>Инсектициды</t>
  </si>
  <si>
    <t>Удобрения</t>
  </si>
  <si>
    <t>Смешивание и распр. удобрений</t>
  </si>
  <si>
    <t>Азотные удобрения</t>
  </si>
  <si>
    <t>Фосфорные удобрения</t>
  </si>
  <si>
    <t>Калиевые удобрения</t>
  </si>
  <si>
    <t>Семена и с/хоз. биотехнологии</t>
  </si>
  <si>
    <t>Осн. и многоотр. хим. продукты</t>
  </si>
  <si>
    <t>Химические продукты с неорганическим основанием</t>
  </si>
  <si>
    <t>Щелочи и хлор</t>
  </si>
  <si>
    <t>Кислоты оптом</t>
  </si>
  <si>
    <t>Промышленный газ</t>
  </si>
  <si>
    <t>Хим. продукты с орган. основ. и промеж. продукты</t>
  </si>
  <si>
    <t>Спирты</t>
  </si>
  <si>
    <t>Ароматические соединения</t>
  </si>
  <si>
    <t>Промежуточные продукты</t>
  </si>
  <si>
    <t>Олефины</t>
  </si>
  <si>
    <t>Другие органические химикаты</t>
  </si>
  <si>
    <t>Сажа</t>
  </si>
  <si>
    <t>Циклич. углевод. и полуфабрик.</t>
  </si>
  <si>
    <t>Смолы и древесина</t>
  </si>
  <si>
    <t>Органич. смолы, волокна, каучук и произв.</t>
  </si>
  <si>
    <t>Искусственное волокно и нити</t>
  </si>
  <si>
    <t>Целлюлозное органическое волокно</t>
  </si>
  <si>
    <t>Нецеллюлозное органическое волокно</t>
  </si>
  <si>
    <t>Органическая смола</t>
  </si>
  <si>
    <t>Синтетический каучук</t>
  </si>
  <si>
    <t>Специализир. химикаты</t>
  </si>
  <si>
    <t>Клеящие вещества и герметики</t>
  </si>
  <si>
    <t>Современные материалы</t>
  </si>
  <si>
    <t>Изделия из высококачеств. керамики</t>
  </si>
  <si>
    <t>Углеродное волокно</t>
  </si>
  <si>
    <t>Композитные материалы</t>
  </si>
  <si>
    <t>Конструкционные полимеры</t>
  </si>
  <si>
    <t>Товары из графита</t>
  </si>
  <si>
    <t>Нанотехнологии</t>
  </si>
  <si>
    <t>Металлы со специальным покрытием</t>
  </si>
  <si>
    <t>Катализаторы</t>
  </si>
  <si>
    <t>Потребительские розничные хим. продукты</t>
  </si>
  <si>
    <t>Электронные химикаты</t>
  </si>
  <si>
    <t>Взрывчатые вещества</t>
  </si>
  <si>
    <t>Чистые химикаты</t>
  </si>
  <si>
    <t>Вкусовые добавки и ароматизаторы</t>
  </si>
  <si>
    <t>Функциональные добавки</t>
  </si>
  <si>
    <t>Косметические добавки</t>
  </si>
  <si>
    <t>Жидкие смазки и присадки для смазочных масел</t>
  </si>
  <si>
    <t>Пищевые добавки</t>
  </si>
  <si>
    <t>Добавки и химикаты для бум. произв.</t>
  </si>
  <si>
    <t>Полимерные добавки</t>
  </si>
  <si>
    <t>Промышл. и офисные чист. химикаты</t>
  </si>
  <si>
    <t>Нефтепромысловые химические продукты</t>
  </si>
  <si>
    <t>Краски и покрытия</t>
  </si>
  <si>
    <t>Промышленные покрытия</t>
  </si>
  <si>
    <t>Специальные покрытия</t>
  </si>
  <si>
    <t>Печатная краска</t>
  </si>
  <si>
    <t>Синтетические краски и пигменты</t>
  </si>
  <si>
    <t>Неорганическая краска и пигменты</t>
  </si>
  <si>
    <t>Органические красители и наполнители</t>
  </si>
  <si>
    <t>Хим. продукты для водоочистки</t>
  </si>
  <si>
    <t>Распростран. химикатов</t>
  </si>
  <si>
    <t>Опт. торговля - Химич. и смежные продукты</t>
  </si>
  <si>
    <t>Оптовая торговля - пластмассы и формы</t>
  </si>
  <si>
    <t>Стройматериалы</t>
  </si>
  <si>
    <t>Цемент и заполнители</t>
  </si>
  <si>
    <t>Совокупные данные</t>
  </si>
  <si>
    <t>Дробленый камень</t>
  </si>
  <si>
    <t>Песок и гравий</t>
  </si>
  <si>
    <t>Асфальт</t>
  </si>
  <si>
    <t>Цемент</t>
  </si>
  <si>
    <t>Товарный бетон</t>
  </si>
  <si>
    <t>Строительные материалы</t>
  </si>
  <si>
    <t>Кирпич, плитка и глиняные строймат.</t>
  </si>
  <si>
    <t>Кирпичи и строит. керамич. плитка</t>
  </si>
  <si>
    <t>Неглиняные огнеупорные изделия</t>
  </si>
  <si>
    <t>Продукция из бетона</t>
  </si>
  <si>
    <t>Бетонные кирпичи/блоки</t>
  </si>
  <si>
    <t>Бетонные трубы</t>
  </si>
  <si>
    <t>Строит. стекло</t>
  </si>
  <si>
    <t>Продукция из гипса</t>
  </si>
  <si>
    <t>Изоляц. товары</t>
  </si>
  <si>
    <t>Минеральная вата</t>
  </si>
  <si>
    <t>Изоляция из пенополистирола</t>
  </si>
  <si>
    <t>Пластиковые стройматериалы</t>
  </si>
  <si>
    <t>Кровельное покрытие</t>
  </si>
  <si>
    <t>Различные строительные изделия</t>
  </si>
  <si>
    <t>Абразивные изделия</t>
  </si>
  <si>
    <t>Неметаллич. минеральн. продукты</t>
  </si>
  <si>
    <t>Строит. изделия из камня</t>
  </si>
  <si>
    <t>Известняк</t>
  </si>
  <si>
    <t>Штучный камень</t>
  </si>
  <si>
    <t>Гранит</t>
  </si>
  <si>
    <t>Упаковка и емкости</t>
  </si>
  <si>
    <t>Упаковка и тара</t>
  </si>
  <si>
    <t>Стеклянные контейнеры</t>
  </si>
  <si>
    <t>Метал. контейн. и упаков. матер.</t>
  </si>
  <si>
    <t>Алюмин. фольга для упаковка</t>
  </si>
  <si>
    <t>Металлич. контейнеры</t>
  </si>
  <si>
    <t>Бумажные контейнеры и упаковка</t>
  </si>
  <si>
    <t>Гофрированные упаковочные материалы</t>
  </si>
  <si>
    <t>Упаковочные изделия из формованной фибры</t>
  </si>
  <si>
    <t>Бумажные пакеты</t>
  </si>
  <si>
    <t>Бумажные пищевые контейнеры</t>
  </si>
  <si>
    <t>Картонные упаковочные материалы</t>
  </si>
  <si>
    <t>Пластиковые контейнеры и упаков. материалы</t>
  </si>
  <si>
    <t>Полиэтилен. мешки и сумки</t>
  </si>
  <si>
    <t>Пластиковые бутылки</t>
  </si>
  <si>
    <t>Пластмас. упаковочн. пленки</t>
  </si>
  <si>
    <t>Защитные  упаковочные материалы</t>
  </si>
  <si>
    <t>Упаковочные ярлыки</t>
  </si>
  <si>
    <t>Лес, бумага/древесина</t>
  </si>
  <si>
    <t>Лесное хоз-во и лесозаг.</t>
  </si>
  <si>
    <t>Ресурсы лесосек</t>
  </si>
  <si>
    <t>Лесозаготовки</t>
  </si>
  <si>
    <t>Питомники и выращивание деревьев</t>
  </si>
  <si>
    <t>Каучуковые плантации</t>
  </si>
  <si>
    <t>Фабрики - бумага/целлюлоза</t>
  </si>
  <si>
    <t>Бумага</t>
  </si>
  <si>
    <t>Целлюлоза</t>
  </si>
  <si>
    <t>Древесные изделия</t>
  </si>
  <si>
    <t>Структурная фанера</t>
  </si>
  <si>
    <t>Лесопильни</t>
  </si>
  <si>
    <t>Листовая фанера и обшивка (мгк древесина)</t>
  </si>
  <si>
    <t>Изделия из дерева</t>
  </si>
  <si>
    <t>Пропитка древесины консервантами</t>
  </si>
  <si>
    <t>Неструктурная древесина</t>
  </si>
  <si>
    <t>Листовая фанера и обшивка (тв. древесина)</t>
  </si>
  <si>
    <t>Реконстр. древесные изделия</t>
  </si>
  <si>
    <t>Сталь</t>
  </si>
  <si>
    <t>Производители стали</t>
  </si>
  <si>
    <t>Полосовая сталь</t>
  </si>
  <si>
    <t>Сортовой прокат, трубы</t>
  </si>
  <si>
    <t>Долгосрочные продукты</t>
  </si>
  <si>
    <t>Трубы</t>
  </si>
  <si>
    <t>Волочение стальных пружин</t>
  </si>
  <si>
    <t>Металлы со спец. свойствами</t>
  </si>
  <si>
    <t>Обслуж. центры и обр. металлов</t>
  </si>
  <si>
    <t>Центры услуг по металлу</t>
  </si>
  <si>
    <t>Устройства по обработке стали</t>
  </si>
  <si>
    <t>Металлы и горная пром.</t>
  </si>
  <si>
    <t>Железо</t>
  </si>
  <si>
    <t>Добыча железных руд</t>
  </si>
  <si>
    <t>Железолитейные заводы</t>
  </si>
  <si>
    <t>Цветные металлы</t>
  </si>
  <si>
    <t>Алюминий</t>
  </si>
  <si>
    <t>Добыча бокситов</t>
  </si>
  <si>
    <t>Выплавка алюминия</t>
  </si>
  <si>
    <t>Кобальт</t>
  </si>
  <si>
    <t>Медь</t>
  </si>
  <si>
    <t>Добыча медной руды</t>
  </si>
  <si>
    <t>Медь - плавка и переработка</t>
  </si>
  <si>
    <t>Марганец</t>
  </si>
  <si>
    <t>Молибден</t>
  </si>
  <si>
    <t>Никель, свинец и цинк</t>
  </si>
  <si>
    <t>Свинец</t>
  </si>
  <si>
    <t>Никель</t>
  </si>
  <si>
    <t>Цинк</t>
  </si>
  <si>
    <t>Жесть</t>
  </si>
  <si>
    <t>Урановые руды</t>
  </si>
  <si>
    <t>Драгоценные металлы</t>
  </si>
  <si>
    <t>Золото</t>
  </si>
  <si>
    <t>Металлы платиновой группы</t>
  </si>
  <si>
    <t>Палладий</t>
  </si>
  <si>
    <t>Платина</t>
  </si>
  <si>
    <t>Родий</t>
  </si>
  <si>
    <t>Серебро</t>
  </si>
  <si>
    <t>Добыча полезн. ископаемых</t>
  </si>
  <si>
    <t>Добыча полезных ископаемых</t>
  </si>
  <si>
    <t>Глина</t>
  </si>
  <si>
    <t>Литий</t>
  </si>
  <si>
    <t>Фосфориты</t>
  </si>
  <si>
    <t>Калий, сода и борат</t>
  </si>
  <si>
    <t>Редкоземельные</t>
  </si>
  <si>
    <t>Добыча драг. камней</t>
  </si>
  <si>
    <t>Алмазы</t>
  </si>
  <si>
    <t>Драгоценные камни</t>
  </si>
  <si>
    <t>Добыча угля</t>
  </si>
  <si>
    <t>Энергетический уголь</t>
  </si>
  <si>
    <t>Камен. уголь и лигнит</t>
  </si>
  <si>
    <t>Каменный уголь (в недрах)</t>
  </si>
  <si>
    <t>Коксующийся уголь</t>
  </si>
  <si>
    <t>Услуги по добыче ископаемых</t>
  </si>
  <si>
    <t>Уголь-Вспомогательные услуги</t>
  </si>
  <si>
    <t>Металлы-Вспомогательные услуги</t>
  </si>
  <si>
    <t>Вспомогат. услуги по добыче неметал. ископ.</t>
  </si>
  <si>
    <t>Оптовые продавцы/трейдеры-Металлы и руда</t>
  </si>
  <si>
    <t>Технология</t>
  </si>
  <si>
    <t>Тех. оборудование и полупроводники</t>
  </si>
  <si>
    <t>Аппаратное обеспечение</t>
  </si>
  <si>
    <t>Оборудование связи</t>
  </si>
  <si>
    <t>Оборудование для радио и телевещания</t>
  </si>
  <si>
    <t>Оборудование для сетей данных</t>
  </si>
  <si>
    <t>Сетевое оборуд. для дома и малого бизнеса</t>
  </si>
  <si>
    <t>Беспроводное сетевое оборудование</t>
  </si>
  <si>
    <t>Проводное оборудование сетей данных</t>
  </si>
  <si>
    <t>Мобильные телефоны</t>
  </si>
  <si>
    <t>Телекоммуник. оборудование</t>
  </si>
  <si>
    <t>Беспроводн. телекоммуникац. оборуд.</t>
  </si>
  <si>
    <t>Радиокоммуникационное мобильное оборуд.</t>
  </si>
  <si>
    <t>Устройства RFID</t>
  </si>
  <si>
    <t>Оборудование спутниковой связи</t>
  </si>
  <si>
    <t>Оборуд. для услуг беспроводных приложений</t>
  </si>
  <si>
    <t>Оборуд. инфраструктуры беспроводной связи</t>
  </si>
  <si>
    <t>Проводное телекоммуникационное оборуд.</t>
  </si>
  <si>
    <t>Оборудование для кабельного ТВ</t>
  </si>
  <si>
    <t>Волоконнооптическое телекоммуникац. оборуд.</t>
  </si>
  <si>
    <t>Телекоммуникационные устройства</t>
  </si>
  <si>
    <t>Абонентское проводное оконечное оборуд.</t>
  </si>
  <si>
    <t>Проводное сетевое оборудование</t>
  </si>
  <si>
    <t>Пр-во быт. электр.</t>
  </si>
  <si>
    <t>Пр-во аудио оборудования</t>
  </si>
  <si>
    <t>Дом./автомоб. аудиотехника</t>
  </si>
  <si>
    <t>Персонал. аудиоустройства</t>
  </si>
  <si>
    <t>Профессион. аудиоприборы</t>
  </si>
  <si>
    <t>Фотооборудование</t>
  </si>
  <si>
    <t>Цифров. фотоап.</t>
  </si>
  <si>
    <t>Видеокамеры</t>
  </si>
  <si>
    <t>Аксессуары для фотоаппаратов</t>
  </si>
  <si>
    <t>Дисплеи</t>
  </si>
  <si>
    <t>Экраны и телевизоры</t>
  </si>
  <si>
    <t>Специализ. отображение</t>
  </si>
  <si>
    <t>Устройства GPS</t>
  </si>
  <si>
    <t>Клавиатура и мышь</t>
  </si>
  <si>
    <t>Офисная электроника</t>
  </si>
  <si>
    <t>Принтеры и сканеры</t>
  </si>
  <si>
    <t>Поставщики офисной электроники</t>
  </si>
  <si>
    <t>Видеооборудование</t>
  </si>
  <si>
    <t>Оборудование для видеоигр</t>
  </si>
  <si>
    <t>Компьют. аппаратура</t>
  </si>
  <si>
    <t>Персональные компьютеры</t>
  </si>
  <si>
    <t>Настольные компьютеры</t>
  </si>
  <si>
    <t>Портативные компьютеры</t>
  </si>
  <si>
    <t>Запомин. устройства</t>
  </si>
  <si>
    <t>Жесткие диски</t>
  </si>
  <si>
    <t>Твердот. накопитель</t>
  </si>
  <si>
    <t>Сетевое хранение и шифрование данных</t>
  </si>
  <si>
    <t>Компоненты жесткого диска</t>
  </si>
  <si>
    <t>Серверы</t>
  </si>
  <si>
    <t>Суперкомпьютеры</t>
  </si>
  <si>
    <t>Спец. аппаратное обеспечение</t>
  </si>
  <si>
    <t>Принтеры 3D</t>
  </si>
  <si>
    <t>Биометрические/идентификационные системы</t>
  </si>
  <si>
    <t>Оптические инструменты и линзы</t>
  </si>
  <si>
    <t>Системы наблюдения/управл. дор. движ.</t>
  </si>
  <si>
    <t>Системы управл. транз.</t>
  </si>
  <si>
    <t>Терминалы POS</t>
  </si>
  <si>
    <t>Компоненты</t>
  </si>
  <si>
    <t>Компоненты коммуникац. оборуд.</t>
  </si>
  <si>
    <t>Компоненты системы отображения информации</t>
  </si>
  <si>
    <t>Индикат. панели</t>
  </si>
  <si>
    <t>Сенс. мониторы</t>
  </si>
  <si>
    <t>Электр. (стекло)</t>
  </si>
  <si>
    <t>Электр. батареи</t>
  </si>
  <si>
    <t>Пассивн. компон.</t>
  </si>
  <si>
    <t>Печатные платы</t>
  </si>
  <si>
    <t>Дистрибьюторы технологий</t>
  </si>
  <si>
    <t>Полупроводники</t>
  </si>
  <si>
    <t>Пр-во полупроводн.</t>
  </si>
  <si>
    <t>капитальное оборудование</t>
  </si>
  <si>
    <t>Фронтальное капитальное оборудование</t>
  </si>
  <si>
    <t>Монтажные материалы и решения</t>
  </si>
  <si>
    <t>Услуги сборки и тестирования</t>
  </si>
  <si>
    <t>Литье</t>
  </si>
  <si>
    <t>Кремниевые продукты</t>
  </si>
  <si>
    <t>П/проводниковые устройства</t>
  </si>
  <si>
    <t>Аналогов. ИС</t>
  </si>
  <si>
    <t>Аналог специализир. применения</t>
  </si>
  <si>
    <t>Управление энергопитанием</t>
  </si>
  <si>
    <t>Стандартные линейные - общее назначение</t>
  </si>
  <si>
    <t>Дискретные</t>
  </si>
  <si>
    <t>Дискретные компоненты, сенсоры</t>
  </si>
  <si>
    <t>Светодиоды</t>
  </si>
  <si>
    <t>Оптические компоненты</t>
  </si>
  <si>
    <t>Интеллект. собств. - дизайн полупров.</t>
  </si>
  <si>
    <t>Память ИС</t>
  </si>
  <si>
    <t>Память DRAM</t>
  </si>
  <si>
    <t>Память SRAM</t>
  </si>
  <si>
    <t>Логич., процес. и специализ. ИС</t>
  </si>
  <si>
    <t>Коммуник. специализ. применения</t>
  </si>
  <si>
    <t>Устройства ввода/вывода/хран. данных  СП</t>
  </si>
  <si>
    <t>Мультимедиа специализ. применения</t>
  </si>
  <si>
    <t>Логика</t>
  </si>
  <si>
    <t>Микроконтроллеры</t>
  </si>
  <si>
    <t>Микропроцессоры</t>
  </si>
  <si>
    <t>ПО и тех. услуги</t>
  </si>
  <si>
    <t>Программное обеспечение</t>
  </si>
  <si>
    <t>Прогр. обеспечение</t>
  </si>
  <si>
    <t>Аналитика и визуализация</t>
  </si>
  <si>
    <t>ПО для контента/участия</t>
  </si>
  <si>
    <t>Инженерное ПО</t>
  </si>
  <si>
    <t>ПО для предприятий</t>
  </si>
  <si>
    <t>Спец. программное обеспечение</t>
  </si>
  <si>
    <t>Коммуникационное оборудование</t>
  </si>
  <si>
    <t>Обучающее программное обеспечение</t>
  </si>
  <si>
    <t>Программное обеспечение игр</t>
  </si>
  <si>
    <t>Медицинское прогр. обеспечение</t>
  </si>
  <si>
    <t>Прогр. обеспеч. инфраструкт.</t>
  </si>
  <si>
    <t>ПО для визуализ./облачное ПО</t>
  </si>
  <si>
    <t>Программное обеспечение для баз данных</t>
  </si>
  <si>
    <t>ПО для безопасности</t>
  </si>
  <si>
    <t>Сист. программное обеспечение</t>
  </si>
  <si>
    <t>Технологические услуги</t>
  </si>
  <si>
    <t>ИТ-услуги</t>
  </si>
  <si>
    <t>Услуги ИТ - Правительственные</t>
  </si>
  <si>
    <t>Аутсорсинг бизнес-процессов (BPO)</t>
  </si>
  <si>
    <t>Компьютерные усл. - Интегрированные решения</t>
  </si>
  <si>
    <t>Услуги сетевой интеграции</t>
  </si>
  <si>
    <t>Консалтинг в области технологий</t>
  </si>
  <si>
    <t>ИТ услуги - Правительство</t>
  </si>
  <si>
    <t>Информац. услуги</t>
  </si>
  <si>
    <t>Услуги финансовой информации</t>
  </si>
  <si>
    <t>Кредитные агентства</t>
  </si>
  <si>
    <t>Данные и аналитика</t>
  </si>
  <si>
    <t>Услуги нефинансовой информации</t>
  </si>
  <si>
    <t>Медицинская информация</t>
  </si>
  <si>
    <t>Юридическая информация</t>
  </si>
  <si>
    <t>Информация о недвижимости</t>
  </si>
  <si>
    <t>Научная информация</t>
  </si>
  <si>
    <t>Технологическая информация</t>
  </si>
  <si>
    <t>Процессоры данных и транзакций</t>
  </si>
  <si>
    <t>Процессоры финанс. данных</t>
  </si>
  <si>
    <t>Процессоры нефинанс. данных</t>
  </si>
  <si>
    <t>Коммунальные услуги</t>
  </si>
  <si>
    <t>Энергоносители</t>
  </si>
  <si>
    <t>Электроснабжение</t>
  </si>
  <si>
    <t>Интегрир. электроэнергетика</t>
  </si>
  <si>
    <t>Выработка электроэн.</t>
  </si>
  <si>
    <t>Электроэнергия из ископаемых видов топлива</t>
  </si>
  <si>
    <t>Электричество на основе органич. топлива - Регулир.</t>
  </si>
  <si>
    <t>Электр. на осн. ОТ - нерегулир.</t>
  </si>
  <si>
    <t>Ядерная энергия</t>
  </si>
  <si>
    <t>Ядерная энергетика - Регулируемая</t>
  </si>
  <si>
    <t>Ядерная энергетика - Нерегулируемая</t>
  </si>
  <si>
    <t>Возобновляемая энергия</t>
  </si>
  <si>
    <t>Генерация солнечной энергии</t>
  </si>
  <si>
    <t>Солнечная энергия - регулируемая</t>
  </si>
  <si>
    <t>Солнечная энергия - нерегулируемя</t>
  </si>
  <si>
    <t>Энергия ветра</t>
  </si>
  <si>
    <t>Ветровая энергия - регулируемая</t>
  </si>
  <si>
    <t>Ветровая энергия - нерегулируемая</t>
  </si>
  <si>
    <t>Генерация геотермальной энергии</t>
  </si>
  <si>
    <t>Геотермальная энергия - рег.</t>
  </si>
  <si>
    <t>Геотермальная энергия - нерег.</t>
  </si>
  <si>
    <t>Гидроэнергетика</t>
  </si>
  <si>
    <t>Гидроэнергия - регулир.</t>
  </si>
  <si>
    <t>Гидроэнергия - нерегулируемая</t>
  </si>
  <si>
    <t>Морская энергия</t>
  </si>
  <si>
    <t>Морская энергия - регулируемая</t>
  </si>
  <si>
    <t>Морская энергия - нерегулируемая</t>
  </si>
  <si>
    <t>Энергия биомасс и отходов</t>
  </si>
  <si>
    <t>Биомассы и отходы - Регулируемые</t>
  </si>
  <si>
    <t>Биомассы и отходы - нерегулир.</t>
  </si>
  <si>
    <t>Хранение электроэнергии</t>
  </si>
  <si>
    <t>Передача и распред. электроэнергии</t>
  </si>
  <si>
    <t>Передача электроэнергии</t>
  </si>
  <si>
    <t>Распределение электроэнергии</t>
  </si>
  <si>
    <t>Район. отопл. и кондиц.</t>
  </si>
  <si>
    <t>Коммун. газо- и водоснабж.</t>
  </si>
  <si>
    <t>Ком. гзснбж</t>
  </si>
  <si>
    <t>Передача и хранение газа</t>
  </si>
  <si>
    <t>Передача природного газа</t>
  </si>
  <si>
    <t>Хранение природного газа</t>
  </si>
  <si>
    <t>Распределение газа</t>
  </si>
  <si>
    <t>Доставка пропана</t>
  </si>
  <si>
    <t>Распределение прир. газа</t>
  </si>
  <si>
    <t>Коммунальное водоснабжение</t>
  </si>
  <si>
    <t>Канализационные сети</t>
  </si>
  <si>
    <t>Сети водоснабжения</t>
  </si>
  <si>
    <t>Продажи электричества и газа</t>
  </si>
  <si>
    <t>Маркетинг энергии и торговля</t>
  </si>
  <si>
    <t>Маркетинг газа и торговля</t>
  </si>
  <si>
    <t>Государств.</t>
  </si>
  <si>
    <t>Наднацион.</t>
  </si>
  <si>
    <t>Национ.</t>
  </si>
  <si>
    <t>Суверенное правительство</t>
  </si>
  <si>
    <t>Суверенные агентства</t>
  </si>
  <si>
    <t>Государственные банки</t>
  </si>
  <si>
    <t>Центральные банки</t>
  </si>
  <si>
    <t>Государств. банки развития</t>
  </si>
  <si>
    <t>Экспортно-импортный банк</t>
  </si>
  <si>
    <t>Региональные и местные</t>
  </si>
  <si>
    <t>Регионы</t>
  </si>
  <si>
    <t>Региональное правительство</t>
  </si>
  <si>
    <t>Рег. агент.</t>
  </si>
  <si>
    <t>Местные</t>
  </si>
  <si>
    <t>Местное правительство</t>
  </si>
  <si>
    <t>Местные агентства</t>
  </si>
  <si>
    <t>Неклассиф.</t>
  </si>
  <si>
    <t>Неклассифицируемо</t>
  </si>
  <si>
    <t>Нет данных</t>
  </si>
  <si>
    <t>Корп. корректировки</t>
  </si>
  <si>
    <t>Интерсегм. корректировки</t>
  </si>
  <si>
    <t xml:space="preserve">LANGUAGE: </t>
  </si>
  <si>
    <t>Vlookup#</t>
  </si>
  <si>
    <t>BICS CODE</t>
  </si>
  <si>
    <t>Definition</t>
  </si>
  <si>
    <t xml:space="preserve">       Produits de tissus et vêtements</t>
  </si>
  <si>
    <t xml:space="preserve">       Bekleidungs- &amp; Textilprodukte</t>
  </si>
  <si>
    <t xml:space="preserve">       Produtos têxteis e vestuário</t>
  </si>
  <si>
    <t xml:space="preserve">       Indumenti e prodotti tessili</t>
  </si>
  <si>
    <t xml:space="preserve">       紡織及服裝產品</t>
  </si>
  <si>
    <t xml:space="preserve">       의류 &amp; 섬유 제품</t>
  </si>
  <si>
    <t xml:space="preserve">       服装和纺织产品</t>
  </si>
  <si>
    <t xml:space="preserve">       Одежда и текстильные изделия</t>
  </si>
  <si>
    <t xml:space="preserve">       Товары для дома и офиса</t>
  </si>
  <si>
    <t xml:space="preserve">       Verbraucherdienste</t>
  </si>
  <si>
    <t xml:space="preserve">       Servicios al consumidor</t>
  </si>
  <si>
    <t xml:space="preserve">       消費者服務</t>
  </si>
  <si>
    <t xml:space="preserve">       消费者服务</t>
  </si>
  <si>
    <t xml:space="preserve">       Потребительские услуги</t>
  </si>
  <si>
    <t xml:space="preserve">       經銷商-非核心消費</t>
  </si>
  <si>
    <t xml:space="preserve">       유통업체 - 자유소비재</t>
  </si>
  <si>
    <t xml:space="preserve">       零售-非核心消費</t>
  </si>
  <si>
    <t xml:space="preserve">       소매 - 자유소비재</t>
  </si>
  <si>
    <t xml:space="preserve">       Produits de consommation</t>
  </si>
  <si>
    <t xml:space="preserve">       Konsumgüter</t>
  </si>
  <si>
    <t xml:space="preserve">       Productos del consumidor</t>
  </si>
  <si>
    <t xml:space="preserve">       Bens de consumo</t>
  </si>
  <si>
    <t xml:space="preserve">       Prodotti al consumo</t>
  </si>
  <si>
    <t xml:space="preserve">       消費者產品</t>
  </si>
  <si>
    <t xml:space="preserve">       소비자 제품</t>
  </si>
  <si>
    <t xml:space="preserve">       消费品</t>
  </si>
  <si>
    <t xml:space="preserve">       Потребительские товары</t>
  </si>
  <si>
    <t xml:space="preserve">       Vente au détail - Consommation essentielle</t>
  </si>
  <si>
    <t xml:space="preserve">       Comercio al por menor - consumo básico</t>
  </si>
  <si>
    <t xml:space="preserve">       Varejo - Consumo básico</t>
  </si>
  <si>
    <t xml:space="preserve">       零售-核心消費</t>
  </si>
  <si>
    <t xml:space="preserve">       零售-必需消费品</t>
  </si>
  <si>
    <t xml:space="preserve">       Energie renouvelable</t>
  </si>
  <si>
    <t xml:space="preserve">       Erneuerbare Energie</t>
  </si>
  <si>
    <t xml:space="preserve">       Energía renovable</t>
  </si>
  <si>
    <t xml:space="preserve">       Energia renovável</t>
  </si>
  <si>
    <t xml:space="preserve">       Energie rinnovabili</t>
  </si>
  <si>
    <t xml:space="preserve">       再生能源</t>
  </si>
  <si>
    <t xml:space="preserve">       재생에너지</t>
  </si>
  <si>
    <t xml:space="preserve">       可再生能源</t>
  </si>
  <si>
    <t xml:space="preserve">       Возобновляемая энергия</t>
  </si>
  <si>
    <t xml:space="preserve">       銀行</t>
  </si>
  <si>
    <t xml:space="preserve">       Banques</t>
  </si>
  <si>
    <t xml:space="preserve">       Bancos</t>
  </si>
  <si>
    <t xml:space="preserve">       Banche</t>
  </si>
  <si>
    <t xml:space="preserve">       은행</t>
  </si>
  <si>
    <t xml:space="preserve">       Банки</t>
  </si>
  <si>
    <t xml:space="preserve">       Immobilier</t>
  </si>
  <si>
    <t xml:space="preserve">       Immobilien</t>
  </si>
  <si>
    <t xml:space="preserve">       Inmuebles</t>
  </si>
  <si>
    <t xml:space="preserve">       Immobili</t>
  </si>
  <si>
    <t xml:space="preserve">       不動產</t>
  </si>
  <si>
    <t xml:space="preserve">       부동산</t>
  </si>
  <si>
    <t xml:space="preserve">       房地产</t>
  </si>
  <si>
    <t>건강관리</t>
  </si>
  <si>
    <t>保健</t>
  </si>
  <si>
    <t xml:space="preserve">       医疗保健设施与服务</t>
  </si>
  <si>
    <t xml:space="preserve">       Aérospatiale et défense</t>
  </si>
  <si>
    <t xml:space="preserve">       Raumfahrt &amp; Verteidigung</t>
  </si>
  <si>
    <t xml:space="preserve">       Defesa e aeroespacial</t>
  </si>
  <si>
    <t xml:space="preserve">       Aerospazio e difesa</t>
  </si>
  <si>
    <t xml:space="preserve">       航空與國防</t>
  </si>
  <si>
    <t xml:space="preserve">       항공우주 &amp; 방위</t>
  </si>
  <si>
    <t xml:space="preserve">       航空航天及国防</t>
  </si>
  <si>
    <t xml:space="preserve">       Аэрокосм. и оборона</t>
  </si>
  <si>
    <t xml:space="preserve">       Электрооборудование</t>
  </si>
  <si>
    <t xml:space="preserve">       機械工業</t>
  </si>
  <si>
    <t xml:space="preserve">       Машинное оборудование</t>
  </si>
  <si>
    <t xml:space="preserve">       Industriegüter</t>
  </si>
  <si>
    <t xml:space="preserve">       Bienes fabricados</t>
  </si>
  <si>
    <t xml:space="preserve">       Bens manufaturados</t>
  </si>
  <si>
    <t xml:space="preserve">       製造品</t>
  </si>
  <si>
    <t xml:space="preserve">       制成品</t>
  </si>
  <si>
    <t xml:space="preserve">       Промышл. товары</t>
  </si>
  <si>
    <t xml:space="preserve">       Transportwesen &amp; Logistik</t>
  </si>
  <si>
    <t xml:space="preserve">       Transporte y logística</t>
  </si>
  <si>
    <t xml:space="preserve">       Transportes e logística</t>
  </si>
  <si>
    <t xml:space="preserve">       運輸及物流</t>
  </si>
  <si>
    <t xml:space="preserve">       운송 &amp; 물류</t>
  </si>
  <si>
    <t xml:space="preserve">       运输与物流</t>
  </si>
  <si>
    <t xml:space="preserve">       Транспортировка и логистика</t>
  </si>
  <si>
    <t>原料</t>
  </si>
  <si>
    <t xml:space="preserve">       Chimie</t>
  </si>
  <si>
    <t xml:space="preserve">       Chemikalien</t>
  </si>
  <si>
    <t xml:space="preserve">       Produtos químicos</t>
  </si>
  <si>
    <t xml:space="preserve">       Prodotti chimici</t>
  </si>
  <si>
    <t xml:space="preserve">       化學</t>
  </si>
  <si>
    <t xml:space="preserve">       화학</t>
  </si>
  <si>
    <t xml:space="preserve">       化工产品</t>
  </si>
  <si>
    <t xml:space="preserve">       Химическая промышленность</t>
  </si>
  <si>
    <t xml:space="preserve">       Стройматериалы</t>
  </si>
  <si>
    <t xml:space="preserve">       Container &amp; Verpackung</t>
  </si>
  <si>
    <t xml:space="preserve">       Contenedores y envasado</t>
  </si>
  <si>
    <t xml:space="preserve">       Contêiner e embalagem</t>
  </si>
  <si>
    <t xml:space="preserve">       容器與包裝</t>
  </si>
  <si>
    <t xml:space="preserve">       컨테이너 및 포장</t>
  </si>
  <si>
    <t xml:space="preserve">       容器与包装</t>
  </si>
  <si>
    <t xml:space="preserve">       Упаковка и емкости</t>
  </si>
  <si>
    <t xml:space="preserve">       Бумага и лесопродукты</t>
  </si>
  <si>
    <t xml:space="preserve">       Métaux &amp; Minerais</t>
  </si>
  <si>
    <t xml:space="preserve">       Metalle &amp; Bergbau</t>
  </si>
  <si>
    <t xml:space="preserve">       Metales y minas</t>
  </si>
  <si>
    <t xml:space="preserve">       Metais e Mineração</t>
  </si>
  <si>
    <t xml:space="preserve">       Industrie minero-metallurgiche</t>
  </si>
  <si>
    <t xml:space="preserve">       金屬與礦業</t>
  </si>
  <si>
    <t xml:space="preserve">       금속과 채광</t>
  </si>
  <si>
    <t xml:space="preserve">       金属与矿业</t>
  </si>
  <si>
    <t xml:space="preserve">       Hardware</t>
  </si>
  <si>
    <t xml:space="preserve">       Matériel</t>
  </si>
  <si>
    <t xml:space="preserve">       Articoli per ferramenta</t>
  </si>
  <si>
    <t xml:space="preserve">       硬體</t>
  </si>
  <si>
    <t xml:space="preserve">       하드웨어</t>
  </si>
  <si>
    <t xml:space="preserve">       硬件</t>
  </si>
  <si>
    <t xml:space="preserve">       Скобяные изделия</t>
  </si>
  <si>
    <t xml:space="preserve">       Semi-conducteurs</t>
  </si>
  <si>
    <t xml:space="preserve">       Halbleiter</t>
  </si>
  <si>
    <t xml:space="preserve">       Semiconductores</t>
  </si>
  <si>
    <t xml:space="preserve">       Semicondutores</t>
  </si>
  <si>
    <t xml:space="preserve">       Semiconduttori</t>
  </si>
  <si>
    <t xml:space="preserve">       半導體</t>
  </si>
  <si>
    <t xml:space="preserve">       반도체</t>
  </si>
  <si>
    <t xml:space="preserve">       半导体</t>
  </si>
  <si>
    <t xml:space="preserve">       Полупроводники</t>
  </si>
  <si>
    <t xml:space="preserve">       Design, Fabrication et Distribution</t>
  </si>
  <si>
    <t xml:space="preserve">       Design, Herstellung &amp; Vertrieb</t>
  </si>
  <si>
    <t xml:space="preserve">       Diseño, fabricación y distribución</t>
  </si>
  <si>
    <t xml:space="preserve">       Design, manufatura e distribuição</t>
  </si>
  <si>
    <t xml:space="preserve">       設計、製造及經銷</t>
  </si>
  <si>
    <t xml:space="preserve">       디자인, 제조 &amp; 유통</t>
  </si>
  <si>
    <t xml:space="preserve">       设计、制造与分销</t>
  </si>
  <si>
    <t xml:space="preserve">       Дизайн, производство и распространение</t>
  </si>
  <si>
    <t xml:space="preserve">       Services à la collectivité</t>
  </si>
  <si>
    <t xml:space="preserve">       Versorger</t>
  </si>
  <si>
    <t xml:space="preserve">       Servicios públicos</t>
  </si>
  <si>
    <t xml:space="preserve">       Serviços públicos</t>
  </si>
  <si>
    <t xml:space="preserve">       公用事業</t>
  </si>
  <si>
    <t xml:space="preserve">       유틸리티</t>
  </si>
  <si>
    <t xml:space="preserve">       公用设施</t>
  </si>
  <si>
    <t xml:space="preserve">       Энергоносители</t>
  </si>
  <si>
    <t>Left Blank</t>
  </si>
  <si>
    <t>日本語</t>
  </si>
  <si>
    <t xml:space="preserve">     林産物･紙製品製造</t>
  </si>
  <si>
    <t xml:space="preserve">       Fabrication de produits forestiers et du papier</t>
  </si>
  <si>
    <t xml:space="preserve">       Herstellung von Papier- &amp; Forstprodukten</t>
  </si>
  <si>
    <t xml:space="preserve">       Elaboración de productos forestales y de papel</t>
  </si>
  <si>
    <t xml:space="preserve">       Fabricação de produtos florestais e papel</t>
  </si>
  <si>
    <t xml:space="preserve">       Produzione prodotti forestali e cartacei</t>
  </si>
  <si>
    <t xml:space="preserve">       林木及紙類產品製造</t>
  </si>
  <si>
    <t xml:space="preserve">       임업 &amp; 종이제품 제조업</t>
  </si>
  <si>
    <t xml:space="preserve">       林业与纸制产品制造</t>
  </si>
  <si>
    <t xml:space="preserve">     金属･鉱業</t>
  </si>
  <si>
    <t xml:space="preserve">       Металлы и горная промышленность</t>
  </si>
  <si>
    <t xml:space="preserve">     建設資材製造</t>
  </si>
  <si>
    <t xml:space="preserve">       Fabrication de matériaux de construction</t>
  </si>
  <si>
    <t xml:space="preserve">       Baustoffherstellung</t>
  </si>
  <si>
    <t xml:space="preserve">       Fabricación de materiales de construcción</t>
  </si>
  <si>
    <t xml:space="preserve">       Fabricação de materiais de construção</t>
  </si>
  <si>
    <t xml:space="preserve">       Produzione materiali da costruzione</t>
  </si>
  <si>
    <t xml:space="preserve">       建材製造</t>
  </si>
  <si>
    <t xml:space="preserve">       건설자재 제조업</t>
  </si>
  <si>
    <t xml:space="preserve">       建筑材料制造</t>
  </si>
  <si>
    <t xml:space="preserve">     化学工業</t>
  </si>
  <si>
    <t xml:space="preserve">       Químico</t>
  </si>
  <si>
    <t xml:space="preserve">     容器･梱包</t>
  </si>
  <si>
    <t xml:space="preserve">       Emballages et contenants</t>
  </si>
  <si>
    <t xml:space="preserve">       Contenitori e confezioni</t>
  </si>
  <si>
    <t xml:space="preserve">     ｹｰﾌﾞﾙﾃﾚﾋﾞ･衛星放送</t>
  </si>
  <si>
    <t xml:space="preserve">       Câble et satellite</t>
  </si>
  <si>
    <t xml:space="preserve">       Kabel &amp; Satelliten</t>
  </si>
  <si>
    <t xml:space="preserve">       Cable y satélite</t>
  </si>
  <si>
    <t xml:space="preserve">       Cabo e satélite</t>
  </si>
  <si>
    <t xml:space="preserve">       Via cavo e satellite</t>
  </si>
  <si>
    <t xml:space="preserve">       有線及衛星</t>
  </si>
  <si>
    <t xml:space="preserve">       케이블 &amp; 위성</t>
  </si>
  <si>
    <t xml:space="preserve">       有线与卫星</t>
  </si>
  <si>
    <t xml:space="preserve">       Кабельное и спутниковое телевидение</t>
  </si>
  <si>
    <t xml:space="preserve">     有線通信ｻｰﾋﾞｽ</t>
  </si>
  <si>
    <t xml:space="preserve">       Services de télécommunication filaire</t>
  </si>
  <si>
    <t xml:space="preserve">       Kabelgebundene Telekommunikationsdienste</t>
  </si>
  <si>
    <t xml:space="preserve">       Servicios de telecomunicaciones de lineas fijas</t>
  </si>
  <si>
    <t xml:space="preserve">       Seviços de telecomunicação sem fio</t>
  </si>
  <si>
    <t xml:space="preserve">       Servizi telecomunicazione via cavo</t>
  </si>
  <si>
    <t xml:space="preserve">       固網電信服務</t>
  </si>
  <si>
    <t xml:space="preserve">       유선 정보통신 서비스</t>
  </si>
  <si>
    <t xml:space="preserve">       有线电信服务</t>
  </si>
  <si>
    <t xml:space="preserve">       Проводная телефонная связь</t>
  </si>
  <si>
    <t xml:space="preserve">     ｲﾝﾀｰﾈｯﾄﾒﾃﾞｨｱ</t>
  </si>
  <si>
    <t xml:space="preserve">       Média internet</t>
  </si>
  <si>
    <t xml:space="preserve">       Internet-Medien</t>
  </si>
  <si>
    <t xml:space="preserve">       Prensa en Internet</t>
  </si>
  <si>
    <t xml:space="preserve">       Mídia-Internet</t>
  </si>
  <si>
    <t xml:space="preserve">       Editoria via Internet</t>
  </si>
  <si>
    <t xml:space="preserve">       網路媒體</t>
  </si>
  <si>
    <t xml:space="preserve">       인터넷 미디어</t>
  </si>
  <si>
    <t xml:space="preserve">       互联网媒体</t>
  </si>
  <si>
    <t xml:space="preserve">       Интернет СМИ</t>
  </si>
  <si>
    <t xml:space="preserve">     無線通信ｻｰﾋﾞｽ</t>
  </si>
  <si>
    <t xml:space="preserve">       Services de télécommunication sans fil</t>
  </si>
  <si>
    <t xml:space="preserve">       Drahtlose Telekommunikationsdienste</t>
  </si>
  <si>
    <t xml:space="preserve">       Servicios de telecomunicaciones inalámbricas</t>
  </si>
  <si>
    <t xml:space="preserve">       Serviços de telecomunicação sem fio</t>
  </si>
  <si>
    <t xml:space="preserve">       Servizi telecomunicazione senza fili</t>
  </si>
  <si>
    <t xml:space="preserve">       無線電信服務</t>
  </si>
  <si>
    <t xml:space="preserve">       무선 정보통신 서비스</t>
  </si>
  <si>
    <t xml:space="preserve">       无线电信服务</t>
  </si>
  <si>
    <t xml:space="preserve">       Беспроводные телекоммуникационные услуги</t>
  </si>
  <si>
    <t xml:space="preserve">     娯楽ｺﾝﾃﾝﾂ</t>
  </si>
  <si>
    <t xml:space="preserve">       Contenus de divertissement</t>
  </si>
  <si>
    <t xml:space="preserve">       Unterhaltungsinhalt</t>
  </si>
  <si>
    <t xml:space="preserve">       Contenido de entretenimiento</t>
  </si>
  <si>
    <t xml:space="preserve">       Conteúdo de entretenimento</t>
  </si>
  <si>
    <t xml:space="preserve">       Contenuto intrattenimento</t>
  </si>
  <si>
    <t xml:space="preserve">       娛樂內容</t>
  </si>
  <si>
    <t xml:space="preserve">       엔터테인먼트 콘텐츠</t>
  </si>
  <si>
    <t xml:space="preserve">       娱乐内容</t>
  </si>
  <si>
    <t xml:space="preserve">       Развлекательное содерж.</t>
  </si>
  <si>
    <t xml:space="preserve">     出版･放送</t>
  </si>
  <si>
    <t xml:space="preserve">       Edition et diffusion</t>
  </si>
  <si>
    <t xml:space="preserve">       Verlagswesen &amp; Rundfunk</t>
  </si>
  <si>
    <t xml:space="preserve">       Publicación y difusión</t>
  </si>
  <si>
    <t xml:space="preserve">       Publicação e transmissão</t>
  </si>
  <si>
    <t xml:space="preserve">       Editoria e trasmissione</t>
  </si>
  <si>
    <t xml:space="preserve">       出版及廣播</t>
  </si>
  <si>
    <t xml:space="preserve">       출판 &amp; 방송</t>
  </si>
  <si>
    <t xml:space="preserve">       出版与广播</t>
  </si>
  <si>
    <t xml:space="preserve">       Издательское дело и радио- и телевещание</t>
  </si>
  <si>
    <t xml:space="preserve">     広告･ﾏｰｹﾃｨﾝｸﾞ</t>
  </si>
  <si>
    <t xml:space="preserve">       Publicité et marketing</t>
  </si>
  <si>
    <t xml:space="preserve">       Werbung &amp; Marketing</t>
  </si>
  <si>
    <t xml:space="preserve">       Publicidad y mercadotecnia</t>
  </si>
  <si>
    <t xml:space="preserve">       Marketing e propaganda</t>
  </si>
  <si>
    <t xml:space="preserve">       Pubblicità e marketing</t>
  </si>
  <si>
    <t xml:space="preserve">       廣告及行銷</t>
  </si>
  <si>
    <t xml:space="preserve">       광고 &amp; 마케팅</t>
  </si>
  <si>
    <t xml:space="preserve">       广告营销</t>
  </si>
  <si>
    <t xml:space="preserve">       Реклама и маркетинг</t>
  </si>
  <si>
    <t>Consommation discrétionnaire</t>
  </si>
  <si>
    <t xml:space="preserve">     ﾚｼﾞｬｰ用品製造</t>
  </si>
  <si>
    <t xml:space="preserve">       Fabrication de produits de loisir</t>
  </si>
  <si>
    <t xml:space="preserve">       Herstellung von Freizeitprodukten</t>
  </si>
  <si>
    <t xml:space="preserve">       Fabricación de productos para ocio</t>
  </si>
  <si>
    <t xml:space="preserve">       Fabricação de produtos de lazer</t>
  </si>
  <si>
    <t xml:space="preserve">       Produzione prodotti per il tempo libero</t>
  </si>
  <si>
    <t xml:space="preserve">       休閒產品製造</t>
  </si>
  <si>
    <t xml:space="preserve">       레저용 제품 제조업</t>
  </si>
  <si>
    <t xml:space="preserve">       休闲产品制造</t>
  </si>
  <si>
    <t xml:space="preserve">       Товары для отдыха</t>
  </si>
  <si>
    <t xml:space="preserve">     自動車</t>
  </si>
  <si>
    <t xml:space="preserve">       Constructeurs d'automobiles</t>
  </si>
  <si>
    <t xml:space="preserve">       Herstellung von Autos</t>
  </si>
  <si>
    <t xml:space="preserve">       Fabricación de autos</t>
  </si>
  <si>
    <t xml:space="preserve">       Fabricação de automóveis</t>
  </si>
  <si>
    <t xml:space="preserve">       Produzione automobili</t>
  </si>
  <si>
    <t xml:space="preserve">       汽車製造</t>
  </si>
  <si>
    <t xml:space="preserve">       자동차 제조업</t>
  </si>
  <si>
    <t xml:space="preserve">       汽车制造</t>
  </si>
  <si>
    <t xml:space="preserve">       Производство автомобилей</t>
  </si>
  <si>
    <t xml:space="preserve">     小売(一般消費財)</t>
  </si>
  <si>
    <t xml:space="preserve">       Vente au détail - Consommation discrétionnaire</t>
  </si>
  <si>
    <t xml:space="preserve">       Einzelhandel - Nichtbasiskonsumgüter</t>
  </si>
  <si>
    <t xml:space="preserve">       Comercio al por menor - consumo discrecional</t>
  </si>
  <si>
    <t xml:space="preserve">       Varejo - Consumo discricionário</t>
  </si>
  <si>
    <t xml:space="preserve">       Al dettaglio - Consumo discrezionale</t>
  </si>
  <si>
    <t xml:space="preserve">       零售-非必需消费品</t>
  </si>
  <si>
    <t xml:space="preserve">       Розничная торговля - товары выборочного спроса</t>
  </si>
  <si>
    <t xml:space="preserve">     旅客航空輸送業</t>
  </si>
  <si>
    <t xml:space="preserve">       Lignes aériennes</t>
  </si>
  <si>
    <t xml:space="preserve">       Fluglinien</t>
  </si>
  <si>
    <t xml:space="preserve">       Líneas aéreas</t>
  </si>
  <si>
    <t xml:space="preserve">       Empresas aéreas</t>
  </si>
  <si>
    <t xml:space="preserve">       Linee aeree</t>
  </si>
  <si>
    <t xml:space="preserve">       航空</t>
  </si>
  <si>
    <t xml:space="preserve">       항공사</t>
  </si>
  <si>
    <t xml:space="preserve">       航空公司</t>
  </si>
  <si>
    <t xml:space="preserve">       Авиалинии</t>
  </si>
  <si>
    <t xml:space="preserve">     ｶｼﾞﾉ､ｹﾞｰﾑ</t>
  </si>
  <si>
    <t xml:space="preserve">       Casinos et jeux de hasard</t>
  </si>
  <si>
    <t xml:space="preserve">       Kasinos &amp; Spielen</t>
  </si>
  <si>
    <t xml:space="preserve">       Casinos y juegos</t>
  </si>
  <si>
    <t xml:space="preserve">       Cassinos e jogos</t>
  </si>
  <si>
    <t xml:space="preserve">       Casino' e gioco d'azzardo</t>
  </si>
  <si>
    <t xml:space="preserve">       賭場及博弈</t>
  </si>
  <si>
    <t xml:space="preserve">       카지노 &amp; 게임</t>
  </si>
  <si>
    <t xml:space="preserve">       赌场和博彩</t>
  </si>
  <si>
    <t xml:space="preserve">       Казино и игры</t>
  </si>
  <si>
    <t xml:space="preserve">     ﾚｽﾄﾗﾝ</t>
  </si>
  <si>
    <t xml:space="preserve">       Restaurants</t>
  </si>
  <si>
    <t xml:space="preserve">       Restaurantes</t>
  </si>
  <si>
    <t xml:space="preserve">       Ristoranti</t>
  </si>
  <si>
    <t xml:space="preserve">       餐廳</t>
  </si>
  <si>
    <t xml:space="preserve">       음식점업</t>
  </si>
  <si>
    <t xml:space="preserve">       餐饮业</t>
  </si>
  <si>
    <t xml:space="preserve">       Рестораны</t>
  </si>
  <si>
    <t xml:space="preserve">     旅行&amp;宿泊施設</t>
  </si>
  <si>
    <t xml:space="preserve">       Voyage et hébergement</t>
  </si>
  <si>
    <t xml:space="preserve">       Reisen &amp; Unterkunft</t>
  </si>
  <si>
    <t xml:space="preserve">       Viajes y alojamiento</t>
  </si>
  <si>
    <t xml:space="preserve">       Viagem e alojamento</t>
  </si>
  <si>
    <t xml:space="preserve">       Viaggi e alloggi</t>
  </si>
  <si>
    <t xml:space="preserve">       旅遊及住宿</t>
  </si>
  <si>
    <t xml:space="preserve">       여행 &amp; 숙박</t>
  </si>
  <si>
    <t xml:space="preserve">       旅行和住宿</t>
  </si>
  <si>
    <t xml:space="preserve">       Путешествия и гостиницы</t>
  </si>
  <si>
    <t xml:space="preserve">     住宅建設</t>
  </si>
  <si>
    <t xml:space="preserve">       Constructeurs de maisons</t>
  </si>
  <si>
    <t xml:space="preserve">       Hausbauunternehmer</t>
  </si>
  <si>
    <t xml:space="preserve">       Constructora de viviendas</t>
  </si>
  <si>
    <t xml:space="preserve">       Construtoras de casas</t>
  </si>
  <si>
    <t xml:space="preserve">       Edilizia residenziale</t>
  </si>
  <si>
    <t xml:space="preserve">       住宅營建</t>
  </si>
  <si>
    <t xml:space="preserve">       주택 건설업체</t>
  </si>
  <si>
    <t xml:space="preserve">       房屋建筑商</t>
  </si>
  <si>
    <t xml:space="preserve">       Жилищно-строительная фирма</t>
  </si>
  <si>
    <t xml:space="preserve">     住宅関連用品</t>
  </si>
  <si>
    <t xml:space="preserve">       Bricolage et rénovation</t>
  </si>
  <si>
    <t xml:space="preserve">       Heimwerkerei</t>
  </si>
  <si>
    <t xml:space="preserve">       Proyectos domésticos</t>
  </si>
  <si>
    <t xml:space="preserve">       Reforma da casa</t>
  </si>
  <si>
    <t xml:space="preserve">       Fai da te</t>
  </si>
  <si>
    <t xml:space="preserve">       居家修繕</t>
  </si>
  <si>
    <t xml:space="preserve">       주택개량</t>
  </si>
  <si>
    <t xml:space="preserve">       家居装饰</t>
  </si>
  <si>
    <t xml:space="preserve">       Благоустройство жилья</t>
  </si>
  <si>
    <t xml:space="preserve">     衣料､繊維製品</t>
  </si>
  <si>
    <t xml:space="preserve">       Productos textiles y de ropa</t>
  </si>
  <si>
    <t xml:space="preserve">     家庭･事務用品</t>
  </si>
  <si>
    <t xml:space="preserve">       Fabrication d'articles de maison et bureau</t>
  </si>
  <si>
    <t xml:space="preserve">       Herstellung von Haus- &amp; Büroartikeln</t>
  </si>
  <si>
    <t xml:space="preserve">       Fabricación de productos para el hogar y oficina</t>
  </si>
  <si>
    <t xml:space="preserve">       Fabricação de produtos para casa e escritório</t>
  </si>
  <si>
    <t xml:space="preserve">       Produzione prodotti per casa e ufficio</t>
  </si>
  <si>
    <t xml:space="preserve">       家庭及辦公用品製造</t>
  </si>
  <si>
    <t xml:space="preserve">       가정 &amp; 사무용품 제조업</t>
  </si>
  <si>
    <t xml:space="preserve">       家居与办公产品制造</t>
  </si>
  <si>
    <t xml:space="preserve">     教育ｻｰﾋﾞｽ</t>
  </si>
  <si>
    <t xml:space="preserve">       Services d'enseignement</t>
  </si>
  <si>
    <t xml:space="preserve">       Bildungsdienste</t>
  </si>
  <si>
    <t xml:space="preserve">       Servicios educativos</t>
  </si>
  <si>
    <t xml:space="preserve">       Serviços educacionais</t>
  </si>
  <si>
    <t xml:space="preserve">       Servizi istruzione</t>
  </si>
  <si>
    <t xml:space="preserve">       教育服務</t>
  </si>
  <si>
    <t xml:space="preserve">       교육 서비스</t>
  </si>
  <si>
    <t xml:space="preserve">       教育服务</t>
  </si>
  <si>
    <t xml:space="preserve">       Услуги образования</t>
  </si>
  <si>
    <t xml:space="preserve">     ｴﾝﾀｰﾃｲﾝﾒﾝﾄ･ﾘｿｰｽ</t>
  </si>
  <si>
    <t xml:space="preserve">       Ressources de loisirs</t>
  </si>
  <si>
    <t xml:space="preserve">       Unterhaltungsressourcen</t>
  </si>
  <si>
    <t xml:space="preserve">       Recursos de entretenimiento</t>
  </si>
  <si>
    <t xml:space="preserve">       Recursos de entretenimento</t>
  </si>
  <si>
    <t xml:space="preserve">       Risorse intrattenimento</t>
  </si>
  <si>
    <t xml:space="preserve">       娛樂資源</t>
  </si>
  <si>
    <t xml:space="preserve">       엔터테인먼트 리소스</t>
  </si>
  <si>
    <t xml:space="preserve">       娱乐资源</t>
  </si>
  <si>
    <t xml:space="preserve">       Развлечения - Ресурсы</t>
  </si>
  <si>
    <t xml:space="preserve">     消費者ｻｰﾋﾞｽ</t>
  </si>
  <si>
    <t xml:space="preserve">       Services à la consommation</t>
  </si>
  <si>
    <t xml:space="preserve">       Serviços ao consumidor</t>
  </si>
  <si>
    <t xml:space="preserve">       Servizi al consumo</t>
  </si>
  <si>
    <t xml:space="preserve">       소비자 서비스</t>
  </si>
  <si>
    <t xml:space="preserve">     卸売業-一般消費財</t>
  </si>
  <si>
    <t xml:space="preserve">       Distributeurs - Consommation discrétionnaire</t>
  </si>
  <si>
    <t xml:space="preserve">       Vertriebsunternehmen - Nichtbasiskonsumgüter</t>
  </si>
  <si>
    <t xml:space="preserve">       Distribuidores - consumo discrecional</t>
  </si>
  <si>
    <t xml:space="preserve">       Distribuidores - Consumo discricionário</t>
  </si>
  <si>
    <t xml:space="preserve">       Distributori - Consumo discrezionale</t>
  </si>
  <si>
    <t xml:space="preserve">       分销商-非必需消费品</t>
  </si>
  <si>
    <t xml:space="preserve">       Дистрибьюторы - товары выборочного спроса</t>
  </si>
  <si>
    <t xml:space="preserve">     自動車部品</t>
  </si>
  <si>
    <t xml:space="preserve">       Fabrication de pièces automobiles</t>
  </si>
  <si>
    <t xml:space="preserve">       Herstellung von Autoteilen</t>
  </si>
  <si>
    <t xml:space="preserve">       Fabricación de autopartes</t>
  </si>
  <si>
    <t xml:space="preserve">       Fabricação de peças de automóveis</t>
  </si>
  <si>
    <t xml:space="preserve">       Produzione autoricambi</t>
  </si>
  <si>
    <t xml:space="preserve">       汽車零件製造</t>
  </si>
  <si>
    <t xml:space="preserve">       자동차 부품 제조업</t>
  </si>
  <si>
    <t xml:space="preserve">       汽车零部件制造</t>
  </si>
  <si>
    <t xml:space="preserve">       Автозапчасти</t>
  </si>
  <si>
    <t xml:space="preserve">     百貨店</t>
  </si>
  <si>
    <t xml:space="preserve">       Grands magasins</t>
  </si>
  <si>
    <t xml:space="preserve">       Kaufhäuser</t>
  </si>
  <si>
    <t xml:space="preserve">       Tiendas de departamento</t>
  </si>
  <si>
    <t xml:space="preserve">       Lojas de departamento</t>
  </si>
  <si>
    <t xml:space="preserve">       Grandi magazzini</t>
  </si>
  <si>
    <t xml:space="preserve">       百貨公司</t>
  </si>
  <si>
    <t xml:space="preserve">       백화점</t>
  </si>
  <si>
    <t xml:space="preserve">       百货商店</t>
  </si>
  <si>
    <t xml:space="preserve">       Универмаги</t>
  </si>
  <si>
    <t>Consommation de base</t>
  </si>
  <si>
    <t>必需消费</t>
  </si>
  <si>
    <t xml:space="preserve">     たばこ</t>
  </si>
  <si>
    <t xml:space="preserve">       Tabac</t>
  </si>
  <si>
    <t xml:space="preserve">       Tabakwaren</t>
  </si>
  <si>
    <t xml:space="preserve">       Tabaco</t>
  </si>
  <si>
    <t xml:space="preserve">       Tabacco</t>
  </si>
  <si>
    <t xml:space="preserve">       菸草</t>
  </si>
  <si>
    <t xml:space="preserve">       담배</t>
  </si>
  <si>
    <t xml:space="preserve">       烟草</t>
  </si>
  <si>
    <t xml:space="preserve">       Табак</t>
  </si>
  <si>
    <t xml:space="preserve">     生活必需品小売</t>
  </si>
  <si>
    <t xml:space="preserve">       Einzelhandel - Basiskonsumgüter</t>
  </si>
  <si>
    <t xml:space="preserve">       Al dettaglio - Beni di consumo</t>
  </si>
  <si>
    <t xml:space="preserve">       소매업 - 필수소비재</t>
  </si>
  <si>
    <t xml:space="preserve">       Розничная торговля основными потребительскими товарами</t>
  </si>
  <si>
    <t xml:space="preserve">     ｽｰﾊﾟｰﾏｰｹｯﾄ&amp;薬局</t>
  </si>
  <si>
    <t xml:space="preserve">       Supermarchés et pharmacies</t>
  </si>
  <si>
    <t xml:space="preserve">       Supermärkte &amp; Apotheken</t>
  </si>
  <si>
    <t xml:space="preserve">       Supermercado y farmacias</t>
  </si>
  <si>
    <t xml:space="preserve">       Supermercados e farmácias</t>
  </si>
  <si>
    <t xml:space="preserve">       Supermercati e farmacie</t>
  </si>
  <si>
    <t xml:space="preserve">       超市及藥房</t>
  </si>
  <si>
    <t xml:space="preserve">       슈퍼마켓 &amp; 약국</t>
  </si>
  <si>
    <t xml:space="preserve">       超市与药店</t>
  </si>
  <si>
    <t xml:space="preserve">       Супермаркеты и аптеки</t>
  </si>
  <si>
    <t xml:space="preserve">     消費財</t>
  </si>
  <si>
    <t xml:space="preserve">     食品･飲料</t>
  </si>
  <si>
    <t xml:space="preserve">       Alimentation et boisson</t>
  </si>
  <si>
    <t xml:space="preserve">       Lebensmittel &amp; Getränke</t>
  </si>
  <si>
    <t xml:space="preserve">       Alimento y bebida</t>
  </si>
  <si>
    <t xml:space="preserve">       Alimentos e bebidas</t>
  </si>
  <si>
    <t xml:space="preserve">       Cibo e bevande</t>
  </si>
  <si>
    <t xml:space="preserve">       食品及飲料</t>
  </si>
  <si>
    <t xml:space="preserve">       식품 &amp; 음료</t>
  </si>
  <si>
    <t xml:space="preserve">       食品与饮料</t>
  </si>
  <si>
    <t xml:space="preserve">       Предприятия питания</t>
  </si>
  <si>
    <t xml:space="preserve">     大規模小売店</t>
  </si>
  <si>
    <t xml:space="preserve">       Commerçants grand public</t>
  </si>
  <si>
    <t xml:space="preserve">       Mass-Merchants</t>
  </si>
  <si>
    <t xml:space="preserve">       Comerciantes masivos</t>
  </si>
  <si>
    <t xml:space="preserve">       Comerciantes de quantidade alta</t>
  </si>
  <si>
    <t xml:space="preserve">       Distributori all'ingrosso</t>
  </si>
  <si>
    <t xml:space="preserve">       量販店</t>
  </si>
  <si>
    <t xml:space="preserve">       대형 할인점</t>
  </si>
  <si>
    <t xml:space="preserve">       大型零售商</t>
  </si>
  <si>
    <t xml:space="preserve">       Товары смешанного ассортимента</t>
  </si>
  <si>
    <t xml:space="preserve">     石油:総合</t>
  </si>
  <si>
    <t xml:space="preserve">       Pétrolières intégrées</t>
  </si>
  <si>
    <t xml:space="preserve">       Integriertes Öl</t>
  </si>
  <si>
    <t xml:space="preserve">       Petróleos integrados</t>
  </si>
  <si>
    <t xml:space="preserve">       Petroli integrati</t>
  </si>
  <si>
    <t xml:space="preserve">       綜合性石油業</t>
  </si>
  <si>
    <t xml:space="preserve">       통합 석유</t>
  </si>
  <si>
    <t xml:space="preserve">       综合石油</t>
  </si>
  <si>
    <t xml:space="preserve">       Интегрированные нефтяные компании</t>
  </si>
  <si>
    <t xml:space="preserve">     再生可能ｴﾈﾙｷﾞｰ</t>
  </si>
  <si>
    <t xml:space="preserve">     探査･生産</t>
  </si>
  <si>
    <t xml:space="preserve">       Exploration et Production</t>
  </si>
  <si>
    <t xml:space="preserve">       Exploration &amp; Produktion</t>
  </si>
  <si>
    <t xml:space="preserve">       Exploración y producción</t>
  </si>
  <si>
    <t xml:space="preserve">       Produção e Exploração</t>
  </si>
  <si>
    <t xml:space="preserve">       Esplorazione e produzione</t>
  </si>
  <si>
    <t xml:space="preserve">       探勘及生產</t>
  </si>
  <si>
    <t xml:space="preserve">       탐사 &amp; 생산</t>
  </si>
  <si>
    <t xml:space="preserve">       勘探及生产</t>
  </si>
  <si>
    <t xml:space="preserve">       Разведка и добыча</t>
  </si>
  <si>
    <t xml:space="preserve">     石油･ｶﾞｽｻｰﾋﾞｽ･設備</t>
  </si>
  <si>
    <t xml:space="preserve">       Services et équipements et services pour pétrole et gaz</t>
  </si>
  <si>
    <t xml:space="preserve">       Öl &amp; Gas, Dienste &amp; Equipment</t>
  </si>
  <si>
    <t xml:space="preserve">       Servs y eq de petróleo y gas</t>
  </si>
  <si>
    <t xml:space="preserve">       Serviços e equipamento de petróleo e gás</t>
  </si>
  <si>
    <t xml:space="preserve">       Servizi e attrezzature petrolio e gas</t>
  </si>
  <si>
    <t xml:space="preserve">       石油及天然氣服務及設備</t>
  </si>
  <si>
    <t xml:space="preserve">       석유 및 가스 서비스 및 장비</t>
  </si>
  <si>
    <t xml:space="preserve">       石油与天然气服务与设备</t>
  </si>
  <si>
    <t xml:space="preserve">       Нефть и газ: услуги и оборудование</t>
  </si>
  <si>
    <t xml:space="preserve">     精製･販売</t>
  </si>
  <si>
    <t xml:space="preserve">       Raffinage et marketing</t>
  </si>
  <si>
    <t xml:space="preserve">       Raffination &amp; Marketing</t>
  </si>
  <si>
    <t xml:space="preserve">       Refinación y mercadotecnia</t>
  </si>
  <si>
    <t xml:space="preserve">       Refinarias e marketing</t>
  </si>
  <si>
    <t xml:space="preserve">       Raffinazione e marketing</t>
  </si>
  <si>
    <t xml:space="preserve">       提煉及行銷</t>
  </si>
  <si>
    <t xml:space="preserve">       정제 &amp; 마케팅</t>
  </si>
  <si>
    <t xml:space="preserve">       精炼与营销</t>
  </si>
  <si>
    <t xml:space="preserve">       Нефтепереработка и маркетинг</t>
  </si>
  <si>
    <t xml:space="preserve">     ﾊﾟｲﾌﾟﾗｲﾝ</t>
  </si>
  <si>
    <t xml:space="preserve">       Pipeline</t>
  </si>
  <si>
    <t xml:space="preserve">       Ductos</t>
  </si>
  <si>
    <t xml:space="preserve">       Dutos</t>
  </si>
  <si>
    <t xml:space="preserve">       Condotte</t>
  </si>
  <si>
    <t xml:space="preserve">       管線</t>
  </si>
  <si>
    <t xml:space="preserve">       송유관</t>
  </si>
  <si>
    <t xml:space="preserve">       管道</t>
  </si>
  <si>
    <t xml:space="preserve">       Трубопровод</t>
  </si>
  <si>
    <t xml:space="preserve">     石炭事業</t>
  </si>
  <si>
    <t xml:space="preserve">       Exploitation charbonnière</t>
  </si>
  <si>
    <t xml:space="preserve">       Kohlearbeiten</t>
  </si>
  <si>
    <t xml:space="preserve">       Operaciones carbón</t>
  </si>
  <si>
    <t xml:space="preserve">       Operações de carvão</t>
  </si>
  <si>
    <t xml:space="preserve">       Carbone</t>
  </si>
  <si>
    <t xml:space="preserve">       煤礦業務</t>
  </si>
  <si>
    <t xml:space="preserve">       석탄 영업</t>
  </si>
  <si>
    <t xml:space="preserve">       煤炭业务</t>
  </si>
  <si>
    <t xml:space="preserve">       Добыча угля</t>
  </si>
  <si>
    <t xml:space="preserve">     銀行</t>
  </si>
  <si>
    <t xml:space="preserve">       Banken</t>
  </si>
  <si>
    <t xml:space="preserve">       Banco regional</t>
  </si>
  <si>
    <t xml:space="preserve">       银行</t>
  </si>
  <si>
    <t xml:space="preserve">     商業金融</t>
  </si>
  <si>
    <t xml:space="preserve">       Finance commerciale</t>
  </si>
  <si>
    <t xml:space="preserve">       Kundenkreditbank</t>
  </si>
  <si>
    <t xml:space="preserve">       Finanzas comerciales</t>
  </si>
  <si>
    <t xml:space="preserve">       Finanças comercial</t>
  </si>
  <si>
    <t xml:space="preserve">       Finanza commerciale</t>
  </si>
  <si>
    <t xml:space="preserve">       商業金融</t>
  </si>
  <si>
    <t xml:space="preserve">       상업금융</t>
  </si>
  <si>
    <t xml:space="preserve">       商业金融</t>
  </si>
  <si>
    <t xml:space="preserve">       Коммерческое финансирование</t>
  </si>
  <si>
    <t xml:space="preserve">     消費者金融</t>
  </si>
  <si>
    <t xml:space="preserve">       Crédit à la consommation</t>
  </si>
  <si>
    <t xml:space="preserve">       Kundenkreditgesellschaft</t>
  </si>
  <si>
    <t xml:space="preserve">       Finanzas de consumo</t>
  </si>
  <si>
    <t xml:space="preserve">       Finanças consumidor</t>
  </si>
  <si>
    <t xml:space="preserve">       Credito al consumo</t>
  </si>
  <si>
    <t xml:space="preserve">       消費金融</t>
  </si>
  <si>
    <t xml:space="preserve">       소비자금융</t>
  </si>
  <si>
    <t xml:space="preserve">       消费金融</t>
  </si>
  <si>
    <t xml:space="preserve">       Потребительские кредиты</t>
  </si>
  <si>
    <t xml:space="preserve">     生命保険業</t>
  </si>
  <si>
    <t xml:space="preserve">       Assurance-vie</t>
  </si>
  <si>
    <t xml:space="preserve">       Lebensversicherung</t>
  </si>
  <si>
    <t xml:space="preserve">       Seguros de vida</t>
  </si>
  <si>
    <t xml:space="preserve">       Seguro de vida</t>
  </si>
  <si>
    <t xml:space="preserve">       Assicurazione vita</t>
  </si>
  <si>
    <t xml:space="preserve">       人壽保險</t>
  </si>
  <si>
    <t xml:space="preserve">       생명보험</t>
  </si>
  <si>
    <t xml:space="preserve">       人寿保险</t>
  </si>
  <si>
    <t xml:space="preserve">       Страхование жизни</t>
  </si>
  <si>
    <t xml:space="preserve">     損害保険</t>
  </si>
  <si>
    <t xml:space="preserve">       Assurance IARD</t>
  </si>
  <si>
    <t xml:space="preserve">       Sach- &amp; Unfallversicherung</t>
  </si>
  <si>
    <t xml:space="preserve">       Seguro de propiedad y daños</t>
  </si>
  <si>
    <t xml:space="preserve">       Seguro de propriedade e acidentes</t>
  </si>
  <si>
    <t xml:space="preserve">       Assicurazione proprietà e sinistri</t>
  </si>
  <si>
    <t xml:space="preserve">       產物及意外險</t>
  </si>
  <si>
    <t xml:space="preserve">       손해 및 상해 보험</t>
  </si>
  <si>
    <t xml:space="preserve">       财产及意外险</t>
  </si>
  <si>
    <t xml:space="preserve">       Страхование собств. и ущерба</t>
  </si>
  <si>
    <t xml:space="preserve">     不動産</t>
  </si>
  <si>
    <t xml:space="preserve">       Imóveis</t>
  </si>
  <si>
    <t xml:space="preserve">       Недвижимость</t>
  </si>
  <si>
    <t xml:space="preserve">     金融ｻｰﾋﾞｽ</t>
  </si>
  <si>
    <t xml:space="preserve">       Services financiers</t>
  </si>
  <si>
    <t xml:space="preserve">       Finanzdienstleistungen</t>
  </si>
  <si>
    <t xml:space="preserve">       Servicios financieros</t>
  </si>
  <si>
    <t xml:space="preserve">       Serviços financeiros</t>
  </si>
  <si>
    <t xml:space="preserve">       Servizi finanziari</t>
  </si>
  <si>
    <t xml:space="preserve">       金融服務</t>
  </si>
  <si>
    <t xml:space="preserve">       금융서비스</t>
  </si>
  <si>
    <t xml:space="preserve">       金融服务</t>
  </si>
  <si>
    <t xml:space="preserve">       Фин. услуги</t>
  </si>
  <si>
    <t xml:space="preserve">     ﾌｧﾝﾄﾞ&amp;信託</t>
  </si>
  <si>
    <t xml:space="preserve">       Fonds et trusts</t>
  </si>
  <si>
    <t xml:space="preserve">       Fonds &amp; Trusts</t>
  </si>
  <si>
    <t xml:space="preserve">       Fondos y fideicomisos</t>
  </si>
  <si>
    <t xml:space="preserve">       Fundos e fiduciários</t>
  </si>
  <si>
    <t xml:space="preserve">       Fondi e trust</t>
  </si>
  <si>
    <t xml:space="preserve">       基金及信託</t>
  </si>
  <si>
    <t xml:space="preserve">       펀드 &amp; 신탁</t>
  </si>
  <si>
    <t xml:space="preserve">       基金及信托</t>
  </si>
  <si>
    <t xml:space="preserve">       Фонды и тресты</t>
  </si>
  <si>
    <t xml:space="preserve">     総合銀行</t>
  </si>
  <si>
    <t xml:space="preserve">       Banques diversifiées</t>
  </si>
  <si>
    <t xml:space="preserve">       Diversifizierte Banken</t>
  </si>
  <si>
    <t xml:space="preserve">       Bancos diversificados</t>
  </si>
  <si>
    <t xml:space="preserve">       Bancos diversos</t>
  </si>
  <si>
    <t xml:space="preserve">       Banche diversificate</t>
  </si>
  <si>
    <t xml:space="preserve">       多元化銀行</t>
  </si>
  <si>
    <t xml:space="preserve">       다각화은행</t>
  </si>
  <si>
    <t xml:space="preserve">       综合性银行</t>
  </si>
  <si>
    <t xml:space="preserve">       Многоотраслевые банки</t>
  </si>
  <si>
    <t xml:space="preserve">     ﾊﾞｲｵﾃｸﾉﾛｼﾞｰ</t>
  </si>
  <si>
    <t xml:space="preserve">       Biotechnologie</t>
  </si>
  <si>
    <t xml:space="preserve">       Biotecnología</t>
  </si>
  <si>
    <t xml:space="preserve">       Biotec</t>
  </si>
  <si>
    <t xml:space="preserve">       Biotecnologia</t>
  </si>
  <si>
    <t xml:space="preserve">       生物科技</t>
  </si>
  <si>
    <t xml:space="preserve">       생명공학</t>
  </si>
  <si>
    <t xml:space="preserve">       Биотехнологии</t>
  </si>
  <si>
    <t xml:space="preserve">     医療機器・装置製造</t>
  </si>
  <si>
    <t xml:space="preserve">       Fabrication d'équipements et appareils médicaux</t>
  </si>
  <si>
    <t xml:space="preserve">       Medizinische Ausrüstungs- &amp; Geräteherstellung</t>
  </si>
  <si>
    <t xml:space="preserve">       Fabricación de equipo y dispositivos médicos</t>
  </si>
  <si>
    <t xml:space="preserve">       Fabricação de aparelhos e equipamentos médicos</t>
  </si>
  <si>
    <t xml:space="preserve">       Produzione dispositivi e apparecchiature mediche</t>
  </si>
  <si>
    <t xml:space="preserve">       醫療設備及裝置製造</t>
  </si>
  <si>
    <t xml:space="preserve">       의료 장비 및 기기 제조업</t>
  </si>
  <si>
    <t xml:space="preserve">       医疗设备与装置制造</t>
  </si>
  <si>
    <t xml:space="preserve">       Медицинское оборудование/приборы - производство</t>
  </si>
  <si>
    <t xml:space="preserve">     ﾍﾙｽｹｱ施設･ｻｰﾋﾞｽ</t>
  </si>
  <si>
    <t xml:space="preserve">       Installations et services de soins de santé</t>
  </si>
  <si>
    <t xml:space="preserve">       Gesundheitseinrichtungen &amp; -dienstleistungen</t>
  </si>
  <si>
    <t xml:space="preserve">       Instalaciones de sanidad y servicios</t>
  </si>
  <si>
    <t xml:space="preserve">       Instalações e serviços de cuidados da saúde</t>
  </si>
  <si>
    <t xml:space="preserve">       Servizi e strutture sanitarie</t>
  </si>
  <si>
    <t xml:space="preserve">       醫療保健設施及服務</t>
  </si>
  <si>
    <t xml:space="preserve">       헬스케어 시설 및 서비스</t>
  </si>
  <si>
    <t xml:space="preserve">       Медицинские учреждения/услуги</t>
  </si>
  <si>
    <t xml:space="preserve">     医薬品</t>
  </si>
  <si>
    <t xml:space="preserve">       Produits pharmaceutiques</t>
  </si>
  <si>
    <t xml:space="preserve">       Pharmazeutika</t>
  </si>
  <si>
    <t xml:space="preserve">       Farmacéuticas</t>
  </si>
  <si>
    <t xml:space="preserve">       Farmacêuticos</t>
  </si>
  <si>
    <t xml:space="preserve">       Farmaceutici</t>
  </si>
  <si>
    <t xml:space="preserve">       製藥</t>
  </si>
  <si>
    <t xml:space="preserve">       제약</t>
  </si>
  <si>
    <t xml:space="preserve">       制药</t>
  </si>
  <si>
    <t xml:space="preserve">       Фармацевтич.</t>
  </si>
  <si>
    <t xml:space="preserve">     管理医療</t>
  </si>
  <si>
    <t xml:space="preserve">       Soins intégrés</t>
  </si>
  <si>
    <t xml:space="preserve">       Managed Care</t>
  </si>
  <si>
    <t xml:space="preserve">       Sanidad gestionada</t>
  </si>
  <si>
    <t xml:space="preserve">       Saúde gerenciada</t>
  </si>
  <si>
    <t xml:space="preserve">       管理式醫療</t>
  </si>
  <si>
    <t xml:space="preserve">       관리의료</t>
  </si>
  <si>
    <t xml:space="preserve">       管理式医疗</t>
  </si>
  <si>
    <t xml:space="preserve">       Управляемое медицинское обслуживание</t>
  </si>
  <si>
    <t>산업</t>
  </si>
  <si>
    <t xml:space="preserve">     工業製品</t>
  </si>
  <si>
    <t xml:space="preserve">       Produits manufacturés</t>
  </si>
  <si>
    <t xml:space="preserve">       Beni di manifattura</t>
  </si>
  <si>
    <t xml:space="preserve">       제조상품</t>
  </si>
  <si>
    <t xml:space="preserve">     航空宇宙･防衛</t>
  </si>
  <si>
    <t xml:space="preserve">       Aeroespacial y defensa</t>
  </si>
  <si>
    <t xml:space="preserve">     輸送･流通</t>
  </si>
  <si>
    <t xml:space="preserve">       Transport et logistique</t>
  </si>
  <si>
    <t xml:space="preserve">       Trasporto e logistica</t>
  </si>
  <si>
    <t xml:space="preserve">     廃棄物･環境ｻｰﾋﾞｽ･機器</t>
  </si>
  <si>
    <t xml:space="preserve">       Services et équipements liés à l'environnement/aux déchets</t>
  </si>
  <si>
    <t xml:space="preserve">       Abfall- &amp; Umweltdienstleistungen &amp; Ausrüstung</t>
  </si>
  <si>
    <t xml:space="preserve">       Servicios y equipo de desechos y ambientales</t>
  </si>
  <si>
    <t xml:space="preserve">       Equipamento e serviços de resíduos e ambientais</t>
  </si>
  <si>
    <t xml:space="preserve">       Servizi e attrezzature rifiuti e ambiente</t>
  </si>
  <si>
    <t xml:space="preserve">       廢棄物與環境服務及設備</t>
  </si>
  <si>
    <t xml:space="preserve">       폐기물 &amp; 환경 서비스 &amp; 장비</t>
  </si>
  <si>
    <t xml:space="preserve">       废弃物与环境服务及设备</t>
  </si>
  <si>
    <t xml:space="preserve">       Оборудование и услуги по переработке мусора</t>
  </si>
  <si>
    <t xml:space="preserve">       Fabrication de machines</t>
  </si>
  <si>
    <t xml:space="preserve">       Maschinenherstellung</t>
  </si>
  <si>
    <t xml:space="preserve">       Fabricación de maquinaria</t>
  </si>
  <si>
    <t xml:space="preserve">       Fabricação de maquinário</t>
  </si>
  <si>
    <t xml:space="preserve">       Produzione macchinari</t>
  </si>
  <si>
    <t xml:space="preserve">       機械製造</t>
  </si>
  <si>
    <t xml:space="preserve">       기계류 제조업</t>
  </si>
  <si>
    <t xml:space="preserve">       机械制造</t>
  </si>
  <si>
    <t xml:space="preserve">     鉄道</t>
  </si>
  <si>
    <t xml:space="preserve">       Ferroviaire</t>
  </si>
  <si>
    <t xml:space="preserve">       Bahnwesen</t>
  </si>
  <si>
    <t xml:space="preserve">       Ferroviaria</t>
  </si>
  <si>
    <t xml:space="preserve">       Ferrovia</t>
  </si>
  <si>
    <t xml:space="preserve">       Ferrovie</t>
  </si>
  <si>
    <t xml:space="preserve">       鐵路</t>
  </si>
  <si>
    <t xml:space="preserve">       철도</t>
  </si>
  <si>
    <t xml:space="preserve">       铁路</t>
  </si>
  <si>
    <t xml:space="preserve">       Железная дорога</t>
  </si>
  <si>
    <t xml:space="preserve">     工業･その他</t>
  </si>
  <si>
    <t xml:space="preserve">       Autres industries</t>
  </si>
  <si>
    <t xml:space="preserve">       Industrie, sonstige</t>
  </si>
  <si>
    <t xml:space="preserve">       Industrial otros</t>
  </si>
  <si>
    <t xml:space="preserve">       Industrial outros</t>
  </si>
  <si>
    <t xml:space="preserve">       Industriale altro</t>
  </si>
  <si>
    <t xml:space="preserve">       工業其他</t>
  </si>
  <si>
    <t xml:space="preserve">       산업 기타</t>
  </si>
  <si>
    <t xml:space="preserve">       工业其他</t>
  </si>
  <si>
    <t xml:space="preserve">       Промышл., др.</t>
  </si>
  <si>
    <t xml:space="preserve">     電気機器製造</t>
  </si>
  <si>
    <t xml:space="preserve">       Fabrication d'autre matériel électrique</t>
  </si>
  <si>
    <t xml:space="preserve">       Elektrische Geräteherstellung</t>
  </si>
  <si>
    <t xml:space="preserve">       Fabricación de equipo eléctrico</t>
  </si>
  <si>
    <t xml:space="preserve">       Fabricação de equipamentos elétricos</t>
  </si>
  <si>
    <t xml:space="preserve">       Produzione apparecchiature elettriche</t>
  </si>
  <si>
    <t xml:space="preserve">       電機設備製造</t>
  </si>
  <si>
    <t xml:space="preserve">       전기장비 제조업</t>
  </si>
  <si>
    <t xml:space="preserve">       电气设备制造</t>
  </si>
  <si>
    <t xml:space="preserve">     ﾊｰﾄﾞｳｴｱ</t>
  </si>
  <si>
    <t xml:space="preserve">     通信機器</t>
  </si>
  <si>
    <t xml:space="preserve">       Equipement de communications</t>
  </si>
  <si>
    <t xml:space="preserve">       Kommunikationsgeräte</t>
  </si>
  <si>
    <t xml:space="preserve">       Equipo de comunicaciones</t>
  </si>
  <si>
    <t xml:space="preserve">       Equipamento de comunicações</t>
  </si>
  <si>
    <t xml:space="preserve">       Apparecchiatura comunicazione</t>
  </si>
  <si>
    <t xml:space="preserve">       通訊設備</t>
  </si>
  <si>
    <t xml:space="preserve">       통신장비</t>
  </si>
  <si>
    <t xml:space="preserve">       通讯设备</t>
  </si>
  <si>
    <t xml:space="preserve">       Оборудование связи</t>
  </si>
  <si>
    <t xml:space="preserve">     ｿﾌﾄｳｴｱ&amp;ｻｰﾋﾞｽ</t>
  </si>
  <si>
    <t xml:space="preserve">       Logiciels et services</t>
  </si>
  <si>
    <t xml:space="preserve">       Software &amp; Dienste</t>
  </si>
  <si>
    <t xml:space="preserve">       Software y servicios</t>
  </si>
  <si>
    <t xml:space="preserve">       Software e serviços</t>
  </si>
  <si>
    <t xml:space="preserve">       Software e servizi</t>
  </si>
  <si>
    <t xml:space="preserve">       軟體與服務</t>
  </si>
  <si>
    <t xml:space="preserve">       소프트웨어 &amp; 서비스</t>
  </si>
  <si>
    <t xml:space="preserve">       软件及服务</t>
  </si>
  <si>
    <t xml:space="preserve">       Прогр. обеспеч. и услуги</t>
  </si>
  <si>
    <t xml:space="preserve">     半導体</t>
  </si>
  <si>
    <t xml:space="preserve">     設計･製造･販売</t>
  </si>
  <si>
    <t xml:space="preserve">       Progettazione, produzione e distribuzione</t>
  </si>
  <si>
    <t>Коммунальн.</t>
  </si>
  <si>
    <t xml:space="preserve">     公益事業</t>
  </si>
  <si>
    <t xml:space="preserve">       Servizi pubblici integrati</t>
  </si>
  <si>
    <t xml:space="preserve">     発電所</t>
  </si>
  <si>
    <t xml:space="preserve">       Production d'électricité</t>
  </si>
  <si>
    <t xml:space="preserve">       Stromerzeugung</t>
  </si>
  <si>
    <t xml:space="preserve">       Generación eléctrica</t>
  </si>
  <si>
    <t xml:space="preserve">       Geração de energia</t>
  </si>
  <si>
    <t xml:space="preserve">       Produzione energia elettrica</t>
  </si>
  <si>
    <t xml:space="preserve">       發電</t>
  </si>
  <si>
    <t xml:space="preserve">       전력 발전업</t>
  </si>
  <si>
    <t xml:space="preserve">       电力生产</t>
  </si>
  <si>
    <t xml:space="preserve">       Выработка электроэнергии</t>
  </si>
  <si>
    <t>Estado</t>
  </si>
  <si>
    <t>Государственный</t>
  </si>
  <si>
    <t xml:space="preserve">       Souverains</t>
  </si>
  <si>
    <t xml:space="preserve">       Sovereigns</t>
  </si>
  <si>
    <t xml:space="preserve">       Soberanos</t>
  </si>
  <si>
    <t xml:space="preserve">       Sovrani</t>
  </si>
  <si>
    <t xml:space="preserve">       主權債</t>
  </si>
  <si>
    <t xml:space="preserve">       국가정부</t>
  </si>
  <si>
    <t xml:space="preserve">       主权债</t>
  </si>
  <si>
    <t xml:space="preserve">       Суверен.</t>
  </si>
  <si>
    <t>政府機関</t>
  </si>
  <si>
    <t xml:space="preserve">       Agences gouvernementales</t>
  </si>
  <si>
    <t xml:space="preserve">       Staatliche Stellen</t>
  </si>
  <si>
    <t xml:space="preserve">       Agencias de Estado</t>
  </si>
  <si>
    <t xml:space="preserve">       Agências do governo</t>
  </si>
  <si>
    <t xml:space="preserve">       Agenzie Statali</t>
  </si>
  <si>
    <t xml:space="preserve">       政府機構</t>
  </si>
  <si>
    <t xml:space="preserve">       정부 기관</t>
  </si>
  <si>
    <t xml:space="preserve">       政府机构</t>
  </si>
  <si>
    <t xml:space="preserve">       Государств. агентства</t>
  </si>
  <si>
    <t>広域自治体</t>
  </si>
  <si>
    <t xml:space="preserve">       Gouvernement régionaux</t>
  </si>
  <si>
    <t xml:space="preserve">       Regierungen Regional</t>
  </si>
  <si>
    <t xml:space="preserve">       Gobierno regional</t>
  </si>
  <si>
    <t xml:space="preserve">       Governos regionais</t>
  </si>
  <si>
    <t xml:space="preserve">       Governo regionale</t>
  </si>
  <si>
    <t xml:space="preserve">       地區政府</t>
  </si>
  <si>
    <t xml:space="preserve">       광역지방자치단체</t>
  </si>
  <si>
    <t xml:space="preserve">       地区政府</t>
  </si>
  <si>
    <t xml:space="preserve">       Регион. органы власти</t>
  </si>
  <si>
    <t xml:space="preserve">       Supranationales</t>
  </si>
  <si>
    <t xml:space="preserve">       Supranationale</t>
  </si>
  <si>
    <t xml:space="preserve">       Supranacional</t>
  </si>
  <si>
    <t xml:space="preserve">       Supranacionais</t>
  </si>
  <si>
    <t xml:space="preserve">       Sovranazionali</t>
  </si>
  <si>
    <t xml:space="preserve">       超國際債</t>
  </si>
  <si>
    <t xml:space="preserve">       국제기구</t>
  </si>
  <si>
    <t xml:space="preserve">       超国家债券</t>
  </si>
  <si>
    <t xml:space="preserve">       Наднационал.</t>
  </si>
  <si>
    <t xml:space="preserve">       Banques de développement d'Etat</t>
  </si>
  <si>
    <t xml:space="preserve">       Staatliche Entwicklungsbanken</t>
  </si>
  <si>
    <t xml:space="preserve">       Bancos de desarrollo del Estado</t>
  </si>
  <si>
    <t xml:space="preserve">       Bancos de desenvolvimento públicos</t>
  </si>
  <si>
    <t xml:space="preserve">       Banche di sviluppo statali</t>
  </si>
  <si>
    <t xml:space="preserve">       政府開發銀行</t>
  </si>
  <si>
    <t xml:space="preserve">       정부개발은행</t>
  </si>
  <si>
    <t xml:space="preserve">       政府开发银行</t>
  </si>
  <si>
    <t xml:space="preserve">       Гос. банки развития</t>
  </si>
  <si>
    <t>清算機関</t>
  </si>
  <si>
    <t xml:space="preserve">       Agences de liquidation</t>
  </si>
  <si>
    <t xml:space="preserve">       Liquidations-Agencies</t>
  </si>
  <si>
    <t xml:space="preserve">       Agencias de liquidación</t>
  </si>
  <si>
    <t xml:space="preserve">       Agências de liquidação</t>
  </si>
  <si>
    <t xml:space="preserve">       Agenzie liquidazione</t>
  </si>
  <si>
    <t xml:space="preserve">       清算機構</t>
  </si>
  <si>
    <t xml:space="preserve">       청산기관</t>
  </si>
  <si>
    <t xml:space="preserve">       清算机构</t>
  </si>
  <si>
    <t xml:space="preserve">       Ликвидац. агентства</t>
  </si>
  <si>
    <t xml:space="preserve">   Central Banks</t>
  </si>
  <si>
    <t xml:space="preserve">       Banques centrales</t>
  </si>
  <si>
    <t xml:space="preserve">       Zentralbank</t>
  </si>
  <si>
    <t xml:space="preserve">       Banco Central</t>
  </si>
  <si>
    <t xml:space="preserve">       Banca Centrale</t>
  </si>
  <si>
    <t xml:space="preserve">       中央銀行</t>
  </si>
  <si>
    <t xml:space="preserve">       중앙은행</t>
  </si>
  <si>
    <t xml:space="preserve">       央行</t>
  </si>
  <si>
    <t xml:space="preserve">       Центральный банк</t>
  </si>
  <si>
    <t>基礎自治体</t>
  </si>
  <si>
    <t xml:space="preserve">       Gouvernement Local</t>
  </si>
  <si>
    <t xml:space="preserve">       Regierung Lokal</t>
  </si>
  <si>
    <t xml:space="preserve">       Local gobierno</t>
  </si>
  <si>
    <t xml:space="preserve">       Governo local</t>
  </si>
  <si>
    <t xml:space="preserve">       Governo locale</t>
  </si>
  <si>
    <t xml:space="preserve">       地方政府</t>
  </si>
  <si>
    <t xml:space="preserve">       지방자치단체</t>
  </si>
  <si>
    <t xml:space="preserve">       Местные органы власти</t>
  </si>
  <si>
    <t>Current BICS Equity - To Be Retired</t>
  </si>
  <si>
    <t>CSA/A CN Equity</t>
  </si>
  <si>
    <t>SECURITY_NAME</t>
  </si>
  <si>
    <t>DX616=</t>
  </si>
  <si>
    <t>ﾀﾞｲﾚｸﾄﾏｰｹﾃｨﾝｸﾞ</t>
  </si>
  <si>
    <t>織布物仕上げ</t>
  </si>
  <si>
    <t>不織繊維布</t>
  </si>
  <si>
    <t>戸建住宅建設</t>
  </si>
  <si>
    <t>医療装置</t>
  </si>
  <si>
    <t>宅配便ｻｰﾋﾞｽ</t>
  </si>
  <si>
    <t>ﾄﾗｯｸ貨物輸送</t>
  </si>
  <si>
    <t>ﾄﾗｯｸ貨物輸送燃料ｻｰﾁｬｰｼﾞ</t>
  </si>
  <si>
    <t>住宅ﾋﾞﾙ建設</t>
  </si>
  <si>
    <t>通信装置</t>
  </si>
  <si>
    <t>Revision Date</t>
  </si>
  <si>
    <t>Old Label</t>
  </si>
  <si>
    <t>New Label</t>
  </si>
  <si>
    <t>Label Change History</t>
  </si>
  <si>
    <t>This segment includes companies that manufacture non-carbon-based chemicals in high volumes.</t>
  </si>
  <si>
    <t>This segment includes companies that manufacture non-carbon-based dyes and pigments. Includes color pigments, umber, and zinc-based pigments.</t>
  </si>
  <si>
    <t>This segment includes companies that process dairy based products. Also includes companies that produce poultry eggs.</t>
  </si>
  <si>
    <t>This segment includes companies that manufacture fruit, vegetable, nut, and bean based beverages.</t>
  </si>
  <si>
    <t>BICS Fixed Income</t>
  </si>
  <si>
    <t>Software &amp; Services</t>
  </si>
  <si>
    <t>Internet Media</t>
  </si>
  <si>
    <t>Homebuilders</t>
  </si>
  <si>
    <t>Home Improvement</t>
  </si>
  <si>
    <t>Travel &amp; Lodging</t>
  </si>
  <si>
    <t>Entertainment Resources</t>
  </si>
  <si>
    <t>Distributors - Consumer Discretionary</t>
  </si>
  <si>
    <t>Food &amp; Beverage</t>
  </si>
  <si>
    <t>Consumer Products</t>
  </si>
  <si>
    <t>Supermarkets &amp; Pharmacies</t>
  </si>
  <si>
    <t>Pipeline</t>
  </si>
  <si>
    <t>Pharmaceuticals</t>
  </si>
  <si>
    <t>Waste &amp; Environment Services &amp; Equipment</t>
  </si>
  <si>
    <t>Railroad</t>
  </si>
  <si>
    <t>Manufactured Goods</t>
  </si>
  <si>
    <t>Industrial Other</t>
  </si>
  <si>
    <t>Forest &amp; Paper Products Manufacturing</t>
  </si>
  <si>
    <t>Coal Operations</t>
  </si>
  <si>
    <t>Design, Manufacturing &amp; Distribution</t>
  </si>
  <si>
    <t>Sovereigns</t>
  </si>
  <si>
    <t>Government Agencies</t>
  </si>
  <si>
    <t>Government Regional</t>
  </si>
  <si>
    <t>Government Local</t>
  </si>
  <si>
    <t>How To Download</t>
  </si>
  <si>
    <t>BICS Fixed Income Hierarchy</t>
  </si>
  <si>
    <r>
      <rPr>
        <b/>
        <sz val="20"/>
        <color rgb="FFFF0000"/>
        <rFont val="Arial"/>
        <family val="2"/>
      </rPr>
      <t xml:space="preserve">No Change </t>
    </r>
    <r>
      <rPr>
        <b/>
        <sz val="20"/>
        <rFont val="Arial"/>
        <family val="2"/>
      </rPr>
      <t>To BICS Government Hierarchy For Fixed Income Securities</t>
    </r>
  </si>
  <si>
    <t>Classification Fields</t>
  </si>
  <si>
    <r>
      <rPr>
        <b/>
        <sz val="20"/>
        <color rgb="FFFF0000"/>
        <rFont val="Arial"/>
        <family val="2"/>
      </rPr>
      <t>No Change</t>
    </r>
    <r>
      <rPr>
        <b/>
        <sz val="20"/>
        <rFont val="Arial"/>
        <family val="2"/>
      </rPr>
      <t xml:space="preserve"> To BICS Fixed Income Hierarchy Until Further Notice</t>
    </r>
  </si>
  <si>
    <t>其他专业零售-非必需品</t>
  </si>
  <si>
    <t>医疗装置</t>
  </si>
  <si>
    <t>电气设备</t>
  </si>
  <si>
    <t>其他机械与设备</t>
  </si>
  <si>
    <t>钢材生产商</t>
  </si>
  <si>
    <t>国家</t>
  </si>
  <si>
    <t>主权政府</t>
  </si>
  <si>
    <t>主权机构</t>
  </si>
  <si>
    <t>地区与地方</t>
  </si>
  <si>
    <t>*BICS (Level 1~4 with optional level 5~7)</t>
  </si>
  <si>
    <t>The BICS hierarchy revision is implemented only for Equity. Legacy BICS (DS199, DS201, DS202) remains the same.</t>
  </si>
  <si>
    <t>BICS fixed income hierarchy remains the same until further notice.</t>
  </si>
  <si>
    <t>Level Specific Generic Classification Fields</t>
  </si>
  <si>
    <t>Generic Classification Fields With Level Override</t>
  </si>
  <si>
    <t>Primas de responsabilidad</t>
  </si>
  <si>
    <t>Refino e comercialização</t>
  </si>
  <si>
    <t>Fundição e refino de alumínio</t>
  </si>
  <si>
    <t>Telefones móveis</t>
  </si>
  <si>
    <t>醫療裝置</t>
  </si>
  <si>
    <t>髖關節植入</t>
  </si>
  <si>
    <t>電腦硬體及儲存體</t>
  </si>
  <si>
    <t>分析及視覺化</t>
  </si>
  <si>
    <t>计算机硬件和存储</t>
  </si>
  <si>
    <t>超国家</t>
  </si>
  <si>
    <t>政府开发银行</t>
  </si>
  <si>
    <t>Junior colleges</t>
  </si>
  <si>
    <t>Current BICS Fixed Income</t>
  </si>
  <si>
    <t>たばこ・カンナビス</t>
  </si>
  <si>
    <t>カンナビス</t>
  </si>
  <si>
    <t>貨物ﾌｫﾜｰﾃｨﾝｸﾞｻｰﾋﾞｽ</t>
  </si>
  <si>
    <t>Passenger Vehicles - Electric</t>
  </si>
  <si>
    <t>Passenger Vehicles - Fossil Fuels</t>
  </si>
  <si>
    <t>Light Trucks - Electric</t>
  </si>
  <si>
    <t>Light Trucks - Fossil Fuels</t>
  </si>
  <si>
    <t>Motorcycles - Electric</t>
  </si>
  <si>
    <t>Motorcycles - Fossil Fuels</t>
  </si>
  <si>
    <t>Passenger Veh Leasing - Electric</t>
  </si>
  <si>
    <t>Passenger Veh Leasing - Fossil Fuels</t>
  </si>
  <si>
    <t>Passenger Veh Rental - Electric</t>
  </si>
  <si>
    <t>Passenger Veh Rental - Fossil Fuels</t>
  </si>
  <si>
    <t>Comml Veh Fin &amp; Leasing - Electric</t>
  </si>
  <si>
    <t>Comml Veh Fin &amp; Leasing - Fossil Fuels</t>
  </si>
  <si>
    <t>Railcar Fin &amp; Leasing - Electric</t>
  </si>
  <si>
    <t>Railcar Fin &amp; Leasing - Fossil Fuels</t>
  </si>
  <si>
    <t>6</t>
  </si>
  <si>
    <t>Auto Finance - Electric</t>
  </si>
  <si>
    <t>Auto Finance - Fossil Fuels</t>
  </si>
  <si>
    <t>Commercial Veh Mfg - Electric</t>
  </si>
  <si>
    <t>Commercial Veh Mfg - Fossil Fuels</t>
  </si>
  <si>
    <t>7</t>
  </si>
  <si>
    <t>Commercial Veh Rental - Electric</t>
  </si>
  <si>
    <t>Commercial Veh Rental - Fossil Fuels</t>
  </si>
  <si>
    <t>Bio-Waste Collection &amp; Treatment</t>
  </si>
  <si>
    <t>Landfill Gas Capture</t>
  </si>
  <si>
    <t>Agriculture Rail - Electric</t>
  </si>
  <si>
    <t>Agriculture Rail - Fossil Fuels</t>
  </si>
  <si>
    <t>Auto Rail - Electric</t>
  </si>
  <si>
    <t>Auto Rail - Fossil Fuels</t>
  </si>
  <si>
    <t>Chemical Rail - Electric</t>
  </si>
  <si>
    <t>Chemical Rail - Fossil Fuels</t>
  </si>
  <si>
    <t>Coal Rail - Electric</t>
  </si>
  <si>
    <t>Coal Rail - Fossil Fuels</t>
  </si>
  <si>
    <t>Consumer Prods Rail - Electric</t>
  </si>
  <si>
    <t>Consumer Prods Rail - Fossil Fuels</t>
  </si>
  <si>
    <t>Forest Prods Rail - Electric</t>
  </si>
  <si>
    <t>Forest Prods Rail - Fossil Fuels</t>
  </si>
  <si>
    <t>Industrial Prods Rail - Electric</t>
  </si>
  <si>
    <t>Industrial Prods Rail - Fossil Fuels</t>
  </si>
  <si>
    <t>Metal Rail - Electric</t>
  </si>
  <si>
    <t>Metal Rail - Fossil Fuels</t>
  </si>
  <si>
    <t>Non-Metal Rail - Electric</t>
  </si>
  <si>
    <t>Non-Metal Rail - Fossil Fuels</t>
  </si>
  <si>
    <t>LTL Freight - Electric</t>
  </si>
  <si>
    <t>LTL Freight - Fossil Fuels</t>
  </si>
  <si>
    <t>Truckload Freight - Electric</t>
  </si>
  <si>
    <t>Truckload Freight - Fossil Fuels</t>
  </si>
  <si>
    <t>Intercity Rail - Electric</t>
  </si>
  <si>
    <t>Intercity Rail - Fossil Fuels</t>
  </si>
  <si>
    <t>Commuter Rail - Electric</t>
  </si>
  <si>
    <t>Commuter Rail - Fossil Fuels</t>
  </si>
  <si>
    <t>5</t>
  </si>
  <si>
    <t>Interurban &amp; Rural Bus - Electric</t>
  </si>
  <si>
    <t>Interurban &amp; Rural Bus - Fossil Fuels</t>
  </si>
  <si>
    <t>Local Bus Services - Electric</t>
  </si>
  <si>
    <t>Local Bus Services - Fossil Fuels</t>
  </si>
  <si>
    <t>Taxi Services - Electric</t>
  </si>
  <si>
    <t>Taxi Services - Fossil Fuels</t>
  </si>
  <si>
    <t>Ferry Services - Electric</t>
  </si>
  <si>
    <t>Ferry Services - Fossil Fuels</t>
  </si>
  <si>
    <t>Hydrogen</t>
  </si>
  <si>
    <t>Ammonia</t>
  </si>
  <si>
    <t>Thermal Energy Storage</t>
  </si>
  <si>
    <t>Hydrogen Transmission &amp; Storage</t>
  </si>
  <si>
    <t>CO2 Transmission &amp; Storage</t>
  </si>
  <si>
    <t>This segment includes companies that manufacture fossil fuel passenger vehicles.</t>
  </si>
  <si>
    <t>This segment includes companies that manufacture electric light duty trucks and utility vehicles.</t>
  </si>
  <si>
    <t>This segment includes companies that manufacture fossil fuel light duty trucks and utility vehicles.</t>
  </si>
  <si>
    <t>This segment includes companies that manufacture electric motorcycles and scooters.</t>
  </si>
  <si>
    <t>This segment includes companies that manufacture fossil fuel motorcycles and scooters.</t>
  </si>
  <si>
    <t>Passenger Vehicle Leasing - Electric</t>
  </si>
  <si>
    <t>This segment includes companies that lease electric passenger vehicles.</t>
  </si>
  <si>
    <t>Passenger Vehicle Leasing - Fossil Fuels</t>
  </si>
  <si>
    <t>This segment includes companies that lease fossil fuel passenger vehicles.</t>
  </si>
  <si>
    <t>Passenger Vehicle Rental - Electric</t>
  </si>
  <si>
    <t>This segment includes companies that rent electric passenger vehicles.</t>
  </si>
  <si>
    <t>Passenger Vehicle Rental - Fossil Fuels</t>
  </si>
  <si>
    <t>This segment includes companies that rent fossil fuel passenger vehicles.</t>
  </si>
  <si>
    <t>Commercial Vehicle Finance &amp; Leasing - Electric</t>
  </si>
  <si>
    <t>This segment includes companies that finance or lease electric commercial vehicles.</t>
  </si>
  <si>
    <t>Commercial Vehicle Finance &amp; Leasing - Fossil Fuels</t>
  </si>
  <si>
    <t>This segment includes companies that finance or lease fossil fuel commercial vehicles.</t>
  </si>
  <si>
    <t>Railroad Car Finance &amp; Leasing - Electric</t>
  </si>
  <si>
    <t>Railroad Car Finance &amp; Leasing - Fossil Fuels</t>
  </si>
  <si>
    <t>Commercial Vehicles Manufacturing - Electric</t>
  </si>
  <si>
    <t>Commercial Vehicles Manufacturing - Fossil Fuels</t>
  </si>
  <si>
    <t>Commercial Vehicle Rental Services - Electric</t>
  </si>
  <si>
    <t>This segment includes companies that rent electric, on-highway commercial vehicles.</t>
  </si>
  <si>
    <t>Commercial Vehicle Rental Services - Fossil Fuels</t>
  </si>
  <si>
    <t>This segment includes companies that rent fossil fuel, on-highway commercial vehicles.</t>
  </si>
  <si>
    <t>Agriculture Rail Freight - Electric</t>
  </si>
  <si>
    <t>This segment includes companies that transport agricultural products via electric rail cars.</t>
  </si>
  <si>
    <t>Agriculture Rail Freight - Fossil Fuels</t>
  </si>
  <si>
    <t>This segment includes companies that transport agricultural products via fossil fuel rail cars.</t>
  </si>
  <si>
    <t>Auto Rail Freight - Electric</t>
  </si>
  <si>
    <t>This segment includes companies that transport automotive products via electric rail cars.</t>
  </si>
  <si>
    <t>Auto Rail Freight - Fossil Fuels</t>
  </si>
  <si>
    <t>This segment includes companies that transport automotive products via fossil fuel rail cars.</t>
  </si>
  <si>
    <t>Chemical Rail Freight - Electric</t>
  </si>
  <si>
    <t>This segment includes companies that transport chemical products via electric rail cars.</t>
  </si>
  <si>
    <t>Chemical Rail Freight - Fossil Fuels</t>
  </si>
  <si>
    <t>This segment includes companies that transport chemical products via fossil fuel rail cars.</t>
  </si>
  <si>
    <t>Coal Rail Freight - Electric</t>
  </si>
  <si>
    <t>This segment includes companies that transport coal and coke via electric rail cars.</t>
  </si>
  <si>
    <t>Coal Rail Freight - Fossil Fuels</t>
  </si>
  <si>
    <t>This segment includes companies that transport coal and coke via fossil fuel rail cars.</t>
  </si>
  <si>
    <t>Consumer Products Rail Freight - Electric</t>
  </si>
  <si>
    <t>This segment includes companies that transport consumer products via electric rail cars.</t>
  </si>
  <si>
    <t>Consumer Products Rail Freight - Fossil Fuels</t>
  </si>
  <si>
    <t>This segment includes companies that transport consumer products via fossil fuel rail cars.</t>
  </si>
  <si>
    <t>Forest Products Rail Freight - Electric</t>
  </si>
  <si>
    <t>This segment includes companies that transport forest and paper products via electric rail cars.</t>
  </si>
  <si>
    <t>Forest Products Rail Freight - Fossil Fuels</t>
  </si>
  <si>
    <t>This segment includes companies that transport forest and paper products via fossil fuel rail cars.</t>
  </si>
  <si>
    <t>Industrial Products Rail Freight - Electric</t>
  </si>
  <si>
    <t>This segment includes companies that transport industrial products via electric rail cars.</t>
  </si>
  <si>
    <t>Industrial Products Rail Freight - Fossil Fuels</t>
  </si>
  <si>
    <t>This segment includes companies that transport industrial products via fossil fuel rail cars.</t>
  </si>
  <si>
    <t>Metallic Ores &amp; Metals Rail Freight - Electric</t>
  </si>
  <si>
    <t>This segment includes companies that transport metal products via electric rail cars.</t>
  </si>
  <si>
    <t>Metallic Ores &amp; Metals Rail Freight - Fossil Fuels</t>
  </si>
  <si>
    <t>This segment includes companies that transport metal products via fossil fuel rail cars.</t>
  </si>
  <si>
    <t>Non-Metallic Minerals Rail Freight - Electric</t>
  </si>
  <si>
    <t>This segment includes companies that transport non-metallic minerals and products via electric rail cars.</t>
  </si>
  <si>
    <t>Non-Metallic Minerals Rail Freight - Fossil Fuels</t>
  </si>
  <si>
    <t>This segment includes companies that transport non-metallic minerals and products via fossil fuel rail cars.</t>
  </si>
  <si>
    <t>Less Than Truckload Freight - Electric</t>
  </si>
  <si>
    <t>This segment includes companies that provide less-than-truckload trucking services via electric commercial vehicles.</t>
  </si>
  <si>
    <t>Less Than Truckload Freight - Fossil Fuels</t>
  </si>
  <si>
    <t>This segment includes companies that provide less-than-truckload trucking services via fossil fuel commercial vehicles.</t>
  </si>
  <si>
    <t>This segment includes companies that provide truckload trucking services via electric commercial vehicles.</t>
  </si>
  <si>
    <t>This segment includes companies that provide truckload trucking services via fossil fuel commercial vehicles.</t>
  </si>
  <si>
    <t>Intercity Passenger Rail - Electric</t>
  </si>
  <si>
    <t>This segment includes companies that provide intercity passenger rail services via electric rail cars.</t>
  </si>
  <si>
    <t>Intercity Passenger Rail - Fossil Fuels</t>
  </si>
  <si>
    <t>This segment includes companies that provide intercity passenger rail services via fossil fuel rail cars.</t>
  </si>
  <si>
    <t>This segment includes companies that provide commuter rail services via electric rail cars.</t>
  </si>
  <si>
    <t>This segment includes companies that provide commuter rail services via fossil fuel rail cars.</t>
  </si>
  <si>
    <t>Interurban &amp; Rural Bus Transportation - Electric</t>
  </si>
  <si>
    <t>This segment includes companies that provide interurban and rural bus transportation services via electric buses.</t>
  </si>
  <si>
    <t>Interurban &amp; Rural Bus Transportation - Fossil Fuels</t>
  </si>
  <si>
    <t>This segment includes companies that provide interurban and rural bus transportation services via fossil fuel buses.</t>
  </si>
  <si>
    <t>This segment includes companies that provide local bus services via electric buses.</t>
  </si>
  <si>
    <t>This segment includes companies that provide local bus services via fossil fuel buses.</t>
  </si>
  <si>
    <t>This segment includes companies that provide taxi services via electric vehicles</t>
  </si>
  <si>
    <t>This segment includes companies that provide taxi services via fossil fuel vehicles</t>
  </si>
  <si>
    <t>Hydrogen Manufacturing</t>
  </si>
  <si>
    <t>This segment includes companies that manufacture hydrogen gas.</t>
  </si>
  <si>
    <t>Ammonia Manufacturing</t>
  </si>
  <si>
    <t>This segment includes companies that manufacture ammonia gas.</t>
  </si>
  <si>
    <t>This segment includes companies that operates facilities that store thermal energy and return it at a later time in the form of thermal energy or other energy vectors.</t>
  </si>
  <si>
    <t>This segment includes companies that produce gas through the capture of gas from landfills.</t>
  </si>
  <si>
    <t>乗用車-電気</t>
  </si>
  <si>
    <t>Véhicules de passagers - électricité</t>
  </si>
  <si>
    <t>Pkw - Elektrisch</t>
  </si>
  <si>
    <t>Vehículos de pasajeros - eléctricos</t>
  </si>
  <si>
    <t>Veículos de passageiros - eletricidade</t>
  </si>
  <si>
    <t>Veicoli passeggeri - Elettrici</t>
  </si>
  <si>
    <t>客車-電力</t>
  </si>
  <si>
    <t>승용차 - 전기</t>
  </si>
  <si>
    <t>乘用车-电动</t>
  </si>
  <si>
    <t>Пассажирские транспортные средства - электрические</t>
  </si>
  <si>
    <t>乗用車-化石燃料</t>
  </si>
  <si>
    <t>Véhicules de passagers - combustibles fossiles</t>
  </si>
  <si>
    <t>Pkw - Fossile Brennstoffe</t>
  </si>
  <si>
    <t>Vehículos de pasajero - combustibles fósiles</t>
  </si>
  <si>
    <t>Veículos de passageiros - combustíveis fósseis</t>
  </si>
  <si>
    <t>Veicoli passeggeri - Combustibili fossili</t>
  </si>
  <si>
    <t>客車-化石燃料</t>
  </si>
  <si>
    <t>승용차 - 화석 연료</t>
  </si>
  <si>
    <t>乘用车-化石燃料</t>
  </si>
  <si>
    <t>Пассажирские транспортные средства - ископаемое топливо</t>
  </si>
  <si>
    <t>軽ﾄﾗｯｸ-電気</t>
  </si>
  <si>
    <t>Camions légers - électricité</t>
  </si>
  <si>
    <t>Leichte Lkws - Elektrisch</t>
  </si>
  <si>
    <t>Camiones ligeros - eléctricos</t>
  </si>
  <si>
    <t>Caminhões leves - eletricidade</t>
  </si>
  <si>
    <t>Autocarri leggeri - Elettrici</t>
  </si>
  <si>
    <t>輕型卡車-電力</t>
  </si>
  <si>
    <t>경트럭 - 전기</t>
  </si>
  <si>
    <t>轻型卡车-电动</t>
  </si>
  <si>
    <t>Легкие грузовые автомобили - на электричестве</t>
  </si>
  <si>
    <t>軽ﾄﾗｯｸ-化石燃料</t>
  </si>
  <si>
    <t>Camions légers - combustibles fossiles</t>
  </si>
  <si>
    <t>Leichte Lkws - Fossile Brennstoffe</t>
  </si>
  <si>
    <t>Camiones ligeros - combustibles fósiles</t>
  </si>
  <si>
    <t>Caminhões leves - combustíveis fósseis</t>
  </si>
  <si>
    <t>Autocarri leggeri - Combustibili fossili</t>
  </si>
  <si>
    <t>輕型卡車-化石燃料</t>
  </si>
  <si>
    <t>경트럭 - 화석 연료</t>
  </si>
  <si>
    <t>轻型卡车-化石燃料</t>
  </si>
  <si>
    <t>Легкие грузовые автомобили - ископаемое топливо</t>
  </si>
  <si>
    <t>自動二輪車-電気</t>
  </si>
  <si>
    <t>Motos - électricité</t>
  </si>
  <si>
    <t>Motorräder - Elektrisch</t>
  </si>
  <si>
    <t>Motocicletas - eléctricas</t>
  </si>
  <si>
    <t>Motocicletas - eletricidade</t>
  </si>
  <si>
    <t>Motociclette - Elettriche</t>
  </si>
  <si>
    <t>機車-電力</t>
  </si>
  <si>
    <t>오토바이 - 전기</t>
  </si>
  <si>
    <t>摩托车-电动</t>
  </si>
  <si>
    <t>Мотоциклы - электрические</t>
  </si>
  <si>
    <t>自動二輪車-化石燃料</t>
  </si>
  <si>
    <t>Motos - combustibles fossiles</t>
  </si>
  <si>
    <t>Motorräder - Fossile Brennstoffe</t>
  </si>
  <si>
    <t>Motocicletas - combustibles fósiles</t>
  </si>
  <si>
    <t>Motocicletas - combustíveis fósseis</t>
  </si>
  <si>
    <t>Motociclette - Combustibili fossili</t>
  </si>
  <si>
    <t>機車-化石燃料</t>
  </si>
  <si>
    <t>오토바이 - 화석 연료</t>
  </si>
  <si>
    <t>摩托车-化石燃料</t>
  </si>
  <si>
    <t>Мотоциклы - ископаемое топливо</t>
  </si>
  <si>
    <t>乗用車ﾘｰｽ-電気</t>
  </si>
  <si>
    <t>Location à bail de véh de passagers - électricité</t>
  </si>
  <si>
    <t>Pkw-Leasing - Elektrisch</t>
  </si>
  <si>
    <t>Arrendamiento veh de pasajeros - eléctricos</t>
  </si>
  <si>
    <t>Leasing veíc passageiros - eletricidade</t>
  </si>
  <si>
    <t>Leasing veicoli passeggeri - Elettrici</t>
  </si>
  <si>
    <t>客車租賃-電力</t>
  </si>
  <si>
    <t>승용차 리스 - 전기</t>
  </si>
  <si>
    <t>乘用车辆租赁-电动</t>
  </si>
  <si>
    <t>Лизинг легковых автомобилей - на электрич.</t>
  </si>
  <si>
    <t>乗用車ﾘｰｽ-化石燃料</t>
  </si>
  <si>
    <t>Location à bail de véh de passagers - combustibles fossiles</t>
  </si>
  <si>
    <t>Pkw-Leasing - Fossile Brennstoffe</t>
  </si>
  <si>
    <t>Arrendamiento veh de pasajero - combustibles fósiles</t>
  </si>
  <si>
    <t>Leasing veíc passageiros - combustíveis fósseis</t>
  </si>
  <si>
    <t>Leasing veicoli passeggeri - Combustibili fossili</t>
  </si>
  <si>
    <t>客車租賃-化石燃料</t>
  </si>
  <si>
    <t>승용차 리스 - 화석 연료</t>
  </si>
  <si>
    <t>乘用车辆租赁-化石燃料</t>
  </si>
  <si>
    <t>Лизинг легковых автомобилей - ископ. топливо</t>
  </si>
  <si>
    <t>乗用車ﾚﾝﾀﾙ-電気</t>
  </si>
  <si>
    <t>Location de véh de passagers - électricité</t>
  </si>
  <si>
    <t>Pkw-Vermietung - Elektrisch</t>
  </si>
  <si>
    <t>Alquiler veh pasajeros - eléctricos</t>
  </si>
  <si>
    <t>Aluguel veíc passageiros - eletricidade</t>
  </si>
  <si>
    <t>Noleggio veicoli passeggeri - Elettrici</t>
  </si>
  <si>
    <t>客車出租-電力</t>
  </si>
  <si>
    <t>승용차 렌탈 - 전기</t>
  </si>
  <si>
    <t>乘用车辆出租-电动</t>
  </si>
  <si>
    <t>Аренда легковых автомобилей - на электрич.</t>
  </si>
  <si>
    <t>乗用車ﾚﾝﾀﾙ-化石燃料</t>
  </si>
  <si>
    <t>Location de véh de passagers - combustibles fossiles</t>
  </si>
  <si>
    <t>Pkw-Vermietung - Fossile Brennstoffe</t>
  </si>
  <si>
    <t>Alquiler veh de pasajero - combustibles fósiles</t>
  </si>
  <si>
    <t>Aluguel veíc passageiros - combustíveis fósseis</t>
  </si>
  <si>
    <t>Noleggio veicoli passeggeri - Combustibili fossili</t>
  </si>
  <si>
    <t>客車出租-化石燃料</t>
  </si>
  <si>
    <t>승용차 렌탈 - 화석 연료</t>
  </si>
  <si>
    <t>乘用车辆出租-化石燃料</t>
  </si>
  <si>
    <t>Аренда легковых автомобилей - ископ. топливо</t>
  </si>
  <si>
    <t>商業用自動車金融･ﾘｰｽ-電気</t>
  </si>
  <si>
    <t>Fin et crédit-bail véh comm - électricité</t>
  </si>
  <si>
    <t>Fin. &amp; Leasing Nutzfahrzeuge - Elektrisch</t>
  </si>
  <si>
    <t>Fin y arrendamiento veh com - eléctricos</t>
  </si>
  <si>
    <t>Fin e leasing veíc comerciais - eletricidade</t>
  </si>
  <si>
    <t>Finanz e leasing veic comm - Elettrici</t>
  </si>
  <si>
    <t>商用車融資及租賃-電力</t>
  </si>
  <si>
    <t>상업용 차량 금융 &amp; 리스 - 전기</t>
  </si>
  <si>
    <t>商用车辆融资租赁-电动</t>
  </si>
  <si>
    <t>Фин. и лизинг коммерч. транспорта - на электричестве</t>
  </si>
  <si>
    <t>商業用自動車金融･ﾘｰｽ-化石燃料</t>
  </si>
  <si>
    <t>Fin et crédit-bail véh comm - combustibles fossiles</t>
  </si>
  <si>
    <t>Fin. &amp; Leasing Nutzfahrzeuge - Fossile Brennstoffe</t>
  </si>
  <si>
    <t>Fin y arrendamiento veh com - combustibles fósiles</t>
  </si>
  <si>
    <t>Fin e leasing veíc comerciais - combustíveis fósseis</t>
  </si>
  <si>
    <t>Finanz e leasing veic comm - Combustibili fossili</t>
  </si>
  <si>
    <t>商用車融資及租賃-化石燃料</t>
  </si>
  <si>
    <t>상업용 차량 금융 &amp; 리스 - 화석 연료</t>
  </si>
  <si>
    <t>商用车辆融资租赁-化石燃料</t>
  </si>
  <si>
    <t>Фин. и лизинг коммерч. транспорта - ископаемое топливо</t>
  </si>
  <si>
    <t>鉄道車両金融･ﾘｰｽ-電気</t>
  </si>
  <si>
    <t>Fin et crédit-bail de wagons - électricité</t>
  </si>
  <si>
    <t>Fin. &amp; Leasing Eisenbahnwagen - Elektrisch</t>
  </si>
  <si>
    <t>Fin y arrendamiento vagones - eléctrico</t>
  </si>
  <si>
    <t>Fin e leasing vagão ferroviário - eletricidade</t>
  </si>
  <si>
    <t>Finanz e leasing vagoni ferroviari - Elettrici</t>
  </si>
  <si>
    <t>火車廂融資及租賃-電力</t>
  </si>
  <si>
    <t>철도차량 금융 &amp; 리스 - 전기</t>
  </si>
  <si>
    <t>有轨车融资与租赁-电力</t>
  </si>
  <si>
    <t>Финанс. и лизинг ж/д вагонов - на электрич.</t>
  </si>
  <si>
    <t>鉄道車両金融･ﾘｰｽ-化石燃料</t>
  </si>
  <si>
    <t>Fin et crédit-bail de wagons - combustibles fossiles</t>
  </si>
  <si>
    <t>Fin. &amp; Leasing Eisenbahnwagen - Fossile Brennstoffe</t>
  </si>
  <si>
    <t>Fin y arrendamiento vagones - combustibles fósiles</t>
  </si>
  <si>
    <t>Fin e leasing vagão ferroviário - combustíveis fósseis</t>
  </si>
  <si>
    <t>Finanz e leasing vagoni ferroviari - Combustibili fossili</t>
  </si>
  <si>
    <t>火車廂融資及租賃-化石燃料</t>
  </si>
  <si>
    <t>철도차량 금융 &amp; 리스 - 화석 연료</t>
  </si>
  <si>
    <t>有轨车融资与租赁-化石燃料</t>
  </si>
  <si>
    <t>Финанс. и лизинг ж/д вагонов - ископаемое топливо</t>
  </si>
  <si>
    <t>自動車金融-電気</t>
  </si>
  <si>
    <t>Financement automobile - électricité</t>
  </si>
  <si>
    <t>Autofinanzierung - Elektrisch</t>
  </si>
  <si>
    <t>Financiación de autos - eléctricos</t>
  </si>
  <si>
    <t>Financiamento de automóveis - eletricidade</t>
  </si>
  <si>
    <t>Finanziamento auto - Elettriche</t>
  </si>
  <si>
    <t>汽車融資-電力</t>
  </si>
  <si>
    <t>자동차금융 - 전기</t>
  </si>
  <si>
    <t>汽车金融-电动</t>
  </si>
  <si>
    <t>Авто-финансирование - на электричестве</t>
  </si>
  <si>
    <t>自動車金融-化石燃料</t>
  </si>
  <si>
    <t>Financement automobile - combustibles fossiles</t>
  </si>
  <si>
    <t>Autofinanzierung - Fossile Brennstoffe</t>
  </si>
  <si>
    <t>Financiación de autos - combustibles fósiles</t>
  </si>
  <si>
    <t>Financiamento de automóveis - combustíveis fósseis</t>
  </si>
  <si>
    <t>Finanziamento auto - Combustibili fossili</t>
  </si>
  <si>
    <t>汽車融資-化石燃料</t>
  </si>
  <si>
    <t>자동차금융 - 화석 연료</t>
  </si>
  <si>
    <t>汽车金融-化石燃料</t>
  </si>
  <si>
    <t>Авто-финансирование - ископаемое топливо</t>
  </si>
  <si>
    <t>商業用自動車製造-電気</t>
  </si>
  <si>
    <t>Fab véh commercial - électricité</t>
  </si>
  <si>
    <t>Herstellung Nutzfahrzeuge - Elektrisch</t>
  </si>
  <si>
    <t>Fab de veh comerciales - eléctricos</t>
  </si>
  <si>
    <t>Fab veíc comerciais - eletricidade</t>
  </si>
  <si>
    <t>Prod veicoli commerciali - Elettrici</t>
  </si>
  <si>
    <t>商用車製造-電力</t>
  </si>
  <si>
    <t>상업용 차량 제조 - 전기</t>
  </si>
  <si>
    <t>商用车辆制造-电动</t>
  </si>
  <si>
    <t>Пр-во коммерческого транспорта - на электричестве</t>
  </si>
  <si>
    <t>商業用自動車製造-化石燃料</t>
  </si>
  <si>
    <t>Fab véh commercial - combustibles fossiles</t>
  </si>
  <si>
    <t>Herstellung Nutzfahrzeuge - Fossile Brennstoffe</t>
  </si>
  <si>
    <t>Fab de veh comerciales - combustibles fósiles</t>
  </si>
  <si>
    <t>Fab veíc comerciais - combustíveis fósseis</t>
  </si>
  <si>
    <t>Prod veicoli commerciali - Combustibili fossili</t>
  </si>
  <si>
    <t>商用車製造-化石燃料</t>
  </si>
  <si>
    <t>상업용 차량 제조 - 화석 연료</t>
  </si>
  <si>
    <t>商用车辆制造-化石燃料</t>
  </si>
  <si>
    <t>Пр-во коммерческого транспорта - ископаемое топливо</t>
  </si>
  <si>
    <t>商用車ﾚﾝﾀﾙ-電気</t>
  </si>
  <si>
    <t>Location de véh commerciaux - électricité</t>
  </si>
  <si>
    <t>Vermietung Nutzfahrzeuge - Elektrisch</t>
  </si>
  <si>
    <t>Alquiler de veh comerciales - eléctricos</t>
  </si>
  <si>
    <t>Aluguel veíc comerciais - eletricidade</t>
  </si>
  <si>
    <t>Noleggio veicoli commerciali - Elettrici</t>
  </si>
  <si>
    <t>商用車出租-電力</t>
  </si>
  <si>
    <t>상업용 차량 임대 - 전기</t>
  </si>
  <si>
    <t>商用车辆出租-电动</t>
  </si>
  <si>
    <t>Услуги по аренде коммерч. транспорта - на электричестве</t>
  </si>
  <si>
    <t>商用車ﾚﾝﾀﾙ-化石燃料</t>
  </si>
  <si>
    <t>Location de véh commerciaux - combustibles fossiles</t>
  </si>
  <si>
    <t>Vermietung Nutzfahrzeuge - Fossile Brennstoffe</t>
  </si>
  <si>
    <t>Alquiler de veh comerciales - combustibles fósiles</t>
  </si>
  <si>
    <t>Aluguel veíc comerciais - combustíveis fósseis</t>
  </si>
  <si>
    <t>Noleggio veicoli commerciali - Combustibili fossili</t>
  </si>
  <si>
    <t>商用車出租-化石燃料</t>
  </si>
  <si>
    <t>상업용 차량 임대 - 화석 연료</t>
  </si>
  <si>
    <t>商用车辆出租-化石燃料</t>
  </si>
  <si>
    <t>Услуги по аренде коммерч. транспорта - ископаемое топливо</t>
  </si>
  <si>
    <t>ﾊﾞｲｵ廃棄物回収・処理</t>
  </si>
  <si>
    <t>Ramassage et traitement de déchets biodégradables</t>
  </si>
  <si>
    <t>Sammlung &amp; Behandlung von Bioabfällen</t>
  </si>
  <si>
    <t>Recolección y tratamiento de residuos biológicos</t>
  </si>
  <si>
    <t>Coleta e tratamento de resíduos biológicos</t>
  </si>
  <si>
    <t>Raccolta e trattamento rifiuti biologici</t>
  </si>
  <si>
    <t>生物廢棄物收集及處理</t>
  </si>
  <si>
    <t>유기성 폐기물 수집 &amp; 처리</t>
  </si>
  <si>
    <t>生物质废物收集与处理</t>
  </si>
  <si>
    <t>Сбор и обработка био-отходов</t>
  </si>
  <si>
    <t>埋立ｶﾞｽ回収</t>
  </si>
  <si>
    <t>Capture de gaz de décharge</t>
  </si>
  <si>
    <t>Fassung von Deponiegas</t>
  </si>
  <si>
    <t>Captura de gas de vertedero</t>
  </si>
  <si>
    <t>Captura de gás de aterro sanitário</t>
  </si>
  <si>
    <t>Cattura gas da discarica</t>
  </si>
  <si>
    <t>掩埋沼氣捕集</t>
  </si>
  <si>
    <t>매립가스 포집</t>
  </si>
  <si>
    <t>垃圾填埋气收集</t>
  </si>
  <si>
    <t>Сбор свалочного газа</t>
  </si>
  <si>
    <t>農産物･肥料鉄道輸送-電気</t>
  </si>
  <si>
    <t>Transport ferroviaire agriculture - électricité</t>
  </si>
  <si>
    <t>Landwirtschaft Bahn - Elektrisch</t>
  </si>
  <si>
    <t>Ferroviario agrícola - eléctrico</t>
  </si>
  <si>
    <t>Transporte ferroviário produtos agrícolas- eletricidade</t>
  </si>
  <si>
    <t>Trasporto ferroviario agricolo - Elettrico</t>
  </si>
  <si>
    <t>農業鐵路-電力</t>
  </si>
  <si>
    <t>농업 철도 - 전기</t>
  </si>
  <si>
    <t>农产品铁路-电动</t>
  </si>
  <si>
    <t>Сельскохозяйственная железная дорога - электрич.</t>
  </si>
  <si>
    <t>農産物･肥料鉄道輸送-化石燃料</t>
  </si>
  <si>
    <t>Transport ferroviaire agriculture - combustibles fossiles</t>
  </si>
  <si>
    <t>Landwirtschaft Bahn - Fossile Brennstoffe</t>
  </si>
  <si>
    <t>Ferroviario agrícola - combustibles fósiles</t>
  </si>
  <si>
    <t>Transporte ferroviário produtos agrícolas - combustíveis fósseis</t>
  </si>
  <si>
    <t>Trasporto ferroviario agricolo - Combustibili fossili</t>
  </si>
  <si>
    <t>農業鐵路-化石燃料</t>
  </si>
  <si>
    <t>농업 철도 - 화석 연료</t>
  </si>
  <si>
    <t>农产品铁路-化石燃料</t>
  </si>
  <si>
    <t>Сельскохозяйственная железная дорога - ископаемое топливо</t>
  </si>
  <si>
    <t>自動車鉄道輸送-電気</t>
  </si>
  <si>
    <t>Transport ferroviaire automobile - électricité</t>
  </si>
  <si>
    <t>Autos Bahn - Elektrisch</t>
  </si>
  <si>
    <t>Ferroviario de autos - eléctrico</t>
  </si>
  <si>
    <t>Transporte ferroviário automóveis - eletricidade</t>
  </si>
  <si>
    <t>Trasporto ferroviario auto - Elettrico</t>
  </si>
  <si>
    <t>汽車鐵路-電力</t>
  </si>
  <si>
    <t>자동차 철도 - 전기</t>
  </si>
  <si>
    <t>汽车铁路-电动</t>
  </si>
  <si>
    <t>Ж/д перевозки автомобилей - на электричестве</t>
  </si>
  <si>
    <t>自動車鉄道輸送-化石燃料</t>
  </si>
  <si>
    <t>Transport ferroviaire automobile - combustibles fossiles</t>
  </si>
  <si>
    <t>Autos Bahn - Fossile Brennstoffe</t>
  </si>
  <si>
    <t>Ferroviario de autos - combustibles fósiles</t>
  </si>
  <si>
    <t>Transporte ferroviário automóveis - combustíveis fósseis</t>
  </si>
  <si>
    <t>Trasporto ferroviario auto - Combustibili fossili</t>
  </si>
  <si>
    <t>汽車鐵路-化石燃料</t>
  </si>
  <si>
    <t>자동차 철도 - 화석 연료</t>
  </si>
  <si>
    <t>汽车铁路-化石燃料</t>
  </si>
  <si>
    <t>Ж/д перевозки автомобилей - ископаемое топливо</t>
  </si>
  <si>
    <t>化学品鉄道輸送-電気</t>
  </si>
  <si>
    <t>Transport ferroviaire de produits chimiques - électricité</t>
  </si>
  <si>
    <t>Chemikalien Bahn - Elektrisch</t>
  </si>
  <si>
    <t>Ferroviario de productos químicos - eléctrico</t>
  </si>
  <si>
    <t>Transporte ferroviário produtos químicos - eletricidade</t>
  </si>
  <si>
    <t>Trasporto prodotti chimici - Elettrico</t>
  </si>
  <si>
    <t>化學品鐵路-電力</t>
  </si>
  <si>
    <t>화학 철도 - 전기</t>
  </si>
  <si>
    <t>化学品铁路-电动</t>
  </si>
  <si>
    <t>Ж/д перевозки хим. веществ - на электричестве</t>
  </si>
  <si>
    <t>化学品鉄道輸送-化石燃料</t>
  </si>
  <si>
    <t>Transport ferroviaire de produits chimiques - combustibles fossiles</t>
  </si>
  <si>
    <t>Chemikalien Bahn - Fossile Brennstoffe</t>
  </si>
  <si>
    <t>Ferroviario de productos químicos - combustibles fósiles</t>
  </si>
  <si>
    <t>Transporte ferroviário produtos químicos - combustíveis fósseis</t>
  </si>
  <si>
    <t>Trasporto prodotti chimici - Combustibili fossili</t>
  </si>
  <si>
    <t>化學品鐵路-化石燃料</t>
  </si>
  <si>
    <t>화학 철도 - 화석 연료</t>
  </si>
  <si>
    <t>化学品铁路-化石燃料</t>
  </si>
  <si>
    <t>Ж/д перевозки хим. веществ - ископаемое топливо</t>
  </si>
  <si>
    <t>石炭鉄道輸送-電気</t>
  </si>
  <si>
    <t>Transport ferroviaire de charbon - électricité</t>
  </si>
  <si>
    <t>Kohle Bahn - Elektrisch</t>
  </si>
  <si>
    <t>Ferroviario de carbón - eléctrico</t>
  </si>
  <si>
    <t>Transporte ferroviário carvão - eletricidade</t>
  </si>
  <si>
    <t>Trasporto ferroviario di carbone - Elettrico</t>
  </si>
  <si>
    <t>煤鐵路-電力</t>
  </si>
  <si>
    <t>석탄 철도 - 전기</t>
  </si>
  <si>
    <t>煤炭铁路-电动</t>
  </si>
  <si>
    <t>Ж/д перевозки угля - на электричестве</t>
  </si>
  <si>
    <t>石炭鉄道輸送-化石燃料</t>
  </si>
  <si>
    <t>Transport ferroviaire de charbon - combustibles fossiles</t>
  </si>
  <si>
    <t>Kohle Bahn - Fossile Brennstoffe</t>
  </si>
  <si>
    <t>Ferroviario de carbón - combustibles fósiles</t>
  </si>
  <si>
    <t>Transporte ferroviário carvão - combustíveis fósseis</t>
  </si>
  <si>
    <t>Trasporto ferroviario di carbone - Combustibili fossili</t>
  </si>
  <si>
    <t>煤鐵路-化石燃料</t>
  </si>
  <si>
    <t>석탄 철도 - 화석 연료</t>
  </si>
  <si>
    <t>煤炭铁路-化石燃料</t>
  </si>
  <si>
    <t>Ж/д перевозки угля - ископаемое топливо</t>
  </si>
  <si>
    <t>消費者製品鉄道輸送-電気</t>
  </si>
  <si>
    <t>Transport ferroviaire de prod de consommation - électricité</t>
  </si>
  <si>
    <t>Verbraucherprod. Bahn - Elektrisch</t>
  </si>
  <si>
    <t>Ferroviario de prods de consumo - eléctricos</t>
  </si>
  <si>
    <t>Transporte ferroviário produtos de consumo - eletricidade</t>
  </si>
  <si>
    <t>Trasporto ferroviario prodotti di consumo - Elettrico</t>
  </si>
  <si>
    <t>消費產品鐵路-電力</t>
  </si>
  <si>
    <t>소비자제품 철도 - 전기</t>
  </si>
  <si>
    <t>消费品铁路-电动</t>
  </si>
  <si>
    <t>Ж/д перевозки потребительских товаров - на электричестве</t>
  </si>
  <si>
    <t>消費者製品鉄道輸送-化石燃料</t>
  </si>
  <si>
    <t>Transport ferroviaire de prod de consommation - combustibles fossiles</t>
  </si>
  <si>
    <t>Verbraucherprod. Bahn - Fossile Brennstoffe</t>
  </si>
  <si>
    <t>Ferroviario de prods de consumo - combustibles fósiles</t>
  </si>
  <si>
    <t>Transporte ferroviário produtos de consumo - combustíveis fósseis</t>
  </si>
  <si>
    <t>Trasporto ferroviario prodotti di consumo - Combustibili fossili</t>
  </si>
  <si>
    <t>消費產品鐵路-化石燃料</t>
  </si>
  <si>
    <t>소비자제품 철도 - 화석 연료</t>
  </si>
  <si>
    <t>消费品铁路-化石燃料</t>
  </si>
  <si>
    <t>Ж/д перевозки потребительских товаров - ископаемое топливо</t>
  </si>
  <si>
    <t>林産物製品鉄道輸送-電気</t>
  </si>
  <si>
    <t>Transport ferroviaire de prod forestiers - électricité</t>
  </si>
  <si>
    <t>Forsterz. Bahn - Elektrisch</t>
  </si>
  <si>
    <t>Ferroviario de prods forestales - eléctricos</t>
  </si>
  <si>
    <t>Transporte ferroviário produtos florestais - eletricidade</t>
  </si>
  <si>
    <t>Trasporto ferroviario prod forestali - Elettrico</t>
  </si>
  <si>
    <t>林業產品鐵路-電力</t>
  </si>
  <si>
    <t>임산품 철도 - 전기</t>
  </si>
  <si>
    <t>林业产品铁路-电动</t>
  </si>
  <si>
    <t>Ж/д перевозки лесных товаров - на электричестве</t>
  </si>
  <si>
    <t>林産物製品鉄道輸送-化石燃料</t>
  </si>
  <si>
    <t>Transport ferroviaire de prod forestiers - combustibles fossiles</t>
  </si>
  <si>
    <t>Forsterz. Bahn - Fossile Brennstoffe</t>
  </si>
  <si>
    <t>Ferroviario de prods forestales - combustibles fósiles</t>
  </si>
  <si>
    <t>Transporte ferroviário produtos de florestais - combustíveis fósseis</t>
  </si>
  <si>
    <t>Trasporto ferroviario prod forestali - Combustibili fossili</t>
  </si>
  <si>
    <t>林業產品鐵路-化石燃料</t>
  </si>
  <si>
    <t>임산품 철도 - 화석 연료</t>
  </si>
  <si>
    <t>林业产品铁路-化石燃料</t>
  </si>
  <si>
    <t>Ж/д перевозки лесных товаров - ископаемое топливо</t>
  </si>
  <si>
    <t>工業製品鉄道輸送-電気</t>
  </si>
  <si>
    <t>Transport ferroviaire de prod industriels - électricité</t>
  </si>
  <si>
    <t>Industrieprod. Bahn - Elektrisch</t>
  </si>
  <si>
    <t>Ferroviario de prods industriales - eléctricos</t>
  </si>
  <si>
    <t>Transporte ferroviário produtos industriais - eletricidade</t>
  </si>
  <si>
    <t>Trasporto ferroviario prod industriali - Elettrico</t>
  </si>
  <si>
    <t>工業產品鐵路-電力</t>
  </si>
  <si>
    <t>산업제품 철도- 전기</t>
  </si>
  <si>
    <t>工业产品铁路-电动</t>
  </si>
  <si>
    <t>Ж/д перевозки промышл. товаров - на электричестве</t>
  </si>
  <si>
    <t>工業製品鉄道輸送-化石燃料</t>
  </si>
  <si>
    <t>Transport ferroviaire de prod industriels - combustibles fossiles</t>
  </si>
  <si>
    <t>Industrieprod. Bahn - Fossile Brennstoffe</t>
  </si>
  <si>
    <t>Ferroviario de prods industriales - combustibles fósiles</t>
  </si>
  <si>
    <t>Transporte ferroviário produtos industriais combustíveis fósseis</t>
  </si>
  <si>
    <t>Trasporto ferroviario prod industriali - Combustibili fossili</t>
  </si>
  <si>
    <t>工業產品鐵路-化石燃料</t>
  </si>
  <si>
    <t>산업제품 철도 - 화석 연료</t>
  </si>
  <si>
    <t>工业产品铁路-化石燃料</t>
  </si>
  <si>
    <t>Ж/д перевозки промышленных товаров - ископаемое топливо</t>
  </si>
  <si>
    <t>金属鉄道輸送-電気</t>
  </si>
  <si>
    <t>Transport ferroviaire de minerais métalliques - électricité</t>
  </si>
  <si>
    <t>Metall Bahn - Elektrisch</t>
  </si>
  <si>
    <t>Ferroviario metales - eléctrico</t>
  </si>
  <si>
    <t>Transporte ferroviário metal - eletricidade</t>
  </si>
  <si>
    <t>Trasporto ferroviario di metalli - Elettrico</t>
  </si>
  <si>
    <t>金屬鐵路-電力</t>
  </si>
  <si>
    <t>금속 철도 - 전기</t>
  </si>
  <si>
    <t>金属铁路-电动</t>
  </si>
  <si>
    <t>Ж/д перевозки металлов - на электрич.</t>
  </si>
  <si>
    <t>金属鉄道輸送-化石燃料</t>
  </si>
  <si>
    <t>Transport ferroviaire de minerais métalliques - combustibles fossiles</t>
  </si>
  <si>
    <t>Metall Bahn - Fossile Brennstoffe</t>
  </si>
  <si>
    <t>Ferroviario metales - combustibles fósiles</t>
  </si>
  <si>
    <t>Transporte ferroviário metal - combustíveis fósseis</t>
  </si>
  <si>
    <t>Trasporto ferroviario di metalli - Combustibili fossili</t>
  </si>
  <si>
    <t>金屬鐵路-化石燃料</t>
  </si>
  <si>
    <t>금속 철도 - 화석 연료</t>
  </si>
  <si>
    <t>金属铁路-化石燃料</t>
  </si>
  <si>
    <t>Ж/д перевозки металлов - ископаемое топливо</t>
  </si>
  <si>
    <t>非金属鉄道輸送-電気</t>
  </si>
  <si>
    <t>Transport ferroviaire de minerais non métalliques - électricité</t>
  </si>
  <si>
    <t>Nichtmetall Bahn - Elektrisch</t>
  </si>
  <si>
    <t>Ferroviario no metales - eléctrico</t>
  </si>
  <si>
    <t>Transporte ferroviário excl metal - eletricidade</t>
  </si>
  <si>
    <t>Trasporto ferroviario non metalli- Elettrica</t>
  </si>
  <si>
    <t>非金屬鐵路-電力</t>
  </si>
  <si>
    <t>비금속 철도 - 전기</t>
  </si>
  <si>
    <t>非金属铁路-电动</t>
  </si>
  <si>
    <t>Ж/д перевозки неметал. минералов - электрич</t>
  </si>
  <si>
    <t>非金属鉄道輸送-化石燃料</t>
  </si>
  <si>
    <t>Transport ferroviaire de minerais non métalliques - combustibles fossiles</t>
  </si>
  <si>
    <t>Nichtmetall Bahn - Fossile Brennstoffe</t>
  </si>
  <si>
    <t>Ferroviario no metales - combustibles fósiles</t>
  </si>
  <si>
    <t>Transporte ferroviário excl metal - combustíveis fósseis</t>
  </si>
  <si>
    <t>Trasporto ferroviario non metalli - Combustibili fossili</t>
  </si>
  <si>
    <t>非金屬鐵路-化石燃料</t>
  </si>
  <si>
    <t>비금속 철도 - 화석 연료</t>
  </si>
  <si>
    <t>非金属铁路-化石燃料</t>
  </si>
  <si>
    <t>Ж/д перевозки неметал. минералов - топливо</t>
  </si>
  <si>
    <t>小口ﾄﾗｯｸ貨物輸送-電気</t>
  </si>
  <si>
    <t>Fret LTL - électricité</t>
  </si>
  <si>
    <t>LTL-Fracht - Elektrisch</t>
  </si>
  <si>
    <t>Flete LTL - eléctrico</t>
  </si>
  <si>
    <t>Frete de LTL - eletricidade</t>
  </si>
  <si>
    <t>Cargo LTL - Elettrico</t>
  </si>
  <si>
    <t>零擔貨運-電力</t>
  </si>
  <si>
    <t>LTL 화물 - 전기</t>
  </si>
  <si>
    <t>零担货运-电力</t>
  </si>
  <si>
    <t>Малотоннажные перевозки - на электрич.</t>
  </si>
  <si>
    <t>小口ﾄﾗｯｸ貨物輸送-化石燃料</t>
  </si>
  <si>
    <t>Fret LTL - combustibles fossiles</t>
  </si>
  <si>
    <t>LTL-Fracht - Fossile Brennstoffe</t>
  </si>
  <si>
    <t>Flete LTL - combustibles fósiles</t>
  </si>
  <si>
    <t>Frete de LTL - combustíveis fósseis</t>
  </si>
  <si>
    <t>Cargo LTL -Combustibili fossili</t>
  </si>
  <si>
    <t>零擔貨運-化石燃料</t>
  </si>
  <si>
    <t>LTL 화물 - 화석 연료</t>
  </si>
  <si>
    <t>零担货运-化石燃料</t>
  </si>
  <si>
    <t>Малотоннажные перевозки - ископаемое топливо</t>
  </si>
  <si>
    <t>ﾄﾗｯｸ貨物輸送-電気</t>
  </si>
  <si>
    <t>Fret à chargement complet - électricité</t>
  </si>
  <si>
    <t>Lkw-Ladung - Elektrisch</t>
  </si>
  <si>
    <t>Flete de carga de un camión - eléctrico</t>
  </si>
  <si>
    <t>Frete de caminhão - eletricidade</t>
  </si>
  <si>
    <t>Autotrasporto a carico pieno - Elettrico</t>
  </si>
  <si>
    <t>整車貨運運輸-電力</t>
  </si>
  <si>
    <t>트럭적재 화물 - 전기</t>
  </si>
  <si>
    <t>整车货运-电动</t>
  </si>
  <si>
    <t>Грузовые перевозки - на электричестве</t>
  </si>
  <si>
    <t>ﾄﾗｯｸ貨物輸送-化石燃料</t>
  </si>
  <si>
    <t>Fret à chargement complet - combustibles fossiles</t>
  </si>
  <si>
    <t>Lkw-Ladung - Fossile Brennstoffe</t>
  </si>
  <si>
    <t>Flete de carga de camión - combustibles fósiles</t>
  </si>
  <si>
    <t>Frete de caminhão - combustíveis fósseis</t>
  </si>
  <si>
    <t>Autotrasporto a carico pieno - A combustibili fossili</t>
  </si>
  <si>
    <t>整車貨運運輸-化石燃料</t>
  </si>
  <si>
    <t>트럭적재 화물 - 화석 연료</t>
  </si>
  <si>
    <t>整车货运-化石燃料</t>
  </si>
  <si>
    <t>Грузовые перевозки - ископаемое топливо</t>
  </si>
  <si>
    <t>都市間鉄道-電気</t>
  </si>
  <si>
    <t>Transport ferroviaire interurbain - électricité</t>
  </si>
  <si>
    <t>Intercity-Verkehr - Elektrisch</t>
  </si>
  <si>
    <t>Ferroviario urbano - eléctrico</t>
  </si>
  <si>
    <t>Trem interurbano - eletricidade</t>
  </si>
  <si>
    <t>Ferrovia interurbana - Elettrica</t>
  </si>
  <si>
    <t>城市間鐵路-電力</t>
  </si>
  <si>
    <t>도시간 철도 - 전기</t>
  </si>
  <si>
    <t>城际铁路-电动</t>
  </si>
  <si>
    <t>Междугородние поезда - на электричестве</t>
  </si>
  <si>
    <t>都市間鉄道-化石燃料</t>
  </si>
  <si>
    <t>Transport ferroviaire interurbain - combustibles fossiles</t>
  </si>
  <si>
    <t>Intercity-Verkehr - Fossile Brennstoffe</t>
  </si>
  <si>
    <t>Ferroviario urbano - combustibles fósiles</t>
  </si>
  <si>
    <t>Trem interurbano - combustíveis fósseis</t>
  </si>
  <si>
    <t>Ferrovia interurbana - Combustibili fossili</t>
  </si>
  <si>
    <t>城市間鐵路-化石燃料</t>
  </si>
  <si>
    <t>도시간 철도 - 화석 연료</t>
  </si>
  <si>
    <t>城际铁路-化石燃料</t>
  </si>
  <si>
    <t>Междугородние поезда - ископаемое топливо</t>
  </si>
  <si>
    <t>通勤用鉄道-電気</t>
  </si>
  <si>
    <t>Train de banlieue - électricité</t>
  </si>
  <si>
    <t>Nahverkehr - Elektrisch</t>
  </si>
  <si>
    <t>Transporte por ferrocarril - eléctrico</t>
  </si>
  <si>
    <t>Trem metropolitano - eletricidade</t>
  </si>
  <si>
    <t>Ferrovia pendolari - Elettrica</t>
  </si>
  <si>
    <t>通勤鐵路-電力</t>
  </si>
  <si>
    <t>통근 철도 - 전기</t>
  </si>
  <si>
    <t>通勤铁路-电动</t>
  </si>
  <si>
    <t>Пригородные поезда - на электричестве</t>
  </si>
  <si>
    <t>通勤用鉄道-化石燃料</t>
  </si>
  <si>
    <t>Train de banlieue - combustibles fossiles</t>
  </si>
  <si>
    <t>Nahverkehr - Fossile Brennstoffe</t>
  </si>
  <si>
    <t>Transporte por ferrocarril - combustibles fósiles</t>
  </si>
  <si>
    <t>Trem metropolitano - combustíveis fósseis</t>
  </si>
  <si>
    <t>Ferrovia pendolari - Combustibili fossili</t>
  </si>
  <si>
    <t>通勤鐵路-化石燃料</t>
  </si>
  <si>
    <t>통근 철도 - 화석 연료</t>
  </si>
  <si>
    <t>通勤铁路-化石燃料</t>
  </si>
  <si>
    <t>Пригородные поезда - ископаемое топливо</t>
  </si>
  <si>
    <t>都市間･地方ﾊﾞｽ-電気</t>
  </si>
  <si>
    <t>Autobus interurbain et rural - électricité</t>
  </si>
  <si>
    <t>Überlands- &amp; ländl. Bus - Elektrisch</t>
  </si>
  <si>
    <t>Autobuses interurbanos y rurales - eléctricos</t>
  </si>
  <si>
    <t>Ônibus interurbano e rural - eletricidade</t>
  </si>
  <si>
    <t>Autobus interurbani e rurali - Elettrici</t>
  </si>
  <si>
    <t>城鄉間巴士-電力</t>
  </si>
  <si>
    <t>시외 &amp; 지방버스 - 전기</t>
  </si>
  <si>
    <t>城乡公交-电动</t>
  </si>
  <si>
    <t>Междугород. и сельское автобус. сообщение - на электр.</t>
  </si>
  <si>
    <t>都市間･地方ﾊﾞｽ-化石燃料</t>
  </si>
  <si>
    <t>Autobus interurbain et rural - combustibles fossiles</t>
  </si>
  <si>
    <t>Überlands- &amp; ländl. Bus - Fossile Brennstoffe</t>
  </si>
  <si>
    <t>Autobuses interurbanos y rurales - combustibles fósiles</t>
  </si>
  <si>
    <t>Ônibus interurbano e rural - combustíveis fósseis</t>
  </si>
  <si>
    <t>Autobus interurbani e rurali - Combustibili fossili</t>
  </si>
  <si>
    <t>城鄉間巴士-化石燃料</t>
  </si>
  <si>
    <t>시외 &amp; 지방버스 - 화석 연료</t>
  </si>
  <si>
    <t>城乡公交-化石燃料</t>
  </si>
  <si>
    <t>Междугород.и сельское автобус. сообщение - ископ. топливо</t>
  </si>
  <si>
    <t>地方ﾊﾞｽ旅客輸送-電気</t>
  </si>
  <si>
    <t>Services de bus locaux - électricité</t>
  </si>
  <si>
    <t>Lokale Busdienste - Elektrisch</t>
  </si>
  <si>
    <t>Servicios de autobuses locales - eléctricos</t>
  </si>
  <si>
    <t>Serviços locais de ônibus - eletricidade</t>
  </si>
  <si>
    <t>Servizi autobus locali - Elettrici</t>
  </si>
  <si>
    <t>短途公車服務-電力</t>
  </si>
  <si>
    <t>시내버스 서비스 - 전기</t>
  </si>
  <si>
    <t>本地大巴服务-电动</t>
  </si>
  <si>
    <t>Пригородное автобусное сообщение - на электричестве</t>
  </si>
  <si>
    <t>地方ﾊﾞｽ旅客輸送-化石燃料</t>
  </si>
  <si>
    <t>Services d'autobus locaux - combustibles fossiles</t>
  </si>
  <si>
    <t>Lokale Busdienste - Fossile Brennstoffe</t>
  </si>
  <si>
    <t>Servicios de autobuses locales - combustibles fósiles</t>
  </si>
  <si>
    <t>Serviços locais de ônibus - combustíveis fósseis</t>
  </si>
  <si>
    <t>Servizi autobus locali - Combustibili fossili</t>
  </si>
  <si>
    <t>短途公車服務-化石燃料</t>
  </si>
  <si>
    <t>시내버스 서비스 - 화석 연료</t>
  </si>
  <si>
    <t>本地大巴服务-化石燃料</t>
  </si>
  <si>
    <t>Пригородное автобусное сообщение - ископаемое топливо</t>
  </si>
  <si>
    <t>ﾀｸｼｰｻｰﾋﾞｽ-電気</t>
  </si>
  <si>
    <t>Services de taxi - électricité</t>
  </si>
  <si>
    <t>Taxidienste - Elektrisch</t>
  </si>
  <si>
    <t>Servicios de taxi - eléctricos</t>
  </si>
  <si>
    <t>Serviços de táxi - eletricidade</t>
  </si>
  <si>
    <t>Servizi taxi - Elettrici</t>
  </si>
  <si>
    <t>計程車服務-電力</t>
  </si>
  <si>
    <t>택시 서비스 - 전기</t>
  </si>
  <si>
    <t>出租车服务-电动</t>
  </si>
  <si>
    <t>Службы такси - на электричестве</t>
  </si>
  <si>
    <t>ﾀｸｼｰｻｰﾋﾞｽ-化石燃料</t>
  </si>
  <si>
    <t>Services de taxi - combustibles fossiles</t>
  </si>
  <si>
    <t>Taxidienste - Fossile Brennstoffe</t>
  </si>
  <si>
    <t>Servicios de taxi - combustibles fósiles</t>
  </si>
  <si>
    <t>Serviços de táxi - combustíveis fósseis</t>
  </si>
  <si>
    <t>Servizi taxi - Combustibili fossili</t>
  </si>
  <si>
    <t>計程車服務-化石燃料</t>
  </si>
  <si>
    <t>택시 서비스 - 화석 연료</t>
  </si>
  <si>
    <t>出租车服务-化石燃料</t>
  </si>
  <si>
    <t>Службы такси - ископаемое топливо</t>
  </si>
  <si>
    <t>ﾌｪﾘｰｻｰﾋﾞｽ-電気</t>
  </si>
  <si>
    <t>Services de ferry - électricité</t>
  </si>
  <si>
    <t>Fährdienste - Elektrisch</t>
  </si>
  <si>
    <t>Servicios de ferry - eléctricos</t>
  </si>
  <si>
    <t>Serviços de balsa - eletricidade</t>
  </si>
  <si>
    <t>Servizi traghetto - Elettrici</t>
  </si>
  <si>
    <t>渡輪服務-電力</t>
  </si>
  <si>
    <t>페리 서비스 - 전기</t>
  </si>
  <si>
    <t>渡轮服务-电动</t>
  </si>
  <si>
    <t>Паромные услуги - на электричестве</t>
  </si>
  <si>
    <t>ﾌｪﾘｰｻｰﾋﾞｽ-化石燃料</t>
  </si>
  <si>
    <t>Services de ferry - combustibles fossiles</t>
  </si>
  <si>
    <t>Fährdienste - Fossile Brennstoffe</t>
  </si>
  <si>
    <t>Servicios de ferry - combustibles fósiles</t>
  </si>
  <si>
    <t>Serviços de balsa - combustíveis fósseis</t>
  </si>
  <si>
    <t>Servizi traghetti - Combustibili fossili</t>
  </si>
  <si>
    <t>渡輪服務-化石燃料</t>
  </si>
  <si>
    <t>페리 서비스 - 화석 연료</t>
  </si>
  <si>
    <t>渡轮服务-化石燃料</t>
  </si>
  <si>
    <t>Паромные перевозки - ископаемое топливо</t>
  </si>
  <si>
    <t>水素</t>
  </si>
  <si>
    <t>Hydrogène</t>
  </si>
  <si>
    <t>Wasserstoff</t>
  </si>
  <si>
    <t>Hidrógeno</t>
  </si>
  <si>
    <t>Hidrogênio</t>
  </si>
  <si>
    <t>Idrogeno</t>
  </si>
  <si>
    <t>氫氣</t>
  </si>
  <si>
    <t>수소</t>
  </si>
  <si>
    <t>氢气</t>
  </si>
  <si>
    <t>Водород</t>
  </si>
  <si>
    <t>ｱﾝﾓﾆｱ</t>
  </si>
  <si>
    <t>Ammoniac</t>
  </si>
  <si>
    <t>Ammoniak</t>
  </si>
  <si>
    <t>Amoníaco</t>
  </si>
  <si>
    <t>Amônia</t>
  </si>
  <si>
    <t>Ammoniaca</t>
  </si>
  <si>
    <t>氨</t>
  </si>
  <si>
    <t>암모니아</t>
  </si>
  <si>
    <t>Аммиак</t>
  </si>
  <si>
    <t>熱ｴﾈﾙｷﾞｰ貯蔵</t>
  </si>
  <si>
    <t>Stockage d'énergie thermique</t>
  </si>
  <si>
    <t>Speicherung von thermischer Energie</t>
  </si>
  <si>
    <t>Almacenamiento de energía térmica</t>
  </si>
  <si>
    <t>Armazenamento de energia térmica</t>
  </si>
  <si>
    <t>Immagazzinamento di energia termica</t>
  </si>
  <si>
    <t>熱能儲存</t>
  </si>
  <si>
    <t>열 에너지 저장</t>
  </si>
  <si>
    <t>热能储存</t>
  </si>
  <si>
    <t>Хранение тепловой энергии</t>
  </si>
  <si>
    <t>水素送出･貯蔵</t>
  </si>
  <si>
    <t>Transport et stockage d'hydrogène</t>
  </si>
  <si>
    <t>Transport &amp; Speicherung von Wasserstoff</t>
  </si>
  <si>
    <t>Transmisión y almacenamiento de hidrógeno</t>
  </si>
  <si>
    <t>Transmissão e armazenamento hidrogênio</t>
  </si>
  <si>
    <t>Trasporto e immagazzinamento di idrogeno</t>
  </si>
  <si>
    <t>氫氣傳輸及儲存</t>
  </si>
  <si>
    <t>수소 수송 &amp; 저장</t>
  </si>
  <si>
    <t>氢传输与储存</t>
  </si>
  <si>
    <t>Передача и хранение водорода</t>
  </si>
  <si>
    <t>二酸化炭素送出･貯蔵</t>
  </si>
  <si>
    <t>Transport et stockage de CO2</t>
  </si>
  <si>
    <t>Transport &amp; Speicherung von CO2</t>
  </si>
  <si>
    <t>Transmisión y almacenamiento de CO2</t>
  </si>
  <si>
    <t>Transmissão e armazenamento CO2</t>
  </si>
  <si>
    <t>Trasporto e immagazzinamento di CO2</t>
  </si>
  <si>
    <t>二氧化碳傳輸及儲存</t>
  </si>
  <si>
    <t>이산화탄소 수송 &amp; 저장</t>
  </si>
  <si>
    <t>二氧化碳传输与储存</t>
  </si>
  <si>
    <t>Передача и хранение CO2</t>
  </si>
  <si>
    <t xml:space="preserve">New  </t>
  </si>
  <si>
    <t xml:space="preserve"> </t>
  </si>
  <si>
    <t>Overview of Revisions</t>
  </si>
  <si>
    <t>Online Film &amp; TV Streaming</t>
  </si>
  <si>
    <t>Online Transport &amp; Delivery Svcs</t>
  </si>
  <si>
    <t>Online Food Delivery Svcs</t>
  </si>
  <si>
    <t>Ridesharing Svcs</t>
  </si>
  <si>
    <t>Consumer Healthcare Products</t>
  </si>
  <si>
    <t>Health Insurance</t>
  </si>
  <si>
    <t>Name Changes to Existing BICS Classifications</t>
  </si>
  <si>
    <t>Prior BICS Name</t>
  </si>
  <si>
    <t>Oil &amp; Gas Supply Chain</t>
  </si>
  <si>
    <t>Blank Check</t>
  </si>
  <si>
    <t>This segment includes companies that offer transportation or delivery services online or via applications. These companies do not own the mode of transportation.</t>
  </si>
  <si>
    <t>This segment includes companies that offer food delivery services online or via applications. These companies do not own the mode of transportation.</t>
  </si>
  <si>
    <t>This segment includes companies that offer ridesharing or other services for the transportation of individuals online or via applications. These companies do not own the mode of transportation.</t>
  </si>
  <si>
    <t>This segment includes stores that specialize in retailing health and fitness related food, shakes and supplements.</t>
  </si>
  <si>
    <t xml:space="preserve">This segment includes companies that manufacture and market consumer products that address a therapeutic need but do not require a prescription.  Some common products include botanical-based medicine, nutraceuticals, over-the-counter (OTC) drugs, vitamins and dietary supplements. 
</t>
  </si>
  <si>
    <t xml:space="preserve">This segment includes companies that operate as blank check or blank shell companies. Blank check companies have no business operations but go public with the intention of merging or acquiring a company with the proceeds of the IPO. Includes Special Purpose Acquisition Companies (SPACs) and Capital Pool Companies (CPCs).
</t>
  </si>
  <si>
    <t xml:space="preserve">This industry subgroup includes companies that directly underwrite health insurance policies such as supplemental health insurance. Excludes health insurance provided via a health maintenance organization (HMO).
</t>
  </si>
  <si>
    <t>BICS Equity Hierarchy 2020</t>
  </si>
  <si>
    <t>ｵﾝﾗｲﾝ映画&amp;TVｽﾄﾘｰﾐﾝｸﾞ</t>
  </si>
  <si>
    <t>Streaming de films/TV en ligne</t>
  </si>
  <si>
    <t>Películas online y TV por streaming</t>
  </si>
  <si>
    <t>Streaming de filmes e TV on-line</t>
  </si>
  <si>
    <t>Film e TV in streaming online</t>
  </si>
  <si>
    <t>線上影片及電視串流</t>
  </si>
  <si>
    <t>온라인 영화 &amp; TV 스트리밍</t>
  </si>
  <si>
    <t>在线影视流媒体</t>
  </si>
  <si>
    <t>ｵﾝﾗｲﾝ輸送･配送ｻｰﾋﾞｽ</t>
  </si>
  <si>
    <t>Svcs transp/livraison en ligne</t>
  </si>
  <si>
    <t>Online-Transport- &amp; Lieferdienste</t>
  </si>
  <si>
    <t>Servicios de transporte y entrega en línea</t>
  </si>
  <si>
    <t>Serv online de transporte e entrega</t>
  </si>
  <si>
    <t>Serv di Trasporto e consegna online</t>
  </si>
  <si>
    <t>線上運輸及外送服務</t>
  </si>
  <si>
    <t>온라인 운송 및 배달 서비스</t>
  </si>
  <si>
    <t>在线快递物流服务</t>
  </si>
  <si>
    <t>Онлайн услуги транспортировки и доставки</t>
  </si>
  <si>
    <t>ｵﾝﾗｲﾝ食品配達ｻｰﾋﾞｽ</t>
  </si>
  <si>
    <t>Svcs de livraison de repas en ligne</t>
  </si>
  <si>
    <t>Online-Lebensmittellieferungen</t>
  </si>
  <si>
    <t>Serv en línea de entrega de comida</t>
  </si>
  <si>
    <t>Serv online para entrega de alimentos</t>
  </si>
  <si>
    <t>Serv consegna cibo online</t>
  </si>
  <si>
    <t>線上食品外送服務</t>
  </si>
  <si>
    <t>온라인 식품 배달 서비스</t>
  </si>
  <si>
    <t>在线外卖服务</t>
  </si>
  <si>
    <t>Онлайн услуги по доставки продуктов питания</t>
  </si>
  <si>
    <t>ﾗｲﾄﾞｼｪｱｻｰﾋﾞｽ</t>
  </si>
  <si>
    <t>Svcs covoiturage</t>
  </si>
  <si>
    <t>Mitfahrservice</t>
  </si>
  <si>
    <t>Serv transporte compartido</t>
  </si>
  <si>
    <t>Serv de transporte compartilhado</t>
  </si>
  <si>
    <t>共乘服務</t>
  </si>
  <si>
    <t>차량공유 서비스</t>
  </si>
  <si>
    <t>拼车服务</t>
  </si>
  <si>
    <t>Услуги райдшеринга</t>
  </si>
  <si>
    <t>消費者ﾍﾙｽｹｱ製品</t>
  </si>
  <si>
    <t>Produits santé grand public</t>
  </si>
  <si>
    <t>Productos médicos de consumo</t>
  </si>
  <si>
    <t>Produtos para a saúde voltados ao consumidor</t>
  </si>
  <si>
    <t>Prodotti sanitari di consumo</t>
  </si>
  <si>
    <t>消費者醫療保健產品</t>
  </si>
  <si>
    <t>소비자 헬스케어 제품</t>
  </si>
  <si>
    <t>消费保健品</t>
  </si>
  <si>
    <t>石油･ｶﾞｽｻﾌﾟﾗｲﾁｪｰﾝ</t>
  </si>
  <si>
    <t>Chaîne logistique pét/gaz</t>
  </si>
  <si>
    <t>Öl- &amp; Gaslieferkette</t>
  </si>
  <si>
    <t>Cadena de suministro de petróleo y gas</t>
  </si>
  <si>
    <t>Cadeia de fornecimento de petróleo e gás</t>
  </si>
  <si>
    <t>Catena di approvvigionamento di petrolio e gas</t>
  </si>
  <si>
    <t>石油及天然氣供應鏈</t>
  </si>
  <si>
    <t>석유 및 가스 공급망</t>
  </si>
  <si>
    <t>油气供应链</t>
  </si>
  <si>
    <t>Цепочка поставок нефти и газа</t>
  </si>
  <si>
    <t>ﾌﾞﾗﾝｸ･ﾁｪｯｸ･ｶﾝﾊﾟﾆｰ</t>
  </si>
  <si>
    <t>Blankoscheck</t>
  </si>
  <si>
    <t>En desarrollo</t>
  </si>
  <si>
    <t>Cheque em branco</t>
  </si>
  <si>
    <t>空白支票</t>
  </si>
  <si>
    <t>백지수표</t>
  </si>
  <si>
    <t>Компании-пустышки</t>
  </si>
  <si>
    <t>健康保険</t>
  </si>
  <si>
    <t>Assurance maladie</t>
  </si>
  <si>
    <t>Krankenversicherung</t>
  </si>
  <si>
    <t>Seguros médicos</t>
  </si>
  <si>
    <t>Seguro saúde</t>
  </si>
  <si>
    <t>Assicurazione sanitaria</t>
  </si>
  <si>
    <t>健康醫療保險</t>
  </si>
  <si>
    <t>건강보험</t>
  </si>
  <si>
    <t>医疗保险</t>
  </si>
  <si>
    <t>Мед. страхование</t>
  </si>
  <si>
    <t>This segment includes companies that manufacture organic resins. These resins are most commonly used in the production of plastics. Includes allyl, amino, cellulose, cresol, polystyrene, polyethylene and polypropylene.</t>
  </si>
  <si>
    <t>Streaming von Filmen &amp; TV online</t>
  </si>
  <si>
    <t>Онлайн вещание - фильмы и ТВ</t>
  </si>
  <si>
    <t>Потребительские товары по здравоохранению</t>
  </si>
  <si>
    <t>Produkte für Gesundheitsfürsorge</t>
  </si>
  <si>
    <t>Overview of Revisions to BICS Equity 2024 Hierarchy</t>
  </si>
  <si>
    <t>BICS Equity 2024 Hierarchy (Level 1 ~ 7) with Codes, Names, and Definitions</t>
  </si>
  <si>
    <t>BICS Equity 2024 Hierarchy</t>
  </si>
  <si>
    <t>Mapping Between BICS Equity 2020 Hierarchy and BICS Equity 2024 Hierarchy</t>
  </si>
  <si>
    <t>Mapping Between BICS Equity 2024 Hierarchy and BICS Fixed Income 2014 Hierarchy</t>
  </si>
  <si>
    <t>BICS Sector</t>
  </si>
  <si>
    <t>Prior BICS Code</t>
  </si>
  <si>
    <t>Prior BICS Sector</t>
  </si>
  <si>
    <t>Cars - Electric</t>
  </si>
  <si>
    <t>Cars - Fossil Fuels</t>
  </si>
  <si>
    <t>Electric Vehicle Batteries</t>
  </si>
  <si>
    <t>Starter Batteries</t>
  </si>
  <si>
    <t>Electric Vehicle Charging Stations</t>
  </si>
  <si>
    <t>Coffee Farming</t>
  </si>
  <si>
    <t>Cocoa &amp; Coffee Processing</t>
  </si>
  <si>
    <t>Cocoa Processing</t>
  </si>
  <si>
    <t>Coffee Processing</t>
  </si>
  <si>
    <t>Protein, Dairy &amp; Other Food Alt</t>
  </si>
  <si>
    <t>Dairy Alternatives</t>
  </si>
  <si>
    <t>Protein Alternatives</t>
  </si>
  <si>
    <t>Cryptocurrency Investment Co</t>
  </si>
  <si>
    <t>Receivables Collection &amp; Mgmt</t>
  </si>
  <si>
    <t>Electric Vehicle Supply Equip</t>
  </si>
  <si>
    <t>Cars</t>
  </si>
  <si>
    <t>Stationery</t>
  </si>
  <si>
    <t>Food Crop Processing</t>
  </si>
  <si>
    <t>Snack Food &amp; Confectionery</t>
  </si>
  <si>
    <t>Sugar &amp; Other Confectionery</t>
  </si>
  <si>
    <t>Lighting Fixtures</t>
  </si>
  <si>
    <t>Commercial Light Fixtures</t>
  </si>
  <si>
    <t>Residential Light Fixtures</t>
  </si>
  <si>
    <t>Law Firms</t>
  </si>
  <si>
    <t>Environmental Engineering Svcs</t>
  </si>
  <si>
    <t>Fossil Electric - Deregulated</t>
  </si>
  <si>
    <t>Nuclear Power - Deregulated</t>
  </si>
  <si>
    <t>Solar Energy - Deregulated</t>
  </si>
  <si>
    <t>Wind Energy - Deregulated</t>
  </si>
  <si>
    <t>Geothermal - Deregulated</t>
  </si>
  <si>
    <t>Hydropower Energy - Deregulated</t>
  </si>
  <si>
    <t>Marine Energy - Deregulated</t>
  </si>
  <si>
    <t>Biomass &amp; Waste - Deregulated</t>
  </si>
  <si>
    <t>Sector Moved</t>
  </si>
  <si>
    <t>This sector includes companies facilitating communication or creating and distributing content.</t>
  </si>
  <si>
    <t>This industry group includes companies that create, distribute, or publish media content. Media content includes many formats, such as print, advertisements, motion pictures, television, music, radio, and Internet websites. Also included are cable and satellite providers.</t>
  </si>
  <si>
    <t>This industry includes companies that provide advertising and marketing services. Includes the creation of advertising campaigns for use in media, display, or direct mail advertising and other related services.</t>
  </si>
  <si>
    <t>This industry subgroup includes companies that provide advertising and marketing services. Includes the creation of advertising campaigns for use in media, display, or direct mail advertising and other related services.</t>
  </si>
  <si>
    <t>This segment includes companies that create advertisements and campaigns that are distributed through mail services. Includes mail advertisements, fliers, pamphlets, and coupons.</t>
  </si>
  <si>
    <t>This industry includes companies that create entertainment content or acquire the right to distribute content and sell advertising over cable or broadcast media, such as television or radio. Includes entertainment programs, news, sports, and educational and children's television programming, as well as the creation of music and video games. Excludes content distributed via the Internet (see Internet Media).</t>
  </si>
  <si>
    <t>This industry subgroup includes companies that create, acquire, distribute, or broadcast film and television content.</t>
  </si>
  <si>
    <t>This segment includes companies that produce and/or distribute film, videos, television programs, or television commercials.</t>
  </si>
  <si>
    <t>This segment includes companies that produce film, videos, television programs, or television commercials.</t>
  </si>
  <si>
    <t>This segment includes companies that provide postproduction services for film and TV. Includes editing film, titling, subtitling, credits, and closed captioning.</t>
  </si>
  <si>
    <t xml:space="preserve">This segment includes companies that create, acquire distribution rights, and distribute film and television shows directly to consumers online via websites or mobile applications. Excludes companies that do not produce content. </t>
  </si>
  <si>
    <t>This segment includes companies that aggregate, market, and distribute television programs to TV broadcasting stations, cable companies, satellite companies, and wireline telecommunications companies. Programming may be produced in-house or acquired from external sources.</t>
  </si>
  <si>
    <t>This segment includes companies that aggregate, market, and distribute television programs to cable companies, satellite companies, and wireline telecommunications companies. These networks negotiate with local and international distributors to broadcast programming on a subscription or fee basis.</t>
  </si>
  <si>
    <t>This segment includes revenue that cable networks generate from sources other than advertising.</t>
  </si>
  <si>
    <t>This segment includes companies that aggregate, market, and distribute television programs to affiliate TV broadcasting stations. These stations then transmit the programming to viewers over public airways.</t>
  </si>
  <si>
    <t>This segment includes revenue that TV broadcast networks generate from sources other than advertising.</t>
  </si>
  <si>
    <t>This industry subgroup includes companies that acquire, produce, and distribute music content.</t>
  </si>
  <si>
    <t>This segment includes companies that release, promote, and distribute sound recordings. These companies manufacture, or arrange for the manufacture of recordings, such as audio tapes/cassettes and compact discs, and promote and distribute these products to wholesalers, retailers, or directly to the public. Companies in this segment produce master recordings themselves or obtain reproduction and distribution rights to master recordings produced by record production companies or other integrated record companies.</t>
  </si>
  <si>
    <t>This segment includes companies that produce records, tapes, and compact discs. These companies contract with artists and arrange and finance the production of original master recordings. These companies also hold the copyright to the master recording and derive most of their revenues from the sales, leasing, and licensing of master recordings. Such companies do not have their own duplication or distribution capabilities.</t>
  </si>
  <si>
    <t>This industry includes companies that publish books, newspapers, and periodicals, television and radio stations, and networks broadcast via antennas.</t>
  </si>
  <si>
    <t>This industry subgroup includes companies that produce and distribute printed media content such as newspapers, periodicals, and books.</t>
  </si>
  <si>
    <t>This segment includes companies that publish school textbooks.</t>
  </si>
  <si>
    <t>This segment includes companies that produce and distribute newspapers.</t>
  </si>
  <si>
    <t xml:space="preserve">This segment includes companies that produce and distribute magazines and other periodicals. </t>
  </si>
  <si>
    <t>This segment includes companies that operate broadcasting studios, stations, and facilities for the transmission of local television programming over public airwaves. Such programming may originate in their own studio, from an affiliated network, or from external sources.</t>
  </si>
  <si>
    <t>This segment includes companies that produce, acquire, distribute, or broadcast radio programming. Excludes satellite radio (see "Cable &amp; Satellite").</t>
  </si>
  <si>
    <t>This segment includes companies that distribute programming to multiple stations simultaneously or slightly delayed, to extend total coverage beyond the limits of a single broadcast signal.</t>
  </si>
  <si>
    <t>This segment includes companies that operate broadcasting studios, stations, and facilities for the transmission of radio programming over public airwaves. Such programming may originate in their own studio, from an affiliated network or from external sources.</t>
  </si>
  <si>
    <t>This industry subgroup includes companies that own and operate public display advertising, such as billboards, shopping mall and retail displays, bus advertisements, and other public displays.</t>
  </si>
  <si>
    <t>This segment includes revenue that automotive websites generate from advertising.</t>
  </si>
  <si>
    <t>This segment includes revenue that automotive websites generate from sources other than advertising.</t>
  </si>
  <si>
    <t>This segment includes revenue that domain registrars generate from advertising.</t>
  </si>
  <si>
    <t>This segment includes companies that retail tickets online for entertainment events, such as musical events, sporting events, and theatrical shows.</t>
  </si>
  <si>
    <t>This segment includes companies that provide product price comparison services online. Such products include credit card rates, mobile phone rates, holiday prices, flights, digital cameras, and printers.</t>
  </si>
  <si>
    <t>This segment includes revenue generated by the display of graphical advertisements on a webpage.</t>
  </si>
  <si>
    <t>This segment includes companies that provide medical, health, and fitness content online in an easily searchable format.</t>
  </si>
  <si>
    <t>This segment includes revenue that medical, health, and fitness websites generate from advertising.</t>
  </si>
  <si>
    <t>This segment includes revenue that medical, health, and fitness websites generate from sources other than advertising.</t>
  </si>
  <si>
    <t>This segment includes companies that provide news, sports, and entertainment content online in an easily searchable format.</t>
  </si>
  <si>
    <t>This segment includes revenue that news, sports, and entertainment portals generate from advertising.</t>
  </si>
  <si>
    <t>This segment includes revenue that news, sports, and entertainment websites generate from sources other than advertising.</t>
  </si>
  <si>
    <t>This segment includes companies that provide Web communities online, including social network services, an Internet forum, or a group of blogs.</t>
  </si>
  <si>
    <t>This industry includes companies that provide a broad range of telecommunications services including wireless and wireline services and satellite services including voice, video and/or data. Also includes companies that sell wholesale access to other service providers. Excludes cable multiple system operators (MSOs). (See Cable Cable &amp; Satellite)</t>
  </si>
  <si>
    <t>This industry subgroup includes companies that use a wireless infrastructure to provide a variety of services, such as wireless telephony services, wireless data services, text messaging/short messaging services (SMS), roaming, wireless Internet services, and satellite telecommunications. These companies have spectrum licenses and provide services using that spectrum.</t>
  </si>
  <si>
    <t>This segment includes companies that provide mobile phone services, such as telephone voice services, data services, text messaging services, and roaming services.</t>
  </si>
  <si>
    <t>This segment includes wireless carriers that provide a broad range of mobile data services, such as wireless Internet access, video, games, ring tones, and music.</t>
  </si>
  <si>
    <t>This industry subgroup includes companies that operate facilities and infrastructure that supplies voice, data, text, and sound using wired switching and transmission networks.</t>
  </si>
  <si>
    <t>This segment includes wireline network operators that offer voice services over a fixed-line network. Includes wireline local and long-distance services as well as voice-over-IP (VoIP) to residential and business customers.</t>
  </si>
  <si>
    <t>This segment includes carriers that offer voice-over-IP (VoIP) through a wired Internet or broadband connection. Includes the transmission of voice over the Internet or through another packet-switched network.</t>
  </si>
  <si>
    <t xml:space="preserve">This segment includes wireline network operators that offer video services over a fixed-line network. </t>
  </si>
  <si>
    <t>This segment includes companies that offer hosting and/or data processing services. Includes Web hosting, streaming services or applications hosting, data processing, data-entry, and reporting services.</t>
  </si>
  <si>
    <t>This sector includes companies that design, manufacture, distribute, or retail consumer discretionary products and services.</t>
  </si>
  <si>
    <t>This industry subgroup includes companies that design and manufacturer apparel, footwear, and accessories. Excludes designers who own and operate their own retail store and the majority of their revenue comes from retail operations (see Specialty Apparel Stores).</t>
  </si>
  <si>
    <t>This segment includes companies that design apparel.</t>
  </si>
  <si>
    <t>This segment includes companies that design children's apparel.</t>
  </si>
  <si>
    <t>This segment includes companies that design men's apparel.</t>
  </si>
  <si>
    <t>This segment includes companies that design women's apparel.</t>
  </si>
  <si>
    <t>This segment includes companies that design women's lingerie.</t>
  </si>
  <si>
    <t>This segment includes companies that design sports apparel.</t>
  </si>
  <si>
    <t>This segment includes companies that design outerwear apparel.</t>
  </si>
  <si>
    <t>This segment includes companies that design apparel for specific professions, companies, or schools.</t>
  </si>
  <si>
    <t>This segment includes companies that generate revenue from licensing rights to their apparel, such as trademarks, brand names, or agreements for which a royalty payment or licensing fee is paid by others.</t>
  </si>
  <si>
    <t>This segment includes companies that design luggage, personal leather goods, and handbags.</t>
  </si>
  <si>
    <t>This segment includes companies that design luggage products typically used for travel.</t>
  </si>
  <si>
    <t>This segment includes companies that design personal leather good products such as leather wallets, belts, and briefcases.</t>
  </si>
  <si>
    <t>This segment includes companies that design athletic and non-athletic footwear.</t>
  </si>
  <si>
    <t>This segment includes companies that design footwear for athletic purposes, including specific sports or recreational activities.</t>
  </si>
  <si>
    <t>This segment includes companies that design men's non-athletic footwear.</t>
  </si>
  <si>
    <t>This segment includes companies that design women's non-athletic footwear.</t>
  </si>
  <si>
    <t>This segment includes companies that provide outsourced manufacturing services for apparel, footwear, and accessory designers. These companies manufacture under other brand names.</t>
  </si>
  <si>
    <t>This segment includes companies that design and market watches and jewelry.</t>
  </si>
  <si>
    <t>This segment includes companies that design, market, and/or manufacture jewelry of all types.</t>
  </si>
  <si>
    <t>This industry subgroup includes companies that produce textiles, such as yarns, threads, fabrics, and leather.</t>
  </si>
  <si>
    <t>This segment includes mills that manufacture nonwoven fabric material. Nonwoven fabric is created by thermal, mechanical or chemical bonding rather than weaving or knitting.</t>
  </si>
  <si>
    <t>This segment includes companies that take fiber, yarn, and thread and weave them into fabrics used to make garments.</t>
  </si>
  <si>
    <t>This segment includes mills that spin, throw, or manufacture yarns, threads, or fibers.</t>
  </si>
  <si>
    <t>This segment includes companies that manufacture synthetic fibers and threads, such as polyester, nylon, and acrylics.</t>
  </si>
  <si>
    <t>This segment includes companies that produce threads, a thin type of yarn used to stitch fabrics.</t>
  </si>
  <si>
    <t>This segment includes companies that spin yarn from fiber materials, such as cotton.</t>
  </si>
  <si>
    <t>This segment includes companies that spin fibers into rope, cordage, or twine.</t>
  </si>
  <si>
    <t>This segment includes companies that manufacture textile bags.</t>
  </si>
  <si>
    <t>Cars Manufacturing</t>
  </si>
  <si>
    <t>This segment includes companies that manufacture passenger cars. Such cars include sports cars, sedans, station wagons, hatchbacks, and microcars.</t>
  </si>
  <si>
    <t>Voitures</t>
  </si>
  <si>
    <t>Carros</t>
  </si>
  <si>
    <t>車輛</t>
  </si>
  <si>
    <t>Cars Manufacturing - Electric</t>
  </si>
  <si>
    <t>This segment includes companies that manufacture electric passenger cars.</t>
  </si>
  <si>
    <t>自動車-電気</t>
  </si>
  <si>
    <t>Voitures - électriques</t>
  </si>
  <si>
    <t>Autos - Elektrisch</t>
  </si>
  <si>
    <t>Autos - eléctricos</t>
  </si>
  <si>
    <t>Carros - elétricos</t>
  </si>
  <si>
    <t>Automobili - elettriche</t>
  </si>
  <si>
    <t>車輛-電力</t>
  </si>
  <si>
    <t>자동차 - 전기</t>
  </si>
  <si>
    <t>汽车-电动</t>
  </si>
  <si>
    <t>Автомобили - электрические</t>
  </si>
  <si>
    <t>Cars Manufacturing - Fossil Fuels</t>
  </si>
  <si>
    <t>This segment includes companies that manufacture fossil fuel passenger cars.</t>
  </si>
  <si>
    <t>自動車-化石燃料</t>
  </si>
  <si>
    <t>Voitures - combustibles fossiles</t>
  </si>
  <si>
    <t>Autos - Fossile Brennstoffe</t>
  </si>
  <si>
    <t>Autos - combustibles fósiles</t>
  </si>
  <si>
    <t>Carros - combustíveis fósseis</t>
  </si>
  <si>
    <t>Automobili - combustibili fossili</t>
  </si>
  <si>
    <t>車輛-化石燃料</t>
  </si>
  <si>
    <t>자동차 - 화석연료</t>
  </si>
  <si>
    <t>汽车-化石燃料</t>
  </si>
  <si>
    <t>Автомобили - ископаемое топливо</t>
  </si>
  <si>
    <t>This segment includes companies that manufacture light duty trucks and utility vehicles, including light trucks, pickup trucks, cabs, light duty vans, minivans, crossovers, and sport utility vehicles.</t>
  </si>
  <si>
    <t>This segment includes companies that manufacture electric motorcycles and scooters as well as parts specifically designed for electric motorcycles and scooters.</t>
  </si>
  <si>
    <t>This segment includes companies that manufacture fossil fuel motorcycles and scooters as well as parts specifically designed for fossil fuel motorcycles and scooters.</t>
  </si>
  <si>
    <t>This industry subgroup includes companies that manufacture various types of automotive parts. Excludes companies that manufacture parts for commercial vehicles (see Commercial Vehicles) and motorcycles (see Motorcycles).</t>
  </si>
  <si>
    <t>This segment includes companies that manufacture alternative drivetrain and hybrid systems and parts for automobiles. Includes motors and other components specifically for alternative energy systems.</t>
  </si>
  <si>
    <t>This segment includes companies that manufacture automobile glass. Includes tinted and tintless windshields, windows, and sun and moon roofs.</t>
  </si>
  <si>
    <t>This segment includes companies that manufacture heating, ventilation, and air conditioning (HVAC) systems and their components.</t>
  </si>
  <si>
    <t>This segment includes companies that manufacture auto parts primarily produced by the metal stamping fabrication process. Includes body parts, fenders, hubcaps, and tops.</t>
  </si>
  <si>
    <t>This segment includes companies that manufacture automotive safety equipment. Includes airbags and seatbelts.</t>
  </si>
  <si>
    <t>This segment includes companies that develop, license, or sell technology applied in the automobile industry but are not involved in the manufacturing process.</t>
  </si>
  <si>
    <t>This segment includes companies that manufacture automobile engines and engine parts. Includes gasoline and diesel engines and engine parts.</t>
  </si>
  <si>
    <t>This segment includes companies that manufacture exhaust and emissions systems. Includes exhaust manifolds, exhaust pipes, and catalytic converters.</t>
  </si>
  <si>
    <t>This segment includes companies that manufacture automobile seating equipment and interiors trims. Includes seats, panels, headliners, and textiles.</t>
  </si>
  <si>
    <t>This segment includes companies that manufacture batteries for automobiles.</t>
  </si>
  <si>
    <t>Electric Vehicle Batteries Manufacturing</t>
  </si>
  <si>
    <t>This segment includes companies that manufacture batteries which power the motors of electric vehicles. Excludes batteries for hybrid electric vehicles (HEV).</t>
  </si>
  <si>
    <t>電気自動車用電池</t>
  </si>
  <si>
    <t>Batteries pr véhicules électriques</t>
  </si>
  <si>
    <t>Batterien für Elektrofahrzeuge</t>
  </si>
  <si>
    <t>Baterías de vehículos eléctricos</t>
  </si>
  <si>
    <t>Baterias para veículos elétricos</t>
  </si>
  <si>
    <t>Batterie per veicoli elettrici</t>
  </si>
  <si>
    <t>電機車電池</t>
  </si>
  <si>
    <t>전기차 배터리</t>
  </si>
  <si>
    <t>Аккумуляторные батареи для электромобиля</t>
  </si>
  <si>
    <t>Starter Batteries Manufacturing</t>
  </si>
  <si>
    <t>This segment includes companies that manufacture batteries which are used to start the motors of internal combustion engine vehicles (ICEV).</t>
  </si>
  <si>
    <t>始動用蓄電池</t>
  </si>
  <si>
    <t>Batteries de démarrage</t>
  </si>
  <si>
    <t>Starterbatterien</t>
  </si>
  <si>
    <t>Baterías de arranque</t>
  </si>
  <si>
    <t>Baterias de arranque</t>
  </si>
  <si>
    <t>Batterie di avviamento</t>
  </si>
  <si>
    <t>起動式電池</t>
  </si>
  <si>
    <t>시동용 배터리</t>
  </si>
  <si>
    <t>启动用蓄电池</t>
  </si>
  <si>
    <t>Стартерные аккумуляторные батареи</t>
  </si>
  <si>
    <t>This segment includes companies that manufacture automobile wheels and rims. Products include steel, aluminum, and alloy wheels.</t>
  </si>
  <si>
    <t>This industry subgroup includes companies that build and sell single family homes, townhouses, and other similar residential homes. Excludes companies that rent properties.</t>
  </si>
  <si>
    <t>This segment includes companies that build and sell multifamily homes. Includes townhouses, condominiums, and duplexes.</t>
  </si>
  <si>
    <t>This industry subgroup includes companies that manufacture building products, appliances, tools, and lawn and garden supplies. Excludes all raw materials classified under Materials.</t>
  </si>
  <si>
    <t>This segment includes companies that manufacture flooring products. Includes carpet, hardwood, tile, vinyl, and laminate flooring.</t>
  </si>
  <si>
    <t>This segment includes companies that manufacture wall and floor tiles.</t>
  </si>
  <si>
    <t>This segment includes companies that manufacture windows.</t>
  </si>
  <si>
    <t>This segment includes companies that manufacture doors.</t>
  </si>
  <si>
    <t>This industry includes companies that manufacture non-affixed products used within a home or office. Typically, these products are used to furnish the interior of homes for decorative or functional purposes.</t>
  </si>
  <si>
    <t>This segment includes companies that manufacture portable appliances used for heating or cooling. Includes desk fans, window air conditioners, and space heaters.</t>
  </si>
  <si>
    <t>This segment includes companies that manufacture household vacuum cleaners, floor waxing, and carpet cleaning machines.</t>
  </si>
  <si>
    <t>This industry subgroup includes companies that manufacture household furniture, office furniture, institutional furniture, mattresses, shades, and blinds.</t>
  </si>
  <si>
    <t>This segment includes companies that manufacture furniture for home use.</t>
  </si>
  <si>
    <t>This segment includes companies that manufacture upholstered wood household furniture.</t>
  </si>
  <si>
    <t>This segment includes companies that manufacture nonresidential furniture.</t>
  </si>
  <si>
    <t>This segment includes companies that manufacture plated metal cutlery and flatware, tableware, cookware, and other kitchen tools.</t>
  </si>
  <si>
    <t>This segment includes companies that manufacture products for interior and exterior home decoration.</t>
  </si>
  <si>
    <t>This industry subgroup includes companies that manufacture office supplies such as envelopes, notebooks, writing instruments, folders, and carbon paper.</t>
  </si>
  <si>
    <t>Stationery Manufacturing</t>
  </si>
  <si>
    <t>Articles de papeterie</t>
  </si>
  <si>
    <t>Artículos de papelería</t>
  </si>
  <si>
    <t>Канцелярские товары</t>
  </si>
  <si>
    <t>This segment includes companies that manufacture writing instruments, such as pens, pencils, markers, chalk, and rubber stamps.</t>
  </si>
  <si>
    <t>This industry includes companies that manufacture consumer products used for leisure, recreation, or hobbies.</t>
  </si>
  <si>
    <t>This industry subgroup includes companies that manufacture physical products used for leisure such as dolls, toys, board games, playing cards, puzzles, hobby items, and crafts. Excludes video game consoles (see Video Game Equipment), and their games (see Video Game Software).</t>
  </si>
  <si>
    <t>This industry subgroup includes companies that manufacture stringed, keyboard, woodwind, brass, and percussion instruments used to perform music.</t>
  </si>
  <si>
    <t>This segment includes companies that manufacture recreational watercraft, such as yachts, motorboats, sailboats, canoes, kayaks, rowboats, and inflatable rafts.</t>
  </si>
  <si>
    <t>This segment includes companies that manufacture motor homes, travel trailers, and campers.</t>
  </si>
  <si>
    <t>This segment includes companies that manufacture motorhomes, which are vehicles equipped with living quarters.</t>
  </si>
  <si>
    <t>This segment includes companies that manufacture travel and camper trailers, which are towed behind a vehicle.</t>
  </si>
  <si>
    <t>This segment includes companies that manufacture golfing equipment, such as bags, balls, caddy carts, clubs, and tees.</t>
  </si>
  <si>
    <t>This segment includes companies that manufacture small firearms, including pistols, rifles, and shotguns.</t>
  </si>
  <si>
    <t>This industry includes companies that provide consumer services for non-transportation, non-leisure, or non-entertainment purposes.</t>
  </si>
  <si>
    <t>This industry subgroup includes companies that rent consumer goods, such as appliances, formal wear, costumes, fitness equipment, and power tools.</t>
  </si>
  <si>
    <t>This segment includes companies that rent wheelchairs, hospital beds, oxygen tanks, walkers, crutches, and other home health care equipment.</t>
  </si>
  <si>
    <t>This industry subgroup includes companies that provide instruction and training for a variety of social, business, and language sciences and subjects. Instruction and training may be facilitated on a full-time, part-time, distance learning, or occasional basis through institutions such as schools, colleges, universities, and professional institutes.</t>
  </si>
  <si>
    <t>This segment includes companies that offer primary and secondary education.</t>
  </si>
  <si>
    <t>This segment includes companies that offer academic courses that lead to associate degrees, certificates, or diplomas below the baccalaureate level.</t>
  </si>
  <si>
    <t>This segment includes companies that offer academic courses leading to degrees at the baccalaureate, graduate, or doctoral level.</t>
  </si>
  <si>
    <t>This segment includes companies that offer courses specific to a profession, trade, or career, leading to a certification or license. Includes trade schools, mechanics schools, beauty schools and real estate licensing schools.</t>
  </si>
  <si>
    <t>This industry subgroup includes companies that provide services for burial or cremation of human or animal remains. Includes mortician services, burial plots, tombs, gravestones, and casket manufacturers.</t>
  </si>
  <si>
    <t>This industry subgroup includes organizations that provide consumer services on a non-profit basis not elsewhere classifiable, including charitable, humanitarian, or religious services, and advocate organizations.</t>
  </si>
  <si>
    <t>This segment includes establishments that provide personal care services, including nail, hair, and tanning treatments.</t>
  </si>
  <si>
    <t>This segment includes companies that offer weight loss programs that may include prepared meals, exercise programs, or calorie control methods.</t>
  </si>
  <si>
    <t>This industry subgroup includes companies that offer photography and videography services. Includes developing and printing services that utilize the photo in a retail product like picture books, cards, and coffee mugs.</t>
  </si>
  <si>
    <t>This segment includes companies that operate photography studios or provide photography services. These companies may also process and print photos in various merchandise formats.</t>
  </si>
  <si>
    <t>This segment includes companies that specialize in film development, processing, enlargement, and printing. Excludes companies that are involved in photography activities (see Photography Studios).</t>
  </si>
  <si>
    <t>This industry subgroup includes companies that build additions or make alterations, renovations, or any other home improvements to residential buildings.</t>
  </si>
  <si>
    <t>This industry subgroup includes companies that provide laundry services, consumer goods repair services, remodeling services, and consumer services not elsewhere classified.</t>
  </si>
  <si>
    <t>This segment includes companies that provide repair and maintenance services for consumer goods, such as household appliances, watches, and consumer electronics.</t>
  </si>
  <si>
    <t>This industry includes companies that operate casinos and gambling establishments, cruise lines, lodging, passenger transportation, and restaurants.</t>
  </si>
  <si>
    <t>This segment includes companies that own and operate gambling facilities.</t>
  </si>
  <si>
    <t>This segment includes companies that provide betting services, at betting shops, or over the phone via call centers. Includes sports betting and off-racetrack betting. Excludes betting services provided through the Internet (see Mobile &amp; Online Gambling).</t>
  </si>
  <si>
    <t>This industry subgroup includes companies that provide temporary accommodation and usually charge a daily rate for their use.</t>
  </si>
  <si>
    <t>This segment includes companies, excluding casino hotels, that provide short-term lodgings.</t>
  </si>
  <si>
    <t>This segment includes hotel revenue generated from food and beverage.</t>
  </si>
  <si>
    <t>This segment includes hotel revenue generated from lodging.</t>
  </si>
  <si>
    <t>This segment includes revenue from sales of vacation ownership or time-share units.</t>
  </si>
  <si>
    <t>This segment includes hotel revenue generated from components other than room, food, or beverage.</t>
  </si>
  <si>
    <t>This segment includes casino hotel revenue generated from food and beverage.</t>
  </si>
  <si>
    <t>This segment includes casino hotel revenue generated from lodging.</t>
  </si>
  <si>
    <t>This segment includes companies that provide short-term lodging in a home-like setting where breakfast is provided.</t>
  </si>
  <si>
    <t>This industry subgroup includes companies that prepare, serve, or provide food for immediate consumption. The facilities can be seated, takeout, mobile vehicles, or carts.</t>
  </si>
  <si>
    <t>This segment includes establishments that provide food services where patrons generally order or select items and pay before eating. Food and drink may be consumed on premises, taken out, or delivered.</t>
  </si>
  <si>
    <t>This segment includes restaurants that provide food services where food is made to order, often in front of the customer with customizable options. Patrons pay before self-seating in an upscale environment. Food and drink may be consumed on premises, taken out, or delivered.</t>
  </si>
  <si>
    <t>This segment includes revenue that fast casual restaurants generate from their franchising operations such as revenue from licensing, royalties, or providing supplies and equipment to franchisees.</t>
  </si>
  <si>
    <t>This segment includes restaurants that provide food services where patrons order their food and pay before eating. Food and drink may be consumed on premises, taken out, or delivered.</t>
  </si>
  <si>
    <t>This segment includes companies that prepare and/or serve specialty snacks such as ice cream, frozen yogurt, cookies or popcorn, or serve nonalcoholic beverages, such as coffee, juices, sodas, or smoothies.</t>
  </si>
  <si>
    <t>This segment includes revenue that coffee and snack restaurants generate from their franchising operations, such as revenue from licensing, royalties, or providing supplies and equipment to franchisees.</t>
  </si>
  <si>
    <t>This segment includes companies that operate bars, taverns, nightclubs, or other drinking establishments. Such companies may also provide limited food services.</t>
  </si>
  <si>
    <t>This segment includes restaurants that provide food services to patrons who order their food, are served by wait staff while seated, and pay after eating.</t>
  </si>
  <si>
    <t>This segment includes low to mid-priced restaurants that provide food services to patrons who order their food, are served by wait staff while seated, and pay after eating.</t>
  </si>
  <si>
    <t>This segment includes revenue that casual restaurants generate from their franchising operations, such as revenue from licensing, royalties, or providing supplies and equipment to franchisees.</t>
  </si>
  <si>
    <t>This segment includes revenue that upscale restaurants generate from their franchising operations, such as revenue from licensing, royalties, or providing supplies and equipment to franchisees.</t>
  </si>
  <si>
    <t>This segment includes companies that operate adult nightclubs.</t>
  </si>
  <si>
    <t>This segment includes cinema viewing facilities that project motion pictures.</t>
  </si>
  <si>
    <t>This segment includes companies that provide theatrical performances, such as plays, concerts, dance, and opera. Also includes museums, zoos, and botanical gardens.</t>
  </si>
  <si>
    <t>This segment includes companies that provide facilities to display educational, artistic, scientific, or cultural artifacts.</t>
  </si>
  <si>
    <t>This segment includes companies that produce theater, dance, or music events.</t>
  </si>
  <si>
    <t>This segment includes companies that provide performing arts production, such as choreography, cinematography, acting, and directing.</t>
  </si>
  <si>
    <t>This segment includes companies that operate fitness and recreation sports centers, such as athletic club facilities, health spas without accommodations, ice or roller skating rinks, and swimming pools.</t>
  </si>
  <si>
    <t>This segment includes docks, basins or other facilities that provide secure moorings for recreational boats and often offer supply, repair, and other boating related services.</t>
  </si>
  <si>
    <t>This segment includes companies that operate ski mountain trails, lifts, and ski resorts. These companies may provide lodging and dining in addition to the operation of ski trails.</t>
  </si>
  <si>
    <t>This segment includes companies that arrange travel reservation services and companies that provide time-share exchange services.</t>
  </si>
  <si>
    <t>This industry includes companies that wholesale and distribute consumer discretionary products. Such companies do not manufacture their own products, but instead distribute other companies' products in bulk to intermediaries in the supply chain or commercial and industrial clients.</t>
  </si>
  <si>
    <t>This industry subgroup includes companies that wholesale and distribute fashion apparel, sports clothing, outerwear, and footwear.</t>
  </si>
  <si>
    <t>This segment includes companies that wholesale and distribute men's, women's, children's, and infants' clothing and accessories.</t>
  </si>
  <si>
    <t>This segment includes companies that wholesale and distribute jewelry, watches, precious stones, and precious metal goods.</t>
  </si>
  <si>
    <t>This segment includes companies that wholesale and distribute new and used passenger automobiles, trucks, trailers, and other motor vehicles, such as motorcycles, motorhomes, and snowmobiles. Also includes car auctions primarily for automotive retailers.</t>
  </si>
  <si>
    <t>This segment includes companies that wholesale and distribute motor vehicle parts, accessories, tools, and equipment.</t>
  </si>
  <si>
    <t>This segment includes companies that wholesale and distribute computer and computer peripheral equipment. Includes computer boards, computer software, motherboards, and printers.</t>
  </si>
  <si>
    <t>This segment includes companies that wholesale and distribute photographic equipment and supplies. Include camera equipment, motion picture cameras, projection equipment, and theater equipment.</t>
  </si>
  <si>
    <t>This industry subgroup includes companies that wholesale and distribute home or office furniture, home furnishings, office equipment, hardware, paint, wallpaper, and personal or office stationery.</t>
  </si>
  <si>
    <t>This segment includes companies that wholesale and distribute hand tools, fasteners, and hardware. Includes blades, staples, nuts, bolts, screws, and hand tools.</t>
  </si>
  <si>
    <t>This segment includes companies that wholesale and distribute home furnishings used to decorate a home.</t>
  </si>
  <si>
    <t>This segment includes companies that wholesale and distribute office machines and related equipment. Includes accounting machines, cash registers, postage meters, safes, and copying machines.</t>
  </si>
  <si>
    <t>This segment includes companies that wholesale and distribute paints, coatings, wallpaper, paintbrushes, rollers, and related supplies.</t>
  </si>
  <si>
    <t>This segment includes companies that wholesale and distribute stationery, office supplies, and gift wrap.</t>
  </si>
  <si>
    <t>This segment includes companies that wholesale and distribute books, audiobooks, and periodicals.</t>
  </si>
  <si>
    <t>This segment includes companies that wholesale and distribute fabrics and textiles, such as yarn, linen, and other fabrics.</t>
  </si>
  <si>
    <t>This segment includes companies that wholesale and distribute professional equipment, instruments, and/or goods sold, prescribed, or used by ophthalmologists, optometrists, and opticians.</t>
  </si>
  <si>
    <t>This segment includes companies that wholesale and distribute sporting goods and related products. Products include athletic uniforms and apparel, athletic equipment, and athletic supplies.</t>
  </si>
  <si>
    <t>This segment includes companies that wholesale and distribute games, toys, and hobby-related products. Products include children's vehicles, electronic games, playing cards, and toys.</t>
  </si>
  <si>
    <t>This segment includes stores that specialize in retailing automotive parts, accessories, and related tools.</t>
  </si>
  <si>
    <t>This segment includes companies that sell both new and used vehicles including passenger cars, light trucks, and utility vehicles.</t>
  </si>
  <si>
    <t>This segment includes companies that lease passenger cars. Excludes companies that provide a driver for the vehicle (see Taxi Services).</t>
  </si>
  <si>
    <t>This segment includes companies that rent passenger cars. Excludes companies that provide a driver for the vehicle (see Taxi Services).</t>
  </si>
  <si>
    <t>This industry subgroup includes stores that specialize in retailing consumer electronics, appliances, and other technology focused products.</t>
  </si>
  <si>
    <t>This industry subgroup includes retail stores with separate departments for various merchandise lines, such as apparel, jewelry, home furnishings, and linens, each with separate cash registers and sales associates.</t>
  </si>
  <si>
    <t>This segment includes department stores that retail high-end and luxury products.</t>
  </si>
  <si>
    <t>This segment includes department stores that retail low and mid-price products.</t>
  </si>
  <si>
    <t>This industry subgroup includes stores that specialize in retailing products involved in building, improving, furnishing, or decorating homes.</t>
  </si>
  <si>
    <t>This segment includes companies that wholesale and distribute building materials and products.</t>
  </si>
  <si>
    <t>This segment includes companies that wholesale and distribute brick, stone, and related construction materials.</t>
  </si>
  <si>
    <t>This segment includes companies that wholesale and distribute roofing, siding, and insulation materials.</t>
  </si>
  <si>
    <t>This segment includes companies that wholesale and distribute lumber, plywood, millwork, and related wood products.</t>
  </si>
  <si>
    <t>This segment includes stores that specialize in retailing products used to build and improve homes such as gardening products, lumber, paint, plumbing, tools, lighting, hardware, and flooring.</t>
  </si>
  <si>
    <t>This segment includes small-format home improvement stores.</t>
  </si>
  <si>
    <t>This segment includes big-box home improvement stores offering a diversified range of products and specific departments for various merchandise lines.</t>
  </si>
  <si>
    <t>This segment includes home improvement stores specialized in seeds, plants, gardening supplies, and related equipment.</t>
  </si>
  <si>
    <t>This segment includes stores that specialize in retailing home furniture products.</t>
  </si>
  <si>
    <t>This industry subgroup includes stores that specialize in retailing jewelry, watches, precious stones, and precious metal goods.</t>
  </si>
  <si>
    <t>This segment includes stores that specialize in retailing clothing for all ages, genders, and sizes.</t>
  </si>
  <si>
    <t>This segment includes stores that specialize in retailing men's clothing.</t>
  </si>
  <si>
    <t>This segment includes stores that specialize in retailing women's clothing.</t>
  </si>
  <si>
    <t>This segment includes stores which offer merchandise at discounted prices by purchasing overstock inventory from manufacturers.</t>
  </si>
  <si>
    <t>This segment includes stores that specialize in retailing accessories such as handbags, luggage, leather goods, and other accessories.</t>
  </si>
  <si>
    <t>This industry subgroup includes stores that specialize in retailing sporting goods, outdoor recreational products, and small arms.</t>
  </si>
  <si>
    <t>This segment includes stores that specialize in retailing materials, supplies, and tools related to arts and craft activities.</t>
  </si>
  <si>
    <t>This segment includes stores that specialize in retailing cosmetics and hair care products.</t>
  </si>
  <si>
    <t>This segment includes stores that specialize in retailing cut flowers, floral arrangements, and potted plants.</t>
  </si>
  <si>
    <t>This segment includes stores that specialize in retailing gift products and souvenirs. Includes duty free stores and gift shops.</t>
  </si>
  <si>
    <t>This segment includes stores that specialize in retailing physical products for entertainment and leisure such as toys, dolls, and hobby products.</t>
  </si>
  <si>
    <t>This segment includes stores that specialize in movie and video game rentals.</t>
  </si>
  <si>
    <t>This segment includes stores that specialize in retailing office related stationery, supplies, and equipment.</t>
  </si>
  <si>
    <t>This segment includes stores that specialize in retailing eyeglasses, contact lenses, sunglasses, and related products.</t>
  </si>
  <si>
    <t>This segment includes companies that own or operate electric vehicle charging stations. These are also known as charge points.</t>
  </si>
  <si>
    <t>電気自動車充電ｽﾃｰｼｮﾝ</t>
  </si>
  <si>
    <t>Bornes de recharge pr véhicules électriques</t>
  </si>
  <si>
    <t>Ladeeinrichtungen für Elektrofahrzeuge</t>
  </si>
  <si>
    <t>Estaciones de carga para vehículos eléctricos</t>
  </si>
  <si>
    <t>Estações de recarga de veículos elétricos</t>
  </si>
  <si>
    <t>Stazioni di ricarica per veicoli elettrici</t>
  </si>
  <si>
    <t>電動車充電站</t>
  </si>
  <si>
    <t>전기차 충전소</t>
  </si>
  <si>
    <t>电动汽车充电站</t>
  </si>
  <si>
    <t>Зарядные станции для электромобилей</t>
  </si>
  <si>
    <t>This industry subgroup includes companies that offer an online marketplace for third party sellers or diversified online retailers to sell merchandise.</t>
  </si>
  <si>
    <t>This segment includes companies that retail apparel, clothing accessories, and footwear on the Internet.</t>
  </si>
  <si>
    <t>This segment includes companies that retail cosmetics and hair care products on the Internet.</t>
  </si>
  <si>
    <t>This segment includes companies that retail cut flowers, floral arrangements, and potted plants on the Internet.</t>
  </si>
  <si>
    <t>This segment includes companies that retail toys, games, and hobby-related products on the Internet.</t>
  </si>
  <si>
    <t>This segment includes companies that retail jewelry, watches, precious stones, and precious metal goods on the Internet.</t>
  </si>
  <si>
    <t>This segment includes companies that specialize in retailing sporting goods, outdoor recreational products, and small arms on the Internet.</t>
  </si>
  <si>
    <t>This sector includes companies that produce, manufacture, distribute, or retail consumer staple goods and services.</t>
  </si>
  <si>
    <t>This industry group includes companies that manufacture noncyclical products for household and consumer consumption.</t>
  </si>
  <si>
    <t>This industry includes companies that grow, produce, or manufacture food.</t>
  </si>
  <si>
    <t>This segment includes companies that raise, process, and/or slaughter animals for use in food products.</t>
  </si>
  <si>
    <t>This segment includes companies that raise and breed dairy cattle and companies that produce raw milk.</t>
  </si>
  <si>
    <t>This segment includes companies that slaughter, dress, and process animals.</t>
  </si>
  <si>
    <t>This segment includes companies that slaughter, dress and process poultry, such as chickens, turkeys, ducks, and geese.</t>
  </si>
  <si>
    <t>This segment includes companies that grow grains, such as corn, wheat, and soybeans.</t>
  </si>
  <si>
    <t>This segment includes companies that grow oilseed-producing plants, such as sunflowers, safflower, flax, cape, canola, and sesame.</t>
  </si>
  <si>
    <t>This segment includes companies that grow coffee.</t>
  </si>
  <si>
    <t>ｺｰﾋ豆栽培</t>
  </si>
  <si>
    <t>Culture du café</t>
  </si>
  <si>
    <t>Kaffeeanbau</t>
  </si>
  <si>
    <t>Cultivo de café</t>
  </si>
  <si>
    <t>Coltivazione di caffè</t>
  </si>
  <si>
    <t>咖啡栽培</t>
  </si>
  <si>
    <t>커피 재배</t>
  </si>
  <si>
    <t>咖啡种植</t>
  </si>
  <si>
    <t>Выращивание кофе</t>
  </si>
  <si>
    <t>This segment includes companies that produce consumables from the processing of sugar, grains, seeds, fruits, vegetables, and other plants.</t>
  </si>
  <si>
    <t>食用作物加工</t>
  </si>
  <si>
    <t>Traitement des récoltes alimentaires</t>
  </si>
  <si>
    <t>Verarbeitung von Nahrungspflanzen</t>
  </si>
  <si>
    <t>Procesamiento de cosechas de alimentos</t>
  </si>
  <si>
    <t>Processamento de culturas alimentícias</t>
  </si>
  <si>
    <t>Lavorazione delle colture alimentari</t>
  </si>
  <si>
    <t>糧食作物處理</t>
  </si>
  <si>
    <t>식량작물 가공</t>
  </si>
  <si>
    <t>粮食作物加工</t>
  </si>
  <si>
    <t>Обработка пищевых культур</t>
  </si>
  <si>
    <t>This segment includes companies that grind various grains, and produce consumable oils from fruits and vegetables.</t>
  </si>
  <si>
    <t>This segment includes companies that process grains into malt for use in breweries and distilleries. These companies use a multi-step process to dry, steep, germinate, and kiln the grains into malt.</t>
  </si>
  <si>
    <t>This segment includes companies that process soybeans into tofu, oils, animal feed, and other edibles.</t>
  </si>
  <si>
    <t>This segment includes companies that produce sugar manufactured by their own sugarcane mills, including brown sugar, white sugar, and molasses.</t>
  </si>
  <si>
    <t>This segment includes companies that process cocoa and coffee beans or seeds.</t>
  </si>
  <si>
    <t>ｺｺｱ&amp;ｺｰﾋｰ加工</t>
  </si>
  <si>
    <t>Transformation du cacao et café</t>
  </si>
  <si>
    <t>Kakao- &amp; Kaffeeverarbeitung</t>
  </si>
  <si>
    <t>Procesamiento de cacao y café</t>
  </si>
  <si>
    <t>Processamento de café e cacau</t>
  </si>
  <si>
    <t>Lavorazione cacao e caffè</t>
  </si>
  <si>
    <t>可可及咖啡處理</t>
  </si>
  <si>
    <t>코코아 &amp; 커피 가공</t>
  </si>
  <si>
    <t>可可与咖啡加工</t>
  </si>
  <si>
    <t>Обработка какао и кофе</t>
  </si>
  <si>
    <t>This segment includes companies that process cocoa beans or seeds.</t>
  </si>
  <si>
    <t>ｺｺｱ加工</t>
  </si>
  <si>
    <t>Traitement du cacao</t>
  </si>
  <si>
    <t>Kakaoverarbeitung</t>
  </si>
  <si>
    <t>Procesamiento de cacao</t>
  </si>
  <si>
    <t>Processamento de cacau</t>
  </si>
  <si>
    <t>Lavorazione del cacao</t>
  </si>
  <si>
    <t>可可處理</t>
  </si>
  <si>
    <t>코코아 가공</t>
  </si>
  <si>
    <t>可可加工</t>
  </si>
  <si>
    <t>Обработка какао</t>
  </si>
  <si>
    <t>This segment includes companies that process coffee beans or seeds.</t>
  </si>
  <si>
    <t>ｺｰﾋｰ加工</t>
  </si>
  <si>
    <t>Traitement du café</t>
  </si>
  <si>
    <t>Kaffeeverarbeitung</t>
  </si>
  <si>
    <t>Procesamiento de café</t>
  </si>
  <si>
    <t>Processamento de café</t>
  </si>
  <si>
    <t>Lavorazione del caffè</t>
  </si>
  <si>
    <t>咖啡處理</t>
  </si>
  <si>
    <t>커피 가공</t>
  </si>
  <si>
    <t>咖啡加工</t>
  </si>
  <si>
    <t>Обработка кофе</t>
  </si>
  <si>
    <t>This industry subgroup includes companies that process and package finished food products. Typically, these products are marketed for retail consumers, carry a brand name, and can be found on food retailer's shelves. Also includes packaged pet foods.</t>
  </si>
  <si>
    <t>This segment includes companies that produce frozen baked goods.</t>
  </si>
  <si>
    <t>This segment includes companies that produce pasta, noodles, rice, and other non-baked grain products.</t>
  </si>
  <si>
    <t>This segment includes companies that produce pasta.</t>
  </si>
  <si>
    <t>This segment includes companies that package rice or produce flavored rice blends, pre-cooked rice products, or rice meals.</t>
  </si>
  <si>
    <t>This segment includes companies that manufacture sauces, dressing, condiments, and other complex mixtures used as a flavor additive.</t>
  </si>
  <si>
    <t>This segment includes companies that produce milk. Excludes yogurt beverages, flavored milk beverages, non-dairy milk alternatives, and dry or condensed milk. (See Non-Alcoholic Beverages).</t>
  </si>
  <si>
    <t>This segment includes companies that produce ice cream, sherbet, frozen yogurt, custard, and any other frozen desserts.</t>
  </si>
  <si>
    <t>This segment includes companies that manufacture and produce basic, natural, or artificial consumer facing food ingredients. Excludes additives primarily used by food processing companies (see Food Additives).</t>
  </si>
  <si>
    <t>This segment includes companies that produce solid or liquid cooking oils, fats, and margarine.</t>
  </si>
  <si>
    <t>This segment includes companies that specialize in manufacturing preserved foods by canning, drying, or freezing. Also includes companies that manufacture pre-prepared perishable meals.</t>
  </si>
  <si>
    <t>This segment includes companies that produce dried fruit and vegetable products, such as dried figs, dates, apricots, raisins, and prunes.</t>
  </si>
  <si>
    <t>This segment includes companies that produce frozen fruits, vegetables, or concentrated juices.</t>
  </si>
  <si>
    <t>This segment includes companies that produce other frozen specialty foods, such as dinners, noodles, and microwave dishes.</t>
  </si>
  <si>
    <t>This segment includes companies that prepare and package perishable foods, primarily pre-made meals. This does not include companies that produce frozen or microwave meals.</t>
  </si>
  <si>
    <t>Snack Food &amp; Confectionery Manufacturing</t>
  </si>
  <si>
    <t>This segment includes companies that produce snack foods and confectionery products.</t>
  </si>
  <si>
    <t>Aliments à grignoter et confiseries</t>
  </si>
  <si>
    <t>Snacks &amp; Süßwaren</t>
  </si>
  <si>
    <t>Refrigerios y confección</t>
  </si>
  <si>
    <t>Confeitaria e petiscos</t>
  </si>
  <si>
    <t>Snack e dolciumi</t>
  </si>
  <si>
    <t>零食和糖果</t>
  </si>
  <si>
    <t>Снэки и кондитерские изделия</t>
  </si>
  <si>
    <t>This segment includes companies that produce confectionery products.</t>
  </si>
  <si>
    <t>This segment includes companies that produce confectionery products, such as candy and other desserts, that are primarily made of chocolate.</t>
  </si>
  <si>
    <t>Sugar &amp; Other Confectionery Manufacturing</t>
  </si>
  <si>
    <t>This segment includes companies that produce confectionery products, such as candy and other desserts, that are not primarily made of chocolate.</t>
  </si>
  <si>
    <t>砂糖･その他菓子類</t>
  </si>
  <si>
    <t>Sucre et autres confiseries</t>
  </si>
  <si>
    <t>Zucker &amp; Süßwaren</t>
  </si>
  <si>
    <t>Açúcar e outras confeitarias</t>
  </si>
  <si>
    <t>Zucchero e altri prodotti dolciari</t>
  </si>
  <si>
    <t>糖及其它糖果</t>
  </si>
  <si>
    <t>설탕 &amp; 기타 제과</t>
  </si>
  <si>
    <t>糖和其他糖果</t>
  </si>
  <si>
    <t>Сахар и прочие кондитерские изделия</t>
  </si>
  <si>
    <t>This segment includes companies that produce breakfast cereals, such as granola, oatmeal, and corn-based cereals.</t>
  </si>
  <si>
    <t>This segment includes companies that roast and preserve nuts, nut foods, or pastes like peanut butter.</t>
  </si>
  <si>
    <t>This segment includes companies that produce food or shakes that focus on adding nutritional value for dietary health or fitness.  Includes protein shakes, baby formulas, sports nutrition, and other meal replacement  shakes. Excludes vitamins, dietary minerals, and amino acids (see Consumer Healthcare Products)</t>
  </si>
  <si>
    <t>Protein, Dairy &amp; Other Food Alternatives</t>
  </si>
  <si>
    <t>This segment includes companies that produce alternatives to traditional protein, dairy and other packaged food products.</t>
  </si>
  <si>
    <t>ﾀﾝﾊﾟｸ質､乳製品&amp;その他代替食品</t>
  </si>
  <si>
    <t>Substituts de protéines, lait et autres alim</t>
  </si>
  <si>
    <t>Protein-, Milch- &amp; sonstige LM-Alternativen</t>
  </si>
  <si>
    <t>Alt proteínas, lácteos y otros alim</t>
  </si>
  <si>
    <t>Proteína, laticínios e outras alternativas alimentares</t>
  </si>
  <si>
    <t>Proteine, latticini e altri alimenti alt</t>
  </si>
  <si>
    <t>蛋白質、乳製品及其它食品替代品</t>
  </si>
  <si>
    <t>단백질, 유제품 &amp; 기타 식품 대체제</t>
  </si>
  <si>
    <t>蛋白质、乳制品及其他食品替代品</t>
  </si>
  <si>
    <t>Альтернативы белкам, молочным продуктам и другие продукты питания</t>
  </si>
  <si>
    <t>This segment includes companies that produce milk and traditionally milk based products made from something other than dairy. Dairy alternatives are commonly sourced from oats, nuts and vegetables.</t>
  </si>
  <si>
    <t>乳製品代替食品</t>
  </si>
  <si>
    <t>Substituts de produits laitiers</t>
  </si>
  <si>
    <t>Milchalternativen</t>
  </si>
  <si>
    <t>Alternativas a productos lácteos</t>
  </si>
  <si>
    <t>Alternativas aos laticínios</t>
  </si>
  <si>
    <t>Alternative casearie</t>
  </si>
  <si>
    <t>乳製品替代品</t>
  </si>
  <si>
    <t>유제품 대체제</t>
  </si>
  <si>
    <t>乳制品替代品</t>
  </si>
  <si>
    <t>Альтернатива молочным продуктам</t>
  </si>
  <si>
    <t>This segment includes companies that produce alternative protein foods such as plant based meat analogs and lab-grown meat. Excludes long standing meat alternatives such as tofu.</t>
  </si>
  <si>
    <t>ﾀﾝﾊﾟｸ質代替食品</t>
  </si>
  <si>
    <t>Substituts de protéines</t>
  </si>
  <si>
    <t>Proteinalternativen</t>
  </si>
  <si>
    <t>Alternativas a proteínas</t>
  </si>
  <si>
    <t>Alternativas à proteína</t>
  </si>
  <si>
    <t>Alternative proteiche</t>
  </si>
  <si>
    <t>蛋白質替代品</t>
  </si>
  <si>
    <t>단백질 대체제</t>
  </si>
  <si>
    <t>蛋白质替代品</t>
  </si>
  <si>
    <t>Альтернативные белки</t>
  </si>
  <si>
    <t>This industry includes companies that manufacture alcoholic beverages, non-alcoholic beverages, coffees, and teas.</t>
  </si>
  <si>
    <t>This segment includes companies that produce beer, malt liquor, and non-alcoholic beer.</t>
  </si>
  <si>
    <t>This segment includes companies that produce distilled, potable, alcoholic beverages like bourbon, scotch, and gin.</t>
  </si>
  <si>
    <t>This segment includes companies that produce wine, brandies, and other fruit-based alcoholic drinks.</t>
  </si>
  <si>
    <t>This segment includes companies that manufacture bottled tea beverages, bagged teas, boxed teas, and loose-leaf teas.</t>
  </si>
  <si>
    <t>This segment includes companies that manufacture soft drinks.</t>
  </si>
  <si>
    <t>This segment includes companies that manufacture beverages that are marketed to restore energy or are marketed to provide hydration in sports applications.</t>
  </si>
  <si>
    <t>This segment includes companies that produce smokeless tobacco products or nicotine delivery products such as chewing tobacco, snuff, electronic cigarettes, or vaporizers.</t>
  </si>
  <si>
    <t>This industry subgroup includes companies involved in growing, manufacturing, wholesaling, or retailing cannabis products used for recreational or medicinal purposes. Excludes companies indirectly involved in the supply chain such as consultants or equipment manufacturers.</t>
  </si>
  <si>
    <t>This segment includes companies that manufacture disposable and rechargeable household batteries. Includes alkaline batteries, lithium batteries, watch batteries, and dry cell primary batteries (AAA, AA, C, D, 9V).</t>
  </si>
  <si>
    <t>This industry subgroup includes companies that manufacture personal hygiene products.</t>
  </si>
  <si>
    <t>This segment includes companies that manufacture manual and electric razors and razor blades.</t>
  </si>
  <si>
    <t>This segment includes companies that manufacture sanitary paper-based products.</t>
  </si>
  <si>
    <t>This segment includes companies that manufacture soaps that are applied directly to the body for hygienic purposes.</t>
  </si>
  <si>
    <t>This industry subgroup includes companies that wholesale and distribute food and beverages.</t>
  </si>
  <si>
    <t>This segment includes companies that wholesale and distribute confectioneries, nuts, chips, and fountain syrups.</t>
  </si>
  <si>
    <t>This segment includes companies that wholesale and distribute dairy products, excluding dried or canned dairy products.</t>
  </si>
  <si>
    <t>This segment includes companies that wholesale and distribute fresh fruit and vegetables.</t>
  </si>
  <si>
    <t>This segment includes stores that retail a wide range of packaged food, fresh food, and household products.</t>
  </si>
  <si>
    <t>This segment includes smaller food stores that retail a wide range of packaged food, fresh food and household products.</t>
  </si>
  <si>
    <t>This segment includes companies that retail a wide range of packaged food, fresh food, and household products on the Internet.</t>
  </si>
  <si>
    <t>This segment includes stores that specialize in retailing a specific type of food or beverage product.</t>
  </si>
  <si>
    <t>This segment includes stores that specialize in retailing baked goods.</t>
  </si>
  <si>
    <t>This segment includes stores that specialize in retailing toiletries, health care products, and prescriptions, but where pharmacy revenue is a small portion of total sales.</t>
  </si>
  <si>
    <t>This segment includes stores that offer a wide variety of merchandise, usually in wholesale quantities, and require an annual membership in order to shop.</t>
  </si>
  <si>
    <t>This sector includes companies involved in extracting, capturing, or processing energy producing resources.</t>
  </si>
  <si>
    <t>This industry includes companies that extract, transport, process, wholesale, distribute, or retail fossil fuel energy resources.</t>
  </si>
  <si>
    <t>This industry subgroup includes large companies that are vertically integrated into exploration, production, and refining.</t>
  </si>
  <si>
    <t>This industry subgroup includes companies that explore for, extract, or produce crude oil and natural gas products.</t>
  </si>
  <si>
    <t>This segment includes companies that explore and develop crude oil deposits on land or sea.</t>
  </si>
  <si>
    <t>This segment includes companies that receive royalties from energy properties, such as oil and gas fields.</t>
  </si>
  <si>
    <t>This industry subgroup includes companies that own and operate infrastructure used to transport oil, oil products, and natural gas. These companies may realize revenue through toll transportation and storage services or through purchasing and reselling the underlying products after transportation.</t>
  </si>
  <si>
    <t>This segment includes companies that transport, store, and process raw natural gas and their NGL byproducts.</t>
  </si>
  <si>
    <t>This segment includes companies that own and operates pipelines that transport raw natural gas from wellheads. Also includes companies that treat, process, and finally separate raw natural gas into dry natural gas and natural gas liquids.</t>
  </si>
  <si>
    <t>This segment includes companies that separate natural gas liquids (NGLs) into different liquids, such as ethane, propane, and butane.</t>
  </si>
  <si>
    <t>This segment includes companies that own and operate pipelines for dry natural gas. These companies utilize their distribution network to link raw natural gas processing plants to utilities, liquefied natural gas (LNG) facilities, and other end users.</t>
  </si>
  <si>
    <t>This segment includes companies that operate infrastructure used to for the transport of natural gas in its liquified state. Includes infrastructure used for the liquification, storage, tanker loading and offloading, and regassification of liquefied natural gas (LNG).</t>
  </si>
  <si>
    <t>This segment includes companies that own or operate facilities where liquefied natural gas (LNG) is heated back to its gaseous state, making it ready for transmission and distribution along utility networks.</t>
  </si>
  <si>
    <t>This segment includes companies that own and operate refineries which produce refined petroleum product such as gasoline, liquefied petroleum gas, diesel, and kerosene. Excludes petrochemicals (see Organic Chem &amp; Intermediates) or lubricants (see Fluid &amp; Lubricant Additives).</t>
  </si>
  <si>
    <t>This segment includes companies that provide support services for drilling operations or manufacture specialized drilling equipment. Support services include supplying oil country tubular goods, casing, drilling and completion fluids, and equipment to drilling platforms. Also includes services such as cementing, logging-while-drilling, specialty waste management, inspection, and transportation services. Specialized drilling hardware and equipment includes drill bits, reamers, and stabilizers.</t>
  </si>
  <si>
    <t>This industry subgroup includes companies that provide services or manufacture equipment for non-drilling applications. Includes services such as well servicing and maintenance, fluid handling, snubbing, coiled-tubing, pressure pumping, wire-line, artificial lift, and production testing. Also includes suppliers or manufacturers of subsea, completion, and surface equipment and hydraulic fracturing proppants.</t>
  </si>
  <si>
    <t>This segment includes companies that provide oilfield services and equipment in offshore and subsea applications. Includes underwater installation, inspection, repair, and decommissioning services of subsea pipelines, wells, and umbilicals.</t>
  </si>
  <si>
    <t>This segment includes companies that produce raw material feedstock for biofuel production.</t>
  </si>
  <si>
    <t>This segment includes companies that produce ethanol fuel additives, typically made from corn or sugar.</t>
  </si>
  <si>
    <t>This industry subgroup includes companies that manufacture equipment used to capture or store power from renewable energy sources.</t>
  </si>
  <si>
    <t>This segment includes companies that manufacture equipment used to capture solar energy, such as polysilicon feedstock, photovoltaic (PV) panels, PV cells, PV modules, thin film modules, concentrated photovoltaics, crystalline silicon wafers, and related equipment.</t>
  </si>
  <si>
    <t>This segment includes companies that manufacture polysilicon feedstock for solar energy equipment.</t>
  </si>
  <si>
    <t>This segment includes companies that manufacture photovoltaic (PV) cells, also known as solar cells.</t>
  </si>
  <si>
    <t>This segment includes companies that manufacture photovoltaic (PV) modules, also known as solar modules.</t>
  </si>
  <si>
    <t>This segment includes companies that manufacture PV wafers used in the creation of PV cells.</t>
  </si>
  <si>
    <t>This segment includes companies that manufacture inverter equipment for use with solar panel arrays.</t>
  </si>
  <si>
    <t>This segment includes companies that manufacture thin film photovoltaic (PV) modules, also known as thin film solar modules.</t>
  </si>
  <si>
    <t>This segment includes companies that manufacture equipment used to capture wind energy, such as wind-power generation machinery, towers, and components.</t>
  </si>
  <si>
    <t>This segment includes companies that manufacture wind turbines. Excludes companies that only manufacture specific parts of wind turbines (see "Wind Turbine Components").</t>
  </si>
  <si>
    <t>This segment includes companies that manufacture components for wind turbines, such as bearings, blades, gearboxes, generators, pitch systems, towers, and tower foundations.</t>
  </si>
  <si>
    <t>This segment includes companies that manufacture equipment used to capture energy from the ocean, such as ocean thermal convertors, wave energy convertors, tidal stream turbines, and other marine energy equipment components.</t>
  </si>
  <si>
    <t>This segment includes companies that manufacture industrial or utility scale systems which store captured energy for future use. Includes large scale battery banks and gravity or kinetic energy-based storage systems.</t>
  </si>
  <si>
    <t>This industry subgroup includes companies that develop, build, and manage renewable energy projects. Includes companies that provide operations and maintenance services.</t>
  </si>
  <si>
    <t>This segment includes companies that develop, build, and manage renewable energy projects.</t>
  </si>
  <si>
    <t>This segment includes companies that develop, build, and manage biomass energy projects.</t>
  </si>
  <si>
    <t>This segment includes companies that develop, build, and manage solar energy projects.</t>
  </si>
  <si>
    <t>This segment includes companies that develop, build, and manage wind energy projects.</t>
  </si>
  <si>
    <t>This segment includes companies that provide operations and maintenance services for renewable energy projects, including repair and day-to-day upkeep of these sites.</t>
  </si>
  <si>
    <t>This sector includes companies that provide services or products which focus on the growth, storage, or transaction of money and assets.</t>
  </si>
  <si>
    <t>This segment includes companies that accept deposits and make loans in compliance with Sharia law.</t>
  </si>
  <si>
    <t>This industry group includes companies that provide services which focuses on the growth or transaction of money and assets.</t>
  </si>
  <si>
    <t>This industry includes companies that manage investments for others.</t>
  </si>
  <si>
    <t>This segment includes business development companies (BDCs). A BDC provides capital and management to primarily private small- and medium-sized companies that may not be able to obtain traditional financing. A company must qualify as a BDC. Companies with other similar structures are included.</t>
  </si>
  <si>
    <t>Cryptocurrency Investment Companies</t>
  </si>
  <si>
    <t>This segment includes companies that mine cryptocurrency or hold cryptocurrency as an investment.</t>
  </si>
  <si>
    <t>仮想通貨投資会社</t>
  </si>
  <si>
    <t>Stés d'investissement en cryptodevises</t>
  </si>
  <si>
    <t>Krypto-Investmentgesellschaften</t>
  </si>
  <si>
    <t>Empr inversión criptomonedas</t>
  </si>
  <si>
    <t>Emp investimento criptomoedas</t>
  </si>
  <si>
    <t>Stà d'investimento in criptovalute</t>
  </si>
  <si>
    <t>加密貨幣投資公司</t>
  </si>
  <si>
    <t>암호화폐 투자회사</t>
  </si>
  <si>
    <t>加密货币投资公司</t>
  </si>
  <si>
    <t>Инвестиционные компании, спец. в криптовалюте</t>
  </si>
  <si>
    <t>This industry subgroup includes companies that provide traditional investment management services for individual and institutional investors.</t>
  </si>
  <si>
    <t>This segment includes companies that provide traditional investment management services for individual and institutional investors by investing in fixed income investments.</t>
  </si>
  <si>
    <t>This segment includes companies that provide investment management services for individual and institutional investors by investing in a diverse range of assets, such as equities, bonds, and commodities. Hedge funds employ a variety of investment strategies to maintain a hedged portfolio designed to protect investors from downturns in the market and maximize returns in upward markets.</t>
  </si>
  <si>
    <t>This segment includes companies that invest in a co-investment asset class of private equity financial sponsors.</t>
  </si>
  <si>
    <t>This segment includes companies that invest in the fixed income asset class of private equity financial sponsors. These debt investments will provide rescue financing to companies undergoing operational or financial challenges.</t>
  </si>
  <si>
    <t>This segment includes companies that provide growth capital investments. Typically, these are minority investments that are provided to companies that are more mature in their life-cycle development with positive cash flow. These investments may be utilized for facility expansions, product development, or equipment.</t>
  </si>
  <si>
    <t>This segment includes companies that invest in a leveraged buyout asset class of private equity financial sponsors.</t>
  </si>
  <si>
    <t>This industry subgroup includes companies that specialize in managing the wealth of affluent and high-net-worth individuals. Typically, these companies behave as a one-stop shop and offer other related financial services for the convenience of their clients.</t>
  </si>
  <si>
    <t>This segment includes companies that provide securities brokerage services to retail investors.</t>
  </si>
  <si>
    <t>This industry includes companies that provide specialized loans and financing. Typically, these companies focus on one type of financing and derive their funding from capital markets. Also includes other non-institutional financial services.</t>
  </si>
  <si>
    <t>This industry subgroup includes companies that provide loans, factoring, and other financing to businesses. Includes the leasing of commercial, industrial, and transportation equipment.</t>
  </si>
  <si>
    <t>This segment includes companies that finance or lease machinery, including machines used for construction, farming, and mining.</t>
  </si>
  <si>
    <t>This segment includes companies that provide loans for purchase or contracts permitting the use of transportation such as aircraft, railroad cars, and ocean vessels.</t>
  </si>
  <si>
    <t>This segment includes companies that finance or lease railroad cars or locomotives.</t>
  </si>
  <si>
    <t>This segment includes companies that finance or lease electric railroad cars or locomotives. Electric as defined here excludes hybrids that make partial use of fossil fuels.</t>
  </si>
  <si>
    <t>This segment includes companies that finance or lease fossil fuel railroad cars or locomotives.</t>
  </si>
  <si>
    <t>This industry subgroup includes companies that provide loans to consumers, including auto loans, consumer microlending, credit and debit, and student loans.</t>
  </si>
  <si>
    <t>This segment includes companies that originate, service, and/or collect auto loans to consumers.</t>
  </si>
  <si>
    <t>This segment includes companies that originate, service and/or collect auto loans for electric vehicles.</t>
  </si>
  <si>
    <t>This segment includes companies that originate, service, and/or collect auto loans for fossil fuel vehicles.</t>
  </si>
  <si>
    <t>This segment includes companies that provide small amount lending to consumers, including payday loans and pawn shop loans. These loans often are made to consumers who have limited access to credit, are short term in duration, have fixed fees and have easy and fast processing.</t>
  </si>
  <si>
    <t>This segment includes companies that originate, service, and/or collect student loans for educational purposes.</t>
  </si>
  <si>
    <t>This industry subgroup includes companies that provide mortgage financing services. Includes mortgage lenders, mortgage bankers, mortgage real estate investment trusts (REITs), mortgage loan brokers, mortgage insurers, and title insurers.</t>
  </si>
  <si>
    <t>This segment includes investment income generated from mortgage insurance.</t>
  </si>
  <si>
    <t>This segment includes realized gains/losses generated from mortgage insurance.</t>
  </si>
  <si>
    <t>This segment includes other income generated from mortgage insurance.</t>
  </si>
  <si>
    <t>This segment includes investment income generated from direct title insurance.</t>
  </si>
  <si>
    <t>This segment includes realized gains/losses generated from direct title insurance.</t>
  </si>
  <si>
    <t>This segment includes other income generated from direct title insurance.</t>
  </si>
  <si>
    <t>Receivables Collection &amp; Management</t>
  </si>
  <si>
    <t>This segment includes companies that collect payments for claims. Collected payments are remitted to the company's clients or kept by the company if the company has purchased the claims.</t>
  </si>
  <si>
    <t>債権回収･管理</t>
  </si>
  <si>
    <t>Gestion et recouvrement des comptes fournisseurs</t>
  </si>
  <si>
    <t>Einziehung &amp; Verwaltung von Ford.</t>
  </si>
  <si>
    <t>Recolección y gestión de cuentas por cobrar</t>
  </si>
  <si>
    <t>Coleta e gest de contas a receber</t>
  </si>
  <si>
    <t>Raccolta e gestione crediti</t>
  </si>
  <si>
    <t>應收款代收及管理</t>
  </si>
  <si>
    <t>미수채권 추심 &amp; 관리</t>
  </si>
  <si>
    <t>应收账款代收与管理</t>
  </si>
  <si>
    <t>Сбор и управление дебиторской здлжн</t>
  </si>
  <si>
    <t>This segment includes companies that process or facilitate financial transactions. Includes companies that process credit cards, debit cards, or gift cards payments and credit card networks.</t>
  </si>
  <si>
    <t>This segment includes companies that provide pricing data, news, and analytics along with trading capabilities across major asset classes.</t>
  </si>
  <si>
    <t>This industry subgroup includes companies that provide brokerage services to institutional investors. These companies buy or sell securities on behalf of organizations, such as banks, insurance companies, hedge funds, pension funds, and mutual funds. Includes companies that provide financial advice and/or underwriting for corporations and governments.</t>
  </si>
  <si>
    <t>This segment includes companies that buy and sell equities, fixed income, currencies, commodities, and related securities for client-driven and proprietary trading.</t>
  </si>
  <si>
    <t>This segment includes companies that buy and sell equity securities for market-making, provide specialist activities, and trade their own principal investments.</t>
  </si>
  <si>
    <t>This segment includes companies that provide investment and other asset services on a fee basis and fund administration.</t>
  </si>
  <si>
    <t>This segment includes companies that provide cash management, funds transfer, or liquidity management services on a fee basis.</t>
  </si>
  <si>
    <t>This industry subgroup includes firms that operate a marketplace for the buying and selling of securities, commodities, or other financial instruments.</t>
  </si>
  <si>
    <t>This industry subgroup includes companies that directly underwrite life insurance policies, such as life, accidental death, disability, and annuities.</t>
  </si>
  <si>
    <t>This segment includes premium income generated from life insurance products, including life, accidental death, disability, and annuities.</t>
  </si>
  <si>
    <t>This segment includes premium income generated from individual or group life insurance savings and retirement products or fixed and variable annuities.</t>
  </si>
  <si>
    <t>This segment includes fees and other non-premium income generated from individual or group life insurance savings retirement products and fixed and variable annuities.</t>
  </si>
  <si>
    <t>This industry subgroup includes companies that directly underwrite property and casualty insurance policies, such as automobile, property damage, casualty, theft, fire, malpractice, marine, workers' compensation, and homeowners insurance.</t>
  </si>
  <si>
    <t>This segment includes premium revenue generated from underwriting property and casualty insurance policies. Includes automobile, property damage, casualty, theft, fire, malpractice, marine, workers' compensation, and homeowners insurance.</t>
  </si>
  <si>
    <t>This segment includes premium revenue generated from commercial lines of insurance, such as workers' compensation, commercial auto, commercial multi-peril, surety and fidelity, liability, and other commercial lines of business.</t>
  </si>
  <si>
    <t>This segment includes premium revenue generated from commercial vehicle insurance.</t>
  </si>
  <si>
    <t>This segment includes premium revenue generated from commercial property and commercial multi-peril insurance.</t>
  </si>
  <si>
    <t>This segment includes premium revenue generated from financial guarantee insurance.</t>
  </si>
  <si>
    <t>This segment includes premium revenue generated from commercial liability insurance, such as fraud, general liability, medical malpractice, professional or product liability, environmental liability, director's and officer's liability, aviation, boiler and machinery, and ocean marine.</t>
  </si>
  <si>
    <t>This segment includes premium revenue generated from workers' compensation insurance.</t>
  </si>
  <si>
    <t>This segment includes premium revenue generated from other commercial lines of business, such as terrorism, unidentified specialty lines, and other casualty lines not elsewhere classified.</t>
  </si>
  <si>
    <t>This segment includes total non-premium revenue generated from direct property and casualty insurance.</t>
  </si>
  <si>
    <t>This industry subgroup includes companies that underwrite direct or indirect insurance products in compliance with Islamic law such as Takaful. Includes health and life insurance.</t>
  </si>
  <si>
    <t>This segment includes companies that directly underwrite health insurance policies in compliance with Islamic law.</t>
  </si>
  <si>
    <t>This segment includes investment income generated from direct health insurance in compliance with Islamic law.</t>
  </si>
  <si>
    <t>This segment includes realized gains/losses generated from direct health insurance in compliance with Islamic law.</t>
  </si>
  <si>
    <t>This segment includes other income generated from direct health insurance in compliance with Islamic law.</t>
  </si>
  <si>
    <t>This segment includes companies that directly underwrite life insurance policies in compliance with Islamic law, including life, accidental death, disability, and annuities (pensions).</t>
  </si>
  <si>
    <t>This segment includes investment income generated from direct life insurance in compliance with Islamic law.</t>
  </si>
  <si>
    <t>This segment includes realized gains/losses generated from direct life insurance in compliance with Islamic law.</t>
  </si>
  <si>
    <t>This segment includes other income generated from direct life insurance in compliance with Islamic law.</t>
  </si>
  <si>
    <t>This segment includes companies that directly underwrite property and casualty insurance policies in compliance with Islamic law. Includes automobile, property damage, casualty, theft, fire, malpractice, marine, workers' compensation, and homeowners insurance.</t>
  </si>
  <si>
    <t>This segment includes investment income generated from direct property and casualty insurance in compliance with Islamic law.</t>
  </si>
  <si>
    <t>This segment includes realized gains/losses generated from direct property and casualty insurance in compliance with Islamic law.</t>
  </si>
  <si>
    <t>This segment includes other income generated from direct property and casualty insurance in compliance with Islamic law.</t>
  </si>
  <si>
    <t>This industry subgroup includes non-REIT owners and developers of multiple property types.</t>
  </si>
  <si>
    <t>This industry subgroup includes non-REIT owners and developers of residential housing facilities.</t>
  </si>
  <si>
    <t>This segment includes non-REIT owners and developers of pad sites and mobile/manufactured homes. This also includes companies that operate resort communities where clients bring their own RVs and pay a fee to rent ground space/pad sites.</t>
  </si>
  <si>
    <t>This segment includes non-REIT owners and developers of high-ceiling industrial properties used for distribution, warehousing, and manufacturing.</t>
  </si>
  <si>
    <t>This segment includes non-REIT owners and developers of flex space, which can accommodate office, light manufacturing, R&amp;D, and/or storage usage in the same unit.</t>
  </si>
  <si>
    <t>This segment includes non-REIT owners and developers of temperature-controlled industrial, warehouse, or distribution facilities. Such facilities are equipped to accommodate temperature adjustment, refrigeration and/or freezing needs.</t>
  </si>
  <si>
    <t>This segment includes non-REIT owners and developers of office buildings in central business districts (CBDs). Outside of the U.S., if the office is not identified as being in a CBD, the number of stories in the building will be used to determine whether it is CBD (5 or more stories) or suburban (less than 5 stories).</t>
  </si>
  <si>
    <t>This segment includes non-REIT owners and developers of office buildings in the suburbs. Outside of the U.S., if the office is not identified as being in a CBD, the number of stories in the building will be used to determine whether it is CBD (5 or more stories) or suburban (less than 5 stories).</t>
  </si>
  <si>
    <t>This industry subgroup includes non-REIT owners and developers of retail real estate, such as outlet spaces, strip centers, shopping malls, and single-tenant entities.</t>
  </si>
  <si>
    <t>This segment includes non-REIT owners and developers of mall space. These malls, also known as shopping malls, typically have retail stores that are enclosed within a large, single building.</t>
  </si>
  <si>
    <t>This segment includes non-REIT owners and developers of shopping centers. These shopping centers typically encompass multiple stand-alone retail buildings within a self-contained lot.</t>
  </si>
  <si>
    <t>This industry subgroup includes real estate investment trusts (REITs) that own and develop multiple types of property.</t>
  </si>
  <si>
    <t>This segment includes real estate investment trusts (REITs) that own and develop medical office buildings that primarily house medical practices and health care testing services.</t>
  </si>
  <si>
    <t>This industry subgroup includes real estate investment trusts (REITs) that own and develop residential housing facilities.</t>
  </si>
  <si>
    <t>This segment includes real estate investment trusts (REITs) that own and develop pad sites and mobile/manufactured homes. This also includes REITs that operate resort communities where clients bring their own RVs and pay a fee to rent ground space/pad sites.</t>
  </si>
  <si>
    <t>This industry subgroup includes real estate investment trusts (REITs) that own and develop industrial properties, such as warehouses, distribution centers, flex spaces, and industrial parks.</t>
  </si>
  <si>
    <t>This segment includes real estate investment trusts (REITs) that own and develop high-ceiling industrial properties used for distribution, warehousing, and manufacturing.</t>
  </si>
  <si>
    <t>This segment includes real estate investment trusts (REITS) that own and develop flex space, which can accomodate office, light manufacturing, R&amp;D, and/or storage usage in the same unit.</t>
  </si>
  <si>
    <t>This segment includes real estate investment trusts (REITS) that own and develop temperature-controlled industrial, warehouse or distribution facilities. Such facilities are equipped to accommodate temperature adjustment, refrigeration and/or freezing needs.</t>
  </si>
  <si>
    <t>This segment includes real estate investment trusts (REITs) that own and develop office buildings in central business districts (CBDs). Outside of the U.S., if the office is not identified as being in a CBD, the number of stories in the building will be used to determine whether it is CBD (5 or more stories) or suburban (less than 5 stories).</t>
  </si>
  <si>
    <t>This segment includes real estate investment trusts (REITs) that own and develop office buildings in the suburbs. Outside of the U.S., if the office is not identified as being in a CBD, the number of stories in the building will be used to determine whether it is CBD (5 or more stories) or suburban (less than 5 stories).</t>
  </si>
  <si>
    <t>This segment includes real estate investment trusts (REITs) that own and develop retail real estate, such as outlet spaces, strip centers, malls, and single-tenant entities.</t>
  </si>
  <si>
    <t>This segment includes real estate investment trusts (REITs) that own and develop mall spaces. These malls, also known as shopping malls, typically have retail stores that are enclosed within a large, single building.</t>
  </si>
  <si>
    <t>This segment includes real estate investment trusts (REITs) that own and develop shopping centers. These shopping centers typically encompass multiple stand-alone retail buildings within a self-contained lot.</t>
  </si>
  <si>
    <t>This segment includes real estate investment trusts (REITs) that own and develop stand-alone retail buildings that serve single retail tenants, such as stand-alone gas stations or restaurants.</t>
  </si>
  <si>
    <t>This industry subgroup includes real estate investment trusts (REITs) that own and develop infrastructure assets for the communications, energy, transportation, and/or utility industries.</t>
  </si>
  <si>
    <t>This industry subgroup includes companies that provide specialized services for real estate. Includes property and/or third-party asset management, brokerage, and information services for real estate owners.</t>
  </si>
  <si>
    <t>This segment includes companies that provide property management services, including building maintenance and security and bill payment services.</t>
  </si>
  <si>
    <t>This segment includes companies that provide management services for commercial property. Includes all property types other than any type under Residential Owners &amp; Developers (see Residential Property Mgmt) or senior housing facilities (see Senior Housing Operators).</t>
  </si>
  <si>
    <t>This segment includes companies that manage and operate senior housing facilities. These companies provide outsourced management services on behalf of the property owners.</t>
  </si>
  <si>
    <t>This segment includes companies that provide brokerage services between a lessee and the property owner for a fee. These companies may represent either side of a transaction and may provide marketing services. These companies do not own the underlying property.</t>
  </si>
  <si>
    <t>This segment includes companies that provide brokerage services for real estate sales between a buyer and a seller for a fee.</t>
  </si>
  <si>
    <t>This sector includes companies providing medical services or creating medical products.</t>
  </si>
  <si>
    <t>This industry group includes companies providing medical services or creating medical products.</t>
  </si>
  <si>
    <t>This industry subgroup includes large companies that are involved in all stages of the pharmaceutical industry from drug discovery to manufacturing and marketing.</t>
  </si>
  <si>
    <t>This industry subgroup includes companies that specialize in discovering, developing, and patenting novel pharmaceuticals for high-value/high-risk frontier pharmaceutical targets, including immunology and oncology.</t>
  </si>
  <si>
    <t>This industry subgroup includes companies that specialize in the manufacturing and marketing of pharmaceuticals.</t>
  </si>
  <si>
    <t>This segment includes companies that specialize in developing, manufacturing and marketing pharmaceuticals. Includes veterinary medicine.</t>
  </si>
  <si>
    <t>This segment includes companies that specialize in manufacturing generic pharmaceuticals and their active ingredients. These companies manufacture off-patent drugs, which require minimal or no R&amp;D or marketing.</t>
  </si>
  <si>
    <t>This industry subgroup includes health care facilities that provide general medical treatment and surgery, psychiatric and substance abuse treatment, nursing homes, and specialty services to patients with a variety of medical conditions.</t>
  </si>
  <si>
    <t>This segment includes companies that provide nursing and residential care facilities. Includes nursing care facilities, continuing care retirement communities, homes for the elderly and homes for the mentally handicapped.</t>
  </si>
  <si>
    <t>This segment includes companies that operate a type of a retirement community where the needs of aging care, from independent living to skilled nursing, are met in one place. Excludes in-home elderly care services (see Home Health Care Services).</t>
  </si>
  <si>
    <t>This segment includes companies that provide skilled nursing and long-term care services to patients. This is a place of residence for people who require constant nursing care and have significant challenges with activities of daily living.</t>
  </si>
  <si>
    <t>This segment includes hospitals that provide psychiatric and substance abuse services to patients.</t>
  </si>
  <si>
    <t>This segment includes facilities that provide diagnostic and medical treatment to patients with a specific type of disease.</t>
  </si>
  <si>
    <t>This segment includes companies that provide general or specialized outpatient care services, such as pain therapy centers, sleep disorder centers, and biofeedback centers.</t>
  </si>
  <si>
    <t>This segment includes companies that provide emergency care and surgery services on an outpatient basis.</t>
  </si>
  <si>
    <t>This segment includes companies that provide diagnostic imaging services that produce images of a patient on referral from a health care practitioner. Includes CAT scans, x-rays, mammograms, magnetic resonance imaging (MRIs), and ultrasound images.</t>
  </si>
  <si>
    <t>This segment includes companies that provide outpatient health care services. Such services are provided by various practitioners such as doctors and dentists, in outpatient health care facilities, and by outpatient home nursing services.</t>
  </si>
  <si>
    <t>This segment includes companies that provide skilled nursing services in the home. Includes visiting nurse and home nursing services.</t>
  </si>
  <si>
    <t>This segment includes companies that provide veterinary services.</t>
  </si>
  <si>
    <t>This segment includes companies that wholesale and distribute health care products to providers, retail outlets, or end consumers.</t>
  </si>
  <si>
    <t>This segment includes companies that wholesale and distribute professional medical equipment, instruments, and supplies. Includes surgical appliances, hospital beds, dentist equipment, laboratory equipment, hospital furniture, and wheelchairs.</t>
  </si>
  <si>
    <t>This segment includes companies that wholesale and distribute medical supplies to health care providers.</t>
  </si>
  <si>
    <t>This segment includes companies that wholesale and distribute pharmaceutical drugs, biological and medical products, herbs, and botanical drugs.</t>
  </si>
  <si>
    <t>This segment includes companies that wholesale and distribute biological and medical products, herbs, and botanical drugs.</t>
  </si>
  <si>
    <t>This segment includes companies that provide pharmacy benefit management (PBM) services. Includes prescription drug benefit programs, retail network pharmacy management, retail drug card programs, home delivery pharmacy services, benefit design consultation, drug utilization review, and claims processing.</t>
  </si>
  <si>
    <t>This industry subgroup includes companies that manufacture surgical appliances, supplies, and ophthalmic goods, such as eyeglasses and contacts lenses.</t>
  </si>
  <si>
    <t>This segment includes companies that manufacture ophthalmic goods, such as eyeglasses, contact lenses, sunglasses, eyeglass frames, and protective eyewear.</t>
  </si>
  <si>
    <t>This segment includes companies that manufacture medical supplies used or consumed in surgery, such as bandages, dressings, tape, sutures, and syringes.</t>
  </si>
  <si>
    <t>This industry subgroup includes companies that manufacture in-vitro (not internal) diagnostic substances for use in diagnostic tests and companies that manufacture analytical laboratory instruments.</t>
  </si>
  <si>
    <t>This segment includes companies that manufacture electromedical and interventional cardiovascular devices that use electrical impulses to stimulate action. Includes pacemakers, implantable cardioverter-defibrillators (ICDs), ventricle assist devices (VADs), defibrillators, drug-eluting stents, bare-metal stents, heart valves, coronary stent grafts, cardiac surgery products, and any other cardiovascular device that is not disposable and is not a heart monitor.</t>
  </si>
  <si>
    <t>This segment includes companies that manufacture electrophysiology devices, including heart pumps, blood pumps, replacement hearts, and catheters used to treat atrial fibrillation. Includes pacemakers, implantable cardioverter-defibrillators (ICDs), ventricle assist devices (VADs), defibrillators, ablation catheters, and any other cardiovascular device that uses an electrical impulse that is not a heart monitor.</t>
  </si>
  <si>
    <t>This segment includes companies that manufacture cardiac rhythm management products. Includes implantable cardioverter-defibrillators (ICDs), pacemakers, cardiac resynchronization therapy devices (CRT-Ds and CRT-Ps) and implantable cardiac monitors.</t>
  </si>
  <si>
    <t>This segment includes companies that manufacture ventricular assist devices (VADs).</t>
  </si>
  <si>
    <t>This segment includes devices used in interventional cardiology procedures to repair heart damage and in peripheral vascular procedures to treat vascular and endovascular diseases. Includes coronary stents (drug-eluting and bare-metal), heart valves, coronary stent grafts, cardiac surgery devices, vascular closure devices, vascular plugs, IVUS catheters, atherectomy devices, and peripheral vascular and neurovascular stents and coils.</t>
  </si>
  <si>
    <t>This segment includes companies that manufacture neuromodulation devices, including neurostimulation devices and implantable drug infusion systems.</t>
  </si>
  <si>
    <t>This segment includes companies that produce reconstructive and spinal devices that are used to repair lost joint function (orthopedic devices), spinal conditions (spinal implants), and damaged bones and tissue (bone cement and fixation devices such as screws, pins, plates, etc.). Includes hip and knee implants, spinal plates and screws, orthobiologics, bone cement, and dental devices.</t>
  </si>
  <si>
    <t>This segment includes companies that manufacture reconstructive implants and all other orthopedic devices unrelated to spinal disorders. Includes prosthetic joints (hips, knees and shoulders), bone cement, and dental devices.</t>
  </si>
  <si>
    <t>This segment includes companies that manufacture reconstructive implants, such as screws and crowns, used to restore missing teeth or products used to remediate bone loss.</t>
  </si>
  <si>
    <t>This industry subgroup includes companies that manufacture health care equipment. Includes equipment for cosmetic surgery, radiation therapy and imaging, medication monitoring and delivery, telemetry monitoring, and dentistry.</t>
  </si>
  <si>
    <t>This segment includes companies that manufacture surgical equipment and supplies used in invasive and non-invasive cosmetic procedures.</t>
  </si>
  <si>
    <t>This segment includes companies that manufacture dental equipment and supplies. Includes dental hand instruments, dental chairs, and dental lighting.</t>
  </si>
  <si>
    <t>This segment includes companies that manufacture irradiation apparatus equipment and related supplies. Includes x-ray equipment devices.</t>
  </si>
  <si>
    <t>This segment includes companies that manufacture equipment used in diagnostic imaging. Includes x-ray, computed tomography imaging, ultrasound, tomography, and magnetic resonance imaging equipment.</t>
  </si>
  <si>
    <t>This segment includes companies that manufacture any medical devices, instruments, or equipment used in surgery or recovery that is not elsewhere classified.</t>
  </si>
  <si>
    <t>This sector includes companies that manufacture, distribute, and provide industrial products and services.</t>
  </si>
  <si>
    <t>This industry includes companies that manufacture various industrial products. Typically, these companies are large conglomerates that are diversified across multiple industries within the Industrials sector.</t>
  </si>
  <si>
    <t>This industry subgroup includes companies that manufacture various industrial products. Typically, these companies are large conglomerates that are diversified across multiple industries within the Industrials sector.</t>
  </si>
  <si>
    <t>This segment includes companies that manufacture aircraft engines, aircraft engine parts, aircraft seats and seat frames, aircraft sub-assemblies (such as wings, fuselage, airframes, and tails), and aircraft electronics (such as radar or guidance systems).</t>
  </si>
  <si>
    <t>This segment includes companies that manufacture aircraft engines and aircraft engine parts or provide major engine overhauls and rebuilding.</t>
  </si>
  <si>
    <t>This segment includes companies that manufacture aircraft parts, such as wings, fuselage, airframes, tail assemblies, and sub-assemblies.</t>
  </si>
  <si>
    <t>This segment includes companies that manufacture aerospace and defense electronics, radar systems, guidance systems, and navigation systems.</t>
  </si>
  <si>
    <t>This industry subgroup includes companies that manufacture parts, supplies, and equipment for military applications.</t>
  </si>
  <si>
    <t>This segment includes companies that manufacture guided missiles and space vehicles and/or their engines and/or their parts and components.</t>
  </si>
  <si>
    <t>This segment includes companies that manufacture munitions, ordnances, and small arms.</t>
  </si>
  <si>
    <t>This segment includes companies that manufacture naval ships, boats, and submarines.</t>
  </si>
  <si>
    <t>This segment includes companies that manufacture finished electronic systems utilized in defense applications. Includes command center communication systems, military vehicle navigation systems, and reconnaissance equipment.</t>
  </si>
  <si>
    <t>This industry includes companies that manufacture electric powered equipment used in industrial applications other than manufacturing. Includes equipment installed in buildings and equipment used in the electricity grid.</t>
  </si>
  <si>
    <t>This industry subgroup includes companies that manufacture non-structural commercial and residential building equipment, such as HVAC systems, elevators, and security devices.</t>
  </si>
  <si>
    <t>This segment includes companies that manufacture equipment that moves materials or passengers from one floor to another floor. Such equipment includes automobile lifts, passenger elevators, and escalators.</t>
  </si>
  <si>
    <t>Lighting Fixtures Manufacturing</t>
  </si>
  <si>
    <t>This segment includes companies that manufacture electric lamp bulbs, lighting fixtures, and parts.</t>
  </si>
  <si>
    <t>Instalaciones de iluminación</t>
  </si>
  <si>
    <t>Luminárias</t>
  </si>
  <si>
    <t>Impianti d'illuminazione</t>
  </si>
  <si>
    <t>照明灯具</t>
  </si>
  <si>
    <t>Commercial Light Fixtures Manufacturing</t>
  </si>
  <si>
    <t>This segment includes companies that manufacture electric lamp bulbs, lighting fixtures, and parts for commercial markets.</t>
  </si>
  <si>
    <t>商業用照明器具</t>
  </si>
  <si>
    <t>Gewerbliche Beleuchtungskörper</t>
  </si>
  <si>
    <t>Instalaciones comerciales de iluminación</t>
  </si>
  <si>
    <t>Коммерческие светильники</t>
  </si>
  <si>
    <t>Residential Light Fixtures Manufacturing</t>
  </si>
  <si>
    <t>This segment includes companies that manufacture electric lamp bulbs, lighting fixtures, and parts for residential markets.</t>
  </si>
  <si>
    <t>住宅用照明器具</t>
  </si>
  <si>
    <t>Beleuchtungskörper für Wohnzwecke</t>
  </si>
  <si>
    <t>Instalaciones  residenciales de iluminación</t>
  </si>
  <si>
    <t>Бытовые светильники</t>
  </si>
  <si>
    <t>Electric Vehicle Supply Equipment Manufacturing</t>
  </si>
  <si>
    <t>This segment includes companies that manufacture equipment used to supply electricity to electric vehicles.</t>
  </si>
  <si>
    <t>電気自動車用供給機器</t>
  </si>
  <si>
    <t>Matériel approv pr véhicules électriques</t>
  </si>
  <si>
    <t>EVSE</t>
  </si>
  <si>
    <t>Equipo de suministro para vehículos eléctricos</t>
  </si>
  <si>
    <t>Equipamentos para abastecimento de veículos elétricos</t>
  </si>
  <si>
    <t>Attrez per la fornitura di veicoli elettrici</t>
  </si>
  <si>
    <t>電動車供應設備</t>
  </si>
  <si>
    <t>전기차 공급장비</t>
  </si>
  <si>
    <t>电动汽车供电设备</t>
  </si>
  <si>
    <t>Оборудование для энергоснабжения электромобилей</t>
  </si>
  <si>
    <t>This segment includes companies that manufacture electricity generators that utilize fossil fuels for power. Excludes electricity generators made for exclusive use with renewable energy sources. Includes stationary and portable generators.</t>
  </si>
  <si>
    <t>This segment includes companies that manufacture equipment used for the production and/or dissemination of steam for the purpose of building heating or electricity generation. Excludes companies that make steam generators (see Turbine Generators).</t>
  </si>
  <si>
    <t>This segment includes companies that provide parts and aftermarket services for power generation equipment. Includes maintenance services and manufacturing of spare parts and aftermarket consumables.</t>
  </si>
  <si>
    <t>This segment includes companies that manufacture equipment utilized in the transmission and distribution of power. This equipment is primarily used in electricity infrastructure.</t>
  </si>
  <si>
    <t>This segment includes companies that provide parts and aftermarket services for power transmission, distribution and automation equipment. Includes maintenance services and manufacturing of spare parts and aftermarket consumables.</t>
  </si>
  <si>
    <t>This industry subgroup includes companies that manufacture systems and devices used to automate, monitor, and optimize various processes such as controllers, sensors, switches, and software.</t>
  </si>
  <si>
    <t>This segment includes companies that manufacture systems and devices used to automate, monitor, and optimize manufacturing. Excludes automation controls directly involved in manufacturing of goods (see Factory Automation Equipment).</t>
  </si>
  <si>
    <t>This segment includes companies that manufacture systems and devices used to automate, monitor, and optimize non-manufacturing industrial processes. These processes include oil and gas, chemical, mining and other non-manufacturing processes.</t>
  </si>
  <si>
    <t>This industry subgroup includes companies that design or manufacture devices used to test, measure, and analyze processes and environmental conditions.</t>
  </si>
  <si>
    <t>This segment includes companies that manufacture instruments used to measure and test the characteristics of electricity and electrical systems. Such instruments include circuit and continuity testers, voltmeters, and watt meters.</t>
  </si>
  <si>
    <t>This segment includes companies that manufacture instruments and related devices for measuring, displaying, indicating, recording, transmitting, and controlling industrial process variables.</t>
  </si>
  <si>
    <t>This industry subgroup includes companies that manufacture electrical components used for electrical equipment. Includes coils, electrical motors, wires, and cables. Excludes electrical components used for technology hardware (see Electronics Component).</t>
  </si>
  <si>
    <t>This segment includes companies that manufacture electronics equipment and components used in industrial applications, as opposed to technological or communication applications. For these latter applications, see the categories under Technology Hardware.</t>
  </si>
  <si>
    <t>This segment includes companies that manufacture utility tractors, small and large row crop tractors, self-propelled combines, and hay equipment.</t>
  </si>
  <si>
    <t>This segment includes companies that manufacture accessories attached to tractors to perform duties such as tilling, planting, clearing, etc. Such accessories can be pulled or pushed depending on application and type.</t>
  </si>
  <si>
    <t>This segment includes companies that manufacture equipment used for non-commercial home and landscaping applications. Includes tractors or lawn mowers (under 40 hp), leaf blowers, hedge trimmers, and snow blowers.</t>
  </si>
  <si>
    <t>This segment includes companies that provide parts and aftermarket services for farm machinery and equipment. Includes maintenance services, as well as manufacturing of spare parts and aftermarket consumables.</t>
  </si>
  <si>
    <t>This industry subgroup includes companies that manufacture construction and mining machinery and parts. Products include earthmoving equipment, rubber tracked loaders, compact equipment, paving machinery, and cranes.</t>
  </si>
  <si>
    <t>This segment includes companies that manufacture construction equipment. Such equipment includes crawler tractors, hydraulic excavators, wheel loaders, rigid and articulated haulers, rubber-tracked loaders, skid steer loaders, loader backhoes, mini excavators, pavers, compactors, motor graders, and cranes.</t>
  </si>
  <si>
    <t>This segment includes companies that manufacture material handling equipment for the mining, aggregates, and construction industries.</t>
  </si>
  <si>
    <t>This segment includes companies that manufacture surface mining machinery. Such machinery includes electric mining shovels, blasthole drills, draglines, and mining trucks.</t>
  </si>
  <si>
    <t>This industry subgroup includes companies that manufacture equipment used in manufacturing facilities. Such equipment includes robots, linear actuation devices, automated production equipment, assembly machinery, automated welding machines, and sorters.</t>
  </si>
  <si>
    <t>This segment includes companies that manufacture relay and industrial control machinery. Includes electromagnetic brakes and clutches, armature relays, crane and hoist controls, and solenoid switches.</t>
  </si>
  <si>
    <t>This industry subgroup includes companies that manufacture equipment used in hydraulic, as well as fluid, gas and liquid, handling equipment such as control valves, pressure regulators, and pneumatic electronic instrumentation.</t>
  </si>
  <si>
    <t>This segment includes companies that manufacture pumps and motors that convert mechanical power to fluid power, for example in hydraulic lifts.</t>
  </si>
  <si>
    <t>This segment includes companies that manufacture pumps used for measuring and dispensing fluids, for example in chemical plants.</t>
  </si>
  <si>
    <t>This segment includes companies that manufacture equipment used to move fluids over distances, for example in oil or utility pipelines.</t>
  </si>
  <si>
    <t>This segment includes companies that provide parts and aftermarket services for flow control equipment. Includes maintenance services, as well as manufacturing of spare parts and aftermarket consumables.</t>
  </si>
  <si>
    <t>This segment includes companies that manufacture machinery for making paper pulp, paper, and paperboard.</t>
  </si>
  <si>
    <t>This segment includes companies that manufacture printing and bookbinding machinery. Includes bookbinding, collating, lithographic, offset printing, and typesetting machinery.</t>
  </si>
  <si>
    <t>This segment includes companies that manufacture sawmills and woodworking machinery, such as band saws, drill presses, and bench and table saws.</t>
  </si>
  <si>
    <t>This segment includes companies that manufacture machines for producing, extruding, drawing, and texturing fibers, materials, or yarn. Includes cotton gins, bale breakers, garnetters, cotton spreaders, wool scourers, combs, spinning machines, reelers, warpers, and looms.</t>
  </si>
  <si>
    <t>This segment includes companies that manufacture hand tools. Includes powered and non-powered hand tools and saws, as well as saw blades.</t>
  </si>
  <si>
    <t>This segment includes companies that manufacture non-powered hand and edge tools. Includes hammers, screwdrivers, axes, garden tools, pliers, and ratchets.</t>
  </si>
  <si>
    <t>This segment includes companies that manufacture power-driven hand tools. Includes circular saws, chain saws, nail guns, planers, paint spray guns, riveting guns, routers, drills, and sanders.</t>
  </si>
  <si>
    <t>This segment includes companies that manufacture accessories or consumable supplies used for tools. Includes saw blades, sanding belts, tool attachments, tool storage equipment, and tool mounts.</t>
  </si>
  <si>
    <t>This segment includes companies that manufacture industrial-process furnaces and ovens. Includes metal melting furnaces, garbage incinerators, paint baking and drying ovens, tile and ceramic kilns, and distillation ovens.</t>
  </si>
  <si>
    <t>This segment includes companies that manufacture general purpose industrial motors and generators. Typically, these are semi-finished products that will be used as components for various industrial machinery products. Excludes finished generator equipment (see Power Generation Equipment) and hydraulic equipment (see Fluid Power Pump &amp; Motor).</t>
  </si>
  <si>
    <t>This segment includes companies that manufacture commercial scales and balances. Includes industrial scales, motor truck scales, post office-type scales, and retail scales.</t>
  </si>
  <si>
    <t>This segment includes companies that manufacture packaging machinery, such as canning and bottling machinery, bottle washers, bag opening, filling and closing machines, food packaging machinery, and labeling and wrapping machinery.</t>
  </si>
  <si>
    <t>This segment includes companies that manufacture equipment and machinery for handling and processing recycled materials. These instruments are used in the removal, conveying, sorting, shredding, reduction, destruction, compacting, and baling of recyclable products in the paper, metal, plastic, textile, clothing, or curbside collection industries.</t>
  </si>
  <si>
    <t>This industry subgroup includes companies that manufacture equipment involved in movement, storage and control of products in the manufacturing and distribution of goods. Includes lift trucks, storage and handling equipment, and conveyor systems.</t>
  </si>
  <si>
    <t>This segment includes companies that manufacture equipment that moves materials from one location to another. Includes belt conveyors, chain conveyors, overhead conveyors, bucket conveyors, and various other conveyors.</t>
  </si>
  <si>
    <t>This segment includes companies that manufacture equipment used to lift and move materials, such as forklifts and pallet stackers, loaders, and unloaders.</t>
  </si>
  <si>
    <t>This segment includes companies that manufacture equipment that runs along a horizontal beam to move items from one place to another. Includes hoists and monorail systems. Excludes mobile or construction cranes (see Construction Machinery).</t>
  </si>
  <si>
    <t>This industry subgroup includes companies that manufacture machinery used to mechanically transform metal by casting, forming, cutting, and joining.</t>
  </si>
  <si>
    <t>This segment includes companies that manufacture tool holders and cutting, drilling, and boring accessories.</t>
  </si>
  <si>
    <t>This segment includes companies that manufacture equipment used to make industrial equipment, such as machines to cut, bore, and drill metal materials.</t>
  </si>
  <si>
    <t>This segment includes companies that manufacture machine tools that form metal by milling, planing, pressing, or grinding metal into the desired shape.</t>
  </si>
  <si>
    <t>This segment includes companies that manufacture equipment used to cut, form, stamp and bend metal with a pair of rolls. Includes bar mill machinery, cold and hot rolling machinery, and galvanizing machinery.</t>
  </si>
  <si>
    <t>This segment includes companies that manufacture sheet metal processing machines used to cut holes in, weld, and bend metal sheets.</t>
  </si>
  <si>
    <t>This segment includes companies that manufacture equipment used to join metal materials together. Includes arc welding, gas welding, spot welding, and other types of welding and soldering equipment.</t>
  </si>
  <si>
    <t>This industry subgroup includes companies that manufacture pollution control equipment. Includes air and water purification equipment, air and liquid filtration equipment, and filters.</t>
  </si>
  <si>
    <t>This segment includes companies that manufacture air purification equipment products used to reduce air pollution by removing contaminates before they are released into the atmosphere. Includes flue gas emission reduction equipment, scrubbers, cyclones, electrostatic precipitators, mist collectors, incinerators, catalytic reactors, biofilters, and activated carbon products used for air purification. Excludes companies that manufacture membrane-based filters (see Filtration Prods - Air &amp; Liquids).</t>
  </si>
  <si>
    <t>This segment includes companies that manufacture membrane-based filters for air and/or water purification. Also includes manufacturers of liquid separation equipment.</t>
  </si>
  <si>
    <t>This segment includes companies that manufacture water purification equipment. Includes water treatment systems equipment, water purification chemicals, biofilters, and activated carbon products used for water purification. Excludes companies that manufacture membrane-based filters (see Filtration Prods - Air &amp; Liquids).</t>
  </si>
  <si>
    <t>This industry subgroup includes companies that manufacture on-highway commercial vehicles, trailers, engines, and parts, including tire retreading.</t>
  </si>
  <si>
    <t>This segment includes companies that manufacture electric, on-highway commercial vehicles, such as medium and heavy trucks.</t>
  </si>
  <si>
    <t>This segment includes companies that manufacture fossil fuel, on-highway commercial vehicles, such as medium and heavy trucks.</t>
  </si>
  <si>
    <t>This segment includes companies the manufacture other parts and components for on-highway commercial vehicles. Includes brake systems, transmission, suspension, doors, steering, wheels and tires, and interior parts and accessories.</t>
  </si>
  <si>
    <t>This industry subgroup includes companies that manufacture locomotives, transit passenger service cars, freight cars, railroads, and rail equipment parts.</t>
  </si>
  <si>
    <t>This industry subgroup includes companies that manufacture ships and boats for commercial use, such as bulk carriers, container ships, cruise ships, ferries, and oil tankers. Excludes yachts and recreational boats (see Recreational Vehicles).</t>
  </si>
  <si>
    <t>This industry subgroup includes companies that manufacture semi-finished metal products. These companies typically specialize in a specific type of metalworking manufacturing process or a specific type of metal product.</t>
  </si>
  <si>
    <t>This segment includes companies that manufacture generic, semi-finished metal products with broad applications.</t>
  </si>
  <si>
    <t>This segment includes companies that manufacture fastening hardware, such as bolts, nuts, screws, rivets, and washers.</t>
  </si>
  <si>
    <t>This segment includes companies that shape or reinforce metal by applying heat, pressure, and mechanical force.</t>
  </si>
  <si>
    <t>This segment includes companies that hot, warm, and cold forge both iron and steel.</t>
  </si>
  <si>
    <t>This segment includes companies that form or punch sheet metal into desired shapes using a pressing tool.</t>
  </si>
  <si>
    <t>This segment includes companies involved in powder metallurgy, in which the primary metal is divided into minute particles and passed through a die to form a cohesive structure.</t>
  </si>
  <si>
    <t>This segment includes companies that manufacture metal tanks, vessels, and other containers.</t>
  </si>
  <si>
    <t>This segment includes companies that provide a diverse offering of metalworking processes for custom manufacturing services.</t>
  </si>
  <si>
    <t>This segment includes companies that manufacture prefabricated metal buildings, panels, sections, and sheet metal.</t>
  </si>
  <si>
    <t>This segment includes companies that manufacture prefabricated metal buildings, panels, and sections.</t>
  </si>
  <si>
    <t>This segment includes companies that manufacture metal concrete forms, such as flues, ducts, studs, gutters, stairs, gates, and ladders.</t>
  </si>
  <si>
    <t>This segment includes companies that manufacture products made of large metal plates used for infrastructure construction, including highway supports and floodgates.</t>
  </si>
  <si>
    <t>This industry subgroup includes companies that manufacture rubber and plastic products. Includes laminated plastics, polystyrene foam, plastic film, and rubber products used in mechanical product manufacturing, such as gasket and absorption parts.</t>
  </si>
  <si>
    <t>This segment includes companies that manufacture rubber goods for mechanical applications. Includes O-rings, gaskets, seals, and rubber bushings.</t>
  </si>
  <si>
    <t>This industry subgroup includes companies that wholesale-distribute or rent any type of machinery, equipment, or supplies for industrial use.</t>
  </si>
  <si>
    <t>This segment includes companies that wholesale and distribute specialized machinery, equipment, and parts used in construction, mining, and logging activities.</t>
  </si>
  <si>
    <t>This segment includes companies that wholesale and distribute specialized machinery, equipment and parts used in farming activities. Includes tractors, harvesters, and irrigation equipment.</t>
  </si>
  <si>
    <t>This segment includes companies that wholesale and distribute heating, ventilation, and air conditioning products.</t>
  </si>
  <si>
    <t>This segment includes companies that rent on-highway commercial vehicles, such as tractor-trailers, busses, motor coaches, and commercial vans. Excludes light trucks (see Light Trucks).</t>
  </si>
  <si>
    <t>This segment includes companies that rent generic equipment with broad applications across industries. Includes ladders, fencing, tools, and portable toilets.</t>
  </si>
  <si>
    <t>This segment includes companies that rent or lease electrical equipment or other industrial products not elsewhere classified. Includes HVAC equipment and power generators.</t>
  </si>
  <si>
    <t>This segment includes companies that rent or lease heavy machinery, such as those used in mining, construction, and material handling.</t>
  </si>
  <si>
    <t>This industry subgroup includes companies that provide maintenance and repair services for industrial machinery, equipment, and facilities.</t>
  </si>
  <si>
    <t>This industry includes companies that provide support services primarily for commercial users.</t>
  </si>
  <si>
    <t>This industry subgroup includes companies that provide services to assist in a facility's day-to-day functions. Such services include basic building repairs, painting, janitorial services, landscape maintenance, and pest control.</t>
  </si>
  <si>
    <t>This segment includes companies that clean building interiors and/or exteriors. Also includes companies that clean transportation equipment and facilities.</t>
  </si>
  <si>
    <t>This segment includes companies that perform planting, care, and maintenance for lawns and flower beds for both commercial and residential properties. Excludes companies that specialize in landscaping projects requiring significant engineering expertise (see Engineering Services).</t>
  </si>
  <si>
    <t>This segment includes companies that provide pest elimination, prevention, or deterrence services. Excludes pest control services for agricultural purposes (see Support Services - Crop Prod).</t>
  </si>
  <si>
    <t>This industry subgroup includes companies that provide a variety of copying, document preparation, and support services for printing activities.</t>
  </si>
  <si>
    <t>This segment includes companies that provide newspaper, book, and magazine printing and binding services.</t>
  </si>
  <si>
    <t>This industry subgroup includes companies that provide security services including guard/patrol services, armored car transportation, bodyguards, polygraph testing, security system operation, and fingerprinting services.</t>
  </si>
  <si>
    <t>This segment includes companies that install, maintain, and operate security systems. Typically, these companies provide comprehensive security monitoring and alerting services for commercial and household clients.</t>
  </si>
  <si>
    <t>This segment includes companies that own and/or operate correctional facilities, such as prisons or jails.</t>
  </si>
  <si>
    <t>This segment includes companies that operate auction houses and commercial art galleries owned by art dealers. Excludes online auction marketplaces (see Electronic Auctions).</t>
  </si>
  <si>
    <t>This segment includes companies that organize, promote, and manage events for business trade shows, conventions, and conferences.</t>
  </si>
  <si>
    <t>This segment includes companies that gather, interpret, and map geophysical data.</t>
  </si>
  <si>
    <t>This segment includes companies that create and develop design based on specifications that optimize the appearance, branding, and efficiency of interior space through the use of textiles, furniture, color selections, and surface finishes.</t>
  </si>
  <si>
    <t>This segment includes companies that perform physical, chemical, and other analytical testing services, such as acoustics or vibration testing, biological testing, calibration testing, electrical and electronic testing, mechanical testing, nondestructive testing, or thermal testing. The testing may occur in a laboratory or on-site.</t>
  </si>
  <si>
    <t>This segment includes companies that rent uniforms.</t>
  </si>
  <si>
    <t>This industry subgroup includes companies that collect, store, dispose, recycle, or treat various forms of waste. Includes organic and hazardous waste materials, landfills, incineration, and treatment plants.</t>
  </si>
  <si>
    <t>This segment includes companies that provide hazardous waste collection services. Includes the collection and hauling of radioactive waste, medical waste, and oil and other hydrocarbons.</t>
  </si>
  <si>
    <t>This segment includes companies that provide hazardous waste treatment and disposal services.</t>
  </si>
  <si>
    <t>This segment includes companies that wholesale waste and scrap materials for recycling. Includes activities such as collecting, sorting, separating, and stripping used goods for reusable parts.</t>
  </si>
  <si>
    <t>This segment includes companies involved in the production of gas, digestate, or chemicals by collecting or treating bio-waste through anaerobic digestion.</t>
  </si>
  <si>
    <t>This segment includes companies that provide solid waste collection and treatment services, such as the collection, treatment, and disposal of solid waste and recyclable materials.</t>
  </si>
  <si>
    <t>This segment includes companies that operate facilities that recycle and/or recover materials. Includes collecting, sorting and/or separating recyclable materials, such as plastics, rubber, glass, and metals.</t>
  </si>
  <si>
    <t>This segment includes companies that provide solid waste collection services. Includes pickup and hauling of garbage or recyclable materials from the point of collection to landfills, transfer facilities, or recycling facilities.</t>
  </si>
  <si>
    <t>This industry subgroup includes companies that provide advice and services based on specialized knowledge, training, education, or licensing in fields such as law, lobbying, employment, or accounting.</t>
  </si>
  <si>
    <t>This segment includes offices of legal practitioners. Includes attorneys' offices, barristers' offices, criminal law offices, law firms, and solicitors' offices.</t>
  </si>
  <si>
    <t>法律事務所</t>
  </si>
  <si>
    <t>Cabinets juridiques</t>
  </si>
  <si>
    <t>Anwaltskanzleien</t>
  </si>
  <si>
    <t>Bufetes de abogados</t>
  </si>
  <si>
    <t>법률회사</t>
  </si>
  <si>
    <t>Юридические фирмы</t>
  </si>
  <si>
    <t>This segment includes companies that provide notary services, public services, paralegal services, patent agent services, and process-serving services.</t>
  </si>
  <si>
    <t>This segment includes companies that advocate for the passage or defeat of legislation, regulations, government appointees, and budget allocations on the international, national, regional, state, and municipal levels. This includes organizations describing themselves as government affairs and government consulting firms.</t>
  </si>
  <si>
    <t>This segment includes organizations that provide advice and assistance to businesses and other organizations on management issues, such as organizational planning, financial planning and budgeting, marketing, human resources, business process outsourcing, and other third-party services.</t>
  </si>
  <si>
    <t>This segment includes companies that serve as intermediaries between companies looking to hire and potential job candidates.</t>
  </si>
  <si>
    <t>This segment includes companies that provide executive search, recruitment and/or placement services for clients with specific executive or senior management needs.</t>
  </si>
  <si>
    <t>This segment includes companies that provide operating advice and assistance to businesses and other organizations on administrative management issues, such as financial planning and budgeting, records management, office planning, strategic and organizational planning, site selection, new business startup, and business process improvement.</t>
  </si>
  <si>
    <t>This segment includes companies that provide promotional agency services. These companies enter into contractual agreements with their clients and aid in the career development of their clients, most often through the procurement of job placements. Typically, these companies specialize in specific fields such as modelling, music and sports, and are also known as talent agencies.</t>
  </si>
  <si>
    <t>This segment includes companies that provide workers to clients' businesses for limited periods of time to supplement the client's existing work force.</t>
  </si>
  <si>
    <t>This segment includes companies that provide tax return, payroll, and bookkeeping services.</t>
  </si>
  <si>
    <t>This industry includes companies that provide freight transportation and related logistic services. Includes air freight, railroad, trucking and marine shipping services, logistics services, and postal and courier delivery services.</t>
  </si>
  <si>
    <t>This industry subgroup includes companies that provide air transportation services, such as air freight and air commuter carriers.</t>
  </si>
  <si>
    <t>This segment includes full-service carrier revenue generated from ancillary passenger activities and/or onboard product sales, such as booking fees, baggage fees, frequent flyer programs, and leasing income as well as the sale of onboard food, goods, telecommunications services, and gaming proceeds.</t>
  </si>
  <si>
    <t>This segment includes airlines that operate under a low-cost business model. Such a model may include providing low ticket prices, a single passenger class, and limited services.</t>
  </si>
  <si>
    <t>This segment includes low-cost carrier revenue generated from mainline airline operations.</t>
  </si>
  <si>
    <t>This segment includes low-cost carrier revenue generated from ancillary passenger activities and/or onboard product sales, such as booking fees, baggage fees, frequent flyer programs, and leasing income as well as the sale of onboard food, goods, telecommunications services, and gaming proceeds.</t>
  </si>
  <si>
    <t>This segment includes regional carrier revenue generated from mainline airline operations.</t>
  </si>
  <si>
    <t>This industry subgroup includes companies that provide air freight transportation services, including shipping freight or mail on passenger airlines or dedicated air freight cargo planes.</t>
  </si>
  <si>
    <t>This segment includes companies that provide express delivery courier services by ground or air transportation, and typically within one to three days.</t>
  </si>
  <si>
    <t>This segment includes companies that provide delivery courier services by ground transport</t>
  </si>
  <si>
    <t>This segment includes companies that provide postal services, including the pickup and delivery of mail and the operation of national post offices.</t>
  </si>
  <si>
    <t>This segment includes companies that transport freight overseas, tow barges, and rent vessels for freight transport.</t>
  </si>
  <si>
    <t>This segment includes companies that transport freight on rivers, canals, and lakes on vessels not suitable for ocean transport.</t>
  </si>
  <si>
    <t>This industry subgroup includes companies that provide railroad freight transportation services. Such services are provided over a long distance within a rail network. This does not include rail passenger transportation (see Transit Services).</t>
  </si>
  <si>
    <t>This segment includes companies that transport products by rail using intermodal containers and trailers.</t>
  </si>
  <si>
    <t>This segment includes companies that transport commodities by rail. Includes agricultural and fertilizer products, automotive products, chemical products, coal and coke, consumer products, forest products, industrial products, metallic ores and metal products, and non-metallic minerals.</t>
  </si>
  <si>
    <t>This segment includes companies that transport agricultural products by rail. Includes corn, wheat, soybeans, and food and beverage products.</t>
  </si>
  <si>
    <t>This segment includes companies that transport automotive products by rail. Includes finished vehicles and automotive parts.</t>
  </si>
  <si>
    <t>This segment includes companies that transport chemical products by rail.</t>
  </si>
  <si>
    <t>This segment includes companies that transport metal products by rail. Includes steel, copper, minerals, and other metal products.</t>
  </si>
  <si>
    <t>This segment includes companies that transport non-metallic minerals and products by rail. Includes crushed stone, sand, gravel, clay, glass, cement, and limestone.</t>
  </si>
  <si>
    <t>This industry subgroup includes companies that provide trucking services. Includes truckload freight, less-than-truckload freight delivery services, and specialized freight trucking services.</t>
  </si>
  <si>
    <t xml:space="preserve">This segment includes companies that provide truckload trucking services, including delivery of products from only one shipper to the consignee. </t>
  </si>
  <si>
    <t>This segment includes companies that provide moving services, such as moving household and office furniture and equipment.</t>
  </si>
  <si>
    <t>This industry subgroup includes companies that operate forms of passenger transportation services not elsewhere classified. Includes taxis, ferries, helicopters and other novelty forms of transportation such as limos, rickshaws, and horse carriages.</t>
  </si>
  <si>
    <t>This segment includes companies that provide long distance passenger rail services.</t>
  </si>
  <si>
    <t>This segment includes companies that provide local and suburban commuter passenger rail services, within a metropolitan area and adjacent suburban areas. Includes local rail services, subways, trolley, and trams.</t>
  </si>
  <si>
    <t>This segment includes companies that provide taxi services via automobile or van.</t>
  </si>
  <si>
    <t>This segment includes companies that provide ferry services via electric vessels.</t>
  </si>
  <si>
    <t>This segment includes companies that provide ferry services via fossil fuel vessels.</t>
  </si>
  <si>
    <t>This segment includes companies that provide transportation brokerage services, such as air freight, intermodal, ocean, and other brokerage services.</t>
  </si>
  <si>
    <t>This segment includes companies that operate infrastructure used for truck, rail, air, and marine transportation.</t>
  </si>
  <si>
    <t>This segment includes companies that operate airports. Includes the maintenance of airport facilities and runways, baggage handling services, cargo handling, and hangar rental.</t>
  </si>
  <si>
    <t>This segment includes companies that operate ports and harbors. Includes port facility operation, marine cargo handling, harbor and lighthouse operation, and canal operation.</t>
  </si>
  <si>
    <t>This segment includes companies that operate toll highways, bridges and tunnels. Includes toll collection and maintenance support of roadways and related structures.</t>
  </si>
  <si>
    <t>This segment includes companies that provide air transportation support services, including airport operations and aircraft maintenance and fueling.</t>
  </si>
  <si>
    <t>This segment includes companies that provide marine support services. Includes operation of port facilities, cargo handling, dry-dock services, and navigational services.</t>
  </si>
  <si>
    <t>This segment includes companies that provide railroad support activities. Includes rail terminal operation, loading and unloading services, and locomotive and rail car repair.</t>
  </si>
  <si>
    <t>This segment includes companies that provide architectural design services for residential, commercial, and industrial buildings.</t>
  </si>
  <si>
    <t>This segment includes companies that provide civil engineering services for infrastructure or buildings.</t>
  </si>
  <si>
    <t>This segment includes companies that provide industrial engineering services by designing systems aimed to make human processes more efficient., such as traffic management systems.</t>
  </si>
  <si>
    <t>UT-Ingenieurleistungen</t>
  </si>
  <si>
    <t>Serv ingeniería ambiental</t>
  </si>
  <si>
    <t>Serv engenharia ambiental</t>
  </si>
  <si>
    <t>Svz ingegneria ambientale</t>
  </si>
  <si>
    <t>환경 엔지니어링 서비스</t>
  </si>
  <si>
    <t>Услуги по экологическому инжинирингу</t>
  </si>
  <si>
    <t>This industry subgroup includes companies that construct structures, or fixed networks primarily for communications, energy, transportation, or utility purposes.</t>
  </si>
  <si>
    <t>This segment includes companies that construct electricity generation facilities that do not use renewable energy sources or nuclear energy for power (see Development &amp; Construction or Nuclear Power Construction).</t>
  </si>
  <si>
    <t>This segment includes companies that build oil and gas sector infrastructure, such as refineries, pumping stations, and petrochemical plants.</t>
  </si>
  <si>
    <t>This segment includes companies that build transportation infrastructure, such as highways, railways, and ports.</t>
  </si>
  <si>
    <t>This segment includes companies that build highway and airport infrastructure, including highways, streets, bridges and tunnels, airports, and runways.</t>
  </si>
  <si>
    <t>This segment includes companies that build train and subway infrastructure, including railway lines, railway roadbeds, subways, and tunnels.</t>
  </si>
  <si>
    <t>This industry subgroup includes companies that construct buildings. Typically, these buildings are large, multi-storied, composed of steel or concrete, and are for commercial or industrial use.</t>
  </si>
  <si>
    <t>This segment includes companies that construct industrial buildings, such as warehouses and industrial parks.</t>
  </si>
  <si>
    <t>This industry includes companies that manufacture organic and inorganic chemicals.</t>
  </si>
  <si>
    <t>This industry subgroup includes companies that manufacture chemicals used in agricultural operations.</t>
  </si>
  <si>
    <t>This segment includes companies that manufacture chemicals that kill or deter various pests or threats to crops.</t>
  </si>
  <si>
    <t>This segment includes companies that manufacture chemicals that kill or inhibit growth of fungi or fungal spores.</t>
  </si>
  <si>
    <t>This segment includes companies that manufacture chemicals that kill or inhibit growth of unwanted plants.</t>
  </si>
  <si>
    <t>This segment includes companies that manufacture chemicals that kill or deter insects.</t>
  </si>
  <si>
    <t>This segment includes companies that manufacture chemicals that supply nutrients to plants.</t>
  </si>
  <si>
    <t>This segment includes companies that blend and source fertilizer materials from suppliers. Excludes companies that manufacture the underlying fertilizer materials.</t>
  </si>
  <si>
    <t>This segment includes companies that manufacture fertilizers used as a source of nitrogen nutrition for plants. Includes ammonia fertilizers, nitrate fertilizers, and amide fertilizers.</t>
  </si>
  <si>
    <t>This segment includes companies that manufacture fertilizers based on rock phosphate. Includes monoammonium phosphate (MAP), diammonium phosphate (DAP), and ammonium polyphosphate (APP).</t>
  </si>
  <si>
    <t>This segment includes companies that manufacture fertilizers based on potassium. Includes potassium chloride, potassium sulphate, and monopotassium phosphate.</t>
  </si>
  <si>
    <t>This segment includes companies that research and develop patented seed and agricultural products. Revenue is primarily realized through patents and may include integrated manufacturing or licensing of patents. Includes genetic engineering of seeds and crops.</t>
  </si>
  <si>
    <t>This industry subgroup includes companies that manufacture basic component chemicals or intermediates in high volumes. These companies typically produce commodity chemicals.</t>
  </si>
  <si>
    <t>This segment includes companies that manufacture chemicals derived from chloralkali chemical processes. Includes alkalis, chlorine, and caustic soda.</t>
  </si>
  <si>
    <t>This segment includes companies that manufacture inorganic acids. Includes mineral acid, hydrochloric acid, nitric acid, phosphoric acid, sulfuric acid, boric acid, hydrofluoric acid, and perchloric acid.</t>
  </si>
  <si>
    <t>This segment includes companies that manufacture industrial alcohols. Includes methanol, petroleum ethanol, and butanol.</t>
  </si>
  <si>
    <t>This segment includes companies that manufacture aromatic compounds. Includes benzene, toluene, and xylene.</t>
  </si>
  <si>
    <t>This segment includes companies that distill plant gums or wood into products. Includes turpentine, rosin, natural tanning materials, and charcoal.</t>
  </si>
  <si>
    <t>This industry subgroup includes companies that manufacture chemicals for specific applications, and sometimes for specific customers. These chemicals are frequently manufactured in smaller volumes and at higher price points.</t>
  </si>
  <si>
    <t>This segment includes companies that manufacture advanced materials, materials that are engineered for novel properties and superior performance.</t>
  </si>
  <si>
    <t>This segment includes companies that manufacture plastic materials with greater mechanical or thermal properties than commodity plastics. These materials are often used to replace metals, due to their lighter weight.</t>
  </si>
  <si>
    <t>This segment includes companies that manufacture metals that have been bonded or coated to deter abrasion or corrosion, or to improve heat resistance.</t>
  </si>
  <si>
    <t>This segment includes companies that manufacture specialty chemicals primarily used by the electronics industry. These chemicals are often used in the production of integrated circuits, displays, and other electronic components. Excludes chemicals used as a feedstock for semiconductors (see Assembly Materials &amp; Solutions).</t>
  </si>
  <si>
    <t>This segment includes companies that manufacture explosives. Includes gunpowder, TNT, and dynamite.</t>
  </si>
  <si>
    <t>This segment includes companies that manufacture complex, low-volume, high-purity chemicals. Fine chemicals are expensive and often manufactured under contract, most commonly for pharmaceutical companies.</t>
  </si>
  <si>
    <t>This segment includes companies that specialize in manufacturing chemicals for flavors and fragrances. These chemicals are used in retail consumer goods or foods.</t>
  </si>
  <si>
    <t>This segment includes companies that manufacture functional additives used in cosmetics.</t>
  </si>
  <si>
    <t>This segment includes companies that manufacture functional additives that alter/improve the physical properties or performance of a polymer. Includes antioxidants and flame retardants.</t>
  </si>
  <si>
    <t>This segment includes chemicals used in oil and natural gas exploration and production, including drilling fluids, fracking aids, antifouling agents, and transport additives.</t>
  </si>
  <si>
    <t>This segment includes companies that manufacture paints and/or mix pigments, solvents, and binders into paints and other coatings.</t>
  </si>
  <si>
    <t>This segment includes companies that manufacture paints and coatings with diversified industrial applications, including automotive, aerospace, marine, industrial and packaging.</t>
  </si>
  <si>
    <t>This segment includes companies that manufacture coating products that improve the appearance of and provide protection to a given material.</t>
  </si>
  <si>
    <t>This segment includes companies that manufacture printing inks and inkjet cartridges.</t>
  </si>
  <si>
    <t>This segment includes companies that chemically manufacture dyes and pigments.</t>
  </si>
  <si>
    <t>This segment includes companies that manufacture chemicals used to treat/disinfect water. Typically, these are used in public utility water treatment or industrial processes. Includes chlorine, chloramine, and chlorine dioxide.</t>
  </si>
  <si>
    <t>This segment includes companies that wholesale and distribute intermediate plastic products and/or chemicals used in plastics manufacturing. Includes wholesale distribution of plastics, organic resins, plastic film, plastic sheeting, and plastic foams.</t>
  </si>
  <si>
    <t>This industry subgroup includes companies that manufacture cement and aggregates.</t>
  </si>
  <si>
    <t>This segment includes companies that mine rock deposits and break the rock into the desired size using crushers.</t>
  </si>
  <si>
    <t>This segment includes companies that extract, mine, and/or quarry sand and gravel.</t>
  </si>
  <si>
    <t>This segment includes companies that manufacture asphalt. Asphalt is a byproduct of crude oil production. It is used for road construction, when heated and mixed with aggregates. Also known as bitumen.</t>
  </si>
  <si>
    <t>This industry subgroup includes companies that manufacture non-wood products and materials used in construction.</t>
  </si>
  <si>
    <t>This segment includes companies that manufacture building products, including bricks, clay tiles, ceramic wall and floor tiles, and non-clay refractory products.</t>
  </si>
  <si>
    <t>This segment includes companies that manufacture concrete construction materials and products.</t>
  </si>
  <si>
    <t>This segment includes companies that manufacture concrete blocks and bricks. Excludes bricks made from clay (see Brick &amp; Structural Clay Tile Manufacturing).</t>
  </si>
  <si>
    <t>This segment includes companies that manufacture glass used in construction applications.</t>
  </si>
  <si>
    <t>This segment includes companies that manufacture construction materials made with gypsum. Includes wallboard, drywall, and plasterboard.</t>
  </si>
  <si>
    <t>This segment includes companies that manufacture construction insulation products.</t>
  </si>
  <si>
    <t>This segment includes companies that manufacture insulation from mineral fibers, such as fiberglass and stone wool.</t>
  </si>
  <si>
    <t>This segment includes companies that manufacture polystyrene foam insulation. Excludes companies that manufacture bulk foam used in various end products (see Polystyrene Foam Product).</t>
  </si>
  <si>
    <t>This segment includes companies that manufacture sandpaper, grinding wheels, and other abrasive products.</t>
  </si>
  <si>
    <t>This segment includes companies that manufacture nonmetallic mineral products used in construction not elsewhere classified.</t>
  </si>
  <si>
    <t>This segment includes companies that mine stone or manufacture stone building products.</t>
  </si>
  <si>
    <t>This segment includes companies that mine or manufacture building products from limestone or related stone. Includes broken limestone, dolomite, cement rock, marl and chalk.</t>
  </si>
  <si>
    <t>This segment includes companies that mine or manufacture building products from granite and related stone. Includes broken granite, gneiss, riprap, syenite, and diorite.</t>
  </si>
  <si>
    <t>This segment includes companies that manufacture glass containers used in packaging applications. Includes glass bottles, glass jars, and other types of glass containers.</t>
  </si>
  <si>
    <t>This segment includes companies that manufacture metal containers and metal materials used in packaging applications. Includes metal cans, metal lids, and aluminum foil.</t>
  </si>
  <si>
    <t>This segment includes companies that manufacture metal containers used in packaging applications. Includes soda cans, soup cans, paint cans, and metal lids.</t>
  </si>
  <si>
    <t>This segment includes companies that manufacture cardboard items used in packaging applications. Includes corrugated boxes, linerboard boxes, and cardboard boxes.</t>
  </si>
  <si>
    <t>This segment includes companies that manufacture molded, paper-based containers. These products are made from paper pulp that is formed by a molding process. Includes egg cartons, food trays, and coffee filters.</t>
  </si>
  <si>
    <t>This segment includes companies that manufacture paper bags used in packaging applications. Includes paper grocery bags, paper multiwall bags, and paper sacks.</t>
  </si>
  <si>
    <t>This segment includes companies that manufacture sanitary containers used when serving food. Includes milk cartons, paper plates, paper cups, paper bowls, paper takeout boxes, and paper soup cups. Excludes containers used for other packaging applications.</t>
  </si>
  <si>
    <t>This segment includes companies that manufacture paperboard and paperboard boxes used in packaging applications. Includes carton board boxes, carton board containers, and paperboard sheets.</t>
  </si>
  <si>
    <t>This segment includes companies that manufacture plastic bags. Includes storage bags, grocery bags, merchandise bags, plastic multiwall bags, garbage bags, and t-shirt bags.</t>
  </si>
  <si>
    <t>This segment includes companies that manufacture plastic bottles and their closures. Includes PET bottles, plastic bottles, and plastic caps.</t>
  </si>
  <si>
    <t>This segment includes companies that manufacture packaging materials used to protect other products during shipment. Includes bubble wrap, fabricated foam, and molding foam.</t>
  </si>
  <si>
    <t>This segment includes companies that manufacture packaging labels and tapes. These can be made of paper, plastic, or aluminum with a pressure-sensitive adhesive backing.</t>
  </si>
  <si>
    <t>This industry includes companies that conduct forestry operations or manufacture paper products. Excludes paper products (see Containers &amp; Packaging).</t>
  </si>
  <si>
    <t>This industry subgroup includes companies involved in the growth, management and harvest of timber or rubber trees in natural or planted forests. This industry also includes nursery and tree products.</t>
  </si>
  <si>
    <t>This segment includes companies that conduct logging operations, including cutting timber, log harvesting, and wood chipping.</t>
  </si>
  <si>
    <t>This segment includes companies that specialize in operating nurseries and growing trees and plants for non-retail consumers. Includes flower nurseries, Christmas tree farms, and rose nurseries. Excludes nurseries for retail consumers (Nursery &amp; Garden Centers).</t>
  </si>
  <si>
    <t>This segment includes companies that grow rubber trees in natural or planted forests.</t>
  </si>
  <si>
    <t>This industry subgroup includes companies that manufacture raw pulp materials and bulk paper for printing.</t>
  </si>
  <si>
    <t>This segment includes mills that produce pulp from plant materials. Includes wood, hemp, cotton, and other plant materials used in paper production.</t>
  </si>
  <si>
    <t>This industry subgroup includes companies that manufacture wood products and wood materials primarily used in construction. Excludes wood products used in interior furnishings (see Home Improvement).</t>
  </si>
  <si>
    <t>This segment includes companies that manufacture wood products used for structural or load bearing purposes. Structural wood is graded for physical properties and strength. Includes trusses, beams, and joists.</t>
  </si>
  <si>
    <t>This segment includes companies that operate sawmills.</t>
  </si>
  <si>
    <t>This segment includes companies that manufacture softwood veneer, softwood plywood, and softwood flooring. Includes cedar plywood, pine plywood, and spruce plywood.</t>
  </si>
  <si>
    <t>This segment includes companies that manufacture fabricated or laminated wood composites used for structural purposes. Excludes engineered wood in truss or panel form.</t>
  </si>
  <si>
    <t>This segment includes companies that manufacture wood products that are used for non-structural or decorative purposes.</t>
  </si>
  <si>
    <t>This segment includes companies that manufacture hardwood veneer and hardwood plywood. Includes ash plywood, birch plywood, balsa plywood, and oak plywood.</t>
  </si>
  <si>
    <t>This segment includes companies that produce steel processed on rolls with flat faces to create flat/sheet steel products. Includes hot-rolled, cold-rolled, and galvanized sheets, strip and tin.</t>
  </si>
  <si>
    <t>This segment includes companies that produce steel pipes, wire, rods, and structural products.</t>
  </si>
  <si>
    <t>This segment includes companies that produce long products. Includes bars, rods, rebar, channels, and structural products (I-beams, girders).</t>
  </si>
  <si>
    <t>This industry subgroup includes companies that process, store, and distribute steel materials for end use in various industries.</t>
  </si>
  <si>
    <t>This segment includes companies that operate metal service center locations that distribute metal products to industrial customers. These service centers also provide value-added services including cutting, tempering, cold rolling, heat treating, and painting.</t>
  </si>
  <si>
    <t>This segment includes companies that provide processing services for metal products. Excludes companies that wholesale and distribute from a storefront location (see Service Center).</t>
  </si>
  <si>
    <t>This industry includes companies that mine metals and minerals. Includes stone mining and quarrying, non-ferrous metals smelting and manufacturing, and mining support services.</t>
  </si>
  <si>
    <t>This industry subgroup includes companies that mine, refine, and cast iron.</t>
  </si>
  <si>
    <t>This segment includes companies that mine iron ore as a raw material for steel making. Also includes companies exploring for new iron ore mining locations.</t>
  </si>
  <si>
    <t>This segment includes companies that operate foundries to produce iron castings.</t>
  </si>
  <si>
    <t>This industry subgroup includes companies that mine base metals and their aggregates, such as aluminum, copper, lead, zinc, and nickel.</t>
  </si>
  <si>
    <t>This segment includes companies that mine bauxite, produce alumina, smelt primary aluminum, and process secondary aluminum (recycling scrap to form new aluminum products).</t>
  </si>
  <si>
    <t>This segment includes companies that mine bauxite and refine it into alumina.</t>
  </si>
  <si>
    <t>This segment includes companies that smelt and refine copper.</t>
  </si>
  <si>
    <t>This segment includes companies that mine nickel, lead, and zinc ore and their related aggregates.</t>
  </si>
  <si>
    <t>This segment includes companies that mine uranium ore or extract uranium from the ore for further refinement or enrichment.</t>
  </si>
  <si>
    <t>This industry subgroup includes companies that mine precious metals and their aggregates.</t>
  </si>
  <si>
    <t>This segment includes companies that mine gold.</t>
  </si>
  <si>
    <t>This segment includes companies that mine platinum, palladium, iridium, rhodium, osmium, and ruthenium.</t>
  </si>
  <si>
    <t>This segment includes companies that mine silver.</t>
  </si>
  <si>
    <t>This segment includes companies that mine rock phosphate.</t>
  </si>
  <si>
    <t>This segment includes companies that mine and refine potash, soda, and borate.</t>
  </si>
  <si>
    <t>This segment includes companies that mine and quarry gemstones such as jade, amethyst, zircon, emerald, and garnet.</t>
  </si>
  <si>
    <t>This sector includes companies that manufacture, design, or develop technology related products and services.</t>
  </si>
  <si>
    <t>This segment includes companies that manufacture data networking equipment for wireless and wireline networks. Includes enterprise networking equipment, as well as small business and home premises equipment.</t>
  </si>
  <si>
    <t>This segment includes companies that manufacture and market home and small business networking equipment, such as routers, modems, and adapters. Includes both wireless and wireline home networking products.</t>
  </si>
  <si>
    <t>This segment includes companies that manufacture enterprise and carrier-class networking equipment, such as routers, switches, bridges, and gateways.</t>
  </si>
  <si>
    <t>This segment includes companies that manufacture telecommunications equipment. Includes infrastructure and customer premises equipment for wireline and wireless networks.</t>
  </si>
  <si>
    <t>This segment includes companies that manufacture mobile radio equipment, such as handheld radios used by police, firefighters, and military.</t>
  </si>
  <si>
    <t>This segment includes companies that manufacture and market satellite network equipment, such as transmission equipment, antennas, satellite phones, and other satellite equipment. Many of these companies also produce equipment for related applications, such as radar systems and other specialized applications.</t>
  </si>
  <si>
    <t>This segment includes companies that provide mobile applications services platforms (like applications servers) to support services, such as push-to-talk, enterprise messaging, and field force management.</t>
  </si>
  <si>
    <t>This segment includes companies that design, manufactures and sell wireless network transmission, switching and access equipment, such as base stations, microwave radios, and mobile telephone switches.</t>
  </si>
  <si>
    <t>This segment includes companies that manufacture and market cable television set-tops as well as network infrastructure equipment. Includes set-top boxes, high-definition television (HDTV) equipment, Internet Protocol television (IPTV) equipment, video processing products, fiber optic equipment, headends, and systems to manage video on demand (VOD), digital advertising, and digital video recording.</t>
  </si>
  <si>
    <t>This segment includes companies that manufacture and market fiber optic communications equipment including transmission, access, and switching systems.</t>
  </si>
  <si>
    <t>This segment includes companies that manufacture fixed-line customer premises equipment (CPE). Includes telephone systems, video conferencing equipment, digital recording equipment, and headsets.</t>
  </si>
  <si>
    <t>This segment includes companies that manufacture private switches, office terminals, fixed mobile convergence products, and other products used for wireline telecommunications that exists after a carrier's demarcation point.</t>
  </si>
  <si>
    <t>This segment includes companies that manufacture and market legacy wireline telecommunication equipment including transmission, switching, and access equipment. Includes class 5 switches, digital cross-connects, access multiplexers, and PBXs.</t>
  </si>
  <si>
    <t>This industry subgroup includes companies that design or manufacture consumer electronics. Includes audio equipment, cameras, video equipment, televisions, monitors, video game consoles, and GPS devices. Excludes electronics used for communication purposes (see Communication Equipment). Excludes hardware used in offices (see Office Electronics).</t>
  </si>
  <si>
    <t>This segment includes companies that manufacture home and car stereo systems and equipment. Includes home sound systems, speakers, satellite radio, AM/FM radio, receivers, subwoofers, and car audio dashboard units.</t>
  </si>
  <si>
    <t>This segment includes companies that manufacture personal, portable audio devices. Includes MP3 players, portable CD players, and portable satellite radio devices.</t>
  </si>
  <si>
    <t>This segment includes companies that manufacture professional audio equipment used to record and process sound in professional forums. Typically, this equipment is used for television/radio broadcasting, film production, and live music entertainment events. Includes turntables, mixers, professional microphones, recorders, signal processors, and boom poles.</t>
  </si>
  <si>
    <t>This segment includes companies that manufacture camera accessories and supplies, such as interchangeable lenses, flash devices, cables, and photographic film.</t>
  </si>
  <si>
    <t>This segment includes companies that manufacture displays not elsewhere classified. Includes projectors, LED billboard displays, and other electronic advertising displays.</t>
  </si>
  <si>
    <t>This segment includes companies that design or manufacture keyboards, mice, and other input/output computer devices.</t>
  </si>
  <si>
    <t>This segment includes companies that design or manufacture electronic hardware used for office-related purposes. Includes printers, scanners, photocopiers, and supplies for these electronics.</t>
  </si>
  <si>
    <t>This industry subgroup includes companies that design or manufacture computer systems or data storage devices. Computer systems include desktops, laptops, tablets, workstations, servers, and supercomputers. Storage devices include hard disk drives, solid disk drives, and other storage devices.</t>
  </si>
  <si>
    <t>This segment includes companies that design or manufacture personal computers. Includes desktop computers, notebooks, workstations, and handheld devices.</t>
  </si>
  <si>
    <t>This segment includes companies that design or manufacture handheld computers. Includes tablet computers, nano personal computers, and other handheld computing devices.</t>
  </si>
  <si>
    <t>This segment includes companies that design or manufacture computer notebooks, also known as laptops.</t>
  </si>
  <si>
    <t>This industry subgroup includes companies that design, or manufacture specialty hardware not elsewhere classified. Includes biometrics, traffic management systems, embedded computing hardware, and other miscellaneous hardware.</t>
  </si>
  <si>
    <t>This segment includes companies that manufacture lenses (except ophthalmic lenses) and optical instruments. Includes telescopes, binoculars, microscopes, gun sights, prisms, night vision equipment, thermal imaging equipment, and crystals.</t>
  </si>
  <si>
    <t>This segment includes companies that design or manufacture transaction management systems. Includes ATMs, self-service kiosks, point-of-sale terminals, and credit card readers.</t>
  </si>
  <si>
    <t>This segment includes companies that manufacture point-of-sale (POS) terminals. Includes electronic cash registers, self-checkout kiosks, and credit card readers.</t>
  </si>
  <si>
    <t>This segment includes companies that design or manufacture passive components for use in technology hardware products. Includes resistors, capacitors, inductors, and transformers.</t>
  </si>
  <si>
    <t>This industry subgroup includes companies who specialize in distributing hardware, electronics components, software, and services utilized for technology products. Typically, these companies act as suppliers to technology hardware manufacturers (OEM/EMS/ODM) sourcing components and parts that will be integrated into their final products.</t>
  </si>
  <si>
    <t>This industry subgroup includes companies that manufacture semiconductors. Includes companies that supply capital equipment and materials and outsourced manufacturing services. Excludes companies that design the semiconductor devices themselves (see Semiconductor Devices).</t>
  </si>
  <si>
    <t>This segment includes companies that manufacture back-end semiconductor capital equipment used in the assembly and testing phase of semiconductor fabrication. Includes automated test equipment, wire bonders, die bonders, and encapsulation products.</t>
  </si>
  <si>
    <t>This segment includes companies that manufacture front-end semiconductor capital equipment or manufacture machinery used to make silicon wafers. Includes deposition equipment (ALD, CVD, PVD), etching equipment, cleaning systems, thermal processing equipment, chemical mechanical planarization equipment, ion implantation equipment, and photolithography equipment.</t>
  </si>
  <si>
    <t>This segment includes companies that design or manufacture sensors, actuators, or other discrete semiconductor devices.</t>
  </si>
  <si>
    <t>This segment includes companies that create, license, and market semiconductor intellectual property.</t>
  </si>
  <si>
    <t>This segment includes companies that design or manufacture logic integrated circuits (ICs), processors, and application-specific ICs.</t>
  </si>
  <si>
    <t>This segment includes companies that design or manufacture analog or digital computing and consumer semiconductor devices or integrated circuits (ICs) focused on multimedia functions. Includes semiconductor devices, such as graphics ICs and audio codecs.</t>
  </si>
  <si>
    <t>This segment includes companies that design and manufacture programmable logic semiconductor devices (PLDs). Includes field programmable gate arrays (FPGAs) and complex programmable logic devices (CPLDs).</t>
  </si>
  <si>
    <t>This segment includes companies that develop software designed to analyze and display data, such as big data analysis and reporting software.</t>
  </si>
  <si>
    <t>This segment includes companies that develop software that creates, maintains, publishes, or shares content such as documents and digital media. Includes document readers, printing software, graphic design software, media players, 3D modelling, and other media software.</t>
  </si>
  <si>
    <t>This segment includes companies that develop software for the scientific, engineering, construction, and manufacturing markets. Includes CAD (computer-aided design) software, digital prototyping software, product life cycle management software, and other software designed to improve manufacturing processes.</t>
  </si>
  <si>
    <t>This segment includes companies that develop software used to support the internal operations of organizations and improve productivity and efficiency. Includes software developed for internal accounting, customer relationship management (CRM), data processing, enterprise resource management (ERM), human capital management (HCM), supply chain management (SCM), office tools, and related enterprise-wide solutions.</t>
  </si>
  <si>
    <t>This segment includes companies that develop software for communication purposes. Includes telecommunications, wireless and other networking software.</t>
  </si>
  <si>
    <t>This segment includes companies that develop and operate cloud and virtualization services.</t>
  </si>
  <si>
    <t>This segment includes companies that develop software used to manage the creation, storage, maintenance, or querying of databases.</t>
  </si>
  <si>
    <t>This segment includes companies that develop computer security and recovery software for consumer applications. Includes anti-virus software, system resource recovery software, and system backup.</t>
  </si>
  <si>
    <t>This industry includes companies that provide services primarily using technology-related skills, software, and technology hardware.</t>
  </si>
  <si>
    <t>This segment includes companies that perform specialized IT functions for commercial companies. Includes IT outsourcing, technology consulting, and business process outsourcing (BPO).</t>
  </si>
  <si>
    <t>This segment includes companies that provide outsourced services related to operational business aspects and processes of the client company. Includes HR administration, accounting, customer service, sourcing &amp; procurement, supply chain management, or any other back office operation excluding technology implementation/management (see IT Outsourcing).</t>
  </si>
  <si>
    <t>This segment includes companies that provide outsourced software development, IT administration and operations, network management, technology hardware maintenance, and recovery activities.</t>
  </si>
  <si>
    <t>This segment includes companies that design networks and/or install, manage and maintain network elements, such as transmission, switching, and access systems.</t>
  </si>
  <si>
    <t>This segment includes companies that provide IT design and strategy, IT operations assessment, and IT maintenance planning.</t>
  </si>
  <si>
    <t>This segment includes companies that provide IT services to government agencies across a broad range of topics and activities ranging from administrative support and business process outsourcing (BPO) to military project implementation.</t>
  </si>
  <si>
    <t>This sector includes companies that generate, distribute, or market electricity, water, or natural gas resources to end consumers.</t>
  </si>
  <si>
    <t>This industry group includes companies that generate, distribute, or market electricity, water, or natural gas resources to end consumers.</t>
  </si>
  <si>
    <t>This industry includes companies that generate, distribute, or market electricity to wholesale and/or end consumers.</t>
  </si>
  <si>
    <t>This segment includes companies that operate under deregulated revenue arrangements to generate electricity from fossil fuels.</t>
  </si>
  <si>
    <t>Electricité fossile - Déréglementée</t>
  </si>
  <si>
    <t>Strom aus fossilem Brennst. - dereguliert</t>
  </si>
  <si>
    <t>Energía fósil - desregulada</t>
  </si>
  <si>
    <t>Energia elétrica fóssil - desregulamentada</t>
  </si>
  <si>
    <t>Elettrico fossile - Deregolamentato</t>
  </si>
  <si>
    <t>化石發電-解除管制</t>
  </si>
  <si>
    <t>화석 발전 - 비규제</t>
  </si>
  <si>
    <t>火电 - 解除管制</t>
  </si>
  <si>
    <t>Энергия на основе ископаемого топлива - нерегулируемый рынок</t>
  </si>
  <si>
    <t>This segment includes companies that operate under deregulated revenue arrangements to generate electricity from nuclear energy.</t>
  </si>
  <si>
    <t>Energie nucléaire - Déréglementée</t>
  </si>
  <si>
    <t>Atomkraft - dereguliert</t>
  </si>
  <si>
    <t>Energía nuclear - desregulada</t>
  </si>
  <si>
    <t>Energia nucleare - Deregolamentata</t>
  </si>
  <si>
    <t>核能發電-解除管制</t>
  </si>
  <si>
    <t>원자력 - 비규제</t>
  </si>
  <si>
    <t>核电 - 解除管制</t>
  </si>
  <si>
    <t>Ядерная энергия - нерегулируемый рынок</t>
  </si>
  <si>
    <t>This segment includes companies that operate under deregulated revenue arrangements to generate electricity from solar resources.</t>
  </si>
  <si>
    <t>太陽ｴﾈﾙｷﾞｰ-規制外</t>
  </si>
  <si>
    <t>Energie solaire - Déréglementée</t>
  </si>
  <si>
    <t>Solarenergie - dereguliert</t>
  </si>
  <si>
    <t>Energía solar - desregulada</t>
  </si>
  <si>
    <t>Energia solar - desregulamentada</t>
  </si>
  <si>
    <t>Energia solare - Deregolamentata</t>
  </si>
  <si>
    <t>太陽能-解除管制</t>
  </si>
  <si>
    <t>태양 에너지 - 비규제</t>
  </si>
  <si>
    <t>太阳能 - 解除管制</t>
  </si>
  <si>
    <t>Солнечная энергия - нерегулируемый рынок</t>
  </si>
  <si>
    <t>This segment includes companies that operate under deregulated revenue arrangements to generate electricity from wind power.</t>
  </si>
  <si>
    <t>風力ｴﾈﾙｷﾞｰ-規制外</t>
  </si>
  <si>
    <t>Energie éolienne - Déréglementée</t>
  </si>
  <si>
    <t>Windenergie - dereguliert</t>
  </si>
  <si>
    <t>Energía eólica - desregulada</t>
  </si>
  <si>
    <t>Energia eólica - desregulamentada</t>
  </si>
  <si>
    <t>Energia eolica - Deregolamentata</t>
  </si>
  <si>
    <t>風能-解除管制</t>
  </si>
  <si>
    <t>풍력 에너지 - 비규제</t>
  </si>
  <si>
    <t>风能能源 - 解除管制</t>
  </si>
  <si>
    <t>Ветровая электроэнергия - нерегулируемый рынок</t>
  </si>
  <si>
    <t>This segment includes companies that operate under deregulated revenue arrangements to generate electricity from geothermal heat.</t>
  </si>
  <si>
    <t>Energie géothermique - Déréglementée</t>
  </si>
  <si>
    <t>Geothermisch - dereguliert</t>
  </si>
  <si>
    <t>Energía geotérmica - desregulada</t>
  </si>
  <si>
    <t>Geotérmica - desregulamentada</t>
  </si>
  <si>
    <t>Geotermia - Deregolamentata</t>
  </si>
  <si>
    <t>地熱-解除管制</t>
  </si>
  <si>
    <t>地热能源 - 解除管制</t>
  </si>
  <si>
    <t>Геотермальная энергия - нерегулируемый рынок</t>
  </si>
  <si>
    <t>This segment includes companies that operate under deregulated revenue arrangements to generate electricity from the flow of water.</t>
  </si>
  <si>
    <t>Energie hydraulique - Déréglementée</t>
  </si>
  <si>
    <t>Wasserkraftstrom - dereguliert</t>
  </si>
  <si>
    <t>Energía hidráulica - desregulada</t>
  </si>
  <si>
    <t>Energia hidrelétrica - desregulamentada</t>
  </si>
  <si>
    <t>Energia idroelettrica - Deregolamentata</t>
  </si>
  <si>
    <t>水力發電能源-解除管制</t>
  </si>
  <si>
    <t>水电能源 - 解除管制</t>
  </si>
  <si>
    <t>Гидроэнергия - нерегулируемый рынок</t>
  </si>
  <si>
    <t>This segment includes companies that operate under deregulated revenue arrangements to generate electricity from marine water flows using tidal and wave-based technologies.</t>
  </si>
  <si>
    <t>海洋ｴﾈﾙｷﾞｰ-規制外</t>
  </si>
  <si>
    <t>Energie marine - Déréglementée</t>
  </si>
  <si>
    <t>Maritime Energie - dereguliert</t>
  </si>
  <si>
    <t>Energía marina - desregulada</t>
  </si>
  <si>
    <t>Energia marinha - desregulamentada</t>
  </si>
  <si>
    <t>Energia marina - Deregolamentata</t>
  </si>
  <si>
    <t>海洋能源-解除管制</t>
  </si>
  <si>
    <t>해양 에너지 - 비규제</t>
  </si>
  <si>
    <t>海洋能源 - 解除管制</t>
  </si>
  <si>
    <t>Морская энергия - нерегулируемый рынок</t>
  </si>
  <si>
    <t>This segment includes companies that operate under deregulated revenue arrangements to generate electricity from biomass or industrial/residential waste resources.</t>
  </si>
  <si>
    <t>ﾊﾞｲｵﾏｽ･廃棄物-規制外</t>
  </si>
  <si>
    <t>Biomasse et déchets - Déréglementé</t>
  </si>
  <si>
    <t>Biomasse &amp; Abfall - dereguliert</t>
  </si>
  <si>
    <t>Biomasa y desechos - desregulada</t>
  </si>
  <si>
    <t>Biomassa e resíduos - desregulamentada</t>
  </si>
  <si>
    <t>Biomasse e rifiuti - Deregolamentato</t>
  </si>
  <si>
    <t>生質能及廢棄物-解除管制</t>
  </si>
  <si>
    <t>生物质和废物处理 - 解除管制</t>
  </si>
  <si>
    <t>Биомасса и отходы - нерегулируемый рынок</t>
  </si>
  <si>
    <t>This segment includes companies that store energy via large industrial battery systems, compressed air systems, gravitational potential energy systems, thermal storage systems, or other emergent technologies which store and release energy when needed.</t>
  </si>
  <si>
    <t>This segment includes companies that own and operate mid- and high-voltage regulated electricity networks that span wide areas.</t>
  </si>
  <si>
    <t>This segment includes companies that own and operate low-voltage regulated electricity networks that span local areas.</t>
  </si>
  <si>
    <t>This industry includes companies that operate natural gas transmission and/or distribution, water distribution, or water treatment infrastructure under either regulated or unregulated revenue arrangements.</t>
  </si>
  <si>
    <t>This industry subgroup includes companies that operate natural gas transmission and/or distribution networks under either regulated or unregulated revenue arrangements.</t>
  </si>
  <si>
    <t>This segment includes companies that operate natural gas transmission and storage networks that operate at high pressure or are national networks. It includes both regulated and merchant revenue streams and also transmission of other related gases for energy purposes.</t>
  </si>
  <si>
    <t>This segment includes natural gas storage facilities connected to transmission networks, such as storage facilities in saline caverns or depleted oil fields. Includes both merchant and regulated revenue arrangements.</t>
  </si>
  <si>
    <t>This segment includes companies that operate hydrogen transmission and storage networks used for power generation, fuel-cell recharging, or other energy related purposes.</t>
  </si>
  <si>
    <t>This segment includes companies that operate carbon dioxide (CO₂) pipelines and storage, the main purpose of which is the isolation of CO₂ from the atmosphere.</t>
  </si>
  <si>
    <t>This segment includes companies that retail propane or liquid petroleum gas (LPG) through distribution networks that distribute gas in portable tanks and/or via tanker trucks. These enterprises operate in competitive, unregulated markets.</t>
  </si>
  <si>
    <t>This industry subgroup includes companies that operate regulated water distribution networks and own and/or operate treatment infrastructure.</t>
  </si>
  <si>
    <t>This segment includes companies that own and/or operate networks focusing on the post-consumption components of the water cycle.</t>
  </si>
  <si>
    <t>This segment includes companies that own or operate networks focusing on the pre-consumption components of the water cycle.</t>
  </si>
  <si>
    <t>This industry includes companies that sell and trade electricity, natural gas, and related commodities to end users.</t>
  </si>
  <si>
    <t>This industry subgroup includes companies that sell and trade electricity, natural gas, and related commodities to end users.</t>
  </si>
  <si>
    <t>This sector includes governing bodies of nations, states, or communities. Includes entities that operate political systems and subdivisions, or carry out governmental functions to address social policies, strategic interests, or public services. Also includes entities engaging in activities or services unique to governments and not elsewhere classifiable.</t>
  </si>
  <si>
    <t>This industry group includes multinational organizations with economic or political objectives that transcend a single country, such as preventing conflicts or providing economic development aid.</t>
  </si>
  <si>
    <t>This industry includes multinational organizations with economic or political objectives that transcend a single country, such as preventing conflicts or providing economic development aid.</t>
  </si>
  <si>
    <t>This industry subgroup includes multinational organizations with economic or political objectives that transcend a single country, such as preventing conflicts or providing economic development aid.</t>
  </si>
  <si>
    <t>This industry includes entities that have the highest authority over a defined territory. These are independent governments that can levy taxes, issue debt, and create laws.</t>
  </si>
  <si>
    <t>This industry subgroup includes entities that have the highest authority over a defined territory. These are independent governments that can levy taxes, issue debt, and create laws.</t>
  </si>
  <si>
    <t>This industry includes entities that provide administration and oversight of specific governmental functions on behalf of sovereign governments. These activities include regulation, law enforcement, tax collection and distribution, social and economic services, international diplomacy, and other country-level support services. Excludes entities in the private sector providing services elsewhere classifiable, such as utilities, rail transportation, or hospitals.</t>
  </si>
  <si>
    <t>This industry subgroup includes entities that provide administration and oversight of specific governmental functions on behalf of sovereign governments. These activities include regulation, law enforcement, tax collection and distribution, social and economic services, international diplomacy, and other country-level support services. Excludes entities in the private sector providing services elsewhere classifiable, such as utilities, rail transportation, or hospitals.</t>
  </si>
  <si>
    <t>This industry includes entities that provide specialized financing and financial services to promote a specific country's economic development or monetary stability. Typically, these entities are structured as banks and may diversify into private sector banking activities.</t>
  </si>
  <si>
    <t>This industry subgroup includes entities that issue currency, regulate the money supply, oversee the banking industry, and control the interest rates in a country.</t>
  </si>
  <si>
    <t>This industry subgroup includes government-owned entities that provide financing for economic development for a specific country. These entities are typically structured as banks and provide easier access to credit. They may target specific industries or companies that promote governmental objectives.</t>
  </si>
  <si>
    <t>This industry subgroup includes entities that promote a country's foreign trade by providing financing or other financial services, such as insurance and export guarantees.</t>
  </si>
  <si>
    <t>This industry group includes entities that perform governmental activities and services for a country's regional or local levels.</t>
  </si>
  <si>
    <t>This industry includes entities that perform governmental activities and services for a regional subdivision of a country, such as a state or province.</t>
  </si>
  <si>
    <t>This industry subgroup includes entities that operate political systems for regional subdivisions of a country, such as state and provincial governments. These entities maintain space or territory, levy taxes, issue debt, and create laws within their regional subdivision.</t>
  </si>
  <si>
    <t>This industry subgroup includes regional government organizations responsible for the administration and oversight of regulation, law enforcement, tax collection and distribution, social and economic services, and other support services.</t>
  </si>
  <si>
    <t>This industry includes entities that perform governmental activities and services within the smallest administrative division of a country.</t>
  </si>
  <si>
    <t>This industry subgroup includes entities that operate political systems for the smallest subdivisions of a country, such as city and township governments. These entities maintain territories, levy taxes, issue debt, and create laws within their local subdivisions.</t>
  </si>
  <si>
    <t>This industry subgroup includes local government organizations responsible for the administration and oversight of regulation, law enforcement, tax collection and distribution, social and economic services, and other support services.</t>
  </si>
  <si>
    <t xml:space="preserve">Equivalent BICS Equity 2024 Classification </t>
  </si>
  <si>
    <t>This segment includes companies that create advertising campaigns for use in newspapers, magazines, radio, television, or other media.</t>
  </si>
  <si>
    <t>This segment includes companies that provide market research, opinion polling, or marketing consulting services.</t>
  </si>
  <si>
    <t xml:space="preserve">This segment includes companies that provide public relations services. </t>
  </si>
  <si>
    <t>This industry includes companies that provide subscription television or radio services delivered by coaxial cable, fiber optic cable, or satellite dish. Cable companies may also provide Internet and phone service through a cable.</t>
  </si>
  <si>
    <t>This industry subgroup includes companies that provide subscription television or radio services delivered by coaxial cable, fiber optic cable, or satellite dish. Cable companies may also provide Internet and phone service through a cable.</t>
  </si>
  <si>
    <t>This segment includes companies that offer cable or satellite television access.</t>
  </si>
  <si>
    <t>This segment includes companies that aggregate, market, and distribute television programs to TV broadcasting stations, cable companies, satellite companies, and wireline telecommunications companies. Programming  may be produced in-house or acquired from external sources.</t>
  </si>
  <si>
    <t xml:space="preserve">This segment includes companies that aggregate, market, and distribute television programs to affiliate TV broadcasting stations. These stations then transmit the programming to viewers over public airways. </t>
  </si>
  <si>
    <t>This industry includes companies that publish books, newspapers and periodicals, television and radio stations, and networks broadcast via antennas.</t>
  </si>
  <si>
    <t xml:space="preserve">This segment includes companies that distribute programming to multiple stations simultaneously or slightly delayed, to extend total coverage beyond the limits of a single broadcast signal. </t>
  </si>
  <si>
    <t>This industry includes websites that create and distribute content or provide services online.</t>
  </si>
  <si>
    <t>This industry subgroup includes websites that create and distribute content or provide services online.</t>
  </si>
  <si>
    <t xml:space="preserve">This segment includes companies that design footwear for athletic purposes, including specific sports or recreational activities. </t>
  </si>
  <si>
    <t>This segment includes mills that manufacture nonwoven fabric material.</t>
  </si>
  <si>
    <t>This segment includes companies that texturize yarn.</t>
  </si>
  <si>
    <t>This segment includes companies that manufacture electric passenger vehicles.</t>
  </si>
  <si>
    <t>This segment includes companies that manufacture light duty trucks and utility vehicles, including light trucks, pickup trucks, cabs, light duty vans, minivans and sport utility vehicles.</t>
  </si>
  <si>
    <t>This industry subgroup includes companies that manufacture various types of automotive parts. Excludes companies that manufacture parts for commercial vehicles (see Commercial Vehicles) and motorcycles (see Motorbikes &amp; Parts).</t>
  </si>
  <si>
    <t>This segment includes companies that manufacture alternative drivetrain and hybrid systems and parts for automobiles. Includes electric vehicle batteries, motors, and other components specifically for alternative energy systems.</t>
  </si>
  <si>
    <t>This segment includes companies that manufacture batteries for automobiles. Excludes batteries that power electric or hybrid electric automobiles.</t>
  </si>
  <si>
    <t>This industry subgroup includes companies that manufacture small, durable household goods not elsewhere classifiable.</t>
  </si>
  <si>
    <t xml:space="preserve">This segment includes companies that manufacture plated metal cutlery and flatware, tableware, cookware, and other kitchen tools. </t>
  </si>
  <si>
    <t xml:space="preserve">This segment includes companies that offer primary and secondary education. </t>
  </si>
  <si>
    <t xml:space="preserve">This segment includes companies that provide repair and maintenance services for consumer goods, such as household appliances, watches, and consumer electronics. </t>
  </si>
  <si>
    <t xml:space="preserve">This segment includes restaurants that provide food services where food is made to order, often in front of the customer with customizable options. Patrons pay before self-seating in an upscale environment.  Food and drink may be consumed on premises, taken out, or delivered. </t>
  </si>
  <si>
    <t>This segment includes revenue that coffee and snack restaurants generate from their franchising operations,  such as revenue from licensing, royalties, or providing supplies and equipment to franchisees.</t>
  </si>
  <si>
    <t xml:space="preserve">This segment includes companies that operate adult nightclubs. </t>
  </si>
  <si>
    <t xml:space="preserve">This segment includes companies that wholesale and distribute home furnishings used to decorate a home. </t>
  </si>
  <si>
    <t xml:space="preserve">This segment includes companies that wholesale and distribute building materials and products. </t>
  </si>
  <si>
    <t xml:space="preserve">This segment includes stores that specialize in retailing home furniture products. </t>
  </si>
  <si>
    <t xml:space="preserve">This segment includes stores which offer merchandise at discounted prices by purchasing overstock inventory from manufacturers. </t>
  </si>
  <si>
    <t>This segment includes companies that farm or capture aquatic products.</t>
  </si>
  <si>
    <t>This segment includes companies that farm aquatic products.</t>
  </si>
  <si>
    <t>This segment includes companies that fish aquatic products in their natural habitats.</t>
  </si>
  <si>
    <t>This segment includes companies that produce sugar, grind various grains, and produce consumable oils from fruits and vegetables.</t>
  </si>
  <si>
    <t>This segment includes companies that produce fresh baked goods.</t>
  </si>
  <si>
    <t>This segment includes companies that produce and package fresh meat.</t>
  </si>
  <si>
    <t>This segment includes companies that produce confectionary products, such as candy and other desserts, that are primarily made of chocolate.</t>
  </si>
  <si>
    <t>This segment includes companies that produce confectionary products, such as candy and other desserts, that are not primarily made of chocolate.</t>
  </si>
  <si>
    <t>This segment includes companies that produce dietary supplements used to add nutritional value. Includes vitamins, dietary minerals, amino acids, proteins, meal supplements, baby formulas, sports nutrition, and other dietary supplements.</t>
  </si>
  <si>
    <t xml:space="preserve">This segment includes companies that manufacture sanitary paper-based products. </t>
  </si>
  <si>
    <t>This segment includes companies that wholesale and distribute confectionaries, nuts, chips, and fountain syrups.</t>
  </si>
  <si>
    <t>This segment includes large stores that originally specialized in retailing fresh food products but over time diversified into general merchandise. Excludes large general merchandise stores who overtime diversified into retailing fresh food. (See Supercenters).</t>
  </si>
  <si>
    <t xml:space="preserve">This segment includes stores that offer a wide variety of merchandise, usually in wholesale quantities, and require an annual membership in order to shop. </t>
  </si>
  <si>
    <t>This industry includes companies that extract, transport, and/or process fossil fuels and have a direct commodity exposure.</t>
  </si>
  <si>
    <t xml:space="preserve">This segment includes companies that own or operate facilities where liquefied natural gas (LNG) is heated back to its gaseous state, making it ready for transmission and distribution along utility networks. </t>
  </si>
  <si>
    <t xml:space="preserve">This segment includes companies that survey oil and natural gas fields through seismic technology. </t>
  </si>
  <si>
    <t xml:space="preserve">This segment includes companies that manufacture polysilicon feedstock for solar energy equipment. </t>
  </si>
  <si>
    <t xml:space="preserve">This segment includes companies that manufacture photovoltaic (PV) cells, also known as solar cells. </t>
  </si>
  <si>
    <t xml:space="preserve">This segment includes companies that manufacture inverter equipment for use with solar panel arrays. </t>
  </si>
  <si>
    <t xml:space="preserve">This industry subgroup includes companies that provide traditional investment management services for individual and institutional investors. </t>
  </si>
  <si>
    <t xml:space="preserve">This segment includes companies that provide traditional investment management services for individual and institutional investors by investing in fixed income investments. </t>
  </si>
  <si>
    <t xml:space="preserve">This segment includes companies that invest in a co-investment asset class of private equity financial sponsors. </t>
  </si>
  <si>
    <t xml:space="preserve">This segment includes companies that invest in a leveraged buyout asset class of private equity financial sponsors. </t>
  </si>
  <si>
    <t xml:space="preserve">This segment includes companies that provide securities brokerage services to retail investors. </t>
  </si>
  <si>
    <t>This segment includes companies that finance or lease electrical equipment or other industrial products not elsewhere classified.</t>
  </si>
  <si>
    <t xml:space="preserve">This segment includes companies that originate, service and/or collect auto loans for electric vehicles. </t>
  </si>
  <si>
    <t xml:space="preserve">This segment includes companies that originate, service, and/or collect auto loans for fossil fuel vehicles. </t>
  </si>
  <si>
    <t>This segment includes premium revenue generated from life reinsurance.</t>
  </si>
  <si>
    <t>This segment includes non-REIT owners and developers of flex space,  which can accommodate office, light manufacturing, R&amp;D, and/or storage usage in the same unit.</t>
  </si>
  <si>
    <t xml:space="preserve">This segment includes non-REIT owners and developers of shopping centers. These shopping centers typically encompass multiple stand-alone retail buildings within a self-contained lot. </t>
  </si>
  <si>
    <t xml:space="preserve">This industry subgroup includes large companies that are involved in all stages of the pharmaceutical industry from drug discovery to manufacturing and marketing. </t>
  </si>
  <si>
    <t xml:space="preserve">This industry subgroup includes companies that specialize in the manufacturing and marketing of pharmaceuticals. </t>
  </si>
  <si>
    <t>This segment includes companies that specialize in developing, manufacturing and marketing pharmaceuticals. Includes botanical-based medicine, nutraceuticals, over-the-counter (OTC) drugs and veterinary medicine.</t>
  </si>
  <si>
    <t xml:space="preserve">This segment includes companies that provide skilled nursing and long-term care services to patients. This is a place of residence for people who require constant nursing care and have significant challenges with activities of daily living. </t>
  </si>
  <si>
    <t xml:space="preserve">This segment includes facilities that provide diagnostic and medical treatment to patients with a specific type of disease. </t>
  </si>
  <si>
    <t xml:space="preserve">This segment includes companies that provide veterinary services. </t>
  </si>
  <si>
    <t xml:space="preserve">This segment includes companies that manufacture medical supplies used or consumed in surgery, such as bandages, dressings, tape, sutures, and syringes. </t>
  </si>
  <si>
    <t xml:space="preserve">This segment includes companies that manufacture ventricular assist devices (VADs). </t>
  </si>
  <si>
    <t>This industry subgroup includes companies that manufacture health care equipment. Includes equipment for cosmetic surgery, radiation therapy and imaging, medication monitoring and delivery, and dentistry.</t>
  </si>
  <si>
    <t xml:space="preserve">This segment includes companies that manufacture surgical equipment and supplies used in invasive and non-invasive cosmetic procedures. </t>
  </si>
  <si>
    <t>This industry includes companies that manufacture various industrial products. Typically, these companies are large conglomerates that are diversified across multiple industries within the Industrials space.</t>
  </si>
  <si>
    <t>This industry subgroup includes companies that manufacture various industrial products. Typically, these companies are large conglomerates that are diversified across multiple industries within the Industrials space.</t>
  </si>
  <si>
    <t>This segment includes companies that manufacture security devices, such as motion detectors, integrated surveillance cameras, and fire detectors.</t>
  </si>
  <si>
    <t xml:space="preserve">This segment includes companies that manufacture security systems designed to detect intruders or burglars. Such systems include motion detectors and integrated surveillance cameras. They also include after-market car alarm systems. </t>
  </si>
  <si>
    <t xml:space="preserve">This segment includes companies that manufacture equipment used for the production and/or dissemination of steam for the purpose of building heating or electricity generation. Excludes companies that make steam generators (see Turbine Generators). </t>
  </si>
  <si>
    <t>This segment includes companies that provide parts and aftermarket services for power transmission, distribution and automation equipment. Includes maintenance services and  manufacturing of spare parts and aftermarket consumables.</t>
  </si>
  <si>
    <t xml:space="preserve">This segment includes companies that rent on-highway commercial vehicles, such as tractor-trailers, busses, motor coaches, and commercial vans. Excludes light trucks (see Light Trucks). </t>
  </si>
  <si>
    <t xml:space="preserve">This segment includes companies that perform planting, care, and maintenance for lawns and flower beds for both commercial and residential properties. Excludes companies that specialize in landscaping projects requiring significant engineering expertise (see Engineering Services). </t>
  </si>
  <si>
    <t xml:space="preserve">This segment includes companies that provide hazardous waste treatment and disposal services. </t>
  </si>
  <si>
    <t>This segment includes full-service carrier revenue generated from chartered airline operations. Charter flights are usually nonscheduled and carry mainly tourists or military personnel as passengers.</t>
  </si>
  <si>
    <t xml:space="preserve">This segment includes low-cost carrier revenue generated from mainline airline operations. </t>
  </si>
  <si>
    <t xml:space="preserve">This segment includes regional carrier revenue generated from mainline airline operations. </t>
  </si>
  <si>
    <t xml:space="preserve">This segment includes companies that provide moving services, such as moving household and office furniture and equipment. </t>
  </si>
  <si>
    <t xml:space="preserve">This segment includes companies that provide ferry services via electric vessels. </t>
  </si>
  <si>
    <t>This segment includes companies that provide environmental consulting services. Such companies provide advice on the control of environmental contamination, sanitation, and site remediation.</t>
  </si>
  <si>
    <t>This segment includes companies that provide environmental engineering services, such as concept development, initial planning, and design of resource-related projects. Projects include water resource management, waste management, and environmental restoration.</t>
  </si>
  <si>
    <t>This segment includes companies that manufacture inorganic acids. Includes mineral acid, hydrochloric acid, and sulfuric acid.</t>
  </si>
  <si>
    <t xml:space="preserve">This segment includes companies that manufacture industrial organic and inorganic gases. These include basic elemental gases, as well as compound gases. </t>
  </si>
  <si>
    <t xml:space="preserve">This segment includes companies that manufacture carbon-based chemicals in high volumes. </t>
  </si>
  <si>
    <t>This segment includes companies that manufacture chemical intermediates.</t>
  </si>
  <si>
    <t>This segment includes companies that manufacture olefins. Olefins are used as building blocks for products such as adhesives, detergents and plastics.</t>
  </si>
  <si>
    <t xml:space="preserve">This segment includes companies that manufacture carbon black, bone black, and lamp black. </t>
  </si>
  <si>
    <t>This segment includes companies that manufacture fibers not directly obtained from any living source (plant or animal).</t>
  </si>
  <si>
    <t xml:space="preserve">This segment includes companies that manufacture fibers from organic sources. Includes cigarette tow, viscose fibers, yarn, and acetate fibers. </t>
  </si>
  <si>
    <t xml:space="preserve">This segment includes companies that manufacture organic resins, frequently used in the production of plastics. </t>
  </si>
  <si>
    <t xml:space="preserve">This segment includes companies that manufacture synthetic rubber/artificial elastomers. </t>
  </si>
  <si>
    <t>This segment includes companies that manufacture chemicals with the purpose of binding, attaching, or sealing.</t>
  </si>
  <si>
    <t>This segment includes companies that manufacture highly engineered ceramic products for use in specialized industries.</t>
  </si>
  <si>
    <t xml:space="preserve">This segment includes companies that manufacture carbon fiber/graphite fiber. </t>
  </si>
  <si>
    <t xml:space="preserve">This segment includes companies that manufacture graphite products. </t>
  </si>
  <si>
    <t>This segment includes companies that manufacture or use materials on molecular or atomic scales for technological and industrial purposes. Excludes nanotechnology used for medical purposes.</t>
  </si>
  <si>
    <t>This segment includes companies that manufacture catalysts commonly used for refinery processes, automotive emissions control, and other feedstock and chemicals processing.</t>
  </si>
  <si>
    <t xml:space="preserve">This segment includes companies that manufacture complex, low-volume, high-purity chemicals. Fine chemicals are expensive and often manufactured under contract, most commonly for pharmaceutical companies. </t>
  </si>
  <si>
    <t xml:space="preserve">This segment includes companies that manufacture specialty chemicals that contribute to the functional characteristics of finished goods. </t>
  </si>
  <si>
    <t xml:space="preserve">This segment includes companies that manufacture finished lubricants or functional additives that contribute to the viscosity or fluidity of finished goods. </t>
  </si>
  <si>
    <t>This segment includes companies that manufacture functional additives for food processing and functional quality enhancement.</t>
  </si>
  <si>
    <t>This segment includes companies that manufacture functional additives that are primarily used in paper production processes.</t>
  </si>
  <si>
    <t xml:space="preserve">This segment includes companies that manufacture functional additives that alter/improve the physical properties or performance of a polymer. </t>
  </si>
  <si>
    <t>This segment includes companies that manufacture chemicals and provide services for large-scale sanitation, cleaning, and public health applications.</t>
  </si>
  <si>
    <t xml:space="preserve">This segment includes companies that manufacture coating products that improve the appearance of and provide protection to a given material. </t>
  </si>
  <si>
    <t>This segment includes companies that manufacture non-carbon-based dyes and pigments.</t>
  </si>
  <si>
    <t>This segment includes companies that manufacture carbon-based dyes and pigments. Includes lakes and toners.</t>
  </si>
  <si>
    <t xml:space="preserve">This segment includes companies that extract, mine, and/or quarry sand and gravel. </t>
  </si>
  <si>
    <t xml:space="preserve">This segment includes companies that manufacture sandpaper, grinding wheels, and other abrasive products. </t>
  </si>
  <si>
    <t xml:space="preserve">This segment includes companies that mine stone or manufacture stone building products. </t>
  </si>
  <si>
    <t xml:space="preserve">This segment includes companies that operate sawmills. </t>
  </si>
  <si>
    <t xml:space="preserve">This segment includes companies that produce steel processed on rolls with flat faces to create flat/sheet steel products. Includes hot-rolled, cold-rolled, and galvanized sheets, strip and tin. </t>
  </si>
  <si>
    <t xml:space="preserve">This segment includes companies that produce steel pipes, wire, rods, and structural products. </t>
  </si>
  <si>
    <t xml:space="preserve">This segment includes companies that operate foundries to produce iron castings. </t>
  </si>
  <si>
    <t xml:space="preserve">This segment includes companies that mine nickel, lead, and zinc ore and their related aggregates. </t>
  </si>
  <si>
    <t>This segment includes companies that develop software for educational purposes.</t>
  </si>
  <si>
    <t xml:space="preserve">This segment includes companies that develop and operate cloud and virtualization services. </t>
  </si>
  <si>
    <t xml:space="preserve">This segment includes companies that provide IT services to government agencies across a broad range of topics and activities ranging from administrative support and business process outsourcing (BPO) to military project implementation. </t>
  </si>
  <si>
    <t>This industry subgroup includes companies that provide data and information. These companies typically collect, store and/or create data. Customers access this information on a subscription or ad hoc basis.</t>
  </si>
  <si>
    <t>This segment includes companies that provide energy, health care, legal, real estate, scientific, technology, and other information services not elsewhere classified.</t>
  </si>
  <si>
    <t>This segment includes companies that provide industry information, data, and analysis for providers and practitioners in the health care industry.</t>
  </si>
  <si>
    <t>This segment includes companies that provide information, data and analysis on government laws, regulations, and court cases.</t>
  </si>
  <si>
    <t>This segment includes companies that provide information, data, and analysis on real estate.</t>
  </si>
  <si>
    <t>This segment includes companies that provide databases of research articles and scientific journals, news, and analysis for scientific industries.</t>
  </si>
  <si>
    <t>This segment includes companies that provide information, data, news, and analysis on technology industries.</t>
  </si>
  <si>
    <t>This industry subgroup includes companies that process data or transactions on behalf of other companies as a service. Typically, these companies realize revenue on a fee basis or operate networks that facilitate such transactions. Includes processors of payments, credit card, payroll, and cryptocurrency transactions.</t>
  </si>
  <si>
    <t>This segment includes companies that provide data processing services related to bookings, payroll, and human resources information management. Includes preparation of paychecks, summaries, earnings, payroll, tax returns, 401(k) recordkeeping, employee handbooks, and spending accounts.</t>
  </si>
  <si>
    <t>This segment includes companies that generate electricity from renewable resources.</t>
  </si>
  <si>
    <t xml:space="preserve">This segment includes companies that own and operate mid- and high-voltage regulated electricity networks that span wide areas. </t>
  </si>
  <si>
    <t xml:space="preserve">This segment includes companies that own and operate low-voltage regulated electricity networks that span local areas. </t>
  </si>
  <si>
    <t>BICS Equity 2024</t>
  </si>
  <si>
    <t>BICS 2024</t>
  </si>
  <si>
    <t>New BICS Classifications for Entity assignment - These classifications already existed for Segment assignment only</t>
  </si>
  <si>
    <t>This industry subgroup includes companies that provide managed health care services through a health maintenance organization (HMO).</t>
  </si>
  <si>
    <t>This segment includes companies that own data centers, which store computing and data storage equipment.</t>
  </si>
  <si>
    <t>How To view BICS Equity 2024 on Terminal</t>
  </si>
  <si>
    <t>How To Download BICS Equity 2024 (Alternative Method 1)</t>
  </si>
  <si>
    <t>How To Download BICS Equity 2024 (Alternative Method 2)</t>
  </si>
  <si>
    <t>BICS Fixed Income 2014 Hierarchy (Level 1 ~ 2) with Codes and Names</t>
  </si>
  <si>
    <t>Tutorial on How To Download BICS Data Through API</t>
  </si>
  <si>
    <t>API Template that provide BICS Equity 2024 Classification Data For a List of Entities</t>
  </si>
  <si>
    <t>Overview of BICS 2024 Revisions (Effective Date: June 7, 2024)</t>
  </si>
  <si>
    <t>Sector Moves for previous BICS Classifications - These classifications moved from one sector to another sector in the BICS hierarchy</t>
  </si>
  <si>
    <t>Dropped BICS Classifications - These are BICS Equity 2020 classifications that were removed from the BICS hierarchy</t>
  </si>
  <si>
    <t>New BICS Classifications - These classifications were added in the BICS Equity 2024 hierarchy</t>
  </si>
  <si>
    <t>Type ICS BICS&lt;GO&gt; to see revised hierarchy on terminal</t>
  </si>
  <si>
    <t>Type CCB BICS&lt;GO&gt;  to see Company Classification Browser based on BICS hierarchy</t>
  </si>
  <si>
    <t>How To Download BICS Equity 2024 (Default)</t>
  </si>
  <si>
    <t>BICS Fields (Returns BICS 2024)</t>
  </si>
  <si>
    <t>CLASSIFICATION_SCHEME=BICS</t>
  </si>
  <si>
    <t xml:space="preserve">Following classification fields return BICS 2024 codes and names. </t>
  </si>
  <si>
    <t>=BDP(Ticker,"CLASSIFICATION_CODE","CLASSIFICATION_SCHEME=BICS","CLASSIFICATION_LEVEL=1")</t>
  </si>
  <si>
    <t>BICS</t>
  </si>
  <si>
    <t>Specify classification system "BICS" with "CLASSIFICATION_SCHEME"</t>
  </si>
  <si>
    <t>=BDP(Ticker,"CLASSIFICATION_LEVEL_1_CODE","CLASSIFICATION_SCHEME=BICS")</t>
  </si>
  <si>
    <t>Following level specific classification fields can return any available classification codes and names when classification scheme is specified.  Use "CLASSIFICATION_SCHEME=BICS" to view BICS 2024 classification</t>
  </si>
  <si>
    <t>Following classification fields can return any available classification codes and names when classification scheme and classification level are specified. In case of BICS level 4, use "CLASSIFICATION_SCHEME=BICS" and "CLASSIFICATION_LEVEL=4"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</si>
</sst>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 #,##0.00_);_(* \(#,##0.00\);_(* &quot;-&quot;??_);_(@_)"/>
  </numFmts>
  <fonts count="143">
    <font>
      <sz val="11"/>
      <color theme="1"/>
      <name val="宋体"/>
      <family val="2"/>
      <scheme val="minor"/>
    </font>
    <font>
      <sz val="11"/>
      <name val="Arial"/>
      <family val="2"/>
    </font>
    <font>
      <u/>
      <sz val="11"/>
      <color theme="10"/>
      <name val="Calibri"/>
      <family val="2"/>
    </font>
    <font>
      <u/>
      <sz val="18"/>
      <name val="Arial"/>
      <family val="2"/>
    </font>
    <font>
      <sz val="18"/>
      <name val="Arial"/>
      <family val="2"/>
    </font>
    <font>
      <b/>
      <sz val="14"/>
      <color rgb="FFFFFFFF"/>
      <name val="Arial"/>
      <family val="2"/>
    </font>
    <font>
      <sz val="14"/>
      <name val="Arial"/>
      <family val="2"/>
    </font>
    <font>
      <sz val="16"/>
      <name val="Arial"/>
      <family val="2"/>
    </font>
    <font>
      <sz val="12"/>
      <color theme="1"/>
      <name val="宋体"/>
      <family val="2"/>
      <scheme val="minor"/>
    </font>
    <font>
      <sz val="11"/>
      <color theme="1"/>
      <name val="宋体"/>
      <family val="2"/>
      <scheme val="minor"/>
    </font>
    <font>
      <b/>
      <sz val="18"/>
      <color theme="3"/>
      <name val="宋体"/>
      <family val="2"/>
      <scheme val="major"/>
    </font>
    <font>
      <b/>
      <sz val="15"/>
      <color theme="3"/>
      <name val="宋体"/>
      <family val="2"/>
      <scheme val="minor"/>
    </font>
    <font>
      <b/>
      <sz val="13"/>
      <color theme="3"/>
      <name val="宋体"/>
      <family val="2"/>
      <scheme val="minor"/>
    </font>
    <font>
      <b/>
      <sz val="11"/>
      <color theme="3"/>
      <name val="宋体"/>
      <family val="2"/>
      <scheme val="minor"/>
    </font>
    <font>
      <sz val="11"/>
      <color rgb="FF006100"/>
      <name val="宋体"/>
      <family val="2"/>
      <scheme val="minor"/>
    </font>
    <font>
      <sz val="11"/>
      <color rgb="FF9C0006"/>
      <name val="宋体"/>
      <family val="2"/>
      <scheme val="minor"/>
    </font>
    <font>
      <sz val="11"/>
      <color rgb="FF9C6500"/>
      <name val="宋体"/>
      <family val="2"/>
      <scheme val="minor"/>
    </font>
    <font>
      <sz val="11"/>
      <color rgb="FF3F3F76"/>
      <name val="宋体"/>
      <family val="2"/>
      <scheme val="minor"/>
    </font>
    <font>
      <b/>
      <sz val="11"/>
      <color rgb="FF3F3F3F"/>
      <name val="宋体"/>
      <family val="2"/>
      <scheme val="minor"/>
    </font>
    <font>
      <b/>
      <sz val="11"/>
      <color rgb="FFFA7D00"/>
      <name val="宋体"/>
      <family val="2"/>
      <scheme val="minor"/>
    </font>
    <font>
      <sz val="11"/>
      <color rgb="FFFA7D00"/>
      <name val="宋体"/>
      <family val="2"/>
      <scheme val="minor"/>
    </font>
    <font>
      <b/>
      <sz val="11"/>
      <color theme="0"/>
      <name val="宋体"/>
      <family val="2"/>
      <scheme val="minor"/>
    </font>
    <font>
      <sz val="11"/>
      <color rgb="FFFF0000"/>
      <name val="宋体"/>
      <family val="2"/>
      <scheme val="minor"/>
    </font>
    <font>
      <i/>
      <sz val="11"/>
      <color rgb="FF7F7F7F"/>
      <name val="宋体"/>
      <family val="2"/>
      <scheme val="minor"/>
    </font>
    <font>
      <b/>
      <sz val="11"/>
      <color theme="1"/>
      <name val="宋体"/>
      <family val="2"/>
      <scheme val="minor"/>
    </font>
    <font>
      <sz val="11"/>
      <color theme="0"/>
      <name val="宋体"/>
      <family val="2"/>
      <scheme val="minor"/>
    </font>
    <font>
      <b/>
      <sz val="20"/>
      <color theme="0"/>
      <name val="宋体"/>
      <family val="2"/>
      <scheme val="minor"/>
    </font>
    <font>
      <b/>
      <sz val="11"/>
      <color rgb="FFFFC000"/>
      <name val="宋体"/>
      <family val="2"/>
      <scheme val="minor"/>
    </font>
    <font>
      <b/>
      <sz val="11"/>
      <color rgb="FFFF9900"/>
      <name val="宋体"/>
      <family val="2"/>
      <scheme val="minor"/>
    </font>
    <font>
      <sz val="12"/>
      <color indexed="8"/>
      <name val="Tahoma"/>
      <family val="2"/>
    </font>
    <font>
      <sz val="12"/>
      <color theme="1"/>
      <name val="Tahoma"/>
      <family val="2"/>
    </font>
    <font>
      <sz val="11"/>
      <color indexed="8"/>
      <name val="Calibri"/>
      <family val="2"/>
    </font>
    <font>
      <sz val="10"/>
      <color theme="1"/>
      <name val="Arial"/>
      <family val="2"/>
    </font>
    <font>
      <b/>
      <sz val="18"/>
      <color indexed="56"/>
      <name val="Cambria"/>
      <family val="2"/>
    </font>
    <font>
      <sz val="11"/>
      <color indexed="20"/>
      <name val="Calibri"/>
      <family val="2"/>
    </font>
    <font>
      <sz val="12"/>
      <color indexed="10"/>
      <name val="Tahoma"/>
      <family val="2"/>
    </font>
    <font>
      <b/>
      <sz val="11"/>
      <color indexed="8"/>
      <name val="Calibri"/>
      <family val="2"/>
    </font>
    <font>
      <b/>
      <sz val="15"/>
      <color indexed="56"/>
      <name val="Tahoma"/>
      <family val="2"/>
    </font>
    <font>
      <b/>
      <sz val="11"/>
      <color indexed="63"/>
      <name val="Calibri"/>
      <family val="2"/>
    </font>
    <font>
      <b/>
      <sz val="12"/>
      <color indexed="8"/>
      <name val="Tahoma"/>
      <family val="2"/>
    </font>
    <font>
      <sz val="12"/>
      <color indexed="9"/>
      <name val="Tahoma"/>
      <family val="2"/>
    </font>
    <font>
      <sz val="12"/>
      <color theme="0"/>
      <name val="Tahoma"/>
      <family val="2"/>
    </font>
    <font>
      <sz val="11"/>
      <color indexed="9"/>
      <name val="Calibri"/>
      <family val="2"/>
    </font>
    <font>
      <sz val="10"/>
      <color theme="0"/>
      <name val="Arial"/>
      <family val="2"/>
    </font>
    <font>
      <sz val="12"/>
      <color indexed="20"/>
      <name val="Tahoma"/>
      <family val="2"/>
    </font>
    <font>
      <sz val="12"/>
      <color rgb="FF9C0006"/>
      <name val="Tahoma"/>
      <family val="2"/>
    </font>
    <font>
      <sz val="10"/>
      <color rgb="FF9C0006"/>
      <name val="Arial"/>
      <family val="2"/>
    </font>
    <font>
      <b/>
      <sz val="11"/>
      <color indexed="9"/>
      <name val="Calibri"/>
      <family val="2"/>
    </font>
    <font>
      <b/>
      <sz val="12"/>
      <color indexed="52"/>
      <name val="Tahoma"/>
      <family val="2"/>
    </font>
    <font>
      <b/>
      <sz val="12"/>
      <color rgb="FFFA7D00"/>
      <name val="Tahoma"/>
      <family val="2"/>
    </font>
    <font>
      <b/>
      <sz val="11"/>
      <color indexed="52"/>
      <name val="Calibri"/>
      <family val="2"/>
    </font>
    <font>
      <b/>
      <sz val="10"/>
      <color rgb="FFFA7D00"/>
      <name val="Arial"/>
      <family val="2"/>
    </font>
    <font>
      <b/>
      <sz val="12"/>
      <color indexed="9"/>
      <name val="Tahoma"/>
      <family val="2"/>
    </font>
    <font>
      <b/>
      <sz val="12"/>
      <color theme="0"/>
      <name val="Tahoma"/>
      <family val="2"/>
    </font>
    <font>
      <b/>
      <sz val="10"/>
      <color theme="0"/>
      <name val="Arial"/>
      <family val="2"/>
    </font>
    <font>
      <i/>
      <sz val="11"/>
      <color indexed="23"/>
      <name val="Calibri"/>
      <family val="2"/>
    </font>
    <font>
      <i/>
      <sz val="12"/>
      <color indexed="23"/>
      <name val="Tahoma"/>
      <family val="2"/>
    </font>
    <font>
      <i/>
      <sz val="12"/>
      <color rgb="FF7F7F7F"/>
      <name val="Tahoma"/>
      <family val="2"/>
    </font>
    <font>
      <i/>
      <sz val="10"/>
      <color rgb="FF7F7F7F"/>
      <name val="Arial"/>
      <family val="2"/>
    </font>
    <font>
      <sz val="11"/>
      <color indexed="17"/>
      <name val="Calibri"/>
      <family val="2"/>
    </font>
    <font>
      <sz val="12"/>
      <color indexed="17"/>
      <name val="Tahoma"/>
      <family val="2"/>
    </font>
    <font>
      <sz val="12"/>
      <color rgb="FF006100"/>
      <name val="Tahoma"/>
      <family val="2"/>
    </font>
    <font>
      <sz val="10"/>
      <color rgb="FF006100"/>
      <name val="Arial"/>
      <family val="2"/>
    </font>
    <font>
      <b/>
      <sz val="15"/>
      <color theme="3"/>
      <name val="Tahoma"/>
      <family val="2"/>
    </font>
    <font>
      <b/>
      <sz val="15"/>
      <color indexed="56"/>
      <name val="Calibri"/>
      <family val="2"/>
    </font>
    <font>
      <b/>
      <sz val="15"/>
      <color theme="3"/>
      <name val="Arial"/>
      <family val="2"/>
    </font>
    <font>
      <b/>
      <sz val="13"/>
      <color indexed="56"/>
      <name val="Tahoma"/>
      <family val="2"/>
    </font>
    <font>
      <b/>
      <sz val="13"/>
      <color theme="3"/>
      <name val="Tahoma"/>
      <family val="2"/>
    </font>
    <font>
      <b/>
      <sz val="13"/>
      <color indexed="56"/>
      <name val="Calibri"/>
      <family val="2"/>
    </font>
    <font>
      <b/>
      <sz val="13"/>
      <color theme="3"/>
      <name val="Arial"/>
      <family val="2"/>
    </font>
    <font>
      <b/>
      <sz val="11"/>
      <color indexed="56"/>
      <name val="Tahoma"/>
      <family val="2"/>
    </font>
    <font>
      <b/>
      <sz val="11"/>
      <color theme="3"/>
      <name val="Tahoma"/>
      <family val="2"/>
    </font>
    <font>
      <b/>
      <sz val="11"/>
      <color indexed="56"/>
      <name val="Calibri"/>
      <family val="2"/>
    </font>
    <font>
      <b/>
      <sz val="11"/>
      <color theme="3"/>
      <name val="Arial"/>
      <family val="2"/>
    </font>
    <font>
      <u/>
      <sz val="11"/>
      <color theme="10"/>
      <name val="宋体"/>
      <family val="2"/>
      <scheme val="minor"/>
    </font>
    <font>
      <sz val="11"/>
      <color indexed="62"/>
      <name val="Calibri"/>
      <family val="2"/>
    </font>
    <font>
      <sz val="12"/>
      <color indexed="62"/>
      <name val="Tahoma"/>
      <family val="2"/>
    </font>
    <font>
      <sz val="12"/>
      <color rgb="FF3F3F76"/>
      <name val="Tahoma"/>
      <family val="2"/>
    </font>
    <font>
      <sz val="10"/>
      <color rgb="FF3F3F76"/>
      <name val="Arial"/>
      <family val="2"/>
    </font>
    <font>
      <sz val="11"/>
      <color indexed="52"/>
      <name val="Calibri"/>
      <family val="2"/>
    </font>
    <font>
      <sz val="12"/>
      <color indexed="52"/>
      <name val="Tahoma"/>
      <family val="2"/>
    </font>
    <font>
      <sz val="12"/>
      <color rgb="FFFA7D00"/>
      <name val="Tahoma"/>
      <family val="2"/>
    </font>
    <font>
      <sz val="10"/>
      <color rgb="FFFA7D00"/>
      <name val="Arial"/>
      <family val="2"/>
    </font>
    <font>
      <sz val="11"/>
      <color indexed="60"/>
      <name val="Calibri"/>
      <family val="2"/>
    </font>
    <font>
      <sz val="12"/>
      <color indexed="60"/>
      <name val="Tahoma"/>
      <family val="2"/>
    </font>
    <font>
      <sz val="12"/>
      <color rgb="FF9C6500"/>
      <name val="Tahoma"/>
      <family val="2"/>
    </font>
    <font>
      <sz val="10"/>
      <color rgb="FF9C6500"/>
      <name val="Arial"/>
      <family val="2"/>
    </font>
    <font>
      <sz val="10"/>
      <name val="Arial"/>
      <family val="2"/>
    </font>
    <font>
      <sz val="10"/>
      <name val="MS Sans Serif"/>
      <family val="2"/>
    </font>
    <font>
      <sz val="10"/>
      <color theme="1"/>
      <name val="宋体"/>
      <family val="2"/>
      <scheme val="minor"/>
    </font>
    <font>
      <sz val="11"/>
      <color rgb="FF000000"/>
      <name val="Calibri"/>
      <family val="2"/>
    </font>
    <font>
      <b/>
      <sz val="12"/>
      <color theme="1"/>
      <name val="宋体"/>
      <family val="2"/>
      <scheme val="minor"/>
    </font>
    <font>
      <b/>
      <sz val="12"/>
      <color indexed="63"/>
      <name val="Tahoma"/>
      <family val="2"/>
    </font>
    <font>
      <b/>
      <sz val="12"/>
      <color rgb="FF3F3F3F"/>
      <name val="Tahoma"/>
      <family val="2"/>
    </font>
    <font>
      <b/>
      <sz val="10"/>
      <color rgb="FF3F3F3F"/>
      <name val="Arial"/>
      <family val="2"/>
    </font>
    <font>
      <b/>
      <sz val="18"/>
      <color indexed="56"/>
      <name val="宋体"/>
      <family val="2"/>
      <scheme val="major"/>
    </font>
    <font>
      <b/>
      <sz val="12"/>
      <color theme="1"/>
      <name val="Tahoma"/>
      <family val="2"/>
    </font>
    <font>
      <b/>
      <sz val="10"/>
      <color theme="1"/>
      <name val="Arial"/>
      <family val="2"/>
    </font>
    <font>
      <sz val="11"/>
      <color indexed="10"/>
      <name val="Calibri"/>
      <family val="2"/>
    </font>
    <font>
      <sz val="12"/>
      <color rgb="FFFF0000"/>
      <name val="Tahoma"/>
      <family val="2"/>
    </font>
    <font>
      <sz val="10"/>
      <color rgb="FFFF0000"/>
      <name val="Arial"/>
      <family val="2"/>
    </font>
    <font>
      <sz val="11"/>
      <color rgb="FF3333FF"/>
      <name val="Arial"/>
      <family val="2"/>
    </font>
    <font>
      <u/>
      <sz val="18"/>
      <color rgb="FF3333FF"/>
      <name val="Arial"/>
      <family val="2"/>
    </font>
    <font>
      <b/>
      <sz val="14"/>
      <color theme="0"/>
      <name val="Arial"/>
      <family val="2"/>
    </font>
    <font>
      <b/>
      <sz val="28"/>
      <color rgb="FFFF0000"/>
      <name val="宋体"/>
      <family val="2"/>
      <scheme val="minor"/>
    </font>
    <font>
      <b/>
      <sz val="9"/>
      <color rgb="FFFF9900"/>
      <name val="宋体"/>
      <family val="2"/>
      <scheme val="minor"/>
    </font>
    <font>
      <b/>
      <sz val="11"/>
      <color rgb="FFFFFFFF"/>
      <name val="Arial"/>
      <family val="2"/>
    </font>
    <font>
      <b/>
      <sz val="20"/>
      <name val="Arial"/>
      <family val="2"/>
    </font>
    <font>
      <sz val="20"/>
      <name val="Arial"/>
      <family val="2"/>
    </font>
    <font>
      <b/>
      <sz val="20"/>
      <color rgb="FFFF9900"/>
      <name val="宋体"/>
      <family val="2"/>
      <scheme val="minor"/>
    </font>
    <font>
      <b/>
      <sz val="20"/>
      <name val="宋体"/>
      <family val="2"/>
      <scheme val="minor"/>
    </font>
    <font>
      <sz val="11"/>
      <color theme="1"/>
      <name val="Arial"/>
      <family val="2"/>
    </font>
    <font>
      <b/>
      <sz val="12"/>
      <color rgb="FFFFFFFF"/>
      <name val="Arial"/>
      <family val="2"/>
    </font>
    <font>
      <b/>
      <sz val="12"/>
      <color theme="1"/>
      <name val="Arial"/>
      <family val="2"/>
    </font>
    <font>
      <b/>
      <u/>
      <sz val="18"/>
      <color theme="1"/>
      <name val="Arial"/>
      <family val="2"/>
    </font>
    <font>
      <u/>
      <sz val="14"/>
      <color theme="10"/>
      <name val="Arial"/>
      <family val="2"/>
    </font>
    <font>
      <b/>
      <sz val="14"/>
      <color theme="1"/>
      <name val="Arial"/>
      <family val="2"/>
    </font>
    <font>
      <sz val="14"/>
      <color theme="1"/>
      <name val="Arial"/>
      <family val="2"/>
    </font>
    <font>
      <sz val="12"/>
      <color theme="1"/>
      <name val="Arial"/>
      <family val="2"/>
    </font>
    <font>
      <b/>
      <sz val="20"/>
      <color rgb="FFFFFFFF"/>
      <name val="Arial"/>
      <family val="2"/>
    </font>
    <font>
      <u/>
      <sz val="20"/>
      <color theme="10"/>
      <name val="Arial"/>
      <family val="2"/>
    </font>
    <font>
      <b/>
      <sz val="14"/>
      <color theme="10"/>
      <name val="Arial"/>
      <family val="2"/>
    </font>
    <font>
      <u/>
      <sz val="16"/>
      <color theme="10"/>
      <name val="Arial"/>
      <family val="2"/>
    </font>
    <font>
      <b/>
      <sz val="14"/>
      <color rgb="FFFF0000"/>
      <name val="Arial"/>
      <family val="2"/>
    </font>
    <font>
      <b/>
      <sz val="14"/>
      <name val="Arial"/>
      <family val="2"/>
    </font>
    <font>
      <b/>
      <sz val="16"/>
      <color rgb="FF3333FF"/>
      <name val="Arial"/>
      <family val="2"/>
    </font>
    <font>
      <b/>
      <sz val="16"/>
      <color theme="1"/>
      <name val="Arial"/>
      <family val="2"/>
    </font>
    <font>
      <b/>
      <u/>
      <sz val="14"/>
      <color theme="1"/>
      <name val="Arial"/>
      <family val="2"/>
    </font>
    <font>
      <sz val="14"/>
      <color rgb="FFFF0000"/>
      <name val="Arial"/>
      <family val="2"/>
    </font>
    <font>
      <b/>
      <sz val="9"/>
      <color indexed="81"/>
      <name val="Tahoma"/>
      <family val="2"/>
    </font>
    <font>
      <b/>
      <sz val="16"/>
      <name val="Arial"/>
      <family val="2"/>
    </font>
    <font>
      <sz val="14"/>
      <color theme="0"/>
      <name val="Arial"/>
      <family val="2"/>
    </font>
    <font>
      <sz val="11"/>
      <color theme="0"/>
      <name val="Arial"/>
      <family val="2"/>
    </font>
    <font>
      <b/>
      <sz val="11"/>
      <color theme="1"/>
      <name val="Arial"/>
      <family val="2"/>
    </font>
    <font>
      <u/>
      <sz val="18"/>
      <color theme="10"/>
      <name val="Calibri"/>
      <family val="2"/>
    </font>
    <font>
      <sz val="18"/>
      <color rgb="FFFF0000"/>
      <name val="Arial"/>
      <family val="2"/>
    </font>
    <font>
      <b/>
      <sz val="18"/>
      <color theme="1"/>
      <name val="宋体"/>
      <family val="2"/>
      <scheme val="minor"/>
    </font>
    <font>
      <sz val="48"/>
      <color theme="1"/>
      <name val="Arial"/>
      <family val="2"/>
    </font>
    <font>
      <b/>
      <sz val="20"/>
      <color rgb="FFFF0000"/>
      <name val="Arial"/>
      <family val="2"/>
    </font>
    <font>
      <b/>
      <sz val="18"/>
      <name val="Arial"/>
      <family val="2"/>
    </font>
    <font>
      <sz val="9"/>
      <color indexed="81"/>
      <name val="Tahoma"/>
      <family val="2"/>
    </font>
    <font>
      <b/>
      <sz val="11"/>
      <name val="Arial"/>
      <family val="2"/>
    </font>
    <font>
      <sz val="9"/>
      <name val="宋体"/>
      <family val="3"/>
      <charset val="134"/>
      <scheme val="minor"/>
    </font>
  </fonts>
  <fills count="69">
    <fill>
      <patternFill patternType="none"/>
    </fill>
    <fill>
      <patternFill patternType="gray125"/>
    </fill>
    <fill>
      <patternFill patternType="solid">
        <fgColor theme="0"/>
        <bgColor indexed="64"/>
      </patternFill>
    </fill>
    <fill>
      <gradientFill>
        <stop position="0">
          <color theme="1" tint="0.25098422193060094"/>
        </stop>
        <stop position="0.5">
          <color theme="1" tint="0.49803155613879818"/>
        </stop>
        <stop position="1">
          <color theme="1" tint="0.25098422193060094"/>
        </stop>
      </gradientFill>
    </fill>
    <fill>
      <gradientFill>
        <stop position="0">
          <color rgb="FF1F497D"/>
        </stop>
        <stop position="0.5">
          <color rgb="FF4F81BD"/>
        </stop>
        <stop position="1">
          <color rgb="FF1F497D"/>
        </stop>
      </gradientFill>
    </fill>
    <fill>
      <gradientFill>
        <stop position="0">
          <color theme="0" tint="-0.25098422193060094"/>
        </stop>
        <stop position="0.5">
          <color theme="0" tint="-0.1490218817712943"/>
        </stop>
        <stop position="1">
          <color theme="0" tint="-0.25098422193060094"/>
        </stop>
      </gradientFill>
    </fill>
    <fill>
      <gradientFill>
        <stop position="0">
          <color theme="4" tint="0.40000610370189521"/>
        </stop>
        <stop position="0.5">
          <color theme="4" tint="0.59999389629810485"/>
        </stop>
        <stop position="1">
          <color theme="4" tint="0.40000610370189521"/>
        </stop>
      </gradient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62"/>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2"/>
      </patternFill>
    </fill>
    <fill>
      <patternFill patternType="solid">
        <fgColor indexed="51"/>
      </patternFill>
    </fill>
    <fill>
      <patternFill patternType="solid">
        <fgColor indexed="36"/>
      </patternFill>
    </fill>
    <fill>
      <patternFill patternType="solid">
        <fgColor indexed="30"/>
      </patternFill>
    </fill>
    <fill>
      <patternFill patternType="solid">
        <fgColor indexed="49"/>
      </patternFill>
    </fill>
    <fill>
      <patternFill patternType="solid">
        <fgColor indexed="10"/>
      </patternFill>
    </fill>
    <fill>
      <patternFill patternType="solid">
        <fgColor indexed="57"/>
      </patternFill>
    </fill>
    <fill>
      <patternFill patternType="solid">
        <fgColor indexed="53"/>
      </patternFill>
    </fill>
    <fill>
      <patternFill patternType="solid">
        <fgColor rgb="FF4F81BD"/>
        <bgColor indexed="64"/>
      </patternFill>
    </fill>
    <fill>
      <patternFill patternType="solid">
        <fgColor indexed="22"/>
      </patternFill>
    </fill>
    <fill>
      <patternFill patternType="solid">
        <fgColor indexed="55"/>
      </patternFill>
    </fill>
    <fill>
      <patternFill patternType="solid">
        <fgColor indexed="43"/>
      </patternFill>
    </fill>
    <fill>
      <patternFill patternType="solid">
        <fgColor rgb="FFFFFF00"/>
        <bgColor indexed="64"/>
      </patternFill>
    </fill>
    <fill>
      <patternFill patternType="solid">
        <fgColor indexed="26"/>
      </patternFill>
    </fill>
    <fill>
      <patternFill patternType="solid">
        <fgColor theme="9" tint="0.79998168889431442"/>
        <bgColor auto="1"/>
      </patternFill>
    </fill>
    <fill>
      <patternFill patternType="solid">
        <fgColor theme="9" tint="-0.249977111117893"/>
        <bgColor indexed="64"/>
      </patternFill>
    </fill>
    <fill>
      <patternFill patternType="solid">
        <fgColor theme="4" tint="-0.499984740745262"/>
        <bgColor indexed="64"/>
      </patternFill>
    </fill>
    <fill>
      <gradientFill>
        <stop position="0">
          <color theme="9" tint="0.59999389629810485"/>
        </stop>
        <stop position="0.5">
          <color theme="9" tint="0.80001220740379042"/>
        </stop>
        <stop position="1">
          <color theme="9" tint="0.59999389629810485"/>
        </stop>
      </gradientFill>
    </fill>
    <fill>
      <patternFill patternType="solid">
        <fgColor theme="0" tint="-4.9989318521683403E-2"/>
        <bgColor indexed="64"/>
      </patternFill>
    </fill>
    <fill>
      <patternFill patternType="solid">
        <fgColor theme="4"/>
        <bgColor indexed="64"/>
      </patternFill>
    </fill>
    <fill>
      <patternFill patternType="solid">
        <fgColor theme="4" tint="0.39997558519241921"/>
        <bgColor indexed="64"/>
      </patternFill>
    </fill>
  </fills>
  <borders count="68">
    <border>
      <left/>
      <right/>
      <top/>
      <bottom/>
      <diagonal/>
    </border>
    <border>
      <left style="thin">
        <color indexed="9"/>
      </left>
      <right/>
      <top style="thin">
        <color indexed="9"/>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1" tint="0.499984740745262"/>
      </bottom>
      <diagonal/>
    </border>
    <border>
      <left/>
      <right style="thin">
        <color theme="1" tint="0.499984740745262"/>
      </right>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thin">
        <color theme="1" tint="0.499984740745262"/>
      </left>
      <right/>
      <top/>
      <bottom style="thin">
        <color theme="1" tint="0.499984740745262"/>
      </bottom>
      <diagonal/>
    </border>
    <border>
      <left style="thin">
        <color theme="0"/>
      </left>
      <right/>
      <top style="thin">
        <color theme="1" tint="0.499984740745262"/>
      </top>
      <bottom style="thin">
        <color theme="0"/>
      </bottom>
      <diagonal/>
    </border>
    <border>
      <left/>
      <right/>
      <top style="thin">
        <color theme="1" tint="0.499984740745262"/>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diagonal/>
    </border>
    <border>
      <left/>
      <right style="thin">
        <color theme="0"/>
      </right>
      <top/>
      <bottom/>
      <diagonal/>
    </border>
    <border>
      <left/>
      <right style="thin">
        <color theme="1" tint="0.499984740745262"/>
      </right>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style="thin">
        <color theme="1" tint="0.499984740745262"/>
      </right>
      <top style="thin">
        <color indexed="64"/>
      </top>
      <bottom/>
      <diagonal/>
    </border>
    <border>
      <left style="thin">
        <color theme="0"/>
      </left>
      <right/>
      <top style="thin">
        <color theme="0"/>
      </top>
      <bottom/>
      <diagonal/>
    </border>
    <border>
      <left style="thin">
        <color theme="0"/>
      </left>
      <right/>
      <top/>
      <bottom/>
      <diagonal/>
    </border>
    <border>
      <left style="thin">
        <color theme="1" tint="0.499984740745262"/>
      </left>
      <right/>
      <top style="thin">
        <color indexed="64"/>
      </top>
      <bottom/>
      <diagonal/>
    </border>
    <border>
      <left/>
      <right style="thin">
        <color theme="1" tint="0.499984740745262"/>
      </right>
      <top style="thin">
        <color indexed="64"/>
      </top>
      <bottom/>
      <diagonal/>
    </border>
    <border>
      <left style="thin">
        <color theme="1" tint="0.499984740745262"/>
      </left>
      <right/>
      <top/>
      <bottom/>
      <diagonal/>
    </border>
    <border>
      <left style="thin">
        <color theme="1" tint="0.499984740745262"/>
      </left>
      <right style="thin">
        <color theme="1" tint="0.499984740745262"/>
      </right>
      <top style="thin">
        <color indexed="64"/>
      </top>
      <bottom style="thin">
        <color theme="1" tint="0.499984740745262"/>
      </bottom>
      <diagonal/>
    </border>
    <border>
      <left style="thin">
        <color theme="0"/>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indexed="64"/>
      </bottom>
      <diagonal/>
    </border>
    <border>
      <left style="thin">
        <color theme="0"/>
      </left>
      <right/>
      <top/>
      <bottom style="thin">
        <color indexed="64"/>
      </bottom>
      <diagonal/>
    </border>
    <border>
      <left/>
      <right style="thin">
        <color theme="0"/>
      </right>
      <top/>
      <bottom style="thin">
        <color indexed="64"/>
      </bottom>
      <diagonal/>
    </border>
    <border>
      <left style="thin">
        <color theme="0"/>
      </left>
      <right/>
      <top/>
      <bottom style="thin">
        <color theme="1" tint="0.499984740745262"/>
      </bottom>
      <diagonal/>
    </border>
    <border>
      <left/>
      <right style="thin">
        <color theme="0"/>
      </right>
      <top/>
      <bottom style="thin">
        <color theme="1" tint="0.499984740745262"/>
      </bottom>
      <diagonal/>
    </border>
    <border>
      <left style="thin">
        <color theme="1" tint="0.499984740745262"/>
      </left>
      <right/>
      <top style="thin">
        <color theme="1" tint="0.499984740745262"/>
      </top>
      <bottom style="thin">
        <color indexed="64"/>
      </bottom>
      <diagonal/>
    </border>
    <border>
      <left/>
      <right/>
      <top style="thin">
        <color theme="1" tint="0.499984740745262"/>
      </top>
      <bottom style="thin">
        <color indexed="64"/>
      </bottom>
      <diagonal/>
    </border>
    <border>
      <left/>
      <right style="thin">
        <color theme="1" tint="0.499984740745262"/>
      </right>
      <top style="thin">
        <color theme="1" tint="0.499984740745262"/>
      </top>
      <bottom style="thin">
        <color indexed="64"/>
      </bottom>
      <diagonal/>
    </border>
    <border>
      <left style="thin">
        <color indexed="64"/>
      </left>
      <right style="thin">
        <color theme="1" tint="0.499984740745262"/>
      </right>
      <top style="thin">
        <color indexed="64"/>
      </top>
      <bottom style="thin">
        <color indexed="64"/>
      </bottom>
      <diagonal/>
    </border>
    <border>
      <left style="thin">
        <color indexed="64"/>
      </left>
      <right style="thin">
        <color theme="1" tint="0.499984740745262"/>
      </right>
      <top style="thin">
        <color indexed="64"/>
      </top>
      <bottom style="thin">
        <color theme="1" tint="0.499984740745262"/>
      </bottom>
      <diagonal/>
    </border>
    <border>
      <left style="thin">
        <color indexed="64"/>
      </left>
      <right style="thin">
        <color indexed="64"/>
      </right>
      <top style="thin">
        <color indexed="64"/>
      </top>
      <bottom style="thin">
        <color theme="1" tint="0.499984740745262"/>
      </bottom>
      <diagonal/>
    </border>
    <border>
      <left style="thin">
        <color indexed="64"/>
      </left>
      <right style="thin">
        <color theme="1" tint="0.499984740745262"/>
      </right>
      <top style="thin">
        <color indexed="64"/>
      </top>
      <bottom/>
      <diagonal/>
    </border>
  </borders>
  <cellStyleXfs count="46787">
    <xf numFmtId="0" fontId="0" fillId="0" borderId="0"/>
    <xf numFmtId="0" fontId="2" fillId="0" borderId="0" applyNumberFormat="0" applyFill="0" applyBorder="0" applyAlignment="0" applyProtection="0">
      <alignment vertical="top"/>
      <protection locked="0"/>
    </xf>
    <xf numFmtId="0" fontId="8" fillId="0" borderId="0"/>
    <xf numFmtId="0" fontId="29"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13" fillId="0" borderId="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13" fillId="0" borderId="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13" fillId="0" borderId="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13" fillId="0" borderId="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9"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14"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9"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9"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9"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13" fillId="0" borderId="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13" fillId="0" borderId="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31" fillId="38" borderId="0" applyNumberFormat="0" applyBorder="0" applyAlignment="0" applyProtection="0"/>
    <xf numFmtId="0" fontId="9" fillId="15" borderId="0" applyNumberFormat="0" applyBorder="0" applyAlignment="0" applyProtection="0"/>
    <xf numFmtId="0" fontId="31" fillId="38" borderId="0" applyNumberFormat="0" applyBorder="0" applyAlignment="0" applyProtection="0"/>
    <xf numFmtId="0" fontId="9" fillId="15" borderId="0" applyNumberFormat="0" applyBorder="0" applyAlignment="0" applyProtection="0"/>
    <xf numFmtId="0" fontId="18" fillId="0" borderId="0" applyNumberFormat="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9" fillId="15" borderId="0" applyNumberFormat="0" applyBorder="0" applyAlignment="0" applyProtection="0"/>
    <xf numFmtId="0" fontId="13" fillId="0" borderId="0"/>
    <xf numFmtId="0" fontId="32"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13" fillId="0" borderId="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13" fillId="0" borderId="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13" fillId="0" borderId="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38" borderId="0" applyNumberFormat="0" applyBorder="0" applyAlignment="0" applyProtection="0"/>
    <xf numFmtId="0" fontId="9" fillId="15" borderId="0" applyNumberFormat="0" applyBorder="0" applyAlignment="0" applyProtection="0"/>
    <xf numFmtId="0" fontId="13" fillId="0" borderId="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13" fillId="0" borderId="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13" fillId="0" borderId="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9"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9"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14"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9"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29"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2"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30" fillId="38"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13" fillId="0" borderId="0"/>
    <xf numFmtId="0" fontId="9"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3" fillId="0" borderId="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29"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33" fillId="0" borderId="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4" fillId="0" borderId="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4" fillId="0" borderId="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4" fillId="0" borderId="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3" fillId="0" borderId="0"/>
    <xf numFmtId="0" fontId="29" fillId="38"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4" fillId="0" borderId="0"/>
    <xf numFmtId="0" fontId="29" fillId="38"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3" fillId="0" borderId="0"/>
    <xf numFmtId="0" fontId="29" fillId="38"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13" fillId="0" borderId="0"/>
    <xf numFmtId="0" fontId="29" fillId="38"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38" borderId="0" applyNumberFormat="0" applyBorder="0" applyAlignment="0" applyProtection="0"/>
    <xf numFmtId="0" fontId="33" fillId="0" borderId="0"/>
    <xf numFmtId="0" fontId="29" fillId="38" borderId="0" applyNumberFormat="0" applyBorder="0" applyAlignment="0" applyProtection="0"/>
    <xf numFmtId="0" fontId="30" fillId="38" borderId="0" applyNumberFormat="0" applyBorder="0" applyAlignment="0" applyProtection="0"/>
    <xf numFmtId="0" fontId="9" fillId="15" borderId="0" applyNumberFormat="0" applyBorder="0" applyAlignment="0" applyProtection="0"/>
    <xf numFmtId="0" fontId="30" fillId="38" borderId="0" applyNumberFormat="0" applyBorder="0" applyAlignment="0" applyProtection="0"/>
    <xf numFmtId="0" fontId="9" fillId="15" borderId="0" applyNumberFormat="0" applyBorder="0" applyAlignment="0" applyProtection="0"/>
    <xf numFmtId="0" fontId="30" fillId="38"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29" fillId="38" borderId="0" applyNumberFormat="0" applyBorder="0" applyAlignment="0" applyProtection="0"/>
    <xf numFmtId="0" fontId="13" fillId="0" borderId="0"/>
    <xf numFmtId="0" fontId="31" fillId="38" borderId="0" applyNumberFormat="0" applyBorder="0" applyAlignment="0" applyProtection="0"/>
    <xf numFmtId="0" fontId="30" fillId="38" borderId="0" applyNumberFormat="0" applyBorder="0" applyAlignment="0" applyProtection="0"/>
    <xf numFmtId="0" fontId="9" fillId="15" borderId="0" applyNumberFormat="0" applyBorder="0" applyAlignment="0" applyProtection="0"/>
    <xf numFmtId="0" fontId="30" fillId="38" borderId="0" applyNumberFormat="0" applyBorder="0" applyAlignment="0" applyProtection="0"/>
    <xf numFmtId="0" fontId="9" fillId="15" borderId="0" applyNumberFormat="0" applyBorder="0" applyAlignment="0" applyProtection="0"/>
    <xf numFmtId="0" fontId="30" fillId="38" borderId="0" applyNumberFormat="0" applyBorder="0" applyAlignment="0" applyProtection="0"/>
    <xf numFmtId="0" fontId="9" fillId="15" borderId="0" applyNumberFormat="0" applyBorder="0" applyAlignment="0" applyProtection="0"/>
    <xf numFmtId="0" fontId="31" fillId="38" borderId="0" applyNumberFormat="0" applyBorder="0" applyAlignment="0" applyProtection="0"/>
    <xf numFmtId="0" fontId="9" fillId="15"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1" fillId="38" borderId="0" applyNumberFormat="0" applyBorder="0" applyAlignment="0" applyProtection="0"/>
    <xf numFmtId="0" fontId="13" fillId="0" borderId="0"/>
    <xf numFmtId="0" fontId="29"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13" fillId="0" borderId="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13" fillId="0" borderId="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1"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1"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1"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1"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13" fillId="0" borderId="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13" fillId="0" borderId="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0" fillId="15" borderId="0" applyNumberFormat="0" applyBorder="0" applyAlignment="0" applyProtection="0"/>
    <xf numFmtId="0" fontId="9" fillId="15" borderId="0" applyNumberFormat="0" applyBorder="0" applyAlignment="0" applyProtection="0"/>
    <xf numFmtId="0" fontId="29" fillId="38" borderId="0" applyNumberFormat="0" applyBorder="0" applyAlignment="0" applyProtection="0"/>
    <xf numFmtId="0" fontId="9" fillId="15" borderId="0" applyNumberFormat="0" applyBorder="0" applyAlignment="0" applyProtection="0"/>
    <xf numFmtId="0" fontId="13" fillId="0" borderId="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13" fillId="0" borderId="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13" fillId="0" borderId="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13" fillId="0" borderId="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13" fillId="0" borderId="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9"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9"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9"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9"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9"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13" fillId="0" borderId="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13" fillId="0" borderId="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31" fillId="39" borderId="0" applyNumberFormat="0" applyBorder="0" applyAlignment="0" applyProtection="0"/>
    <xf numFmtId="0" fontId="9" fillId="19" borderId="0" applyNumberFormat="0" applyBorder="0" applyAlignment="0" applyProtection="0"/>
    <xf numFmtId="0" fontId="31" fillId="39" borderId="0" applyNumberFormat="0" applyBorder="0" applyAlignment="0" applyProtection="0"/>
    <xf numFmtId="0" fontId="9" fillId="19" borderId="0" applyNumberFormat="0" applyBorder="0" applyAlignment="0" applyProtection="0"/>
    <xf numFmtId="0" fontId="13" fillId="0" borderId="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9" fillId="19" borderId="0" applyNumberFormat="0" applyBorder="0" applyAlignment="0" applyProtection="0"/>
    <xf numFmtId="0" fontId="33" fillId="0" borderId="0"/>
    <xf numFmtId="0" fontId="32"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13" fillId="0" borderId="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13" fillId="0" borderId="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13" fillId="0" borderId="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39" borderId="0" applyNumberFormat="0" applyBorder="0" applyAlignment="0" applyProtection="0"/>
    <xf numFmtId="0" fontId="9" fillId="19" borderId="0" applyNumberFormat="0" applyBorder="0" applyAlignment="0" applyProtection="0"/>
    <xf numFmtId="0" fontId="13" fillId="0" borderId="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13" fillId="0" borderId="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13" fillId="0" borderId="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9"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9"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9"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9"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29"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2"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30" fillId="3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13" fillId="0" borderId="0"/>
    <xf numFmtId="0" fontId="9"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5" fillId="0" borderId="0" applyNumberFormat="0" applyAlignment="0" applyProtection="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8" fillId="0" borderId="0" applyNumberFormat="0" applyAlignment="0" applyProtection="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29"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13" fillId="0" borderId="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29" fillId="3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29" fillId="3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29" fillId="3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29" fillId="3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29" fillId="39" borderId="0" applyNumberFormat="0" applyBorder="0" applyAlignment="0" applyProtection="0"/>
    <xf numFmtId="0" fontId="13" fillId="0" borderId="0"/>
    <xf numFmtId="0" fontId="29" fillId="39" borderId="0" applyNumberFormat="0" applyBorder="0" applyAlignment="0" applyProtection="0"/>
    <xf numFmtId="0" fontId="30" fillId="39" borderId="0" applyNumberFormat="0" applyBorder="0" applyAlignment="0" applyProtection="0"/>
    <xf numFmtId="0" fontId="9" fillId="19" borderId="0" applyNumberFormat="0" applyBorder="0" applyAlignment="0" applyProtection="0"/>
    <xf numFmtId="0" fontId="30" fillId="39" borderId="0" applyNumberFormat="0" applyBorder="0" applyAlignment="0" applyProtection="0"/>
    <xf numFmtId="0" fontId="9" fillId="19" borderId="0" applyNumberFormat="0" applyBorder="0" applyAlignment="0" applyProtection="0"/>
    <xf numFmtId="0" fontId="30" fillId="3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29" fillId="39" borderId="0" applyNumberFormat="0" applyBorder="0" applyAlignment="0" applyProtection="0"/>
    <xf numFmtId="0" fontId="13" fillId="0" borderId="0"/>
    <xf numFmtId="0" fontId="31" fillId="39" borderId="0" applyNumberFormat="0" applyBorder="0" applyAlignment="0" applyProtection="0"/>
    <xf numFmtId="0" fontId="30" fillId="39" borderId="0" applyNumberFormat="0" applyBorder="0" applyAlignment="0" applyProtection="0"/>
    <xf numFmtId="0" fontId="9" fillId="19" borderId="0" applyNumberFormat="0" applyBorder="0" applyAlignment="0" applyProtection="0"/>
    <xf numFmtId="0" fontId="30" fillId="39" borderId="0" applyNumberFormat="0" applyBorder="0" applyAlignment="0" applyProtection="0"/>
    <xf numFmtId="0" fontId="9" fillId="19" borderId="0" applyNumberFormat="0" applyBorder="0" applyAlignment="0" applyProtection="0"/>
    <xf numFmtId="0" fontId="30" fillId="39" borderId="0" applyNumberFormat="0" applyBorder="0" applyAlignment="0" applyProtection="0"/>
    <xf numFmtId="0" fontId="9" fillId="19" borderId="0" applyNumberFormat="0" applyBorder="0" applyAlignment="0" applyProtection="0"/>
    <xf numFmtId="0" fontId="31" fillId="39" borderId="0" applyNumberFormat="0" applyBorder="0" applyAlignment="0" applyProtection="0"/>
    <xf numFmtId="0" fontId="9" fillId="1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1" fillId="39" borderId="0" applyNumberFormat="0" applyBorder="0" applyAlignment="0" applyProtection="0"/>
    <xf numFmtId="0" fontId="13" fillId="0" borderId="0"/>
    <xf numFmtId="0" fontId="29"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13" fillId="0" borderId="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13" fillId="0" borderId="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1"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1"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1"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1"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13" fillId="14"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36"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0" fillId="19" borderId="0" applyNumberFormat="0" applyBorder="0" applyAlignment="0" applyProtection="0"/>
    <xf numFmtId="0" fontId="9" fillId="19" borderId="0" applyNumberFormat="0" applyBorder="0" applyAlignment="0" applyProtection="0"/>
    <xf numFmtId="0" fontId="29" fillId="39" borderId="0" applyNumberFormat="0" applyBorder="0" applyAlignment="0" applyProtection="0"/>
    <xf numFmtId="0" fontId="9" fillId="19" borderId="0" applyNumberFormat="0" applyBorder="0" applyAlignment="0" applyProtection="0"/>
    <xf numFmtId="0" fontId="33" fillId="0" borderId="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13" fillId="0" borderId="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13" fillId="0" borderId="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13" fillId="0" borderId="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13" fillId="0" borderId="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9"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9"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9"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9"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9"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13" fillId="0" borderId="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13" fillId="0" borderId="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31" fillId="40" borderId="0" applyNumberFormat="0" applyBorder="0" applyAlignment="0" applyProtection="0"/>
    <xf numFmtId="0" fontId="9" fillId="23" borderId="0" applyNumberFormat="0" applyBorder="0" applyAlignment="0" applyProtection="0"/>
    <xf numFmtId="0" fontId="31" fillId="40" borderId="0" applyNumberFormat="0" applyBorder="0" applyAlignment="0" applyProtection="0"/>
    <xf numFmtId="0" fontId="9" fillId="23" borderId="0" applyNumberFormat="0" applyBorder="0" applyAlignment="0" applyProtection="0"/>
    <xf numFmtId="0" fontId="13" fillId="0" borderId="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9" fillId="23" borderId="0" applyNumberFormat="0" applyBorder="0" applyAlignment="0" applyProtection="0"/>
    <xf numFmtId="0" fontId="13" fillId="0" borderId="0"/>
    <xf numFmtId="0" fontId="32"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13" fillId="0" borderId="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13" fillId="0" borderId="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13" fillId="0" borderId="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40" borderId="0" applyNumberFormat="0" applyBorder="0" applyAlignment="0" applyProtection="0"/>
    <xf numFmtId="0" fontId="9" fillId="23" borderId="0" applyNumberFormat="0" applyBorder="0" applyAlignment="0" applyProtection="0"/>
    <xf numFmtId="0" fontId="13" fillId="0" borderId="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13" fillId="0" borderId="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13" fillId="0" borderId="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9"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9"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9"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9"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29"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2"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30" fillId="40"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13" fillId="0" borderId="0"/>
    <xf numFmtId="0" fontId="9"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3" fillId="0" borderId="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3" fillId="0" borderId="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3" fillId="0" borderId="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29"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33" fillId="0" borderId="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3" fillId="0" borderId="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3" fillId="0" borderId="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3" fillId="0" borderId="0"/>
    <xf numFmtId="0" fontId="29" fillId="40"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29" fillId="40"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3" fillId="0" borderId="0"/>
    <xf numFmtId="0" fontId="29" fillId="40"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13" fillId="0" borderId="0"/>
    <xf numFmtId="0" fontId="29" fillId="40"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29" fillId="40" borderId="0" applyNumberFormat="0" applyBorder="0" applyAlignment="0" applyProtection="0"/>
    <xf numFmtId="0" fontId="33" fillId="0" borderId="0"/>
    <xf numFmtId="0" fontId="29" fillId="40" borderId="0" applyNumberFormat="0" applyBorder="0" applyAlignment="0" applyProtection="0"/>
    <xf numFmtId="0" fontId="30" fillId="40" borderId="0" applyNumberFormat="0" applyBorder="0" applyAlignment="0" applyProtection="0"/>
    <xf numFmtId="0" fontId="9" fillId="23" borderId="0" applyNumberFormat="0" applyBorder="0" applyAlignment="0" applyProtection="0"/>
    <xf numFmtId="0" fontId="30" fillId="40" borderId="0" applyNumberFormat="0" applyBorder="0" applyAlignment="0" applyProtection="0"/>
    <xf numFmtId="0" fontId="9" fillId="23" borderId="0" applyNumberFormat="0" applyBorder="0" applyAlignment="0" applyProtection="0"/>
    <xf numFmtId="0" fontId="30" fillId="40"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29" fillId="40" borderId="0" applyNumberFormat="0" applyBorder="0" applyAlignment="0" applyProtection="0"/>
    <xf numFmtId="0" fontId="13" fillId="0" borderId="0"/>
    <xf numFmtId="0" fontId="31" fillId="40" borderId="0" applyNumberFormat="0" applyBorder="0" applyAlignment="0" applyProtection="0"/>
    <xf numFmtId="0" fontId="30" fillId="40" borderId="0" applyNumberFormat="0" applyBorder="0" applyAlignment="0" applyProtection="0"/>
    <xf numFmtId="0" fontId="9" fillId="23" borderId="0" applyNumberFormat="0" applyBorder="0" applyAlignment="0" applyProtection="0"/>
    <xf numFmtId="0" fontId="30" fillId="40" borderId="0" applyNumberFormat="0" applyBorder="0" applyAlignment="0" applyProtection="0"/>
    <xf numFmtId="0" fontId="9" fillId="23" borderId="0" applyNumberFormat="0" applyBorder="0" applyAlignment="0" applyProtection="0"/>
    <xf numFmtId="0" fontId="30" fillId="40" borderId="0" applyNumberFormat="0" applyBorder="0" applyAlignment="0" applyProtection="0"/>
    <xf numFmtId="0" fontId="9" fillId="23" borderId="0" applyNumberFormat="0" applyBorder="0" applyAlignment="0" applyProtection="0"/>
    <xf numFmtId="0" fontId="31" fillId="40" borderId="0" applyNumberFormat="0" applyBorder="0" applyAlignment="0" applyProtection="0"/>
    <xf numFmtId="0" fontId="9" fillId="23"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1" fillId="40" borderId="0" applyNumberFormat="0" applyBorder="0" applyAlignment="0" applyProtection="0"/>
    <xf numFmtId="0" fontId="33" fillId="0" borderId="0"/>
    <xf numFmtId="0" fontId="29"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13" fillId="0" borderId="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13" fillId="0" borderId="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1"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1"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1"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1"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33" fillId="0" borderId="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13" fillId="0" borderId="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0" fillId="23" borderId="0" applyNumberFormat="0" applyBorder="0" applyAlignment="0" applyProtection="0"/>
    <xf numFmtId="0" fontId="9" fillId="23" borderId="0" applyNumberFormat="0" applyBorder="0" applyAlignment="0" applyProtection="0"/>
    <xf numFmtId="0" fontId="29" fillId="40" borderId="0" applyNumberFormat="0" applyBorder="0" applyAlignment="0" applyProtection="0"/>
    <xf numFmtId="0" fontId="9" fillId="23" borderId="0" applyNumberFormat="0" applyBorder="0" applyAlignment="0" applyProtection="0"/>
    <xf numFmtId="0" fontId="33" fillId="0" borderId="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33" fillId="0" borderId="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13" fillId="0" borderId="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13" fillId="0" borderId="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33" fillId="0" borderId="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3" fillId="0" borderId="0"/>
    <xf numFmtId="0" fontId="9"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9"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3" fillId="0" borderId="0"/>
    <xf numFmtId="0" fontId="9"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9"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5" fillId="0" borderId="0"/>
    <xf numFmtId="0" fontId="9"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5" fillId="0" borderId="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15" fillId="7" borderId="3" applyNumberFormat="0" applyFont="0" applyAlignment="0" applyProtection="0"/>
    <xf numFmtId="0" fontId="13" fillId="0" borderId="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37" fillId="42"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31" fillId="41" borderId="0" applyNumberFormat="0" applyBorder="0" applyAlignment="0" applyProtection="0"/>
    <xf numFmtId="0" fontId="9" fillId="27" borderId="0" applyNumberFormat="0" applyBorder="0" applyAlignment="0" applyProtection="0"/>
    <xf numFmtId="0" fontId="31" fillId="41" borderId="0" applyNumberFormat="0" applyBorder="0" applyAlignment="0" applyProtection="0"/>
    <xf numFmtId="0" fontId="9" fillId="27" borderId="0" applyNumberFormat="0" applyBorder="0" applyAlignment="0" applyProtection="0"/>
    <xf numFmtId="0" fontId="13" fillId="0" borderId="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9" fillId="27" borderId="0" applyNumberFormat="0" applyBorder="0" applyAlignment="0" applyProtection="0"/>
    <xf numFmtId="0" fontId="13" fillId="0" borderId="0">
      <alignment vertical="center"/>
    </xf>
    <xf numFmtId="0" fontId="32"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16" fillId="28"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15" fillId="0" borderId="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13" fillId="0" borderId="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41" borderId="0" applyNumberFormat="0" applyBorder="0" applyAlignment="0" applyProtection="0"/>
    <xf numFmtId="0" fontId="9" fillId="27" borderId="0" applyNumberFormat="0" applyBorder="0" applyAlignment="0" applyProtection="0"/>
    <xf numFmtId="0" fontId="13" fillId="0" borderId="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13" fillId="0" borderId="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13" fillId="0" borderId="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3" fillId="0" borderId="0"/>
    <xf numFmtId="0" fontId="9"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3" fillId="0" borderId="0"/>
    <xf numFmtId="0" fontId="9"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9"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3" fillId="0" borderId="0"/>
    <xf numFmtId="0" fontId="9"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3" fillId="0" borderId="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3" fillId="0" borderId="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2"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30" fillId="41"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15" fillId="21"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13" fillId="0" borderId="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41" borderId="0" applyNumberFormat="0" applyBorder="0" applyAlignment="0" applyProtection="0"/>
    <xf numFmtId="0" fontId="9" fillId="27" borderId="0" applyNumberFormat="0" applyBorder="0" applyAlignment="0" applyProtection="0"/>
    <xf numFmtId="0" fontId="30" fillId="41" borderId="0" applyNumberFormat="0" applyBorder="0" applyAlignment="0" applyProtection="0"/>
    <xf numFmtId="0" fontId="9" fillId="27" borderId="0" applyNumberFormat="0" applyBorder="0" applyAlignment="0" applyProtection="0"/>
    <xf numFmtId="0" fontId="30" fillId="41"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29" fillId="41" borderId="0" applyNumberFormat="0" applyBorder="0" applyAlignment="0" applyProtection="0"/>
    <xf numFmtId="0" fontId="13" fillId="0" borderId="0"/>
    <xf numFmtId="0" fontId="31" fillId="41" borderId="0" applyNumberFormat="0" applyBorder="0" applyAlignment="0" applyProtection="0"/>
    <xf numFmtId="0" fontId="30" fillId="41" borderId="0" applyNumberFormat="0" applyBorder="0" applyAlignment="0" applyProtection="0"/>
    <xf numFmtId="0" fontId="9" fillId="27" borderId="0" applyNumberFormat="0" applyBorder="0" applyAlignment="0" applyProtection="0"/>
    <xf numFmtId="0" fontId="30" fillId="41" borderId="0" applyNumberFormat="0" applyBorder="0" applyAlignment="0" applyProtection="0"/>
    <xf numFmtId="0" fontId="9" fillId="27" borderId="0" applyNumberFormat="0" applyBorder="0" applyAlignment="0" applyProtection="0"/>
    <xf numFmtId="0" fontId="30" fillId="41" borderId="0" applyNumberFormat="0" applyBorder="0" applyAlignment="0" applyProtection="0"/>
    <xf numFmtId="0" fontId="9" fillId="27" borderId="0" applyNumberFormat="0" applyBorder="0" applyAlignment="0" applyProtection="0"/>
    <xf numFmtId="0" fontId="31" fillId="41" borderId="0" applyNumberFormat="0" applyBorder="0" applyAlignment="0" applyProtection="0"/>
    <xf numFmtId="0" fontId="9" fillId="27"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1" fillId="41" borderId="0" applyNumberFormat="0" applyBorder="0" applyAlignment="0" applyProtection="0"/>
    <xf numFmtId="0" fontId="13" fillId="0" borderId="0"/>
    <xf numFmtId="0" fontId="29"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34" fillId="0" borderId="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9" fillId="0" borderId="0" applyNumberFormat="0" applyFill="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1"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1"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1"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1"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15" fillId="7" borderId="3" applyNumberFormat="0" applyFont="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13" fillId="0" borderId="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0" fillId="27" borderId="0" applyNumberFormat="0" applyBorder="0" applyAlignment="0" applyProtection="0"/>
    <xf numFmtId="0" fontId="9" fillId="27" borderId="0" applyNumberFormat="0" applyBorder="0" applyAlignment="0" applyProtection="0"/>
    <xf numFmtId="0" fontId="29" fillId="41" borderId="0" applyNumberFormat="0" applyBorder="0" applyAlignment="0" applyProtection="0"/>
    <xf numFmtId="0" fontId="9" fillId="27" borderId="0" applyNumberFormat="0" applyBorder="0" applyAlignment="0" applyProtection="0"/>
    <xf numFmtId="0" fontId="13" fillId="0" borderId="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29" fillId="43"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29" fillId="43" borderId="0" applyNumberFormat="0" applyBorder="0" applyAlignment="0" applyProtection="0"/>
    <xf numFmtId="0" fontId="9" fillId="31" borderId="0" applyNumberFormat="0" applyBorder="0" applyAlignment="0" applyProtection="0"/>
    <xf numFmtId="0" fontId="9" fillId="0" borderId="0" applyNumberFormat="0" applyFill="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29" fillId="43" borderId="0" applyNumberFormat="0" applyBorder="0" applyAlignment="0" applyProtection="0"/>
    <xf numFmtId="0" fontId="9" fillId="31" borderId="0" applyNumberFormat="0" applyBorder="0" applyAlignment="0" applyProtection="0"/>
    <xf numFmtId="0" fontId="9" fillId="0" borderId="0" applyNumberFormat="0" applyFill="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1" fillId="43"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1" fillId="43" borderId="0" applyNumberFormat="0" applyBorder="0" applyAlignment="0" applyProtection="0"/>
    <xf numFmtId="0" fontId="9" fillId="31" borderId="0" applyNumberFormat="0" applyBorder="0" applyAlignment="0" applyProtection="0"/>
    <xf numFmtId="0" fontId="13" fillId="0" borderId="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9" fillId="31" borderId="0" applyNumberFormat="0" applyBorder="0" applyAlignment="0" applyProtection="0"/>
    <xf numFmtId="0" fontId="13" fillId="0" borderId="0">
      <alignment vertical="center"/>
    </xf>
    <xf numFmtId="0" fontId="32" fillId="31" borderId="0" applyNumberFormat="0" applyBorder="0" applyAlignment="0" applyProtection="0"/>
    <xf numFmtId="0" fontId="29" fillId="43"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29" fillId="43"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29" fillId="43" borderId="0" applyNumberFormat="0" applyBorder="0" applyAlignment="0" applyProtection="0"/>
    <xf numFmtId="0" fontId="9" fillId="31" borderId="0" applyNumberFormat="0" applyBorder="0" applyAlignment="0" applyProtection="0"/>
    <xf numFmtId="0" fontId="9" fillId="0" borderId="4" applyNumberFormat="0" applyFill="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15" fillId="7" borderId="3" applyNumberFormat="0" applyFont="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0"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0"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0" fillId="31" borderId="0" applyNumberFormat="0" applyBorder="0" applyAlignment="0" applyProtection="0"/>
    <xf numFmtId="0" fontId="9" fillId="31" borderId="0" applyNumberFormat="0" applyBorder="0" applyAlignment="0" applyProtection="0"/>
    <xf numFmtId="0" fontId="13" fillId="0" borderId="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0" fillId="31" borderId="0" applyNumberFormat="0" applyBorder="0" applyAlignment="0" applyProtection="0"/>
    <xf numFmtId="0" fontId="9" fillId="31" borderId="0" applyNumberFormat="0" applyBorder="0" applyAlignment="0" applyProtection="0"/>
    <xf numFmtId="0" fontId="30"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1" fillId="43"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1" fillId="43"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1" fillId="43"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1" fillId="43"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29" fillId="43"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2" fillId="31" borderId="0" applyNumberFormat="0" applyBorder="0" applyAlignment="0" applyProtection="0"/>
    <xf numFmtId="0" fontId="30"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0" fillId="31" borderId="0" applyNumberFormat="0" applyBorder="0" applyAlignment="0" applyProtection="0"/>
    <xf numFmtId="0" fontId="9" fillId="31" borderId="0" applyNumberFormat="0" applyBorder="0" applyAlignment="0" applyProtection="0"/>
    <xf numFmtId="0" fontId="30"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0"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0"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29" fillId="43" borderId="0" applyNumberFormat="0" applyBorder="0" applyAlignment="0" applyProtection="0"/>
    <xf numFmtId="0" fontId="9" fillId="31" borderId="0" applyNumberFormat="0" applyBorder="0" applyAlignment="0" applyProtection="0"/>
    <xf numFmtId="0" fontId="29" fillId="43" borderId="0" applyNumberFormat="0" applyBorder="0" applyAlignment="0" applyProtection="0"/>
    <xf numFmtId="0" fontId="9" fillId="31" borderId="0" applyNumberFormat="0" applyBorder="0" applyAlignment="0" applyProtection="0"/>
    <xf numFmtId="0" fontId="13" fillId="0" borderId="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0"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0"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0"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1" fillId="43"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0" fillId="31" borderId="0" applyNumberFormat="0" applyBorder="0" applyAlignment="0" applyProtection="0"/>
    <xf numFmtId="0" fontId="9" fillId="31" borderId="0" applyNumberFormat="0" applyBorder="0" applyAlignment="0" applyProtection="0"/>
    <xf numFmtId="0" fontId="30" fillId="31" borderId="0" applyNumberFormat="0" applyBorder="0" applyAlignment="0" applyProtection="0"/>
    <xf numFmtId="0" fontId="9" fillId="31" borderId="0" applyNumberFormat="0" applyBorder="0" applyAlignment="0" applyProtection="0"/>
    <xf numFmtId="0" fontId="31" fillId="43" borderId="0" applyNumberFormat="0" applyBorder="0" applyAlignment="0" applyProtection="0"/>
    <xf numFmtId="0" fontId="9" fillId="31" borderId="0" applyNumberFormat="0" applyBorder="0" applyAlignment="0" applyProtection="0"/>
    <xf numFmtId="0" fontId="13" fillId="0" borderId="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29" fillId="44"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29" fillId="44" borderId="0" applyNumberFormat="0" applyBorder="0" applyAlignment="0" applyProtection="0"/>
    <xf numFmtId="0" fontId="9" fillId="35" borderId="0" applyNumberFormat="0" applyBorder="0" applyAlignment="0" applyProtection="0"/>
    <xf numFmtId="0" fontId="9" fillId="0" borderId="4" applyNumberFormat="0" applyFill="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29" fillId="44" borderId="0" applyNumberFormat="0" applyBorder="0" applyAlignment="0" applyProtection="0"/>
    <xf numFmtId="0" fontId="9" fillId="35" borderId="0" applyNumberFormat="0" applyBorder="0" applyAlignment="0" applyProtection="0"/>
    <xf numFmtId="0" fontId="9" fillId="0" borderId="4" applyNumberFormat="0" applyFill="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1" fillId="44"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1" fillId="44" borderId="0" applyNumberFormat="0" applyBorder="0" applyAlignment="0" applyProtection="0"/>
    <xf numFmtId="0" fontId="9" fillId="35" borderId="0" applyNumberFormat="0" applyBorder="0" applyAlignment="0" applyProtection="0"/>
    <xf numFmtId="0" fontId="13" fillId="0" borderId="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9" fillId="35" borderId="0" applyNumberFormat="0" applyBorder="0" applyAlignment="0" applyProtection="0"/>
    <xf numFmtId="0" fontId="13" fillId="0" borderId="0"/>
    <xf numFmtId="0" fontId="32" fillId="35" borderId="0" applyNumberFormat="0" applyBorder="0" applyAlignment="0" applyProtection="0"/>
    <xf numFmtId="0" fontId="29" fillId="44"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29" fillId="44"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29" fillId="44" borderId="0" applyNumberFormat="0" applyBorder="0" applyAlignment="0" applyProtection="0"/>
    <xf numFmtId="0" fontId="9" fillId="35" borderId="0" applyNumberFormat="0" applyBorder="0" applyAlignment="0" applyProtection="0"/>
    <xf numFmtId="0" fontId="15" fillId="7" borderId="3" applyNumberFormat="0" applyFont="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13" fillId="0" borderId="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0"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0"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0" fillId="35" borderId="0" applyNumberFormat="0" applyBorder="0" applyAlignment="0" applyProtection="0"/>
    <xf numFmtId="0" fontId="9" fillId="35" borderId="0" applyNumberFormat="0" applyBorder="0" applyAlignment="0" applyProtection="0"/>
    <xf numFmtId="0" fontId="13" fillId="0" borderId="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0" fillId="35" borderId="0" applyNumberFormat="0" applyBorder="0" applyAlignment="0" applyProtection="0"/>
    <xf numFmtId="0" fontId="9" fillId="35" borderId="0" applyNumberFormat="0" applyBorder="0" applyAlignment="0" applyProtection="0"/>
    <xf numFmtId="0" fontId="30"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1" fillId="44"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1" fillId="44"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1" fillId="44"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1" fillId="44"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29" fillId="44"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2" fillId="35" borderId="0" applyNumberFormat="0" applyBorder="0" applyAlignment="0" applyProtection="0"/>
    <xf numFmtId="0" fontId="30"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0" fillId="35" borderId="0" applyNumberFormat="0" applyBorder="0" applyAlignment="0" applyProtection="0"/>
    <xf numFmtId="0" fontId="9" fillId="35" borderId="0" applyNumberFormat="0" applyBorder="0" applyAlignment="0" applyProtection="0"/>
    <xf numFmtId="0" fontId="30"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0"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0"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29" fillId="44" borderId="0" applyNumberFormat="0" applyBorder="0" applyAlignment="0" applyProtection="0"/>
    <xf numFmtId="0" fontId="9" fillId="35" borderId="0" applyNumberFormat="0" applyBorder="0" applyAlignment="0" applyProtection="0"/>
    <xf numFmtId="0" fontId="29" fillId="44" borderId="0" applyNumberFormat="0" applyBorder="0" applyAlignment="0" applyProtection="0"/>
    <xf numFmtId="0" fontId="9" fillId="35" borderId="0" applyNumberFormat="0" applyBorder="0" applyAlignment="0" applyProtection="0"/>
    <xf numFmtId="0" fontId="13" fillId="0" borderId="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0"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0"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0"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1" fillId="44"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0" fillId="35" borderId="0" applyNumberFormat="0" applyBorder="0" applyAlignment="0" applyProtection="0"/>
    <xf numFmtId="0" fontId="9" fillId="35" borderId="0" applyNumberFormat="0" applyBorder="0" applyAlignment="0" applyProtection="0"/>
    <xf numFmtId="0" fontId="30" fillId="35" borderId="0" applyNumberFormat="0" applyBorder="0" applyAlignment="0" applyProtection="0"/>
    <xf numFmtId="0" fontId="9" fillId="35" borderId="0" applyNumberFormat="0" applyBorder="0" applyAlignment="0" applyProtection="0"/>
    <xf numFmtId="0" fontId="31" fillId="44" borderId="0" applyNumberFormat="0" applyBorder="0" applyAlignment="0" applyProtection="0"/>
    <xf numFmtId="0" fontId="9" fillId="35" borderId="0" applyNumberFormat="0" applyBorder="0" applyAlignment="0" applyProtection="0"/>
    <xf numFmtId="0" fontId="13" fillId="0" borderId="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9" fillId="0" borderId="4" applyNumberFormat="0" applyFill="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16" fillId="20"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13" fillId="0" borderId="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13" fillId="0" borderId="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13" fillId="0" borderId="0"/>
    <xf numFmtId="0" fontId="9"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13" fillId="0" borderId="0"/>
    <xf numFmtId="0" fontId="9"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7" fillId="42"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4" fillId="0" borderId="0"/>
    <xf numFmtId="0" fontId="9"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9" fillId="0" borderId="4" applyNumberFormat="0" applyFill="0" applyAlignment="0" applyProtection="0"/>
    <xf numFmtId="0" fontId="9"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15" fillId="7" borderId="3" applyNumberFormat="0" applyFont="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13" fillId="0" borderId="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13" fillId="0" borderId="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31" fillId="45" borderId="0" applyNumberFormat="0" applyBorder="0" applyAlignment="0" applyProtection="0"/>
    <xf numFmtId="0" fontId="9" fillId="16" borderId="0" applyNumberFormat="0" applyBorder="0" applyAlignment="0" applyProtection="0"/>
    <xf numFmtId="0" fontId="31" fillId="45" borderId="0" applyNumberFormat="0" applyBorder="0" applyAlignment="0" applyProtection="0"/>
    <xf numFmtId="0" fontId="9" fillId="16" borderId="0" applyNumberFormat="0" applyBorder="0" applyAlignment="0" applyProtection="0"/>
    <xf numFmtId="0" fontId="9" fillId="0" borderId="4" applyNumberFormat="0" applyFill="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9" fillId="16" borderId="0" applyNumberFormat="0" applyBorder="0" applyAlignment="0" applyProtection="0"/>
    <xf numFmtId="0" fontId="33" fillId="0" borderId="0"/>
    <xf numFmtId="0" fontId="32"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13" fillId="0" borderId="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37" fillId="42"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13" fillId="0" borderId="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45" borderId="0" applyNumberFormat="0" applyBorder="0" applyAlignment="0" applyProtection="0"/>
    <xf numFmtId="0" fontId="9" fillId="16" borderId="0" applyNumberFormat="0" applyBorder="0" applyAlignment="0" applyProtection="0"/>
    <xf numFmtId="0" fontId="9" fillId="0" borderId="4" applyNumberFormat="0" applyFill="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15" fillId="7" borderId="3" applyNumberFormat="0" applyFont="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13" fillId="0" borderId="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13" fillId="0" borderId="0"/>
    <xf numFmtId="0" fontId="9"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13" fillId="0" borderId="0"/>
    <xf numFmtId="0" fontId="9"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13" fillId="0" borderId="0"/>
    <xf numFmtId="0" fontId="9"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7" fillId="42"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16" fillId="42"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9" fillId="0" borderId="4" applyNumberFormat="0" applyFill="0" applyAlignment="0" applyProtection="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15" fillId="7" borderId="3" applyNumberFormat="0" applyFont="0" applyAlignment="0" applyProtection="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13" fillId="0" borderId="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13" fillId="0" borderId="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13" fillId="0" borderId="0"/>
    <xf numFmtId="0" fontId="29"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2"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30" fillId="45"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13" fillId="0" borderId="0"/>
    <xf numFmtId="0" fontId="9"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7" fillId="42"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13" fillId="0" borderId="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9" fillId="0" borderId="4" applyNumberFormat="0" applyFill="0" applyAlignment="0" applyProtection="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15" fillId="7" borderId="3" applyNumberFormat="0" applyFont="0" applyAlignment="0" applyProtection="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13" fillId="0" borderId="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13" fillId="0" borderId="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13" fillId="0" borderId="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13" fillId="0" borderId="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7" fillId="42"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13" fillId="0" borderId="0"/>
    <xf numFmtId="0" fontId="29"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15" fillId="17"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13" fillId="0" borderId="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3" fillId="0" borderId="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3" fillId="0" borderId="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13" fillId="0" borderId="0"/>
    <xf numFmtId="0" fontId="29" fillId="45"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3" fillId="0" borderId="0"/>
    <xf numFmtId="0" fontId="29" fillId="45"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13" fillId="0" borderId="0"/>
    <xf numFmtId="0" fontId="29" fillId="45"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33" fillId="0" borderId="0"/>
    <xf numFmtId="0" fontId="29" fillId="45"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45" borderId="0" applyNumberFormat="0" applyBorder="0" applyAlignment="0" applyProtection="0"/>
    <xf numFmtId="0" fontId="13" fillId="0" borderId="0"/>
    <xf numFmtId="0" fontId="29" fillId="45" borderId="0" applyNumberFormat="0" applyBorder="0" applyAlignment="0" applyProtection="0"/>
    <xf numFmtId="0" fontId="30" fillId="45" borderId="0" applyNumberFormat="0" applyBorder="0" applyAlignment="0" applyProtection="0"/>
    <xf numFmtId="0" fontId="9" fillId="16" borderId="0" applyNumberFormat="0" applyBorder="0" applyAlignment="0" applyProtection="0"/>
    <xf numFmtId="0" fontId="30" fillId="45" borderId="0" applyNumberFormat="0" applyBorder="0" applyAlignment="0" applyProtection="0"/>
    <xf numFmtId="0" fontId="9" fillId="16" borderId="0" applyNumberFormat="0" applyBorder="0" applyAlignment="0" applyProtection="0"/>
    <xf numFmtId="0" fontId="30" fillId="45"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29" fillId="45" borderId="0" applyNumberFormat="0" applyBorder="0" applyAlignment="0" applyProtection="0"/>
    <xf numFmtId="0" fontId="33" fillId="0" borderId="0"/>
    <xf numFmtId="0" fontId="31" fillId="45" borderId="0" applyNumberFormat="0" applyBorder="0" applyAlignment="0" applyProtection="0"/>
    <xf numFmtId="0" fontId="30" fillId="45" borderId="0" applyNumberFormat="0" applyBorder="0" applyAlignment="0" applyProtection="0"/>
    <xf numFmtId="0" fontId="9" fillId="16" borderId="0" applyNumberFormat="0" applyBorder="0" applyAlignment="0" applyProtection="0"/>
    <xf numFmtId="0" fontId="30" fillId="45" borderId="0" applyNumberFormat="0" applyBorder="0" applyAlignment="0" applyProtection="0"/>
    <xf numFmtId="0" fontId="9" fillId="16" borderId="0" applyNumberFormat="0" applyBorder="0" applyAlignment="0" applyProtection="0"/>
    <xf numFmtId="0" fontId="30" fillId="45" borderId="0" applyNumberFormat="0" applyBorder="0" applyAlignment="0" applyProtection="0"/>
    <xf numFmtId="0" fontId="9" fillId="16" borderId="0" applyNumberFormat="0" applyBorder="0" applyAlignment="0" applyProtection="0"/>
    <xf numFmtId="0" fontId="31" fillId="45" borderId="0" applyNumberFormat="0" applyBorder="0" applyAlignment="0" applyProtection="0"/>
    <xf numFmtId="0" fontId="9" fillId="16"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1" fillId="45" borderId="0" applyNumberFormat="0" applyBorder="0" applyAlignment="0" applyProtection="0"/>
    <xf numFmtId="0" fontId="37" fillId="42"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13" fillId="0" borderId="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13" fillId="0" borderId="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1"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1"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1"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1"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13" fillId="0" borderId="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13" fillId="0" borderId="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0" fillId="16" borderId="0" applyNumberFormat="0" applyBorder="0" applyAlignment="0" applyProtection="0"/>
    <xf numFmtId="0" fontId="9" fillId="16" borderId="0" applyNumberFormat="0" applyBorder="0" applyAlignment="0" applyProtection="0"/>
    <xf numFmtId="0" fontId="29" fillId="45" borderId="0" applyNumberFormat="0" applyBorder="0" applyAlignment="0" applyProtection="0"/>
    <xf numFmtId="0" fontId="9" fillId="16" borderId="0" applyNumberFormat="0" applyBorder="0" applyAlignment="0" applyProtection="0"/>
    <xf numFmtId="0" fontId="13" fillId="0" borderId="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9" fillId="46"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9" fillId="46" borderId="0" applyNumberFormat="0" applyBorder="0" applyAlignment="0" applyProtection="0"/>
    <xf numFmtId="0" fontId="9" fillId="20" borderId="0" applyNumberFormat="0" applyBorder="0" applyAlignment="0" applyProtection="0"/>
    <xf numFmtId="0" fontId="13" fillId="29"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9" fillId="46" borderId="0" applyNumberFormat="0" applyBorder="0" applyAlignment="0" applyProtection="0"/>
    <xf numFmtId="0" fontId="9" fillId="20" borderId="0" applyNumberFormat="0" applyBorder="0" applyAlignment="0" applyProtection="0"/>
    <xf numFmtId="0" fontId="13"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1" fillId="46"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1" fillId="46" borderId="0" applyNumberFormat="0" applyBorder="0" applyAlignment="0" applyProtection="0"/>
    <xf numFmtId="0" fontId="9" fillId="20" borderId="0" applyNumberFormat="0" applyBorder="0" applyAlignment="0" applyProtection="0"/>
    <xf numFmtId="0" fontId="13" fillId="0" borderId="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9" fillId="20" borderId="0" applyNumberFormat="0" applyBorder="0" applyAlignment="0" applyProtection="0"/>
    <xf numFmtId="0" fontId="13" fillId="0" borderId="0"/>
    <xf numFmtId="0" fontId="32" fillId="20" borderId="0" applyNumberFormat="0" applyBorder="0" applyAlignment="0" applyProtection="0"/>
    <xf numFmtId="0" fontId="29" fillId="46"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9" fillId="46"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9" fillId="46" borderId="0" applyNumberFormat="0" applyBorder="0" applyAlignment="0" applyProtection="0"/>
    <xf numFmtId="0" fontId="9" fillId="20" borderId="0" applyNumberFormat="0" applyBorder="0" applyAlignment="0" applyProtection="0"/>
    <xf numFmtId="0" fontId="13" fillId="0" borderId="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13" fillId="0" borderId="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0"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0"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0" fillId="20" borderId="0" applyNumberFormat="0" applyBorder="0" applyAlignment="0" applyProtection="0"/>
    <xf numFmtId="0" fontId="9" fillId="20" borderId="0" applyNumberFormat="0" applyBorder="0" applyAlignment="0" applyProtection="0"/>
    <xf numFmtId="0" fontId="13" fillId="0" borderId="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0" fillId="20" borderId="0" applyNumberFormat="0" applyBorder="0" applyAlignment="0" applyProtection="0"/>
    <xf numFmtId="0" fontId="9" fillId="20" borderId="0" applyNumberFormat="0" applyBorder="0" applyAlignment="0" applyProtection="0"/>
    <xf numFmtId="0" fontId="30"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1" fillId="46"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1" fillId="46"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1" fillId="46"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1" fillId="46"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29" fillId="46"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2" fillId="20" borderId="0" applyNumberFormat="0" applyBorder="0" applyAlignment="0" applyProtection="0"/>
    <xf numFmtId="0" fontId="30"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0" fillId="20" borderId="0" applyNumberFormat="0" applyBorder="0" applyAlignment="0" applyProtection="0"/>
    <xf numFmtId="0" fontId="9" fillId="20" borderId="0" applyNumberFormat="0" applyBorder="0" applyAlignment="0" applyProtection="0"/>
    <xf numFmtId="0" fontId="30"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0"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0"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9" fillId="46" borderId="0" applyNumberFormat="0" applyBorder="0" applyAlignment="0" applyProtection="0"/>
    <xf numFmtId="0" fontId="9" fillId="20" borderId="0" applyNumberFormat="0" applyBorder="0" applyAlignment="0" applyProtection="0"/>
    <xf numFmtId="0" fontId="29" fillId="46" borderId="0" applyNumberFormat="0" applyBorder="0" applyAlignment="0" applyProtection="0"/>
    <xf numFmtId="0" fontId="9" fillId="20" borderId="0" applyNumberFormat="0" applyBorder="0" applyAlignment="0" applyProtection="0"/>
    <xf numFmtId="0" fontId="13" fillId="0" borderId="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0"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0"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0"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1" fillId="46"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0" fillId="20" borderId="0" applyNumberFormat="0" applyBorder="0" applyAlignment="0" applyProtection="0"/>
    <xf numFmtId="0" fontId="9" fillId="20" borderId="0" applyNumberFormat="0" applyBorder="0" applyAlignment="0" applyProtection="0"/>
    <xf numFmtId="0" fontId="30" fillId="20" borderId="0" applyNumberFormat="0" applyBorder="0" applyAlignment="0" applyProtection="0"/>
    <xf numFmtId="0" fontId="9" fillId="20" borderId="0" applyNumberFormat="0" applyBorder="0" applyAlignment="0" applyProtection="0"/>
    <xf numFmtId="0" fontId="31" fillId="46" borderId="0" applyNumberFormat="0" applyBorder="0" applyAlignment="0" applyProtection="0"/>
    <xf numFmtId="0" fontId="9" fillId="20" borderId="0" applyNumberFormat="0" applyBorder="0" applyAlignment="0" applyProtection="0"/>
    <xf numFmtId="0" fontId="13" fillId="0" borderId="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13" fillId="0" borderId="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13" fillId="0" borderId="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13" fillId="0" borderId="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9" fillId="0" borderId="4" applyNumberFormat="0" applyFill="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5" fillId="7" borderId="3" applyNumberFormat="0" applyFont="0" applyAlignment="0" applyProtection="0"/>
    <xf numFmtId="0" fontId="9"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6" fillId="48"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6" fillId="42"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9" fillId="0" borderId="4" applyNumberFormat="0" applyFill="0" applyAlignment="0" applyProtection="0"/>
    <xf numFmtId="0" fontId="9"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5" fillId="7" borderId="3" applyNumberFormat="0" applyFont="0" applyAlignment="0" applyProtection="0"/>
    <xf numFmtId="0" fontId="9"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3" fillId="0" borderId="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13" fillId="0" borderId="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13" fillId="0" borderId="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31" fillId="47" borderId="0" applyNumberFormat="0" applyBorder="0" applyAlignment="0" applyProtection="0"/>
    <xf numFmtId="0" fontId="9" fillId="24" borderId="0" applyNumberFormat="0" applyBorder="0" applyAlignment="0" applyProtection="0"/>
    <xf numFmtId="0" fontId="31" fillId="47" borderId="0" applyNumberFormat="0" applyBorder="0" applyAlignment="0" applyProtection="0"/>
    <xf numFmtId="0" fontId="9" fillId="24" borderId="0" applyNumberFormat="0" applyBorder="0" applyAlignment="0" applyProtection="0"/>
    <xf numFmtId="0" fontId="13" fillId="0" borderId="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47" borderId="0" applyNumberFormat="0" applyBorder="0" applyAlignment="0" applyProtection="0"/>
    <xf numFmtId="0" fontId="30" fillId="47" borderId="0" applyNumberFormat="0" applyBorder="0" applyAlignment="0" applyProtection="0"/>
    <xf numFmtId="0" fontId="9" fillId="24" borderId="0" applyNumberFormat="0" applyBorder="0" applyAlignment="0" applyProtection="0"/>
    <xf numFmtId="0" fontId="33" fillId="0" borderId="0"/>
    <xf numFmtId="0" fontId="32"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38" fillId="42"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9" fillId="0" borderId="4" applyNumberFormat="0" applyFill="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16" fillId="20"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47" borderId="0" applyNumberFormat="0" applyBorder="0" applyAlignment="0" applyProtection="0"/>
    <xf numFmtId="0" fontId="9" fillId="24" borderId="0" applyNumberFormat="0" applyBorder="0" applyAlignment="0" applyProtection="0"/>
    <xf numFmtId="0" fontId="13" fillId="0" borderId="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13" fillId="0" borderId="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13" fillId="0" borderId="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3" fillId="0" borderId="0"/>
    <xf numFmtId="0" fontId="9"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7" fillId="42"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6" fillId="31"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3" fillId="0" borderId="0" applyNumberFormat="0" applyFill="0" applyBorder="0" applyAlignment="0" applyProtection="0"/>
    <xf numFmtId="0" fontId="9"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5" fillId="7" borderId="3" applyNumberFormat="0" applyFont="0" applyAlignment="0" applyProtection="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3" fillId="0" borderId="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3" fillId="0" borderId="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3" fillId="0" borderId="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3" fillId="0" borderId="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7" fillId="42"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2"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30" fillId="47"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16" fillId="31"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3" fillId="0" borderId="0" applyNumberFormat="0" applyFill="0" applyBorder="0" applyAlignment="0" applyProtection="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5" fillId="7" borderId="3" applyNumberFormat="0" applyFont="0" applyAlignment="0" applyProtection="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3" fillId="0" borderId="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3" fillId="0" borderId="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3" fillId="0" borderId="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3" fillId="0" borderId="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7" fillId="42"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3" fillId="0" borderId="0" applyNumberFormat="0" applyFill="0" applyBorder="0" applyAlignment="0" applyProtection="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6" fillId="20"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3" fillId="0" borderId="0"/>
    <xf numFmtId="0" fontId="29"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13" fillId="0" borderId="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3" fillId="0" borderId="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3" fillId="0" borderId="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7" fillId="42"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3" fillId="0" borderId="0"/>
    <xf numFmtId="0" fontId="29" fillId="47"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3" fillId="0" borderId="0" applyNumberFormat="0" applyFill="0" applyBorder="0" applyAlignment="0" applyProtection="0"/>
    <xf numFmtId="0" fontId="29" fillId="47"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5" fillId="7" borderId="3" applyNumberFormat="0" applyFont="0" applyAlignment="0" applyProtection="0"/>
    <xf numFmtId="0" fontId="29" fillId="47"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3" fillId="0" borderId="0"/>
    <xf numFmtId="0" fontId="29" fillId="47"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29" fillId="47" borderId="0" applyNumberFormat="0" applyBorder="0" applyAlignment="0" applyProtection="0"/>
    <xf numFmtId="0" fontId="13" fillId="0" borderId="0"/>
    <xf numFmtId="0" fontId="29" fillId="47" borderId="0" applyNumberFormat="0" applyBorder="0" applyAlignment="0" applyProtection="0"/>
    <xf numFmtId="0" fontId="30" fillId="47" borderId="0" applyNumberFormat="0" applyBorder="0" applyAlignment="0" applyProtection="0"/>
    <xf numFmtId="0" fontId="9" fillId="24" borderId="0" applyNumberFormat="0" applyBorder="0" applyAlignment="0" applyProtection="0"/>
    <xf numFmtId="0" fontId="30" fillId="47" borderId="0" applyNumberFormat="0" applyBorder="0" applyAlignment="0" applyProtection="0"/>
    <xf numFmtId="0" fontId="9" fillId="24" borderId="0" applyNumberFormat="0" applyBorder="0" applyAlignment="0" applyProtection="0"/>
    <xf numFmtId="0" fontId="30" fillId="47"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30" fillId="47" borderId="0" applyNumberFormat="0" applyBorder="0" applyAlignment="0" applyProtection="0"/>
    <xf numFmtId="0" fontId="30" fillId="47" borderId="0" applyNumberFormat="0" applyBorder="0" applyAlignment="0" applyProtection="0"/>
    <xf numFmtId="0" fontId="29" fillId="47" borderId="0" applyNumberFormat="0" applyBorder="0" applyAlignment="0" applyProtection="0"/>
    <xf numFmtId="0" fontId="13" fillId="0" borderId="0"/>
    <xf numFmtId="0" fontId="31" fillId="47" borderId="0" applyNumberFormat="0" applyBorder="0" applyAlignment="0" applyProtection="0"/>
    <xf numFmtId="0" fontId="30" fillId="47" borderId="0" applyNumberFormat="0" applyBorder="0" applyAlignment="0" applyProtection="0"/>
    <xf numFmtId="0" fontId="9" fillId="24" borderId="0" applyNumberFormat="0" applyBorder="0" applyAlignment="0" applyProtection="0"/>
    <xf numFmtId="0" fontId="30" fillId="47" borderId="0" applyNumberFormat="0" applyBorder="0" applyAlignment="0" applyProtection="0"/>
    <xf numFmtId="0" fontId="9" fillId="24" borderId="0" applyNumberFormat="0" applyBorder="0" applyAlignment="0" applyProtection="0"/>
    <xf numFmtId="0" fontId="30" fillId="47" borderId="0" applyNumberFormat="0" applyBorder="0" applyAlignment="0" applyProtection="0"/>
    <xf numFmtId="0" fontId="9" fillId="24" borderId="0" applyNumberFormat="0" applyBorder="0" applyAlignment="0" applyProtection="0"/>
    <xf numFmtId="0" fontId="31" fillId="47" borderId="0" applyNumberFormat="0" applyBorder="0" applyAlignment="0" applyProtection="0"/>
    <xf numFmtId="0" fontId="9" fillId="24" borderId="0" applyNumberFormat="0" applyBorder="0" applyAlignment="0" applyProtection="0"/>
    <xf numFmtId="0" fontId="30" fillId="47" borderId="0" applyNumberFormat="0" applyBorder="0" applyAlignment="0" applyProtection="0"/>
    <xf numFmtId="0" fontId="30" fillId="47" borderId="0" applyNumberFormat="0" applyBorder="0" applyAlignment="0" applyProtection="0"/>
    <xf numFmtId="0" fontId="31" fillId="47" borderId="0" applyNumberFormat="0" applyBorder="0" applyAlignment="0" applyProtection="0"/>
    <xf numFmtId="0" fontId="13" fillId="0" borderId="0"/>
    <xf numFmtId="0" fontId="29"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37" fillId="42"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33" fillId="0" borderId="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47" borderId="0" applyNumberFormat="0" applyBorder="0" applyAlignment="0" applyProtection="0"/>
    <xf numFmtId="0" fontId="30"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1"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1"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1"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1"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13" fillId="0" borderId="0" applyNumberFormat="0" applyFill="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15" fillId="7" borderId="3" applyNumberFormat="0" applyFont="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0" fillId="24" borderId="0" applyNumberFormat="0" applyBorder="0" applyAlignment="0" applyProtection="0"/>
    <xf numFmtId="0" fontId="9" fillId="24" borderId="0" applyNumberFormat="0" applyBorder="0" applyAlignment="0" applyProtection="0"/>
    <xf numFmtId="0" fontId="29" fillId="47" borderId="0" applyNumberFormat="0" applyBorder="0" applyAlignment="0" applyProtection="0"/>
    <xf numFmtId="0" fontId="9" fillId="24" borderId="0" applyNumberFormat="0" applyBorder="0" applyAlignment="0" applyProtection="0"/>
    <xf numFmtId="0" fontId="13" fillId="0" borderId="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13" fillId="0" borderId="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13" fillId="0" borderId="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37" fillId="42"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9" fillId="0" borderId="0" applyNumberFormat="0" applyFill="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6" fillId="20"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3" fillId="0" borderId="0"/>
    <xf numFmtId="0" fontId="9"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3" fillId="0" borderId="0"/>
    <xf numFmtId="0" fontId="9"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3" fillId="0" borderId="0"/>
    <xf numFmtId="0" fontId="9"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3" fillId="0" borderId="0"/>
    <xf numFmtId="0" fontId="9"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7" fillId="42"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15" fillId="7" borderId="3" applyNumberFormat="0" applyFont="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9" fillId="0" borderId="0" applyNumberFormat="0" applyFill="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31" fillId="41" borderId="0" applyNumberFormat="0" applyBorder="0" applyAlignment="0" applyProtection="0"/>
    <xf numFmtId="0" fontId="9" fillId="28" borderId="0" applyNumberFormat="0" applyBorder="0" applyAlignment="0" applyProtection="0"/>
    <xf numFmtId="0" fontId="31" fillId="41" borderId="0" applyNumberFormat="0" applyBorder="0" applyAlignment="0" applyProtection="0"/>
    <xf numFmtId="0" fontId="9" fillId="28" borderId="0" applyNumberFormat="0" applyBorder="0" applyAlignment="0" applyProtection="0"/>
    <xf numFmtId="0" fontId="13" fillId="0" borderId="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9" fillId="28" borderId="0" applyNumberFormat="0" applyBorder="0" applyAlignment="0" applyProtection="0"/>
    <xf numFmtId="0" fontId="33" fillId="0" borderId="0"/>
    <xf numFmtId="0" fontId="32"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13" fillId="0" borderId="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13" fillId="0" borderId="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13" fillId="0" borderId="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41" borderId="0" applyNumberFormat="0" applyBorder="0" applyAlignment="0" applyProtection="0"/>
    <xf numFmtId="0" fontId="9" fillId="28" borderId="0" applyNumberFormat="0" applyBorder="0" applyAlignment="0" applyProtection="0"/>
    <xf numFmtId="0" fontId="13" fillId="0" borderId="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7" fillId="42"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3" fillId="0" borderId="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3" fillId="0" borderId="0" applyNumberFormat="0" applyFill="0" applyBorder="0" applyAlignment="0" applyProtection="0"/>
    <xf numFmtId="0" fontId="9"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5" fillId="7" borderId="3" applyNumberFormat="0" applyFont="0" applyAlignment="0" applyProtection="0"/>
    <xf numFmtId="0" fontId="9"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3" fillId="0" borderId="0"/>
    <xf numFmtId="0" fontId="9"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3" fillId="0" borderId="0"/>
    <xf numFmtId="0" fontId="9"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7" fillId="42"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3" fillId="0" borderId="0"/>
    <xf numFmtId="0" fontId="29"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2"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30" fillId="41"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13" fillId="0" borderId="0"/>
    <xf numFmtId="0" fontId="9"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3" fillId="0" borderId="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7" fillId="42"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3" fillId="0" borderId="0" applyNumberFormat="0" applyFill="0" applyBorder="0" applyAlignment="0" applyProtection="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5" fillId="7" borderId="3" applyNumberFormat="0" applyFont="0" applyAlignment="0" applyProtection="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6" fillId="20"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3" fillId="0" borderId="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3" fillId="0" borderId="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13" fillId="0" borderId="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29" fillId="41" borderId="0" applyNumberFormat="0" applyBorder="0" applyAlignment="0" applyProtection="0"/>
    <xf numFmtId="0" fontId="13" fillId="0" borderId="0"/>
    <xf numFmtId="0" fontId="29" fillId="41" borderId="0" applyNumberFormat="0" applyBorder="0" applyAlignment="0" applyProtection="0"/>
    <xf numFmtId="0" fontId="30" fillId="41" borderId="0" applyNumberFormat="0" applyBorder="0" applyAlignment="0" applyProtection="0"/>
    <xf numFmtId="0" fontId="9" fillId="28" borderId="0" applyNumberFormat="0" applyBorder="0" applyAlignment="0" applyProtection="0"/>
    <xf numFmtId="0" fontId="30" fillId="41" borderId="0" applyNumberFormat="0" applyBorder="0" applyAlignment="0" applyProtection="0"/>
    <xf numFmtId="0" fontId="9" fillId="28" borderId="0" applyNumberFormat="0" applyBorder="0" applyAlignment="0" applyProtection="0"/>
    <xf numFmtId="0" fontId="30" fillId="41"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29" fillId="41" borderId="0" applyNumberFormat="0" applyBorder="0" applyAlignment="0" applyProtection="0"/>
    <xf numFmtId="0" fontId="13" fillId="0" borderId="0"/>
    <xf numFmtId="0" fontId="31" fillId="41" borderId="0" applyNumberFormat="0" applyBorder="0" applyAlignment="0" applyProtection="0"/>
    <xf numFmtId="0" fontId="30" fillId="41" borderId="0" applyNumberFormat="0" applyBorder="0" applyAlignment="0" applyProtection="0"/>
    <xf numFmtId="0" fontId="9" fillId="28" borderId="0" applyNumberFormat="0" applyBorder="0" applyAlignment="0" applyProtection="0"/>
    <xf numFmtId="0" fontId="30" fillId="41" borderId="0" applyNumberFormat="0" applyBorder="0" applyAlignment="0" applyProtection="0"/>
    <xf numFmtId="0" fontId="9" fillId="28" borderId="0" applyNumberFormat="0" applyBorder="0" applyAlignment="0" applyProtection="0"/>
    <xf numFmtId="0" fontId="30" fillId="41" borderId="0" applyNumberFormat="0" applyBorder="0" applyAlignment="0" applyProtection="0"/>
    <xf numFmtId="0" fontId="9" fillId="28" borderId="0" applyNumberFormat="0" applyBorder="0" applyAlignment="0" applyProtection="0"/>
    <xf numFmtId="0" fontId="31" fillId="41" borderId="0" applyNumberFormat="0" applyBorder="0" applyAlignment="0" applyProtection="0"/>
    <xf numFmtId="0" fontId="9" fillId="28"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1" fillId="41" borderId="0" applyNumberFormat="0" applyBorder="0" applyAlignment="0" applyProtection="0"/>
    <xf numFmtId="0" fontId="13" fillId="0" borderId="0"/>
    <xf numFmtId="0" fontId="29"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15" fillId="17"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13" fillId="0" borderId="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1"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1"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1"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1"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13" fillId="0" borderId="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13" fillId="0" borderId="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0" fillId="28" borderId="0" applyNumberFormat="0" applyBorder="0" applyAlignment="0" applyProtection="0"/>
    <xf numFmtId="0" fontId="9" fillId="28" borderId="0" applyNumberFormat="0" applyBorder="0" applyAlignment="0" applyProtection="0"/>
    <xf numFmtId="0" fontId="29" fillId="41" borderId="0" applyNumberFormat="0" applyBorder="0" applyAlignment="0" applyProtection="0"/>
    <xf numFmtId="0" fontId="9" fillId="28" borderId="0" applyNumberFormat="0" applyBorder="0" applyAlignment="0" applyProtection="0"/>
    <xf numFmtId="0" fontId="13" fillId="0" borderId="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29" fillId="45"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29" fillId="45" borderId="0" applyNumberFormat="0" applyBorder="0" applyAlignment="0" applyProtection="0"/>
    <xf numFmtId="0" fontId="9" fillId="32" borderId="0" applyNumberFormat="0" applyBorder="0" applyAlignment="0" applyProtection="0"/>
    <xf numFmtId="0" fontId="13" fillId="0" borderId="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29" fillId="45" borderId="0" applyNumberFormat="0" applyBorder="0" applyAlignment="0" applyProtection="0"/>
    <xf numFmtId="0" fontId="9" fillId="32" borderId="0" applyNumberFormat="0" applyBorder="0" applyAlignment="0" applyProtection="0"/>
    <xf numFmtId="0" fontId="13" fillId="0" borderId="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1" fillId="45"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1" fillId="45" borderId="0" applyNumberFormat="0" applyBorder="0" applyAlignment="0" applyProtection="0"/>
    <xf numFmtId="0" fontId="9" fillId="32" borderId="0" applyNumberFormat="0" applyBorder="0" applyAlignment="0" applyProtection="0"/>
    <xf numFmtId="0" fontId="13" fillId="0" borderId="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9" fillId="32" borderId="0" applyNumberFormat="0" applyBorder="0" applyAlignment="0" applyProtection="0"/>
    <xf numFmtId="0" fontId="13" fillId="0" borderId="0"/>
    <xf numFmtId="0" fontId="32" fillId="32" borderId="0" applyNumberFormat="0" applyBorder="0" applyAlignment="0" applyProtection="0"/>
    <xf numFmtId="0" fontId="29" fillId="45"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29" fillId="45"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29" fillId="45" borderId="0" applyNumberFormat="0" applyBorder="0" applyAlignment="0" applyProtection="0"/>
    <xf numFmtId="0" fontId="9" fillId="32" borderId="0" applyNumberFormat="0" applyBorder="0" applyAlignment="0" applyProtection="0"/>
    <xf numFmtId="0" fontId="13" fillId="0" borderId="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13" fillId="0" borderId="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0"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0"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0" fillId="32" borderId="0" applyNumberFormat="0" applyBorder="0" applyAlignment="0" applyProtection="0"/>
    <xf numFmtId="0" fontId="9" fillId="32" borderId="0" applyNumberFormat="0" applyBorder="0" applyAlignment="0" applyProtection="0"/>
    <xf numFmtId="0" fontId="13" fillId="0" borderId="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0" fillId="32" borderId="0" applyNumberFormat="0" applyBorder="0" applyAlignment="0" applyProtection="0"/>
    <xf numFmtId="0" fontId="9" fillId="32" borderId="0" applyNumberFormat="0" applyBorder="0" applyAlignment="0" applyProtection="0"/>
    <xf numFmtId="0" fontId="30"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1" fillId="45"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1" fillId="45"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1" fillId="45"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1" fillId="45"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29" fillId="45"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2" fillId="32" borderId="0" applyNumberFormat="0" applyBorder="0" applyAlignment="0" applyProtection="0"/>
    <xf numFmtId="0" fontId="30"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0" fillId="32" borderId="0" applyNumberFormat="0" applyBorder="0" applyAlignment="0" applyProtection="0"/>
    <xf numFmtId="0" fontId="9" fillId="32" borderId="0" applyNumberFormat="0" applyBorder="0" applyAlignment="0" applyProtection="0"/>
    <xf numFmtId="0" fontId="30"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0"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0"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29" fillId="45" borderId="0" applyNumberFormat="0" applyBorder="0" applyAlignment="0" applyProtection="0"/>
    <xf numFmtId="0" fontId="9" fillId="32" borderId="0" applyNumberFormat="0" applyBorder="0" applyAlignment="0" applyProtection="0"/>
    <xf numFmtId="0" fontId="29" fillId="45" borderId="0" applyNumberFormat="0" applyBorder="0" applyAlignment="0" applyProtection="0"/>
    <xf numFmtId="0" fontId="9" fillId="32" borderId="0" applyNumberFormat="0" applyBorder="0" applyAlignment="0" applyProtection="0"/>
    <xf numFmtId="0" fontId="13" fillId="0" borderId="0" applyNumberFormat="0" applyFill="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0"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0"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0"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1" fillId="45"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0" fillId="32" borderId="0" applyNumberFormat="0" applyBorder="0" applyAlignment="0" applyProtection="0"/>
    <xf numFmtId="0" fontId="9" fillId="32" borderId="0" applyNumberFormat="0" applyBorder="0" applyAlignment="0" applyProtection="0"/>
    <xf numFmtId="0" fontId="30" fillId="32" borderId="0" applyNumberFormat="0" applyBorder="0" applyAlignment="0" applyProtection="0"/>
    <xf numFmtId="0" fontId="9" fillId="32" borderId="0" applyNumberFormat="0" applyBorder="0" applyAlignment="0" applyProtection="0"/>
    <xf numFmtId="0" fontId="31" fillId="45" borderId="0" applyNumberFormat="0" applyBorder="0" applyAlignment="0" applyProtection="0"/>
    <xf numFmtId="0" fontId="9" fillId="32" borderId="0" applyNumberFormat="0" applyBorder="0" applyAlignment="0" applyProtection="0"/>
    <xf numFmtId="0" fontId="16" fillId="20"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13"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13"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13"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38" fillId="50"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applyNumberFormat="0" applyFill="0" applyBorder="0" applyAlignment="0" applyProtection="0"/>
    <xf numFmtId="0" fontId="9"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6" fillId="20"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xf numFmtId="0" fontId="9"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xf numFmtId="0" fontId="9"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xf numFmtId="0" fontId="9"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13" fillId="0" borderId="0" applyNumberFormat="0" applyFill="0" applyBorder="0" applyAlignment="0" applyProtection="0"/>
    <xf numFmtId="0" fontId="13"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37" fillId="50"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31" fillId="49" borderId="0" applyNumberFormat="0" applyBorder="0" applyAlignment="0" applyProtection="0"/>
    <xf numFmtId="0" fontId="9" fillId="36" borderId="0" applyNumberFormat="0" applyBorder="0" applyAlignment="0" applyProtection="0"/>
    <xf numFmtId="0" fontId="31" fillId="49" borderId="0" applyNumberFormat="0" applyBorder="0" applyAlignment="0" applyProtection="0"/>
    <xf numFmtId="0" fontId="9" fillId="36" borderId="0" applyNumberFormat="0" applyBorder="0" applyAlignment="0" applyProtection="0"/>
    <xf numFmtId="0" fontId="13"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9" fillId="36" borderId="0" applyNumberFormat="0" applyBorder="0" applyAlignment="0" applyProtection="0"/>
    <xf numFmtId="0" fontId="13" fillId="0" borderId="0"/>
    <xf numFmtId="0" fontId="32"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15" fillId="7" borderId="3" applyNumberFormat="0" applyFont="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13"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13"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49" borderId="0" applyNumberFormat="0" applyBorder="0" applyAlignment="0" applyProtection="0"/>
    <xf numFmtId="0" fontId="9" fillId="36" borderId="0" applyNumberFormat="0" applyBorder="0" applyAlignment="0" applyProtection="0"/>
    <xf numFmtId="0" fontId="13"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13"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7" fillId="50"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xf numFmtId="0" fontId="9"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xf numFmtId="0" fontId="9"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xf numFmtId="0" fontId="9"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xf numFmtId="0" fontId="9"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7" fillId="50"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applyNumberFormat="0" applyFill="0" applyBorder="0" applyAlignment="0" applyProtection="0"/>
    <xf numFmtId="0" fontId="29"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2"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30" fillId="49"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39" fillId="7" borderId="3" applyNumberFormat="0" applyFont="0" applyAlignment="0" applyProtection="0"/>
    <xf numFmtId="0" fontId="9"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6" fillId="20"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3" fillId="0" borderId="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3" fillId="0" borderId="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xf numFmtId="0" fontId="29"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38" fillId="50"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applyNumberFormat="0" applyFill="0" applyBorder="0" applyAlignment="0" applyProtection="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5" fillId="7" borderId="3" applyNumberFormat="0" applyFont="0" applyAlignment="0" applyProtection="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6" fillId="20"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33" fillId="0" borderId="0"/>
    <xf numFmtId="0" fontId="29" fillId="49"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xf numFmtId="0" fontId="29" fillId="49"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xf numFmtId="0" fontId="29" fillId="49"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29" fillId="49" borderId="0" applyNumberFormat="0" applyBorder="0" applyAlignment="0" applyProtection="0"/>
    <xf numFmtId="0" fontId="13" fillId="0" borderId="0"/>
    <xf numFmtId="0" fontId="29" fillId="49" borderId="0" applyNumberFormat="0" applyBorder="0" applyAlignment="0" applyProtection="0"/>
    <xf numFmtId="0" fontId="30" fillId="49" borderId="0" applyNumberFormat="0" applyBorder="0" applyAlignment="0" applyProtection="0"/>
    <xf numFmtId="0" fontId="9" fillId="36" borderId="0" applyNumberFormat="0" applyBorder="0" applyAlignment="0" applyProtection="0"/>
    <xf numFmtId="0" fontId="30" fillId="49" borderId="0" applyNumberFormat="0" applyBorder="0" applyAlignment="0" applyProtection="0"/>
    <xf numFmtId="0" fontId="9" fillId="36" borderId="0" applyNumberFormat="0" applyBorder="0" applyAlignment="0" applyProtection="0"/>
    <xf numFmtId="0" fontId="30" fillId="49"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29" fillId="49" borderId="0" applyNumberFormat="0" applyBorder="0" applyAlignment="0" applyProtection="0"/>
    <xf numFmtId="0" fontId="13" fillId="0" borderId="0"/>
    <xf numFmtId="0" fontId="31" fillId="49" borderId="0" applyNumberFormat="0" applyBorder="0" applyAlignment="0" applyProtection="0"/>
    <xf numFmtId="0" fontId="30" fillId="49" borderId="0" applyNumberFormat="0" applyBorder="0" applyAlignment="0" applyProtection="0"/>
    <xf numFmtId="0" fontId="9" fillId="36" borderId="0" applyNumberFormat="0" applyBorder="0" applyAlignment="0" applyProtection="0"/>
    <xf numFmtId="0" fontId="30" fillId="49" borderId="0" applyNumberFormat="0" applyBorder="0" applyAlignment="0" applyProtection="0"/>
    <xf numFmtId="0" fontId="9" fillId="36" borderId="0" applyNumberFormat="0" applyBorder="0" applyAlignment="0" applyProtection="0"/>
    <xf numFmtId="0" fontId="30" fillId="49" borderId="0" applyNumberFormat="0" applyBorder="0" applyAlignment="0" applyProtection="0"/>
    <xf numFmtId="0" fontId="9" fillId="36" borderId="0" applyNumberFormat="0" applyBorder="0" applyAlignment="0" applyProtection="0"/>
    <xf numFmtId="0" fontId="31" fillId="49" borderId="0" applyNumberFormat="0" applyBorder="0" applyAlignment="0" applyProtection="0"/>
    <xf numFmtId="0" fontId="9" fillId="3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1" fillId="49" borderId="0" applyNumberFormat="0" applyBorder="0" applyAlignment="0" applyProtection="0"/>
    <xf numFmtId="0" fontId="13" fillId="0" borderId="0"/>
    <xf numFmtId="0" fontId="29"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13"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13"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1"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1"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1"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1"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13"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37" fillId="48"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0" fillId="36" borderId="0" applyNumberFormat="0" applyBorder="0" applyAlignment="0" applyProtection="0"/>
    <xf numFmtId="0" fontId="9" fillId="36" borderId="0" applyNumberFormat="0" applyBorder="0" applyAlignment="0" applyProtection="0"/>
    <xf numFmtId="0" fontId="29" fillId="49" borderId="0" applyNumberFormat="0" applyBorder="0" applyAlignment="0" applyProtection="0"/>
    <xf numFmtId="0" fontId="9" fillId="36" borderId="0" applyNumberFormat="0" applyBorder="0" applyAlignment="0" applyProtection="0"/>
    <xf numFmtId="0" fontId="13"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5" fillId="7" borderId="3" applyNumberFormat="0" applyFont="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6" fillId="20"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2" fillId="51"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13" fillId="0" borderId="0"/>
    <xf numFmtId="0" fontId="37" fillId="48" borderId="0" applyNumberFormat="0" applyBorder="0" applyAlignment="0" applyProtection="0"/>
    <xf numFmtId="0" fontId="41" fillId="17" borderId="0" applyNumberFormat="0" applyBorder="0" applyAlignment="0" applyProtection="0"/>
    <xf numFmtId="0" fontId="13" fillId="0" borderId="0"/>
    <xf numFmtId="0" fontId="41" fillId="17" borderId="0" applyNumberFormat="0" applyBorder="0" applyAlignment="0" applyProtection="0"/>
    <xf numFmtId="0" fontId="40" fillId="51" borderId="0" applyNumberFormat="0" applyBorder="0" applyAlignment="0" applyProtection="0"/>
    <xf numFmtId="0" fontId="13" fillId="0" borderId="0" applyNumberFormat="0" applyFill="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applyNumberFormat="0" applyFill="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5" fillId="7" borderId="3" applyNumberFormat="0" applyFont="0" applyAlignment="0" applyProtection="0"/>
    <xf numFmtId="0" fontId="41" fillId="51" borderId="0" applyNumberFormat="0" applyBorder="0" applyAlignment="0" applyProtection="0"/>
    <xf numFmtId="0" fontId="42" fillId="51" borderId="0" applyNumberFormat="0" applyBorder="0" applyAlignment="0" applyProtection="0"/>
    <xf numFmtId="0" fontId="41" fillId="51" borderId="0" applyNumberFormat="0" applyBorder="0" applyAlignment="0" applyProtection="0"/>
    <xf numFmtId="0" fontId="41" fillId="51" borderId="0" applyNumberFormat="0" applyBorder="0" applyAlignment="0" applyProtection="0"/>
    <xf numFmtId="0" fontId="41" fillId="51" borderId="0" applyNumberFormat="0" applyBorder="0" applyAlignment="0" applyProtection="0"/>
    <xf numFmtId="0" fontId="42" fillId="51" borderId="0" applyNumberFormat="0" applyBorder="0" applyAlignment="0" applyProtection="0"/>
    <xf numFmtId="0" fontId="13" fillId="0" borderId="0"/>
    <xf numFmtId="0" fontId="43"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6" fillId="20"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37" fillId="48"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applyNumberFormat="0" applyFill="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5" fillId="7" borderId="3" applyNumberFormat="0" applyFont="0" applyAlignment="0" applyProtection="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6" fillId="20"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37" fillId="48"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applyNumberFormat="0" applyFill="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5" fillId="7" borderId="3" applyNumberFormat="0" applyFont="0" applyAlignment="0" applyProtection="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25"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6" fillId="20"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25"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25"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0" fillId="51" borderId="0" applyNumberFormat="0" applyBorder="0" applyAlignment="0" applyProtection="0"/>
    <xf numFmtId="0" fontId="41" fillId="51" borderId="0" applyNumberFormat="0" applyBorder="0" applyAlignment="0" applyProtection="0"/>
    <xf numFmtId="0" fontId="40" fillId="51" borderId="0" applyNumberFormat="0" applyBorder="0" applyAlignment="0" applyProtection="0"/>
    <xf numFmtId="0" fontId="41" fillId="51" borderId="0" applyNumberFormat="0" applyBorder="0" applyAlignment="0" applyProtection="0"/>
    <xf numFmtId="0" fontId="41" fillId="51" borderId="0" applyNumberFormat="0" applyBorder="0" applyAlignment="0" applyProtection="0"/>
    <xf numFmtId="0" fontId="25" fillId="17" borderId="0" applyNumberFormat="0" applyBorder="0" applyAlignment="0" applyProtection="0"/>
    <xf numFmtId="0" fontId="41" fillId="51" borderId="0" applyNumberFormat="0" applyBorder="0" applyAlignment="0" applyProtection="0"/>
    <xf numFmtId="0" fontId="41" fillId="51" borderId="0" applyNumberFormat="0" applyBorder="0" applyAlignment="0" applyProtection="0"/>
    <xf numFmtId="0" fontId="40" fillId="51" borderId="0" applyNumberFormat="0" applyBorder="0" applyAlignment="0" applyProtection="0"/>
    <xf numFmtId="0" fontId="13" fillId="0" borderId="0"/>
    <xf numFmtId="0" fontId="42" fillId="51" borderId="0" applyNumberFormat="0" applyBorder="0" applyAlignment="0" applyProtection="0"/>
    <xf numFmtId="0" fontId="41" fillId="51" borderId="0" applyNumberFormat="0" applyBorder="0" applyAlignment="0" applyProtection="0"/>
    <xf numFmtId="0" fontId="42" fillId="51" borderId="0" applyNumberFormat="0" applyBorder="0" applyAlignment="0" applyProtection="0"/>
    <xf numFmtId="0" fontId="41" fillId="51" borderId="0" applyNumberFormat="0" applyBorder="0" applyAlignment="0" applyProtection="0"/>
    <xf numFmtId="0" fontId="41" fillId="51" borderId="0" applyNumberFormat="0" applyBorder="0" applyAlignment="0" applyProtection="0"/>
    <xf numFmtId="0" fontId="25" fillId="17" borderId="0" applyNumberFormat="0" applyBorder="0" applyAlignment="0" applyProtection="0"/>
    <xf numFmtId="0" fontId="41" fillId="51" borderId="0" applyNumberFormat="0" applyBorder="0" applyAlignment="0" applyProtection="0"/>
    <xf numFmtId="0" fontId="41" fillId="51" borderId="0" applyNumberFormat="0" applyBorder="0" applyAlignment="0" applyProtection="0"/>
    <xf numFmtId="0" fontId="42" fillId="51" borderId="0" applyNumberFormat="0" applyBorder="0" applyAlignment="0" applyProtection="0"/>
    <xf numFmtId="0" fontId="13" fillId="0" borderId="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41" fillId="51" borderId="0" applyNumberFormat="0" applyBorder="0" applyAlignment="0" applyProtection="0"/>
    <xf numFmtId="0" fontId="41"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1" fillId="17" borderId="0" applyNumberFormat="0" applyBorder="0" applyAlignment="0" applyProtection="0"/>
    <xf numFmtId="0" fontId="40" fillId="51" borderId="0" applyNumberFormat="0" applyBorder="0" applyAlignment="0" applyProtection="0"/>
    <xf numFmtId="0" fontId="13" fillId="0" borderId="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42" fillId="46" borderId="0" applyNumberFormat="0" applyBorder="0" applyAlignment="0" applyProtection="0"/>
    <xf numFmtId="0" fontId="40" fillId="46" borderId="0" applyNumberFormat="0" applyBorder="0" applyAlignment="0" applyProtection="0"/>
    <xf numFmtId="0" fontId="25" fillId="21" borderId="0" applyNumberFormat="0" applyBorder="0" applyAlignment="0" applyProtection="0"/>
    <xf numFmtId="0" fontId="40" fillId="46" borderId="0" applyNumberFormat="0" applyBorder="0" applyAlignment="0" applyProtection="0"/>
    <xf numFmtId="0" fontId="25" fillId="21" borderId="0" applyNumberFormat="0" applyBorder="0" applyAlignment="0" applyProtection="0"/>
    <xf numFmtId="0" fontId="13" fillId="0" borderId="0" applyNumberFormat="0" applyFill="0" applyBorder="0" applyAlignment="0" applyProtection="0"/>
    <xf numFmtId="0" fontId="13" fillId="0" borderId="0"/>
    <xf numFmtId="0" fontId="40" fillId="46" borderId="0" applyNumberFormat="0" applyBorder="0" applyAlignment="0" applyProtection="0"/>
    <xf numFmtId="0" fontId="37" fillId="48" borderId="0" applyNumberFormat="0" applyBorder="0" applyAlignment="0" applyProtection="0"/>
    <xf numFmtId="0" fontId="40" fillId="46" borderId="0" applyNumberFormat="0" applyBorder="0" applyAlignment="0" applyProtection="0"/>
    <xf numFmtId="0" fontId="25" fillId="21" borderId="0" applyNumberFormat="0" applyBorder="0" applyAlignment="0" applyProtection="0"/>
    <xf numFmtId="0" fontId="40" fillId="46" borderId="0" applyNumberFormat="0" applyBorder="0" applyAlignment="0" applyProtection="0"/>
    <xf numFmtId="0" fontId="25" fillId="21" borderId="0" applyNumberFormat="0" applyBorder="0" applyAlignment="0" applyProtection="0"/>
    <xf numFmtId="0" fontId="40" fillId="46" borderId="0" applyNumberFormat="0" applyBorder="0" applyAlignment="0" applyProtection="0"/>
    <xf numFmtId="0" fontId="41" fillId="21" borderId="0" applyNumberFormat="0" applyBorder="0" applyAlignment="0" applyProtection="0"/>
    <xf numFmtId="0" fontId="25" fillId="21" borderId="0" applyNumberFormat="0" applyBorder="0" applyAlignment="0" applyProtection="0"/>
    <xf numFmtId="0" fontId="41" fillId="21" borderId="0" applyNumberFormat="0" applyBorder="0" applyAlignment="0" applyProtection="0"/>
    <xf numFmtId="0" fontId="25" fillId="21" borderId="0" applyNumberFormat="0" applyBorder="0" applyAlignment="0" applyProtection="0"/>
    <xf numFmtId="0" fontId="41" fillId="21" borderId="0" applyNumberFormat="0" applyBorder="0" applyAlignment="0" applyProtection="0"/>
    <xf numFmtId="0" fontId="41" fillId="21" borderId="0" applyNumberFormat="0" applyBorder="0" applyAlignment="0" applyProtection="0"/>
    <xf numFmtId="0" fontId="42" fillId="46" borderId="0" applyNumberFormat="0" applyBorder="0" applyAlignment="0" applyProtection="0"/>
    <xf numFmtId="0" fontId="41" fillId="21" borderId="0" applyNumberFormat="0" applyBorder="0" applyAlignment="0" applyProtection="0"/>
    <xf numFmtId="0" fontId="42" fillId="46" borderId="0" applyNumberFormat="0" applyBorder="0" applyAlignment="0" applyProtection="0"/>
    <xf numFmtId="0" fontId="33" fillId="0" borderId="0"/>
    <xf numFmtId="0" fontId="43" fillId="21" borderId="0" applyNumberFormat="0" applyBorder="0" applyAlignment="0" applyProtection="0"/>
    <xf numFmtId="0" fontId="41" fillId="21" borderId="0" applyNumberFormat="0" applyBorder="0" applyAlignment="0" applyProtection="0"/>
    <xf numFmtId="0" fontId="41" fillId="21"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0" fillId="46" borderId="0" applyNumberFormat="0" applyBorder="0" applyAlignment="0" applyProtection="0"/>
    <xf numFmtId="0" fontId="41" fillId="21" borderId="0" applyNumberFormat="0" applyBorder="0" applyAlignment="0" applyProtection="0"/>
    <xf numFmtId="0" fontId="40" fillId="46" borderId="0" applyNumberFormat="0" applyBorder="0" applyAlignment="0" applyProtection="0"/>
    <xf numFmtId="0" fontId="41" fillId="21" borderId="0" applyNumberFormat="0" applyBorder="0" applyAlignment="0" applyProtection="0"/>
    <xf numFmtId="0" fontId="41" fillId="21" borderId="0" applyNumberFormat="0" applyBorder="0" applyAlignment="0" applyProtection="0"/>
    <xf numFmtId="0" fontId="25" fillId="21" borderId="0" applyNumberFormat="0" applyBorder="0" applyAlignment="0" applyProtection="0"/>
    <xf numFmtId="0" fontId="41" fillId="21" borderId="0" applyNumberFormat="0" applyBorder="0" applyAlignment="0" applyProtection="0"/>
    <xf numFmtId="0" fontId="41" fillId="21" borderId="0" applyNumberFormat="0" applyBorder="0" applyAlignment="0" applyProtection="0"/>
    <xf numFmtId="0" fontId="40" fillId="46" borderId="0" applyNumberFormat="0" applyBorder="0" applyAlignment="0" applyProtection="0"/>
    <xf numFmtId="0" fontId="15" fillId="7" borderId="3" applyNumberFormat="0" applyFont="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1" fillId="21" borderId="0" applyNumberFormat="0" applyBorder="0" applyAlignment="0" applyProtection="0"/>
    <xf numFmtId="0" fontId="42" fillId="46" borderId="0" applyNumberFormat="0" applyBorder="0" applyAlignment="0" applyProtection="0"/>
    <xf numFmtId="0" fontId="41" fillId="21" borderId="0" applyNumberFormat="0" applyBorder="0" applyAlignment="0" applyProtection="0"/>
    <xf numFmtId="0" fontId="41" fillId="21" borderId="0" applyNumberFormat="0" applyBorder="0" applyAlignment="0" applyProtection="0"/>
    <xf numFmtId="0" fontId="25" fillId="21" borderId="0" applyNumberFormat="0" applyBorder="0" applyAlignment="0" applyProtection="0"/>
    <xf numFmtId="0" fontId="41" fillId="21" borderId="0" applyNumberFormat="0" applyBorder="0" applyAlignment="0" applyProtection="0"/>
    <xf numFmtId="0" fontId="41" fillId="21" borderId="0" applyNumberFormat="0" applyBorder="0" applyAlignment="0" applyProtection="0"/>
    <xf numFmtId="0" fontId="42" fillId="46" borderId="0" applyNumberFormat="0" applyBorder="0" applyAlignment="0" applyProtection="0"/>
    <xf numFmtId="0" fontId="16" fillId="20"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25" fillId="21"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25" fillId="21"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25" fillId="21"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33" fillId="0" borderId="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33" fillId="0" borderId="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3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3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38" fillId="48"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applyNumberFormat="0" applyFill="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5" fillId="7" borderId="3" applyNumberFormat="0" applyFont="0" applyAlignment="0" applyProtection="0"/>
    <xf numFmtId="0" fontId="42" fillId="47"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13" fillId="0" borderId="0"/>
    <xf numFmtId="0" fontId="41" fillId="25" borderId="0" applyNumberFormat="0" applyBorder="0" applyAlignment="0" applyProtection="0"/>
    <xf numFmtId="0" fontId="16" fillId="20"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3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1" fillId="47" borderId="0" applyNumberFormat="0" applyBorder="0" applyAlignment="0" applyProtection="0"/>
    <xf numFmtId="0" fontId="42"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2" fillId="47" borderId="0" applyNumberFormat="0" applyBorder="0" applyAlignment="0" applyProtection="0"/>
    <xf numFmtId="0" fontId="13" fillId="0" borderId="0"/>
    <xf numFmtId="0" fontId="43"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25"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25"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25"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0" fillId="47" borderId="0" applyNumberFormat="0" applyBorder="0" applyAlignment="0" applyProtection="0"/>
    <xf numFmtId="0" fontId="41" fillId="47" borderId="0" applyNumberFormat="0" applyBorder="0" applyAlignment="0" applyProtection="0"/>
    <xf numFmtId="0" fontId="40"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25" fillId="25"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0" fillId="47" borderId="0" applyNumberFormat="0" applyBorder="0" applyAlignment="0" applyProtection="0"/>
    <xf numFmtId="0" fontId="13" fillId="0" borderId="0"/>
    <xf numFmtId="0" fontId="42" fillId="47" borderId="0" applyNumberFormat="0" applyBorder="0" applyAlignment="0" applyProtection="0"/>
    <xf numFmtId="0" fontId="41" fillId="47" borderId="0" applyNumberFormat="0" applyBorder="0" applyAlignment="0" applyProtection="0"/>
    <xf numFmtId="0" fontId="42" fillId="47"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25" fillId="25"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2" fillId="47" borderId="0" applyNumberFormat="0" applyBorder="0" applyAlignment="0" applyProtection="0"/>
    <xf numFmtId="0" fontId="13" fillId="0" borderId="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41" fillId="47" borderId="0" applyNumberFormat="0" applyBorder="0" applyAlignment="0" applyProtection="0"/>
    <xf numFmtId="0" fontId="41"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0" fillId="47" borderId="0" applyNumberFormat="0" applyBorder="0" applyAlignment="0" applyProtection="0"/>
    <xf numFmtId="0" fontId="13" fillId="0" borderId="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2" fillId="47"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0" borderId="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0" borderId="0" applyNumberFormat="0" applyFill="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5" fillId="7" borderId="3" applyNumberFormat="0" applyFont="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6" fillId="20"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0" borderId="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0" borderId="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0" borderId="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0" borderId="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0" borderId="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0" borderId="0"/>
    <xf numFmtId="0" fontId="42" fillId="50"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13" fillId="0" borderId="0"/>
    <xf numFmtId="0" fontId="41" fillId="29" borderId="0" applyNumberFormat="0" applyBorder="0" applyAlignment="0" applyProtection="0"/>
    <xf numFmtId="0" fontId="13" fillId="25"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37" fillId="48"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0" borderId="0"/>
    <xf numFmtId="0" fontId="41" fillId="50" borderId="0" applyNumberFormat="0" applyBorder="0" applyAlignment="0" applyProtection="0"/>
    <xf numFmtId="0" fontId="42"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2" fillId="50" borderId="0" applyNumberFormat="0" applyBorder="0" applyAlignment="0" applyProtection="0"/>
    <xf numFmtId="0" fontId="13" fillId="0" borderId="0"/>
    <xf numFmtId="0" fontId="43"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25"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0" borderId="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0" borderId="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30"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26"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25"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14"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10"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25"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21"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37" fillId="48"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0" borderId="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0" borderId="0" applyNumberFormat="0" applyFill="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6" fillId="20"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30"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26"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25"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22"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18"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25"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17"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14"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25"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13"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25"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10"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25"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9" borderId="0" applyNumberFormat="0" applyBorder="0" applyAlignment="0" applyProtection="0"/>
    <xf numFmtId="0" fontId="40" fillId="50" borderId="0" applyNumberFormat="0" applyBorder="0" applyAlignment="0" applyProtection="0"/>
    <xf numFmtId="0" fontId="41" fillId="50" borderId="0" applyNumberFormat="0" applyBorder="0" applyAlignment="0" applyProtection="0"/>
    <xf numFmtId="0" fontId="40"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25" fillId="29"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0" fillId="50" borderId="0" applyNumberFormat="0" applyBorder="0" applyAlignment="0" applyProtection="0"/>
    <xf numFmtId="0" fontId="13" fillId="25" borderId="0" applyNumberFormat="0" applyBorder="0" applyAlignment="0" applyProtection="0"/>
    <xf numFmtId="0" fontId="42" fillId="50" borderId="0" applyNumberFormat="0" applyBorder="0" applyAlignment="0" applyProtection="0"/>
    <xf numFmtId="0" fontId="41" fillId="50" borderId="0" applyNumberFormat="0" applyBorder="0" applyAlignment="0" applyProtection="0"/>
    <xf numFmtId="0" fontId="42"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25" fillId="29"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2" fillId="50" borderId="0" applyNumberFormat="0" applyBorder="0" applyAlignment="0" applyProtection="0"/>
    <xf numFmtId="0" fontId="13" fillId="7" borderId="3" applyNumberFormat="0" applyFont="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7" borderId="3" applyNumberFormat="0" applyFont="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7" borderId="3" applyNumberFormat="0" applyFont="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9" fillId="0" borderId="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9" fillId="0" borderId="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0" fillId="50" borderId="0" applyNumberFormat="0" applyBorder="0" applyAlignment="0" applyProtection="0"/>
    <xf numFmtId="0" fontId="13" fillId="25"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42" fillId="52" borderId="0" applyNumberFormat="0" applyBorder="0" applyAlignment="0" applyProtection="0"/>
    <xf numFmtId="0" fontId="40" fillId="52" borderId="0" applyNumberFormat="0" applyBorder="0" applyAlignment="0" applyProtection="0"/>
    <xf numFmtId="0" fontId="25" fillId="33" borderId="0" applyNumberFormat="0" applyBorder="0" applyAlignment="0" applyProtection="0"/>
    <xf numFmtId="0" fontId="40" fillId="52" borderId="0" applyNumberFormat="0" applyBorder="0" applyAlignment="0" applyProtection="0"/>
    <xf numFmtId="0" fontId="25" fillId="33" borderId="0" applyNumberFormat="0" applyBorder="0" applyAlignment="0" applyProtection="0"/>
    <xf numFmtId="0" fontId="33" fillId="0" borderId="0"/>
    <xf numFmtId="0" fontId="40" fillId="52" borderId="0" applyNumberFormat="0" applyBorder="0" applyAlignment="0" applyProtection="0"/>
    <xf numFmtId="0" fontId="33" fillId="0" borderId="0"/>
    <xf numFmtId="0" fontId="40" fillId="52" borderId="0" applyNumberFormat="0" applyBorder="0" applyAlignment="0" applyProtection="0"/>
    <xf numFmtId="0" fontId="25" fillId="33" borderId="0" applyNumberFormat="0" applyBorder="0" applyAlignment="0" applyProtection="0"/>
    <xf numFmtId="0" fontId="40" fillId="52" borderId="0" applyNumberFormat="0" applyBorder="0" applyAlignment="0" applyProtection="0"/>
    <xf numFmtId="0" fontId="25" fillId="33" borderId="0" applyNumberFormat="0" applyBorder="0" applyAlignment="0" applyProtection="0"/>
    <xf numFmtId="0" fontId="40" fillId="52" borderId="0" applyNumberFormat="0" applyBorder="0" applyAlignment="0" applyProtection="0"/>
    <xf numFmtId="0" fontId="41" fillId="33" borderId="0" applyNumberFormat="0" applyBorder="0" applyAlignment="0" applyProtection="0"/>
    <xf numFmtId="0" fontId="25" fillId="33" borderId="0" applyNumberFormat="0" applyBorder="0" applyAlignment="0" applyProtection="0"/>
    <xf numFmtId="0" fontId="41" fillId="33" borderId="0" applyNumberFormat="0" applyBorder="0" applyAlignment="0" applyProtection="0"/>
    <xf numFmtId="0" fontId="25"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2" fillId="52" borderId="0" applyNumberFormat="0" applyBorder="0" applyAlignment="0" applyProtection="0"/>
    <xf numFmtId="0" fontId="41" fillId="33" borderId="0" applyNumberFormat="0" applyBorder="0" applyAlignment="0" applyProtection="0"/>
    <xf numFmtId="0" fontId="42" fillId="52" borderId="0" applyNumberFormat="0" applyBorder="0" applyAlignment="0" applyProtection="0"/>
    <xf numFmtId="0" fontId="13" fillId="0" borderId="0">
      <alignment vertical="center"/>
    </xf>
    <xf numFmtId="0" fontId="43"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0" fillId="52" borderId="0" applyNumberFormat="0" applyBorder="0" applyAlignment="0" applyProtection="0"/>
    <xf numFmtId="0" fontId="41" fillId="33" borderId="0" applyNumberFormat="0" applyBorder="0" applyAlignment="0" applyProtection="0"/>
    <xf numFmtId="0" fontId="40" fillId="52"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25"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0" fillId="52" borderId="0" applyNumberFormat="0" applyBorder="0" applyAlignment="0" applyProtection="0"/>
    <xf numFmtId="0" fontId="33" fillId="0" borderId="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1" fillId="33" borderId="0" applyNumberFormat="0" applyBorder="0" applyAlignment="0" applyProtection="0"/>
    <xf numFmtId="0" fontId="42" fillId="52"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25"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2" fillId="52" borderId="0" applyNumberFormat="0" applyBorder="0" applyAlignment="0" applyProtection="0"/>
    <xf numFmtId="0" fontId="33" fillId="0" borderId="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25" fillId="33"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25" fillId="33"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25" fillId="33"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13" fillId="0" borderId="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13" fillId="0" borderId="0" applyNumberFormat="0" applyFill="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15" fillId="0" borderId="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16" fillId="20"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42" fillId="48"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33" fillId="0" borderId="0"/>
    <xf numFmtId="0" fontId="41" fillId="37" borderId="0" applyNumberFormat="0" applyBorder="0" applyAlignment="0" applyProtection="0"/>
    <xf numFmtId="0" fontId="13" fillId="25"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7" fillId="48"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41" fillId="48" borderId="0" applyNumberFormat="0" applyBorder="0" applyAlignment="0" applyProtection="0"/>
    <xf numFmtId="0" fontId="42"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2" fillId="48" borderId="0" applyNumberFormat="0" applyBorder="0" applyAlignment="0" applyProtection="0"/>
    <xf numFmtId="0" fontId="13" fillId="0" borderId="0"/>
    <xf numFmtId="0" fontId="43"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13" fillId="25"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13" fillId="25"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7" fillId="48"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13" fillId="0" borderId="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13" fillId="0" borderId="0" applyNumberFormat="0" applyFill="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15" fillId="0" borderId="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16" fillId="20"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6" fillId="7" borderId="3" applyNumberFormat="0" applyFont="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6" fillId="7" borderId="3" applyNumberFormat="0" applyFont="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6" fillId="7" borderId="3" applyNumberFormat="0" applyFont="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6" fillId="7" borderId="3" applyNumberFormat="0" applyFont="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13" fillId="25"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6" fillId="7" borderId="3" applyNumberFormat="0" applyFont="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6" fillId="7" borderId="3" applyNumberFormat="0" applyFont="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25"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6" fillId="7" borderId="3" applyNumberFormat="0" applyFont="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25"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6" fillId="7" borderId="3" applyNumberFormat="0" applyFont="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25"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6" fillId="7" borderId="3" applyNumberFormat="0" applyFont="0" applyAlignment="0" applyProtection="0"/>
    <xf numFmtId="0" fontId="40" fillId="48" borderId="0" applyNumberFormat="0" applyBorder="0" applyAlignment="0" applyProtection="0"/>
    <xf numFmtId="0" fontId="41" fillId="48" borderId="0" applyNumberFormat="0" applyBorder="0" applyAlignment="0" applyProtection="0"/>
    <xf numFmtId="0" fontId="40"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25" fillId="37"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0" fillId="48" borderId="0" applyNumberFormat="0" applyBorder="0" applyAlignment="0" applyProtection="0"/>
    <xf numFmtId="0" fontId="13" fillId="25" borderId="0" applyNumberFormat="0" applyBorder="0" applyAlignment="0" applyProtection="0"/>
    <xf numFmtId="0" fontId="42" fillId="48" borderId="0" applyNumberFormat="0" applyBorder="0" applyAlignment="0" applyProtection="0"/>
    <xf numFmtId="0" fontId="41" fillId="48" borderId="0" applyNumberFormat="0" applyBorder="0" applyAlignment="0" applyProtection="0"/>
    <xf numFmtId="0" fontId="42" fillId="48"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25" fillId="37"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2" fillId="48" borderId="0" applyNumberFormat="0" applyBorder="0" applyAlignment="0" applyProtection="0"/>
    <xf numFmtId="0" fontId="36" fillId="7" borderId="3" applyNumberFormat="0" applyFont="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6" fillId="7" borderId="3" applyNumberFormat="0" applyFont="0" applyAlignment="0" applyProtection="0"/>
    <xf numFmtId="0" fontId="25" fillId="37" borderId="0" applyNumberFormat="0" applyBorder="0" applyAlignment="0" applyProtection="0"/>
    <xf numFmtId="0" fontId="25" fillId="37" borderId="0" applyNumberFormat="0" applyBorder="0" applyAlignment="0" applyProtection="0"/>
    <xf numFmtId="0" fontId="25" fillId="37" borderId="0" applyNumberFormat="0" applyBorder="0" applyAlignment="0" applyProtection="0"/>
    <xf numFmtId="0" fontId="25" fillId="37" borderId="0" applyNumberFormat="0" applyBorder="0" applyAlignment="0" applyProtection="0"/>
    <xf numFmtId="0" fontId="25" fillId="37" borderId="0" applyNumberFormat="0" applyBorder="0" applyAlignment="0" applyProtection="0"/>
    <xf numFmtId="0" fontId="25" fillId="37" borderId="0" applyNumberFormat="0" applyBorder="0" applyAlignment="0" applyProtection="0"/>
    <xf numFmtId="0" fontId="25" fillId="37" borderId="0" applyNumberFormat="0" applyBorder="0" applyAlignment="0" applyProtection="0"/>
    <xf numFmtId="0" fontId="25" fillId="37" borderId="0" applyNumberFormat="0" applyBorder="0" applyAlignment="0" applyProtection="0"/>
    <xf numFmtId="0" fontId="25" fillId="37" borderId="0" applyNumberFormat="0" applyBorder="0" applyAlignment="0" applyProtection="0"/>
    <xf numFmtId="0" fontId="25"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25" fillId="37" borderId="0" applyNumberFormat="0" applyBorder="0" applyAlignment="0" applyProtection="0"/>
    <xf numFmtId="0" fontId="25" fillId="37" borderId="0" applyNumberFormat="0" applyBorder="0" applyAlignment="0" applyProtection="0"/>
    <xf numFmtId="0" fontId="25" fillId="37" borderId="0" applyNumberFormat="0" applyBorder="0" applyAlignment="0" applyProtection="0"/>
    <xf numFmtId="0" fontId="41" fillId="48" borderId="0" applyNumberFormat="0" applyBorder="0" applyAlignment="0" applyProtection="0"/>
    <xf numFmtId="0" fontId="41"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33" fillId="0" borderId="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0" fillId="48" borderId="0" applyNumberFormat="0" applyBorder="0" applyAlignment="0" applyProtection="0"/>
    <xf numFmtId="0" fontId="13" fillId="25"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7" fillId="48"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1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13" fillId="0" borderId="0" applyNumberFormat="0" applyFill="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15"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16" fillId="20"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2" fillId="42"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33" fillId="0" borderId="0"/>
    <xf numFmtId="0" fontId="41" fillId="14" borderId="0" applyNumberFormat="0" applyBorder="0" applyAlignment="0" applyProtection="0"/>
    <xf numFmtId="0" fontId="33" fillId="0" borderId="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1" fillId="42" borderId="0" applyNumberFormat="0" applyBorder="0" applyAlignment="0" applyProtection="0"/>
    <xf numFmtId="0" fontId="42"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2" fillId="42" borderId="0" applyNumberFormat="0" applyBorder="0" applyAlignment="0" applyProtection="0"/>
    <xf numFmtId="0" fontId="33" fillId="0" borderId="0"/>
    <xf numFmtId="0" fontId="43"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13" fillId="25"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13" fillId="25"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13" fillId="25"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7" fillId="48"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1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13" fillId="0" borderId="0" applyNumberFormat="0" applyFill="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15"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16" fillId="20"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25"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25"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25"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15" fillId="21" borderId="0" applyNumberFormat="0" applyBorder="0" applyAlignment="0" applyProtection="0"/>
    <xf numFmtId="0" fontId="40" fillId="42" borderId="0" applyNumberFormat="0" applyBorder="0" applyAlignment="0" applyProtection="0"/>
    <xf numFmtId="0" fontId="41" fillId="42" borderId="0" applyNumberFormat="0" applyBorder="0" applyAlignment="0" applyProtection="0"/>
    <xf numFmtId="0" fontId="40"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25" fillId="14"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0" fillId="42" borderId="0" applyNumberFormat="0" applyBorder="0" applyAlignment="0" applyProtection="0"/>
    <xf numFmtId="0" fontId="33" fillId="0" borderId="0"/>
    <xf numFmtId="0" fontId="42" fillId="42" borderId="0" applyNumberFormat="0" applyBorder="0" applyAlignment="0" applyProtection="0"/>
    <xf numFmtId="0" fontId="41" fillId="42" borderId="0" applyNumberFormat="0" applyBorder="0" applyAlignment="0" applyProtection="0"/>
    <xf numFmtId="0" fontId="42"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25" fillId="14"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2" fillId="42" borderId="0" applyNumberFormat="0" applyBorder="0" applyAlignment="0" applyProtection="0"/>
    <xf numFmtId="0" fontId="33" fillId="0" borderId="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13" fillId="21"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0" fontId="40" fillId="42" borderId="0" applyNumberFormat="0" applyBorder="0" applyAlignment="0" applyProtection="0"/>
    <xf numFmtId="0" fontId="33" fillId="0" borderId="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42" fillId="53" borderId="0" applyNumberFormat="0" applyBorder="0" applyAlignment="0" applyProtection="0"/>
    <xf numFmtId="0" fontId="40" fillId="53" borderId="0" applyNumberFormat="0" applyBorder="0" applyAlignment="0" applyProtection="0"/>
    <xf numFmtId="0" fontId="25" fillId="18" borderId="0" applyNumberFormat="0" applyBorder="0" applyAlignment="0" applyProtection="0"/>
    <xf numFmtId="0" fontId="40" fillId="53" borderId="0" applyNumberFormat="0" applyBorder="0" applyAlignment="0" applyProtection="0"/>
    <xf numFmtId="0" fontId="25" fillId="18" borderId="0" applyNumberFormat="0" applyBorder="0" applyAlignment="0" applyProtection="0"/>
    <xf numFmtId="0" fontId="33" fillId="0" borderId="0"/>
    <xf numFmtId="0" fontId="40" fillId="53" borderId="0" applyNumberFormat="0" applyBorder="0" applyAlignment="0" applyProtection="0"/>
    <xf numFmtId="0" fontId="33" fillId="0" borderId="0"/>
    <xf numFmtId="0" fontId="40" fillId="53" borderId="0" applyNumberFormat="0" applyBorder="0" applyAlignment="0" applyProtection="0"/>
    <xf numFmtId="0" fontId="25" fillId="18" borderId="0" applyNumberFormat="0" applyBorder="0" applyAlignment="0" applyProtection="0"/>
    <xf numFmtId="0" fontId="40" fillId="53" borderId="0" applyNumberFormat="0" applyBorder="0" applyAlignment="0" applyProtection="0"/>
    <xf numFmtId="0" fontId="25" fillId="18" borderId="0" applyNumberFormat="0" applyBorder="0" applyAlignment="0" applyProtection="0"/>
    <xf numFmtId="0" fontId="40" fillId="53" borderId="0" applyNumberFormat="0" applyBorder="0" applyAlignment="0" applyProtection="0"/>
    <xf numFmtId="0" fontId="41" fillId="18" borderId="0" applyNumberFormat="0" applyBorder="0" applyAlignment="0" applyProtection="0"/>
    <xf numFmtId="0" fontId="25" fillId="18" borderId="0" applyNumberFormat="0" applyBorder="0" applyAlignment="0" applyProtection="0"/>
    <xf numFmtId="0" fontId="41" fillId="18" borderId="0" applyNumberFormat="0" applyBorder="0" applyAlignment="0" applyProtection="0"/>
    <xf numFmtId="0" fontId="25"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2" fillId="53" borderId="0" applyNumberFormat="0" applyBorder="0" applyAlignment="0" applyProtection="0"/>
    <xf numFmtId="0" fontId="41" fillId="18" borderId="0" applyNumberFormat="0" applyBorder="0" applyAlignment="0" applyProtection="0"/>
    <xf numFmtId="0" fontId="42" fillId="53" borderId="0" applyNumberFormat="0" applyBorder="0" applyAlignment="0" applyProtection="0"/>
    <xf numFmtId="0" fontId="13" fillId="0" borderId="0"/>
    <xf numFmtId="0" fontId="43"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0" fillId="53" borderId="0" applyNumberFormat="0" applyBorder="0" applyAlignment="0" applyProtection="0"/>
    <xf numFmtId="0" fontId="41" fillId="18" borderId="0" applyNumberFormat="0" applyBorder="0" applyAlignment="0" applyProtection="0"/>
    <xf numFmtId="0" fontId="40" fillId="53"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25"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0" fillId="53" borderId="0" applyNumberFormat="0" applyBorder="0" applyAlignment="0" applyProtection="0"/>
    <xf numFmtId="0" fontId="33" fillId="0" borderId="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1" fillId="18" borderId="0" applyNumberFormat="0" applyBorder="0" applyAlignment="0" applyProtection="0"/>
    <xf numFmtId="0" fontId="42" fillId="53"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25"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2" fillId="53" borderId="0" applyNumberFormat="0" applyBorder="0" applyAlignment="0" applyProtection="0"/>
    <xf numFmtId="0" fontId="13" fillId="21"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25" fillId="18"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25" fillId="18"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25" fillId="18"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42" fillId="54" borderId="0" applyNumberFormat="0" applyBorder="0" applyAlignment="0" applyProtection="0"/>
    <xf numFmtId="0" fontId="40" fillId="54" borderId="0" applyNumberFormat="0" applyBorder="0" applyAlignment="0" applyProtection="0"/>
    <xf numFmtId="0" fontId="25" fillId="22" borderId="0" applyNumberFormat="0" applyBorder="0" applyAlignment="0" applyProtection="0"/>
    <xf numFmtId="0" fontId="40" fillId="54" borderId="0" applyNumberFormat="0" applyBorder="0" applyAlignment="0" applyProtection="0"/>
    <xf numFmtId="0" fontId="25" fillId="22" borderId="0" applyNumberFormat="0" applyBorder="0" applyAlignment="0" applyProtection="0"/>
    <xf numFmtId="0" fontId="33" fillId="0" borderId="0"/>
    <xf numFmtId="0" fontId="40" fillId="54" borderId="0" applyNumberFormat="0" applyBorder="0" applyAlignment="0" applyProtection="0"/>
    <xf numFmtId="0" fontId="33" fillId="0" borderId="0"/>
    <xf numFmtId="0" fontId="40" fillId="54" borderId="0" applyNumberFormat="0" applyBorder="0" applyAlignment="0" applyProtection="0"/>
    <xf numFmtId="0" fontId="25" fillId="22" borderId="0" applyNumberFormat="0" applyBorder="0" applyAlignment="0" applyProtection="0"/>
    <xf numFmtId="0" fontId="40" fillId="54" borderId="0" applyNumberFormat="0" applyBorder="0" applyAlignment="0" applyProtection="0"/>
    <xf numFmtId="0" fontId="25" fillId="22" borderId="0" applyNumberFormat="0" applyBorder="0" applyAlignment="0" applyProtection="0"/>
    <xf numFmtId="0" fontId="40" fillId="54" borderId="0" applyNumberFormat="0" applyBorder="0" applyAlignment="0" applyProtection="0"/>
    <xf numFmtId="0" fontId="41" fillId="22" borderId="0" applyNumberFormat="0" applyBorder="0" applyAlignment="0" applyProtection="0"/>
    <xf numFmtId="0" fontId="25" fillId="22" borderId="0" applyNumberFormat="0" applyBorder="0" applyAlignment="0" applyProtection="0"/>
    <xf numFmtId="0" fontId="41" fillId="22" borderId="0" applyNumberFormat="0" applyBorder="0" applyAlignment="0" applyProtection="0"/>
    <xf numFmtId="0" fontId="25" fillId="22" borderId="0" applyNumberFormat="0" applyBorder="0" applyAlignment="0" applyProtection="0"/>
    <xf numFmtId="0" fontId="41" fillId="22" borderId="0" applyNumberFormat="0" applyBorder="0" applyAlignment="0" applyProtection="0"/>
    <xf numFmtId="0" fontId="41" fillId="22" borderId="0" applyNumberFormat="0" applyBorder="0" applyAlignment="0" applyProtection="0"/>
    <xf numFmtId="0" fontId="42" fillId="54" borderId="0" applyNumberFormat="0" applyBorder="0" applyAlignment="0" applyProtection="0"/>
    <xf numFmtId="0" fontId="41" fillId="22" borderId="0" applyNumberFormat="0" applyBorder="0" applyAlignment="0" applyProtection="0"/>
    <xf numFmtId="0" fontId="42" fillId="54" borderId="0" applyNumberFormat="0" applyBorder="0" applyAlignment="0" applyProtection="0"/>
    <xf numFmtId="0" fontId="13" fillId="0" borderId="0"/>
    <xf numFmtId="0" fontId="43" fillId="22" borderId="0" applyNumberFormat="0" applyBorder="0" applyAlignment="0" applyProtection="0"/>
    <xf numFmtId="0" fontId="41" fillId="22" borderId="0" applyNumberFormat="0" applyBorder="0" applyAlignment="0" applyProtection="0"/>
    <xf numFmtId="0" fontId="41" fillId="22"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0" fillId="54" borderId="0" applyNumberFormat="0" applyBorder="0" applyAlignment="0" applyProtection="0"/>
    <xf numFmtId="0" fontId="41" fillId="22" borderId="0" applyNumberFormat="0" applyBorder="0" applyAlignment="0" applyProtection="0"/>
    <xf numFmtId="0" fontId="40" fillId="54" borderId="0" applyNumberFormat="0" applyBorder="0" applyAlignment="0" applyProtection="0"/>
    <xf numFmtId="0" fontId="41" fillId="22" borderId="0" applyNumberFormat="0" applyBorder="0" applyAlignment="0" applyProtection="0"/>
    <xf numFmtId="0" fontId="41" fillId="22" borderId="0" applyNumberFormat="0" applyBorder="0" applyAlignment="0" applyProtection="0"/>
    <xf numFmtId="0" fontId="25" fillId="22" borderId="0" applyNumberFormat="0" applyBorder="0" applyAlignment="0" applyProtection="0"/>
    <xf numFmtId="0" fontId="41" fillId="22" borderId="0" applyNumberFormat="0" applyBorder="0" applyAlignment="0" applyProtection="0"/>
    <xf numFmtId="0" fontId="41" fillId="22" borderId="0" applyNumberFormat="0" applyBorder="0" applyAlignment="0" applyProtection="0"/>
    <xf numFmtId="0" fontId="40" fillId="54" borderId="0" applyNumberFormat="0" applyBorder="0" applyAlignment="0" applyProtection="0"/>
    <xf numFmtId="0" fontId="33" fillId="0" borderId="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1" fillId="22" borderId="0" applyNumberFormat="0" applyBorder="0" applyAlignment="0" applyProtection="0"/>
    <xf numFmtId="0" fontId="42" fillId="54" borderId="0" applyNumberFormat="0" applyBorder="0" applyAlignment="0" applyProtection="0"/>
    <xf numFmtId="0" fontId="41" fillId="22" borderId="0" applyNumberFormat="0" applyBorder="0" applyAlignment="0" applyProtection="0"/>
    <xf numFmtId="0" fontId="41" fillId="22" borderId="0" applyNumberFormat="0" applyBorder="0" applyAlignment="0" applyProtection="0"/>
    <xf numFmtId="0" fontId="25" fillId="22" borderId="0" applyNumberFormat="0" applyBorder="0" applyAlignment="0" applyProtection="0"/>
    <xf numFmtId="0" fontId="41" fillId="22" borderId="0" applyNumberFormat="0" applyBorder="0" applyAlignment="0" applyProtection="0"/>
    <xf numFmtId="0" fontId="41" fillId="22" borderId="0" applyNumberFormat="0" applyBorder="0" applyAlignment="0" applyProtection="0"/>
    <xf numFmtId="0" fontId="42" fillId="54" borderId="0" applyNumberFormat="0" applyBorder="0" applyAlignment="0" applyProtection="0"/>
    <xf numFmtId="0" fontId="33" fillId="0" borderId="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25" fillId="22"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25" fillId="22"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25" fillId="22"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13" fillId="0" borderId="0" applyNumberFormat="0" applyFill="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15" fillId="0" borderId="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16" fillId="20"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13" fillId="21" borderId="0" applyNumberFormat="0" applyBorder="0" applyAlignment="0" applyProtection="0"/>
    <xf numFmtId="0" fontId="42" fillId="50"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33" fillId="0" borderId="0"/>
    <xf numFmtId="0" fontId="41" fillId="26" borderId="0" applyNumberFormat="0" applyBorder="0" applyAlignment="0" applyProtection="0"/>
    <xf numFmtId="0" fontId="33" fillId="0" borderId="0"/>
    <xf numFmtId="0" fontId="41" fillId="26" borderId="0" applyNumberFormat="0" applyBorder="0" applyAlignment="0" applyProtection="0"/>
    <xf numFmtId="0" fontId="40" fillId="50" borderId="0" applyNumberFormat="0" applyBorder="0" applyAlignment="0" applyProtection="0"/>
    <xf numFmtId="0" fontId="37" fillId="48"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1" fillId="50" borderId="0" applyNumberFormat="0" applyBorder="0" applyAlignment="0" applyProtection="0"/>
    <xf numFmtId="0" fontId="42"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2" fillId="50" borderId="0" applyNumberFormat="0" applyBorder="0" applyAlignment="0" applyProtection="0"/>
    <xf numFmtId="0" fontId="33" fillId="0" borderId="0"/>
    <xf numFmtId="0" fontId="43"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13" fillId="21"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13" fillId="21"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7" fillId="48"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13" fillId="0" borderId="0" applyNumberFormat="0" applyFill="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16" fillId="20"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13" fillId="21"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25"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25"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25"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13" fillId="21" borderId="0" applyNumberFormat="0" applyBorder="0" applyAlignment="0" applyProtection="0"/>
    <xf numFmtId="0" fontId="40" fillId="50" borderId="0" applyNumberFormat="0" applyBorder="0" applyAlignment="0" applyProtection="0"/>
    <xf numFmtId="0" fontId="41" fillId="50" borderId="0" applyNumberFormat="0" applyBorder="0" applyAlignment="0" applyProtection="0"/>
    <xf numFmtId="0" fontId="40"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25" fillId="26"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0" fillId="50" borderId="0" applyNumberFormat="0" applyBorder="0" applyAlignment="0" applyProtection="0"/>
    <xf numFmtId="0" fontId="33" fillId="0" borderId="0"/>
    <xf numFmtId="0" fontId="42" fillId="50" borderId="0" applyNumberFormat="0" applyBorder="0" applyAlignment="0" applyProtection="0"/>
    <xf numFmtId="0" fontId="41" fillId="50" borderId="0" applyNumberFormat="0" applyBorder="0" applyAlignment="0" applyProtection="0"/>
    <xf numFmtId="0" fontId="42"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25" fillId="26"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2" fillId="50" borderId="0" applyNumberFormat="0" applyBorder="0" applyAlignment="0" applyProtection="0"/>
    <xf numFmtId="0" fontId="33" fillId="0" borderId="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25" fillId="26" borderId="0" applyNumberFormat="0" applyBorder="0" applyAlignment="0" applyProtection="0"/>
    <xf numFmtId="0" fontId="25" fillId="26" borderId="0" applyNumberFormat="0" applyBorder="0" applyAlignment="0" applyProtection="0"/>
    <xf numFmtId="0" fontId="25" fillId="26" borderId="0" applyNumberFormat="0" applyBorder="0" applyAlignment="0" applyProtection="0"/>
    <xf numFmtId="0" fontId="25" fillId="26" borderId="0" applyNumberFormat="0" applyBorder="0" applyAlignment="0" applyProtection="0"/>
    <xf numFmtId="0" fontId="25" fillId="26" borderId="0" applyNumberFormat="0" applyBorder="0" applyAlignment="0" applyProtection="0"/>
    <xf numFmtId="0" fontId="25" fillId="26" borderId="0" applyNumberFormat="0" applyBorder="0" applyAlignment="0" applyProtection="0"/>
    <xf numFmtId="0" fontId="25" fillId="26" borderId="0" applyNumberFormat="0" applyBorder="0" applyAlignment="0" applyProtection="0"/>
    <xf numFmtId="0" fontId="25" fillId="26" borderId="0" applyNumberFormat="0" applyBorder="0" applyAlignment="0" applyProtection="0"/>
    <xf numFmtId="0" fontId="25" fillId="26" borderId="0" applyNumberFormat="0" applyBorder="0" applyAlignment="0" applyProtection="0"/>
    <xf numFmtId="0" fontId="25"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25" fillId="26" borderId="0" applyNumberFormat="0" applyBorder="0" applyAlignment="0" applyProtection="0"/>
    <xf numFmtId="0" fontId="25" fillId="26" borderId="0" applyNumberFormat="0" applyBorder="0" applyAlignment="0" applyProtection="0"/>
    <xf numFmtId="0" fontId="25" fillId="26"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13" fillId="21"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0" fillId="50" borderId="0" applyNumberFormat="0" applyBorder="0" applyAlignment="0" applyProtection="0"/>
    <xf numFmtId="0" fontId="33" fillId="0" borderId="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25" fillId="30" borderId="0" applyNumberFormat="0" applyBorder="0" applyAlignment="0" applyProtection="0"/>
    <xf numFmtId="0" fontId="25" fillId="30" borderId="0" applyNumberFormat="0" applyBorder="0" applyAlignment="0" applyProtection="0"/>
    <xf numFmtId="0" fontId="25" fillId="30" borderId="0" applyNumberFormat="0" applyBorder="0" applyAlignment="0" applyProtection="0"/>
    <xf numFmtId="0" fontId="25" fillId="30" borderId="0" applyNumberFormat="0" applyBorder="0" applyAlignment="0" applyProtection="0"/>
    <xf numFmtId="0" fontId="25" fillId="30" borderId="0" applyNumberFormat="0" applyBorder="0" applyAlignment="0" applyProtection="0"/>
    <xf numFmtId="0" fontId="25" fillId="30" borderId="0" applyNumberFormat="0" applyBorder="0" applyAlignment="0" applyProtection="0"/>
    <xf numFmtId="0" fontId="25" fillId="30" borderId="0" applyNumberFormat="0" applyBorder="0" applyAlignment="0" applyProtection="0"/>
    <xf numFmtId="0" fontId="25" fillId="30" borderId="0" applyNumberFormat="0" applyBorder="0" applyAlignment="0" applyProtection="0"/>
    <xf numFmtId="0" fontId="25" fillId="30" borderId="0" applyNumberFormat="0" applyBorder="0" applyAlignment="0" applyProtection="0"/>
    <xf numFmtId="0" fontId="25" fillId="30" borderId="0" applyNumberFormat="0" applyBorder="0" applyAlignment="0" applyProtection="0"/>
    <xf numFmtId="0" fontId="42" fillId="52" borderId="0" applyNumberFormat="0" applyBorder="0" applyAlignment="0" applyProtection="0"/>
    <xf numFmtId="0" fontId="40" fillId="52" borderId="0" applyNumberFormat="0" applyBorder="0" applyAlignment="0" applyProtection="0"/>
    <xf numFmtId="0" fontId="25" fillId="30" borderId="0" applyNumberFormat="0" applyBorder="0" applyAlignment="0" applyProtection="0"/>
    <xf numFmtId="0" fontId="40" fillId="52" borderId="0" applyNumberFormat="0" applyBorder="0" applyAlignment="0" applyProtection="0"/>
    <xf numFmtId="0" fontId="25" fillId="30" borderId="0" applyNumberFormat="0" applyBorder="0" applyAlignment="0" applyProtection="0"/>
    <xf numFmtId="0" fontId="33" fillId="0" borderId="0"/>
    <xf numFmtId="0" fontId="40" fillId="52" borderId="0" applyNumberFormat="0" applyBorder="0" applyAlignment="0" applyProtection="0"/>
    <xf numFmtId="0" fontId="33" fillId="0" borderId="0"/>
    <xf numFmtId="0" fontId="40" fillId="52" borderId="0" applyNumberFormat="0" applyBorder="0" applyAlignment="0" applyProtection="0"/>
    <xf numFmtId="0" fontId="25" fillId="30" borderId="0" applyNumberFormat="0" applyBorder="0" applyAlignment="0" applyProtection="0"/>
    <xf numFmtId="0" fontId="40" fillId="52" borderId="0" applyNumberFormat="0" applyBorder="0" applyAlignment="0" applyProtection="0"/>
    <xf numFmtId="0" fontId="25" fillId="30" borderId="0" applyNumberFormat="0" applyBorder="0" applyAlignment="0" applyProtection="0"/>
    <xf numFmtId="0" fontId="40" fillId="52" borderId="0" applyNumberFormat="0" applyBorder="0" applyAlignment="0" applyProtection="0"/>
    <xf numFmtId="0" fontId="41" fillId="30" borderId="0" applyNumberFormat="0" applyBorder="0" applyAlignment="0" applyProtection="0"/>
    <xf numFmtId="0" fontId="25" fillId="30" borderId="0" applyNumberFormat="0" applyBorder="0" applyAlignment="0" applyProtection="0"/>
    <xf numFmtId="0" fontId="41" fillId="30" borderId="0" applyNumberFormat="0" applyBorder="0" applyAlignment="0" applyProtection="0"/>
    <xf numFmtId="0" fontId="25" fillId="30" borderId="0" applyNumberFormat="0" applyBorder="0" applyAlignment="0" applyProtection="0"/>
    <xf numFmtId="0" fontId="41" fillId="30" borderId="0" applyNumberFormat="0" applyBorder="0" applyAlignment="0" applyProtection="0"/>
    <xf numFmtId="0" fontId="41" fillId="30" borderId="0" applyNumberFormat="0" applyBorder="0" applyAlignment="0" applyProtection="0"/>
    <xf numFmtId="0" fontId="42" fillId="52" borderId="0" applyNumberFormat="0" applyBorder="0" applyAlignment="0" applyProtection="0"/>
    <xf numFmtId="0" fontId="41" fillId="30" borderId="0" applyNumberFormat="0" applyBorder="0" applyAlignment="0" applyProtection="0"/>
    <xf numFmtId="0" fontId="42" fillId="52" borderId="0" applyNumberFormat="0" applyBorder="0" applyAlignment="0" applyProtection="0"/>
    <xf numFmtId="0" fontId="13" fillId="0" borderId="0"/>
    <xf numFmtId="0" fontId="43" fillId="30" borderId="0" applyNumberFormat="0" applyBorder="0" applyAlignment="0" applyProtection="0"/>
    <xf numFmtId="0" fontId="41" fillId="30" borderId="0" applyNumberFormat="0" applyBorder="0" applyAlignment="0" applyProtection="0"/>
    <xf numFmtId="0" fontId="41" fillId="30"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0" fillId="52" borderId="0" applyNumberFormat="0" applyBorder="0" applyAlignment="0" applyProtection="0"/>
    <xf numFmtId="0" fontId="41" fillId="30" borderId="0" applyNumberFormat="0" applyBorder="0" applyAlignment="0" applyProtection="0"/>
    <xf numFmtId="0" fontId="40" fillId="52" borderId="0" applyNumberFormat="0" applyBorder="0" applyAlignment="0" applyProtection="0"/>
    <xf numFmtId="0" fontId="41" fillId="30" borderId="0" applyNumberFormat="0" applyBorder="0" applyAlignment="0" applyProtection="0"/>
    <xf numFmtId="0" fontId="41" fillId="30" borderId="0" applyNumberFormat="0" applyBorder="0" applyAlignment="0" applyProtection="0"/>
    <xf numFmtId="0" fontId="25" fillId="30" borderId="0" applyNumberFormat="0" applyBorder="0" applyAlignment="0" applyProtection="0"/>
    <xf numFmtId="0" fontId="41" fillId="30" borderId="0" applyNumberFormat="0" applyBorder="0" applyAlignment="0" applyProtection="0"/>
    <xf numFmtId="0" fontId="41" fillId="30" borderId="0" applyNumberFormat="0" applyBorder="0" applyAlignment="0" applyProtection="0"/>
    <xf numFmtId="0" fontId="40" fillId="52" borderId="0" applyNumberFormat="0" applyBorder="0" applyAlignment="0" applyProtection="0"/>
    <xf numFmtId="0" fontId="33" fillId="0" borderId="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1" fillId="30" borderId="0" applyNumberFormat="0" applyBorder="0" applyAlignment="0" applyProtection="0"/>
    <xf numFmtId="0" fontId="42" fillId="52" borderId="0" applyNumberFormat="0" applyBorder="0" applyAlignment="0" applyProtection="0"/>
    <xf numFmtId="0" fontId="41" fillId="30" borderId="0" applyNumberFormat="0" applyBorder="0" applyAlignment="0" applyProtection="0"/>
    <xf numFmtId="0" fontId="41" fillId="30" borderId="0" applyNumberFormat="0" applyBorder="0" applyAlignment="0" applyProtection="0"/>
    <xf numFmtId="0" fontId="25" fillId="30" borderId="0" applyNumberFormat="0" applyBorder="0" applyAlignment="0" applyProtection="0"/>
    <xf numFmtId="0" fontId="41" fillId="30" borderId="0" applyNumberFormat="0" applyBorder="0" applyAlignment="0" applyProtection="0"/>
    <xf numFmtId="0" fontId="41" fillId="30" borderId="0" applyNumberFormat="0" applyBorder="0" applyAlignment="0" applyProtection="0"/>
    <xf numFmtId="0" fontId="42" fillId="52" borderId="0" applyNumberFormat="0" applyBorder="0" applyAlignment="0" applyProtection="0"/>
    <xf numFmtId="0" fontId="37" fillId="48"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25" fillId="30"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25" fillId="30"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25" fillId="30"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25" fillId="30" borderId="0" applyNumberFormat="0" applyBorder="0" applyAlignment="0" applyProtection="0"/>
    <xf numFmtId="0" fontId="25" fillId="30" borderId="0" applyNumberFormat="0" applyBorder="0" applyAlignment="0" applyProtection="0"/>
    <xf numFmtId="0" fontId="25" fillId="34" borderId="0" applyNumberFormat="0" applyBorder="0" applyAlignment="0" applyProtection="0"/>
    <xf numFmtId="0" fontId="25" fillId="34" borderId="0" applyNumberFormat="0" applyBorder="0" applyAlignment="0" applyProtection="0"/>
    <xf numFmtId="0" fontId="25" fillId="34" borderId="0" applyNumberFormat="0" applyBorder="0" applyAlignment="0" applyProtection="0"/>
    <xf numFmtId="0" fontId="25" fillId="34" borderId="0" applyNumberFormat="0" applyBorder="0" applyAlignment="0" applyProtection="0"/>
    <xf numFmtId="0" fontId="25" fillId="34" borderId="0" applyNumberFormat="0" applyBorder="0" applyAlignment="0" applyProtection="0"/>
    <xf numFmtId="0" fontId="25" fillId="34" borderId="0" applyNumberFormat="0" applyBorder="0" applyAlignment="0" applyProtection="0"/>
    <xf numFmtId="0" fontId="25" fillId="34" borderId="0" applyNumberFormat="0" applyBorder="0" applyAlignment="0" applyProtection="0"/>
    <xf numFmtId="0" fontId="25" fillId="34" borderId="0" applyNumberFormat="0" applyBorder="0" applyAlignment="0" applyProtection="0"/>
    <xf numFmtId="0" fontId="25" fillId="34" borderId="0" applyNumberFormat="0" applyBorder="0" applyAlignment="0" applyProtection="0"/>
    <xf numFmtId="0" fontId="25" fillId="34" borderId="0" applyNumberFormat="0" applyBorder="0" applyAlignment="0" applyProtection="0"/>
    <xf numFmtId="0" fontId="42" fillId="55" borderId="0" applyNumberFormat="0" applyBorder="0" applyAlignment="0" applyProtection="0"/>
    <xf numFmtId="0" fontId="40" fillId="55" borderId="0" applyNumberFormat="0" applyBorder="0" applyAlignment="0" applyProtection="0"/>
    <xf numFmtId="0" fontId="25" fillId="34" borderId="0" applyNumberFormat="0" applyBorder="0" applyAlignment="0" applyProtection="0"/>
    <xf numFmtId="0" fontId="40" fillId="55" borderId="0" applyNumberFormat="0" applyBorder="0" applyAlignment="0" applyProtection="0"/>
    <xf numFmtId="0" fontId="25" fillId="34" borderId="0" applyNumberFormat="0" applyBorder="0" applyAlignment="0" applyProtection="0"/>
    <xf numFmtId="0" fontId="33" fillId="0" borderId="0"/>
    <xf numFmtId="0" fontId="13" fillId="0" borderId="0" applyNumberFormat="0" applyFill="0" applyBorder="0" applyAlignment="0" applyProtection="0"/>
    <xf numFmtId="0" fontId="40" fillId="55" borderId="0" applyNumberFormat="0" applyBorder="0" applyAlignment="0" applyProtection="0"/>
    <xf numFmtId="0" fontId="13" fillId="0" borderId="0"/>
    <xf numFmtId="0" fontId="40" fillId="55" borderId="0" applyNumberFormat="0" applyBorder="0" applyAlignment="0" applyProtection="0"/>
    <xf numFmtId="0" fontId="25" fillId="34" borderId="0" applyNumberFormat="0" applyBorder="0" applyAlignment="0" applyProtection="0"/>
    <xf numFmtId="0" fontId="40" fillId="55" borderId="0" applyNumberFormat="0" applyBorder="0" applyAlignment="0" applyProtection="0"/>
    <xf numFmtId="0" fontId="25" fillId="34" borderId="0" applyNumberFormat="0" applyBorder="0" applyAlignment="0" applyProtection="0"/>
    <xf numFmtId="0" fontId="40" fillId="55" borderId="0" applyNumberFormat="0" applyBorder="0" applyAlignment="0" applyProtection="0"/>
    <xf numFmtId="0" fontId="41" fillId="34" borderId="0" applyNumberFormat="0" applyBorder="0" applyAlignment="0" applyProtection="0"/>
    <xf numFmtId="0" fontId="25" fillId="34" borderId="0" applyNumberFormat="0" applyBorder="0" applyAlignment="0" applyProtection="0"/>
    <xf numFmtId="0" fontId="41" fillId="34" borderId="0" applyNumberFormat="0" applyBorder="0" applyAlignment="0" applyProtection="0"/>
    <xf numFmtId="0" fontId="25"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2" fillId="55" borderId="0" applyNumberFormat="0" applyBorder="0" applyAlignment="0" applyProtection="0"/>
    <xf numFmtId="0" fontId="41" fillId="34" borderId="0" applyNumberFormat="0" applyBorder="0" applyAlignment="0" applyProtection="0"/>
    <xf numFmtId="0" fontId="42" fillId="55" borderId="0" applyNumberFormat="0" applyBorder="0" applyAlignment="0" applyProtection="0"/>
    <xf numFmtId="0" fontId="13" fillId="0" borderId="0">
      <alignment vertical="center"/>
    </xf>
    <xf numFmtId="0" fontId="43"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0" fillId="55" borderId="0" applyNumberFormat="0" applyBorder="0" applyAlignment="0" applyProtection="0"/>
    <xf numFmtId="0" fontId="41" fillId="34" borderId="0" applyNumberFormat="0" applyBorder="0" applyAlignment="0" applyProtection="0"/>
    <xf numFmtId="0" fontId="40" fillId="55"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25"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0" fillId="55" borderId="0" applyNumberFormat="0" applyBorder="0" applyAlignment="0" applyProtection="0"/>
    <xf numFmtId="0" fontId="16" fillId="20"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1" fillId="34" borderId="0" applyNumberFormat="0" applyBorder="0" applyAlignment="0" applyProtection="0"/>
    <xf numFmtId="0" fontId="42" fillId="55"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25"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2" fillId="55" borderId="0" applyNumberFormat="0" applyBorder="0" applyAlignment="0" applyProtection="0"/>
    <xf numFmtId="0" fontId="33" fillId="0" borderId="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25" fillId="34"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25" fillId="34"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25" fillId="34"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25" fillId="34" borderId="0" applyNumberFormat="0" applyBorder="0" applyAlignment="0" applyProtection="0"/>
    <xf numFmtId="0" fontId="25" fillId="34"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34" fillId="39" borderId="0" applyNumberFormat="0" applyBorder="0" applyAlignment="0" applyProtection="0"/>
    <xf numFmtId="0" fontId="44" fillId="39" borderId="0" applyNumberFormat="0" applyBorder="0" applyAlignment="0" applyProtection="0"/>
    <xf numFmtId="0" fontId="15" fillId="8" borderId="0" applyNumberFormat="0" applyBorder="0" applyAlignment="0" applyProtection="0"/>
    <xf numFmtId="0" fontId="44" fillId="39" borderId="0" applyNumberFormat="0" applyBorder="0" applyAlignment="0" applyProtection="0"/>
    <xf numFmtId="0" fontId="15" fillId="8" borderId="0" applyNumberFormat="0" applyBorder="0" applyAlignment="0" applyProtection="0"/>
    <xf numFmtId="0" fontId="33" fillId="0" borderId="0"/>
    <xf numFmtId="0" fontId="44" fillId="39" borderId="0" applyNumberFormat="0" applyBorder="0" applyAlignment="0" applyProtection="0"/>
    <xf numFmtId="0" fontId="33" fillId="0" borderId="0"/>
    <xf numFmtId="0" fontId="44" fillId="39" borderId="0" applyNumberFormat="0" applyBorder="0" applyAlignment="0" applyProtection="0"/>
    <xf numFmtId="0" fontId="15" fillId="8" borderId="0" applyNumberFormat="0" applyBorder="0" applyAlignment="0" applyProtection="0"/>
    <xf numFmtId="0" fontId="44" fillId="39" borderId="0" applyNumberFormat="0" applyBorder="0" applyAlignment="0" applyProtection="0"/>
    <xf numFmtId="0" fontId="15" fillId="8" borderId="0" applyNumberFormat="0" applyBorder="0" applyAlignment="0" applyProtection="0"/>
    <xf numFmtId="0" fontId="44" fillId="39" borderId="0" applyNumberFormat="0" applyBorder="0" applyAlignment="0" applyProtection="0"/>
    <xf numFmtId="0" fontId="45" fillId="8" borderId="0" applyNumberFormat="0" applyBorder="0" applyAlignment="0" applyProtection="0"/>
    <xf numFmtId="0" fontId="15" fillId="8" borderId="0" applyNumberFormat="0" applyBorder="0" applyAlignment="0" applyProtection="0"/>
    <xf numFmtId="0" fontId="45" fillId="8" borderId="0" applyNumberFormat="0" applyBorder="0" applyAlignment="0" applyProtection="0"/>
    <xf numFmtId="0" fontId="15" fillId="8" borderId="0" applyNumberFormat="0" applyBorder="0" applyAlignment="0" applyProtection="0"/>
    <xf numFmtId="0" fontId="45" fillId="8" borderId="0" applyNumberFormat="0" applyBorder="0" applyAlignment="0" applyProtection="0"/>
    <xf numFmtId="0" fontId="45" fillId="8" borderId="0" applyNumberFormat="0" applyBorder="0" applyAlignment="0" applyProtection="0"/>
    <xf numFmtId="0" fontId="34" fillId="39" borderId="0" applyNumberFormat="0" applyBorder="0" applyAlignment="0" applyProtection="0"/>
    <xf numFmtId="0" fontId="45" fillId="8" borderId="0" applyNumberFormat="0" applyBorder="0" applyAlignment="0" applyProtection="0"/>
    <xf numFmtId="0" fontId="34" fillId="39" borderId="0" applyNumberFormat="0" applyBorder="0" applyAlignment="0" applyProtection="0"/>
    <xf numFmtId="0" fontId="13" fillId="0" borderId="0"/>
    <xf numFmtId="0" fontId="46" fillId="8" borderId="0" applyNumberFormat="0" applyBorder="0" applyAlignment="0" applyProtection="0"/>
    <xf numFmtId="0" fontId="45" fillId="8" borderId="0" applyNumberFormat="0" applyBorder="0" applyAlignment="0" applyProtection="0"/>
    <xf numFmtId="0" fontId="45" fillId="8"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44" fillId="39" borderId="0" applyNumberFormat="0" applyBorder="0" applyAlignment="0" applyProtection="0"/>
    <xf numFmtId="0" fontId="45" fillId="8" borderId="0" applyNumberFormat="0" applyBorder="0" applyAlignment="0" applyProtection="0"/>
    <xf numFmtId="0" fontId="44" fillId="39" borderId="0" applyNumberFormat="0" applyBorder="0" applyAlignment="0" applyProtection="0"/>
    <xf numFmtId="0" fontId="45" fillId="8" borderId="0" applyNumberFormat="0" applyBorder="0" applyAlignment="0" applyProtection="0"/>
    <xf numFmtId="0" fontId="45" fillId="8" borderId="0" applyNumberFormat="0" applyBorder="0" applyAlignment="0" applyProtection="0"/>
    <xf numFmtId="0" fontId="15" fillId="8" borderId="0" applyNumberFormat="0" applyBorder="0" applyAlignment="0" applyProtection="0"/>
    <xf numFmtId="0" fontId="45" fillId="8" borderId="0" applyNumberFormat="0" applyBorder="0" applyAlignment="0" applyProtection="0"/>
    <xf numFmtId="0" fontId="45" fillId="8" borderId="0" applyNumberFormat="0" applyBorder="0" applyAlignment="0" applyProtection="0"/>
    <xf numFmtId="0" fontId="44" fillId="39" borderId="0" applyNumberFormat="0" applyBorder="0" applyAlignment="0" applyProtection="0"/>
    <xf numFmtId="0" fontId="33" fillId="0" borderId="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45" fillId="8" borderId="0" applyNumberFormat="0" applyBorder="0" applyAlignment="0" applyProtection="0"/>
    <xf numFmtId="0" fontId="34" fillId="39" borderId="0" applyNumberFormat="0" applyBorder="0" applyAlignment="0" applyProtection="0"/>
    <xf numFmtId="0" fontId="45" fillId="8" borderId="0" applyNumberFormat="0" applyBorder="0" applyAlignment="0" applyProtection="0"/>
    <xf numFmtId="0" fontId="45" fillId="8" borderId="0" applyNumberFormat="0" applyBorder="0" applyAlignment="0" applyProtection="0"/>
    <xf numFmtId="0" fontId="15" fillId="8" borderId="0" applyNumberFormat="0" applyBorder="0" applyAlignment="0" applyProtection="0"/>
    <xf numFmtId="0" fontId="45" fillId="8" borderId="0" applyNumberFormat="0" applyBorder="0" applyAlignment="0" applyProtection="0"/>
    <xf numFmtId="0" fontId="45" fillId="8" borderId="0" applyNumberFormat="0" applyBorder="0" applyAlignment="0" applyProtection="0"/>
    <xf numFmtId="0" fontId="34" fillId="39" borderId="0" applyNumberFormat="0" applyBorder="0" applyAlignment="0" applyProtection="0"/>
    <xf numFmtId="0" fontId="33" fillId="0" borderId="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15" fillId="8"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15" fillId="8"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15" fillId="8"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47" fillId="56" borderId="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3" fillId="0" borderId="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3" fillId="0" borderId="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3" fillId="0" borderId="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3" fillId="0" borderId="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3" fillId="0" borderId="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15" fillId="21" borderId="0" applyNumberFormat="0" applyBorder="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3" fillId="0" borderId="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3" fillId="0" borderId="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3" fillId="0" borderId="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3" fillId="0" borderId="0"/>
    <xf numFmtId="0" fontId="50" fillId="57" borderId="17" applyNumberForma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33" fillId="0" borderId="0"/>
    <xf numFmtId="0" fontId="13" fillId="21" borderId="0" applyNumberFormat="0" applyBorder="0" applyAlignment="0" applyProtection="0"/>
    <xf numFmtId="0" fontId="49" fillId="11" borderId="6" applyNumberFormat="0" applyAlignment="0" applyProtection="0"/>
    <xf numFmtId="0" fontId="33" fillId="0" borderId="0"/>
    <xf numFmtId="0" fontId="49" fillId="11" borderId="6" applyNumberFormat="0" applyAlignment="0" applyProtection="0"/>
    <xf numFmtId="0" fontId="48" fillId="57" borderId="17" applyNumberFormat="0" applyAlignment="0" applyProtection="0"/>
    <xf numFmtId="0" fontId="13" fillId="21" borderId="0" applyNumberFormat="0" applyBorder="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6" fillId="7" borderId="3" applyNumberFormat="0" applyFon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6" fillId="7" borderId="3" applyNumberFormat="0" applyFont="0" applyAlignment="0" applyProtection="0"/>
    <xf numFmtId="0" fontId="49" fillId="57" borderId="6" applyNumberFormat="0" applyAlignment="0" applyProtection="0"/>
    <xf numFmtId="0" fontId="50" fillId="57" borderId="17" applyNumberFormat="0" applyAlignment="0" applyProtection="0"/>
    <xf numFmtId="0" fontId="49" fillId="57" borderId="6" applyNumberFormat="0" applyAlignment="0" applyProtection="0"/>
    <xf numFmtId="0" fontId="49" fillId="57" borderId="6" applyNumberFormat="0" applyAlignment="0" applyProtection="0"/>
    <xf numFmtId="0" fontId="49" fillId="57" borderId="6" applyNumberFormat="0" applyAlignment="0" applyProtection="0"/>
    <xf numFmtId="0" fontId="50" fillId="57" borderId="17" applyNumberFormat="0" applyAlignment="0" applyProtection="0"/>
    <xf numFmtId="0" fontId="33" fillId="0" borderId="0"/>
    <xf numFmtId="0" fontId="51" fillId="11" borderId="6" applyNumberForma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6" fillId="7" borderId="3" applyNumberFormat="0" applyFon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6" fillId="7" borderId="3" applyNumberFormat="0" applyFon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7" fillId="48" borderId="0" applyNumberFormat="0" applyBorder="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13" fillId="0" borderId="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13" fillId="0" borderId="0" applyNumberFormat="0" applyFill="0" applyBorder="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15" fillId="0" borderId="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16" fillId="20" borderId="0" applyNumberFormat="0" applyBorder="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6" fillId="7" borderId="3" applyNumberFormat="0" applyFon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6" fillId="7" borderId="3" applyNumberFormat="0" applyFon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6" fillId="7" borderId="3" applyNumberFormat="0" applyFon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6" fillId="7" borderId="3" applyNumberFormat="0" applyFon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6" fillId="7" borderId="3" applyNumberFormat="0" applyFon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13" fillId="0" borderId="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15" fillId="36" borderId="0" applyNumberFormat="0" applyBorder="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6" fillId="7" borderId="3" applyNumberFormat="0" applyFon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13" fillId="0" borderId="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15" fillId="34" borderId="0" applyNumberFormat="0" applyBorder="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6" fillId="7" borderId="3" applyNumberFormat="0" applyFon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6" fillId="7" borderId="3" applyNumberFormat="0" applyFon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13" fillId="0" borderId="0" applyNumberFormat="0" applyFill="0" applyBorder="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15" fillId="0" borderId="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16" fillId="48" borderId="0" applyNumberFormat="0" applyBorder="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6" fillId="7" borderId="3" applyNumberFormat="0" applyFon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6" fillId="7" borderId="3" applyNumberFormat="0" applyFon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6" fillId="7" borderId="3" applyNumberFormat="0" applyFon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6" fillId="7" borderId="3" applyNumberFormat="0" applyFon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6" fillId="7" borderId="3" applyNumberFormat="0" applyFon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1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6" fillId="7" borderId="3" applyNumberFormat="0" applyFon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1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6" fillId="7" borderId="3" applyNumberFormat="0" applyFon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1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6" fillId="7" borderId="3" applyNumberFormat="0" applyFont="0" applyAlignment="0" applyProtection="0"/>
    <xf numFmtId="0" fontId="48" fillId="57" borderId="17" applyNumberFormat="0" applyAlignment="0" applyProtection="0"/>
    <xf numFmtId="0" fontId="49" fillId="57" borderId="6" applyNumberFormat="0" applyAlignment="0" applyProtection="0"/>
    <xf numFmtId="0" fontId="48" fillId="57" borderId="17" applyNumberFormat="0" applyAlignment="0" applyProtection="0"/>
    <xf numFmtId="0" fontId="49" fillId="57" borderId="6" applyNumberFormat="0" applyAlignment="0" applyProtection="0"/>
    <xf numFmtId="0" fontId="49" fillId="57" borderId="6" applyNumberFormat="0" applyAlignment="0" applyProtection="0"/>
    <xf numFmtId="0" fontId="19" fillId="11" borderId="6" applyNumberFormat="0" applyAlignment="0" applyProtection="0"/>
    <xf numFmtId="0" fontId="49" fillId="57" borderId="6" applyNumberFormat="0" applyAlignment="0" applyProtection="0"/>
    <xf numFmtId="0" fontId="49" fillId="57" borderId="6" applyNumberFormat="0" applyAlignment="0" applyProtection="0"/>
    <xf numFmtId="0" fontId="48" fillId="57" borderId="17" applyNumberFormat="0" applyAlignment="0" applyProtection="0"/>
    <xf numFmtId="0" fontId="36" fillId="7" borderId="3" applyNumberFormat="0" applyFont="0" applyAlignment="0" applyProtection="0"/>
    <xf numFmtId="0" fontId="50" fillId="57" borderId="17" applyNumberFormat="0" applyAlignment="0" applyProtection="0"/>
    <xf numFmtId="0" fontId="49" fillId="57" borderId="6" applyNumberFormat="0" applyAlignment="0" applyProtection="0"/>
    <xf numFmtId="0" fontId="50" fillId="57" borderId="17" applyNumberFormat="0" applyAlignment="0" applyProtection="0"/>
    <xf numFmtId="0" fontId="49" fillId="57" borderId="6" applyNumberFormat="0" applyAlignment="0" applyProtection="0"/>
    <xf numFmtId="0" fontId="49" fillId="57" borderId="6" applyNumberFormat="0" applyAlignment="0" applyProtection="0"/>
    <xf numFmtId="0" fontId="19" fillId="11" borderId="6" applyNumberFormat="0" applyAlignment="0" applyProtection="0"/>
    <xf numFmtId="0" fontId="49" fillId="57" borderId="6" applyNumberFormat="0" applyAlignment="0" applyProtection="0"/>
    <xf numFmtId="0" fontId="49" fillId="57" borderId="6" applyNumberFormat="0" applyAlignment="0" applyProtection="0"/>
    <xf numFmtId="0" fontId="50" fillId="57" borderId="17" applyNumberFormat="0" applyAlignment="0" applyProtection="0"/>
    <xf numFmtId="0" fontId="36" fillId="7" borderId="3" applyNumberFormat="0" applyFon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6" fillId="7" borderId="3" applyNumberFormat="0" applyFont="0" applyAlignment="0" applyProtection="0"/>
    <xf numFmtId="0" fontId="19" fillId="11" borderId="6" applyNumberFormat="0" applyAlignment="0" applyProtection="0"/>
    <xf numFmtId="0" fontId="19" fillId="11" borderId="6" applyNumberFormat="0" applyAlignment="0" applyProtection="0"/>
    <xf numFmtId="0" fontId="19" fillId="11" borderId="6" applyNumberFormat="0" applyAlignment="0" applyProtection="0"/>
    <xf numFmtId="0" fontId="19" fillId="11" borderId="6" applyNumberFormat="0" applyAlignment="0" applyProtection="0"/>
    <xf numFmtId="0" fontId="19" fillId="11" borderId="6" applyNumberFormat="0" applyAlignment="0" applyProtection="0"/>
    <xf numFmtId="0" fontId="19" fillId="11" borderId="6" applyNumberFormat="0" applyAlignment="0" applyProtection="0"/>
    <xf numFmtId="0" fontId="19" fillId="11" borderId="6" applyNumberFormat="0" applyAlignment="0" applyProtection="0"/>
    <xf numFmtId="0" fontId="19" fillId="11" borderId="6" applyNumberFormat="0" applyAlignment="0" applyProtection="0"/>
    <xf numFmtId="0" fontId="19" fillId="11" borderId="6" applyNumberFormat="0" applyAlignment="0" applyProtection="0"/>
    <xf numFmtId="0" fontId="1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13" fillId="0" borderId="0"/>
    <xf numFmtId="0" fontId="19" fillId="11" borderId="6" applyNumberFormat="0" applyAlignment="0" applyProtection="0"/>
    <xf numFmtId="0" fontId="19" fillId="11" borderId="6" applyNumberFormat="0" applyAlignment="0" applyProtection="0"/>
    <xf numFmtId="0" fontId="19" fillId="11" borderId="6" applyNumberFormat="0" applyAlignment="0" applyProtection="0"/>
    <xf numFmtId="0" fontId="49" fillId="57" borderId="6" applyNumberFormat="0" applyAlignment="0" applyProtection="0"/>
    <xf numFmtId="0" fontId="49" fillId="57" borderId="6"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13" fillId="14" borderId="0" applyNumberFormat="0" applyBorder="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13" fillId="14" borderId="0" applyNumberFormat="0" applyBorder="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48" fillId="57" borderId="17" applyNumberFormat="0" applyAlignment="0" applyProtection="0"/>
    <xf numFmtId="0" fontId="49" fillId="11" borderId="6" applyNumberFormat="0" applyAlignment="0" applyProtection="0"/>
    <xf numFmtId="0" fontId="48" fillId="57" borderId="17" applyNumberFormat="0" applyAlignment="0" applyProtection="0"/>
    <xf numFmtId="0" fontId="49" fillId="11" borderId="6" applyNumberFormat="0" applyAlignment="0" applyProtection="0"/>
    <xf numFmtId="0" fontId="49" fillId="11" borderId="6" applyNumberFormat="0" applyAlignment="0" applyProtection="0"/>
    <xf numFmtId="0" fontId="49" fillId="11" borderId="6" applyNumberFormat="0" applyAlignment="0" applyProtection="0"/>
    <xf numFmtId="0" fontId="48" fillId="57" borderId="17" applyNumberFormat="0" applyAlignment="0" applyProtection="0"/>
    <xf numFmtId="0" fontId="36" fillId="7" borderId="3" applyNumberFormat="0" applyFon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50" fillId="57" borderId="17" applyNumberFormat="0" applyAlignment="0" applyProtection="0"/>
    <xf numFmtId="0" fontId="21" fillId="12" borderId="9" applyNumberFormat="0" applyAlignment="0" applyProtection="0"/>
    <xf numFmtId="0" fontId="21" fillId="12" borderId="9" applyNumberFormat="0" applyAlignment="0" applyProtection="0"/>
    <xf numFmtId="0" fontId="21" fillId="12" borderId="9" applyNumberFormat="0" applyAlignment="0" applyProtection="0"/>
    <xf numFmtId="0" fontId="21" fillId="12" borderId="9" applyNumberFormat="0" applyAlignment="0" applyProtection="0"/>
    <xf numFmtId="0" fontId="21" fillId="12" borderId="9" applyNumberFormat="0" applyAlignment="0" applyProtection="0"/>
    <xf numFmtId="0" fontId="21" fillId="12" borderId="9" applyNumberFormat="0" applyAlignment="0" applyProtection="0"/>
    <xf numFmtId="0" fontId="21" fillId="12" borderId="9" applyNumberFormat="0" applyAlignment="0" applyProtection="0"/>
    <xf numFmtId="0" fontId="21" fillId="12" borderId="9" applyNumberFormat="0" applyAlignment="0" applyProtection="0"/>
    <xf numFmtId="0" fontId="21" fillId="12" borderId="9" applyNumberFormat="0" applyAlignment="0" applyProtection="0"/>
    <xf numFmtId="0" fontId="21" fillId="12" borderId="9" applyNumberFormat="0" applyAlignment="0" applyProtection="0"/>
    <xf numFmtId="0" fontId="47" fillId="58" borderId="18" applyNumberFormat="0" applyAlignment="0" applyProtection="0"/>
    <xf numFmtId="0" fontId="52" fillId="58" borderId="18" applyNumberFormat="0" applyAlignment="0" applyProtection="0"/>
    <xf numFmtId="0" fontId="21" fillId="12" borderId="9" applyNumberFormat="0" applyAlignment="0" applyProtection="0"/>
    <xf numFmtId="0" fontId="52" fillId="58" borderId="18" applyNumberFormat="0" applyAlignment="0" applyProtection="0"/>
    <xf numFmtId="0" fontId="21" fillId="12" borderId="9" applyNumberFormat="0" applyAlignment="0" applyProtection="0"/>
    <xf numFmtId="0" fontId="13" fillId="0" borderId="0"/>
    <xf numFmtId="0" fontId="52" fillId="58" borderId="18" applyNumberFormat="0" applyAlignment="0" applyProtection="0"/>
    <xf numFmtId="0" fontId="36" fillId="7" borderId="3" applyNumberFormat="0" applyFont="0" applyAlignment="0" applyProtection="0"/>
    <xf numFmtId="0" fontId="52" fillId="58" borderId="18" applyNumberFormat="0" applyAlignment="0" applyProtection="0"/>
    <xf numFmtId="0" fontId="21" fillId="12" borderId="9" applyNumberFormat="0" applyAlignment="0" applyProtection="0"/>
    <xf numFmtId="0" fontId="52" fillId="58" borderId="18" applyNumberFormat="0" applyAlignment="0" applyProtection="0"/>
    <xf numFmtId="0" fontId="21" fillId="12" borderId="9" applyNumberFormat="0" applyAlignment="0" applyProtection="0"/>
    <xf numFmtId="0" fontId="52" fillId="58" borderId="18" applyNumberFormat="0" applyAlignment="0" applyProtection="0"/>
    <xf numFmtId="0" fontId="53" fillId="12" borderId="9" applyNumberFormat="0" applyAlignment="0" applyProtection="0"/>
    <xf numFmtId="0" fontId="21" fillId="12" borderId="9" applyNumberFormat="0" applyAlignment="0" applyProtection="0"/>
    <xf numFmtId="0" fontId="53" fillId="12" borderId="9" applyNumberFormat="0" applyAlignment="0" applyProtection="0"/>
    <xf numFmtId="0" fontId="21" fillId="12" borderId="9" applyNumberFormat="0" applyAlignment="0" applyProtection="0"/>
    <xf numFmtId="0" fontId="53" fillId="12" borderId="9" applyNumberFormat="0" applyAlignment="0" applyProtection="0"/>
    <xf numFmtId="0" fontId="53" fillId="12" borderId="9" applyNumberFormat="0" applyAlignment="0" applyProtection="0"/>
    <xf numFmtId="0" fontId="47" fillId="58" borderId="18" applyNumberFormat="0" applyAlignment="0" applyProtection="0"/>
    <xf numFmtId="0" fontId="53" fillId="12" borderId="9" applyNumberFormat="0" applyAlignment="0" applyProtection="0"/>
    <xf numFmtId="0" fontId="47" fillId="58" borderId="18" applyNumberFormat="0" applyAlignment="0" applyProtection="0"/>
    <xf numFmtId="0" fontId="13" fillId="0" borderId="0"/>
    <xf numFmtId="0" fontId="54" fillId="12" borderId="9" applyNumberFormat="0" applyAlignment="0" applyProtection="0"/>
    <xf numFmtId="0" fontId="53" fillId="12" borderId="9" applyNumberFormat="0" applyAlignment="0" applyProtection="0"/>
    <xf numFmtId="0" fontId="53" fillId="12" borderId="9"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52" fillId="58" borderId="18" applyNumberFormat="0" applyAlignment="0" applyProtection="0"/>
    <xf numFmtId="0" fontId="53" fillId="12" borderId="9" applyNumberFormat="0" applyAlignment="0" applyProtection="0"/>
    <xf numFmtId="0" fontId="52" fillId="58" borderId="18" applyNumberFormat="0" applyAlignment="0" applyProtection="0"/>
    <xf numFmtId="0" fontId="53" fillId="12" borderId="9" applyNumberFormat="0" applyAlignment="0" applyProtection="0"/>
    <xf numFmtId="0" fontId="53" fillId="12" borderId="9" applyNumberFormat="0" applyAlignment="0" applyProtection="0"/>
    <xf numFmtId="0" fontId="21" fillId="12" borderId="9" applyNumberFormat="0" applyAlignment="0" applyProtection="0"/>
    <xf numFmtId="0" fontId="53" fillId="12" borderId="9" applyNumberFormat="0" applyAlignment="0" applyProtection="0"/>
    <xf numFmtId="0" fontId="53" fillId="12" borderId="9" applyNumberFormat="0" applyAlignment="0" applyProtection="0"/>
    <xf numFmtId="0" fontId="52" fillId="58" borderId="18" applyNumberFormat="0" applyAlignment="0" applyProtection="0"/>
    <xf numFmtId="0" fontId="13" fillId="0" borderId="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53" fillId="12" borderId="9" applyNumberFormat="0" applyAlignment="0" applyProtection="0"/>
    <xf numFmtId="0" fontId="47" fillId="58" borderId="18" applyNumberFormat="0" applyAlignment="0" applyProtection="0"/>
    <xf numFmtId="0" fontId="53" fillId="12" borderId="9" applyNumberFormat="0" applyAlignment="0" applyProtection="0"/>
    <xf numFmtId="0" fontId="53" fillId="12" borderId="9" applyNumberFormat="0" applyAlignment="0" applyProtection="0"/>
    <xf numFmtId="0" fontId="21" fillId="12" borderId="9" applyNumberFormat="0" applyAlignment="0" applyProtection="0"/>
    <xf numFmtId="0" fontId="53" fillId="12" borderId="9" applyNumberFormat="0" applyAlignment="0" applyProtection="0"/>
    <xf numFmtId="0" fontId="53" fillId="12" borderId="9" applyNumberFormat="0" applyAlignment="0" applyProtection="0"/>
    <xf numFmtId="0" fontId="47" fillId="58" borderId="18" applyNumberFormat="0" applyAlignment="0" applyProtection="0"/>
    <xf numFmtId="0" fontId="13" fillId="0" borderId="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21" fillId="12" borderId="9"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21" fillId="12" borderId="9"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21" fillId="12" borderId="9"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47" fillId="58" borderId="18" applyNumberFormat="0" applyAlignment="0" applyProtection="0"/>
    <xf numFmtId="0" fontId="21" fillId="12" borderId="9" applyNumberFormat="0" applyAlignment="0" applyProtection="0"/>
    <xf numFmtId="0" fontId="21" fillId="12" borderId="9" applyNumberFormat="0" applyAlignment="0" applyProtection="0"/>
    <xf numFmtId="176" fontId="9" fillId="0" borderId="0" applyFont="0" applyFill="0" applyBorder="0" applyAlignment="0" applyProtection="0"/>
    <xf numFmtId="176" fontId="32" fillId="0" borderId="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55" fillId="0" borderId="0" applyNumberFormat="0" applyFill="0" applyBorder="0" applyAlignment="0" applyProtection="0"/>
    <xf numFmtId="0" fontId="56" fillId="0" borderId="0" applyNumberFormat="0" applyFill="0" applyBorder="0" applyAlignment="0" applyProtection="0"/>
    <xf numFmtId="0" fontId="23" fillId="0" borderId="0" applyNumberFormat="0" applyFill="0" applyBorder="0" applyAlignment="0" applyProtection="0"/>
    <xf numFmtId="0" fontId="56" fillId="0" borderId="0" applyNumberFormat="0" applyFill="0" applyBorder="0" applyAlignment="0" applyProtection="0"/>
    <xf numFmtId="0" fontId="23" fillId="0" borderId="0" applyNumberFormat="0" applyFill="0" applyBorder="0" applyAlignment="0" applyProtection="0"/>
    <xf numFmtId="0" fontId="13" fillId="0" borderId="0"/>
    <xf numFmtId="0" fontId="56" fillId="0" borderId="0" applyNumberFormat="0" applyFill="0" applyBorder="0" applyAlignment="0" applyProtection="0"/>
    <xf numFmtId="0" fontId="13" fillId="0" borderId="0"/>
    <xf numFmtId="0" fontId="56" fillId="0" borderId="0" applyNumberFormat="0" applyFill="0" applyBorder="0" applyAlignment="0" applyProtection="0"/>
    <xf numFmtId="0" fontId="23" fillId="0" borderId="0" applyNumberFormat="0" applyFill="0" applyBorder="0" applyAlignment="0" applyProtection="0"/>
    <xf numFmtId="0" fontId="56" fillId="0" borderId="0" applyNumberFormat="0" applyFill="0" applyBorder="0" applyAlignment="0" applyProtection="0"/>
    <xf numFmtId="0" fontId="23" fillId="0" borderId="0" applyNumberFormat="0" applyFill="0" applyBorder="0" applyAlignment="0" applyProtection="0"/>
    <xf numFmtId="0" fontId="56" fillId="0" borderId="0" applyNumberFormat="0" applyFill="0" applyBorder="0" applyAlignment="0" applyProtection="0"/>
    <xf numFmtId="0" fontId="57" fillId="0" borderId="0" applyNumberFormat="0" applyFill="0" applyBorder="0" applyAlignment="0" applyProtection="0"/>
    <xf numFmtId="0" fontId="23" fillId="0" borderId="0" applyNumberFormat="0" applyFill="0" applyBorder="0" applyAlignment="0" applyProtection="0"/>
    <xf numFmtId="0" fontId="57" fillId="0" borderId="0" applyNumberFormat="0" applyFill="0" applyBorder="0" applyAlignment="0" applyProtection="0"/>
    <xf numFmtId="0" fontId="23"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5" fillId="0" borderId="0" applyNumberFormat="0" applyFill="0" applyBorder="0" applyAlignment="0" applyProtection="0"/>
    <xf numFmtId="0" fontId="57" fillId="0" borderId="0" applyNumberFormat="0" applyFill="0" applyBorder="0" applyAlignment="0" applyProtection="0"/>
    <xf numFmtId="0" fontId="55" fillId="0" borderId="0" applyNumberFormat="0" applyFill="0" applyBorder="0" applyAlignment="0" applyProtection="0"/>
    <xf numFmtId="0" fontId="33" fillId="0" borderId="0"/>
    <xf numFmtId="0" fontId="58"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6" fillId="0" borderId="0" applyNumberFormat="0" applyFill="0" applyBorder="0" applyAlignment="0" applyProtection="0"/>
    <xf numFmtId="0" fontId="57" fillId="0" borderId="0" applyNumberFormat="0" applyFill="0" applyBorder="0" applyAlignment="0" applyProtection="0"/>
    <xf numFmtId="0" fontId="56"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23"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6" fillId="0" borderId="0" applyNumberFormat="0" applyFill="0" applyBorder="0" applyAlignment="0" applyProtection="0"/>
    <xf numFmtId="0" fontId="13" fillId="0" borderId="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7" fillId="0" borderId="0" applyNumberFormat="0" applyFill="0" applyBorder="0" applyAlignment="0" applyProtection="0"/>
    <xf numFmtId="0" fontId="55"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23"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5" fillId="0" borderId="0" applyNumberFormat="0" applyFill="0" applyBorder="0" applyAlignment="0" applyProtection="0"/>
    <xf numFmtId="0" fontId="13" fillId="0" borderId="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23"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23"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23"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59" fillId="40" borderId="0" applyNumberFormat="0" applyBorder="0" applyAlignment="0" applyProtection="0"/>
    <xf numFmtId="0" fontId="60" fillId="40" borderId="0" applyNumberFormat="0" applyBorder="0" applyAlignment="0" applyProtection="0"/>
    <xf numFmtId="0" fontId="14" fillId="7" borderId="0" applyNumberFormat="0" applyBorder="0" applyAlignment="0" applyProtection="0"/>
    <xf numFmtId="0" fontId="60" fillId="40" borderId="0" applyNumberFormat="0" applyBorder="0" applyAlignment="0" applyProtection="0"/>
    <xf numFmtId="0" fontId="14" fillId="7" borderId="0" applyNumberFormat="0" applyBorder="0" applyAlignment="0" applyProtection="0"/>
    <xf numFmtId="0" fontId="13" fillId="0" borderId="0"/>
    <xf numFmtId="0" fontId="60" fillId="40" borderId="0" applyNumberFormat="0" applyBorder="0" applyAlignment="0" applyProtection="0"/>
    <xf numFmtId="0" fontId="13" fillId="0" borderId="0"/>
    <xf numFmtId="0" fontId="60" fillId="40" borderId="0" applyNumberFormat="0" applyBorder="0" applyAlignment="0" applyProtection="0"/>
    <xf numFmtId="0" fontId="14" fillId="7" borderId="0" applyNumberFormat="0" applyBorder="0" applyAlignment="0" applyProtection="0"/>
    <xf numFmtId="0" fontId="60" fillId="40" borderId="0" applyNumberFormat="0" applyBorder="0" applyAlignment="0" applyProtection="0"/>
    <xf numFmtId="0" fontId="14" fillId="7" borderId="0" applyNumberFormat="0" applyBorder="0" applyAlignment="0" applyProtection="0"/>
    <xf numFmtId="0" fontId="60" fillId="40" borderId="0" applyNumberFormat="0" applyBorder="0" applyAlignment="0" applyProtection="0"/>
    <xf numFmtId="0" fontId="61" fillId="7" borderId="0" applyNumberFormat="0" applyBorder="0" applyAlignment="0" applyProtection="0"/>
    <xf numFmtId="0" fontId="14" fillId="7" borderId="0" applyNumberFormat="0" applyBorder="0" applyAlignment="0" applyProtection="0"/>
    <xf numFmtId="0" fontId="61" fillId="7" borderId="0" applyNumberFormat="0" applyBorder="0" applyAlignment="0" applyProtection="0"/>
    <xf numFmtId="0" fontId="14" fillId="7" borderId="0" applyNumberFormat="0" applyBorder="0" applyAlignment="0" applyProtection="0"/>
    <xf numFmtId="0" fontId="61" fillId="7" borderId="0" applyNumberFormat="0" applyBorder="0" applyAlignment="0" applyProtection="0"/>
    <xf numFmtId="0" fontId="61" fillId="7" borderId="0" applyNumberFormat="0" applyBorder="0" applyAlignment="0" applyProtection="0"/>
    <xf numFmtId="0" fontId="59" fillId="40" borderId="0" applyNumberFormat="0" applyBorder="0" applyAlignment="0" applyProtection="0"/>
    <xf numFmtId="0" fontId="61" fillId="7" borderId="0" applyNumberFormat="0" applyBorder="0" applyAlignment="0" applyProtection="0"/>
    <xf numFmtId="0" fontId="59" fillId="40" borderId="0" applyNumberFormat="0" applyBorder="0" applyAlignment="0" applyProtection="0"/>
    <xf numFmtId="0" fontId="13" fillId="0" borderId="0"/>
    <xf numFmtId="0" fontId="62" fillId="7" borderId="0" applyNumberFormat="0" applyBorder="0" applyAlignment="0" applyProtection="0"/>
    <xf numFmtId="0" fontId="61" fillId="7" borderId="0" applyNumberFormat="0" applyBorder="0" applyAlignment="0" applyProtection="0"/>
    <xf numFmtId="0" fontId="61" fillId="7"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0" fillId="40" borderId="0" applyNumberFormat="0" applyBorder="0" applyAlignment="0" applyProtection="0"/>
    <xf numFmtId="0" fontId="61" fillId="7" borderId="0" applyNumberFormat="0" applyBorder="0" applyAlignment="0" applyProtection="0"/>
    <xf numFmtId="0" fontId="60" fillId="40" borderId="0" applyNumberFormat="0" applyBorder="0" applyAlignment="0" applyProtection="0"/>
    <xf numFmtId="0" fontId="61" fillId="7" borderId="0" applyNumberFormat="0" applyBorder="0" applyAlignment="0" applyProtection="0"/>
    <xf numFmtId="0" fontId="61" fillId="7" borderId="0" applyNumberFormat="0" applyBorder="0" applyAlignment="0" applyProtection="0"/>
    <xf numFmtId="0" fontId="14" fillId="7" borderId="0" applyNumberFormat="0" applyBorder="0" applyAlignment="0" applyProtection="0"/>
    <xf numFmtId="0" fontId="61" fillId="7" borderId="0" applyNumberFormat="0" applyBorder="0" applyAlignment="0" applyProtection="0"/>
    <xf numFmtId="0" fontId="61" fillId="7" borderId="0" applyNumberFormat="0" applyBorder="0" applyAlignment="0" applyProtection="0"/>
    <xf numFmtId="0" fontId="60" fillId="40" borderId="0" applyNumberFormat="0" applyBorder="0" applyAlignment="0" applyProtection="0"/>
    <xf numFmtId="0" fontId="13" fillId="0" borderId="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1" fillId="7" borderId="0" applyNumberFormat="0" applyBorder="0" applyAlignment="0" applyProtection="0"/>
    <xf numFmtId="0" fontId="59" fillId="40" borderId="0" applyNumberFormat="0" applyBorder="0" applyAlignment="0" applyProtection="0"/>
    <xf numFmtId="0" fontId="61" fillId="7" borderId="0" applyNumberFormat="0" applyBorder="0" applyAlignment="0" applyProtection="0"/>
    <xf numFmtId="0" fontId="61" fillId="7" borderId="0" applyNumberFormat="0" applyBorder="0" applyAlignment="0" applyProtection="0"/>
    <xf numFmtId="0" fontId="14" fillId="7" borderId="0" applyNumberFormat="0" applyBorder="0" applyAlignment="0" applyProtection="0"/>
    <xf numFmtId="0" fontId="61" fillId="7" borderId="0" applyNumberFormat="0" applyBorder="0" applyAlignment="0" applyProtection="0"/>
    <xf numFmtId="0" fontId="61" fillId="7" borderId="0" applyNumberFormat="0" applyBorder="0" applyAlignment="0" applyProtection="0"/>
    <xf numFmtId="0" fontId="59" fillId="40" borderId="0" applyNumberFormat="0" applyBorder="0" applyAlignment="0" applyProtection="0"/>
    <xf numFmtId="0" fontId="13" fillId="0" borderId="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14" fillId="7"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14" fillId="7"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14" fillId="7"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64" fillId="0" borderId="19"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13" fillId="0" borderId="0"/>
    <xf numFmtId="0" fontId="63" fillId="0" borderId="3" applyNumberFormat="0" applyFill="0" applyAlignment="0" applyProtection="0"/>
    <xf numFmtId="0" fontId="13" fillId="0" borderId="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4" fillId="0" borderId="19" applyNumberFormat="0" applyFill="0" applyAlignment="0" applyProtection="0"/>
    <xf numFmtId="0" fontId="37" fillId="0" borderId="19" applyNumberFormat="0" applyFill="0" applyAlignment="0" applyProtection="0"/>
    <xf numFmtId="0" fontId="37" fillId="0" borderId="19" applyNumberFormat="0" applyFill="0" applyAlignment="0" applyProtection="0"/>
    <xf numFmtId="0" fontId="37" fillId="0" borderId="19" applyNumberFormat="0" applyFill="0" applyAlignment="0" applyProtection="0"/>
    <xf numFmtId="0" fontId="64" fillId="0" borderId="19" applyNumberFormat="0" applyFill="0" applyAlignment="0" applyProtection="0"/>
    <xf numFmtId="0" fontId="33" fillId="0" borderId="0"/>
    <xf numFmtId="0" fontId="65"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9" fillId="0" borderId="4"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13" fillId="0" borderId="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36" fillId="7" borderId="3" applyNumberFormat="0" applyFont="0" applyAlignment="0" applyProtection="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36" fillId="7" borderId="3" applyNumberFormat="0" applyFont="0" applyAlignment="0" applyProtection="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11"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36" fillId="7" borderId="3" applyNumberFormat="0" applyFont="0" applyAlignment="0" applyProtection="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11"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36" fillId="7" borderId="3" applyNumberFormat="0" applyFont="0" applyAlignment="0" applyProtection="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11"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36" fillId="7" borderId="3" applyNumberFormat="0" applyFont="0" applyAlignment="0" applyProtection="0"/>
    <xf numFmtId="0" fontId="37" fillId="0" borderId="19" applyNumberFormat="0" applyFill="0" applyAlignment="0" applyProtection="0"/>
    <xf numFmtId="0" fontId="11" fillId="0" borderId="3" applyNumberFormat="0" applyFill="0" applyAlignment="0" applyProtection="0"/>
    <xf numFmtId="0" fontId="37" fillId="0" borderId="19" applyNumberFormat="0" applyFill="0" applyAlignment="0" applyProtection="0"/>
    <xf numFmtId="0" fontId="11" fillId="0" borderId="3" applyNumberFormat="0" applyFill="0" applyAlignment="0" applyProtection="0"/>
    <xf numFmtId="0" fontId="37" fillId="0" borderId="19" applyNumberFormat="0" applyFill="0" applyAlignment="0" applyProtection="0"/>
    <xf numFmtId="0" fontId="37" fillId="0" borderId="19" applyNumberFormat="0" applyFill="0" applyAlignment="0" applyProtection="0"/>
    <xf numFmtId="0" fontId="37" fillId="0" borderId="19" applyNumberFormat="0" applyFill="0" applyAlignment="0" applyProtection="0"/>
    <xf numFmtId="0" fontId="36" fillId="7" borderId="3" applyNumberFormat="0" applyFont="0" applyAlignment="0" applyProtection="0"/>
    <xf numFmtId="0" fontId="64" fillId="0" borderId="19" applyNumberFormat="0" applyFill="0" applyAlignment="0" applyProtection="0"/>
    <xf numFmtId="0" fontId="37" fillId="0" borderId="19" applyNumberFormat="0" applyFill="0" applyAlignment="0" applyProtection="0"/>
    <xf numFmtId="0" fontId="64" fillId="0" borderId="19" applyNumberFormat="0" applyFill="0" applyAlignment="0" applyProtection="0"/>
    <xf numFmtId="0" fontId="37" fillId="0" borderId="19" applyNumberFormat="0" applyFill="0" applyAlignment="0" applyProtection="0"/>
    <xf numFmtId="0" fontId="37" fillId="0" borderId="19" applyNumberFormat="0" applyFill="0" applyAlignment="0" applyProtection="0"/>
    <xf numFmtId="0" fontId="11" fillId="0" borderId="3" applyNumberFormat="0" applyFill="0" applyAlignment="0" applyProtection="0"/>
    <xf numFmtId="0" fontId="37" fillId="0" borderId="19" applyNumberFormat="0" applyFill="0" applyAlignment="0" applyProtection="0"/>
    <xf numFmtId="0" fontId="37" fillId="0" borderId="19" applyNumberFormat="0" applyFill="0" applyAlignment="0" applyProtection="0"/>
    <xf numFmtId="0" fontId="64" fillId="0" borderId="19" applyNumberFormat="0" applyFill="0" applyAlignment="0" applyProtection="0"/>
    <xf numFmtId="0" fontId="36" fillId="7" borderId="3" applyNumberFormat="0" applyFont="0" applyAlignment="0" applyProtection="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33" fillId="0" borderId="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34" fillId="0" borderId="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37" fillId="0" borderId="19" applyNumberFormat="0" applyFill="0" applyAlignment="0" applyProtection="0"/>
    <xf numFmtId="0" fontId="37"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34" fillId="0" borderId="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34" fillId="0" borderId="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63" fillId="0" borderId="3" applyNumberFormat="0" applyFill="0" applyAlignment="0" applyProtection="0"/>
    <xf numFmtId="0" fontId="37" fillId="0" borderId="19" applyNumberFormat="0" applyFill="0" applyAlignment="0" applyProtection="0"/>
    <xf numFmtId="0" fontId="33" fillId="0" borderId="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13" fillId="21" borderId="0" applyNumberFormat="0" applyBorder="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13" fillId="21" borderId="0" applyNumberFormat="0" applyBorder="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8" fillId="0" borderId="20"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33" fillId="0" borderId="0"/>
    <xf numFmtId="0" fontId="67" fillId="0" borderId="4" applyNumberFormat="0" applyFill="0" applyAlignment="0" applyProtection="0"/>
    <xf numFmtId="0" fontId="33" fillId="0" borderId="0"/>
    <xf numFmtId="0" fontId="67" fillId="0" borderId="4" applyNumberFormat="0" applyFill="0" applyAlignment="0" applyProtection="0"/>
    <xf numFmtId="0" fontId="66" fillId="0" borderId="20" applyNumberFormat="0" applyFill="0" applyAlignment="0" applyProtection="0"/>
    <xf numFmtId="0" fontId="33" fillId="0" borderId="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15" fillId="21" borderId="0" applyNumberFormat="0" applyBorder="0" applyAlignment="0" applyProtection="0"/>
    <xf numFmtId="0" fontId="66" fillId="0" borderId="4" applyNumberFormat="0" applyFill="0" applyAlignment="0" applyProtection="0"/>
    <xf numFmtId="0" fontId="68" fillId="0" borderId="20" applyNumberFormat="0" applyFill="0" applyAlignment="0" applyProtection="0"/>
    <xf numFmtId="0" fontId="66" fillId="0" borderId="4" applyNumberFormat="0" applyFill="0" applyAlignment="0" applyProtection="0"/>
    <xf numFmtId="0" fontId="66" fillId="0" borderId="4" applyNumberFormat="0" applyFill="0" applyAlignment="0" applyProtection="0"/>
    <xf numFmtId="0" fontId="66" fillId="0" borderId="4" applyNumberFormat="0" applyFill="0" applyAlignment="0" applyProtection="0"/>
    <xf numFmtId="0" fontId="68" fillId="0" borderId="20" applyNumberFormat="0" applyFill="0" applyAlignment="0" applyProtection="0"/>
    <xf numFmtId="0" fontId="13" fillId="0" borderId="0"/>
    <xf numFmtId="0" fontId="69"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15" fillId="21" borderId="0" applyNumberFormat="0" applyBorder="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15" fillId="21" borderId="0" applyNumberFormat="0" applyBorder="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6" fillId="7" borderId="3" applyNumberFormat="0" applyFont="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15" fillId="21" borderId="0" applyNumberFormat="0" applyBorder="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6" fillId="7" borderId="3" applyNumberFormat="0" applyFont="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6" fillId="7" borderId="3" applyNumberFormat="0" applyFont="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6" fillId="7" borderId="3" applyNumberFormat="0" applyFont="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6" fillId="7" borderId="3" applyNumberFormat="0" applyFont="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6" fillId="7" borderId="3" applyNumberFormat="0" applyFont="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15" fillId="21" borderId="0" applyNumberFormat="0" applyBorder="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6" fillId="7" borderId="3" applyNumberFormat="0" applyFont="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6" fillId="7" borderId="3" applyNumberFormat="0" applyFont="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12"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6" fillId="7" borderId="3" applyNumberFormat="0" applyFont="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12"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6" fillId="7" borderId="3" applyNumberFormat="0" applyFont="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12"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6" fillId="7" borderId="3" applyNumberFormat="0" applyFont="0" applyAlignment="0" applyProtection="0"/>
    <xf numFmtId="0" fontId="66" fillId="0" borderId="20" applyNumberFormat="0" applyFill="0" applyAlignment="0" applyProtection="0"/>
    <xf numFmtId="0" fontId="66" fillId="0" borderId="4" applyNumberFormat="0" applyFill="0" applyAlignment="0" applyProtection="0"/>
    <xf numFmtId="0" fontId="66" fillId="0" borderId="20" applyNumberFormat="0" applyFill="0" applyAlignment="0" applyProtection="0"/>
    <xf numFmtId="0" fontId="66" fillId="0" borderId="4" applyNumberFormat="0" applyFill="0" applyAlignment="0" applyProtection="0"/>
    <xf numFmtId="0" fontId="66" fillId="0" borderId="4" applyNumberFormat="0" applyFill="0" applyAlignment="0" applyProtection="0"/>
    <xf numFmtId="0" fontId="12" fillId="0" borderId="4" applyNumberFormat="0" applyFill="0" applyAlignment="0" applyProtection="0"/>
    <xf numFmtId="0" fontId="66" fillId="0" borderId="4" applyNumberFormat="0" applyFill="0" applyAlignment="0" applyProtection="0"/>
    <xf numFmtId="0" fontId="66" fillId="0" borderId="4" applyNumberFormat="0" applyFill="0" applyAlignment="0" applyProtection="0"/>
    <xf numFmtId="0" fontId="66" fillId="0" borderId="20" applyNumberFormat="0" applyFill="0" applyAlignment="0" applyProtection="0"/>
    <xf numFmtId="0" fontId="37" fillId="48" borderId="0" applyNumberFormat="0" applyBorder="0" applyAlignment="0" applyProtection="0"/>
    <xf numFmtId="0" fontId="68" fillId="0" borderId="20" applyNumberFormat="0" applyFill="0" applyAlignment="0" applyProtection="0"/>
    <xf numFmtId="0" fontId="66" fillId="0" borderId="4" applyNumberFormat="0" applyFill="0" applyAlignment="0" applyProtection="0"/>
    <xf numFmtId="0" fontId="68" fillId="0" borderId="20" applyNumberFormat="0" applyFill="0" applyAlignment="0" applyProtection="0"/>
    <xf numFmtId="0" fontId="66" fillId="0" borderId="4" applyNumberFormat="0" applyFill="0" applyAlignment="0" applyProtection="0"/>
    <xf numFmtId="0" fontId="66" fillId="0" borderId="4" applyNumberFormat="0" applyFill="0" applyAlignment="0" applyProtection="0"/>
    <xf numFmtId="0" fontId="12" fillId="0" borderId="4" applyNumberFormat="0" applyFill="0" applyAlignment="0" applyProtection="0"/>
    <xf numFmtId="0" fontId="66" fillId="0" borderId="4" applyNumberFormat="0" applyFill="0" applyAlignment="0" applyProtection="0"/>
    <xf numFmtId="0" fontId="66" fillId="0" borderId="4" applyNumberFormat="0" applyFill="0" applyAlignment="0" applyProtection="0"/>
    <xf numFmtId="0" fontId="68" fillId="0" borderId="20" applyNumberFormat="0" applyFill="0" applyAlignment="0" applyProtection="0"/>
    <xf numFmtId="0" fontId="13" fillId="0" borderId="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13" fillId="0" borderId="0" applyNumberFormat="0" applyFill="0" applyBorder="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15" fillId="0" borderId="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66" fillId="0" borderId="4" applyNumberFormat="0" applyFill="0" applyAlignment="0" applyProtection="0"/>
    <xf numFmtId="0" fontId="66" fillId="0" borderId="4"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16" fillId="20" borderId="0" applyNumberFormat="0" applyBorder="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6" fillId="0" borderId="20" applyNumberFormat="0" applyFill="0" applyAlignment="0" applyProtection="0"/>
    <xf numFmtId="0" fontId="33" fillId="0" borderId="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68" fillId="0" borderId="20"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3" fillId="0" borderId="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3" fillId="0" borderId="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3" fillId="0" borderId="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15" fillId="21" borderId="0" applyNumberFormat="0" applyBorder="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3" fillId="0" borderId="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3" fillId="0" borderId="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3" fillId="0" borderId="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3" fillId="0" borderId="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3" fillId="0" borderId="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15" fillId="21" borderId="0" applyNumberFormat="0" applyBorder="0" applyAlignment="0" applyProtection="0"/>
    <xf numFmtId="0" fontId="72" fillId="0" borderId="21"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33" fillId="0" borderId="0"/>
    <xf numFmtId="0" fontId="71" fillId="0" borderId="5" applyNumberFormat="0" applyFill="0" applyAlignment="0" applyProtection="0"/>
    <xf numFmtId="0" fontId="33" fillId="0" borderId="0"/>
    <xf numFmtId="0" fontId="71" fillId="0" borderId="5" applyNumberFormat="0" applyFill="0" applyAlignment="0" applyProtection="0"/>
    <xf numFmtId="0" fontId="70" fillId="0" borderId="21" applyNumberFormat="0" applyFill="0" applyAlignment="0" applyProtection="0"/>
    <xf numFmtId="0" fontId="33" fillId="0" borderId="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3" fillId="0" borderId="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1" fillId="0" borderId="0" applyNumberFormat="0" applyFill="0" applyBorder="0" applyAlignment="0" applyProtection="0"/>
    <xf numFmtId="0" fontId="70" fillId="0" borderId="21" applyNumberFormat="0" applyFill="0" applyAlignment="0" applyProtection="0"/>
    <xf numFmtId="0" fontId="72"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72" fillId="0" borderId="21" applyNumberFormat="0" applyFill="0" applyAlignment="0" applyProtection="0"/>
    <xf numFmtId="0" fontId="33" fillId="0" borderId="0"/>
    <xf numFmtId="0" fontId="73"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15" fillId="21" borderId="0" applyNumberFormat="0" applyBorder="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9" fillId="7" borderId="3" applyNumberFormat="0" applyFont="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9" fillId="7" borderId="3" applyNumberFormat="0" applyFont="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9" fillId="7" borderId="3" applyNumberFormat="0" applyFont="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6" fillId="7" borderId="3" applyNumberFormat="0" applyFont="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6" fillId="7" borderId="3" applyNumberFormat="0" applyFont="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7" fillId="48" borderId="0" applyNumberFormat="0" applyBorder="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13" fillId="0" borderId="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13" fillId="0" borderId="0" applyNumberFormat="0" applyFill="0" applyBorder="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15" fillId="0" borderId="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16" fillId="20" borderId="0" applyNumberFormat="0" applyBorder="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6" fillId="7" borderId="3" applyNumberFormat="0" applyFont="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6" fillId="7" borderId="3" applyNumberFormat="0" applyFont="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9" fillId="7" borderId="3" applyNumberFormat="0" applyFont="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6" fillId="7" borderId="3" applyNumberFormat="0" applyFont="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6" fillId="7" borderId="3" applyNumberFormat="0" applyFont="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6" fillId="7" borderId="3" applyNumberFormat="0" applyFont="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15" fillId="21" borderId="0" applyNumberFormat="0" applyBorder="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6" fillId="7" borderId="3" applyNumberFormat="0" applyFont="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6" fillId="7" borderId="3" applyNumberFormat="0" applyFont="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6" fillId="7" borderId="3" applyNumberFormat="0" applyFont="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6" fillId="7" borderId="3" applyNumberFormat="0" applyFont="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6" fillId="7" borderId="3" applyNumberFormat="0" applyFont="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15" fillId="21" borderId="0" applyNumberFormat="0" applyBorder="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6" fillId="7" borderId="3" applyNumberFormat="0" applyFont="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6" fillId="7" borderId="3" applyNumberFormat="0" applyFont="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6" fillId="7" borderId="3" applyNumberFormat="0" applyFont="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13"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6" fillId="7" borderId="3" applyNumberFormat="0" applyFont="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13"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6" fillId="7" borderId="3" applyNumberFormat="0" applyFont="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13"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15" fillId="21" borderId="0" applyNumberFormat="0" applyBorder="0" applyAlignment="0" applyProtection="0"/>
    <xf numFmtId="0" fontId="70" fillId="0" borderId="21" applyNumberFormat="0" applyFill="0" applyAlignment="0" applyProtection="0"/>
    <xf numFmtId="0" fontId="13" fillId="0" borderId="5" applyNumberFormat="0" applyFill="0" applyAlignment="0" applyProtection="0"/>
    <xf numFmtId="0" fontId="70" fillId="0" borderId="21" applyNumberFormat="0" applyFill="0" applyAlignment="0" applyProtection="0"/>
    <xf numFmtId="0" fontId="13" fillId="0" borderId="5"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36" fillId="7" borderId="3" applyNumberFormat="0" applyFont="0" applyAlignment="0" applyProtection="0"/>
    <xf numFmtId="0" fontId="72" fillId="0" borderId="21" applyNumberFormat="0" applyFill="0" applyAlignment="0" applyProtection="0"/>
    <xf numFmtId="0" fontId="70" fillId="0" borderId="21" applyNumberFormat="0" applyFill="0" applyAlignment="0" applyProtection="0"/>
    <xf numFmtId="0" fontId="72"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13" fillId="0" borderId="5"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72" fillId="0" borderId="21" applyNumberFormat="0" applyFill="0" applyAlignment="0" applyProtection="0"/>
    <xf numFmtId="0" fontId="36" fillId="7" borderId="3" applyNumberFormat="0" applyFont="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9" fillId="7" borderId="3" applyNumberFormat="0" applyFont="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6" fillId="7" borderId="3" applyNumberFormat="0" applyFont="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6" fillId="7" borderId="3" applyNumberFormat="0" applyFont="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37" fillId="48" borderId="0" applyNumberFormat="0" applyBorder="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1" fillId="0" borderId="5" applyNumberFormat="0" applyFill="0" applyAlignment="0" applyProtection="0"/>
    <xf numFmtId="0" fontId="70" fillId="0" borderId="21" applyNumberFormat="0" applyFill="0" applyAlignment="0" applyProtection="0"/>
    <xf numFmtId="0" fontId="13" fillId="0" borderId="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2" fillId="0" borderId="21" applyNumberFormat="0" applyFill="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15" fillId="0" borderId="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16" fillId="20" borderId="0" applyNumberFormat="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6"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6"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6"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6"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13" fillId="0" borderId="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9"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9"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9" fillId="7" borderId="3" applyNumberFormat="0" applyFont="0" applyAlignment="0" applyProtection="0"/>
    <xf numFmtId="0" fontId="72"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13" fillId="0" borderId="0"/>
    <xf numFmtId="0" fontId="71" fillId="0" borderId="0" applyNumberFormat="0" applyFill="0" applyBorder="0" applyAlignment="0" applyProtection="0"/>
    <xf numFmtId="0" fontId="39" fillId="7" borderId="3" applyNumberFormat="0" applyFont="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13"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9"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9" fillId="7" borderId="3" applyNumberFormat="0" applyFont="0" applyAlignment="0" applyProtection="0"/>
    <xf numFmtId="0" fontId="70" fillId="0" borderId="0" applyNumberFormat="0" applyFill="0" applyBorder="0" applyAlignment="0" applyProtection="0"/>
    <xf numFmtId="0" fontId="72"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2" fillId="0" borderId="0" applyNumberFormat="0" applyFill="0" applyBorder="0" applyAlignment="0" applyProtection="0"/>
    <xf numFmtId="0" fontId="13" fillId="0" borderId="0"/>
    <xf numFmtId="0" fontId="73"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9"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9"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9"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13" fillId="0" borderId="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9"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9"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9"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9"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9"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13" fillId="0" borderId="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13" fillId="0" borderId="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13" fillId="0" borderId="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13" fillId="0" borderId="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9"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9"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9"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9"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9"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13" fillId="0" borderId="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6"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6"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6"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6"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6"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13" fillId="0" borderId="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6"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6"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13"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6"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13"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6" fillId="7" borderId="3"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13"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6" fillId="7" borderId="3" applyNumberFormat="0" applyFont="0" applyAlignment="0" applyProtection="0"/>
    <xf numFmtId="0" fontId="70" fillId="0" borderId="0" applyNumberFormat="0" applyFill="0" applyBorder="0" applyAlignment="0" applyProtection="0"/>
    <xf numFmtId="0" fontId="13" fillId="0" borderId="0" applyNumberFormat="0" applyFill="0" applyBorder="0" applyAlignment="0" applyProtection="0"/>
    <xf numFmtId="0" fontId="70" fillId="0" borderId="0" applyNumberFormat="0" applyFill="0" applyBorder="0" applyAlignment="0" applyProtection="0"/>
    <xf numFmtId="0" fontId="13"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33" fillId="0" borderId="0"/>
    <xf numFmtId="0" fontId="72" fillId="0" borderId="0" applyNumberFormat="0" applyFill="0" applyBorder="0" applyAlignment="0" applyProtection="0"/>
    <xf numFmtId="0" fontId="70" fillId="0" borderId="0" applyNumberFormat="0" applyFill="0" applyBorder="0" applyAlignment="0" applyProtection="0"/>
    <xf numFmtId="0" fontId="72"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3"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2" fillId="0" borderId="0" applyNumberFormat="0" applyFill="0" applyBorder="0" applyAlignment="0" applyProtection="0"/>
    <xf numFmtId="0" fontId="42" fillId="0" borderId="7" applyNumberFormat="0" applyFill="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13" fillId="21" borderId="0" applyNumberFormat="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9" fillId="7" borderId="3" applyNumberFormat="0" applyFont="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6" fillId="7" borderId="3" applyNumberFormat="0" applyFont="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6" fillId="7" borderId="3" applyNumberFormat="0" applyFont="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36" fillId="7" borderId="3" applyNumberFormat="0" applyFont="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2" fillId="0" borderId="0" applyNumberFormat="0" applyFill="0" applyBorder="0" applyAlignment="0" applyProtection="0">
      <alignment vertical="top"/>
      <protection locked="0"/>
    </xf>
    <xf numFmtId="0" fontId="74" fillId="0" borderId="0" applyNumberFormat="0" applyFill="0" applyBorder="0" applyAlignment="0" applyProtection="0"/>
    <xf numFmtId="0" fontId="17" fillId="10" borderId="6" applyNumberFormat="0" applyAlignment="0" applyProtection="0"/>
    <xf numFmtId="0" fontId="17" fillId="10" borderId="6" applyNumberFormat="0" applyAlignment="0" applyProtection="0"/>
    <xf numFmtId="0" fontId="17" fillId="10" borderId="6" applyNumberFormat="0" applyAlignment="0" applyProtection="0"/>
    <xf numFmtId="0" fontId="17" fillId="10" borderId="6" applyNumberFormat="0" applyAlignment="0" applyProtection="0"/>
    <xf numFmtId="0" fontId="17" fillId="10" borderId="6" applyNumberFormat="0" applyAlignment="0" applyProtection="0"/>
    <xf numFmtId="0" fontId="17" fillId="10" borderId="6" applyNumberFormat="0" applyAlignment="0" applyProtection="0"/>
    <xf numFmtId="0" fontId="17" fillId="10" borderId="6" applyNumberFormat="0" applyAlignment="0" applyProtection="0"/>
    <xf numFmtId="0" fontId="17" fillId="10" borderId="6" applyNumberFormat="0" applyAlignment="0" applyProtection="0"/>
    <xf numFmtId="0" fontId="17" fillId="10" borderId="6" applyNumberFormat="0" applyAlignment="0" applyProtection="0"/>
    <xf numFmtId="0" fontId="17" fillId="10" borderId="6" applyNumberFormat="0" applyAlignment="0" applyProtection="0"/>
    <xf numFmtId="0" fontId="75" fillId="44" borderId="17" applyNumberFormat="0" applyAlignment="0" applyProtection="0"/>
    <xf numFmtId="0" fontId="76" fillId="44" borderId="17" applyNumberFormat="0" applyAlignment="0" applyProtection="0"/>
    <xf numFmtId="0" fontId="17" fillId="10" borderId="6" applyNumberFormat="0" applyAlignment="0" applyProtection="0"/>
    <xf numFmtId="0" fontId="76" fillId="44" borderId="17" applyNumberFormat="0" applyAlignment="0" applyProtection="0"/>
    <xf numFmtId="0" fontId="17" fillId="10" borderId="6" applyNumberFormat="0" applyAlignment="0" applyProtection="0"/>
    <xf numFmtId="0" fontId="36" fillId="7" borderId="3" applyNumberFormat="0" applyFont="0" applyAlignment="0" applyProtection="0"/>
    <xf numFmtId="0" fontId="13" fillId="21" borderId="0" applyNumberFormat="0" applyBorder="0" applyAlignment="0" applyProtection="0"/>
    <xf numFmtId="0" fontId="76" fillId="44" borderId="17" applyNumberFormat="0" applyAlignment="0" applyProtection="0"/>
    <xf numFmtId="0" fontId="36" fillId="7" borderId="3" applyNumberFormat="0" applyFont="0" applyAlignment="0" applyProtection="0"/>
    <xf numFmtId="0" fontId="76" fillId="44" borderId="17" applyNumberFormat="0" applyAlignment="0" applyProtection="0"/>
    <xf numFmtId="0" fontId="17" fillId="10" borderId="6" applyNumberFormat="0" applyAlignment="0" applyProtection="0"/>
    <xf numFmtId="0" fontId="76" fillId="44" borderId="17" applyNumberFormat="0" applyAlignment="0" applyProtection="0"/>
    <xf numFmtId="0" fontId="17" fillId="10" borderId="6" applyNumberFormat="0" applyAlignment="0" applyProtection="0"/>
    <xf numFmtId="0" fontId="76" fillId="44" borderId="17" applyNumberFormat="0" applyAlignment="0" applyProtection="0"/>
    <xf numFmtId="0" fontId="77" fillId="10" borderId="6" applyNumberFormat="0" applyAlignment="0" applyProtection="0"/>
    <xf numFmtId="0" fontId="17" fillId="10" borderId="6" applyNumberFormat="0" applyAlignment="0" applyProtection="0"/>
    <xf numFmtId="0" fontId="77" fillId="10" borderId="6" applyNumberFormat="0" applyAlignment="0" applyProtection="0"/>
    <xf numFmtId="0" fontId="17" fillId="10" borderId="6" applyNumberFormat="0" applyAlignment="0" applyProtection="0"/>
    <xf numFmtId="0" fontId="77" fillId="10" borderId="6" applyNumberFormat="0" applyAlignment="0" applyProtection="0"/>
    <xf numFmtId="0" fontId="77" fillId="10" borderId="6" applyNumberFormat="0" applyAlignment="0" applyProtection="0"/>
    <xf numFmtId="0" fontId="75" fillId="44" borderId="17" applyNumberFormat="0" applyAlignment="0" applyProtection="0"/>
    <xf numFmtId="0" fontId="77" fillId="10" borderId="6" applyNumberFormat="0" applyAlignment="0" applyProtection="0"/>
    <xf numFmtId="0" fontId="75" fillId="44" borderId="17" applyNumberFormat="0" applyAlignment="0" applyProtection="0"/>
    <xf numFmtId="0" fontId="13" fillId="0" borderId="0"/>
    <xf numFmtId="0" fontId="78" fillId="10" borderId="6" applyNumberFormat="0" applyAlignment="0" applyProtection="0"/>
    <xf numFmtId="0" fontId="77" fillId="10" borderId="6" applyNumberFormat="0" applyAlignment="0" applyProtection="0"/>
    <xf numFmtId="0" fontId="77" fillId="10" borderId="6"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6" fillId="44" borderId="17" applyNumberFormat="0" applyAlignment="0" applyProtection="0"/>
    <xf numFmtId="0" fontId="77" fillId="10" borderId="6" applyNumberFormat="0" applyAlignment="0" applyProtection="0"/>
    <xf numFmtId="0" fontId="76" fillId="44" borderId="17" applyNumberFormat="0" applyAlignment="0" applyProtection="0"/>
    <xf numFmtId="0" fontId="77" fillId="10" borderId="6" applyNumberFormat="0" applyAlignment="0" applyProtection="0"/>
    <xf numFmtId="0" fontId="77" fillId="10" borderId="6" applyNumberFormat="0" applyAlignment="0" applyProtection="0"/>
    <xf numFmtId="0" fontId="17" fillId="10" borderId="6" applyNumberFormat="0" applyAlignment="0" applyProtection="0"/>
    <xf numFmtId="0" fontId="77" fillId="10" borderId="6" applyNumberFormat="0" applyAlignment="0" applyProtection="0"/>
    <xf numFmtId="0" fontId="77" fillId="10" borderId="6" applyNumberFormat="0" applyAlignment="0" applyProtection="0"/>
    <xf numFmtId="0" fontId="76" fillId="44" borderId="17" applyNumberFormat="0" applyAlignment="0" applyProtection="0"/>
    <xf numFmtId="0" fontId="36" fillId="7" borderId="3" applyNumberFormat="0" applyFon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7" fillId="10" borderId="6" applyNumberFormat="0" applyAlignment="0" applyProtection="0"/>
    <xf numFmtId="0" fontId="75" fillId="44" borderId="17" applyNumberFormat="0" applyAlignment="0" applyProtection="0"/>
    <xf numFmtId="0" fontId="77" fillId="10" borderId="6" applyNumberFormat="0" applyAlignment="0" applyProtection="0"/>
    <xf numFmtId="0" fontId="77" fillId="10" borderId="6" applyNumberFormat="0" applyAlignment="0" applyProtection="0"/>
    <xf numFmtId="0" fontId="17" fillId="10" borderId="6" applyNumberFormat="0" applyAlignment="0" applyProtection="0"/>
    <xf numFmtId="0" fontId="77" fillId="10" borderId="6" applyNumberFormat="0" applyAlignment="0" applyProtection="0"/>
    <xf numFmtId="0" fontId="77" fillId="10" borderId="6" applyNumberFormat="0" applyAlignment="0" applyProtection="0"/>
    <xf numFmtId="0" fontId="75" fillId="44" borderId="17" applyNumberFormat="0" applyAlignment="0" applyProtection="0"/>
    <xf numFmtId="0" fontId="22" fillId="0" borderId="22" applyNumberFormat="0" applyFill="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17" fillId="10" borderId="6"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17" fillId="10" borderId="6"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17" fillId="10" borderId="6"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75" fillId="44" borderId="17" applyNumberFormat="0" applyAlignment="0" applyProtection="0"/>
    <xf numFmtId="0" fontId="17" fillId="10" borderId="6" applyNumberFormat="0" applyAlignment="0" applyProtection="0"/>
    <xf numFmtId="0" fontId="17" fillId="10" borderId="6" applyNumberFormat="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79" fillId="0" borderId="23" applyNumberFormat="0" applyFill="0" applyAlignment="0" applyProtection="0"/>
    <xf numFmtId="0" fontId="80" fillId="0" borderId="23" applyNumberFormat="0" applyFill="0" applyAlignment="0" applyProtection="0"/>
    <xf numFmtId="0" fontId="20" fillId="0" borderId="8" applyNumberFormat="0" applyFill="0" applyAlignment="0" applyProtection="0"/>
    <xf numFmtId="0" fontId="80" fillId="0" borderId="23" applyNumberFormat="0" applyFill="0" applyAlignment="0" applyProtection="0"/>
    <xf numFmtId="0" fontId="20" fillId="0" borderId="8" applyNumberFormat="0" applyFill="0" applyAlignment="0" applyProtection="0"/>
    <xf numFmtId="0" fontId="36" fillId="7" borderId="3" applyNumberFormat="0" applyFont="0" applyAlignment="0" applyProtection="0"/>
    <xf numFmtId="0" fontId="39" fillId="7" borderId="3" applyNumberFormat="0" applyFont="0" applyAlignment="0" applyProtection="0"/>
    <xf numFmtId="0" fontId="80" fillId="0" borderId="23" applyNumberFormat="0" applyFill="0" applyAlignment="0" applyProtection="0"/>
    <xf numFmtId="0" fontId="13" fillId="21" borderId="0" applyNumberFormat="0" applyBorder="0" applyAlignment="0" applyProtection="0"/>
    <xf numFmtId="0" fontId="80" fillId="0" borderId="23" applyNumberFormat="0" applyFill="0" applyAlignment="0" applyProtection="0"/>
    <xf numFmtId="0" fontId="20" fillId="0" borderId="8" applyNumberFormat="0" applyFill="0" applyAlignment="0" applyProtection="0"/>
    <xf numFmtId="0" fontId="80" fillId="0" borderId="23" applyNumberFormat="0" applyFill="0" applyAlignment="0" applyProtection="0"/>
    <xf numFmtId="0" fontId="20" fillId="0" borderId="8" applyNumberFormat="0" applyFill="0" applyAlignment="0" applyProtection="0"/>
    <xf numFmtId="0" fontId="80" fillId="0" borderId="23" applyNumberFormat="0" applyFill="0" applyAlignment="0" applyProtection="0"/>
    <xf numFmtId="0" fontId="81" fillId="0" borderId="8" applyNumberFormat="0" applyFill="0" applyAlignment="0" applyProtection="0"/>
    <xf numFmtId="0" fontId="20" fillId="0" borderId="8" applyNumberFormat="0" applyFill="0" applyAlignment="0" applyProtection="0"/>
    <xf numFmtId="0" fontId="81" fillId="0" borderId="8" applyNumberFormat="0" applyFill="0" applyAlignment="0" applyProtection="0"/>
    <xf numFmtId="0" fontId="20" fillId="0" borderId="8" applyNumberFormat="0" applyFill="0" applyAlignment="0" applyProtection="0"/>
    <xf numFmtId="0" fontId="81" fillId="0" borderId="8" applyNumberFormat="0" applyFill="0" applyAlignment="0" applyProtection="0"/>
    <xf numFmtId="0" fontId="81" fillId="0" borderId="8" applyNumberFormat="0" applyFill="0" applyAlignment="0" applyProtection="0"/>
    <xf numFmtId="0" fontId="79" fillId="0" borderId="23" applyNumberFormat="0" applyFill="0" applyAlignment="0" applyProtection="0"/>
    <xf numFmtId="0" fontId="81" fillId="0" borderId="8" applyNumberFormat="0" applyFill="0" applyAlignment="0" applyProtection="0"/>
    <xf numFmtId="0" fontId="79" fillId="0" borderId="23" applyNumberFormat="0" applyFill="0" applyAlignment="0" applyProtection="0"/>
    <xf numFmtId="0" fontId="33" fillId="0" borderId="0"/>
    <xf numFmtId="0" fontId="82" fillId="0" borderId="8" applyNumberFormat="0" applyFill="0" applyAlignment="0" applyProtection="0"/>
    <xf numFmtId="0" fontId="81" fillId="0" borderId="8" applyNumberFormat="0" applyFill="0" applyAlignment="0" applyProtection="0"/>
    <xf numFmtId="0" fontId="81" fillId="0" borderId="8"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80" fillId="0" borderId="23" applyNumberFormat="0" applyFill="0" applyAlignment="0" applyProtection="0"/>
    <xf numFmtId="0" fontId="81" fillId="0" borderId="8" applyNumberFormat="0" applyFill="0" applyAlignment="0" applyProtection="0"/>
    <xf numFmtId="0" fontId="80" fillId="0" borderId="23" applyNumberFormat="0" applyFill="0" applyAlignment="0" applyProtection="0"/>
    <xf numFmtId="0" fontId="81" fillId="0" borderId="8" applyNumberFormat="0" applyFill="0" applyAlignment="0" applyProtection="0"/>
    <xf numFmtId="0" fontId="81" fillId="0" borderId="8" applyNumberFormat="0" applyFill="0" applyAlignment="0" applyProtection="0"/>
    <xf numFmtId="0" fontId="20" fillId="0" borderId="8" applyNumberFormat="0" applyFill="0" applyAlignment="0" applyProtection="0"/>
    <xf numFmtId="0" fontId="81" fillId="0" borderId="8" applyNumberFormat="0" applyFill="0" applyAlignment="0" applyProtection="0"/>
    <xf numFmtId="0" fontId="81" fillId="0" borderId="8" applyNumberFormat="0" applyFill="0" applyAlignment="0" applyProtection="0"/>
    <xf numFmtId="0" fontId="80" fillId="0" borderId="23" applyNumberFormat="0" applyFill="0" applyAlignment="0" applyProtection="0"/>
    <xf numFmtId="0" fontId="13" fillId="0" borderId="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81" fillId="0" borderId="8" applyNumberFormat="0" applyFill="0" applyAlignment="0" applyProtection="0"/>
    <xf numFmtId="0" fontId="79" fillId="0" borderId="23" applyNumberFormat="0" applyFill="0" applyAlignment="0" applyProtection="0"/>
    <xf numFmtId="0" fontId="81" fillId="0" borderId="8" applyNumberFormat="0" applyFill="0" applyAlignment="0" applyProtection="0"/>
    <xf numFmtId="0" fontId="81" fillId="0" borderId="8" applyNumberFormat="0" applyFill="0" applyAlignment="0" applyProtection="0"/>
    <xf numFmtId="0" fontId="20" fillId="0" borderId="8" applyNumberFormat="0" applyFill="0" applyAlignment="0" applyProtection="0"/>
    <xf numFmtId="0" fontId="81" fillId="0" borderId="8" applyNumberFormat="0" applyFill="0" applyAlignment="0" applyProtection="0"/>
    <xf numFmtId="0" fontId="81" fillId="0" borderId="8" applyNumberFormat="0" applyFill="0" applyAlignment="0" applyProtection="0"/>
    <xf numFmtId="0" fontId="79" fillId="0" borderId="23" applyNumberFormat="0" applyFill="0" applyAlignment="0" applyProtection="0"/>
    <xf numFmtId="0" fontId="36" fillId="7" borderId="3" applyNumberFormat="0" applyFont="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20" fillId="0" borderId="8"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20" fillId="0" borderId="8"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20" fillId="0" borderId="8"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79" fillId="0" borderId="23"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83" fillId="59" borderId="0" applyNumberFormat="0" applyBorder="0" applyAlignment="0" applyProtection="0"/>
    <xf numFmtId="0" fontId="84" fillId="59" borderId="0" applyNumberFormat="0" applyBorder="0" applyAlignment="0" applyProtection="0"/>
    <xf numFmtId="0" fontId="16" fillId="9" borderId="0" applyNumberFormat="0" applyBorder="0" applyAlignment="0" applyProtection="0"/>
    <xf numFmtId="0" fontId="84" fillId="59" borderId="0" applyNumberFormat="0" applyBorder="0" applyAlignment="0" applyProtection="0"/>
    <xf numFmtId="0" fontId="16" fillId="9" borderId="0" applyNumberFormat="0" applyBorder="0" applyAlignment="0" applyProtection="0"/>
    <xf numFmtId="0" fontId="13" fillId="0" borderId="0"/>
    <xf numFmtId="0" fontId="84" fillId="59" borderId="0" applyNumberFormat="0" applyBorder="0" applyAlignment="0" applyProtection="0"/>
    <xf numFmtId="0" fontId="36" fillId="7" borderId="3" applyNumberFormat="0" applyFont="0" applyAlignment="0" applyProtection="0"/>
    <xf numFmtId="0" fontId="84" fillId="59" borderId="0" applyNumberFormat="0" applyBorder="0" applyAlignment="0" applyProtection="0"/>
    <xf numFmtId="0" fontId="16" fillId="9" borderId="0" applyNumberFormat="0" applyBorder="0" applyAlignment="0" applyProtection="0"/>
    <xf numFmtId="0" fontId="84" fillId="59" borderId="0" applyNumberFormat="0" applyBorder="0" applyAlignment="0" applyProtection="0"/>
    <xf numFmtId="0" fontId="16" fillId="9" borderId="0" applyNumberFormat="0" applyBorder="0" applyAlignment="0" applyProtection="0"/>
    <xf numFmtId="0" fontId="84" fillId="59" borderId="0" applyNumberFormat="0" applyBorder="0" applyAlignment="0" applyProtection="0"/>
    <xf numFmtId="0" fontId="85" fillId="9" borderId="0" applyNumberFormat="0" applyBorder="0" applyAlignment="0" applyProtection="0"/>
    <xf numFmtId="0" fontId="16" fillId="9" borderId="0" applyNumberFormat="0" applyBorder="0" applyAlignment="0" applyProtection="0"/>
    <xf numFmtId="0" fontId="85" fillId="9" borderId="0" applyNumberFormat="0" applyBorder="0" applyAlignment="0" applyProtection="0"/>
    <xf numFmtId="0" fontId="16" fillId="9" borderId="0" applyNumberFormat="0" applyBorder="0" applyAlignment="0" applyProtection="0"/>
    <xf numFmtId="0" fontId="85" fillId="9" borderId="0" applyNumberFormat="0" applyBorder="0" applyAlignment="0" applyProtection="0"/>
    <xf numFmtId="0" fontId="85" fillId="9" borderId="0" applyNumberFormat="0" applyBorder="0" applyAlignment="0" applyProtection="0"/>
    <xf numFmtId="0" fontId="83" fillId="59" borderId="0" applyNumberFormat="0" applyBorder="0" applyAlignment="0" applyProtection="0"/>
    <xf numFmtId="0" fontId="85" fillId="9" borderId="0" applyNumberFormat="0" applyBorder="0" applyAlignment="0" applyProtection="0"/>
    <xf numFmtId="0" fontId="83" fillId="59" borderId="0" applyNumberFormat="0" applyBorder="0" applyAlignment="0" applyProtection="0"/>
    <xf numFmtId="0" fontId="33" fillId="0" borderId="0"/>
    <xf numFmtId="0" fontId="86" fillId="9" borderId="0" applyNumberFormat="0" applyBorder="0" applyAlignment="0" applyProtection="0"/>
    <xf numFmtId="0" fontId="85" fillId="9" borderId="0" applyNumberFormat="0" applyBorder="0" applyAlignment="0" applyProtection="0"/>
    <xf numFmtId="0" fontId="85" fillId="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4" fillId="59" borderId="0" applyNumberFormat="0" applyBorder="0" applyAlignment="0" applyProtection="0"/>
    <xf numFmtId="0" fontId="85" fillId="9" borderId="0" applyNumberFormat="0" applyBorder="0" applyAlignment="0" applyProtection="0"/>
    <xf numFmtId="0" fontId="84" fillId="59" borderId="0" applyNumberFormat="0" applyBorder="0" applyAlignment="0" applyProtection="0"/>
    <xf numFmtId="0" fontId="85" fillId="9" borderId="0" applyNumberFormat="0" applyBorder="0" applyAlignment="0" applyProtection="0"/>
    <xf numFmtId="0" fontId="85" fillId="9" borderId="0" applyNumberFormat="0" applyBorder="0" applyAlignment="0" applyProtection="0"/>
    <xf numFmtId="0" fontId="16" fillId="9" borderId="0" applyNumberFormat="0" applyBorder="0" applyAlignment="0" applyProtection="0"/>
    <xf numFmtId="0" fontId="85" fillId="9" borderId="0" applyNumberFormat="0" applyBorder="0" applyAlignment="0" applyProtection="0"/>
    <xf numFmtId="0" fontId="85" fillId="9" borderId="0" applyNumberFormat="0" applyBorder="0" applyAlignment="0" applyProtection="0"/>
    <xf numFmtId="0" fontId="84" fillId="59" borderId="0" applyNumberFormat="0" applyBorder="0" applyAlignment="0" applyProtection="0"/>
    <xf numFmtId="0" fontId="36" fillId="7" borderId="3" applyNumberFormat="0" applyFont="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5" fillId="9" borderId="0" applyNumberFormat="0" applyBorder="0" applyAlignment="0" applyProtection="0"/>
    <xf numFmtId="0" fontId="83" fillId="59" borderId="0" applyNumberFormat="0" applyBorder="0" applyAlignment="0" applyProtection="0"/>
    <xf numFmtId="0" fontId="85" fillId="9" borderId="0" applyNumberFormat="0" applyBorder="0" applyAlignment="0" applyProtection="0"/>
    <xf numFmtId="0" fontId="85" fillId="9" borderId="0" applyNumberFormat="0" applyBorder="0" applyAlignment="0" applyProtection="0"/>
    <xf numFmtId="0" fontId="16" fillId="9" borderId="0" applyNumberFormat="0" applyBorder="0" applyAlignment="0" applyProtection="0"/>
    <xf numFmtId="0" fontId="85" fillId="9" borderId="0" applyNumberFormat="0" applyBorder="0" applyAlignment="0" applyProtection="0"/>
    <xf numFmtId="0" fontId="85" fillId="9" borderId="0" applyNumberFormat="0" applyBorder="0" applyAlignment="0" applyProtection="0"/>
    <xf numFmtId="0" fontId="83" fillId="59" borderId="0" applyNumberFormat="0" applyBorder="0" applyAlignment="0" applyProtection="0"/>
    <xf numFmtId="0" fontId="36" fillId="7" borderId="3" applyNumberFormat="0" applyFont="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16" fillId="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16" fillId="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16" fillId="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9" fillId="0" borderId="0"/>
    <xf numFmtId="0" fontId="87" fillId="0" borderId="0"/>
    <xf numFmtId="0" fontId="36" fillId="7" borderId="3" applyNumberFormat="0" applyFont="0" applyAlignment="0" applyProtection="0"/>
    <xf numFmtId="0" fontId="87" fillId="0" borderId="0"/>
    <xf numFmtId="0" fontId="36" fillId="7" borderId="3" applyNumberFormat="0" applyFont="0" applyAlignment="0" applyProtection="0"/>
    <xf numFmtId="0" fontId="87" fillId="0" borderId="0"/>
    <xf numFmtId="0" fontId="36" fillId="7" borderId="3" applyNumberFormat="0" applyFont="0" applyAlignment="0" applyProtection="0"/>
    <xf numFmtId="0" fontId="87" fillId="0" borderId="0"/>
    <xf numFmtId="0" fontId="13" fillId="0" borderId="0"/>
    <xf numFmtId="0" fontId="87" fillId="0" borderId="0"/>
    <xf numFmtId="0" fontId="36" fillId="7" borderId="3" applyNumberFormat="0" applyFont="0" applyAlignment="0" applyProtection="0"/>
    <xf numFmtId="0" fontId="87" fillId="0" borderId="0"/>
    <xf numFmtId="0" fontId="36" fillId="7" borderId="3" applyNumberFormat="0" applyFont="0" applyAlignment="0" applyProtection="0"/>
    <xf numFmtId="0" fontId="87" fillId="0" borderId="0"/>
    <xf numFmtId="0" fontId="36" fillId="7" borderId="3" applyNumberFormat="0" applyFont="0" applyAlignment="0" applyProtection="0"/>
    <xf numFmtId="0" fontId="87" fillId="0" borderId="0"/>
    <xf numFmtId="0" fontId="36" fillId="7" borderId="3" applyNumberFormat="0" applyFont="0" applyAlignment="0" applyProtection="0"/>
    <xf numFmtId="0" fontId="87" fillId="0" borderId="0"/>
    <xf numFmtId="0" fontId="36" fillId="7" borderId="3" applyNumberFormat="0" applyFont="0" applyAlignment="0" applyProtection="0"/>
    <xf numFmtId="0" fontId="87" fillId="0" borderId="0"/>
    <xf numFmtId="0" fontId="13"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9" fillId="7" borderId="3" applyNumberFormat="0" applyFont="0" applyAlignment="0" applyProtection="0"/>
    <xf numFmtId="0" fontId="87" fillId="0" borderId="0"/>
    <xf numFmtId="0" fontId="39" fillId="7" borderId="3" applyNumberFormat="0" applyFont="0" applyAlignment="0" applyProtection="0"/>
    <xf numFmtId="0" fontId="87" fillId="0" borderId="0"/>
    <xf numFmtId="0" fontId="39" fillId="7" borderId="3" applyNumberFormat="0" applyFont="0" applyAlignment="0" applyProtection="0"/>
    <xf numFmtId="0" fontId="87" fillId="0" borderId="0"/>
    <xf numFmtId="0" fontId="39" fillId="7" borderId="3" applyNumberFormat="0" applyFont="0" applyAlignment="0" applyProtection="0"/>
    <xf numFmtId="0" fontId="87" fillId="0" borderId="0"/>
    <xf numFmtId="0" fontId="13" fillId="0" borderId="0"/>
    <xf numFmtId="0" fontId="87" fillId="0" borderId="0"/>
    <xf numFmtId="0" fontId="13" fillId="0" borderId="0"/>
    <xf numFmtId="0" fontId="9" fillId="0" borderId="0"/>
    <xf numFmtId="0" fontId="9" fillId="0" borderId="0"/>
    <xf numFmtId="0" fontId="87" fillId="0" borderId="0"/>
    <xf numFmtId="0" fontId="13" fillId="31"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39" fillId="7" borderId="3" applyNumberFormat="0" applyFont="0" applyAlignment="0" applyProtection="0"/>
    <xf numFmtId="0" fontId="87" fillId="0" borderId="0"/>
    <xf numFmtId="0" fontId="39" fillId="7" borderId="3" applyNumberFormat="0" applyFont="0" applyAlignment="0" applyProtection="0"/>
    <xf numFmtId="0" fontId="87" fillId="0" borderId="0"/>
    <xf numFmtId="0" fontId="15" fillId="0" borderId="0"/>
    <xf numFmtId="0" fontId="87" fillId="0" borderId="0"/>
    <xf numFmtId="0" fontId="33" fillId="0" borderId="0"/>
    <xf numFmtId="0" fontId="87" fillId="0" borderId="0"/>
    <xf numFmtId="0" fontId="33" fillId="0" borderId="0"/>
    <xf numFmtId="0" fontId="87" fillId="0" borderId="0"/>
    <xf numFmtId="0" fontId="13" fillId="0" borderId="0"/>
    <xf numFmtId="0" fontId="87" fillId="0" borderId="0"/>
    <xf numFmtId="0" fontId="33" fillId="0" borderId="0"/>
    <xf numFmtId="0" fontId="87" fillId="0" borderId="0"/>
    <xf numFmtId="0" fontId="33"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3" fillId="0" borderId="0"/>
    <xf numFmtId="0" fontId="87" fillId="0" borderId="0"/>
    <xf numFmtId="0" fontId="33" fillId="0" borderId="0"/>
    <xf numFmtId="0" fontId="87" fillId="0" borderId="0"/>
    <xf numFmtId="0" fontId="13" fillId="0" borderId="0"/>
    <xf numFmtId="0" fontId="87" fillId="0" borderId="0"/>
    <xf numFmtId="0" fontId="33" fillId="0" borderId="0"/>
    <xf numFmtId="0" fontId="87" fillId="0" borderId="0"/>
    <xf numFmtId="0" fontId="33" fillId="0" borderId="0"/>
    <xf numFmtId="0" fontId="87" fillId="0" borderId="0"/>
    <xf numFmtId="0" fontId="33" fillId="0" borderId="0"/>
    <xf numFmtId="0" fontId="9" fillId="0" borderId="0"/>
    <xf numFmtId="0" fontId="9" fillId="0" borderId="0"/>
    <xf numFmtId="0" fontId="87" fillId="0" borderId="0"/>
    <xf numFmtId="0" fontId="33" fillId="0" borderId="0"/>
    <xf numFmtId="0" fontId="87" fillId="0" borderId="0"/>
    <xf numFmtId="0" fontId="33" fillId="0" borderId="0"/>
    <xf numFmtId="0" fontId="87" fillId="0" borderId="0"/>
    <xf numFmtId="0" fontId="13" fillId="0" borderId="0"/>
    <xf numFmtId="0" fontId="87" fillId="0" borderId="0"/>
    <xf numFmtId="0" fontId="42" fillId="0" borderId="7" applyNumberFormat="0" applyFill="0" applyAlignment="0" applyProtection="0"/>
    <xf numFmtId="0" fontId="87" fillId="0" borderId="0"/>
    <xf numFmtId="0" fontId="15" fillId="21" borderId="0" applyNumberFormat="0" applyBorder="0" applyAlignment="0" applyProtection="0"/>
    <xf numFmtId="0" fontId="87" fillId="0" borderId="0"/>
    <xf numFmtId="0" fontId="9" fillId="0" borderId="0"/>
    <xf numFmtId="0" fontId="9" fillId="0" borderId="0"/>
    <xf numFmtId="0" fontId="33" fillId="0" borderId="0"/>
    <xf numFmtId="0" fontId="87" fillId="0" borderId="0"/>
    <xf numFmtId="0" fontId="9" fillId="0" borderId="0"/>
    <xf numFmtId="0" fontId="9" fillId="0" borderId="0"/>
    <xf numFmtId="0" fontId="33" fillId="0" borderId="0"/>
    <xf numFmtId="0" fontId="87" fillId="0" borderId="0"/>
    <xf numFmtId="0" fontId="9" fillId="0" borderId="0"/>
    <xf numFmtId="0" fontId="9" fillId="0" borderId="0"/>
    <xf numFmtId="0" fontId="33" fillId="0" borderId="0"/>
    <xf numFmtId="0" fontId="9" fillId="0" borderId="0"/>
    <xf numFmtId="0" fontId="9" fillId="0" borderId="0"/>
    <xf numFmtId="0" fontId="9" fillId="0" borderId="0"/>
    <xf numFmtId="0" fontId="33" fillId="0" borderId="0"/>
    <xf numFmtId="0" fontId="87" fillId="0" borderId="0"/>
    <xf numFmtId="0" fontId="9" fillId="0" borderId="0"/>
    <xf numFmtId="0" fontId="9" fillId="0" borderId="0"/>
    <xf numFmtId="0" fontId="33"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33" fillId="0" borderId="0"/>
    <xf numFmtId="0" fontId="87" fillId="0" borderId="0"/>
    <xf numFmtId="0" fontId="87" fillId="0" borderId="0"/>
    <xf numFmtId="0" fontId="87" fillId="0" borderId="0"/>
    <xf numFmtId="0" fontId="87" fillId="0" borderId="0"/>
    <xf numFmtId="0" fontId="13" fillId="21" borderId="0" applyNumberFormat="0" applyBorder="0" applyAlignment="0" applyProtection="0"/>
    <xf numFmtId="0" fontId="87" fillId="0" borderId="0"/>
    <xf numFmtId="0" fontId="33" fillId="0" borderId="0"/>
    <xf numFmtId="0" fontId="87" fillId="0" borderId="0"/>
    <xf numFmtId="0" fontId="18" fillId="0" borderId="0" applyNumberFormat="0" applyAlignment="0" applyProtection="0"/>
    <xf numFmtId="0" fontId="87" fillId="0" borderId="0"/>
    <xf numFmtId="0" fontId="15" fillId="21" borderId="0" applyNumberFormat="0" applyBorder="0" applyAlignment="0" applyProtection="0"/>
    <xf numFmtId="0" fontId="87" fillId="0" borderId="0"/>
    <xf numFmtId="0" fontId="33" fillId="0" borderId="0"/>
    <xf numFmtId="0" fontId="87" fillId="0" borderId="0"/>
    <xf numFmtId="0" fontId="33"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87" fillId="0" borderId="0"/>
    <xf numFmtId="0" fontId="87" fillId="0" borderId="0"/>
    <xf numFmtId="0" fontId="9" fillId="0" borderId="0"/>
    <xf numFmtId="0" fontId="87" fillId="0" borderId="0"/>
    <xf numFmtId="0" fontId="9" fillId="0" borderId="0"/>
    <xf numFmtId="0" fontId="87" fillId="0" borderId="0"/>
    <xf numFmtId="0" fontId="33" fillId="0" borderId="0"/>
    <xf numFmtId="0" fontId="87" fillId="0" borderId="0"/>
    <xf numFmtId="0" fontId="87" fillId="0" borderId="0"/>
    <xf numFmtId="0" fontId="87" fillId="0" borderId="0"/>
    <xf numFmtId="0" fontId="87" fillId="0" borderId="0"/>
    <xf numFmtId="0" fontId="13" fillId="0" borderId="0"/>
    <xf numFmtId="0" fontId="87" fillId="0" borderId="0"/>
    <xf numFmtId="0" fontId="33" fillId="0" borderId="0"/>
    <xf numFmtId="0" fontId="87" fillId="0" borderId="0"/>
    <xf numFmtId="0" fontId="13" fillId="0" borderId="0"/>
    <xf numFmtId="0" fontId="87" fillId="0" borderId="0"/>
    <xf numFmtId="0" fontId="33"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5" fillId="30"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2" fillId="0" borderId="7" applyNumberFormat="0" applyFill="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5" fillId="1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5" fillId="2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4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2" fillId="0" borderId="7" applyNumberFormat="0" applyFill="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7" borderId="0" applyNumberFormat="0" applyBorder="0" applyAlignment="0" applyProtection="0"/>
    <xf numFmtId="0" fontId="9" fillId="0" borderId="0"/>
    <xf numFmtId="0" fontId="9" fillId="0" borderId="0"/>
    <xf numFmtId="0" fontId="9" fillId="0" borderId="0"/>
    <xf numFmtId="0" fontId="9" fillId="0" borderId="0"/>
    <xf numFmtId="0" fontId="87" fillId="0" borderId="0"/>
    <xf numFmtId="0" fontId="33" fillId="0" borderId="0"/>
    <xf numFmtId="0" fontId="9" fillId="0" borderId="0"/>
    <xf numFmtId="0" fontId="87" fillId="0" borderId="0"/>
    <xf numFmtId="0" fontId="13" fillId="17" borderId="0" applyNumberFormat="0" applyBorder="0" applyAlignment="0" applyProtection="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13" fillId="0" borderId="0"/>
    <xf numFmtId="0" fontId="87" fillId="0" borderId="0"/>
    <xf numFmtId="0" fontId="33" fillId="0" borderId="0"/>
    <xf numFmtId="0" fontId="87" fillId="0" borderId="0"/>
    <xf numFmtId="0" fontId="33" fillId="0" borderId="0"/>
    <xf numFmtId="0" fontId="87" fillId="0" borderId="0"/>
    <xf numFmtId="0" fontId="33"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9" fillId="0" borderId="0"/>
    <xf numFmtId="0" fontId="9" fillId="0" borderId="0"/>
    <xf numFmtId="0" fontId="87" fillId="0" borderId="0"/>
    <xf numFmtId="0" fontId="1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0" borderId="0"/>
    <xf numFmtId="0" fontId="87" fillId="0" borderId="0"/>
    <xf numFmtId="0" fontId="87" fillId="0" borderId="0"/>
    <xf numFmtId="0" fontId="87"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9" fillId="0" borderId="0"/>
    <xf numFmtId="0" fontId="9"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33" fillId="0" borderId="0"/>
    <xf numFmtId="0" fontId="87" fillId="0" borderId="0"/>
    <xf numFmtId="0" fontId="9" fillId="0" borderId="0"/>
    <xf numFmtId="0" fontId="9" fillId="0" borderId="0"/>
    <xf numFmtId="0" fontId="33" fillId="0" borderId="0"/>
    <xf numFmtId="0" fontId="9" fillId="0" borderId="0"/>
    <xf numFmtId="0" fontId="88" fillId="0" borderId="0"/>
    <xf numFmtId="0" fontId="88" fillId="0" borderId="0"/>
    <xf numFmtId="0" fontId="33" fillId="0" borderId="0"/>
    <xf numFmtId="0" fontId="87" fillId="0" borderId="0"/>
    <xf numFmtId="0" fontId="88" fillId="0" borderId="0"/>
    <xf numFmtId="0" fontId="88" fillId="0" borderId="0"/>
    <xf numFmtId="0" fontId="33"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3" fillId="0" borderId="0"/>
    <xf numFmtId="0" fontId="87" fillId="0" borderId="0"/>
    <xf numFmtId="0" fontId="33" fillId="0" borderId="0"/>
    <xf numFmtId="0" fontId="87" fillId="0" borderId="0"/>
    <xf numFmtId="0" fontId="13" fillId="14" borderId="0" applyNumberFormat="0" applyBorder="0" applyAlignment="0" applyProtection="0"/>
    <xf numFmtId="0" fontId="87" fillId="0" borderId="0"/>
    <xf numFmtId="0" fontId="13" fillId="22" borderId="0" applyNumberFormat="0" applyBorder="0" applyAlignment="0" applyProtection="0"/>
    <xf numFmtId="0" fontId="87" fillId="0" borderId="0"/>
    <xf numFmtId="0" fontId="13" fillId="0" borderId="0"/>
    <xf numFmtId="0" fontId="87" fillId="0" borderId="0"/>
    <xf numFmtId="0" fontId="33" fillId="0" borderId="0"/>
    <xf numFmtId="0" fontId="9" fillId="0" borderId="0"/>
    <xf numFmtId="0" fontId="9" fillId="0" borderId="0"/>
    <xf numFmtId="0" fontId="88" fillId="0" borderId="0"/>
    <xf numFmtId="0" fontId="13" fillId="23" borderId="0" applyNumberFormat="0" applyBorder="0" applyAlignment="0" applyProtection="0"/>
    <xf numFmtId="0" fontId="9" fillId="0" borderId="0"/>
    <xf numFmtId="0" fontId="13" fillId="0" borderId="0"/>
    <xf numFmtId="0" fontId="9" fillId="0" borderId="0"/>
    <xf numFmtId="0" fontId="13" fillId="10"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3" fillId="10" borderId="0" applyNumberFormat="0" applyBorder="0" applyAlignment="0" applyProtection="0"/>
    <xf numFmtId="0" fontId="9" fillId="0" borderId="0"/>
    <xf numFmtId="0" fontId="9" fillId="0" borderId="0"/>
    <xf numFmtId="0" fontId="9" fillId="0" borderId="0"/>
    <xf numFmtId="0" fontId="9" fillId="0" borderId="0"/>
    <xf numFmtId="0" fontId="88" fillId="0" borderId="0"/>
    <xf numFmtId="0" fontId="88" fillId="0" borderId="0"/>
    <xf numFmtId="0" fontId="87" fillId="0" borderId="0"/>
    <xf numFmtId="0" fontId="88" fillId="0" borderId="0"/>
    <xf numFmtId="0" fontId="87" fillId="0" borderId="0"/>
    <xf numFmtId="0" fontId="13" fillId="0" borderId="0"/>
    <xf numFmtId="0" fontId="88" fillId="0" borderId="0"/>
    <xf numFmtId="0" fontId="88" fillId="0" borderId="0"/>
    <xf numFmtId="0" fontId="13" fillId="10"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29" borderId="0" applyNumberFormat="0" applyBorder="0" applyAlignment="0" applyProtection="0"/>
    <xf numFmtId="0" fontId="87" fillId="0" borderId="0"/>
    <xf numFmtId="0" fontId="87" fillId="0" borderId="0"/>
    <xf numFmtId="0" fontId="87" fillId="0" borderId="0"/>
    <xf numFmtId="0" fontId="87" fillId="0" borderId="0"/>
    <xf numFmtId="0" fontId="13" fillId="0" borderId="0"/>
    <xf numFmtId="0" fontId="87" fillId="0" borderId="0"/>
    <xf numFmtId="0" fontId="13" fillId="29" borderId="0" applyNumberFormat="0" applyBorder="0" applyAlignment="0" applyProtection="0"/>
    <xf numFmtId="0" fontId="9" fillId="0" borderId="0"/>
    <xf numFmtId="0" fontId="87" fillId="0" borderId="0"/>
    <xf numFmtId="0" fontId="13" fillId="10"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13" fillId="29"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25"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13" fillId="25"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5" fillId="0" borderId="0" applyNumberForma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5" fillId="0" borderId="0" applyNumberForma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5" fillId="0" borderId="0" applyNumberForma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5" fillId="40" borderId="0" applyNumberForma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25"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0"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35" fillId="0" borderId="0" applyNumberForma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48"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5" fillId="1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5" fillId="1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5"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16" fillId="12"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9" fillId="0" borderId="0"/>
    <xf numFmtId="0" fontId="9"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21" borderId="0" applyNumberFormat="0" applyBorder="0" applyAlignment="0" applyProtection="0"/>
    <xf numFmtId="0" fontId="87" fillId="0" borderId="0"/>
    <xf numFmtId="0" fontId="13" fillId="13" borderId="0" applyNumberFormat="0" applyBorder="0" applyAlignment="0" applyProtection="0"/>
    <xf numFmtId="0" fontId="87" fillId="0" borderId="0"/>
    <xf numFmtId="0" fontId="13" fillId="13" borderId="0" applyNumberFormat="0" applyBorder="0" applyAlignment="0" applyProtection="0"/>
    <xf numFmtId="0" fontId="87" fillId="0" borderId="0"/>
    <xf numFmtId="0" fontId="13" fillId="13" borderId="0" applyNumberFormat="0" applyBorder="0" applyAlignment="0" applyProtection="0"/>
    <xf numFmtId="0" fontId="87" fillId="0" borderId="0"/>
    <xf numFmtId="0" fontId="13" fillId="13" borderId="0" applyNumberFormat="0" applyBorder="0" applyAlignment="0" applyProtection="0"/>
    <xf numFmtId="0" fontId="9"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13" fillId="13" borderId="0" applyNumberFormat="0" applyBorder="0" applyAlignment="0" applyProtection="0"/>
    <xf numFmtId="0" fontId="87" fillId="0" borderId="0"/>
    <xf numFmtId="0" fontId="87" fillId="0" borderId="0"/>
    <xf numFmtId="0" fontId="87" fillId="0" borderId="0"/>
    <xf numFmtId="0" fontId="87" fillId="0" borderId="0"/>
    <xf numFmtId="0" fontId="13" fillId="17" borderId="0" applyNumberFormat="0" applyBorder="0" applyAlignment="0" applyProtection="0"/>
    <xf numFmtId="0" fontId="87" fillId="0" borderId="0"/>
    <xf numFmtId="0" fontId="87" fillId="0" borderId="0"/>
    <xf numFmtId="0" fontId="87" fillId="0" borderId="0"/>
    <xf numFmtId="0" fontId="13" fillId="21" borderId="0" applyNumberFormat="0" applyBorder="0" applyAlignment="0" applyProtection="0"/>
    <xf numFmtId="0" fontId="87" fillId="0" borderId="0"/>
    <xf numFmtId="0" fontId="13" fillId="13"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13" fillId="0" borderId="0"/>
    <xf numFmtId="0" fontId="87" fillId="0" borderId="0"/>
    <xf numFmtId="0" fontId="13" fillId="0" borderId="0"/>
    <xf numFmtId="0" fontId="9" fillId="0" borderId="0"/>
    <xf numFmtId="0" fontId="87" fillId="0" borderId="0"/>
    <xf numFmtId="0" fontId="9" fillId="0" borderId="0"/>
    <xf numFmtId="0" fontId="87"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13" fillId="0" borderId="0"/>
    <xf numFmtId="0" fontId="9" fillId="0" borderId="0"/>
    <xf numFmtId="0" fontId="88" fillId="0" borderId="0"/>
    <xf numFmtId="0" fontId="88" fillId="0" borderId="0"/>
    <xf numFmtId="0" fontId="13" fillId="0" borderId="0"/>
    <xf numFmtId="0" fontId="87" fillId="0" borderId="0"/>
    <xf numFmtId="0" fontId="88" fillId="0" borderId="0"/>
    <xf numFmtId="0" fontId="88" fillId="0" borderId="0"/>
    <xf numFmtId="0" fontId="34" fillId="0" borderId="0"/>
    <xf numFmtId="0" fontId="9"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87"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9" fillId="0" borderId="0"/>
    <xf numFmtId="0" fontId="87" fillId="0" borderId="0"/>
    <xf numFmtId="0" fontId="9" fillId="0" borderId="0"/>
    <xf numFmtId="0" fontId="87" fillId="0" borderId="0"/>
    <xf numFmtId="0" fontId="88" fillId="0" borderId="0"/>
    <xf numFmtId="0" fontId="13" fillId="0" borderId="0"/>
    <xf numFmtId="0" fontId="9" fillId="0" borderId="0"/>
    <xf numFmtId="0" fontId="13" fillId="0" borderId="0"/>
    <xf numFmtId="0" fontId="9" fillId="0" borderId="0"/>
    <xf numFmtId="0" fontId="13" fillId="0" borderId="0"/>
    <xf numFmtId="0" fontId="87"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13" fillId="0" borderId="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8"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87" fillId="0" borderId="0"/>
    <xf numFmtId="0" fontId="88" fillId="0" borderId="0"/>
    <xf numFmtId="0" fontId="87" fillId="0" borderId="0"/>
    <xf numFmtId="0" fontId="16" fillId="48" borderId="0" applyNumberFormat="0" applyBorder="0" applyAlignment="0" applyProtection="0"/>
    <xf numFmtId="0" fontId="88" fillId="0" borderId="0"/>
    <xf numFmtId="0" fontId="88" fillId="0" borderId="0"/>
    <xf numFmtId="0" fontId="38" fillId="43"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13" fillId="19"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5" fillId="30"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9" fillId="0" borderId="0"/>
    <xf numFmtId="0" fontId="9" fillId="0" borderId="0"/>
    <xf numFmtId="0" fontId="13" fillId="0" borderId="22" applyNumberFormat="0" applyFill="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9" fillId="0" borderId="0"/>
    <xf numFmtId="0" fontId="9"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34" fillId="0" borderId="0"/>
    <xf numFmtId="0" fontId="87" fillId="0" borderId="0"/>
    <xf numFmtId="0" fontId="13" fillId="0" borderId="0"/>
    <xf numFmtId="0" fontId="87" fillId="0" borderId="0"/>
    <xf numFmtId="0" fontId="13" fillId="0" borderId="0"/>
    <xf numFmtId="0" fontId="87" fillId="0" borderId="0"/>
    <xf numFmtId="0" fontId="13"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9" fillId="0" borderId="0"/>
    <xf numFmtId="0" fontId="9" fillId="0" borderId="0"/>
    <xf numFmtId="0" fontId="87" fillId="0" borderId="0"/>
    <xf numFmtId="0" fontId="13" fillId="0" borderId="0"/>
    <xf numFmtId="0" fontId="87" fillId="0" borderId="0"/>
    <xf numFmtId="0" fontId="13" fillId="17" borderId="0" applyNumberFormat="0" applyBorder="0" applyAlignment="0" applyProtection="0"/>
    <xf numFmtId="0" fontId="87" fillId="0" borderId="0"/>
    <xf numFmtId="0" fontId="15" fillId="17" borderId="0" applyNumberFormat="0" applyBorder="0" applyAlignment="0" applyProtection="0"/>
    <xf numFmtId="0" fontId="87" fillId="0" borderId="0"/>
    <xf numFmtId="0" fontId="33" fillId="0" borderId="0"/>
    <xf numFmtId="0" fontId="87" fillId="0" borderId="0"/>
    <xf numFmtId="0" fontId="33" fillId="0" borderId="0"/>
    <xf numFmtId="0" fontId="87" fillId="0" borderId="0"/>
    <xf numFmtId="0" fontId="9" fillId="0" borderId="0"/>
    <xf numFmtId="0" fontId="9" fillId="0" borderId="0"/>
    <xf numFmtId="0" fontId="13" fillId="9" borderId="0" applyNumberFormat="0" applyBorder="0" applyAlignment="0" applyProtection="0"/>
    <xf numFmtId="0" fontId="87" fillId="0" borderId="0"/>
    <xf numFmtId="0" fontId="9" fillId="0" borderId="0"/>
    <xf numFmtId="0" fontId="9" fillId="0" borderId="0"/>
    <xf numFmtId="0" fontId="33" fillId="0" borderId="0"/>
    <xf numFmtId="0" fontId="87" fillId="0" borderId="0"/>
    <xf numFmtId="0" fontId="9" fillId="0" borderId="0"/>
    <xf numFmtId="0" fontId="9" fillId="0" borderId="0"/>
    <xf numFmtId="0" fontId="33" fillId="0" borderId="0"/>
    <xf numFmtId="0" fontId="9" fillId="0" borderId="0"/>
    <xf numFmtId="0" fontId="9" fillId="0" borderId="0"/>
    <xf numFmtId="0" fontId="9" fillId="0" borderId="0"/>
    <xf numFmtId="0" fontId="33" fillId="0" borderId="0"/>
    <xf numFmtId="0" fontId="87" fillId="0" borderId="0"/>
    <xf numFmtId="0" fontId="9" fillId="0" borderId="0"/>
    <xf numFmtId="0" fontId="9" fillId="0" borderId="0"/>
    <xf numFmtId="0" fontId="13"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13" fillId="0" borderId="0"/>
    <xf numFmtId="0" fontId="87" fillId="0" borderId="0"/>
    <xf numFmtId="0" fontId="15" fillId="49" borderId="0" applyNumberFormat="0" applyBorder="0" applyAlignment="0" applyProtection="0"/>
    <xf numFmtId="0" fontId="87" fillId="0" borderId="0"/>
    <xf numFmtId="0" fontId="13"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45"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30"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9"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9"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15"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5" fillId="49"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89" fillId="60" borderId="0" applyNumberFormat="0" applyBorder="0" applyAlignment="0" applyProtection="0"/>
    <xf numFmtId="0" fontId="87" fillId="0" borderId="0"/>
    <xf numFmtId="0" fontId="13" fillId="30" borderId="0" applyNumberFormat="0" applyBorder="0" applyAlignment="0" applyProtection="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0" borderId="0"/>
    <xf numFmtId="0" fontId="87" fillId="0" borderId="0"/>
    <xf numFmtId="0" fontId="87" fillId="0" borderId="0"/>
    <xf numFmtId="0" fontId="87" fillId="0" borderId="0"/>
    <xf numFmtId="0" fontId="87" fillId="0" borderId="0"/>
    <xf numFmtId="0" fontId="13" fillId="19" borderId="0" applyNumberFormat="0" applyBorder="0" applyAlignment="0" applyProtection="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6" fillId="11" borderId="0" applyNumberFormat="0" applyBorder="0" applyAlignment="0" applyProtection="0"/>
    <xf numFmtId="0" fontId="87" fillId="0" borderId="0"/>
    <xf numFmtId="0" fontId="13" fillId="11" borderId="0" applyNumberFormat="0" applyBorder="0" applyAlignment="0" applyProtection="0"/>
    <xf numFmtId="0" fontId="9" fillId="0" borderId="0"/>
    <xf numFmtId="0" fontId="9" fillId="0" borderId="0"/>
    <xf numFmtId="0" fontId="87" fillId="0" borderId="0"/>
    <xf numFmtId="0" fontId="13" fillId="23" borderId="0" applyNumberFormat="0" applyBorder="0" applyAlignment="0" applyProtection="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23" borderId="0" applyNumberFormat="0" applyBorder="0" applyAlignment="0" applyProtection="0"/>
    <xf numFmtId="0" fontId="87" fillId="0" borderId="0"/>
    <xf numFmtId="0" fontId="13" fillId="0" borderId="0"/>
    <xf numFmtId="0" fontId="87" fillId="0" borderId="0"/>
    <xf numFmtId="0" fontId="13"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13" fillId="19" borderId="0" applyNumberFormat="0" applyBorder="0" applyAlignment="0" applyProtection="0"/>
    <xf numFmtId="0" fontId="87" fillId="0" borderId="0"/>
    <xf numFmtId="0" fontId="13" fillId="0" borderId="0"/>
    <xf numFmtId="0" fontId="87" fillId="0" borderId="0"/>
    <xf numFmtId="0" fontId="13" fillId="0" borderId="0"/>
    <xf numFmtId="0" fontId="87" fillId="0" borderId="0"/>
    <xf numFmtId="0" fontId="16" fillId="11" borderId="0" applyNumberFormat="0" applyBorder="0" applyAlignment="0" applyProtection="0"/>
    <xf numFmtId="0" fontId="87" fillId="0" borderId="0"/>
    <xf numFmtId="0" fontId="13" fillId="0" borderId="0"/>
    <xf numFmtId="0" fontId="9" fillId="0" borderId="0"/>
    <xf numFmtId="0" fontId="9" fillId="0" borderId="0"/>
    <xf numFmtId="0" fontId="87" fillId="0" borderId="0"/>
    <xf numFmtId="0" fontId="13" fillId="19" borderId="0" applyNumberFormat="0" applyBorder="0" applyAlignment="0" applyProtection="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13" fillId="0" borderId="0"/>
    <xf numFmtId="0" fontId="9" fillId="0" borderId="0"/>
    <xf numFmtId="0" fontId="9" fillId="0" borderId="0"/>
    <xf numFmtId="0" fontId="9" fillId="0" borderId="0"/>
    <xf numFmtId="0" fontId="13" fillId="23" borderId="0" applyNumberFormat="0" applyBorder="0" applyAlignment="0" applyProtection="0"/>
    <xf numFmtId="0" fontId="87" fillId="0" borderId="0"/>
    <xf numFmtId="0" fontId="9" fillId="0" borderId="0"/>
    <xf numFmtId="0" fontId="9" fillId="0" borderId="0"/>
    <xf numFmtId="0" fontId="13"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33" fillId="0" borderId="0"/>
    <xf numFmtId="0" fontId="87" fillId="0" borderId="0"/>
    <xf numFmtId="0" fontId="13" fillId="23" borderId="0" applyNumberFormat="0" applyBorder="0" applyAlignment="0" applyProtection="0"/>
    <xf numFmtId="0" fontId="87" fillId="0" borderId="0"/>
    <xf numFmtId="0" fontId="13" fillId="0" borderId="0"/>
    <xf numFmtId="0" fontId="87" fillId="0" borderId="0"/>
    <xf numFmtId="0" fontId="15" fillId="30" borderId="0" applyNumberFormat="0" applyBorder="0" applyAlignment="0" applyProtection="0"/>
    <xf numFmtId="0" fontId="87" fillId="0" borderId="0"/>
    <xf numFmtId="0" fontId="16" fillId="19" borderId="0" applyNumberFormat="0" applyBorder="0" applyAlignment="0" applyProtection="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16" fillId="48" borderId="0" applyNumberFormat="0" applyBorder="0" applyAlignment="0" applyProtection="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0" borderId="0"/>
    <xf numFmtId="0" fontId="87" fillId="0" borderId="0"/>
    <xf numFmtId="0" fontId="87" fillId="0" borderId="0"/>
    <xf numFmtId="0" fontId="87" fillId="0" borderId="0"/>
    <xf numFmtId="0" fontId="87" fillId="0" borderId="0"/>
    <xf numFmtId="0" fontId="39" fillId="34" borderId="0" applyNumberFormat="0" applyBorder="0" applyAlignment="0" applyProtection="0"/>
    <xf numFmtId="0" fontId="87" fillId="0" borderId="0"/>
    <xf numFmtId="0" fontId="13" fillId="0" borderId="0"/>
    <xf numFmtId="0" fontId="87" fillId="0" borderId="0"/>
    <xf numFmtId="0" fontId="33" fillId="0" borderId="0"/>
    <xf numFmtId="0" fontId="87" fillId="0" borderId="0"/>
    <xf numFmtId="0" fontId="13" fillId="0" borderId="0"/>
    <xf numFmtId="0" fontId="9" fillId="0" borderId="0"/>
    <xf numFmtId="0" fontId="9" fillId="0" borderId="0"/>
    <xf numFmtId="0" fontId="9" fillId="0" borderId="0"/>
    <xf numFmtId="0" fontId="9" fillId="0" borderId="0"/>
    <xf numFmtId="0" fontId="9" fillId="0" borderId="0"/>
    <xf numFmtId="0" fontId="16" fillId="45"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5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45"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48"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3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9"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8"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87" fillId="0" borderId="0"/>
    <xf numFmtId="0" fontId="13" fillId="0" borderId="0"/>
    <xf numFmtId="0" fontId="87" fillId="0" borderId="0"/>
    <xf numFmtId="0" fontId="1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13" fillId="0" borderId="0"/>
    <xf numFmtId="0" fontId="9" fillId="0" borderId="0"/>
    <xf numFmtId="0" fontId="88" fillId="0" borderId="0"/>
    <xf numFmtId="0" fontId="88" fillId="0" borderId="0"/>
    <xf numFmtId="0" fontId="13" fillId="0" borderId="0"/>
    <xf numFmtId="0" fontId="87" fillId="0" borderId="0"/>
    <xf numFmtId="0" fontId="88" fillId="0" borderId="0"/>
    <xf numFmtId="0" fontId="88" fillId="0" borderId="0"/>
    <xf numFmtId="0" fontId="13" fillId="0" borderId="0"/>
    <xf numFmtId="0" fontId="88" fillId="0" borderId="0"/>
    <xf numFmtId="0" fontId="13" fillId="0" borderId="0"/>
    <xf numFmtId="0" fontId="9" fillId="0" borderId="0"/>
    <xf numFmtId="0" fontId="13" fillId="0" borderId="0"/>
    <xf numFmtId="0" fontId="9" fillId="0" borderId="0"/>
    <xf numFmtId="0" fontId="13"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88" fillId="0" borderId="0"/>
    <xf numFmtId="0" fontId="88" fillId="0" borderId="0"/>
    <xf numFmtId="0" fontId="87" fillId="0" borderId="0"/>
    <xf numFmtId="0" fontId="88" fillId="0" borderId="0"/>
    <xf numFmtId="0" fontId="87" fillId="0" borderId="0"/>
    <xf numFmtId="0" fontId="88" fillId="0" borderId="0"/>
    <xf numFmtId="0" fontId="88"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13" fillId="0" borderId="0"/>
    <xf numFmtId="0" fontId="87" fillId="0" borderId="0"/>
    <xf numFmtId="0" fontId="13" fillId="0" borderId="0"/>
    <xf numFmtId="0" fontId="9"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87"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13" fillId="0" borderId="0"/>
    <xf numFmtId="0" fontId="87"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13" fillId="0" borderId="0"/>
    <xf numFmtId="0" fontId="87" fillId="0" borderId="0"/>
    <xf numFmtId="0" fontId="9" fillId="0" borderId="0"/>
    <xf numFmtId="0" fontId="87" fillId="0" borderId="0"/>
    <xf numFmtId="0" fontId="13" fillId="0" borderId="0"/>
    <xf numFmtId="0" fontId="9" fillId="0" borderId="0"/>
    <xf numFmtId="0" fontId="9" fillId="0" borderId="0"/>
    <xf numFmtId="0" fontId="16" fillId="57" borderId="0" applyNumberFormat="0" applyBorder="0" applyAlignment="0" applyProtection="0"/>
    <xf numFmtId="0" fontId="9" fillId="0" borderId="0"/>
    <xf numFmtId="0" fontId="9" fillId="0" borderId="0"/>
    <xf numFmtId="0" fontId="9" fillId="0" borderId="0"/>
    <xf numFmtId="0" fontId="9" fillId="0" borderId="0"/>
    <xf numFmtId="0" fontId="87" fillId="0" borderId="0"/>
    <xf numFmtId="0" fontId="13" fillId="13"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13" fillId="25" borderId="0" applyNumberFormat="0" applyBorder="0" applyAlignment="0" applyProtection="0"/>
    <xf numFmtId="0" fontId="87" fillId="0" borderId="0"/>
    <xf numFmtId="0" fontId="13" fillId="29" borderId="0" applyNumberFormat="0" applyBorder="0" applyAlignment="0" applyProtection="0"/>
    <xf numFmtId="0" fontId="13" fillId="0" borderId="0"/>
    <xf numFmtId="0" fontId="87" fillId="0" borderId="0"/>
    <xf numFmtId="0" fontId="15" fillId="10" borderId="0" applyNumberFormat="0" applyBorder="0" applyAlignment="0" applyProtection="0"/>
    <xf numFmtId="0" fontId="87" fillId="0" borderId="0"/>
    <xf numFmtId="0" fontId="13" fillId="29"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13" fillId="29" borderId="0" applyNumberFormat="0" applyBorder="0" applyAlignment="0" applyProtection="0"/>
    <xf numFmtId="0" fontId="87" fillId="0" borderId="0"/>
    <xf numFmtId="0" fontId="13" fillId="25" borderId="0" applyNumberFormat="0" applyBorder="0" applyAlignment="0" applyProtection="0"/>
    <xf numFmtId="0" fontId="9" fillId="0" borderId="0"/>
    <xf numFmtId="0" fontId="9" fillId="0" borderId="0"/>
    <xf numFmtId="0" fontId="9" fillId="0" borderId="0"/>
    <xf numFmtId="0" fontId="13" fillId="30"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30" fillId="0" borderId="0"/>
    <xf numFmtId="0" fontId="9" fillId="0" borderId="0"/>
    <xf numFmtId="0" fontId="30" fillId="0" borderId="0"/>
    <xf numFmtId="0" fontId="13" fillId="15" borderId="0" applyNumberFormat="0" applyBorder="0" applyAlignment="0" applyProtection="0"/>
    <xf numFmtId="0" fontId="9" fillId="0" borderId="0"/>
    <xf numFmtId="0" fontId="9" fillId="0" borderId="0"/>
    <xf numFmtId="0" fontId="13" fillId="1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87" fillId="0" borderId="0"/>
    <xf numFmtId="0" fontId="13" fillId="30" borderId="0" applyNumberFormat="0" applyBorder="0" applyAlignment="0" applyProtection="0"/>
    <xf numFmtId="0" fontId="87" fillId="0" borderId="0"/>
    <xf numFmtId="0" fontId="87" fillId="0" borderId="0"/>
    <xf numFmtId="0" fontId="13" fillId="26"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13" fillId="30" borderId="0" applyNumberFormat="0" applyBorder="0" applyAlignment="0" applyProtection="0"/>
    <xf numFmtId="0" fontId="87" fillId="0" borderId="0"/>
    <xf numFmtId="0" fontId="13" fillId="26" borderId="0" applyNumberFormat="0" applyBorder="0" applyAlignment="0" applyProtection="0"/>
    <xf numFmtId="0" fontId="87" fillId="0" borderId="0"/>
    <xf numFmtId="0" fontId="13" fillId="30" borderId="0" applyNumberFormat="0" applyBorder="0" applyAlignment="0" applyProtection="0"/>
    <xf numFmtId="0" fontId="13" fillId="26" borderId="0" applyNumberFormat="0" applyBorder="0" applyAlignment="0" applyProtection="0"/>
    <xf numFmtId="0" fontId="87" fillId="0" borderId="0"/>
    <xf numFmtId="0" fontId="87" fillId="0" borderId="0"/>
    <xf numFmtId="0" fontId="13" fillId="0" borderId="0"/>
    <xf numFmtId="0" fontId="87" fillId="0" borderId="0"/>
    <xf numFmtId="0" fontId="13" fillId="10" borderId="0" applyNumberFormat="0" applyBorder="0" applyAlignment="0" applyProtection="0"/>
    <xf numFmtId="0" fontId="87" fillId="0" borderId="0"/>
    <xf numFmtId="0" fontId="13" fillId="10" borderId="0" applyNumberFormat="0" applyBorder="0" applyAlignment="0" applyProtection="0"/>
    <xf numFmtId="0" fontId="87" fillId="0" borderId="0"/>
    <xf numFmtId="0" fontId="13" fillId="9" borderId="0" applyNumberFormat="0" applyBorder="0" applyAlignment="0" applyProtection="0"/>
    <xf numFmtId="0" fontId="87" fillId="0" borderId="0"/>
    <xf numFmtId="0" fontId="15" fillId="9" borderId="0" applyNumberFormat="0" applyBorder="0" applyAlignment="0" applyProtection="0"/>
    <xf numFmtId="0" fontId="13" fillId="30" borderId="0" applyNumberFormat="0" applyBorder="0" applyAlignment="0" applyProtection="0"/>
    <xf numFmtId="0" fontId="87" fillId="0" borderId="0"/>
    <xf numFmtId="0" fontId="87" fillId="0" borderId="0"/>
    <xf numFmtId="0" fontId="13" fillId="10" borderId="0" applyNumberFormat="0" applyBorder="0" applyAlignment="0" applyProtection="0"/>
    <xf numFmtId="0" fontId="87" fillId="0" borderId="0"/>
    <xf numFmtId="0" fontId="13" fillId="10"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13" fillId="29" borderId="0" applyNumberFormat="0" applyBorder="0" applyAlignment="0" applyProtection="0"/>
    <xf numFmtId="0" fontId="87" fillId="0" borderId="0"/>
    <xf numFmtId="0" fontId="13" fillId="21" borderId="0" applyNumberFormat="0" applyBorder="0" applyAlignment="0" applyProtection="0"/>
    <xf numFmtId="0" fontId="13" fillId="9" borderId="0" applyNumberFormat="0" applyBorder="0" applyAlignment="0" applyProtection="0"/>
    <xf numFmtId="0" fontId="87" fillId="0" borderId="0"/>
    <xf numFmtId="0" fontId="15" fillId="21"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13" fillId="0" borderId="0"/>
    <xf numFmtId="0" fontId="87" fillId="0" borderId="0"/>
    <xf numFmtId="0" fontId="13" fillId="0" borderId="0"/>
    <xf numFmtId="0" fontId="87" fillId="0" borderId="0"/>
    <xf numFmtId="0" fontId="13" fillId="21" borderId="0" applyNumberFormat="0" applyBorder="0" applyAlignment="0" applyProtection="0"/>
    <xf numFmtId="0" fontId="9" fillId="0" borderId="0"/>
    <xf numFmtId="0" fontId="9" fillId="0" borderId="0"/>
    <xf numFmtId="0" fontId="30" fillId="0" borderId="0"/>
    <xf numFmtId="0" fontId="9" fillId="0" borderId="0"/>
    <xf numFmtId="0" fontId="30" fillId="0" borderId="0"/>
    <xf numFmtId="0" fontId="33" fillId="0" borderId="0"/>
    <xf numFmtId="0" fontId="9" fillId="0" borderId="0"/>
    <xf numFmtId="0" fontId="9" fillId="0" borderId="0"/>
    <xf numFmtId="0" fontId="13" fillId="10"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9" fillId="0" borderId="0"/>
    <xf numFmtId="0" fontId="30" fillId="0" borderId="0"/>
    <xf numFmtId="0" fontId="9" fillId="0" borderId="0"/>
    <xf numFmtId="0" fontId="30" fillId="0" borderId="0"/>
    <xf numFmtId="0" fontId="30" fillId="0" borderId="0"/>
    <xf numFmtId="0" fontId="30" fillId="0" borderId="0"/>
    <xf numFmtId="0" fontId="30" fillId="0" borderId="0"/>
    <xf numFmtId="0" fontId="30" fillId="0" borderId="0"/>
    <xf numFmtId="0" fontId="13" fillId="29" borderId="0" applyNumberFormat="0" applyBorder="0" applyAlignment="0" applyProtection="0"/>
    <xf numFmtId="0" fontId="30" fillId="0" borderId="0"/>
    <xf numFmtId="0" fontId="9" fillId="0" borderId="0"/>
    <xf numFmtId="0" fontId="30" fillId="0" borderId="0"/>
    <xf numFmtId="0" fontId="9" fillId="0" borderId="0"/>
    <xf numFmtId="0" fontId="9" fillId="0" borderId="0"/>
    <xf numFmtId="0" fontId="9" fillId="0" borderId="0"/>
    <xf numFmtId="0" fontId="30" fillId="0" borderId="0"/>
    <xf numFmtId="0" fontId="13" fillId="21" borderId="0" applyNumberFormat="0" applyBorder="0" applyAlignment="0" applyProtection="0"/>
    <xf numFmtId="0" fontId="87" fillId="0" borderId="0"/>
    <xf numFmtId="0" fontId="9" fillId="0" borderId="0"/>
    <xf numFmtId="0" fontId="87" fillId="0" borderId="0"/>
    <xf numFmtId="0" fontId="9" fillId="0" borderId="0"/>
    <xf numFmtId="0" fontId="9" fillId="0" borderId="0"/>
    <xf numFmtId="0" fontId="9" fillId="0" borderId="0"/>
    <xf numFmtId="0" fontId="87" fillId="0" borderId="0"/>
    <xf numFmtId="0" fontId="13" fillId="18" borderId="0" applyNumberFormat="0" applyBorder="0" applyAlignment="0" applyProtection="0"/>
    <xf numFmtId="0" fontId="87" fillId="0" borderId="0"/>
    <xf numFmtId="0" fontId="15" fillId="22" borderId="0" applyNumberFormat="0" applyBorder="0" applyAlignment="0" applyProtection="0"/>
    <xf numFmtId="0" fontId="87" fillId="0" borderId="0"/>
    <xf numFmtId="0" fontId="87" fillId="0" borderId="0"/>
    <xf numFmtId="0" fontId="13" fillId="18"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15" fillId="36" borderId="0" applyNumberFormat="0" applyBorder="0" applyAlignment="0" applyProtection="0"/>
    <xf numFmtId="0" fontId="87" fillId="0" borderId="0"/>
    <xf numFmtId="0" fontId="13" fillId="26" borderId="0" applyNumberFormat="0" applyBorder="0" applyAlignment="0" applyProtection="0"/>
    <xf numFmtId="0" fontId="87" fillId="0" borderId="0"/>
    <xf numFmtId="0" fontId="13" fillId="14" borderId="0" applyNumberFormat="0" applyBorder="0" applyAlignment="0" applyProtection="0"/>
    <xf numFmtId="0" fontId="13" fillId="30" borderId="0" applyNumberFormat="0" applyBorder="0" applyAlignment="0" applyProtection="0"/>
    <xf numFmtId="0" fontId="87" fillId="0" borderId="0"/>
    <xf numFmtId="0" fontId="87" fillId="0" borderId="0"/>
    <xf numFmtId="0" fontId="13" fillId="18" borderId="0" applyNumberFormat="0" applyBorder="0" applyAlignment="0" applyProtection="0"/>
    <xf numFmtId="0" fontId="87" fillId="0" borderId="0"/>
    <xf numFmtId="0" fontId="13" fillId="14" borderId="0" applyNumberFormat="0" applyBorder="0" applyAlignment="0" applyProtection="0"/>
    <xf numFmtId="0" fontId="87" fillId="0" borderId="0"/>
    <xf numFmtId="0" fontId="15" fillId="39" borderId="0" applyNumberFormat="0" applyBorder="0" applyAlignment="0" applyProtection="0"/>
    <xf numFmtId="0" fontId="87" fillId="0" borderId="0"/>
    <xf numFmtId="0" fontId="33" fillId="0" borderId="0"/>
    <xf numFmtId="0" fontId="87" fillId="0" borderId="0"/>
    <xf numFmtId="0" fontId="13" fillId="14" borderId="0" applyNumberFormat="0" applyBorder="0" applyAlignment="0" applyProtection="0"/>
    <xf numFmtId="0" fontId="13" fillId="14" borderId="0" applyNumberFormat="0" applyBorder="0" applyAlignment="0" applyProtection="0"/>
    <xf numFmtId="0" fontId="87" fillId="0" borderId="0"/>
    <xf numFmtId="0" fontId="87" fillId="0" borderId="0"/>
    <xf numFmtId="0" fontId="13" fillId="22" borderId="0" applyNumberFormat="0" applyBorder="0" applyAlignment="0" applyProtection="0"/>
    <xf numFmtId="0" fontId="87" fillId="0" borderId="0"/>
    <xf numFmtId="0" fontId="13" fillId="14" borderId="0" applyNumberFormat="0" applyBorder="0" applyAlignment="0" applyProtection="0"/>
    <xf numFmtId="0" fontId="87" fillId="0" borderId="0"/>
    <xf numFmtId="0" fontId="13" fillId="10" borderId="0" applyNumberFormat="0" applyBorder="0" applyAlignment="0" applyProtection="0"/>
    <xf numFmtId="0" fontId="87" fillId="0" borderId="0"/>
    <xf numFmtId="0" fontId="13" fillId="10" borderId="0" applyNumberFormat="0" applyBorder="0" applyAlignment="0" applyProtection="0"/>
    <xf numFmtId="0" fontId="87" fillId="0" borderId="0"/>
    <xf numFmtId="0" fontId="13" fillId="29" borderId="0" applyNumberFormat="0" applyBorder="0" applyAlignment="0" applyProtection="0"/>
    <xf numFmtId="0" fontId="13" fillId="14"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34" fillId="0" borderId="0"/>
    <xf numFmtId="0" fontId="87" fillId="0" borderId="0"/>
    <xf numFmtId="0" fontId="17" fillId="0" borderId="0" applyNumberFormat="0" applyBorder="0" applyAlignment="0" applyProtection="0"/>
    <xf numFmtId="0" fontId="87" fillId="0" borderId="0"/>
    <xf numFmtId="0" fontId="13" fillId="15" borderId="0" applyNumberFormat="0" applyBorder="0" applyAlignment="0" applyProtection="0"/>
    <xf numFmtId="0" fontId="87" fillId="0" borderId="0"/>
    <xf numFmtId="0" fontId="13" fillId="22" borderId="0" applyNumberFormat="0" applyBorder="0" applyAlignment="0" applyProtection="0"/>
    <xf numFmtId="0" fontId="87" fillId="0" borderId="0"/>
    <xf numFmtId="0" fontId="87" fillId="0" borderId="0"/>
    <xf numFmtId="0" fontId="33" fillId="0" borderId="0"/>
    <xf numFmtId="0" fontId="87" fillId="0" borderId="0"/>
    <xf numFmtId="0" fontId="13" fillId="25" borderId="0" applyNumberFormat="0" applyBorder="0" applyAlignment="0" applyProtection="0"/>
    <xf numFmtId="0" fontId="87" fillId="0" borderId="0"/>
    <xf numFmtId="0" fontId="13" fillId="9"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13" fillId="25" borderId="0" applyNumberFormat="0" applyBorder="0" applyAlignment="0" applyProtection="0"/>
    <xf numFmtId="0" fontId="15" fillId="18" borderId="0" applyNumberFormat="0" applyBorder="0" applyAlignment="0" applyProtection="0"/>
    <xf numFmtId="0" fontId="9" fillId="0" borderId="0"/>
    <xf numFmtId="0" fontId="87" fillId="0" borderId="0"/>
    <xf numFmtId="0" fontId="13" fillId="29" borderId="0" applyNumberFormat="0" applyBorder="0" applyAlignment="0" applyProtection="0"/>
    <xf numFmtId="0" fontId="87" fillId="0" borderId="0"/>
    <xf numFmtId="0" fontId="15" fillId="9" borderId="0" applyNumberFormat="0" applyBorder="0" applyAlignment="0" applyProtection="0"/>
    <xf numFmtId="0" fontId="87" fillId="0" borderId="0"/>
    <xf numFmtId="0" fontId="9" fillId="0" borderId="0"/>
    <xf numFmtId="0" fontId="9" fillId="0" borderId="0"/>
    <xf numFmtId="0" fontId="13" fillId="29" borderId="0" applyNumberFormat="0" applyBorder="0" applyAlignment="0" applyProtection="0"/>
    <xf numFmtId="0" fontId="87" fillId="0" borderId="0"/>
    <xf numFmtId="0" fontId="9" fillId="0" borderId="0"/>
    <xf numFmtId="0" fontId="9" fillId="0" borderId="0"/>
    <xf numFmtId="0" fontId="15" fillId="25" borderId="0" applyNumberFormat="0" applyBorder="0" applyAlignment="0" applyProtection="0"/>
    <xf numFmtId="0" fontId="87" fillId="0" borderId="0"/>
    <xf numFmtId="0" fontId="9" fillId="0" borderId="0"/>
    <xf numFmtId="0" fontId="9" fillId="0" borderId="0"/>
    <xf numFmtId="0" fontId="33" fillId="0" borderId="0"/>
    <xf numFmtId="0" fontId="9" fillId="0" borderId="0"/>
    <xf numFmtId="0" fontId="9" fillId="0" borderId="0"/>
    <xf numFmtId="0" fontId="9" fillId="0" borderId="0"/>
    <xf numFmtId="0" fontId="13" fillId="22" borderId="0" applyNumberFormat="0" applyBorder="0" applyAlignment="0" applyProtection="0"/>
    <xf numFmtId="0" fontId="87" fillId="0" borderId="0"/>
    <xf numFmtId="0" fontId="9" fillId="0" borderId="0"/>
    <xf numFmtId="0" fontId="9" fillId="0" borderId="0"/>
    <xf numFmtId="0" fontId="13" fillId="15"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5" fillId="30" borderId="0" applyNumberFormat="0" applyBorder="0" applyAlignment="0" applyProtection="0"/>
    <xf numFmtId="0" fontId="13" fillId="30" borderId="0" applyNumberFormat="0" applyBorder="0" applyAlignment="0" applyProtection="0"/>
    <xf numFmtId="0" fontId="87" fillId="0" borderId="0"/>
    <xf numFmtId="0" fontId="87" fillId="0" borderId="0"/>
    <xf numFmtId="0" fontId="87" fillId="0" borderId="0"/>
    <xf numFmtId="0" fontId="87" fillId="0" borderId="0"/>
    <xf numFmtId="0" fontId="13" fillId="29" borderId="0" applyNumberFormat="0" applyBorder="0" applyAlignment="0" applyProtection="0"/>
    <xf numFmtId="0" fontId="87" fillId="0" borderId="0"/>
    <xf numFmtId="0" fontId="13" fillId="26" borderId="0" applyNumberFormat="0" applyBorder="0" applyAlignment="0" applyProtection="0"/>
    <xf numFmtId="0" fontId="87" fillId="0" borderId="0"/>
    <xf numFmtId="0" fontId="13" fillId="26" borderId="0" applyNumberFormat="0" applyBorder="0" applyAlignment="0" applyProtection="0"/>
    <xf numFmtId="0" fontId="87" fillId="0" borderId="0"/>
    <xf numFmtId="0" fontId="15" fillId="13" borderId="0" applyNumberFormat="0" applyBorder="0" applyAlignment="0" applyProtection="0"/>
    <xf numFmtId="0" fontId="87" fillId="0" borderId="0"/>
    <xf numFmtId="0" fontId="13" fillId="30" borderId="0" applyNumberFormat="0" applyBorder="0" applyAlignment="0" applyProtection="0"/>
    <xf numFmtId="0" fontId="87" fillId="0" borderId="0"/>
    <xf numFmtId="0" fontId="13" fillId="1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3" fillId="30" borderId="0" applyNumberFormat="0" applyBorder="0" applyAlignment="0" applyProtection="0"/>
    <xf numFmtId="0" fontId="87" fillId="0" borderId="0"/>
    <xf numFmtId="0" fontId="13" fillId="22" borderId="0" applyNumberFormat="0" applyBorder="0" applyAlignment="0" applyProtection="0"/>
    <xf numFmtId="0" fontId="87" fillId="0" borderId="0"/>
    <xf numFmtId="0" fontId="15" fillId="10" borderId="0" applyNumberFormat="0" applyBorder="0" applyAlignment="0" applyProtection="0"/>
    <xf numFmtId="0" fontId="87" fillId="0" borderId="0"/>
    <xf numFmtId="0" fontId="13" fillId="29" borderId="0" applyNumberFormat="0" applyBorder="0" applyAlignment="0" applyProtection="0"/>
    <xf numFmtId="0" fontId="87" fillId="0" borderId="0"/>
    <xf numFmtId="0" fontId="13" fillId="9" borderId="0" applyNumberFormat="0" applyBorder="0" applyAlignment="0" applyProtection="0"/>
    <xf numFmtId="0" fontId="87" fillId="0" borderId="0"/>
    <xf numFmtId="0" fontId="13"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5" fillId="9" borderId="0" applyNumberFormat="0" applyBorder="0" applyAlignment="0" applyProtection="0"/>
    <xf numFmtId="0" fontId="87" fillId="0" borderId="0"/>
    <xf numFmtId="0" fontId="87" fillId="0" borderId="0"/>
    <xf numFmtId="0" fontId="87" fillId="0" borderId="0"/>
    <xf numFmtId="0" fontId="87" fillId="0" borderId="0"/>
    <xf numFmtId="0" fontId="13" fillId="9" borderId="0" applyNumberFormat="0" applyBorder="0" applyAlignment="0" applyProtection="0"/>
    <xf numFmtId="0" fontId="87" fillId="0" borderId="0"/>
    <xf numFmtId="0" fontId="13" fillId="0" borderId="0"/>
    <xf numFmtId="0" fontId="87" fillId="0" borderId="0"/>
    <xf numFmtId="0" fontId="13" fillId="11" borderId="0" applyNumberFormat="0" applyBorder="0" applyAlignment="0" applyProtection="0"/>
    <xf numFmtId="0" fontId="87" fillId="0" borderId="0"/>
    <xf numFmtId="0" fontId="13" fillId="11" borderId="0" applyNumberFormat="0" applyBorder="0" applyAlignment="0" applyProtection="0"/>
    <xf numFmtId="0" fontId="87" fillId="0" borderId="0"/>
    <xf numFmtId="0" fontId="13" fillId="22" borderId="0" applyNumberFormat="0" applyBorder="0" applyAlignment="0" applyProtection="0"/>
    <xf numFmtId="0" fontId="87" fillId="0" borderId="0"/>
    <xf numFmtId="0" fontId="13" fillId="1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3" fillId="25" borderId="0" applyNumberFormat="0" applyBorder="0" applyAlignment="0" applyProtection="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0" borderId="0"/>
    <xf numFmtId="0" fontId="87" fillId="0" borderId="0"/>
    <xf numFmtId="0" fontId="87" fillId="0" borderId="0"/>
    <xf numFmtId="0" fontId="87" fillId="0" borderId="0"/>
    <xf numFmtId="0" fontId="87" fillId="0" borderId="0"/>
    <xf numFmtId="0" fontId="35" fillId="0" borderId="0" applyNumberFormat="0" applyAlignment="0" applyProtection="0"/>
    <xf numFmtId="0" fontId="87" fillId="0" borderId="0"/>
    <xf numFmtId="0" fontId="13" fillId="29" borderId="0" applyNumberFormat="0" applyBorder="0" applyAlignment="0" applyProtection="0"/>
    <xf numFmtId="0" fontId="87" fillId="0" borderId="0"/>
    <xf numFmtId="0" fontId="13" fillId="29" borderId="0" applyNumberFormat="0" applyBorder="0" applyAlignment="0" applyProtection="0"/>
    <xf numFmtId="0" fontId="87" fillId="0" borderId="0"/>
    <xf numFmtId="0" fontId="13" fillId="21" borderId="0" applyNumberFormat="0" applyBorder="0" applyAlignment="0" applyProtection="0"/>
    <xf numFmtId="0" fontId="9" fillId="0" borderId="0"/>
    <xf numFmtId="0" fontId="9" fillId="0" borderId="0"/>
    <xf numFmtId="0" fontId="9" fillId="0" borderId="0"/>
    <xf numFmtId="0" fontId="9" fillId="0" borderId="0"/>
    <xf numFmtId="0" fontId="30" fillId="0" borderId="0"/>
    <xf numFmtId="0" fontId="30" fillId="0" borderId="0"/>
    <xf numFmtId="0" fontId="13" fillId="17" borderId="0" applyNumberFormat="0" applyBorder="0" applyAlignment="0" applyProtection="0"/>
    <xf numFmtId="0" fontId="9" fillId="0" borderId="0"/>
    <xf numFmtId="0" fontId="9" fillId="0" borderId="0"/>
    <xf numFmtId="0" fontId="9" fillId="0" borderId="0"/>
    <xf numFmtId="0" fontId="9" fillId="0" borderId="0"/>
    <xf numFmtId="0" fontId="13" fillId="13" borderId="0" applyNumberFormat="0" applyBorder="0" applyAlignment="0" applyProtection="0"/>
    <xf numFmtId="0" fontId="9" fillId="0" borderId="0"/>
    <xf numFmtId="0" fontId="9" fillId="0" borderId="0"/>
    <xf numFmtId="0" fontId="9" fillId="0" borderId="0"/>
    <xf numFmtId="0" fontId="9" fillId="0" borderId="0"/>
    <xf numFmtId="0" fontId="13" fillId="25" borderId="0" applyNumberFormat="0" applyBorder="0" applyAlignment="0" applyProtection="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13" fillId="10"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2"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2"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2"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2" fillId="0" borderId="0"/>
    <xf numFmtId="0" fontId="87" fillId="0" borderId="0"/>
    <xf numFmtId="0" fontId="32" fillId="0" borderId="0"/>
    <xf numFmtId="0" fontId="9" fillId="0" borderId="0"/>
    <xf numFmtId="0" fontId="87" fillId="0" borderId="0"/>
    <xf numFmtId="0" fontId="13" fillId="17" borderId="0" applyNumberFormat="0" applyBorder="0" applyAlignment="0" applyProtection="0"/>
    <xf numFmtId="0" fontId="87" fillId="0" borderId="0"/>
    <xf numFmtId="0" fontId="13" fillId="29" borderId="0" applyNumberFormat="0" applyBorder="0" applyAlignment="0" applyProtection="0"/>
    <xf numFmtId="0" fontId="87" fillId="0" borderId="0"/>
    <xf numFmtId="0" fontId="9" fillId="0" borderId="0"/>
    <xf numFmtId="0" fontId="9" fillId="0" borderId="0"/>
    <xf numFmtId="0" fontId="13" fillId="25" borderId="0" applyNumberFormat="0" applyBorder="0" applyAlignment="0" applyProtection="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13" fillId="26" borderId="0" applyNumberFormat="0" applyBorder="0" applyAlignment="0" applyProtection="0"/>
    <xf numFmtId="0" fontId="9" fillId="0" borderId="0"/>
    <xf numFmtId="0" fontId="88" fillId="0" borderId="0"/>
    <xf numFmtId="0" fontId="88" fillId="0" borderId="0"/>
    <xf numFmtId="0" fontId="13" fillId="22" borderId="0" applyNumberFormat="0" applyBorder="0" applyAlignment="0" applyProtection="0"/>
    <xf numFmtId="0" fontId="87" fillId="0" borderId="0"/>
    <xf numFmtId="0" fontId="88" fillId="0" borderId="0"/>
    <xf numFmtId="0" fontId="88" fillId="0" borderId="0"/>
    <xf numFmtId="0" fontId="13" fillId="11" borderId="0" applyNumberFormat="0" applyBorder="0" applyAlignment="0" applyProtection="0"/>
    <xf numFmtId="0" fontId="88" fillId="0" borderId="0"/>
    <xf numFmtId="0" fontId="13" fillId="18" borderId="0" applyNumberFormat="0" applyBorder="0" applyAlignment="0" applyProtection="0"/>
    <xf numFmtId="0" fontId="9" fillId="0" borderId="0"/>
    <xf numFmtId="0" fontId="33" fillId="0" borderId="0"/>
    <xf numFmtId="0" fontId="9" fillId="0" borderId="0"/>
    <xf numFmtId="0" fontId="16" fillId="8" borderId="0" applyNumberFormat="0" applyBorder="0" applyAlignment="0" applyProtection="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30" borderId="0" applyNumberFormat="0" applyBorder="0" applyAlignment="0" applyProtection="0"/>
    <xf numFmtId="0" fontId="87" fillId="0" borderId="0"/>
    <xf numFmtId="0" fontId="87" fillId="0" borderId="0"/>
    <xf numFmtId="0" fontId="87" fillId="0" borderId="0"/>
    <xf numFmtId="0" fontId="87" fillId="0" borderId="0"/>
    <xf numFmtId="0" fontId="18" fillId="40" borderId="0" applyNumberFormat="0" applyAlignment="0" applyProtection="0"/>
    <xf numFmtId="0" fontId="87" fillId="0" borderId="0"/>
    <xf numFmtId="0" fontId="13" fillId="22" borderId="0" applyNumberFormat="0" applyBorder="0" applyAlignment="0" applyProtection="0"/>
    <xf numFmtId="0" fontId="87" fillId="0" borderId="0"/>
    <xf numFmtId="0" fontId="13" fillId="15" borderId="0" applyNumberFormat="0" applyBorder="0" applyAlignment="0" applyProtection="0"/>
    <xf numFmtId="0" fontId="87" fillId="0" borderId="0"/>
    <xf numFmtId="0" fontId="13" fillId="18" borderId="0" applyNumberFormat="0" applyBorder="0" applyAlignment="0" applyProtection="0"/>
    <xf numFmtId="0" fontId="87" fillId="0" borderId="0"/>
    <xf numFmtId="0" fontId="13" fillId="10" borderId="0" applyNumberFormat="0" applyBorder="0" applyAlignment="0" applyProtection="0"/>
    <xf numFmtId="0" fontId="87" fillId="0" borderId="0"/>
    <xf numFmtId="0" fontId="13" fillId="10" borderId="0" applyNumberFormat="0" applyBorder="0" applyAlignment="0" applyProtection="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30" borderId="0" applyNumberFormat="0" applyBorder="0" applyAlignment="0" applyProtection="0"/>
    <xf numFmtId="0" fontId="87" fillId="0" borderId="0"/>
    <xf numFmtId="0" fontId="87" fillId="0" borderId="0"/>
    <xf numFmtId="0" fontId="87" fillId="0" borderId="0"/>
    <xf numFmtId="0" fontId="87" fillId="0" borderId="0"/>
    <xf numFmtId="0" fontId="13" fillId="0" borderId="0"/>
    <xf numFmtId="0" fontId="87" fillId="0" borderId="0"/>
    <xf numFmtId="0" fontId="15" fillId="22" borderId="0" applyNumberFormat="0" applyBorder="0" applyAlignment="0" applyProtection="0"/>
    <xf numFmtId="0" fontId="87" fillId="0" borderId="0"/>
    <xf numFmtId="0" fontId="13" fillId="22" borderId="0" applyNumberFormat="0" applyBorder="0" applyAlignment="0" applyProtection="0"/>
    <xf numFmtId="0" fontId="87" fillId="0" borderId="0"/>
    <xf numFmtId="0" fontId="13" fillId="14" borderId="0" applyNumberFormat="0" applyBorder="0" applyAlignment="0" applyProtection="0"/>
    <xf numFmtId="0" fontId="87" fillId="0" borderId="0"/>
    <xf numFmtId="0" fontId="13" fillId="9" borderId="0" applyNumberFormat="0" applyBorder="0" applyAlignment="0" applyProtection="0"/>
    <xf numFmtId="0" fontId="87" fillId="0" borderId="0"/>
    <xf numFmtId="0" fontId="13" fillId="25"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29" borderId="0" applyNumberFormat="0" applyBorder="0" applyAlignment="0" applyProtection="0"/>
    <xf numFmtId="0" fontId="87" fillId="0" borderId="0"/>
    <xf numFmtId="0" fontId="87" fillId="0" borderId="0"/>
    <xf numFmtId="0" fontId="87" fillId="0" borderId="0"/>
    <xf numFmtId="0" fontId="87" fillId="0" borderId="0"/>
    <xf numFmtId="0" fontId="13" fillId="9"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15" fillId="17"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13" fillId="0" borderId="0"/>
    <xf numFmtId="0" fontId="87" fillId="0" borderId="0"/>
    <xf numFmtId="0" fontId="13" fillId="29"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3" fillId="25" borderId="0" applyNumberFormat="0" applyBorder="0" applyAlignment="0" applyProtection="0"/>
    <xf numFmtId="0" fontId="9" fillId="0" borderId="0"/>
    <xf numFmtId="0" fontId="9" fillId="0" borderId="0"/>
    <xf numFmtId="0" fontId="9" fillId="0" borderId="0"/>
    <xf numFmtId="0" fontId="9" fillId="0" borderId="0"/>
    <xf numFmtId="0" fontId="88" fillId="0" borderId="0"/>
    <xf numFmtId="0" fontId="88" fillId="0" borderId="0"/>
    <xf numFmtId="0" fontId="87" fillId="0" borderId="0"/>
    <xf numFmtId="0" fontId="88" fillId="0" borderId="0"/>
    <xf numFmtId="0" fontId="87" fillId="0" borderId="0"/>
    <xf numFmtId="0" fontId="13" fillId="9" borderId="0" applyNumberFormat="0" applyBorder="0" applyAlignment="0" applyProtection="0"/>
    <xf numFmtId="0" fontId="88" fillId="0" borderId="0"/>
    <xf numFmtId="0" fontId="88"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13" fillId="0" borderId="0"/>
    <xf numFmtId="0" fontId="87" fillId="0" borderId="0"/>
    <xf numFmtId="0" fontId="87" fillId="0" borderId="0"/>
    <xf numFmtId="0" fontId="87" fillId="0" borderId="0"/>
    <xf numFmtId="0" fontId="87" fillId="0" borderId="0"/>
    <xf numFmtId="0" fontId="13" fillId="29" borderId="0" applyNumberFormat="0" applyBorder="0" applyAlignment="0" applyProtection="0"/>
    <xf numFmtId="0" fontId="87" fillId="0" borderId="0"/>
    <xf numFmtId="0" fontId="13" fillId="25" borderId="0" applyNumberFormat="0" applyBorder="0" applyAlignment="0" applyProtection="0"/>
    <xf numFmtId="0" fontId="87" fillId="0" borderId="0"/>
    <xf numFmtId="0" fontId="13" fillId="25" borderId="0" applyNumberFormat="0" applyBorder="0" applyAlignment="0" applyProtection="0"/>
    <xf numFmtId="0" fontId="87" fillId="0" borderId="0"/>
    <xf numFmtId="0" fontId="32" fillId="0" borderId="0"/>
    <xf numFmtId="0" fontId="87" fillId="0" borderId="0"/>
    <xf numFmtId="0" fontId="87" fillId="0" borderId="0"/>
    <xf numFmtId="0" fontId="13" fillId="25" borderId="0" applyNumberFormat="0" applyBorder="0" applyAlignment="0" applyProtection="0"/>
    <xf numFmtId="0" fontId="87" fillId="0" borderId="0"/>
    <xf numFmtId="0" fontId="13" fillId="0" borderId="0"/>
    <xf numFmtId="0" fontId="87" fillId="0" borderId="0"/>
    <xf numFmtId="0" fontId="13" fillId="9" borderId="0" applyNumberFormat="0" applyBorder="0" applyAlignment="0" applyProtection="0"/>
    <xf numFmtId="0" fontId="87" fillId="0" borderId="0"/>
    <xf numFmtId="0" fontId="15" fillId="10" borderId="0" applyNumberFormat="0" applyBorder="0" applyAlignment="0" applyProtection="0"/>
    <xf numFmtId="0" fontId="87" fillId="0" borderId="0"/>
    <xf numFmtId="0" fontId="13" fillId="13" borderId="0" applyNumberFormat="0" applyBorder="0" applyAlignment="0" applyProtection="0"/>
    <xf numFmtId="0" fontId="15" fillId="37" borderId="0" applyNumberFormat="0" applyBorder="0" applyAlignment="0" applyProtection="0"/>
    <xf numFmtId="0" fontId="87" fillId="0" borderId="0"/>
    <xf numFmtId="0" fontId="87" fillId="0" borderId="0"/>
    <xf numFmtId="0" fontId="13" fillId="25" borderId="0" applyNumberFormat="0" applyBorder="0" applyAlignment="0" applyProtection="0"/>
    <xf numFmtId="0" fontId="87" fillId="0" borderId="0"/>
    <xf numFmtId="0" fontId="15" fillId="33" borderId="0" applyNumberFormat="0" applyBorder="0" applyAlignment="0" applyProtection="0"/>
    <xf numFmtId="0" fontId="87" fillId="0" borderId="0"/>
    <xf numFmtId="0" fontId="16" fillId="23" borderId="0" applyNumberFormat="0" applyBorder="0" applyAlignment="0" applyProtection="0"/>
    <xf numFmtId="0" fontId="87" fillId="0" borderId="0"/>
    <xf numFmtId="0" fontId="13" fillId="14" borderId="0" applyNumberFormat="0" applyBorder="0" applyAlignment="0" applyProtection="0"/>
    <xf numFmtId="0" fontId="87" fillId="0" borderId="0"/>
    <xf numFmtId="0" fontId="13" fillId="17" borderId="0" applyNumberFormat="0" applyBorder="0" applyAlignment="0" applyProtection="0"/>
    <xf numFmtId="0" fontId="13" fillId="9" borderId="0" applyNumberFormat="0" applyBorder="0" applyAlignment="0" applyProtection="0"/>
    <xf numFmtId="0" fontId="87"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33" fillId="0" borderId="0"/>
    <xf numFmtId="0" fontId="87"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13" fillId="0" borderId="0"/>
    <xf numFmtId="0" fontId="87"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13" fillId="0" borderId="0"/>
    <xf numFmtId="0" fontId="33" fillId="0" borderId="0"/>
    <xf numFmtId="0" fontId="87" fillId="0" borderId="0"/>
    <xf numFmtId="0" fontId="32" fillId="0" borderId="0"/>
    <xf numFmtId="0" fontId="87" fillId="0" borderId="0"/>
    <xf numFmtId="0" fontId="32" fillId="0" borderId="0"/>
    <xf numFmtId="0" fontId="87" fillId="0" borderId="0"/>
    <xf numFmtId="0" fontId="32" fillId="0" borderId="0"/>
    <xf numFmtId="0" fontId="87" fillId="0" borderId="0"/>
    <xf numFmtId="0" fontId="32" fillId="0" borderId="0"/>
    <xf numFmtId="0" fontId="9" fillId="0" borderId="0"/>
    <xf numFmtId="0" fontId="87" fillId="0" borderId="0"/>
    <xf numFmtId="0" fontId="33" fillId="0" borderId="0"/>
    <xf numFmtId="0" fontId="87" fillId="0" borderId="0"/>
    <xf numFmtId="0" fontId="33" fillId="0" borderId="0"/>
    <xf numFmtId="0" fontId="87" fillId="0" borderId="0"/>
    <xf numFmtId="0" fontId="9" fillId="0" borderId="0"/>
    <xf numFmtId="0" fontId="9" fillId="0" borderId="0"/>
    <xf numFmtId="0" fontId="33" fillId="0" borderId="0"/>
    <xf numFmtId="0" fontId="87" fillId="0" borderId="0"/>
    <xf numFmtId="0" fontId="9" fillId="0" borderId="0"/>
    <xf numFmtId="0" fontId="9" fillId="0" borderId="0"/>
    <xf numFmtId="0" fontId="33" fillId="0" borderId="0"/>
    <xf numFmtId="0" fontId="87" fillId="0" borderId="0"/>
    <xf numFmtId="0" fontId="9" fillId="0" borderId="0"/>
    <xf numFmtId="0" fontId="9" fillId="0" borderId="0"/>
    <xf numFmtId="0" fontId="33" fillId="0" borderId="0"/>
    <xf numFmtId="0" fontId="9" fillId="0" borderId="0"/>
    <xf numFmtId="0" fontId="9" fillId="0" borderId="0"/>
    <xf numFmtId="0" fontId="9" fillId="0" borderId="0"/>
    <xf numFmtId="0" fontId="33" fillId="0" borderId="0"/>
    <xf numFmtId="0" fontId="87" fillId="0" borderId="0"/>
    <xf numFmtId="0" fontId="9" fillId="0" borderId="0"/>
    <xf numFmtId="0" fontId="9" fillId="0" borderId="0"/>
    <xf numFmtId="0" fontId="33" fillId="0" borderId="0"/>
    <xf numFmtId="0" fontId="87"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14" borderId="0" applyNumberFormat="0" applyBorder="0" applyAlignment="0" applyProtection="0"/>
    <xf numFmtId="0" fontId="87" fillId="0" borderId="0"/>
    <xf numFmtId="0" fontId="87" fillId="0" borderId="0"/>
    <xf numFmtId="0" fontId="87" fillId="0" borderId="0"/>
    <xf numFmtId="0" fontId="87" fillId="0" borderId="0"/>
    <xf numFmtId="0" fontId="13" fillId="18" borderId="0" applyNumberFormat="0" applyBorder="0" applyAlignment="0" applyProtection="0"/>
    <xf numFmtId="0" fontId="87" fillId="0" borderId="0"/>
    <xf numFmtId="0" fontId="13" fillId="0" borderId="0"/>
    <xf numFmtId="0" fontId="87" fillId="0" borderId="0"/>
    <xf numFmtId="0" fontId="13" fillId="26" borderId="0" applyNumberFormat="0" applyBorder="0" applyAlignment="0" applyProtection="0"/>
    <xf numFmtId="0" fontId="87" fillId="0" borderId="0"/>
    <xf numFmtId="0" fontId="13" fillId="22" borderId="0" applyNumberFormat="0" applyBorder="0" applyAlignment="0" applyProtection="0"/>
    <xf numFmtId="0" fontId="87" fillId="0" borderId="0"/>
    <xf numFmtId="0" fontId="13" fillId="14" borderId="0" applyNumberFormat="0" applyBorder="0" applyAlignment="0" applyProtection="0"/>
    <xf numFmtId="0" fontId="87" fillId="0" borderId="0"/>
    <xf numFmtId="0" fontId="13"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29" borderId="0" applyNumberFormat="0" applyBorder="0" applyAlignment="0" applyProtection="0"/>
    <xf numFmtId="0" fontId="87" fillId="0" borderId="0"/>
    <xf numFmtId="0" fontId="87" fillId="0" borderId="0"/>
    <xf numFmtId="0" fontId="87" fillId="0" borderId="0"/>
    <xf numFmtId="0" fontId="87" fillId="0" borderId="0"/>
    <xf numFmtId="0" fontId="13" fillId="9"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13" fillId="10" borderId="0" applyNumberFormat="0" applyBorder="0" applyAlignment="0" applyProtection="0"/>
    <xf numFmtId="0" fontId="87" fillId="0" borderId="0"/>
    <xf numFmtId="0" fontId="13" fillId="29" borderId="0" applyNumberFormat="0" applyBorder="0" applyAlignment="0" applyProtection="0"/>
    <xf numFmtId="0" fontId="87" fillId="0" borderId="0"/>
    <xf numFmtId="0" fontId="13" fillId="29" borderId="0" applyNumberFormat="0" applyBorder="0" applyAlignment="0" applyProtection="0"/>
    <xf numFmtId="0" fontId="87" fillId="0" borderId="0"/>
    <xf numFmtId="0" fontId="13" fillId="25"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3" fillId="25" borderId="0" applyNumberFormat="0" applyBorder="0" applyAlignment="0" applyProtection="0"/>
    <xf numFmtId="0" fontId="87" fillId="0" borderId="0"/>
    <xf numFmtId="0" fontId="13" fillId="0" borderId="0"/>
    <xf numFmtId="0" fontId="87" fillId="0" borderId="0"/>
    <xf numFmtId="0" fontId="13" fillId="10" borderId="0" applyNumberFormat="0" applyBorder="0" applyAlignment="0" applyProtection="0"/>
    <xf numFmtId="0" fontId="87" fillId="0" borderId="0"/>
    <xf numFmtId="0" fontId="13" fillId="29" borderId="0" applyNumberFormat="0" applyBorder="0" applyAlignment="0" applyProtection="0"/>
    <xf numFmtId="0" fontId="87" fillId="0" borderId="0"/>
    <xf numFmtId="0" fontId="13" fillId="29" borderId="0" applyNumberFormat="0" applyBorder="0" applyAlignment="0" applyProtection="0"/>
    <xf numFmtId="0" fontId="87" fillId="0" borderId="0"/>
    <xf numFmtId="0" fontId="13" fillId="9"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3" fillId="13" borderId="0" applyNumberFormat="0" applyBorder="0" applyAlignment="0" applyProtection="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13" borderId="0" applyNumberFormat="0" applyBorder="0" applyAlignment="0" applyProtection="0"/>
    <xf numFmtId="0" fontId="87" fillId="0" borderId="0"/>
    <xf numFmtId="0" fontId="87" fillId="0" borderId="0"/>
    <xf numFmtId="0" fontId="87" fillId="0" borderId="0"/>
    <xf numFmtId="0" fontId="87" fillId="0" borderId="0"/>
    <xf numFmtId="0" fontId="33" fillId="0" borderId="0"/>
    <xf numFmtId="0" fontId="87" fillId="0" borderId="0"/>
    <xf numFmtId="0" fontId="13" fillId="21"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15" fillId="13" borderId="0" applyNumberFormat="0" applyBorder="0" applyAlignment="0" applyProtection="0"/>
    <xf numFmtId="0" fontId="87" fillId="0" borderId="0"/>
    <xf numFmtId="0" fontId="32" fillId="0" borderId="0"/>
    <xf numFmtId="0" fontId="87" fillId="0" borderId="0"/>
    <xf numFmtId="0" fontId="87" fillId="0" borderId="0"/>
    <xf numFmtId="0" fontId="13" fillId="0" borderId="0"/>
    <xf numFmtId="0" fontId="87" fillId="0" borderId="0"/>
    <xf numFmtId="0" fontId="13" fillId="13"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13" fillId="13" borderId="0" applyNumberFormat="0" applyBorder="0" applyAlignment="0" applyProtection="0"/>
    <xf numFmtId="0" fontId="87" fillId="0" borderId="0"/>
    <xf numFmtId="0" fontId="13" fillId="13" borderId="0" applyNumberFormat="0" applyBorder="0" applyAlignment="0" applyProtection="0"/>
    <xf numFmtId="0" fontId="13" fillId="13" borderId="0" applyNumberFormat="0" applyBorder="0" applyAlignment="0" applyProtection="0"/>
    <xf numFmtId="0" fontId="87" fillId="0" borderId="0"/>
    <xf numFmtId="0" fontId="32" fillId="0" borderId="0"/>
    <xf numFmtId="0" fontId="87" fillId="0" borderId="0"/>
    <xf numFmtId="0" fontId="32" fillId="0" borderId="0"/>
    <xf numFmtId="0" fontId="87" fillId="0" borderId="0"/>
    <xf numFmtId="0" fontId="32" fillId="0" borderId="0"/>
    <xf numFmtId="0" fontId="87" fillId="0" borderId="0"/>
    <xf numFmtId="0" fontId="32" fillId="0" borderId="0"/>
    <xf numFmtId="0" fontId="87" fillId="0" borderId="0"/>
    <xf numFmtId="0" fontId="87" fillId="0" borderId="0"/>
    <xf numFmtId="0" fontId="13" fillId="13" borderId="0" applyNumberFormat="0" applyBorder="0" applyAlignment="0" applyProtection="0"/>
    <xf numFmtId="0" fontId="87" fillId="0" borderId="0"/>
    <xf numFmtId="0" fontId="15" fillId="17"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13" fillId="13" borderId="0" applyNumberFormat="0" applyBorder="0" applyAlignment="0" applyProtection="0"/>
    <xf numFmtId="0" fontId="13" fillId="13" borderId="0" applyNumberFormat="0" applyBorder="0" applyAlignment="0" applyProtection="0"/>
    <xf numFmtId="0" fontId="87" fillId="0" borderId="0"/>
    <xf numFmtId="0" fontId="32"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2"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13" borderId="0" applyNumberFormat="0" applyBorder="0" applyAlignment="0" applyProtection="0"/>
    <xf numFmtId="0" fontId="87" fillId="0" borderId="0"/>
    <xf numFmtId="0" fontId="13" fillId="13"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15" fillId="33" borderId="0" applyNumberFormat="0" applyBorder="0" applyAlignment="0" applyProtection="0"/>
    <xf numFmtId="0" fontId="87" fillId="0" borderId="0"/>
    <xf numFmtId="0" fontId="13" fillId="9" borderId="0" applyNumberFormat="0" applyBorder="0" applyAlignment="0" applyProtection="0"/>
    <xf numFmtId="0" fontId="13" fillId="0" borderId="0"/>
    <xf numFmtId="0" fontId="9" fillId="0" borderId="0"/>
    <xf numFmtId="0" fontId="87" fillId="0" borderId="0"/>
    <xf numFmtId="0" fontId="13" fillId="0" borderId="0"/>
    <xf numFmtId="0" fontId="87" fillId="0" borderId="0"/>
    <xf numFmtId="0" fontId="13" fillId="0" borderId="0"/>
    <xf numFmtId="0" fontId="87" fillId="0" borderId="0"/>
    <xf numFmtId="0" fontId="9" fillId="0" borderId="0"/>
    <xf numFmtId="0" fontId="9" fillId="0" borderId="0"/>
    <xf numFmtId="0" fontId="36" fillId="7" borderId="3" applyNumberFormat="0" applyFont="0" applyAlignment="0" applyProtection="0"/>
    <xf numFmtId="0" fontId="87" fillId="0" borderId="0"/>
    <xf numFmtId="0" fontId="9" fillId="0" borderId="0"/>
    <xf numFmtId="0" fontId="9" fillId="0" borderId="0"/>
    <xf numFmtId="0" fontId="13" fillId="9" borderId="0" applyNumberFormat="0" applyBorder="0" applyAlignment="0" applyProtection="0"/>
    <xf numFmtId="0" fontId="87" fillId="0" borderId="0"/>
    <xf numFmtId="0" fontId="9" fillId="0" borderId="0"/>
    <xf numFmtId="0" fontId="9" fillId="0" borderId="0"/>
    <xf numFmtId="0" fontId="15" fillId="26" borderId="0" applyNumberFormat="0" applyBorder="0" applyAlignment="0" applyProtection="0"/>
    <xf numFmtId="0" fontId="9" fillId="0" borderId="0"/>
    <xf numFmtId="0" fontId="9" fillId="0" borderId="0"/>
    <xf numFmtId="0" fontId="9" fillId="0" borderId="0"/>
    <xf numFmtId="0" fontId="13" fillId="14" borderId="0" applyNumberFormat="0" applyBorder="0" applyAlignment="0" applyProtection="0"/>
    <xf numFmtId="0" fontId="87" fillId="0" borderId="0"/>
    <xf numFmtId="0" fontId="9" fillId="0" borderId="0"/>
    <xf numFmtId="0" fontId="9" fillId="0" borderId="0"/>
    <xf numFmtId="0" fontId="13" fillId="14"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26" borderId="0" applyNumberFormat="0" applyBorder="0" applyAlignment="0" applyProtection="0"/>
    <xf numFmtId="0" fontId="87" fillId="0" borderId="0"/>
    <xf numFmtId="0" fontId="87" fillId="0" borderId="0"/>
    <xf numFmtId="0" fontId="87" fillId="0" borderId="0"/>
    <xf numFmtId="0" fontId="87" fillId="0" borderId="0"/>
    <xf numFmtId="0" fontId="13" fillId="30" borderId="0" applyNumberFormat="0" applyBorder="0" applyAlignment="0" applyProtection="0"/>
    <xf numFmtId="0" fontId="87" fillId="0" borderId="0"/>
    <xf numFmtId="0" fontId="13" fillId="22" borderId="0" applyNumberFormat="0" applyBorder="0" applyAlignment="0" applyProtection="0"/>
    <xf numFmtId="0" fontId="87" fillId="0" borderId="0"/>
    <xf numFmtId="0" fontId="13" fillId="0" borderId="0"/>
    <xf numFmtId="0" fontId="87" fillId="0" borderId="0"/>
    <xf numFmtId="0" fontId="13" fillId="0" borderId="0"/>
    <xf numFmtId="0" fontId="87" fillId="0" borderId="0"/>
    <xf numFmtId="0" fontId="16" fillId="57" borderId="0" applyNumberFormat="0" applyBorder="0" applyAlignment="0" applyProtection="0"/>
    <xf numFmtId="0" fontId="87" fillId="0" borderId="0"/>
    <xf numFmtId="0" fontId="37" fillId="4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0" borderId="0"/>
    <xf numFmtId="0" fontId="87" fillId="0" borderId="0"/>
    <xf numFmtId="0" fontId="87" fillId="0" borderId="0"/>
    <xf numFmtId="0" fontId="87" fillId="0" borderId="0"/>
    <xf numFmtId="0" fontId="87" fillId="0" borderId="0"/>
    <xf numFmtId="0" fontId="13" fillId="17" borderId="0" applyNumberFormat="0" applyBorder="0" applyAlignment="0" applyProtection="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13" fillId="0" borderId="0"/>
    <xf numFmtId="0" fontId="87" fillId="0" borderId="0"/>
    <xf numFmtId="0" fontId="33"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13" fillId="0" borderId="0"/>
    <xf numFmtId="0" fontId="87" fillId="0" borderId="0"/>
    <xf numFmtId="0" fontId="33" fillId="0" borderId="0"/>
    <xf numFmtId="0" fontId="3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2"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2" fillId="0" borderId="0"/>
    <xf numFmtId="0" fontId="87" fillId="0" borderId="0"/>
    <xf numFmtId="0" fontId="32" fillId="0" borderId="0"/>
    <xf numFmtId="0" fontId="87" fillId="0" borderId="0"/>
    <xf numFmtId="0" fontId="32" fillId="0" borderId="0"/>
    <xf numFmtId="0" fontId="87" fillId="0" borderId="0"/>
    <xf numFmtId="0" fontId="32" fillId="0" borderId="0"/>
    <xf numFmtId="0" fontId="87" fillId="0" borderId="0"/>
    <xf numFmtId="0" fontId="32" fillId="0" borderId="0"/>
    <xf numFmtId="0" fontId="87" fillId="0" borderId="0"/>
    <xf numFmtId="0" fontId="32" fillId="0" borderId="0"/>
    <xf numFmtId="0" fontId="87" fillId="0" borderId="0"/>
    <xf numFmtId="0" fontId="32"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33" fillId="0" borderId="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3" fillId="0" borderId="0"/>
    <xf numFmtId="0" fontId="87" fillId="0" borderId="0"/>
    <xf numFmtId="0" fontId="33" fillId="0" borderId="0"/>
    <xf numFmtId="0" fontId="87" fillId="0" borderId="0"/>
    <xf numFmtId="0" fontId="15" fillId="22" borderId="0" applyNumberFormat="0" applyBorder="0" applyAlignment="0" applyProtection="0"/>
    <xf numFmtId="0" fontId="87" fillId="0" borderId="0"/>
    <xf numFmtId="0" fontId="13" fillId="14" borderId="0" applyNumberFormat="0" applyBorder="0" applyAlignment="0" applyProtection="0"/>
    <xf numFmtId="0" fontId="87" fillId="0" borderId="0"/>
    <xf numFmtId="0" fontId="13" fillId="26" borderId="0" applyNumberFormat="0" applyBorder="0" applyAlignment="0" applyProtection="0"/>
    <xf numFmtId="0" fontId="87" fillId="0" borderId="0"/>
    <xf numFmtId="0" fontId="13" fillId="22" borderId="0" applyNumberFormat="0" applyBorder="0" applyAlignment="0" applyProtection="0"/>
    <xf numFmtId="0" fontId="87" fillId="0" borderId="0"/>
    <xf numFmtId="0" fontId="13" fillId="22" borderId="0" applyNumberFormat="0" applyBorder="0" applyAlignment="0" applyProtection="0"/>
    <xf numFmtId="0" fontId="87" fillId="0" borderId="0"/>
    <xf numFmtId="0" fontId="33" fillId="0" borderId="0"/>
    <xf numFmtId="0" fontId="87" fillId="0" borderId="0"/>
    <xf numFmtId="0" fontId="13" fillId="13" borderId="0" applyNumberFormat="0" applyBorder="0" applyAlignment="0" applyProtection="0"/>
    <xf numFmtId="0" fontId="87" fillId="0" borderId="0"/>
    <xf numFmtId="0" fontId="13" fillId="10" borderId="0" applyNumberFormat="0" applyBorder="0" applyAlignment="0" applyProtection="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13" fillId="25" borderId="0" applyNumberFormat="0" applyBorder="0" applyAlignment="0" applyProtection="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13" fillId="13" borderId="0" applyNumberFormat="0" applyBorder="0" applyAlignment="0" applyProtection="0"/>
    <xf numFmtId="0" fontId="87" fillId="0" borderId="0"/>
    <xf numFmtId="0" fontId="13" fillId="29" borderId="0" applyNumberFormat="0" applyBorder="0" applyAlignment="0" applyProtection="0"/>
    <xf numFmtId="0" fontId="87" fillId="0" borderId="0"/>
    <xf numFmtId="0" fontId="13" fillId="10" borderId="0" applyNumberFormat="0" applyBorder="0" applyAlignment="0" applyProtection="0"/>
    <xf numFmtId="0" fontId="87" fillId="0" borderId="0"/>
    <xf numFmtId="0" fontId="13" fillId="29" borderId="0" applyNumberFormat="0" applyBorder="0" applyAlignment="0" applyProtection="0"/>
    <xf numFmtId="0" fontId="87" fillId="0" borderId="0"/>
    <xf numFmtId="0" fontId="13" fillId="10" borderId="0" applyNumberFormat="0" applyBorder="0" applyAlignment="0" applyProtection="0"/>
    <xf numFmtId="0" fontId="87" fillId="0" borderId="0"/>
    <xf numFmtId="0" fontId="13" fillId="29" borderId="0" applyNumberFormat="0" applyBorder="0" applyAlignment="0" applyProtection="0"/>
    <xf numFmtId="0" fontId="87" fillId="0" borderId="0"/>
    <xf numFmtId="0" fontId="13" fillId="10" borderId="0" applyNumberFormat="0" applyBorder="0" applyAlignment="0" applyProtection="0"/>
    <xf numFmtId="0" fontId="87" fillId="0" borderId="0"/>
    <xf numFmtId="0" fontId="13" fillId="25" borderId="0" applyNumberFormat="0" applyBorder="0" applyAlignment="0" applyProtection="0"/>
    <xf numFmtId="0" fontId="87" fillId="0" borderId="0"/>
    <xf numFmtId="0" fontId="13" fillId="10" borderId="0" applyNumberFormat="0" applyBorder="0" applyAlignment="0" applyProtection="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13" fillId="25" borderId="0" applyNumberFormat="0" applyBorder="0" applyAlignment="0" applyProtection="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30" fillId="0" borderId="0"/>
    <xf numFmtId="0" fontId="87" fillId="0" borderId="0"/>
    <xf numFmtId="0" fontId="30" fillId="0" borderId="0"/>
    <xf numFmtId="0" fontId="9" fillId="0" borderId="0"/>
    <xf numFmtId="0" fontId="9" fillId="0" borderId="0"/>
    <xf numFmtId="0" fontId="30" fillId="0" borderId="0"/>
    <xf numFmtId="0" fontId="13"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13" fillId="0" borderId="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13" fillId="9" borderId="0" applyNumberFormat="0" applyBorder="0" applyAlignment="0" applyProtection="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13" fillId="13" borderId="0" applyNumberFormat="0" applyBorder="0" applyAlignment="0" applyProtection="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13" fillId="17" borderId="0" applyNumberFormat="0" applyBorder="0" applyAlignment="0" applyProtection="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13" fillId="21" borderId="0" applyNumberFormat="0" applyBorder="0" applyAlignment="0" applyProtection="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13" fillId="1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2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13" fillId="13" borderId="0" applyNumberFormat="0" applyBorder="0" applyAlignment="0" applyProtection="0"/>
    <xf numFmtId="0" fontId="9" fillId="0" borderId="0"/>
    <xf numFmtId="0" fontId="87" fillId="0" borderId="0"/>
    <xf numFmtId="0" fontId="88" fillId="0" borderId="0"/>
    <xf numFmtId="0" fontId="13" fillId="0" borderId="0"/>
    <xf numFmtId="0" fontId="88" fillId="0" borderId="0"/>
    <xf numFmtId="0" fontId="15" fillId="21" borderId="0" applyNumberFormat="0" applyBorder="0" applyAlignment="0" applyProtection="0"/>
    <xf numFmtId="0" fontId="13" fillId="17" borderId="0" applyNumberFormat="0" applyBorder="0" applyAlignment="0" applyProtection="0"/>
    <xf numFmtId="0" fontId="88" fillId="0" borderId="0"/>
    <xf numFmtId="0" fontId="13" fillId="21" borderId="0" applyNumberFormat="0" applyBorder="0" applyAlignment="0" applyProtection="0"/>
    <xf numFmtId="0" fontId="87" fillId="0" borderId="0"/>
    <xf numFmtId="0" fontId="13" fillId="13" borderId="0" applyNumberFormat="0" applyBorder="0" applyAlignment="0" applyProtection="0"/>
    <xf numFmtId="0" fontId="87" fillId="0" borderId="0"/>
    <xf numFmtId="0" fontId="13" fillId="13" borderId="0" applyNumberFormat="0" applyBorder="0" applyAlignment="0" applyProtection="0"/>
    <xf numFmtId="0" fontId="87" fillId="0" borderId="0"/>
    <xf numFmtId="0" fontId="13" fillId="13" borderId="0" applyNumberFormat="0" applyBorder="0" applyAlignment="0" applyProtection="0"/>
    <xf numFmtId="0" fontId="87" fillId="0" borderId="0"/>
    <xf numFmtId="0" fontId="15" fillId="34" borderId="0" applyNumberFormat="0" applyBorder="0" applyAlignment="0" applyProtection="0"/>
    <xf numFmtId="0" fontId="87" fillId="0" borderId="0"/>
    <xf numFmtId="0" fontId="88" fillId="0" borderId="0"/>
    <xf numFmtId="0" fontId="13" fillId="17" borderId="0" applyNumberFormat="0" applyBorder="0" applyAlignment="0" applyProtection="0"/>
    <xf numFmtId="0" fontId="88" fillId="0" borderId="0"/>
    <xf numFmtId="0" fontId="13" fillId="17" borderId="0" applyNumberFormat="0" applyBorder="0" applyAlignment="0" applyProtection="0"/>
    <xf numFmtId="0" fontId="88" fillId="0" borderId="0"/>
    <xf numFmtId="0" fontId="33" fillId="0" borderId="0"/>
    <xf numFmtId="0" fontId="87" fillId="0" borderId="0"/>
    <xf numFmtId="0" fontId="88" fillId="0" borderId="0"/>
    <xf numFmtId="0" fontId="36" fillId="7" borderId="3" applyNumberFormat="0" applyFont="0" applyAlignment="0" applyProtection="0"/>
    <xf numFmtId="0" fontId="88" fillId="0" borderId="0"/>
    <xf numFmtId="0" fontId="17" fillId="0" borderId="0" applyNumberFormat="0" applyBorder="0" applyAlignment="0" applyProtection="0"/>
    <xf numFmtId="0" fontId="13" fillId="0" borderId="0"/>
    <xf numFmtId="0" fontId="88" fillId="0" borderId="0"/>
    <xf numFmtId="0" fontId="37" fillId="48" borderId="0" applyNumberFormat="0" applyBorder="0" applyAlignment="0" applyProtection="0"/>
    <xf numFmtId="0" fontId="87" fillId="0" borderId="0"/>
    <xf numFmtId="0" fontId="13" fillId="17" borderId="0" applyNumberFormat="0" applyBorder="0" applyAlignment="0" applyProtection="0"/>
    <xf numFmtId="0" fontId="88" fillId="0" borderId="0"/>
    <xf numFmtId="0" fontId="33" fillId="0" borderId="0"/>
    <xf numFmtId="0" fontId="88" fillId="0" borderId="0"/>
    <xf numFmtId="0" fontId="33" fillId="0" borderId="0"/>
    <xf numFmtId="0" fontId="87" fillId="0" borderId="0"/>
    <xf numFmtId="0" fontId="33" fillId="0" borderId="0"/>
    <xf numFmtId="0" fontId="9" fillId="0" borderId="0"/>
    <xf numFmtId="0" fontId="88" fillId="0" borderId="0"/>
    <xf numFmtId="0" fontId="33" fillId="0" borderId="0"/>
    <xf numFmtId="0" fontId="88" fillId="0" borderId="0"/>
    <xf numFmtId="0" fontId="36" fillId="7" borderId="3" applyNumberFormat="0" applyFont="0" applyAlignment="0" applyProtection="0"/>
    <xf numFmtId="0" fontId="88" fillId="0" borderId="0"/>
    <xf numFmtId="0" fontId="33" fillId="0" borderId="0"/>
    <xf numFmtId="0" fontId="88" fillId="0" borderId="0"/>
    <xf numFmtId="0" fontId="33"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87"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13" fillId="0" borderId="0"/>
    <xf numFmtId="0" fontId="87" fillId="0" borderId="0"/>
    <xf numFmtId="0" fontId="13" fillId="26" borderId="0" applyNumberFormat="0" applyBorder="0" applyAlignment="0" applyProtection="0"/>
    <xf numFmtId="0" fontId="87" fillId="0" borderId="0"/>
    <xf numFmtId="0" fontId="13" fillId="14" borderId="0" applyNumberFormat="0" applyBorder="0" applyAlignment="0" applyProtection="0"/>
    <xf numFmtId="0" fontId="9" fillId="0" borderId="0"/>
    <xf numFmtId="0" fontId="9" fillId="0" borderId="0"/>
    <xf numFmtId="0" fontId="9" fillId="0" borderId="0"/>
    <xf numFmtId="0" fontId="9" fillId="0" borderId="0"/>
    <xf numFmtId="0" fontId="13" fillId="22"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87" fillId="0" borderId="0"/>
    <xf numFmtId="0" fontId="13" fillId="9" borderId="0" applyNumberFormat="0" applyBorder="0" applyAlignment="0" applyProtection="0"/>
    <xf numFmtId="0" fontId="87" fillId="0" borderId="0"/>
    <xf numFmtId="0" fontId="13" fillId="10" borderId="0" applyNumberFormat="0" applyBorder="0" applyAlignment="0" applyProtection="0"/>
    <xf numFmtId="0" fontId="87" fillId="0" borderId="0"/>
    <xf numFmtId="0" fontId="13" fillId="0" borderId="0"/>
    <xf numFmtId="0" fontId="87" fillId="0" borderId="0"/>
    <xf numFmtId="0" fontId="13" fillId="29" borderId="0" applyNumberFormat="0" applyBorder="0" applyAlignment="0" applyProtection="0"/>
    <xf numFmtId="0" fontId="9" fillId="0" borderId="0"/>
    <xf numFmtId="0" fontId="9" fillId="0" borderId="0"/>
    <xf numFmtId="0" fontId="13" fillId="25" borderId="0" applyNumberFormat="0" applyBorder="0" applyAlignment="0" applyProtection="0"/>
    <xf numFmtId="0" fontId="9" fillId="0" borderId="0"/>
    <xf numFmtId="0" fontId="9" fillId="0" borderId="0"/>
    <xf numFmtId="0" fontId="13" fillId="26" borderId="0" applyNumberFormat="0" applyBorder="0" applyAlignment="0" applyProtection="0"/>
    <xf numFmtId="0" fontId="9" fillId="0" borderId="0"/>
    <xf numFmtId="0" fontId="9" fillId="0" borderId="0"/>
    <xf numFmtId="0" fontId="9" fillId="0" borderId="0"/>
    <xf numFmtId="0" fontId="13" fillId="10" borderId="0" applyNumberFormat="0" applyBorder="0" applyAlignment="0" applyProtection="0"/>
    <xf numFmtId="0" fontId="87" fillId="0" borderId="0"/>
    <xf numFmtId="0" fontId="87" fillId="0" borderId="0"/>
    <xf numFmtId="0" fontId="13" fillId="25" borderId="0" applyNumberFormat="0" applyBorder="0" applyAlignment="0" applyProtection="0"/>
    <xf numFmtId="0" fontId="87" fillId="0" borderId="0"/>
    <xf numFmtId="0" fontId="13" fillId="25" borderId="0" applyNumberFormat="0" applyBorder="0" applyAlignment="0" applyProtection="0"/>
    <xf numFmtId="0" fontId="9" fillId="0" borderId="0"/>
    <xf numFmtId="0" fontId="9" fillId="0" borderId="0"/>
    <xf numFmtId="0" fontId="9" fillId="0" borderId="0"/>
    <xf numFmtId="0" fontId="13" fillId="29"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0"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29"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9"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13" fillId="9" borderId="0" applyNumberFormat="0" applyBorder="0" applyAlignment="0" applyProtection="0"/>
    <xf numFmtId="0" fontId="87" fillId="0" borderId="0"/>
    <xf numFmtId="0" fontId="33" fillId="0" borderId="0"/>
    <xf numFmtId="0" fontId="87" fillId="0" borderId="0"/>
    <xf numFmtId="0" fontId="13"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26" borderId="0" applyNumberFormat="0" applyBorder="0" applyAlignment="0" applyProtection="0"/>
    <xf numFmtId="0" fontId="87" fillId="0" borderId="0"/>
    <xf numFmtId="0" fontId="13" fillId="13" borderId="0" applyNumberFormat="0" applyBorder="0" applyAlignment="0" applyProtection="0"/>
    <xf numFmtId="0" fontId="87" fillId="0" borderId="0"/>
    <xf numFmtId="0" fontId="33" fillId="0" borderId="0"/>
    <xf numFmtId="0" fontId="87" fillId="0" borderId="0"/>
    <xf numFmtId="0" fontId="15" fillId="14" borderId="0" applyNumberFormat="0" applyBorder="0" applyAlignment="0" applyProtection="0"/>
    <xf numFmtId="0" fontId="9" fillId="0" borderId="0"/>
    <xf numFmtId="0" fontId="87" fillId="0" borderId="0"/>
    <xf numFmtId="0" fontId="13" fillId="30" borderId="0" applyNumberFormat="0" applyBorder="0" applyAlignment="0" applyProtection="0"/>
    <xf numFmtId="0" fontId="87" fillId="0" borderId="0"/>
    <xf numFmtId="0" fontId="13" fillId="26" borderId="0" applyNumberFormat="0" applyBorder="0" applyAlignment="0" applyProtection="0"/>
    <xf numFmtId="0" fontId="87" fillId="0" borderId="0"/>
    <xf numFmtId="0" fontId="15" fillId="18" borderId="0" applyNumberFormat="0" applyBorder="0" applyAlignment="0" applyProtection="0"/>
    <xf numFmtId="0" fontId="87" fillId="0" borderId="0"/>
    <xf numFmtId="0" fontId="36" fillId="7" borderId="3" applyNumberFormat="0" applyFont="0" applyAlignment="0" applyProtection="0"/>
    <xf numFmtId="0" fontId="9" fillId="0" borderId="0"/>
    <xf numFmtId="0" fontId="9" fillId="0" borderId="0"/>
    <xf numFmtId="0" fontId="13" fillId="0" borderId="0"/>
    <xf numFmtId="0" fontId="9" fillId="0" borderId="0"/>
    <xf numFmtId="0" fontId="9" fillId="0" borderId="0"/>
    <xf numFmtId="0" fontId="13" fillId="17" borderId="0" applyNumberFormat="0" applyBorder="0" applyAlignment="0" applyProtection="0"/>
    <xf numFmtId="0" fontId="9" fillId="0" borderId="0"/>
    <xf numFmtId="0" fontId="9" fillId="0" borderId="0"/>
    <xf numFmtId="0" fontId="9" fillId="0" borderId="0"/>
    <xf numFmtId="0" fontId="13" fillId="13" borderId="0" applyNumberFormat="0" applyBorder="0" applyAlignment="0" applyProtection="0"/>
    <xf numFmtId="0" fontId="87" fillId="0" borderId="0"/>
    <xf numFmtId="0" fontId="87" fillId="0" borderId="0"/>
    <xf numFmtId="0" fontId="13" fillId="17"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15" fillId="13" borderId="0" applyNumberFormat="0" applyBorder="0" applyAlignment="0" applyProtection="0"/>
    <xf numFmtId="0" fontId="87" fillId="0" borderId="0"/>
    <xf numFmtId="0" fontId="87" fillId="0" borderId="0"/>
    <xf numFmtId="0" fontId="9" fillId="0" borderId="0"/>
    <xf numFmtId="0" fontId="87" fillId="0" borderId="0"/>
    <xf numFmtId="0" fontId="15" fillId="21" borderId="0" applyNumberFormat="0" applyBorder="0" applyAlignment="0" applyProtection="0"/>
    <xf numFmtId="0" fontId="87" fillId="0" borderId="0"/>
    <xf numFmtId="0" fontId="13" fillId="17" borderId="0" applyNumberFormat="0" applyBorder="0" applyAlignment="0" applyProtection="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0" fillId="40" borderId="5" applyNumberForma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7" fillId="48"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87" fillId="0" borderId="0"/>
    <xf numFmtId="0" fontId="13" fillId="9" borderId="0" applyNumberFormat="0" applyBorder="0" applyAlignment="0" applyProtection="0"/>
    <xf numFmtId="0" fontId="87" fillId="0" borderId="0"/>
    <xf numFmtId="0" fontId="33" fillId="0" borderId="0"/>
    <xf numFmtId="0" fontId="87" fillId="0" borderId="0"/>
    <xf numFmtId="0" fontId="33" fillId="0" borderId="0"/>
    <xf numFmtId="0" fontId="9"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87" fillId="0" borderId="0"/>
    <xf numFmtId="0" fontId="33"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87" fillId="0" borderId="0"/>
    <xf numFmtId="0" fontId="33" fillId="0" borderId="0"/>
    <xf numFmtId="0" fontId="87" fillId="0" borderId="0"/>
    <xf numFmtId="0" fontId="13" fillId="9" borderId="0" applyNumberFormat="0" applyBorder="0" applyAlignment="0" applyProtection="0"/>
    <xf numFmtId="0" fontId="87" fillId="0" borderId="0"/>
    <xf numFmtId="0" fontId="33" fillId="0" borderId="0"/>
    <xf numFmtId="0" fontId="33"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7" borderId="3"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26"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19"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26"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8" borderId="0" applyNumberFormat="0" applyBorder="0" applyAlignment="0" applyProtection="0"/>
    <xf numFmtId="0" fontId="9" fillId="0" borderId="0"/>
    <xf numFmtId="0" fontId="9" fillId="0" borderId="0"/>
    <xf numFmtId="0" fontId="9" fillId="0" borderId="0"/>
    <xf numFmtId="0" fontId="9" fillId="0" borderId="0"/>
    <xf numFmtId="0" fontId="87" fillId="0" borderId="0"/>
    <xf numFmtId="0" fontId="13" fillId="14" borderId="0" applyNumberFormat="0" applyBorder="0" applyAlignment="0" applyProtection="0"/>
    <xf numFmtId="0" fontId="87" fillId="0" borderId="0"/>
    <xf numFmtId="0" fontId="15" fillId="39" borderId="0" applyNumberFormat="0" applyBorder="0" applyAlignment="0" applyProtection="0"/>
    <xf numFmtId="0" fontId="87" fillId="0" borderId="0"/>
    <xf numFmtId="0" fontId="13" fillId="10" borderId="0" applyNumberFormat="0" applyBorder="0" applyAlignment="0" applyProtection="0"/>
    <xf numFmtId="0" fontId="87" fillId="0" borderId="0"/>
    <xf numFmtId="0" fontId="13" fillId="10" borderId="0" applyNumberFormat="0" applyBorder="0" applyAlignment="0" applyProtection="0"/>
    <xf numFmtId="0" fontId="87" fillId="0" borderId="0"/>
    <xf numFmtId="0" fontId="13" fillId="10" borderId="0" applyNumberFormat="0" applyBorder="0" applyAlignment="0" applyProtection="0"/>
    <xf numFmtId="0" fontId="87" fillId="0" borderId="0"/>
    <xf numFmtId="0" fontId="13" fillId="10" borderId="0" applyNumberFormat="0" applyBorder="0" applyAlignment="0" applyProtection="0"/>
    <xf numFmtId="0" fontId="9" fillId="0" borderId="0"/>
    <xf numFmtId="0" fontId="9" fillId="0" borderId="0"/>
    <xf numFmtId="0" fontId="13" fillId="10" borderId="0" applyNumberFormat="0" applyBorder="0" applyAlignment="0" applyProtection="0"/>
    <xf numFmtId="0" fontId="9" fillId="0" borderId="0"/>
    <xf numFmtId="0" fontId="9" fillId="0" borderId="0"/>
    <xf numFmtId="0" fontId="33" fillId="0" borderId="0"/>
    <xf numFmtId="0" fontId="9" fillId="0" borderId="0"/>
    <xf numFmtId="0" fontId="9" fillId="0" borderId="0"/>
    <xf numFmtId="0" fontId="9" fillId="0" borderId="0"/>
    <xf numFmtId="0" fontId="13" fillId="10" borderId="0" applyNumberFormat="0" applyBorder="0" applyAlignment="0" applyProtection="0"/>
    <xf numFmtId="0" fontId="87" fillId="0" borderId="0"/>
    <xf numFmtId="0" fontId="87" fillId="0" borderId="0"/>
    <xf numFmtId="0" fontId="9" fillId="0" borderId="0"/>
    <xf numFmtId="0" fontId="87" fillId="0" borderId="0"/>
    <xf numFmtId="0" fontId="87" fillId="0" borderId="0"/>
    <xf numFmtId="0" fontId="15" fillId="29" borderId="0" applyNumberFormat="0" applyBorder="0" applyAlignment="0" applyProtection="0"/>
    <xf numFmtId="0" fontId="87" fillId="0" borderId="0"/>
    <xf numFmtId="0" fontId="13" fillId="29" borderId="0" applyNumberFormat="0" applyBorder="0" applyAlignment="0" applyProtection="0"/>
    <xf numFmtId="0" fontId="87" fillId="0" borderId="0"/>
    <xf numFmtId="0" fontId="13" fillId="29" borderId="0" applyNumberFormat="0" applyBorder="0" applyAlignment="0" applyProtection="0"/>
    <xf numFmtId="0" fontId="87" fillId="0" borderId="0"/>
    <xf numFmtId="0" fontId="13" fillId="10" borderId="0" applyNumberFormat="0" applyBorder="0" applyAlignment="0" applyProtection="0"/>
    <xf numFmtId="0" fontId="9" fillId="0" borderId="0"/>
    <xf numFmtId="0" fontId="9" fillId="0" borderId="0"/>
    <xf numFmtId="0" fontId="9" fillId="0" borderId="0"/>
    <xf numFmtId="0" fontId="13" fillId="25"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25"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9"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25" borderId="0" applyNumberFormat="0" applyBorder="0" applyAlignment="0" applyProtection="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13" fillId="2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6" fillId="7" borderId="3" applyNumberFormat="0" applyFont="0" applyAlignment="0" applyProtection="0"/>
    <xf numFmtId="0" fontId="9" fillId="0" borderId="0"/>
    <xf numFmtId="0" fontId="9" fillId="0" borderId="0"/>
    <xf numFmtId="0" fontId="9" fillId="0" borderId="0"/>
    <xf numFmtId="0" fontId="9" fillId="0" borderId="0"/>
    <xf numFmtId="0" fontId="87" fillId="0" borderId="0"/>
    <xf numFmtId="0" fontId="13" fillId="21"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13" fillId="21" borderId="0" applyNumberFormat="0" applyBorder="0" applyAlignment="0" applyProtection="0"/>
    <xf numFmtId="0" fontId="9" fillId="0" borderId="0"/>
    <xf numFmtId="0" fontId="9" fillId="0" borderId="0"/>
    <xf numFmtId="0" fontId="13" fillId="21" borderId="0" applyNumberFormat="0" applyBorder="0" applyAlignment="0" applyProtection="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13" fillId="2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2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2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2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21" borderId="0" applyNumberFormat="0" applyBorder="0" applyAlignment="0" applyProtection="0"/>
    <xf numFmtId="0" fontId="9" fillId="0" borderId="0"/>
    <xf numFmtId="0" fontId="9" fillId="0" borderId="0"/>
    <xf numFmtId="0" fontId="9" fillId="0" borderId="0"/>
    <xf numFmtId="0" fontId="9" fillId="0" borderId="0"/>
    <xf numFmtId="0" fontId="13" fillId="21" borderId="0" applyNumberFormat="0" applyBorder="0" applyAlignment="0" applyProtection="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8"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7" fillId="48"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7" borderId="0" applyNumberFormat="0" applyBorder="0" applyAlignment="0" applyProtection="0"/>
    <xf numFmtId="0" fontId="9" fillId="0" borderId="0"/>
    <xf numFmtId="0" fontId="9" fillId="0" borderId="0"/>
    <xf numFmtId="0" fontId="9" fillId="0" borderId="0"/>
    <xf numFmtId="0" fontId="9" fillId="0" borderId="0"/>
    <xf numFmtId="0" fontId="87" fillId="0" borderId="0"/>
    <xf numFmtId="0" fontId="13" fillId="14" borderId="0" applyNumberFormat="0" applyBorder="0" applyAlignment="0" applyProtection="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87" fillId="0" borderId="0"/>
    <xf numFmtId="0" fontId="33" fillId="0" borderId="0"/>
    <xf numFmtId="0" fontId="87" fillId="0" borderId="0"/>
    <xf numFmtId="0" fontId="33" fillId="0" borderId="0"/>
    <xf numFmtId="0" fontId="87"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87" fillId="0" borderId="0"/>
    <xf numFmtId="0" fontId="9" fillId="0" borderId="0"/>
    <xf numFmtId="0" fontId="87" fillId="0" borderId="0"/>
    <xf numFmtId="0" fontId="70" fillId="0" borderId="10" applyNumberFormat="0" applyFill="0" applyAlignment="0" applyProtection="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87" fillId="0" borderId="0"/>
    <xf numFmtId="0" fontId="13" fillId="22"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33" fillId="0" borderId="0"/>
    <xf numFmtId="0" fontId="87" fillId="0" borderId="0"/>
    <xf numFmtId="0" fontId="33" fillId="0" borderId="0"/>
    <xf numFmtId="0" fontId="33" fillId="0" borderId="0"/>
    <xf numFmtId="0" fontId="9"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18" fillId="0" borderId="0" applyNumberFormat="0" applyAlignment="0" applyProtection="0"/>
    <xf numFmtId="0" fontId="87" fillId="0" borderId="0"/>
    <xf numFmtId="0" fontId="70" fillId="0" borderId="10" applyNumberFormat="0" applyFill="0" applyAlignment="0" applyProtection="0"/>
    <xf numFmtId="0" fontId="87" fillId="0" borderId="0"/>
    <xf numFmtId="0" fontId="13" fillId="17" borderId="0" applyNumberFormat="0" applyBorder="0" applyAlignment="0" applyProtection="0"/>
    <xf numFmtId="0" fontId="9" fillId="0" borderId="0"/>
    <xf numFmtId="0" fontId="9" fillId="0" borderId="0"/>
    <xf numFmtId="0" fontId="87" fillId="0" borderId="0"/>
    <xf numFmtId="0" fontId="9" fillId="0" borderId="0"/>
    <xf numFmtId="0" fontId="87" fillId="0" borderId="0"/>
    <xf numFmtId="0" fontId="33"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87" fillId="0" borderId="0"/>
    <xf numFmtId="0" fontId="33" fillId="0" borderId="0"/>
    <xf numFmtId="0" fontId="33" fillId="0" borderId="0"/>
    <xf numFmtId="0" fontId="87" fillId="0" borderId="0"/>
    <xf numFmtId="0" fontId="33" fillId="0" borderId="0"/>
    <xf numFmtId="0" fontId="87"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18" fillId="0" borderId="0" applyNumberFormat="0" applyAlignment="0" applyProtection="0"/>
    <xf numFmtId="0" fontId="87" fillId="0" borderId="0"/>
    <xf numFmtId="0" fontId="33" fillId="0" borderId="0"/>
    <xf numFmtId="0" fontId="87" fillId="0" borderId="0"/>
    <xf numFmtId="0" fontId="15" fillId="17"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15" fillId="17"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9" fillId="0" borderId="0"/>
    <xf numFmtId="0" fontId="87"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87" fillId="0" borderId="0"/>
    <xf numFmtId="0" fontId="33"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33" fillId="0" borderId="0"/>
    <xf numFmtId="0" fontId="87" fillId="0" borderId="0"/>
    <xf numFmtId="0" fontId="87" fillId="0" borderId="0"/>
    <xf numFmtId="0" fontId="87" fillId="0" borderId="0"/>
    <xf numFmtId="0" fontId="87" fillId="0" borderId="0"/>
    <xf numFmtId="0" fontId="13" fillId="13" borderId="0" applyNumberFormat="0" applyBorder="0" applyAlignment="0" applyProtection="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13" fillId="17"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15" fillId="34" borderId="0" applyNumberFormat="0" applyBorder="0" applyAlignment="0" applyProtection="0"/>
    <xf numFmtId="0" fontId="87" fillId="0" borderId="0"/>
    <xf numFmtId="0" fontId="15" fillId="9" borderId="0" applyNumberFormat="0" applyBorder="0" applyAlignment="0" applyProtection="0"/>
    <xf numFmtId="0" fontId="87" fillId="0" borderId="0"/>
    <xf numFmtId="0" fontId="33" fillId="0" borderId="0"/>
    <xf numFmtId="0" fontId="87" fillId="0" borderId="0"/>
    <xf numFmtId="0" fontId="13" fillId="0" borderId="0"/>
    <xf numFmtId="0" fontId="87" fillId="0" borderId="0"/>
    <xf numFmtId="0" fontId="13" fillId="0" borderId="0"/>
    <xf numFmtId="0" fontId="87" fillId="0" borderId="0"/>
    <xf numFmtId="0" fontId="13" fillId="9"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15" fillId="13"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13" fillId="13" borderId="0" applyNumberFormat="0" applyBorder="0" applyAlignment="0" applyProtection="0"/>
    <xf numFmtId="0" fontId="87" fillId="0" borderId="0"/>
    <xf numFmtId="0" fontId="13" fillId="0" borderId="0"/>
    <xf numFmtId="0" fontId="87" fillId="0" borderId="0"/>
    <xf numFmtId="0" fontId="13" fillId="9" borderId="0" applyNumberFormat="0" applyBorder="0" applyAlignment="0" applyProtection="0"/>
    <xf numFmtId="0" fontId="87" fillId="0" borderId="0"/>
    <xf numFmtId="0" fontId="36" fillId="7" borderId="3" applyNumberFormat="0" applyFont="0" applyAlignment="0" applyProtection="0"/>
    <xf numFmtId="0" fontId="87" fillId="0" borderId="0"/>
    <xf numFmtId="0" fontId="36" fillId="7" borderId="3" applyNumberFormat="0" applyFont="0" applyAlignment="0" applyProtection="0"/>
    <xf numFmtId="0" fontId="87" fillId="0" borderId="0"/>
    <xf numFmtId="0" fontId="13" fillId="0" borderId="0"/>
    <xf numFmtId="0" fontId="87" fillId="0" borderId="0"/>
    <xf numFmtId="0" fontId="33" fillId="0" borderId="0"/>
    <xf numFmtId="0" fontId="87" fillId="0" borderId="0"/>
    <xf numFmtId="0" fontId="33" fillId="0" borderId="0"/>
    <xf numFmtId="0" fontId="87" fillId="0" borderId="0"/>
    <xf numFmtId="0" fontId="13" fillId="9" borderId="0" applyNumberFormat="0" applyBorder="0" applyAlignment="0" applyProtection="0"/>
    <xf numFmtId="0" fontId="87" fillId="0" borderId="0"/>
    <xf numFmtId="0" fontId="13" fillId="9" borderId="0" applyNumberFormat="0" applyBorder="0" applyAlignment="0" applyProtection="0"/>
    <xf numFmtId="0" fontId="87" fillId="0" borderId="0"/>
    <xf numFmtId="0" fontId="13" fillId="0" borderId="0"/>
    <xf numFmtId="0" fontId="87" fillId="0" borderId="0"/>
    <xf numFmtId="0" fontId="36" fillId="7" borderId="3" applyNumberFormat="0" applyFont="0" applyAlignment="0" applyProtection="0"/>
    <xf numFmtId="0" fontId="87" fillId="0" borderId="0"/>
    <xf numFmtId="0" fontId="36" fillId="7" borderId="3" applyNumberFormat="0" applyFont="0" applyAlignment="0" applyProtection="0"/>
    <xf numFmtId="0" fontId="29" fillId="0" borderId="0"/>
    <xf numFmtId="0" fontId="90" fillId="0" borderId="0"/>
    <xf numFmtId="0" fontId="29" fillId="0" borderId="0"/>
    <xf numFmtId="0" fontId="90" fillId="0" borderId="0"/>
    <xf numFmtId="0" fontId="9" fillId="0" borderId="0"/>
    <xf numFmtId="0" fontId="9" fillId="0" borderId="0"/>
    <xf numFmtId="0" fontId="29" fillId="0" borderId="0"/>
    <xf numFmtId="0" fontId="33" fillId="0" borderId="0"/>
    <xf numFmtId="0" fontId="87" fillId="0" borderId="0"/>
    <xf numFmtId="0" fontId="90" fillId="0" borderId="0"/>
    <xf numFmtId="0" fontId="87" fillId="0" borderId="0"/>
    <xf numFmtId="0" fontId="90" fillId="0" borderId="0"/>
    <xf numFmtId="0" fontId="9" fillId="0" borderId="0"/>
    <xf numFmtId="0" fontId="9" fillId="0" borderId="0"/>
    <xf numFmtId="0" fontId="87" fillId="0" borderId="0"/>
    <xf numFmtId="0" fontId="13" fillId="9" borderId="0" applyNumberFormat="0" applyBorder="0" applyAlignment="0" applyProtection="0"/>
    <xf numFmtId="0" fontId="87" fillId="0" borderId="0"/>
    <xf numFmtId="0" fontId="9" fillId="0" borderId="0"/>
    <xf numFmtId="0" fontId="87" fillId="0" borderId="0"/>
    <xf numFmtId="0" fontId="9" fillId="0" borderId="0"/>
    <xf numFmtId="0" fontId="9" fillId="0" borderId="0"/>
    <xf numFmtId="0" fontId="36" fillId="7" borderId="3" applyNumberFormat="0" applyFont="0" applyAlignment="0" applyProtection="0"/>
    <xf numFmtId="0" fontId="87" fillId="0" borderId="0"/>
    <xf numFmtId="0" fontId="88" fillId="0" borderId="0"/>
    <xf numFmtId="0" fontId="36" fillId="7" borderId="3" applyNumberFormat="0" applyFont="0" applyAlignment="0" applyProtection="0"/>
    <xf numFmtId="0" fontId="87" fillId="0" borderId="0"/>
    <xf numFmtId="0" fontId="88" fillId="0" borderId="0"/>
    <xf numFmtId="0" fontId="13" fillId="0" borderId="0"/>
    <xf numFmtId="0" fontId="88" fillId="0" borderId="0"/>
    <xf numFmtId="0" fontId="13" fillId="0" borderId="0"/>
    <xf numFmtId="0" fontId="88" fillId="0" borderId="0"/>
    <xf numFmtId="0" fontId="13" fillId="26" borderId="0" applyNumberFormat="0" applyBorder="0" applyAlignment="0" applyProtection="0"/>
    <xf numFmtId="0" fontId="88" fillId="0" borderId="0"/>
    <xf numFmtId="0" fontId="13" fillId="14" borderId="0" applyNumberFormat="0" applyBorder="0" applyAlignment="0" applyProtection="0"/>
    <xf numFmtId="0" fontId="88" fillId="0" borderId="0"/>
    <xf numFmtId="0" fontId="13" fillId="14" borderId="0" applyNumberFormat="0" applyBorder="0" applyAlignment="0" applyProtection="0"/>
    <xf numFmtId="0" fontId="88" fillId="0" borderId="0"/>
    <xf numFmtId="0" fontId="13" fillId="30" borderId="0" applyNumberFormat="0" applyBorder="0" applyAlignment="0" applyProtection="0"/>
    <xf numFmtId="0" fontId="88" fillId="0" borderId="0"/>
    <xf numFmtId="0" fontId="13" fillId="26" borderId="0" applyNumberFormat="0" applyBorder="0" applyAlignment="0" applyProtection="0"/>
    <xf numFmtId="0" fontId="88" fillId="0" borderId="0"/>
    <xf numFmtId="0" fontId="15" fillId="22" borderId="0" applyNumberFormat="0" applyBorder="0" applyAlignment="0" applyProtection="0"/>
    <xf numFmtId="0" fontId="87" fillId="0" borderId="0"/>
    <xf numFmtId="0" fontId="33" fillId="0" borderId="0"/>
    <xf numFmtId="0" fontId="87" fillId="0" borderId="0"/>
    <xf numFmtId="0" fontId="13" fillId="0" borderId="0"/>
    <xf numFmtId="0" fontId="88" fillId="0" borderId="0"/>
    <xf numFmtId="0" fontId="33" fillId="0" borderId="0"/>
    <xf numFmtId="0" fontId="87"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87" fillId="0" borderId="0"/>
    <xf numFmtId="0" fontId="34" fillId="0" borderId="0"/>
    <xf numFmtId="0" fontId="87" fillId="0" borderId="0"/>
    <xf numFmtId="0" fontId="33" fillId="0" borderId="0"/>
    <xf numFmtId="0" fontId="87" fillId="0" borderId="0"/>
    <xf numFmtId="0" fontId="34" fillId="0" borderId="0"/>
    <xf numFmtId="0" fontId="87" fillId="0" borderId="0"/>
    <xf numFmtId="0" fontId="39" fillId="49"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33" fillId="0" borderId="0"/>
    <xf numFmtId="0" fontId="87" fillId="0" borderId="0"/>
    <xf numFmtId="0" fontId="1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8" fillId="0" borderId="0"/>
    <xf numFmtId="0" fontId="88" fillId="0" borderId="0"/>
    <xf numFmtId="0" fontId="33" fillId="0" borderId="0"/>
    <xf numFmtId="0" fontId="88" fillId="0" borderId="0"/>
    <xf numFmtId="0" fontId="33" fillId="0" borderId="0"/>
    <xf numFmtId="0" fontId="88" fillId="0" borderId="0"/>
    <xf numFmtId="0" fontId="33" fillId="0" borderId="0"/>
    <xf numFmtId="0" fontId="88" fillId="0" borderId="0"/>
    <xf numFmtId="0" fontId="33" fillId="0" borderId="0"/>
    <xf numFmtId="0" fontId="88" fillId="0" borderId="0"/>
    <xf numFmtId="0" fontId="33" fillId="0" borderId="0"/>
    <xf numFmtId="0" fontId="88" fillId="0" borderId="0"/>
    <xf numFmtId="0" fontId="33" fillId="0" borderId="0"/>
    <xf numFmtId="0" fontId="88" fillId="0" borderId="0"/>
    <xf numFmtId="0" fontId="13" fillId="0" borderId="0"/>
    <xf numFmtId="0" fontId="88" fillId="0" borderId="0"/>
    <xf numFmtId="0" fontId="13" fillId="0" borderId="0"/>
    <xf numFmtId="0" fontId="88" fillId="0" borderId="0"/>
    <xf numFmtId="0" fontId="33" fillId="0" borderId="0"/>
    <xf numFmtId="0" fontId="88" fillId="0" borderId="0"/>
    <xf numFmtId="0" fontId="33" fillId="0" borderId="0"/>
    <xf numFmtId="0" fontId="87"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8" fillId="0" borderId="0"/>
    <xf numFmtId="0" fontId="33" fillId="0" borderId="0"/>
    <xf numFmtId="0" fontId="88" fillId="0" borderId="0"/>
    <xf numFmtId="0" fontId="33" fillId="0" borderId="0"/>
    <xf numFmtId="0" fontId="88" fillId="0" borderId="0"/>
    <xf numFmtId="0" fontId="13" fillId="0" borderId="0"/>
    <xf numFmtId="0" fontId="88" fillId="0" borderId="0"/>
    <xf numFmtId="0" fontId="33" fillId="0" borderId="0"/>
    <xf numFmtId="0" fontId="88" fillId="0" borderId="0"/>
    <xf numFmtId="0" fontId="87" fillId="0" borderId="0"/>
    <xf numFmtId="0" fontId="87" fillId="0" borderId="0"/>
    <xf numFmtId="0" fontId="33" fillId="0" borderId="0"/>
    <xf numFmtId="0" fontId="87" fillId="0" borderId="0"/>
    <xf numFmtId="0" fontId="33" fillId="0" borderId="0"/>
    <xf numFmtId="0" fontId="88" fillId="0" borderId="0"/>
    <xf numFmtId="0" fontId="88" fillId="0" borderId="0"/>
    <xf numFmtId="0" fontId="13" fillId="14" borderId="0" applyNumberFormat="0" applyBorder="0" applyAlignment="0" applyProtection="0"/>
    <xf numFmtId="0" fontId="88" fillId="0" borderId="0"/>
    <xf numFmtId="0" fontId="13" fillId="26" borderId="0" applyNumberFormat="0" applyBorder="0" applyAlignment="0" applyProtection="0"/>
    <xf numFmtId="0" fontId="87" fillId="0" borderId="0"/>
    <xf numFmtId="0" fontId="15" fillId="37" borderId="0" applyNumberFormat="0" applyBorder="0" applyAlignment="0" applyProtection="0"/>
    <xf numFmtId="0" fontId="87" fillId="0" borderId="0"/>
    <xf numFmtId="0" fontId="13" fillId="18" borderId="0" applyNumberFormat="0" applyBorder="0" applyAlignment="0" applyProtection="0"/>
    <xf numFmtId="0" fontId="87" fillId="0" borderId="0"/>
    <xf numFmtId="0" fontId="33" fillId="0" borderId="0"/>
    <xf numFmtId="0" fontId="87" fillId="0" borderId="0"/>
    <xf numFmtId="0" fontId="13" fillId="0" borderId="0"/>
    <xf numFmtId="0" fontId="87" fillId="0" borderId="0"/>
    <xf numFmtId="0" fontId="88" fillId="0" borderId="0"/>
    <xf numFmtId="0" fontId="13" fillId="13" borderId="0" applyNumberFormat="0" applyBorder="0" applyAlignment="0" applyProtection="0"/>
    <xf numFmtId="0" fontId="88" fillId="0" borderId="0"/>
    <xf numFmtId="0" fontId="13" fillId="18" borderId="0" applyNumberFormat="0" applyBorder="0" applyAlignment="0" applyProtection="0"/>
    <xf numFmtId="0" fontId="88" fillId="0" borderId="0"/>
    <xf numFmtId="0" fontId="13" fillId="9" borderId="0" applyNumberFormat="0" applyBorder="0" applyAlignment="0" applyProtection="0"/>
    <xf numFmtId="0" fontId="87" fillId="0" borderId="0"/>
    <xf numFmtId="0" fontId="87" fillId="0" borderId="0"/>
    <xf numFmtId="0" fontId="88" fillId="0" borderId="0"/>
    <xf numFmtId="0" fontId="87" fillId="0" borderId="0"/>
    <xf numFmtId="0" fontId="88" fillId="0" borderId="0"/>
    <xf numFmtId="0" fontId="13" fillId="29" borderId="0" applyNumberFormat="0" applyBorder="0" applyAlignment="0" applyProtection="0"/>
    <xf numFmtId="0" fontId="88" fillId="0" borderId="0"/>
    <xf numFmtId="0" fontId="13" fillId="0" borderId="0"/>
    <xf numFmtId="0" fontId="88" fillId="0" borderId="0"/>
    <xf numFmtId="0" fontId="13" fillId="29" borderId="0" applyNumberFormat="0" applyBorder="0" applyAlignment="0" applyProtection="0"/>
    <xf numFmtId="0" fontId="88" fillId="0" borderId="0"/>
    <xf numFmtId="0" fontId="13" fillId="25" borderId="0" applyNumberFormat="0" applyBorder="0" applyAlignment="0" applyProtection="0"/>
    <xf numFmtId="0" fontId="87" fillId="0" borderId="0"/>
    <xf numFmtId="0" fontId="88" fillId="0" borderId="0"/>
    <xf numFmtId="0" fontId="13" fillId="29" borderId="0" applyNumberFormat="0" applyBorder="0" applyAlignment="0" applyProtection="0"/>
    <xf numFmtId="0" fontId="88" fillId="0" borderId="0"/>
    <xf numFmtId="0" fontId="13" fillId="29" borderId="0" applyNumberFormat="0" applyBorder="0" applyAlignment="0" applyProtection="0"/>
    <xf numFmtId="0" fontId="88" fillId="0" borderId="0"/>
    <xf numFmtId="0" fontId="13" fillId="29" borderId="0" applyNumberFormat="0" applyBorder="0" applyAlignment="0" applyProtection="0"/>
    <xf numFmtId="0" fontId="88" fillId="0" borderId="0"/>
    <xf numFmtId="0" fontId="13" fillId="29" borderId="0" applyNumberFormat="0" applyBorder="0" applyAlignment="0" applyProtection="0"/>
    <xf numFmtId="0" fontId="88" fillId="0" borderId="0"/>
    <xf numFmtId="0" fontId="87" fillId="0" borderId="0"/>
    <xf numFmtId="0" fontId="13" fillId="29" borderId="0" applyNumberFormat="0" applyBorder="0" applyAlignment="0" applyProtection="0"/>
    <xf numFmtId="0" fontId="87" fillId="0" borderId="0"/>
    <xf numFmtId="0" fontId="13" fillId="9" borderId="0" applyNumberFormat="0" applyBorder="0" applyAlignment="0" applyProtection="0"/>
    <xf numFmtId="0" fontId="87" fillId="0" borderId="0"/>
    <xf numFmtId="0" fontId="13" fillId="0" borderId="0"/>
    <xf numFmtId="0" fontId="88" fillId="0" borderId="0"/>
    <xf numFmtId="0" fontId="88" fillId="0" borderId="0"/>
    <xf numFmtId="0" fontId="13" fillId="0" borderId="0"/>
    <xf numFmtId="0" fontId="88" fillId="0" borderId="0"/>
    <xf numFmtId="0" fontId="13" fillId="0" borderId="0"/>
    <xf numFmtId="0" fontId="88" fillId="0" borderId="0"/>
    <xf numFmtId="0" fontId="33" fillId="0" borderId="0"/>
    <xf numFmtId="0" fontId="88" fillId="0" borderId="0"/>
    <xf numFmtId="0" fontId="13" fillId="13" borderId="0" applyNumberFormat="0" applyBorder="0" applyAlignment="0" applyProtection="0"/>
    <xf numFmtId="0" fontId="88" fillId="0" borderId="0"/>
    <xf numFmtId="0" fontId="13" fillId="17" borderId="0" applyNumberFormat="0" applyBorder="0" applyAlignment="0" applyProtection="0"/>
    <xf numFmtId="0" fontId="88" fillId="0" borderId="0"/>
    <xf numFmtId="0" fontId="13" fillId="21" borderId="0" applyNumberFormat="0" applyBorder="0" applyAlignment="0" applyProtection="0"/>
    <xf numFmtId="0" fontId="88" fillId="0" borderId="0"/>
    <xf numFmtId="0" fontId="13" fillId="17" borderId="0" applyNumberFormat="0" applyBorder="0" applyAlignment="0" applyProtection="0"/>
    <xf numFmtId="0" fontId="88" fillId="0" borderId="0"/>
    <xf numFmtId="0" fontId="88" fillId="0" borderId="0"/>
    <xf numFmtId="0" fontId="13" fillId="17" borderId="0" applyNumberFormat="0" applyBorder="0" applyAlignment="0" applyProtection="0"/>
    <xf numFmtId="0" fontId="88" fillId="0" borderId="0"/>
    <xf numFmtId="0" fontId="13" fillId="13" borderId="0" applyNumberFormat="0" applyBorder="0" applyAlignment="0" applyProtection="0"/>
    <xf numFmtId="0" fontId="87" fillId="0" borderId="0"/>
    <xf numFmtId="0" fontId="15" fillId="36" borderId="0" applyNumberFormat="0" applyBorder="0" applyAlignment="0" applyProtection="0"/>
    <xf numFmtId="0" fontId="87" fillId="0" borderId="0"/>
    <xf numFmtId="0" fontId="15" fillId="13"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13" fillId="0" borderId="0"/>
    <xf numFmtId="0" fontId="87" fillId="0" borderId="0"/>
    <xf numFmtId="0" fontId="15" fillId="21"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88" fillId="0" borderId="0"/>
    <xf numFmtId="0" fontId="13" fillId="13" borderId="0" applyNumberFormat="0" applyBorder="0" applyAlignment="0" applyProtection="0"/>
    <xf numFmtId="0" fontId="88" fillId="0" borderId="0"/>
    <xf numFmtId="0" fontId="33" fillId="0" borderId="0"/>
    <xf numFmtId="0" fontId="88" fillId="0" borderId="0"/>
    <xf numFmtId="0" fontId="13" fillId="21" borderId="0" applyNumberFormat="0" applyBorder="0" applyAlignment="0" applyProtection="0"/>
    <xf numFmtId="0" fontId="87" fillId="0" borderId="0"/>
    <xf numFmtId="0" fontId="88" fillId="0" borderId="0"/>
    <xf numFmtId="0" fontId="13" fillId="13" borderId="0" applyNumberFormat="0" applyBorder="0" applyAlignment="0" applyProtection="0"/>
    <xf numFmtId="0" fontId="88" fillId="0" borderId="0"/>
    <xf numFmtId="0" fontId="13" fillId="9" borderId="0" applyNumberFormat="0" applyBorder="0" applyAlignment="0" applyProtection="0"/>
    <xf numFmtId="0" fontId="88" fillId="0" borderId="0"/>
    <xf numFmtId="0" fontId="13" fillId="9" borderId="0" applyNumberFormat="0" applyBorder="0" applyAlignment="0" applyProtection="0"/>
    <xf numFmtId="0" fontId="88" fillId="0" borderId="0"/>
    <xf numFmtId="0" fontId="87" fillId="0" borderId="0"/>
    <xf numFmtId="0" fontId="13" fillId="0" borderId="0"/>
    <xf numFmtId="0" fontId="87" fillId="0" borderId="0"/>
    <xf numFmtId="0" fontId="36" fillId="7" borderId="3" applyNumberFormat="0" applyFont="0" applyAlignment="0" applyProtection="0"/>
    <xf numFmtId="0" fontId="87" fillId="0" borderId="0"/>
    <xf numFmtId="0" fontId="88" fillId="0" borderId="0"/>
    <xf numFmtId="0" fontId="13" fillId="0" borderId="0"/>
    <xf numFmtId="0" fontId="13" fillId="9" borderId="0" applyNumberFormat="0" applyBorder="0" applyAlignment="0" applyProtection="0"/>
    <xf numFmtId="0" fontId="88" fillId="0" borderId="0"/>
    <xf numFmtId="0" fontId="36" fillId="7" borderId="3" applyNumberFormat="0" applyFont="0" applyAlignment="0" applyProtection="0"/>
    <xf numFmtId="0" fontId="88" fillId="0" borderId="0"/>
    <xf numFmtId="0" fontId="33" fillId="0" borderId="0"/>
    <xf numFmtId="0" fontId="88" fillId="0" borderId="0"/>
    <xf numFmtId="0" fontId="36" fillId="7" borderId="3" applyNumberFormat="0" applyFont="0" applyAlignment="0" applyProtection="0"/>
    <xf numFmtId="0" fontId="13" fillId="0" borderId="0"/>
    <xf numFmtId="0" fontId="87" fillId="0" borderId="0"/>
    <xf numFmtId="0" fontId="88" fillId="0" borderId="0"/>
    <xf numFmtId="0" fontId="87" fillId="0" borderId="0"/>
    <xf numFmtId="0" fontId="13" fillId="26" borderId="0" applyNumberFormat="0" applyBorder="0" applyAlignment="0" applyProtection="0"/>
    <xf numFmtId="0" fontId="13" fillId="0" borderId="0"/>
    <xf numFmtId="0" fontId="87" fillId="0" borderId="0"/>
    <xf numFmtId="0" fontId="13" fillId="14" borderId="0" applyNumberFormat="0" applyBorder="0" applyAlignment="0" applyProtection="0"/>
    <xf numFmtId="0" fontId="87" fillId="0" borderId="0"/>
    <xf numFmtId="0" fontId="13" fillId="14" borderId="0" applyNumberFormat="0" applyBorder="0" applyAlignment="0" applyProtection="0"/>
    <xf numFmtId="0" fontId="87" fillId="0" borderId="0"/>
    <xf numFmtId="0" fontId="13" fillId="26" borderId="0" applyNumberFormat="0" applyBorder="0" applyAlignment="0" applyProtection="0"/>
    <xf numFmtId="0" fontId="87" fillId="0" borderId="0"/>
    <xf numFmtId="0" fontId="13" fillId="26" borderId="0" applyNumberFormat="0" applyBorder="0" applyAlignment="0" applyProtection="0"/>
    <xf numFmtId="0" fontId="13" fillId="0" borderId="0"/>
    <xf numFmtId="0" fontId="87" fillId="0" borderId="0"/>
    <xf numFmtId="0" fontId="13" fillId="14" borderId="0" applyNumberFormat="0" applyBorder="0" applyAlignment="0" applyProtection="0"/>
    <xf numFmtId="0" fontId="87" fillId="0" borderId="0"/>
    <xf numFmtId="0" fontId="3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8" fillId="0" borderId="0"/>
    <xf numFmtId="0" fontId="13" fillId="0" borderId="0"/>
    <xf numFmtId="0" fontId="88" fillId="0" borderId="0"/>
    <xf numFmtId="0" fontId="13" fillId="9" borderId="0" applyNumberFormat="0" applyBorder="0" applyAlignment="0" applyProtection="0"/>
    <xf numFmtId="0" fontId="88" fillId="0" borderId="0"/>
    <xf numFmtId="0" fontId="15" fillId="34" borderId="0" applyNumberFormat="0" applyBorder="0" applyAlignment="0" applyProtection="0"/>
    <xf numFmtId="0" fontId="88" fillId="0" borderId="0"/>
    <xf numFmtId="0" fontId="15" fillId="21" borderId="0" applyNumberFormat="0" applyBorder="0" applyAlignment="0" applyProtection="0"/>
    <xf numFmtId="0" fontId="88" fillId="0" borderId="0"/>
    <xf numFmtId="0" fontId="13" fillId="9" borderId="0" applyNumberFormat="0" applyBorder="0" applyAlignment="0" applyProtection="0"/>
    <xf numFmtId="0" fontId="88" fillId="0" borderId="0"/>
    <xf numFmtId="0" fontId="13" fillId="25" borderId="0" applyNumberFormat="0" applyBorder="0" applyAlignment="0" applyProtection="0"/>
    <xf numFmtId="0" fontId="88" fillId="0" borderId="0"/>
    <xf numFmtId="0" fontId="87" fillId="0" borderId="0"/>
    <xf numFmtId="0" fontId="13" fillId="25" borderId="0" applyNumberFormat="0" applyBorder="0" applyAlignment="0" applyProtection="0"/>
    <xf numFmtId="0" fontId="87" fillId="0" borderId="0"/>
    <xf numFmtId="0" fontId="16" fillId="8" borderId="0" applyNumberFormat="0" applyBorder="0" applyAlignment="0" applyProtection="0"/>
    <xf numFmtId="0" fontId="87" fillId="0" borderId="0"/>
    <xf numFmtId="0" fontId="15" fillId="10" borderId="0" applyNumberFormat="0" applyBorder="0" applyAlignment="0" applyProtection="0"/>
    <xf numFmtId="0" fontId="88" fillId="0" borderId="0"/>
    <xf numFmtId="0" fontId="88" fillId="0" borderId="0"/>
    <xf numFmtId="0" fontId="88" fillId="0" borderId="0"/>
    <xf numFmtId="0" fontId="13" fillId="29" borderId="0" applyNumberFormat="0" applyBorder="0" applyAlignment="0" applyProtection="0"/>
    <xf numFmtId="0" fontId="88" fillId="0" borderId="0"/>
    <xf numFmtId="0" fontId="15" fillId="37" borderId="0" applyNumberFormat="0" applyBorder="0" applyAlignment="0" applyProtection="0"/>
    <xf numFmtId="0" fontId="88" fillId="0" borderId="0"/>
    <xf numFmtId="0" fontId="13" fillId="14" borderId="0" applyNumberFormat="0" applyBorder="0" applyAlignment="0" applyProtection="0"/>
    <xf numFmtId="0" fontId="88" fillId="0" borderId="0"/>
    <xf numFmtId="0" fontId="13" fillId="30" borderId="0" applyNumberFormat="0" applyBorder="0" applyAlignment="0" applyProtection="0"/>
    <xf numFmtId="0" fontId="87" fillId="0" borderId="0"/>
    <xf numFmtId="0" fontId="13" fillId="30" borderId="0" applyNumberFormat="0" applyBorder="0" applyAlignment="0" applyProtection="0"/>
    <xf numFmtId="0" fontId="87" fillId="0" borderId="0"/>
    <xf numFmtId="0" fontId="13" fillId="30" borderId="0" applyNumberFormat="0" applyBorder="0" applyAlignment="0" applyProtection="0"/>
    <xf numFmtId="0" fontId="87" fillId="0" borderId="0"/>
    <xf numFmtId="0" fontId="13" fillId="26" borderId="0" applyNumberFormat="0" applyBorder="0" applyAlignment="0" applyProtection="0"/>
    <xf numFmtId="0" fontId="87" fillId="0" borderId="0"/>
    <xf numFmtId="0" fontId="13" fillId="22" borderId="0" applyNumberFormat="0" applyBorder="0" applyAlignment="0" applyProtection="0"/>
    <xf numFmtId="0" fontId="15" fillId="9" borderId="0" applyNumberFormat="0" applyBorder="0" applyAlignment="0" applyProtection="0"/>
    <xf numFmtId="0" fontId="87" fillId="0" borderId="0"/>
    <xf numFmtId="0" fontId="87" fillId="0" borderId="0"/>
    <xf numFmtId="0" fontId="13" fillId="26" borderId="0" applyNumberFormat="0" applyBorder="0" applyAlignment="0" applyProtection="0"/>
    <xf numFmtId="0" fontId="87" fillId="0" borderId="0"/>
    <xf numFmtId="0" fontId="13" fillId="11" borderId="0" applyNumberFormat="0" applyBorder="0" applyAlignment="0" applyProtection="0"/>
    <xf numFmtId="0" fontId="88" fillId="0" borderId="0"/>
    <xf numFmtId="0" fontId="13" fillId="14" borderId="0" applyNumberFormat="0" applyBorder="0" applyAlignment="0" applyProtection="0"/>
    <xf numFmtId="0" fontId="88" fillId="0" borderId="0"/>
    <xf numFmtId="0" fontId="13" fillId="22" borderId="0" applyNumberFormat="0" applyBorder="0" applyAlignment="0" applyProtection="0"/>
    <xf numFmtId="0" fontId="88" fillId="0" borderId="0"/>
    <xf numFmtId="0" fontId="13" fillId="14" borderId="0" applyNumberFormat="0" applyBorder="0" applyAlignment="0" applyProtection="0"/>
    <xf numFmtId="0" fontId="88" fillId="0" borderId="0"/>
    <xf numFmtId="0" fontId="13" fillId="10" borderId="0" applyNumberFormat="0" applyBorder="0" applyAlignment="0" applyProtection="0"/>
    <xf numFmtId="0" fontId="13" fillId="17" borderId="0" applyNumberFormat="0" applyBorder="0" applyAlignment="0" applyProtection="0"/>
    <xf numFmtId="0" fontId="88" fillId="0" borderId="0"/>
    <xf numFmtId="0" fontId="87" fillId="0" borderId="0"/>
    <xf numFmtId="0" fontId="33" fillId="0" borderId="0"/>
    <xf numFmtId="0" fontId="87" fillId="0" borderId="0"/>
    <xf numFmtId="0" fontId="13" fillId="0" borderId="0"/>
    <xf numFmtId="0" fontId="87" fillId="0" borderId="0"/>
    <xf numFmtId="0" fontId="13" fillId="9" borderId="0" applyNumberFormat="0" applyBorder="0" applyAlignment="0" applyProtection="0"/>
    <xf numFmtId="0" fontId="87" fillId="0" borderId="0"/>
    <xf numFmtId="0" fontId="13" fillId="25" borderId="0" applyNumberFormat="0" applyBorder="0" applyAlignment="0" applyProtection="0"/>
    <xf numFmtId="0" fontId="87" fillId="0" borderId="0"/>
    <xf numFmtId="0" fontId="13" fillId="29" borderId="0" applyNumberFormat="0" applyBorder="0" applyAlignment="0" applyProtection="0"/>
    <xf numFmtId="0" fontId="13" fillId="25" borderId="0" applyNumberFormat="0" applyBorder="0" applyAlignment="0" applyProtection="0"/>
    <xf numFmtId="0" fontId="87" fillId="0" borderId="0"/>
    <xf numFmtId="0" fontId="13" fillId="29" borderId="0" applyNumberFormat="0" applyBorder="0" applyAlignment="0" applyProtection="0"/>
    <xf numFmtId="0" fontId="87" fillId="0" borderId="0"/>
    <xf numFmtId="0" fontId="13" fillId="25"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13" fillId="13"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13" fillId="25" borderId="0" applyNumberFormat="0" applyBorder="0" applyAlignment="0" applyProtection="0"/>
    <xf numFmtId="0" fontId="87" fillId="0" borderId="0"/>
    <xf numFmtId="0" fontId="33" fillId="0" borderId="0"/>
    <xf numFmtId="0" fontId="87" fillId="0" borderId="0"/>
    <xf numFmtId="0" fontId="13" fillId="29" borderId="0" applyNumberFormat="0" applyBorder="0" applyAlignment="0" applyProtection="0"/>
    <xf numFmtId="0" fontId="87" fillId="0" borderId="0"/>
    <xf numFmtId="0" fontId="13" fillId="17" borderId="0" applyNumberFormat="0" applyBorder="0" applyAlignment="0" applyProtection="0"/>
    <xf numFmtId="0" fontId="88" fillId="0" borderId="0"/>
    <xf numFmtId="0" fontId="13" fillId="25" borderId="0" applyNumberFormat="0" applyBorder="0" applyAlignment="0" applyProtection="0"/>
    <xf numFmtId="0" fontId="88" fillId="0" borderId="0"/>
    <xf numFmtId="0" fontId="13" fillId="25" borderId="0" applyNumberFormat="0" applyBorder="0" applyAlignment="0" applyProtection="0"/>
    <xf numFmtId="0" fontId="88" fillId="0" borderId="0"/>
    <xf numFmtId="0" fontId="33" fillId="0" borderId="0"/>
    <xf numFmtId="0" fontId="88" fillId="0" borderId="0"/>
    <xf numFmtId="0" fontId="15" fillId="22" borderId="0" applyNumberFormat="0" applyBorder="0" applyAlignment="0" applyProtection="0"/>
    <xf numFmtId="0" fontId="88" fillId="0" borderId="0"/>
    <xf numFmtId="0" fontId="13" fillId="14" borderId="0" applyNumberFormat="0" applyBorder="0" applyAlignment="0" applyProtection="0"/>
    <xf numFmtId="0" fontId="87" fillId="0" borderId="0"/>
    <xf numFmtId="0" fontId="13" fillId="30" borderId="0" applyNumberFormat="0" applyBorder="0" applyAlignment="0" applyProtection="0"/>
    <xf numFmtId="0" fontId="87" fillId="0" borderId="0"/>
    <xf numFmtId="0" fontId="13" fillId="18" borderId="0" applyNumberFormat="0" applyBorder="0" applyAlignment="0" applyProtection="0"/>
    <xf numFmtId="0" fontId="87" fillId="0" borderId="0"/>
    <xf numFmtId="0" fontId="88" fillId="0" borderId="0"/>
    <xf numFmtId="0" fontId="13" fillId="17" borderId="0" applyNumberFormat="0" applyBorder="0" applyAlignment="0" applyProtection="0"/>
    <xf numFmtId="0" fontId="88" fillId="0" borderId="0"/>
    <xf numFmtId="0" fontId="15" fillId="30" borderId="0" applyNumberFormat="0" applyBorder="0" applyAlignment="0" applyProtection="0"/>
    <xf numFmtId="0" fontId="88" fillId="0" borderId="0"/>
    <xf numFmtId="0" fontId="87" fillId="0" borderId="0"/>
    <xf numFmtId="0" fontId="13" fillId="15" borderId="0" applyNumberFormat="0" applyBorder="0" applyAlignment="0" applyProtection="0"/>
    <xf numFmtId="0" fontId="13" fillId="30" borderId="0" applyNumberFormat="0" applyBorder="0" applyAlignment="0" applyProtection="0"/>
    <xf numFmtId="0" fontId="87" fillId="0" borderId="0"/>
    <xf numFmtId="0" fontId="13" fillId="18" borderId="0" applyNumberFormat="0" applyBorder="0" applyAlignment="0" applyProtection="0"/>
    <xf numFmtId="0" fontId="87" fillId="0" borderId="0"/>
    <xf numFmtId="0" fontId="13" fillId="25" borderId="0" applyNumberFormat="0" applyBorder="0" applyAlignment="0" applyProtection="0"/>
    <xf numFmtId="0" fontId="87" fillId="0" borderId="0"/>
    <xf numFmtId="0" fontId="13" fillId="0" borderId="0"/>
    <xf numFmtId="0" fontId="13" fillId="13" borderId="0" applyNumberFormat="0" applyBorder="0" applyAlignment="0" applyProtection="0"/>
    <xf numFmtId="0" fontId="88" fillId="0" borderId="0"/>
    <xf numFmtId="0" fontId="87" fillId="0" borderId="0"/>
    <xf numFmtId="0" fontId="88" fillId="0" borderId="0"/>
    <xf numFmtId="0" fontId="13" fillId="26" borderId="0" applyNumberFormat="0" applyBorder="0" applyAlignment="0" applyProtection="0"/>
    <xf numFmtId="0" fontId="13" fillId="11" borderId="0" applyNumberFormat="0" applyBorder="0" applyAlignment="0" applyProtection="0"/>
    <xf numFmtId="0" fontId="88" fillId="0" borderId="0"/>
    <xf numFmtId="0" fontId="13" fillId="22" borderId="0" applyNumberFormat="0" applyBorder="0" applyAlignment="0" applyProtection="0"/>
    <xf numFmtId="0" fontId="88" fillId="0" borderId="0"/>
    <xf numFmtId="0" fontId="13" fillId="14" borderId="0" applyNumberFormat="0" applyBorder="0" applyAlignment="0" applyProtection="0"/>
    <xf numFmtId="0" fontId="88" fillId="0" borderId="0"/>
    <xf numFmtId="0" fontId="13" fillId="9" borderId="0" applyNumberFormat="0" applyBorder="0" applyAlignment="0" applyProtection="0"/>
    <xf numFmtId="0" fontId="88" fillId="0" borderId="0"/>
    <xf numFmtId="0" fontId="13" fillId="10" borderId="0" applyNumberFormat="0" applyBorder="0" applyAlignment="0" applyProtection="0"/>
    <xf numFmtId="0" fontId="13" fillId="0" borderId="0"/>
    <xf numFmtId="0" fontId="88" fillId="0" borderId="0"/>
    <xf numFmtId="0" fontId="13" fillId="29" borderId="0" applyNumberFormat="0" applyBorder="0" applyAlignment="0" applyProtection="0"/>
    <xf numFmtId="0" fontId="88" fillId="0" borderId="0"/>
    <xf numFmtId="0" fontId="13" fillId="29" borderId="0" applyNumberFormat="0" applyBorder="0" applyAlignment="0" applyProtection="0"/>
    <xf numFmtId="0" fontId="88" fillId="0" borderId="0"/>
    <xf numFmtId="0" fontId="34" fillId="0" borderId="0"/>
    <xf numFmtId="0" fontId="88" fillId="0" borderId="0"/>
    <xf numFmtId="0" fontId="17" fillId="0" borderId="0" applyNumberFormat="0" applyBorder="0" applyAlignment="0" applyProtection="0"/>
    <xf numFmtId="0" fontId="88" fillId="0" borderId="0"/>
    <xf numFmtId="0" fontId="13" fillId="22" borderId="0" applyNumberFormat="0" applyBorder="0" applyAlignment="0" applyProtection="0"/>
    <xf numFmtId="0" fontId="88" fillId="0" borderId="0"/>
    <xf numFmtId="0" fontId="13" fillId="26" borderId="0" applyNumberFormat="0" applyBorder="0" applyAlignment="0" applyProtection="0"/>
    <xf numFmtId="0" fontId="88" fillId="0" borderId="0"/>
    <xf numFmtId="0" fontId="13" fillId="18" borderId="0" applyNumberFormat="0" applyBorder="0" applyAlignment="0" applyProtection="0"/>
    <xf numFmtId="0" fontId="88" fillId="0" borderId="0"/>
    <xf numFmtId="0" fontId="33" fillId="0" borderId="0"/>
    <xf numFmtId="0" fontId="87" fillId="0" borderId="0"/>
    <xf numFmtId="0" fontId="13" fillId="0" borderId="0"/>
    <xf numFmtId="0" fontId="87" fillId="0" borderId="0"/>
    <xf numFmtId="0" fontId="33" fillId="0" borderId="0"/>
    <xf numFmtId="0" fontId="88" fillId="0" borderId="0"/>
    <xf numFmtId="0" fontId="13" fillId="17" borderId="0" applyNumberFormat="0" applyBorder="0" applyAlignment="0" applyProtection="0"/>
    <xf numFmtId="0" fontId="88" fillId="0" borderId="0"/>
    <xf numFmtId="0" fontId="13" fillId="29" borderId="0" applyNumberFormat="0" applyBorder="0" applyAlignment="0" applyProtection="0"/>
    <xf numFmtId="0" fontId="88" fillId="0" borderId="0"/>
    <xf numFmtId="0" fontId="13" fillId="0" borderId="0"/>
    <xf numFmtId="0" fontId="88" fillId="0" borderId="0"/>
    <xf numFmtId="0" fontId="13" fillId="25" borderId="0" applyNumberFormat="0" applyBorder="0" applyAlignment="0" applyProtection="0"/>
    <xf numFmtId="0" fontId="88" fillId="0" borderId="0"/>
    <xf numFmtId="0" fontId="13" fillId="0" borderId="0"/>
    <xf numFmtId="0" fontId="88" fillId="0" borderId="0"/>
    <xf numFmtId="0" fontId="13" fillId="25" borderId="0" applyNumberFormat="0" applyBorder="0" applyAlignment="0" applyProtection="0"/>
    <xf numFmtId="0" fontId="87" fillId="0" borderId="0"/>
    <xf numFmtId="0" fontId="87" fillId="0" borderId="0"/>
    <xf numFmtId="0" fontId="88" fillId="0" borderId="0"/>
    <xf numFmtId="0" fontId="87" fillId="0" borderId="0"/>
    <xf numFmtId="0" fontId="88" fillId="0" borderId="0"/>
    <xf numFmtId="0" fontId="13" fillId="30" borderId="0" applyNumberFormat="0" applyBorder="0" applyAlignment="0" applyProtection="0"/>
    <xf numFmtId="0" fontId="16" fillId="51" borderId="0" applyNumberFormat="0" applyBorder="0" applyAlignment="0" applyProtection="0"/>
    <xf numFmtId="0" fontId="88" fillId="0" borderId="0"/>
    <xf numFmtId="0" fontId="13" fillId="26" borderId="0" applyNumberFormat="0" applyBorder="0" applyAlignment="0" applyProtection="0"/>
    <xf numFmtId="0" fontId="13" fillId="21" borderId="0" applyNumberFormat="0" applyBorder="0" applyAlignment="0" applyProtection="0"/>
    <xf numFmtId="0" fontId="88" fillId="0" borderId="0"/>
    <xf numFmtId="0" fontId="13" fillId="30" borderId="0" applyNumberFormat="0" applyBorder="0" applyAlignment="0" applyProtection="0"/>
    <xf numFmtId="0" fontId="88" fillId="0" borderId="0"/>
    <xf numFmtId="0" fontId="87" fillId="0" borderId="0"/>
    <xf numFmtId="0" fontId="13" fillId="22" borderId="0" applyNumberFormat="0" applyBorder="0" applyAlignment="0" applyProtection="0"/>
    <xf numFmtId="0" fontId="13" fillId="26" borderId="0" applyNumberFormat="0" applyBorder="0" applyAlignment="0" applyProtection="0"/>
    <xf numFmtId="0" fontId="13" fillId="25" borderId="0" applyNumberFormat="0" applyBorder="0" applyAlignment="0" applyProtection="0"/>
    <xf numFmtId="0" fontId="88" fillId="0" borderId="0"/>
    <xf numFmtId="0" fontId="13" fillId="17" borderId="0" applyNumberFormat="0" applyBorder="0" applyAlignment="0" applyProtection="0"/>
    <xf numFmtId="0" fontId="88" fillId="0" borderId="0"/>
    <xf numFmtId="0" fontId="13" fillId="22" borderId="0" applyNumberFormat="0" applyBorder="0" applyAlignment="0" applyProtection="0"/>
    <xf numFmtId="0" fontId="88" fillId="0" borderId="0"/>
    <xf numFmtId="0" fontId="13" fillId="11" borderId="0" applyNumberFormat="0" applyBorder="0" applyAlignment="0" applyProtection="0"/>
    <xf numFmtId="0" fontId="88" fillId="0" borderId="0"/>
    <xf numFmtId="0" fontId="13" fillId="22" borderId="0" applyNumberFormat="0" applyBorder="0" applyAlignment="0" applyProtection="0"/>
    <xf numFmtId="0" fontId="88" fillId="0" borderId="0"/>
    <xf numFmtId="0" fontId="13" fillId="22" borderId="0" applyNumberFormat="0" applyBorder="0" applyAlignment="0" applyProtection="0"/>
    <xf numFmtId="0" fontId="88" fillId="0" borderId="0"/>
    <xf numFmtId="0" fontId="13" fillId="18" borderId="0" applyNumberFormat="0" applyBorder="0" applyAlignment="0" applyProtection="0"/>
    <xf numFmtId="0" fontId="88" fillId="0" borderId="0"/>
    <xf numFmtId="0" fontId="13" fillId="25" borderId="0" applyNumberFormat="0" applyBorder="0" applyAlignment="0" applyProtection="0"/>
    <xf numFmtId="0" fontId="88" fillId="0" borderId="0"/>
    <xf numFmtId="0" fontId="13" fillId="25" borderId="0" applyNumberFormat="0" applyBorder="0" applyAlignment="0" applyProtection="0"/>
    <xf numFmtId="0" fontId="88" fillId="0" borderId="0"/>
    <xf numFmtId="0" fontId="13" fillId="0" borderId="0"/>
    <xf numFmtId="0" fontId="88" fillId="0" borderId="0"/>
    <xf numFmtId="0" fontId="13" fillId="0" borderId="0"/>
    <xf numFmtId="0" fontId="87" fillId="0" borderId="0"/>
    <xf numFmtId="0" fontId="88" fillId="0" borderId="0"/>
    <xf numFmtId="0" fontId="13" fillId="9" borderId="0" applyNumberFormat="0" applyBorder="0" applyAlignment="0" applyProtection="0"/>
    <xf numFmtId="0" fontId="88" fillId="0" borderId="0"/>
    <xf numFmtId="0" fontId="15" fillId="33" borderId="0" applyNumberFormat="0" applyBorder="0" applyAlignment="0" applyProtection="0"/>
    <xf numFmtId="0" fontId="88" fillId="0" borderId="0"/>
    <xf numFmtId="0" fontId="34" fillId="0" borderId="0"/>
    <xf numFmtId="0" fontId="88" fillId="0" borderId="0"/>
    <xf numFmtId="0" fontId="13" fillId="22" borderId="0" applyNumberFormat="0" applyBorder="0" applyAlignment="0" applyProtection="0"/>
    <xf numFmtId="0" fontId="88" fillId="0" borderId="0"/>
    <xf numFmtId="0" fontId="13" fillId="30" borderId="0" applyNumberFormat="0" applyBorder="0" applyAlignment="0" applyProtection="0"/>
    <xf numFmtId="0" fontId="88" fillId="0" borderId="0"/>
    <xf numFmtId="0" fontId="13" fillId="14" borderId="0" applyNumberFormat="0" applyBorder="0" applyAlignment="0" applyProtection="0"/>
    <xf numFmtId="0" fontId="88" fillId="0" borderId="0"/>
    <xf numFmtId="0" fontId="13" fillId="14" borderId="0" applyNumberFormat="0" applyBorder="0" applyAlignment="0" applyProtection="0"/>
    <xf numFmtId="0" fontId="88" fillId="0" borderId="0"/>
    <xf numFmtId="0" fontId="13" fillId="25" borderId="0" applyNumberFormat="0" applyBorder="0" applyAlignment="0" applyProtection="0"/>
    <xf numFmtId="0" fontId="88" fillId="0" borderId="0"/>
    <xf numFmtId="0" fontId="13" fillId="0" borderId="0"/>
    <xf numFmtId="0" fontId="88" fillId="0" borderId="0"/>
    <xf numFmtId="0" fontId="13" fillId="9" borderId="0" applyNumberFormat="0" applyBorder="0" applyAlignment="0" applyProtection="0"/>
    <xf numFmtId="0" fontId="88" fillId="0" borderId="0"/>
    <xf numFmtId="0" fontId="13" fillId="29" borderId="0" applyNumberFormat="0" applyBorder="0" applyAlignment="0" applyProtection="0"/>
    <xf numFmtId="0" fontId="87" fillId="0" borderId="0"/>
    <xf numFmtId="0" fontId="88" fillId="0" borderId="0"/>
    <xf numFmtId="0" fontId="13" fillId="25" borderId="0" applyNumberFormat="0" applyBorder="0" applyAlignment="0" applyProtection="0"/>
    <xf numFmtId="0" fontId="88" fillId="0" borderId="0"/>
    <xf numFmtId="0" fontId="13" fillId="21" borderId="0" applyNumberFormat="0" applyBorder="0" applyAlignment="0" applyProtection="0"/>
    <xf numFmtId="0" fontId="88" fillId="0" borderId="0"/>
    <xf numFmtId="0" fontId="13" fillId="13" borderId="0" applyNumberFormat="0" applyBorder="0" applyAlignment="0" applyProtection="0"/>
    <xf numFmtId="0" fontId="88" fillId="0" borderId="0"/>
    <xf numFmtId="0" fontId="13" fillId="21" borderId="0" applyNumberFormat="0" applyBorder="0" applyAlignment="0" applyProtection="0"/>
    <xf numFmtId="0" fontId="88" fillId="0" borderId="0"/>
    <xf numFmtId="0" fontId="13" fillId="25" borderId="0" applyNumberFormat="0" applyBorder="0" applyAlignment="0" applyProtection="0"/>
    <xf numFmtId="0" fontId="88" fillId="0" borderId="0"/>
    <xf numFmtId="0" fontId="13" fillId="9" borderId="0" applyNumberFormat="0" applyBorder="0" applyAlignment="0" applyProtection="0"/>
    <xf numFmtId="0" fontId="88" fillId="0" borderId="0"/>
    <xf numFmtId="0" fontId="13" fillId="25" borderId="0" applyNumberFormat="0" applyBorder="0" applyAlignment="0" applyProtection="0"/>
    <xf numFmtId="0" fontId="88" fillId="0" borderId="0"/>
    <xf numFmtId="0" fontId="13" fillId="21" borderId="0" applyNumberFormat="0" applyBorder="0" applyAlignment="0" applyProtection="0"/>
    <xf numFmtId="0" fontId="88" fillId="0" borderId="0"/>
    <xf numFmtId="0" fontId="13" fillId="29" borderId="0" applyNumberFormat="0" applyBorder="0" applyAlignment="0" applyProtection="0"/>
    <xf numFmtId="0" fontId="88" fillId="0" borderId="0"/>
    <xf numFmtId="0" fontId="13" fillId="25" borderId="0" applyNumberFormat="0" applyBorder="0" applyAlignment="0" applyProtection="0"/>
    <xf numFmtId="0" fontId="88" fillId="0" borderId="0"/>
    <xf numFmtId="0" fontId="33" fillId="0" borderId="0"/>
    <xf numFmtId="0" fontId="87" fillId="0" borderId="0"/>
    <xf numFmtId="0" fontId="88" fillId="0" borderId="0"/>
    <xf numFmtId="0" fontId="13" fillId="30" borderId="0" applyNumberFormat="0" applyBorder="0" applyAlignment="0" applyProtection="0"/>
    <xf numFmtId="0" fontId="88" fillId="0" borderId="0"/>
    <xf numFmtId="0" fontId="13" fillId="15" borderId="0" applyNumberFormat="0" applyBorder="0" applyAlignment="0" applyProtection="0"/>
    <xf numFmtId="0" fontId="88" fillId="0" borderId="0"/>
    <xf numFmtId="0" fontId="16" fillId="51" borderId="0" applyNumberFormat="0" applyBorder="0" applyAlignment="0" applyProtection="0"/>
    <xf numFmtId="0" fontId="88" fillId="0" borderId="0"/>
    <xf numFmtId="0" fontId="13" fillId="18" borderId="0" applyNumberFormat="0" applyBorder="0" applyAlignment="0" applyProtection="0"/>
    <xf numFmtId="0" fontId="88" fillId="0" borderId="0"/>
    <xf numFmtId="0" fontId="13" fillId="0" borderId="0"/>
    <xf numFmtId="0" fontId="88" fillId="0" borderId="0"/>
    <xf numFmtId="0" fontId="33" fillId="0" borderId="0"/>
    <xf numFmtId="0" fontId="88" fillId="0" borderId="0"/>
    <xf numFmtId="0" fontId="13" fillId="0" borderId="0" applyNumberFormat="0" applyAlignment="0" applyProtection="0"/>
    <xf numFmtId="0" fontId="88" fillId="0" borderId="0"/>
    <xf numFmtId="0" fontId="13" fillId="22" borderId="0" applyNumberFormat="0" applyBorder="0" applyAlignment="0" applyProtection="0"/>
    <xf numFmtId="0" fontId="88" fillId="0" borderId="0"/>
    <xf numFmtId="0" fontId="13" fillId="0" borderId="0"/>
    <xf numFmtId="0" fontId="88" fillId="0" borderId="0"/>
    <xf numFmtId="0" fontId="13" fillId="30" borderId="0" applyNumberFormat="0" applyBorder="0" applyAlignment="0" applyProtection="0"/>
    <xf numFmtId="0" fontId="88" fillId="0" borderId="0"/>
    <xf numFmtId="0" fontId="13" fillId="18" borderId="0" applyNumberFormat="0" applyBorder="0" applyAlignment="0" applyProtection="0"/>
    <xf numFmtId="0" fontId="87" fillId="0" borderId="0"/>
    <xf numFmtId="0" fontId="88" fillId="0" borderId="0"/>
    <xf numFmtId="0" fontId="13" fillId="10" borderId="0" applyNumberFormat="0" applyBorder="0" applyAlignment="0" applyProtection="0"/>
    <xf numFmtId="0" fontId="88" fillId="0" borderId="0"/>
    <xf numFmtId="0" fontId="13" fillId="10" borderId="0" applyNumberFormat="0" applyBorder="0" applyAlignment="0" applyProtection="0"/>
    <xf numFmtId="0" fontId="88" fillId="0" borderId="0"/>
    <xf numFmtId="0" fontId="13" fillId="0" borderId="0"/>
    <xf numFmtId="0" fontId="88" fillId="0" borderId="0"/>
    <xf numFmtId="0" fontId="13" fillId="26" borderId="0" applyNumberFormat="0" applyBorder="0" applyAlignment="0" applyProtection="0"/>
    <xf numFmtId="0" fontId="87" fillId="0" borderId="0"/>
    <xf numFmtId="0" fontId="88" fillId="0" borderId="0"/>
    <xf numFmtId="0" fontId="87" fillId="0" borderId="0"/>
    <xf numFmtId="0" fontId="13" fillId="14" borderId="0" applyNumberFormat="0" applyBorder="0" applyAlignment="0" applyProtection="0"/>
    <xf numFmtId="0" fontId="16" fillId="11" borderId="0" applyNumberFormat="0" applyBorder="0" applyAlignment="0" applyProtection="0"/>
    <xf numFmtId="0" fontId="87" fillId="0" borderId="0"/>
    <xf numFmtId="0" fontId="15" fillId="10" borderId="0" applyNumberFormat="0" applyBorder="0" applyAlignment="0" applyProtection="0"/>
    <xf numFmtId="0" fontId="13" fillId="26" borderId="0" applyNumberFormat="0" applyBorder="0" applyAlignment="0" applyProtection="0"/>
    <xf numFmtId="0" fontId="87" fillId="0" borderId="0"/>
    <xf numFmtId="0" fontId="88" fillId="0" borderId="0"/>
    <xf numFmtId="0" fontId="13" fillId="10" borderId="0" applyNumberFormat="0" applyBorder="0" applyAlignment="0" applyProtection="0"/>
    <xf numFmtId="0" fontId="13" fillId="0" borderId="0"/>
    <xf numFmtId="0" fontId="88" fillId="0" borderId="0"/>
    <xf numFmtId="0" fontId="87" fillId="0" borderId="0"/>
    <xf numFmtId="0" fontId="88" fillId="0" borderId="0"/>
    <xf numFmtId="0" fontId="87" fillId="0" borderId="0"/>
    <xf numFmtId="0" fontId="88" fillId="0" borderId="0"/>
    <xf numFmtId="0" fontId="13" fillId="10" borderId="0" applyNumberFormat="0" applyBorder="0" applyAlignment="0" applyProtection="0"/>
    <xf numFmtId="0" fontId="88" fillId="0" borderId="0"/>
    <xf numFmtId="0" fontId="88" fillId="0" borderId="0"/>
    <xf numFmtId="0" fontId="88" fillId="0" borderId="0"/>
    <xf numFmtId="0" fontId="88" fillId="0" borderId="0"/>
    <xf numFmtId="0" fontId="13" fillId="0" borderId="0"/>
    <xf numFmtId="0" fontId="88" fillId="0" borderId="0"/>
    <xf numFmtId="0" fontId="13" fillId="0" borderId="0"/>
    <xf numFmtId="0" fontId="88" fillId="0" borderId="0"/>
    <xf numFmtId="0" fontId="13" fillId="29" borderId="0" applyNumberFormat="0" applyBorder="0" applyAlignment="0" applyProtection="0"/>
    <xf numFmtId="0" fontId="88" fillId="0" borderId="0"/>
    <xf numFmtId="0" fontId="13" fillId="10" borderId="0" applyNumberFormat="0" applyBorder="0" applyAlignment="0" applyProtection="0"/>
    <xf numFmtId="0" fontId="88" fillId="0" borderId="0"/>
    <xf numFmtId="0" fontId="13" fillId="29" borderId="0" applyNumberFormat="0" applyBorder="0" applyAlignment="0" applyProtection="0"/>
    <xf numFmtId="0" fontId="87" fillId="0" borderId="0"/>
    <xf numFmtId="0" fontId="88" fillId="0" borderId="0"/>
    <xf numFmtId="0" fontId="13" fillId="29" borderId="0" applyNumberFormat="0" applyBorder="0" applyAlignment="0" applyProtection="0"/>
    <xf numFmtId="0" fontId="88" fillId="0" borderId="0"/>
    <xf numFmtId="0" fontId="13" fillId="10" borderId="0" applyNumberFormat="0" applyBorder="0" applyAlignment="0" applyProtection="0"/>
    <xf numFmtId="0" fontId="88" fillId="0" borderId="0"/>
    <xf numFmtId="0" fontId="13" fillId="25" borderId="0" applyNumberFormat="0" applyBorder="0" applyAlignment="0" applyProtection="0"/>
    <xf numFmtId="0" fontId="88" fillId="0" borderId="0"/>
    <xf numFmtId="0" fontId="13" fillId="9" borderId="0" applyNumberFormat="0" applyBorder="0" applyAlignment="0" applyProtection="0"/>
    <xf numFmtId="0" fontId="88" fillId="0" borderId="0"/>
    <xf numFmtId="0" fontId="13" fillId="21" borderId="0" applyNumberFormat="0" applyBorder="0" applyAlignment="0" applyProtection="0"/>
    <xf numFmtId="0" fontId="88" fillId="0" borderId="0"/>
    <xf numFmtId="0" fontId="13" fillId="21" borderId="0" applyNumberFormat="0" applyBorder="0" applyAlignment="0" applyProtection="0"/>
    <xf numFmtId="0" fontId="88" fillId="0" borderId="0"/>
    <xf numFmtId="0" fontId="13" fillId="9" borderId="0" applyNumberFormat="0" applyBorder="0" applyAlignment="0" applyProtection="0"/>
    <xf numFmtId="0" fontId="88" fillId="0" borderId="0"/>
    <xf numFmtId="0" fontId="13" fillId="29" borderId="0" applyNumberFormat="0" applyBorder="0" applyAlignment="0" applyProtection="0"/>
    <xf numFmtId="0" fontId="88" fillId="0" borderId="0"/>
    <xf numFmtId="0" fontId="13" fillId="25" borderId="0" applyNumberFormat="0" applyBorder="0" applyAlignment="0" applyProtection="0"/>
    <xf numFmtId="0" fontId="88" fillId="0" borderId="0"/>
    <xf numFmtId="0" fontId="13" fillId="25" borderId="0" applyNumberFormat="0" applyBorder="0" applyAlignment="0" applyProtection="0"/>
    <xf numFmtId="0" fontId="88" fillId="0" borderId="0"/>
    <xf numFmtId="0" fontId="13" fillId="9" borderId="0" applyNumberFormat="0" applyBorder="0" applyAlignment="0" applyProtection="0"/>
    <xf numFmtId="0" fontId="87" fillId="0" borderId="0"/>
    <xf numFmtId="0" fontId="88" fillId="0" borderId="0"/>
    <xf numFmtId="0" fontId="15" fillId="10" borderId="0" applyNumberFormat="0" applyBorder="0" applyAlignment="0" applyProtection="0"/>
    <xf numFmtId="0" fontId="88" fillId="0" borderId="0"/>
    <xf numFmtId="0" fontId="13" fillId="9" borderId="0" applyNumberFormat="0" applyBorder="0" applyAlignment="0" applyProtection="0"/>
    <xf numFmtId="0" fontId="88" fillId="0" borderId="0"/>
    <xf numFmtId="0" fontId="13" fillId="25" borderId="0" applyNumberFormat="0" applyBorder="0" applyAlignment="0" applyProtection="0"/>
    <xf numFmtId="0" fontId="88" fillId="0" borderId="0"/>
    <xf numFmtId="0" fontId="13" fillId="9" borderId="0" applyNumberFormat="0" applyBorder="0" applyAlignment="0" applyProtection="0"/>
    <xf numFmtId="0" fontId="88" fillId="0" borderId="0"/>
    <xf numFmtId="0" fontId="13" fillId="9" borderId="0" applyNumberFormat="0" applyBorder="0" applyAlignment="0" applyProtection="0"/>
    <xf numFmtId="0" fontId="88" fillId="0" borderId="0"/>
    <xf numFmtId="0" fontId="13" fillId="0" borderId="0"/>
    <xf numFmtId="0" fontId="88" fillId="0" borderId="0"/>
    <xf numFmtId="0" fontId="13" fillId="0" borderId="0"/>
    <xf numFmtId="0" fontId="88" fillId="0" borderId="0"/>
    <xf numFmtId="0" fontId="13" fillId="0" borderId="0"/>
    <xf numFmtId="0" fontId="88" fillId="0" borderId="0"/>
    <xf numFmtId="0" fontId="13" fillId="0" borderId="0"/>
    <xf numFmtId="0" fontId="88" fillId="0" borderId="0"/>
    <xf numFmtId="0" fontId="13" fillId="0" borderId="0"/>
    <xf numFmtId="0" fontId="88" fillId="0" borderId="0"/>
    <xf numFmtId="0" fontId="13" fillId="0" borderId="0"/>
    <xf numFmtId="0" fontId="87" fillId="0" borderId="0"/>
    <xf numFmtId="0" fontId="88" fillId="0" borderId="0"/>
    <xf numFmtId="0" fontId="13" fillId="0" borderId="0"/>
    <xf numFmtId="0" fontId="88" fillId="0" borderId="0"/>
    <xf numFmtId="0" fontId="87" fillId="0" borderId="0"/>
    <xf numFmtId="0" fontId="88" fillId="0" borderId="0"/>
    <xf numFmtId="0" fontId="13" fillId="0" borderId="0"/>
    <xf numFmtId="0" fontId="87" fillId="0" borderId="0"/>
    <xf numFmtId="0" fontId="13" fillId="0" borderId="0"/>
    <xf numFmtId="0" fontId="88" fillId="0" borderId="0"/>
    <xf numFmtId="0" fontId="13" fillId="0" borderId="0"/>
    <xf numFmtId="0" fontId="88" fillId="0" borderId="0"/>
    <xf numFmtId="0" fontId="13" fillId="0" borderId="0"/>
    <xf numFmtId="0" fontId="88" fillId="0" borderId="0"/>
    <xf numFmtId="0" fontId="13" fillId="0" borderId="0"/>
    <xf numFmtId="0" fontId="88" fillId="0" borderId="0"/>
    <xf numFmtId="0" fontId="13" fillId="0" borderId="0"/>
    <xf numFmtId="0" fontId="87" fillId="0" borderId="0"/>
    <xf numFmtId="0" fontId="87" fillId="0" borderId="0"/>
    <xf numFmtId="0" fontId="87" fillId="0" borderId="0"/>
    <xf numFmtId="0" fontId="88" fillId="0" borderId="0"/>
    <xf numFmtId="0" fontId="87" fillId="0" borderId="0"/>
    <xf numFmtId="0" fontId="13"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7" fillId="0" borderId="0"/>
    <xf numFmtId="0" fontId="13"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7" fillId="0" borderId="0"/>
    <xf numFmtId="0" fontId="13" fillId="13" borderId="0" applyNumberFormat="0" applyBorder="0" applyAlignment="0" applyProtection="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7" fillId="0" borderId="0"/>
    <xf numFmtId="0" fontId="33" fillId="0" borderId="0"/>
    <xf numFmtId="0" fontId="88" fillId="0" borderId="0"/>
    <xf numFmtId="0" fontId="88" fillId="0" borderId="0"/>
    <xf numFmtId="0" fontId="87" fillId="0" borderId="0"/>
    <xf numFmtId="0" fontId="33" fillId="0" borderId="0"/>
    <xf numFmtId="0" fontId="88" fillId="0" borderId="0"/>
    <xf numFmtId="0" fontId="87" fillId="0" borderId="0"/>
    <xf numFmtId="0" fontId="88" fillId="0" borderId="0"/>
    <xf numFmtId="0" fontId="87" fillId="0" borderId="0"/>
    <xf numFmtId="0" fontId="33" fillId="0" borderId="0"/>
    <xf numFmtId="0" fontId="33" fillId="0" borderId="0"/>
    <xf numFmtId="0" fontId="87" fillId="0" borderId="0"/>
    <xf numFmtId="0" fontId="33" fillId="0" borderId="0"/>
    <xf numFmtId="0" fontId="33" fillId="0" borderId="0"/>
    <xf numFmtId="0" fontId="87" fillId="0" borderId="0"/>
    <xf numFmtId="0" fontId="13" fillId="0" borderId="0"/>
    <xf numFmtId="0" fontId="87" fillId="0" borderId="0"/>
    <xf numFmtId="0" fontId="88" fillId="0" borderId="0"/>
    <xf numFmtId="0" fontId="33" fillId="0" borderId="0"/>
    <xf numFmtId="0" fontId="33"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88" fillId="0" borderId="0"/>
    <xf numFmtId="0" fontId="15" fillId="7" borderId="3" applyNumberFormat="0" applyFont="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15" fillId="7" borderId="3" applyNumberFormat="0" applyFont="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15" fillId="7" borderId="3" applyNumberFormat="0" applyFont="0" applyAlignment="0" applyProtection="0"/>
    <xf numFmtId="0" fontId="87" fillId="0" borderId="0"/>
    <xf numFmtId="0" fontId="87" fillId="0" borderId="0"/>
    <xf numFmtId="0" fontId="87" fillId="0" borderId="0"/>
    <xf numFmtId="0" fontId="87" fillId="0" borderId="0"/>
    <xf numFmtId="0" fontId="88" fillId="0" borderId="0"/>
    <xf numFmtId="0" fontId="13" fillId="0" borderId="0"/>
    <xf numFmtId="0" fontId="88" fillId="0" borderId="0"/>
    <xf numFmtId="0" fontId="15" fillId="7" borderId="3" applyNumberFormat="0" applyFont="0" applyAlignment="0" applyProtection="0"/>
    <xf numFmtId="0" fontId="88" fillId="0" borderId="0"/>
    <xf numFmtId="0" fontId="15" fillId="7" borderId="3" applyNumberFormat="0" applyFont="0" applyAlignment="0" applyProtection="0"/>
    <xf numFmtId="0" fontId="88" fillId="0" borderId="0"/>
    <xf numFmtId="0" fontId="15" fillId="7" borderId="3" applyNumberFormat="0" applyFont="0" applyAlignment="0" applyProtection="0"/>
    <xf numFmtId="0" fontId="88" fillId="0" borderId="0"/>
    <xf numFmtId="0" fontId="39" fillId="7" borderId="3" applyNumberFormat="0" applyFont="0" applyAlignment="0" applyProtection="0"/>
    <xf numFmtId="0" fontId="88" fillId="0" borderId="0"/>
    <xf numFmtId="0" fontId="13" fillId="7" borderId="3" applyNumberFormat="0" applyFont="0" applyAlignment="0" applyProtection="0"/>
    <xf numFmtId="0" fontId="88" fillId="0" borderId="0"/>
    <xf numFmtId="0" fontId="13" fillId="7" borderId="3" applyNumberFormat="0" applyFont="0" applyAlignment="0" applyProtection="0"/>
    <xf numFmtId="0" fontId="88" fillId="0" borderId="0"/>
    <xf numFmtId="0" fontId="87" fillId="0" borderId="0"/>
    <xf numFmtId="0" fontId="13" fillId="7" borderId="3" applyNumberFormat="0" applyFont="0" applyAlignment="0" applyProtection="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7" fillId="0" borderId="0"/>
    <xf numFmtId="0" fontId="13" fillId="7" borderId="3" applyNumberFormat="0" applyFont="0" applyAlignment="0" applyProtection="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7" fillId="0" borderId="0"/>
    <xf numFmtId="0" fontId="13" fillId="7" borderId="3" applyNumberFormat="0" applyFont="0" applyAlignment="0" applyProtection="0"/>
    <xf numFmtId="0" fontId="87" fillId="0" borderId="0"/>
    <xf numFmtId="0" fontId="13" fillId="0" borderId="0"/>
    <xf numFmtId="0" fontId="87" fillId="0" borderId="0"/>
    <xf numFmtId="0" fontId="15" fillId="7" borderId="3" applyNumberFormat="0" applyFont="0" applyAlignment="0" applyProtection="0"/>
    <xf numFmtId="0" fontId="87" fillId="0" borderId="0"/>
    <xf numFmtId="0" fontId="13" fillId="7" borderId="3" applyNumberFormat="0" applyFont="0" applyAlignment="0" applyProtection="0"/>
    <xf numFmtId="0" fontId="87" fillId="0" borderId="0"/>
    <xf numFmtId="0" fontId="15" fillId="7" borderId="3" applyNumberFormat="0" applyFont="0" applyAlignment="0" applyProtection="0"/>
    <xf numFmtId="0" fontId="87" fillId="0" borderId="0"/>
    <xf numFmtId="0" fontId="13" fillId="14" borderId="0" applyNumberFormat="0" applyBorder="0" applyAlignment="0" applyProtection="0"/>
    <xf numFmtId="0" fontId="87" fillId="0" borderId="0"/>
    <xf numFmtId="0" fontId="13" fillId="0" borderId="0"/>
    <xf numFmtId="0" fontId="87" fillId="0" borderId="0"/>
    <xf numFmtId="0" fontId="13" fillId="22" borderId="0" applyNumberFormat="0" applyBorder="0" applyAlignment="0" applyProtection="0"/>
    <xf numFmtId="0" fontId="87" fillId="0" borderId="0"/>
    <xf numFmtId="0" fontId="88" fillId="0" borderId="0"/>
    <xf numFmtId="0" fontId="13" fillId="14"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13" fillId="10" borderId="0" applyNumberFormat="0" applyBorder="0" applyAlignment="0" applyProtection="0"/>
    <xf numFmtId="0" fontId="88" fillId="0" borderId="0"/>
    <xf numFmtId="0" fontId="13" fillId="10" borderId="0" applyNumberFormat="0" applyBorder="0" applyAlignment="0" applyProtection="0"/>
    <xf numFmtId="0" fontId="88" fillId="0" borderId="0"/>
    <xf numFmtId="0" fontId="13" fillId="10" borderId="0" applyNumberFormat="0" applyBorder="0" applyAlignment="0" applyProtection="0"/>
    <xf numFmtId="0" fontId="88" fillId="0" borderId="0"/>
    <xf numFmtId="0" fontId="13" fillId="29" borderId="0" applyNumberFormat="0" applyBorder="0" applyAlignment="0" applyProtection="0"/>
    <xf numFmtId="0" fontId="88" fillId="0" borderId="0"/>
    <xf numFmtId="0" fontId="13" fillId="0" borderId="0"/>
    <xf numFmtId="0" fontId="88" fillId="0" borderId="0"/>
    <xf numFmtId="0" fontId="13" fillId="29" borderId="0" applyNumberFormat="0" applyBorder="0" applyAlignment="0" applyProtection="0"/>
    <xf numFmtId="0" fontId="88" fillId="0" borderId="0"/>
    <xf numFmtId="0" fontId="13" fillId="25" borderId="0" applyNumberFormat="0" applyBorder="0" applyAlignment="0" applyProtection="0"/>
    <xf numFmtId="0" fontId="88" fillId="0" borderId="0"/>
    <xf numFmtId="0" fontId="13" fillId="29" borderId="0" applyNumberFormat="0" applyBorder="0" applyAlignment="0" applyProtection="0"/>
    <xf numFmtId="0" fontId="88" fillId="0" borderId="0"/>
    <xf numFmtId="0" fontId="87" fillId="0" borderId="0"/>
    <xf numFmtId="0" fontId="13" fillId="25" borderId="0" applyNumberFormat="0" applyBorder="0" applyAlignment="0" applyProtection="0"/>
    <xf numFmtId="0" fontId="87" fillId="0" borderId="0"/>
    <xf numFmtId="0" fontId="13" fillId="10" borderId="0" applyNumberFormat="0" applyBorder="0" applyAlignment="0" applyProtection="0"/>
    <xf numFmtId="0" fontId="87" fillId="0" borderId="0"/>
    <xf numFmtId="0" fontId="13" fillId="10" borderId="0" applyNumberFormat="0" applyBorder="0" applyAlignment="0" applyProtection="0"/>
    <xf numFmtId="0" fontId="87" fillId="0" borderId="0"/>
    <xf numFmtId="0" fontId="13" fillId="29"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13" fillId="13" borderId="0" applyNumberFormat="0" applyBorder="0" applyAlignment="0" applyProtection="0"/>
    <xf numFmtId="0" fontId="87" fillId="0" borderId="0"/>
    <xf numFmtId="0" fontId="13" fillId="0" borderId="0"/>
    <xf numFmtId="0" fontId="87" fillId="0" borderId="0"/>
    <xf numFmtId="0" fontId="13" fillId="0" borderId="0"/>
    <xf numFmtId="0" fontId="87" fillId="0" borderId="0"/>
    <xf numFmtId="0" fontId="13" fillId="13"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88" fillId="0" borderId="0"/>
    <xf numFmtId="0" fontId="13" fillId="13" borderId="0" applyNumberFormat="0" applyBorder="0" applyAlignment="0" applyProtection="0"/>
    <xf numFmtId="0" fontId="88" fillId="0" borderId="0"/>
    <xf numFmtId="0" fontId="13" fillId="17" borderId="0" applyNumberFormat="0" applyBorder="0" applyAlignment="0" applyProtection="0"/>
    <xf numFmtId="0" fontId="88" fillId="0" borderId="0"/>
    <xf numFmtId="0" fontId="13" fillId="17" borderId="0" applyNumberFormat="0" applyBorder="0" applyAlignment="0" applyProtection="0"/>
    <xf numFmtId="0" fontId="88" fillId="0" borderId="0"/>
    <xf numFmtId="0" fontId="13" fillId="13" borderId="0" applyNumberFormat="0" applyBorder="0" applyAlignment="0" applyProtection="0"/>
    <xf numFmtId="0" fontId="88" fillId="0" borderId="0"/>
    <xf numFmtId="0" fontId="13" fillId="17" borderId="0" applyNumberFormat="0" applyBorder="0" applyAlignment="0" applyProtection="0"/>
    <xf numFmtId="0" fontId="88" fillId="0" borderId="0"/>
    <xf numFmtId="0" fontId="13" fillId="17" borderId="0" applyNumberFormat="0" applyBorder="0" applyAlignment="0" applyProtection="0"/>
    <xf numFmtId="0" fontId="88" fillId="0" borderId="0"/>
    <xf numFmtId="0" fontId="13" fillId="0" borderId="0"/>
    <xf numFmtId="0" fontId="88" fillId="0" borderId="0"/>
    <xf numFmtId="0" fontId="13" fillId="17" borderId="0" applyNumberFormat="0" applyBorder="0" applyAlignment="0" applyProtection="0"/>
    <xf numFmtId="0" fontId="88" fillId="0" borderId="0"/>
    <xf numFmtId="0" fontId="15" fillId="17" borderId="0" applyNumberFormat="0" applyBorder="0" applyAlignment="0" applyProtection="0"/>
    <xf numFmtId="0" fontId="88" fillId="0" borderId="0"/>
    <xf numFmtId="0" fontId="15" fillId="13" borderId="0" applyNumberFormat="0" applyBorder="0" applyAlignment="0" applyProtection="0"/>
    <xf numFmtId="0" fontId="88" fillId="0" borderId="0"/>
    <xf numFmtId="0" fontId="87" fillId="0" borderId="0"/>
    <xf numFmtId="0" fontId="13" fillId="17"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13" fillId="13"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7" borderId="3" applyNumberFormat="0" applyFont="0" applyAlignment="0" applyProtection="0"/>
    <xf numFmtId="0" fontId="87" fillId="0" borderId="0"/>
    <xf numFmtId="0" fontId="13" fillId="0" borderId="0"/>
    <xf numFmtId="0" fontId="87" fillId="0" borderId="0"/>
    <xf numFmtId="0" fontId="13" fillId="0" borderId="0"/>
    <xf numFmtId="0" fontId="87" fillId="0" borderId="0"/>
    <xf numFmtId="0" fontId="88" fillId="0" borderId="0"/>
    <xf numFmtId="0" fontId="13" fillId="0" borderId="0"/>
    <xf numFmtId="0" fontId="88" fillId="0" borderId="0"/>
    <xf numFmtId="0" fontId="13" fillId="0" borderId="0"/>
    <xf numFmtId="0" fontId="88" fillId="0" borderId="0"/>
    <xf numFmtId="0" fontId="13" fillId="0" borderId="0"/>
    <xf numFmtId="0" fontId="88" fillId="0" borderId="0"/>
    <xf numFmtId="0" fontId="13" fillId="0" borderId="0"/>
    <xf numFmtId="0" fontId="88" fillId="0" borderId="0"/>
    <xf numFmtId="0" fontId="13" fillId="0" borderId="0"/>
    <xf numFmtId="0" fontId="88" fillId="0" borderId="0"/>
    <xf numFmtId="0" fontId="15" fillId="22" borderId="0" applyNumberFormat="0" applyBorder="0" applyAlignment="0" applyProtection="0"/>
    <xf numFmtId="0" fontId="88" fillId="0" borderId="0"/>
    <xf numFmtId="0" fontId="15" fillId="14" borderId="0" applyNumberFormat="0" applyBorder="0" applyAlignment="0" applyProtection="0"/>
    <xf numFmtId="0" fontId="88" fillId="0" borderId="0"/>
    <xf numFmtId="0" fontId="13" fillId="14" borderId="0" applyNumberFormat="0" applyBorder="0" applyAlignment="0" applyProtection="0"/>
    <xf numFmtId="0" fontId="88" fillId="0" borderId="0"/>
    <xf numFmtId="0" fontId="13" fillId="26" borderId="0" applyNumberFormat="0" applyBorder="0" applyAlignment="0" applyProtection="0"/>
    <xf numFmtId="0" fontId="88" fillId="0" borderId="0"/>
    <xf numFmtId="0" fontId="13" fillId="22" borderId="0" applyNumberFormat="0" applyBorder="0" applyAlignment="0" applyProtection="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7" fillId="0" borderId="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88"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87" fillId="0" borderId="0"/>
    <xf numFmtId="0" fontId="88"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88"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88" fillId="0" borderId="0"/>
    <xf numFmtId="0" fontId="33" fillId="0" borderId="0"/>
    <xf numFmtId="0" fontId="33" fillId="0" borderId="0"/>
    <xf numFmtId="0" fontId="33" fillId="0" borderId="0"/>
    <xf numFmtId="0" fontId="33" fillId="0" borderId="0"/>
    <xf numFmtId="0" fontId="33" fillId="0" borderId="0"/>
    <xf numFmtId="0" fontId="13" fillId="22"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87" fillId="0" borderId="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87" fillId="0" borderId="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13"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13"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13" fillId="0" borderId="0"/>
    <xf numFmtId="0" fontId="88" fillId="0" borderId="0"/>
    <xf numFmtId="0" fontId="33" fillId="0" borderId="0"/>
    <xf numFmtId="0" fontId="88" fillId="0" borderId="0"/>
    <xf numFmtId="0" fontId="13" fillId="0" borderId="0"/>
    <xf numFmtId="0" fontId="88" fillId="0" borderId="0"/>
    <xf numFmtId="0" fontId="13" fillId="0" borderId="0"/>
    <xf numFmtId="0" fontId="88" fillId="0" borderId="0"/>
    <xf numFmtId="0" fontId="33" fillId="0" borderId="0"/>
    <xf numFmtId="0" fontId="88" fillId="0" borderId="0"/>
    <xf numFmtId="0" fontId="13" fillId="17" borderId="0" applyNumberFormat="0" applyBorder="0" applyAlignment="0" applyProtection="0"/>
    <xf numFmtId="0" fontId="88" fillId="0" borderId="0"/>
    <xf numFmtId="0" fontId="15" fillId="17" borderId="0" applyNumberFormat="0" applyBorder="0" applyAlignment="0" applyProtection="0"/>
    <xf numFmtId="0" fontId="88" fillId="0" borderId="0"/>
    <xf numFmtId="0" fontId="13" fillId="13" borderId="0" applyNumberFormat="0" applyBorder="0" applyAlignment="0" applyProtection="0"/>
    <xf numFmtId="0" fontId="88" fillId="0" borderId="0"/>
    <xf numFmtId="0" fontId="87" fillId="0" borderId="0"/>
    <xf numFmtId="0" fontId="88" fillId="0" borderId="0"/>
    <xf numFmtId="0" fontId="13" fillId="0" borderId="0"/>
    <xf numFmtId="0" fontId="87" fillId="0" borderId="0"/>
    <xf numFmtId="0" fontId="13" fillId="10" borderId="0" applyNumberFormat="0" applyBorder="0" applyAlignment="0" applyProtection="0"/>
    <xf numFmtId="0" fontId="88" fillId="0" borderId="0"/>
    <xf numFmtId="0" fontId="13" fillId="25" borderId="0" applyNumberFormat="0" applyBorder="0" applyAlignment="0" applyProtection="0"/>
    <xf numFmtId="0" fontId="13" fillId="0" borderId="0"/>
    <xf numFmtId="0" fontId="88" fillId="0" borderId="0"/>
    <xf numFmtId="0" fontId="13" fillId="10"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13" fillId="29"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13" fillId="25"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13" fillId="15"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13" fillId="22" borderId="0" applyNumberFormat="0" applyBorder="0" applyAlignment="0" applyProtection="0"/>
    <xf numFmtId="0" fontId="87" fillId="0" borderId="0"/>
    <xf numFmtId="0" fontId="87" fillId="0" borderId="0"/>
    <xf numFmtId="0" fontId="88" fillId="0" borderId="0"/>
    <xf numFmtId="0" fontId="13" fillId="11" borderId="0" applyNumberFormat="0" applyBorder="0" applyAlignment="0" applyProtection="0"/>
    <xf numFmtId="0" fontId="88" fillId="0" borderId="0"/>
    <xf numFmtId="0" fontId="13" fillId="30" borderId="0" applyNumberFormat="0" applyBorder="0" applyAlignment="0" applyProtection="0"/>
    <xf numFmtId="0" fontId="87" fillId="0" borderId="0"/>
    <xf numFmtId="0" fontId="13" fillId="26" borderId="0" applyNumberFormat="0" applyBorder="0" applyAlignment="0" applyProtection="0"/>
    <xf numFmtId="0" fontId="87" fillId="0" borderId="0"/>
    <xf numFmtId="0" fontId="13" fillId="22"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13" fillId="26" borderId="0" applyNumberFormat="0" applyBorder="0" applyAlignment="0" applyProtection="0"/>
    <xf numFmtId="0" fontId="87" fillId="0" borderId="0"/>
    <xf numFmtId="0" fontId="16" fillId="45" borderId="0" applyNumberFormat="0" applyBorder="0" applyAlignment="0" applyProtection="0"/>
    <xf numFmtId="0" fontId="87" fillId="0" borderId="0"/>
    <xf numFmtId="0" fontId="33" fillId="0" borderId="0"/>
    <xf numFmtId="0" fontId="87" fillId="0" borderId="0"/>
    <xf numFmtId="0" fontId="13" fillId="22" borderId="0" applyNumberFormat="0" applyBorder="0" applyAlignment="0" applyProtection="0"/>
    <xf numFmtId="0" fontId="87" fillId="0" borderId="0"/>
    <xf numFmtId="0" fontId="13" fillId="14" borderId="0" applyNumberFormat="0" applyBorder="0" applyAlignment="0" applyProtection="0"/>
    <xf numFmtId="0" fontId="87" fillId="0" borderId="0"/>
    <xf numFmtId="0" fontId="88" fillId="0" borderId="0"/>
    <xf numFmtId="0" fontId="87" fillId="0" borderId="0"/>
    <xf numFmtId="0" fontId="13" fillId="25" borderId="0" applyNumberFormat="0" applyBorder="0" applyAlignment="0" applyProtection="0"/>
    <xf numFmtId="0" fontId="88" fillId="0" borderId="0"/>
    <xf numFmtId="0" fontId="13" fillId="21" borderId="0" applyNumberFormat="0" applyBorder="0" applyAlignment="0" applyProtection="0"/>
    <xf numFmtId="0" fontId="87" fillId="0" borderId="0"/>
    <xf numFmtId="0" fontId="88" fillId="0" borderId="0"/>
    <xf numFmtId="0" fontId="87" fillId="0" borderId="0"/>
    <xf numFmtId="0" fontId="88" fillId="0" borderId="0"/>
    <xf numFmtId="0" fontId="87" fillId="0" borderId="0"/>
    <xf numFmtId="0" fontId="33" fillId="0" borderId="0"/>
    <xf numFmtId="0" fontId="87" fillId="0" borderId="0"/>
    <xf numFmtId="0" fontId="87" fillId="0" borderId="0"/>
    <xf numFmtId="0" fontId="87" fillId="0" borderId="0"/>
    <xf numFmtId="0" fontId="87" fillId="0" borderId="0"/>
    <xf numFmtId="0" fontId="15" fillId="37" borderId="0" applyNumberFormat="0" applyBorder="0" applyAlignment="0" applyProtection="0"/>
    <xf numFmtId="0" fontId="87" fillId="0" borderId="0"/>
    <xf numFmtId="0" fontId="33"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7" fillId="0" borderId="0"/>
    <xf numFmtId="0" fontId="13" fillId="9" borderId="0" applyNumberFormat="0" applyBorder="0" applyAlignment="0" applyProtection="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7" fillId="0" borderId="0"/>
    <xf numFmtId="0" fontId="13" fillId="29" borderId="0" applyNumberFormat="0" applyBorder="0" applyAlignment="0" applyProtection="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7" fillId="0" borderId="0"/>
    <xf numFmtId="0" fontId="13" fillId="10" borderId="0" applyNumberFormat="0" applyBorder="0" applyAlignment="0" applyProtection="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7" fillId="0" borderId="0"/>
    <xf numFmtId="0" fontId="13" fillId="29" borderId="0" applyNumberFormat="0" applyBorder="0" applyAlignment="0" applyProtection="0"/>
    <xf numFmtId="0" fontId="88" fillId="0" borderId="0"/>
    <xf numFmtId="0" fontId="88" fillId="0" borderId="0"/>
    <xf numFmtId="0" fontId="87" fillId="0" borderId="0"/>
    <xf numFmtId="0" fontId="13" fillId="25" borderId="0" applyNumberFormat="0" applyBorder="0" applyAlignment="0" applyProtection="0"/>
    <xf numFmtId="0" fontId="87" fillId="0" borderId="0"/>
    <xf numFmtId="0" fontId="13" fillId="0" borderId="0"/>
    <xf numFmtId="0" fontId="88" fillId="0" borderId="0"/>
    <xf numFmtId="0" fontId="13" fillId="13" borderId="0" applyNumberFormat="0" applyBorder="0" applyAlignment="0" applyProtection="0"/>
    <xf numFmtId="0" fontId="88" fillId="0" borderId="0"/>
    <xf numFmtId="0" fontId="13" fillId="21" borderId="0" applyNumberFormat="0" applyBorder="0" applyAlignment="0" applyProtection="0"/>
    <xf numFmtId="0" fontId="88" fillId="0" borderId="0"/>
    <xf numFmtId="0" fontId="13" fillId="13" borderId="0" applyNumberFormat="0" applyBorder="0" applyAlignment="0" applyProtection="0"/>
    <xf numFmtId="0" fontId="88" fillId="0" borderId="0"/>
    <xf numFmtId="0" fontId="13" fillId="13" borderId="0" applyNumberFormat="0" applyBorder="0" applyAlignment="0" applyProtection="0"/>
    <xf numFmtId="0" fontId="88" fillId="0" borderId="0"/>
    <xf numFmtId="0" fontId="13" fillId="0" borderId="0"/>
    <xf numFmtId="0" fontId="88" fillId="0" borderId="0"/>
    <xf numFmtId="0" fontId="13" fillId="29" borderId="0" applyNumberFormat="0" applyBorder="0" applyAlignment="0" applyProtection="0"/>
    <xf numFmtId="0" fontId="88" fillId="0" borderId="0"/>
    <xf numFmtId="0" fontId="13" fillId="10" borderId="0" applyNumberFormat="0" applyBorder="0" applyAlignment="0" applyProtection="0"/>
    <xf numFmtId="0" fontId="88" fillId="0" borderId="0"/>
    <xf numFmtId="0" fontId="13" fillId="29" borderId="0" applyNumberFormat="0" applyBorder="0" applyAlignment="0" applyProtection="0"/>
    <xf numFmtId="0" fontId="88" fillId="0" borderId="0"/>
    <xf numFmtId="0" fontId="13" fillId="25" borderId="0" applyNumberFormat="0" applyBorder="0" applyAlignment="0" applyProtection="0"/>
    <xf numFmtId="0" fontId="88" fillId="0" borderId="0"/>
    <xf numFmtId="0" fontId="87" fillId="0" borderId="0"/>
    <xf numFmtId="0" fontId="88" fillId="0" borderId="0"/>
    <xf numFmtId="0" fontId="13" fillId="0" borderId="0"/>
    <xf numFmtId="0" fontId="88" fillId="0" borderId="0"/>
    <xf numFmtId="0" fontId="13" fillId="26" borderId="0" applyNumberFormat="0" applyBorder="0" applyAlignment="0" applyProtection="0"/>
    <xf numFmtId="0" fontId="87" fillId="0" borderId="0"/>
    <xf numFmtId="0" fontId="13" fillId="19" borderId="0" applyNumberFormat="0" applyBorder="0" applyAlignment="0" applyProtection="0"/>
    <xf numFmtId="0" fontId="88" fillId="0" borderId="0"/>
    <xf numFmtId="0" fontId="13" fillId="18"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87" fillId="0" borderId="0"/>
    <xf numFmtId="0" fontId="88" fillId="0" borderId="0"/>
    <xf numFmtId="0" fontId="87" fillId="0" borderId="0"/>
    <xf numFmtId="0" fontId="88" fillId="0" borderId="0"/>
    <xf numFmtId="0" fontId="13" fillId="21" borderId="0" applyNumberFormat="0" applyBorder="0" applyAlignment="0" applyProtection="0"/>
    <xf numFmtId="0" fontId="88" fillId="0" borderId="0"/>
    <xf numFmtId="0" fontId="88" fillId="0" borderId="0"/>
    <xf numFmtId="0" fontId="88" fillId="0" borderId="0"/>
    <xf numFmtId="0" fontId="88" fillId="0" borderId="0"/>
    <xf numFmtId="0" fontId="13" fillId="17"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13" fillId="13"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13" fillId="22"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13" fillId="18" borderId="0" applyNumberFormat="0" applyBorder="0" applyAlignment="0" applyProtection="0"/>
    <xf numFmtId="0" fontId="87" fillId="0" borderId="0"/>
    <xf numFmtId="0" fontId="87" fillId="0" borderId="0"/>
    <xf numFmtId="0" fontId="87" fillId="0" borderId="0"/>
    <xf numFmtId="0" fontId="88" fillId="0" borderId="0"/>
    <xf numFmtId="0" fontId="13" fillId="15" borderId="0" applyNumberFormat="0" applyBorder="0" applyAlignment="0" applyProtection="0"/>
    <xf numFmtId="0" fontId="88" fillId="0" borderId="0"/>
    <xf numFmtId="0" fontId="13" fillId="18" borderId="0" applyNumberFormat="0" applyBorder="0" applyAlignment="0" applyProtection="0"/>
    <xf numFmtId="0" fontId="87" fillId="0" borderId="0"/>
    <xf numFmtId="0" fontId="13" fillId="10" borderId="0" applyNumberFormat="0" applyBorder="0" applyAlignment="0" applyProtection="0"/>
    <xf numFmtId="0" fontId="87" fillId="0" borderId="0"/>
    <xf numFmtId="0" fontId="13" fillId="10" borderId="0" applyNumberFormat="0" applyBorder="0" applyAlignment="0" applyProtection="0"/>
    <xf numFmtId="0" fontId="87" fillId="0" borderId="0"/>
    <xf numFmtId="0" fontId="13" fillId="9" borderId="0" applyNumberFormat="0" applyBorder="0" applyAlignment="0" applyProtection="0"/>
    <xf numFmtId="0" fontId="87" fillId="0" borderId="0"/>
    <xf numFmtId="0" fontId="13" fillId="11" borderId="0" applyNumberFormat="0" applyBorder="0" applyAlignment="0" applyProtection="0"/>
    <xf numFmtId="0" fontId="87" fillId="0" borderId="0"/>
    <xf numFmtId="0" fontId="15" fillId="30" borderId="0" applyNumberFormat="0" applyBorder="0" applyAlignment="0" applyProtection="0"/>
    <xf numFmtId="0" fontId="87" fillId="0" borderId="0"/>
    <xf numFmtId="0" fontId="16" fillId="15" borderId="0" applyNumberFormat="0" applyBorder="0" applyAlignment="0" applyProtection="0"/>
    <xf numFmtId="0" fontId="87" fillId="0" borderId="0"/>
    <xf numFmtId="0" fontId="13" fillId="14" borderId="0" applyNumberFormat="0" applyBorder="0" applyAlignment="0" applyProtection="0"/>
    <xf numFmtId="0" fontId="87" fillId="0" borderId="0"/>
    <xf numFmtId="0" fontId="13" fillId="29" borderId="0" applyNumberFormat="0" applyBorder="0" applyAlignment="0" applyProtection="0"/>
    <xf numFmtId="0" fontId="87" fillId="0" borderId="0"/>
    <xf numFmtId="0" fontId="13" fillId="9" borderId="0" applyNumberFormat="0" applyBorder="0" applyAlignment="0" applyProtection="0"/>
    <xf numFmtId="0" fontId="87" fillId="0" borderId="0"/>
    <xf numFmtId="0" fontId="15" fillId="29" borderId="0" applyNumberFormat="0" applyBorder="0" applyAlignment="0" applyProtection="0"/>
    <xf numFmtId="0" fontId="88" fillId="0" borderId="0"/>
    <xf numFmtId="0" fontId="13" fillId="29" borderId="0" applyNumberFormat="0" applyBorder="0" applyAlignment="0" applyProtection="0"/>
    <xf numFmtId="0" fontId="87" fillId="0" borderId="0"/>
    <xf numFmtId="0" fontId="88" fillId="0" borderId="0"/>
    <xf numFmtId="0" fontId="87" fillId="0" borderId="0"/>
    <xf numFmtId="0" fontId="33" fillId="0" borderId="0"/>
    <xf numFmtId="0" fontId="88" fillId="0" borderId="0"/>
    <xf numFmtId="0" fontId="15" fillId="13" borderId="0" applyNumberFormat="0" applyBorder="0" applyAlignment="0" applyProtection="0"/>
    <xf numFmtId="0" fontId="87" fillId="0" borderId="0"/>
    <xf numFmtId="0" fontId="13" fillId="0" borderId="4" applyNumberFormat="0" applyFill="0" applyAlignment="0" applyProtection="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7" fillId="0" borderId="0"/>
    <xf numFmtId="0" fontId="13" fillId="26" borderId="0" applyNumberFormat="0" applyBorder="0" applyAlignment="0" applyProtection="0"/>
    <xf numFmtId="0" fontId="13" fillId="11" borderId="0" applyNumberFormat="0" applyBorder="0" applyAlignment="0" applyProtection="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7" fillId="0" borderId="0"/>
    <xf numFmtId="0" fontId="88" fillId="0" borderId="0"/>
    <xf numFmtId="0" fontId="87" fillId="0" borderId="0"/>
    <xf numFmtId="0" fontId="88" fillId="0" borderId="0"/>
    <xf numFmtId="0" fontId="87" fillId="0" borderId="0"/>
    <xf numFmtId="0" fontId="13" fillId="22" borderId="0" applyNumberFormat="0" applyBorder="0" applyAlignment="0" applyProtection="0"/>
    <xf numFmtId="0" fontId="87" fillId="0" borderId="0"/>
    <xf numFmtId="0" fontId="87" fillId="0" borderId="0"/>
    <xf numFmtId="0" fontId="87" fillId="0" borderId="0"/>
    <xf numFmtId="0" fontId="87" fillId="0" borderId="0"/>
    <xf numFmtId="0" fontId="13" fillId="10" borderId="0" applyNumberFormat="0" applyBorder="0" applyAlignment="0" applyProtection="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7" fillId="0" borderId="0"/>
    <xf numFmtId="0" fontId="13"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7" fillId="0" borderId="0"/>
    <xf numFmtId="0" fontId="13" fillId="21" borderId="0" applyNumberFormat="0" applyBorder="0" applyAlignment="0" applyProtection="0"/>
    <xf numFmtId="0" fontId="88" fillId="0" borderId="0"/>
    <xf numFmtId="0" fontId="88" fillId="0" borderId="0"/>
    <xf numFmtId="0" fontId="88" fillId="0" borderId="0"/>
    <xf numFmtId="0" fontId="88" fillId="0" borderId="0"/>
    <xf numFmtId="0" fontId="87" fillId="0" borderId="0"/>
    <xf numFmtId="0" fontId="13" fillId="13" borderId="0" applyNumberFormat="0" applyBorder="0" applyAlignment="0" applyProtection="0"/>
    <xf numFmtId="0" fontId="87" fillId="0" borderId="0"/>
    <xf numFmtId="0" fontId="13" fillId="17" borderId="0" applyNumberFormat="0" applyBorder="0" applyAlignment="0" applyProtection="0"/>
    <xf numFmtId="0" fontId="88" fillId="0" borderId="0"/>
    <xf numFmtId="0" fontId="13" fillId="0" borderId="0"/>
    <xf numFmtId="0" fontId="88" fillId="0" borderId="0"/>
    <xf numFmtId="0" fontId="13" fillId="29" borderId="0" applyNumberFormat="0" applyBorder="0" applyAlignment="0" applyProtection="0"/>
    <xf numFmtId="0" fontId="88" fillId="0" borderId="0"/>
    <xf numFmtId="0" fontId="33" fillId="0" borderId="0"/>
    <xf numFmtId="0" fontId="88" fillId="0" borderId="0"/>
    <xf numFmtId="0" fontId="13" fillId="21" borderId="0" applyNumberFormat="0" applyBorder="0" applyAlignment="0" applyProtection="0"/>
    <xf numFmtId="0" fontId="88" fillId="0" borderId="0"/>
    <xf numFmtId="0" fontId="33" fillId="0" borderId="0"/>
    <xf numFmtId="0" fontId="88" fillId="0" borderId="0"/>
    <xf numFmtId="0" fontId="13" fillId="29" borderId="0" applyNumberFormat="0" applyBorder="0" applyAlignment="0" applyProtection="0"/>
    <xf numFmtId="0" fontId="88" fillId="0" borderId="0"/>
    <xf numFmtId="0" fontId="13" fillId="25" borderId="0" applyNumberFormat="0" applyBorder="0" applyAlignment="0" applyProtection="0"/>
    <xf numFmtId="0" fontId="88" fillId="0" borderId="0"/>
    <xf numFmtId="0" fontId="13" fillId="11" borderId="0" applyNumberFormat="0" applyBorder="0" applyAlignment="0" applyProtection="0"/>
    <xf numFmtId="0" fontId="88" fillId="0" borderId="0"/>
    <xf numFmtId="0" fontId="13" fillId="30" borderId="0" applyNumberFormat="0" applyBorder="0" applyAlignment="0" applyProtection="0"/>
    <xf numFmtId="0" fontId="88" fillId="0" borderId="0"/>
    <xf numFmtId="0" fontId="13" fillId="11" borderId="0" applyNumberFormat="0" applyBorder="0" applyAlignment="0" applyProtection="0"/>
    <xf numFmtId="0" fontId="88" fillId="0" borderId="0"/>
    <xf numFmtId="0" fontId="13" fillId="30" borderId="0" applyNumberFormat="0" applyBorder="0" applyAlignment="0" applyProtection="0"/>
    <xf numFmtId="0" fontId="88" fillId="0" borderId="0"/>
    <xf numFmtId="0" fontId="13" fillId="26" borderId="0" applyNumberFormat="0" applyBorder="0" applyAlignment="0" applyProtection="0"/>
    <xf numFmtId="0" fontId="88" fillId="0" borderId="0"/>
    <xf numFmtId="0" fontId="13" fillId="22" borderId="0" applyNumberFormat="0" applyBorder="0" applyAlignment="0" applyProtection="0"/>
    <xf numFmtId="0" fontId="88" fillId="0" borderId="0"/>
    <xf numFmtId="0" fontId="13" fillId="21" borderId="0" applyNumberFormat="0" applyBorder="0" applyAlignment="0" applyProtection="0"/>
    <xf numFmtId="0" fontId="88" fillId="0" borderId="0"/>
    <xf numFmtId="0" fontId="13" fillId="0" borderId="0"/>
    <xf numFmtId="0" fontId="88" fillId="0" borderId="0"/>
    <xf numFmtId="0" fontId="13" fillId="14" borderId="0" applyNumberFormat="0" applyBorder="0" applyAlignment="0" applyProtection="0"/>
    <xf numFmtId="0" fontId="88" fillId="0" borderId="0"/>
    <xf numFmtId="0" fontId="13" fillId="26" borderId="0" applyNumberFormat="0" applyBorder="0" applyAlignment="0" applyProtection="0"/>
    <xf numFmtId="0" fontId="88" fillId="0" borderId="0"/>
    <xf numFmtId="0" fontId="13" fillId="22" borderId="0" applyNumberFormat="0" applyBorder="0" applyAlignment="0" applyProtection="0"/>
    <xf numFmtId="0" fontId="88" fillId="0" borderId="0"/>
    <xf numFmtId="0" fontId="33" fillId="0" borderId="0"/>
    <xf numFmtId="0" fontId="88" fillId="0" borderId="0"/>
    <xf numFmtId="0" fontId="13" fillId="10" borderId="0" applyNumberFormat="0" applyBorder="0" applyAlignment="0" applyProtection="0"/>
    <xf numFmtId="0" fontId="88" fillId="0" borderId="0"/>
    <xf numFmtId="0" fontId="13" fillId="10" borderId="0" applyNumberFormat="0" applyBorder="0" applyAlignment="0" applyProtection="0"/>
    <xf numFmtId="0" fontId="88" fillId="0" borderId="0"/>
    <xf numFmtId="0" fontId="13" fillId="0" borderId="0"/>
    <xf numFmtId="0" fontId="88" fillId="0" borderId="0"/>
    <xf numFmtId="0" fontId="13" fillId="0" borderId="0"/>
    <xf numFmtId="0" fontId="88" fillId="0" borderId="0"/>
    <xf numFmtId="0" fontId="13" fillId="0" borderId="0"/>
    <xf numFmtId="0" fontId="88" fillId="0" borderId="0"/>
    <xf numFmtId="0" fontId="13" fillId="9" borderId="0" applyNumberFormat="0" applyBorder="0" applyAlignment="0" applyProtection="0"/>
    <xf numFmtId="0" fontId="88" fillId="0" borderId="0"/>
    <xf numFmtId="0" fontId="13" fillId="0" borderId="0"/>
    <xf numFmtId="0" fontId="88" fillId="0" borderId="0"/>
    <xf numFmtId="0" fontId="13" fillId="26" borderId="0" applyNumberFormat="0" applyBorder="0" applyAlignment="0" applyProtection="0"/>
    <xf numFmtId="0" fontId="88" fillId="0" borderId="0"/>
    <xf numFmtId="0" fontId="13" fillId="26" borderId="0" applyNumberFormat="0" applyBorder="0" applyAlignment="0" applyProtection="0"/>
    <xf numFmtId="0" fontId="88" fillId="0" borderId="0"/>
    <xf numFmtId="0" fontId="13" fillId="14" borderId="0" applyNumberFormat="0" applyBorder="0" applyAlignment="0" applyProtection="0"/>
    <xf numFmtId="0" fontId="87" fillId="0" borderId="0"/>
    <xf numFmtId="0" fontId="88" fillId="0" borderId="0"/>
    <xf numFmtId="0" fontId="87" fillId="0" borderId="0"/>
    <xf numFmtId="0" fontId="13" fillId="9" borderId="0" applyNumberFormat="0" applyBorder="0" applyAlignment="0" applyProtection="0"/>
    <xf numFmtId="0" fontId="13" fillId="0" borderId="0"/>
    <xf numFmtId="0" fontId="87" fillId="0" borderId="0"/>
    <xf numFmtId="0" fontId="13" fillId="25" borderId="0" applyNumberFormat="0" applyBorder="0" applyAlignment="0" applyProtection="0"/>
    <xf numFmtId="0" fontId="13" fillId="14" borderId="0" applyNumberFormat="0" applyBorder="0" applyAlignment="0" applyProtection="0"/>
    <xf numFmtId="0" fontId="87" fillId="0" borderId="0"/>
    <xf numFmtId="0" fontId="88" fillId="0" borderId="0"/>
    <xf numFmtId="0" fontId="15" fillId="9" borderId="0" applyNumberFormat="0" applyBorder="0" applyAlignment="0" applyProtection="0"/>
    <xf numFmtId="0" fontId="13" fillId="25" borderId="0" applyNumberFormat="0" applyBorder="0" applyAlignment="0" applyProtection="0"/>
    <xf numFmtId="0" fontId="88" fillId="0" borderId="0"/>
    <xf numFmtId="0" fontId="87" fillId="0" borderId="0"/>
    <xf numFmtId="0" fontId="88" fillId="0" borderId="0"/>
    <xf numFmtId="0" fontId="87" fillId="0" borderId="0"/>
    <xf numFmtId="0" fontId="88" fillId="0" borderId="0"/>
    <xf numFmtId="0" fontId="13" fillId="17" borderId="0" applyNumberFormat="0" applyBorder="0" applyAlignment="0" applyProtection="0"/>
    <xf numFmtId="0" fontId="88" fillId="0" borderId="0"/>
    <xf numFmtId="0" fontId="88" fillId="0" borderId="0"/>
    <xf numFmtId="0" fontId="88" fillId="0" borderId="0"/>
    <xf numFmtId="0" fontId="88" fillId="0" borderId="0"/>
    <xf numFmtId="0" fontId="13" fillId="22" borderId="0" applyNumberFormat="0" applyBorder="0" applyAlignment="0" applyProtection="0"/>
    <xf numFmtId="0" fontId="88" fillId="0" borderId="0"/>
    <xf numFmtId="0" fontId="13" fillId="17" borderId="0" applyNumberFormat="0" applyBorder="0" applyAlignment="0" applyProtection="0"/>
    <xf numFmtId="0" fontId="88" fillId="0" borderId="0"/>
    <xf numFmtId="0" fontId="15" fillId="39" borderId="0" applyNumberFormat="0" applyBorder="0" applyAlignment="0" applyProtection="0"/>
    <xf numFmtId="0" fontId="88" fillId="0" borderId="0"/>
    <xf numFmtId="0" fontId="13" fillId="29" borderId="0" applyNumberFormat="0" applyBorder="0" applyAlignment="0" applyProtection="0"/>
    <xf numFmtId="0" fontId="88" fillId="0" borderId="0"/>
    <xf numFmtId="0" fontId="13" fillId="0" borderId="0"/>
    <xf numFmtId="0" fontId="88" fillId="0" borderId="0"/>
    <xf numFmtId="0" fontId="13" fillId="25" borderId="0" applyNumberFormat="0" applyBorder="0" applyAlignment="0" applyProtection="0"/>
    <xf numFmtId="0" fontId="88" fillId="0" borderId="0"/>
    <xf numFmtId="0" fontId="13" fillId="0" borderId="0"/>
    <xf numFmtId="0" fontId="88" fillId="0" borderId="0"/>
    <xf numFmtId="0" fontId="13" fillId="29" borderId="0" applyNumberFormat="0" applyBorder="0" applyAlignment="0" applyProtection="0"/>
    <xf numFmtId="0" fontId="88" fillId="0" borderId="0"/>
    <xf numFmtId="0" fontId="13" fillId="25" borderId="0" applyNumberFormat="0" applyBorder="0" applyAlignment="0" applyProtection="0"/>
    <xf numFmtId="0" fontId="88" fillId="0" borderId="0"/>
    <xf numFmtId="0" fontId="15" fillId="13" borderId="0" applyNumberFormat="0" applyBorder="0" applyAlignment="0" applyProtection="0"/>
    <xf numFmtId="0" fontId="88" fillId="0" borderId="0"/>
    <xf numFmtId="0" fontId="9" fillId="0" borderId="4" applyNumberFormat="0" applyFill="0" applyAlignment="0" applyProtection="0"/>
    <xf numFmtId="0" fontId="88" fillId="0" borderId="0"/>
    <xf numFmtId="0" fontId="13" fillId="30" borderId="0" applyNumberFormat="0" applyBorder="0" applyAlignment="0" applyProtection="0"/>
    <xf numFmtId="0" fontId="88" fillId="0" borderId="0"/>
    <xf numFmtId="0" fontId="15" fillId="37" borderId="0" applyNumberFormat="0" applyBorder="0" applyAlignment="0" applyProtection="0"/>
    <xf numFmtId="0" fontId="88" fillId="0" borderId="0"/>
    <xf numFmtId="0" fontId="15" fillId="30" borderId="0" applyNumberFormat="0" applyBorder="0" applyAlignment="0" applyProtection="0"/>
    <xf numFmtId="0" fontId="88" fillId="0" borderId="0"/>
    <xf numFmtId="0" fontId="15" fillId="18" borderId="0" applyNumberFormat="0" applyBorder="0" applyAlignment="0" applyProtection="0"/>
    <xf numFmtId="0" fontId="88" fillId="0" borderId="0"/>
    <xf numFmtId="0" fontId="34" fillId="0" borderId="0"/>
    <xf numFmtId="0" fontId="88" fillId="0" borderId="0"/>
    <xf numFmtId="0" fontId="13" fillId="0" borderId="0"/>
    <xf numFmtId="0" fontId="88" fillId="0" borderId="0"/>
    <xf numFmtId="0" fontId="13" fillId="0" borderId="0"/>
    <xf numFmtId="0" fontId="88" fillId="0" borderId="0"/>
    <xf numFmtId="0" fontId="13" fillId="14" borderId="0" applyNumberFormat="0" applyBorder="0" applyAlignment="0" applyProtection="0"/>
    <xf numFmtId="0" fontId="88" fillId="0" borderId="0"/>
    <xf numFmtId="0" fontId="13" fillId="30" borderId="0" applyNumberFormat="0" applyBorder="0" applyAlignment="0" applyProtection="0"/>
    <xf numFmtId="0" fontId="88" fillId="0" borderId="0"/>
    <xf numFmtId="0" fontId="13" fillId="15" borderId="0" applyNumberFormat="0" applyBorder="0" applyAlignment="0" applyProtection="0"/>
    <xf numFmtId="0" fontId="88" fillId="0" borderId="0"/>
    <xf numFmtId="0" fontId="13" fillId="18" borderId="0" applyNumberFormat="0" applyBorder="0" applyAlignment="0" applyProtection="0"/>
    <xf numFmtId="0" fontId="88" fillId="0" borderId="0"/>
    <xf numFmtId="0" fontId="13" fillId="29" borderId="0" applyNumberFormat="0" applyBorder="0" applyAlignment="0" applyProtection="0"/>
    <xf numFmtId="0" fontId="88" fillId="0" borderId="0"/>
    <xf numFmtId="0" fontId="13" fillId="25" borderId="0" applyNumberFormat="0" applyBorder="0" applyAlignment="0" applyProtection="0"/>
    <xf numFmtId="0" fontId="88" fillId="0" borderId="0"/>
    <xf numFmtId="0" fontId="15" fillId="13" borderId="0" applyNumberFormat="0" applyBorder="0" applyAlignment="0" applyProtection="0"/>
    <xf numFmtId="0" fontId="88" fillId="0" borderId="0"/>
    <xf numFmtId="0" fontId="13" fillId="0" borderId="4" applyNumberFormat="0" applyFill="0" applyAlignment="0" applyProtection="0"/>
    <xf numFmtId="0" fontId="88" fillId="0" borderId="0"/>
    <xf numFmtId="0" fontId="16" fillId="15" borderId="0" applyNumberFormat="0" applyBorder="0" applyAlignment="0" applyProtection="0"/>
    <xf numFmtId="0" fontId="88" fillId="0" borderId="0"/>
    <xf numFmtId="0" fontId="15" fillId="30" borderId="0" applyNumberFormat="0" applyBorder="0" applyAlignment="0" applyProtection="0"/>
    <xf numFmtId="0" fontId="88" fillId="0" borderId="0"/>
    <xf numFmtId="0" fontId="87" fillId="0" borderId="0"/>
    <xf numFmtId="0" fontId="88" fillId="0" borderId="0"/>
    <xf numFmtId="0" fontId="13" fillId="30" borderId="0" applyNumberFormat="0" applyBorder="0" applyAlignment="0" applyProtection="0"/>
    <xf numFmtId="0" fontId="87" fillId="0" borderId="0"/>
    <xf numFmtId="0" fontId="13" fillId="14" borderId="0" applyNumberFormat="0" applyBorder="0" applyAlignment="0" applyProtection="0"/>
    <xf numFmtId="0" fontId="88" fillId="0" borderId="0"/>
    <xf numFmtId="0" fontId="13" fillId="10" borderId="0" applyNumberFormat="0" applyBorder="0" applyAlignment="0" applyProtection="0"/>
    <xf numFmtId="0" fontId="87" fillId="0" borderId="0"/>
    <xf numFmtId="0" fontId="87" fillId="0" borderId="0"/>
    <xf numFmtId="0" fontId="87" fillId="0" borderId="0"/>
    <xf numFmtId="0" fontId="88" fillId="0" borderId="0"/>
    <xf numFmtId="0" fontId="13" fillId="9"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3" fillId="0" borderId="0"/>
    <xf numFmtId="0" fontId="87" fillId="0" borderId="0"/>
    <xf numFmtId="0" fontId="13" fillId="9" borderId="0" applyNumberFormat="0" applyBorder="0" applyAlignment="0" applyProtection="0"/>
    <xf numFmtId="0" fontId="87" fillId="0" borderId="0"/>
    <xf numFmtId="0" fontId="13" fillId="0" borderId="0"/>
    <xf numFmtId="0" fontId="87" fillId="0" borderId="0"/>
    <xf numFmtId="0" fontId="33" fillId="0" borderId="0"/>
    <xf numFmtId="0" fontId="87" fillId="0" borderId="0"/>
    <xf numFmtId="0" fontId="13" fillId="0" borderId="0"/>
    <xf numFmtId="0" fontId="87" fillId="0" borderId="0"/>
    <xf numFmtId="0" fontId="13" fillId="21" borderId="0" applyNumberFormat="0" applyBorder="0" applyAlignment="0" applyProtection="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9" borderId="0" applyNumberFormat="0" applyBorder="0" applyAlignment="0" applyProtection="0"/>
    <xf numFmtId="0" fontId="88" fillId="0" borderId="0"/>
    <xf numFmtId="0" fontId="87" fillId="0" borderId="0"/>
    <xf numFmtId="0" fontId="88" fillId="0" borderId="0"/>
    <xf numFmtId="0" fontId="87" fillId="0" borderId="0"/>
    <xf numFmtId="0" fontId="13" fillId="25" borderId="0" applyNumberFormat="0" applyBorder="0" applyAlignment="0" applyProtection="0"/>
    <xf numFmtId="0" fontId="13" fillId="10" borderId="0" applyNumberFormat="0" applyBorder="0" applyAlignment="0" applyProtection="0"/>
    <xf numFmtId="0" fontId="87" fillId="0" borderId="0"/>
    <xf numFmtId="0" fontId="13" fillId="9" borderId="0" applyNumberFormat="0" applyBorder="0" applyAlignment="0" applyProtection="0"/>
    <xf numFmtId="0" fontId="13" fillId="0" borderId="0"/>
    <xf numFmtId="0" fontId="87" fillId="0" borderId="0"/>
    <xf numFmtId="0" fontId="13" fillId="25" borderId="0" applyNumberFormat="0" applyBorder="0" applyAlignment="0" applyProtection="0"/>
    <xf numFmtId="0" fontId="87" fillId="0" borderId="0"/>
    <xf numFmtId="0" fontId="88" fillId="0" borderId="0"/>
    <xf numFmtId="0" fontId="13" fillId="25" borderId="0" applyNumberFormat="0" applyBorder="0" applyAlignment="0" applyProtection="0"/>
    <xf numFmtId="0" fontId="13" fillId="29" borderId="0" applyNumberFormat="0" applyBorder="0" applyAlignment="0" applyProtection="0"/>
    <xf numFmtId="0" fontId="13" fillId="0" borderId="0"/>
    <xf numFmtId="0" fontId="87" fillId="0" borderId="0"/>
    <xf numFmtId="0" fontId="13" fillId="21" borderId="0" applyNumberFormat="0" applyBorder="0" applyAlignment="0" applyProtection="0"/>
    <xf numFmtId="0" fontId="87" fillId="0" borderId="0"/>
    <xf numFmtId="0" fontId="3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34" fillId="0" borderId="0"/>
    <xf numFmtId="0" fontId="87" fillId="0" borderId="0"/>
    <xf numFmtId="0" fontId="3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34" fillId="0" borderId="0"/>
    <xf numFmtId="0" fontId="87" fillId="0" borderId="0"/>
    <xf numFmtId="0" fontId="34" fillId="0" borderId="0"/>
    <xf numFmtId="0" fontId="87" fillId="0" borderId="0"/>
    <xf numFmtId="0" fontId="15" fillId="49" borderId="0" applyNumberFormat="0" applyBorder="0" applyAlignment="0" applyProtection="0"/>
    <xf numFmtId="0" fontId="87" fillId="0" borderId="0"/>
    <xf numFmtId="0" fontId="13" fillId="19" borderId="0" applyNumberFormat="0" applyBorder="0" applyAlignment="0" applyProtection="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19" borderId="0" applyNumberFormat="0" applyBorder="0" applyAlignment="0" applyProtection="0"/>
    <xf numFmtId="0" fontId="88" fillId="0" borderId="0"/>
    <xf numFmtId="0" fontId="87" fillId="0" borderId="0"/>
    <xf numFmtId="0" fontId="88" fillId="0" borderId="0"/>
    <xf numFmtId="0" fontId="13" fillId="0" borderId="0"/>
    <xf numFmtId="0" fontId="13" fillId="0" borderId="0"/>
    <xf numFmtId="0" fontId="88" fillId="0" borderId="0"/>
    <xf numFmtId="0" fontId="13" fillId="0" borderId="0"/>
    <xf numFmtId="0" fontId="13" fillId="0" borderId="0"/>
    <xf numFmtId="0" fontId="88" fillId="0" borderId="0"/>
    <xf numFmtId="0" fontId="87" fillId="0" borderId="0"/>
    <xf numFmtId="0" fontId="34" fillId="0" borderId="0"/>
    <xf numFmtId="0" fontId="13" fillId="0" borderId="0"/>
    <xf numFmtId="0" fontId="87" fillId="0" borderId="0"/>
    <xf numFmtId="0" fontId="88" fillId="0" borderId="0"/>
    <xf numFmtId="0" fontId="87" fillId="0" borderId="0"/>
    <xf numFmtId="0" fontId="88" fillId="0" borderId="0"/>
    <xf numFmtId="0" fontId="87" fillId="0" borderId="0"/>
    <xf numFmtId="0" fontId="91" fillId="0" borderId="0" applyNumberFormat="0" applyFill="0" applyAlignment="0" applyProtection="0"/>
    <xf numFmtId="0" fontId="87" fillId="0" borderId="0"/>
    <xf numFmtId="0" fontId="87" fillId="0" borderId="0"/>
    <xf numFmtId="0" fontId="87" fillId="0" borderId="0"/>
    <xf numFmtId="0" fontId="87" fillId="0" borderId="0"/>
    <xf numFmtId="0" fontId="13" fillId="7" borderId="3" applyNumberFormat="0" applyFont="0" applyAlignment="0" applyProtection="0"/>
    <xf numFmtId="0" fontId="87" fillId="0" borderId="0"/>
    <xf numFmtId="0" fontId="13" fillId="19" borderId="0" applyNumberFormat="0" applyBorder="0" applyAlignment="0" applyProtection="0"/>
    <xf numFmtId="0" fontId="87" fillId="0" borderId="0"/>
    <xf numFmtId="0" fontId="3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3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9" fillId="0" borderId="4" applyNumberFormat="0" applyFill="0" applyAlignment="0" applyProtection="0"/>
    <xf numFmtId="0" fontId="87" fillId="0" borderId="0"/>
    <xf numFmtId="0" fontId="9" fillId="0" borderId="4" applyNumberFormat="0" applyFill="0" applyAlignment="0" applyProtection="0"/>
    <xf numFmtId="0" fontId="87" fillId="0" borderId="0"/>
    <xf numFmtId="0" fontId="9" fillId="0" borderId="4" applyNumberFormat="0" applyFill="0" applyAlignment="0" applyProtection="0"/>
    <xf numFmtId="0" fontId="87" fillId="0" borderId="0"/>
    <xf numFmtId="0" fontId="9" fillId="0" borderId="4" applyNumberFormat="0" applyFill="0" applyAlignment="0" applyProtection="0"/>
    <xf numFmtId="0" fontId="87" fillId="0" borderId="0"/>
    <xf numFmtId="0" fontId="9" fillId="0" borderId="4" applyNumberFormat="0" applyFill="0" applyAlignment="0" applyProtection="0"/>
    <xf numFmtId="0" fontId="87" fillId="0" borderId="0"/>
    <xf numFmtId="0" fontId="9" fillId="0" borderId="4" applyNumberFormat="0" applyFill="0" applyAlignment="0" applyProtection="0"/>
    <xf numFmtId="0" fontId="87" fillId="0" borderId="0"/>
    <xf numFmtId="0" fontId="9" fillId="0" borderId="4" applyNumberFormat="0" applyFill="0" applyAlignment="0" applyProtection="0"/>
    <xf numFmtId="0" fontId="87" fillId="0" borderId="0"/>
    <xf numFmtId="0" fontId="9" fillId="0" borderId="4" applyNumberFormat="0" applyFill="0" applyAlignment="0" applyProtection="0"/>
    <xf numFmtId="0" fontId="87" fillId="0" borderId="0"/>
    <xf numFmtId="0" fontId="9" fillId="0" borderId="4" applyNumberFormat="0" applyFill="0" applyAlignment="0" applyProtection="0"/>
    <xf numFmtId="0" fontId="87" fillId="0" borderId="0"/>
    <xf numFmtId="0" fontId="9" fillId="0" borderId="4" applyNumberFormat="0" applyFill="0" applyAlignment="0" applyProtection="0"/>
    <xf numFmtId="0" fontId="87" fillId="0" borderId="0"/>
    <xf numFmtId="0" fontId="13" fillId="0" borderId="0"/>
    <xf numFmtId="0" fontId="87" fillId="0" borderId="0"/>
    <xf numFmtId="0" fontId="9" fillId="0" borderId="4" applyNumberFormat="0" applyFill="0" applyAlignment="0" applyProtection="0"/>
    <xf numFmtId="0" fontId="87" fillId="0" borderId="0"/>
    <xf numFmtId="0" fontId="9" fillId="0" borderId="4" applyNumberFormat="0" applyFill="0" applyAlignment="0" applyProtection="0"/>
    <xf numFmtId="0" fontId="87" fillId="0" borderId="0"/>
    <xf numFmtId="0" fontId="9" fillId="0" borderId="4" applyNumberFormat="0" applyFill="0" applyAlignment="0" applyProtection="0"/>
    <xf numFmtId="0" fontId="87" fillId="0" borderId="0"/>
    <xf numFmtId="0" fontId="9" fillId="0" borderId="4" applyNumberFormat="0" applyFill="0" applyAlignment="0" applyProtection="0"/>
    <xf numFmtId="0" fontId="87" fillId="0" borderId="0"/>
    <xf numFmtId="0" fontId="88" fillId="0" borderId="0"/>
    <xf numFmtId="0" fontId="87" fillId="0" borderId="0"/>
    <xf numFmtId="0" fontId="9" fillId="0" borderId="4" applyNumberFormat="0" applyFill="0" applyAlignment="0" applyProtection="0"/>
    <xf numFmtId="0" fontId="88" fillId="0" borderId="0"/>
    <xf numFmtId="0" fontId="9" fillId="0" borderId="4" applyNumberFormat="0" applyFill="0" applyAlignment="0" applyProtection="0"/>
    <xf numFmtId="0" fontId="87" fillId="0" borderId="0"/>
    <xf numFmtId="0" fontId="9" fillId="0" borderId="4" applyNumberFormat="0" applyFill="0" applyAlignment="0" applyProtection="0"/>
    <xf numFmtId="0" fontId="88" fillId="0" borderId="0"/>
    <xf numFmtId="0" fontId="88" fillId="0" borderId="0"/>
    <xf numFmtId="0" fontId="88" fillId="0" borderId="0"/>
    <xf numFmtId="0" fontId="87" fillId="0" borderId="0"/>
    <xf numFmtId="0" fontId="9" fillId="0" borderId="4" applyNumberFormat="0" applyFill="0" applyAlignment="0" applyProtection="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7" fillId="0" borderId="0"/>
    <xf numFmtId="0" fontId="9" fillId="0" borderId="4" applyNumberFormat="0" applyFill="0" applyAlignment="0" applyProtection="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9" fillId="0" borderId="4" applyNumberFormat="0" applyFill="0" applyAlignment="0" applyProtection="0"/>
    <xf numFmtId="0" fontId="88" fillId="0" borderId="0"/>
    <xf numFmtId="0" fontId="13" fillId="0" borderId="0"/>
    <xf numFmtId="0" fontId="88" fillId="0" borderId="0"/>
    <xf numFmtId="0" fontId="13" fillId="26" borderId="0" applyNumberFormat="0" applyBorder="0" applyAlignment="0" applyProtection="0"/>
    <xf numFmtId="0" fontId="88" fillId="0" borderId="0"/>
    <xf numFmtId="0" fontId="15" fillId="26" borderId="0" applyNumberFormat="0" applyBorder="0" applyAlignment="0" applyProtection="0"/>
    <xf numFmtId="0" fontId="88" fillId="0" borderId="0"/>
    <xf numFmtId="0" fontId="13" fillId="19" borderId="0" applyNumberFormat="0" applyBorder="0" applyAlignment="0" applyProtection="0"/>
    <xf numFmtId="0" fontId="88" fillId="0" borderId="0"/>
    <xf numFmtId="0" fontId="13" fillId="15" borderId="0" applyNumberFormat="0" applyBorder="0" applyAlignment="0" applyProtection="0"/>
    <xf numFmtId="0" fontId="88" fillId="0" borderId="0"/>
    <xf numFmtId="0" fontId="13" fillId="26" borderId="0" applyNumberFormat="0" applyBorder="0" applyAlignment="0" applyProtection="0"/>
    <xf numFmtId="0" fontId="88" fillId="0" borderId="0"/>
    <xf numFmtId="0" fontId="13" fillId="10" borderId="0" applyNumberFormat="0" applyBorder="0" applyAlignment="0" applyProtection="0"/>
    <xf numFmtId="0" fontId="88" fillId="0" borderId="0"/>
    <xf numFmtId="0" fontId="9" fillId="0" borderId="4" applyNumberFormat="0" applyFill="0" applyAlignment="0" applyProtection="0"/>
    <xf numFmtId="0" fontId="88" fillId="0" borderId="0"/>
    <xf numFmtId="0" fontId="9" fillId="0" borderId="4" applyNumberFormat="0" applyFill="0" applyAlignment="0" applyProtection="0"/>
    <xf numFmtId="0" fontId="88" fillId="0" borderId="0"/>
    <xf numFmtId="0" fontId="9" fillId="0" borderId="0" applyNumberFormat="0" applyFill="0" applyAlignment="0" applyProtection="0"/>
    <xf numFmtId="0" fontId="88" fillId="0" borderId="0"/>
    <xf numFmtId="0" fontId="13" fillId="0" borderId="0"/>
    <xf numFmtId="0" fontId="88" fillId="0" borderId="0"/>
    <xf numFmtId="0" fontId="9" fillId="0" borderId="4" applyNumberFormat="0" applyFill="0" applyAlignment="0" applyProtection="0"/>
    <xf numFmtId="0" fontId="88" fillId="0" borderId="0"/>
    <xf numFmtId="0" fontId="9" fillId="0" borderId="4" applyNumberFormat="0" applyFill="0" applyAlignment="0" applyProtection="0"/>
    <xf numFmtId="0" fontId="88" fillId="0" borderId="0"/>
    <xf numFmtId="0" fontId="9" fillId="0" borderId="4" applyNumberFormat="0" applyFill="0" applyAlignment="0" applyProtection="0"/>
    <xf numFmtId="0" fontId="88" fillId="0" borderId="0"/>
    <xf numFmtId="0" fontId="9" fillId="0" borderId="4" applyNumberFormat="0" applyFill="0" applyAlignment="0" applyProtection="0"/>
    <xf numFmtId="0" fontId="88" fillId="0" borderId="0"/>
    <xf numFmtId="0" fontId="9" fillId="0" borderId="4" applyNumberFormat="0" applyFill="0" applyAlignment="0" applyProtection="0"/>
    <xf numFmtId="0" fontId="88" fillId="0" borderId="0"/>
    <xf numFmtId="0" fontId="13" fillId="0" borderId="0"/>
    <xf numFmtId="0" fontId="88" fillId="0" borderId="0"/>
    <xf numFmtId="0" fontId="9" fillId="0" borderId="4" applyNumberFormat="0" applyFill="0" applyAlignment="0" applyProtection="0"/>
    <xf numFmtId="0" fontId="88" fillId="0" borderId="0"/>
    <xf numFmtId="0" fontId="13" fillId="0" borderId="0" applyNumberFormat="0" applyFill="0" applyBorder="0" applyAlignment="0" applyProtection="0"/>
    <xf numFmtId="0" fontId="88" fillId="0" borderId="0"/>
    <xf numFmtId="0" fontId="13" fillId="0" borderId="0" applyNumberFormat="0" applyFill="0" applyBorder="0" applyAlignment="0" applyProtection="0"/>
    <xf numFmtId="0" fontId="88" fillId="0" borderId="0"/>
    <xf numFmtId="0" fontId="13" fillId="0" borderId="0" applyNumberFormat="0" applyFill="0" applyBorder="0" applyAlignment="0" applyProtection="0"/>
    <xf numFmtId="0" fontId="88" fillId="0" borderId="0"/>
    <xf numFmtId="0" fontId="9" fillId="0" borderId="0" applyNumberFormat="0" applyFill="0" applyBorder="0" applyAlignment="0" applyProtection="0"/>
    <xf numFmtId="0" fontId="88" fillId="0" borderId="0"/>
    <xf numFmtId="0" fontId="13" fillId="0" borderId="0"/>
    <xf numFmtId="0" fontId="88" fillId="0" borderId="0"/>
    <xf numFmtId="0" fontId="13" fillId="0" borderId="0" applyNumberFormat="0" applyFill="0" applyBorder="0" applyAlignment="0" applyProtection="0"/>
    <xf numFmtId="0" fontId="88" fillId="0" borderId="0"/>
    <xf numFmtId="0" fontId="13" fillId="0" borderId="0" applyNumberFormat="0" applyFill="0" applyBorder="0" applyAlignment="0" applyProtection="0"/>
    <xf numFmtId="0" fontId="88" fillId="0" borderId="0"/>
    <xf numFmtId="0" fontId="13" fillId="0" borderId="0" applyNumberFormat="0" applyFill="0" applyBorder="0" applyAlignment="0" applyProtection="0"/>
    <xf numFmtId="0" fontId="88" fillId="0" borderId="0"/>
    <xf numFmtId="0" fontId="13" fillId="0" borderId="0" applyNumberFormat="0" applyFill="0" applyBorder="0" applyAlignment="0" applyProtection="0"/>
    <xf numFmtId="0" fontId="88" fillId="0" borderId="0"/>
    <xf numFmtId="0" fontId="13" fillId="0" borderId="0" applyNumberFormat="0" applyFill="0" applyBorder="0" applyAlignment="0" applyProtection="0"/>
    <xf numFmtId="0" fontId="88" fillId="0" borderId="0"/>
    <xf numFmtId="0" fontId="13" fillId="0" borderId="0"/>
    <xf numFmtId="0" fontId="88" fillId="0" borderId="0"/>
    <xf numFmtId="0" fontId="13" fillId="13" borderId="0" applyNumberFormat="0" applyBorder="0" applyAlignment="0" applyProtection="0"/>
    <xf numFmtId="0" fontId="88" fillId="0" borderId="0"/>
    <xf numFmtId="0" fontId="13" fillId="0" borderId="0" applyNumberFormat="0" applyFill="0" applyBorder="0" applyAlignment="0" applyProtection="0"/>
    <xf numFmtId="0" fontId="88" fillId="0" borderId="0"/>
    <xf numFmtId="0" fontId="13" fillId="0" borderId="0" applyNumberFormat="0" applyFill="0" applyBorder="0" applyAlignment="0" applyProtection="0"/>
    <xf numFmtId="0" fontId="88" fillId="0" borderId="0"/>
    <xf numFmtId="0" fontId="13" fillId="11" borderId="0" applyNumberFormat="0" applyBorder="0" applyAlignment="0" applyProtection="0"/>
    <xf numFmtId="0" fontId="88" fillId="0" borderId="0"/>
    <xf numFmtId="0" fontId="13" fillId="30" borderId="0" applyNumberFormat="0" applyBorder="0" applyAlignment="0" applyProtection="0"/>
    <xf numFmtId="0" fontId="88" fillId="0" borderId="0"/>
    <xf numFmtId="0" fontId="13" fillId="14" borderId="0" applyNumberFormat="0" applyBorder="0" applyAlignment="0" applyProtection="0"/>
    <xf numFmtId="0" fontId="87" fillId="0" borderId="0"/>
    <xf numFmtId="0" fontId="88" fillId="0" borderId="0"/>
    <xf numFmtId="0" fontId="87" fillId="0" borderId="0"/>
    <xf numFmtId="0" fontId="13" fillId="29" borderId="0" applyNumberFormat="0" applyBorder="0" applyAlignment="0" applyProtection="0"/>
    <xf numFmtId="0" fontId="13" fillId="26" borderId="0" applyNumberFormat="0" applyBorder="0" applyAlignment="0" applyProtection="0"/>
    <xf numFmtId="0" fontId="87" fillId="0" borderId="0"/>
    <xf numFmtId="0" fontId="13" fillId="14" borderId="0" applyNumberFormat="0" applyBorder="0" applyAlignment="0" applyProtection="0"/>
    <xf numFmtId="0" fontId="13" fillId="11" borderId="0" applyNumberFormat="0" applyBorder="0" applyAlignment="0" applyProtection="0"/>
    <xf numFmtId="0" fontId="87" fillId="0" borderId="0"/>
    <xf numFmtId="0" fontId="88" fillId="0" borderId="0"/>
    <xf numFmtId="0" fontId="13" fillId="15" borderId="0" applyNumberFormat="0" applyBorder="0" applyAlignment="0" applyProtection="0"/>
    <xf numFmtId="0" fontId="13" fillId="11" borderId="0" applyNumberFormat="0" applyBorder="0" applyAlignment="0" applyProtection="0"/>
    <xf numFmtId="0" fontId="88" fillId="0" borderId="0"/>
    <xf numFmtId="0" fontId="87" fillId="0" borderId="0"/>
    <xf numFmtId="0" fontId="88" fillId="0" borderId="0"/>
    <xf numFmtId="0" fontId="87" fillId="0" borderId="0"/>
    <xf numFmtId="0" fontId="88" fillId="0" borderId="0"/>
    <xf numFmtId="0" fontId="13" fillId="15" borderId="0" applyNumberFormat="0" applyBorder="0" applyAlignment="0" applyProtection="0"/>
    <xf numFmtId="0" fontId="88" fillId="0" borderId="0"/>
    <xf numFmtId="0" fontId="88" fillId="0" borderId="0"/>
    <xf numFmtId="0" fontId="88" fillId="0" borderId="0"/>
    <xf numFmtId="0" fontId="88" fillId="0" borderId="0"/>
    <xf numFmtId="0" fontId="15" fillId="7" borderId="3" applyNumberFormat="0" applyFont="0" applyAlignment="0" applyProtection="0"/>
    <xf numFmtId="0" fontId="88" fillId="0" borderId="0"/>
    <xf numFmtId="0" fontId="13" fillId="26" borderId="0" applyNumberFormat="0" applyBorder="0" applyAlignment="0" applyProtection="0"/>
    <xf numFmtId="0" fontId="88" fillId="0" borderId="0"/>
    <xf numFmtId="0" fontId="13" fillId="10" borderId="0" applyNumberFormat="0" applyBorder="0" applyAlignment="0" applyProtection="0"/>
    <xf numFmtId="0" fontId="88" fillId="0" borderId="0"/>
    <xf numFmtId="0" fontId="13" fillId="15" borderId="0" applyNumberFormat="0" applyBorder="0" applyAlignment="0" applyProtection="0"/>
    <xf numFmtId="0" fontId="88" fillId="0" borderId="0"/>
    <xf numFmtId="0" fontId="13" fillId="14" borderId="0" applyNumberFormat="0" applyBorder="0" applyAlignment="0" applyProtection="0"/>
    <xf numFmtId="0" fontId="88" fillId="0" borderId="0"/>
    <xf numFmtId="0" fontId="13" fillId="30" borderId="0" applyNumberFormat="0" applyBorder="0" applyAlignment="0" applyProtection="0"/>
    <xf numFmtId="0" fontId="88" fillId="0" borderId="0"/>
    <xf numFmtId="0" fontId="13" fillId="15" borderId="0" applyNumberFormat="0" applyBorder="0" applyAlignment="0" applyProtection="0"/>
    <xf numFmtId="0" fontId="88" fillId="0" borderId="0"/>
    <xf numFmtId="0" fontId="13" fillId="26" borderId="0" applyNumberFormat="0" applyBorder="0" applyAlignment="0" applyProtection="0"/>
    <xf numFmtId="0" fontId="88" fillId="0" borderId="0"/>
    <xf numFmtId="0" fontId="13" fillId="10" borderId="0" applyNumberFormat="0" applyBorder="0" applyAlignment="0" applyProtection="0"/>
    <xf numFmtId="0" fontId="88" fillId="0" borderId="0"/>
    <xf numFmtId="0" fontId="13" fillId="0" borderId="0" applyNumberFormat="0" applyFill="0" applyBorder="0" applyAlignment="0" applyProtection="0"/>
    <xf numFmtId="0" fontId="88" fillId="0" borderId="0"/>
    <xf numFmtId="0" fontId="13" fillId="0" borderId="0" applyNumberFormat="0" applyFill="0" applyBorder="0" applyAlignment="0" applyProtection="0"/>
    <xf numFmtId="0" fontId="88" fillId="0" borderId="0"/>
    <xf numFmtId="0" fontId="13" fillId="0" borderId="0" applyNumberFormat="0" applyFill="0" applyBorder="0" applyAlignment="0" applyProtection="0"/>
    <xf numFmtId="0" fontId="88" fillId="0" borderId="0"/>
    <xf numFmtId="0" fontId="13" fillId="0" borderId="0"/>
    <xf numFmtId="0" fontId="88" fillId="0" borderId="0"/>
    <xf numFmtId="0" fontId="13" fillId="0" borderId="0" applyNumberFormat="0" applyFill="0" applyBorder="0" applyAlignment="0" applyProtection="0"/>
    <xf numFmtId="0" fontId="88" fillId="0" borderId="0"/>
    <xf numFmtId="0" fontId="13" fillId="0" borderId="0" applyNumberFormat="0" applyFill="0" applyBorder="0" applyAlignment="0" applyProtection="0"/>
    <xf numFmtId="0" fontId="88" fillId="0" borderId="0"/>
    <xf numFmtId="0" fontId="13" fillId="0" borderId="0" applyNumberFormat="0" applyFill="0" applyBorder="0" applyAlignment="0" applyProtection="0"/>
    <xf numFmtId="0" fontId="88" fillId="0" borderId="0"/>
    <xf numFmtId="0" fontId="13" fillId="0" borderId="0" applyNumberFormat="0" applyFill="0" applyBorder="0" applyAlignment="0" applyProtection="0"/>
    <xf numFmtId="0" fontId="88" fillId="0" borderId="0"/>
    <xf numFmtId="0" fontId="13" fillId="0" borderId="0" applyNumberFormat="0" applyFill="0" applyBorder="0" applyAlignment="0" applyProtection="0"/>
    <xf numFmtId="0" fontId="88" fillId="0" borderId="0"/>
    <xf numFmtId="0" fontId="13" fillId="0" borderId="0"/>
    <xf numFmtId="0" fontId="88" fillId="0" borderId="0"/>
    <xf numFmtId="0" fontId="13" fillId="0" borderId="0" applyNumberFormat="0" applyFill="0" applyBorder="0" applyAlignment="0" applyProtection="0"/>
    <xf numFmtId="0" fontId="88" fillId="0" borderId="0"/>
    <xf numFmtId="0" fontId="13" fillId="0" borderId="0" applyNumberFormat="0" applyFill="0" applyBorder="0" applyAlignment="0" applyProtection="0"/>
    <xf numFmtId="0" fontId="88" fillId="0" borderId="0"/>
    <xf numFmtId="0" fontId="13" fillId="0" borderId="0" applyNumberFormat="0" applyFill="0" applyBorder="0" applyAlignment="0" applyProtection="0"/>
    <xf numFmtId="0" fontId="88" fillId="0" borderId="0"/>
    <xf numFmtId="0" fontId="13" fillId="0" borderId="0" applyNumberFormat="0" applyFill="0" applyBorder="0" applyAlignment="0" applyProtection="0"/>
    <xf numFmtId="0" fontId="88" fillId="0" borderId="0"/>
    <xf numFmtId="0" fontId="13" fillId="0" borderId="0" applyNumberFormat="0" applyFill="0" applyBorder="0" applyAlignment="0" applyProtection="0"/>
    <xf numFmtId="0" fontId="88" fillId="0" borderId="0"/>
    <xf numFmtId="0" fontId="33" fillId="0" borderId="0"/>
    <xf numFmtId="0" fontId="88" fillId="0" borderId="0"/>
    <xf numFmtId="0" fontId="13" fillId="0" borderId="0" applyNumberFormat="0" applyFill="0" applyBorder="0" applyAlignment="0" applyProtection="0"/>
    <xf numFmtId="0" fontId="88" fillId="0" borderId="0"/>
    <xf numFmtId="0" fontId="13" fillId="0" borderId="0" applyNumberFormat="0" applyFill="0" applyBorder="0" applyAlignment="0" applyProtection="0"/>
    <xf numFmtId="0" fontId="88" fillId="0" borderId="0"/>
    <xf numFmtId="0" fontId="13" fillId="0" borderId="0" applyNumberFormat="0" applyFill="0" applyBorder="0" applyAlignment="0" applyProtection="0"/>
    <xf numFmtId="0" fontId="88" fillId="0" borderId="0"/>
    <xf numFmtId="0" fontId="87" fillId="0" borderId="0"/>
    <xf numFmtId="0" fontId="88" fillId="0" borderId="0"/>
    <xf numFmtId="0" fontId="13" fillId="0" borderId="0" applyNumberFormat="0" applyFill="0" applyBorder="0" applyAlignment="0" applyProtection="0"/>
    <xf numFmtId="0" fontId="87" fillId="0" borderId="0"/>
    <xf numFmtId="0" fontId="13" fillId="0" borderId="0" applyNumberFormat="0" applyFill="0" applyBorder="0" applyAlignment="0" applyProtection="0"/>
    <xf numFmtId="0" fontId="88"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87" fillId="0" borderId="0"/>
    <xf numFmtId="0" fontId="88" fillId="0" borderId="0"/>
    <xf numFmtId="0" fontId="13" fillId="18" borderId="0" applyNumberFormat="0" applyBorder="0" applyAlignment="0" applyProtection="0"/>
    <xf numFmtId="0" fontId="13" fillId="0" borderId="0" applyNumberFormat="0" applyFill="0" applyBorder="0" applyAlignment="0" applyProtection="0"/>
    <xf numFmtId="0" fontId="88" fillId="0" borderId="0"/>
    <xf numFmtId="0" fontId="13" fillId="26" borderId="0" applyNumberFormat="0" applyBorder="0" applyAlignment="0" applyProtection="0"/>
    <xf numFmtId="0" fontId="13" fillId="0" borderId="0" applyNumberFormat="0" applyFill="0" applyBorder="0" applyAlignment="0" applyProtection="0"/>
    <xf numFmtId="0" fontId="88" fillId="0" borderId="0"/>
    <xf numFmtId="0" fontId="13" fillId="30" borderId="0" applyNumberFormat="0" applyBorder="0" applyAlignment="0" applyProtection="0"/>
    <xf numFmtId="0" fontId="88" fillId="0" borderId="0"/>
    <xf numFmtId="0" fontId="87" fillId="0" borderId="0"/>
    <xf numFmtId="0" fontId="13" fillId="26" borderId="0" applyNumberFormat="0" applyBorder="0" applyAlignment="0" applyProtection="0"/>
    <xf numFmtId="0" fontId="13" fillId="30" borderId="0" applyNumberFormat="0" applyBorder="0" applyAlignment="0" applyProtection="0"/>
    <xf numFmtId="0" fontId="13" fillId="13"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17" borderId="0" applyNumberFormat="0" applyBorder="0" applyAlignment="0" applyProtection="0"/>
    <xf numFmtId="0" fontId="87" fillId="0" borderId="0"/>
    <xf numFmtId="0" fontId="13" fillId="22" borderId="0" applyNumberFormat="0" applyBorder="0" applyAlignment="0" applyProtection="0"/>
    <xf numFmtId="0" fontId="87" fillId="0" borderId="0"/>
    <xf numFmtId="0" fontId="13" fillId="15" borderId="0" applyNumberFormat="0" applyBorder="0" applyAlignment="0" applyProtection="0"/>
    <xf numFmtId="0" fontId="87" fillId="0" borderId="0"/>
    <xf numFmtId="0" fontId="13" fillId="22" borderId="0" applyNumberFormat="0" applyBorder="0" applyAlignment="0" applyProtection="0"/>
    <xf numFmtId="0" fontId="87" fillId="0" borderId="0"/>
    <xf numFmtId="0" fontId="13" fillId="30" borderId="0" applyNumberFormat="0" applyBorder="0" applyAlignment="0" applyProtection="0"/>
    <xf numFmtId="0" fontId="87" fillId="0" borderId="0"/>
    <xf numFmtId="0" fontId="13" fillId="26" borderId="0" applyNumberFormat="0" applyBorder="0" applyAlignment="0" applyProtection="0"/>
    <xf numFmtId="0" fontId="87" fillId="0" borderId="0"/>
    <xf numFmtId="0" fontId="15" fillId="21" borderId="0" applyNumberFormat="0" applyBorder="0" applyAlignment="0" applyProtection="0"/>
    <xf numFmtId="0" fontId="87" fillId="0" borderId="0"/>
    <xf numFmtId="0" fontId="15" fillId="49" borderId="0" applyNumberFormat="0" applyBorder="0" applyAlignment="0" applyProtection="0"/>
    <xf numFmtId="0" fontId="87" fillId="0" borderId="0"/>
    <xf numFmtId="0" fontId="13" fillId="18" borderId="0" applyNumberFormat="0" applyBorder="0" applyAlignment="0" applyProtection="0"/>
    <xf numFmtId="0" fontId="87" fillId="0" borderId="0"/>
    <xf numFmtId="0" fontId="13" fillId="30" borderId="0" applyNumberFormat="0" applyBorder="0" applyAlignment="0" applyProtection="0"/>
    <xf numFmtId="0" fontId="88" fillId="0" borderId="0"/>
    <xf numFmtId="0" fontId="13" fillId="30" borderId="0" applyNumberFormat="0" applyBorder="0" applyAlignment="0" applyProtection="0"/>
    <xf numFmtId="0" fontId="87" fillId="0" borderId="0"/>
    <xf numFmtId="0" fontId="13" fillId="26"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13" fillId="26" borderId="0" applyNumberFormat="0" applyBorder="0" applyAlignment="0" applyProtection="0"/>
    <xf numFmtId="0" fontId="87" fillId="0" borderId="0"/>
    <xf numFmtId="0" fontId="13" fillId="15" borderId="0" applyNumberFormat="0" applyBorder="0" applyAlignment="0" applyProtection="0"/>
    <xf numFmtId="0" fontId="87" fillId="0" borderId="0"/>
    <xf numFmtId="0" fontId="13" fillId="30" borderId="0" applyNumberFormat="0" applyBorder="0" applyAlignment="0" applyProtection="0"/>
    <xf numFmtId="0" fontId="87" fillId="0" borderId="0"/>
    <xf numFmtId="0" fontId="13" fillId="30" borderId="0" applyNumberFormat="0" applyBorder="0" applyAlignment="0" applyProtection="0"/>
    <xf numFmtId="0" fontId="87" fillId="0" borderId="0"/>
    <xf numFmtId="0" fontId="13" fillId="26" borderId="0" applyNumberFormat="0" applyBorder="0" applyAlignment="0" applyProtection="0"/>
    <xf numFmtId="0" fontId="87" fillId="0" borderId="0"/>
    <xf numFmtId="0" fontId="13" fillId="17" borderId="0" applyNumberFormat="0" applyBorder="0" applyAlignment="0" applyProtection="0"/>
    <xf numFmtId="0" fontId="87" fillId="0" borderId="0"/>
    <xf numFmtId="0" fontId="33" fillId="0" borderId="0"/>
    <xf numFmtId="0" fontId="87" fillId="0" borderId="0"/>
    <xf numFmtId="0" fontId="13" fillId="14" borderId="0" applyNumberFormat="0" applyBorder="0" applyAlignment="0" applyProtection="0"/>
    <xf numFmtId="0" fontId="88" fillId="0" borderId="0"/>
    <xf numFmtId="0" fontId="16" fillId="51" borderId="0" applyNumberFormat="0" applyBorder="0" applyAlignment="0" applyProtection="0"/>
    <xf numFmtId="0" fontId="87" fillId="0" borderId="0"/>
    <xf numFmtId="0" fontId="15" fillId="49" borderId="0" applyNumberFormat="0" applyBorder="0" applyAlignment="0" applyProtection="0"/>
    <xf numFmtId="0" fontId="87" fillId="0" borderId="0"/>
    <xf numFmtId="0" fontId="13" fillId="26" borderId="0" applyNumberFormat="0" applyBorder="0" applyAlignment="0" applyProtection="0"/>
    <xf numFmtId="0" fontId="87" fillId="0" borderId="0"/>
    <xf numFmtId="0" fontId="13" fillId="13" borderId="0" applyNumberFormat="0" applyBorder="0" applyAlignment="0" applyProtection="0"/>
    <xf numFmtId="0" fontId="87" fillId="0" borderId="0"/>
    <xf numFmtId="0" fontId="13" fillId="0" borderId="0" applyNumberFormat="0" applyFill="0" applyBorder="0" applyAlignment="0" applyProtection="0"/>
    <xf numFmtId="0" fontId="87" fillId="0" borderId="0"/>
    <xf numFmtId="0" fontId="13" fillId="0" borderId="0" applyNumberFormat="0" applyFill="0" applyBorder="0" applyAlignment="0" applyProtection="0"/>
    <xf numFmtId="0" fontId="87" fillId="0" borderId="0"/>
    <xf numFmtId="0" fontId="13" fillId="0" borderId="0"/>
    <xf numFmtId="0" fontId="87" fillId="0" borderId="0"/>
    <xf numFmtId="0" fontId="13" fillId="0" borderId="0" applyNumberFormat="0" applyFill="0" applyBorder="0" applyAlignment="0" applyProtection="0"/>
    <xf numFmtId="0" fontId="87" fillId="0" borderId="0"/>
    <xf numFmtId="0" fontId="13" fillId="0" borderId="0" applyNumberFormat="0" applyFill="0" applyBorder="0" applyAlignment="0" applyProtection="0"/>
    <xf numFmtId="0" fontId="87" fillId="0" borderId="0"/>
    <xf numFmtId="0" fontId="13" fillId="0" borderId="0" applyNumberFormat="0" applyFill="0" applyBorder="0" applyAlignment="0" applyProtection="0"/>
    <xf numFmtId="0" fontId="87" fillId="0" borderId="0"/>
    <xf numFmtId="0" fontId="13" fillId="0" borderId="0" applyNumberFormat="0" applyFill="0" applyBorder="0" applyAlignment="0" applyProtection="0"/>
    <xf numFmtId="0" fontId="88" fillId="0" borderId="0"/>
    <xf numFmtId="0" fontId="13" fillId="0" borderId="0" applyNumberFormat="0" applyFill="0" applyBorder="0" applyAlignment="0" applyProtection="0"/>
    <xf numFmtId="0" fontId="87" fillId="0" borderId="0"/>
    <xf numFmtId="0" fontId="13" fillId="0" borderId="0"/>
    <xf numFmtId="0" fontId="87" fillId="0" borderId="0"/>
    <xf numFmtId="0" fontId="13" fillId="0" borderId="0" applyNumberFormat="0" applyFill="0" applyBorder="0" applyAlignment="0" applyProtection="0"/>
    <xf numFmtId="0" fontId="87" fillId="0" borderId="0"/>
    <xf numFmtId="0" fontId="13" fillId="0" borderId="0" applyNumberFormat="0" applyFill="0" applyBorder="0" applyAlignment="0" applyProtection="0"/>
    <xf numFmtId="0" fontId="87" fillId="0" borderId="0"/>
    <xf numFmtId="0" fontId="13" fillId="0" borderId="0" applyNumberFormat="0" applyFill="0" applyBorder="0" applyAlignment="0" applyProtection="0"/>
    <xf numFmtId="0" fontId="87" fillId="0" borderId="0"/>
    <xf numFmtId="0" fontId="13" fillId="0" borderId="0" applyNumberFormat="0" applyFill="0" applyBorder="0" applyAlignment="0" applyProtection="0"/>
    <xf numFmtId="0" fontId="87" fillId="0" borderId="0"/>
    <xf numFmtId="0" fontId="13" fillId="0" borderId="0" applyNumberFormat="0" applyFill="0" applyBorder="0" applyAlignment="0" applyProtection="0"/>
    <xf numFmtId="0" fontId="87" fillId="0" borderId="0"/>
    <xf numFmtId="0" fontId="13" fillId="0" borderId="0"/>
    <xf numFmtId="0" fontId="87" fillId="0" borderId="0"/>
    <xf numFmtId="0" fontId="13" fillId="0" borderId="0" applyNumberFormat="0" applyFill="0" applyBorder="0" applyAlignment="0" applyProtection="0"/>
    <xf numFmtId="0" fontId="87" fillId="0" borderId="0"/>
    <xf numFmtId="0" fontId="13" fillId="0" borderId="0" applyNumberFormat="0" applyFill="0" applyBorder="0" applyAlignment="0" applyProtection="0"/>
    <xf numFmtId="0" fontId="88" fillId="0" borderId="0"/>
    <xf numFmtId="0" fontId="87" fillId="0" borderId="0"/>
    <xf numFmtId="0" fontId="88" fillId="0" borderId="0"/>
    <xf numFmtId="0" fontId="35" fillId="0" borderId="0" applyNumberFormat="0" applyAlignment="0" applyProtection="0"/>
    <xf numFmtId="0" fontId="35" fillId="0" borderId="0" applyNumberFormat="0" applyAlignment="0" applyProtection="0"/>
    <xf numFmtId="0" fontId="88" fillId="0" borderId="0"/>
    <xf numFmtId="0" fontId="13" fillId="0" borderId="0"/>
    <xf numFmtId="0" fontId="35" fillId="0" borderId="0" applyNumberFormat="0" applyAlignment="0" applyProtection="0"/>
    <xf numFmtId="0" fontId="88" fillId="0" borderId="0"/>
    <xf numFmtId="0" fontId="13" fillId="0" borderId="0"/>
    <xf numFmtId="0" fontId="88" fillId="0" borderId="0"/>
    <xf numFmtId="0" fontId="87" fillId="0" borderId="0"/>
    <xf numFmtId="0" fontId="13" fillId="0" borderId="0"/>
    <xf numFmtId="0" fontId="13" fillId="0" borderId="0"/>
    <xf numFmtId="0" fontId="87" fillId="0" borderId="0"/>
    <xf numFmtId="0" fontId="88" fillId="0" borderId="0"/>
    <xf numFmtId="0" fontId="87" fillId="0" borderId="0"/>
    <xf numFmtId="0" fontId="88" fillId="0" borderId="0"/>
    <xf numFmtId="0" fontId="87" fillId="0" borderId="0"/>
    <xf numFmtId="0" fontId="13" fillId="0" borderId="0" applyNumberFormat="0" applyAlignment="0" applyProtection="0"/>
    <xf numFmtId="0" fontId="87" fillId="0" borderId="0"/>
    <xf numFmtId="0" fontId="87" fillId="0" borderId="0"/>
    <xf numFmtId="0" fontId="87" fillId="0" borderId="0"/>
    <xf numFmtId="0" fontId="87" fillId="0" borderId="0"/>
    <xf numFmtId="0" fontId="13" fillId="0" borderId="0"/>
    <xf numFmtId="0" fontId="87" fillId="0" borderId="0"/>
    <xf numFmtId="0" fontId="13" fillId="0" borderId="0" applyNumberFormat="0" applyAlignment="0" applyProtection="0"/>
    <xf numFmtId="0" fontId="87" fillId="0" borderId="0"/>
    <xf numFmtId="0" fontId="13" fillId="27" borderId="0" applyNumberFormat="0" applyBorder="0" applyAlignment="0" applyProtection="0"/>
    <xf numFmtId="0" fontId="87" fillId="0" borderId="0"/>
    <xf numFmtId="0" fontId="13" fillId="27" borderId="0" applyNumberFormat="0" applyBorder="0" applyAlignment="0" applyProtection="0"/>
    <xf numFmtId="0" fontId="87" fillId="0" borderId="0"/>
    <xf numFmtId="0" fontId="13" fillId="27" borderId="0" applyNumberFormat="0" applyBorder="0" applyAlignment="0" applyProtection="0"/>
    <xf numFmtId="0" fontId="87" fillId="0" borderId="0"/>
    <xf numFmtId="0" fontId="13" fillId="27" borderId="0" applyNumberFormat="0" applyBorder="0" applyAlignment="0" applyProtection="0"/>
    <xf numFmtId="0" fontId="87" fillId="0" borderId="0"/>
    <xf numFmtId="0" fontId="16" fillId="48" borderId="0" applyNumberFormat="0" applyBorder="0" applyAlignment="0" applyProtection="0"/>
    <xf numFmtId="0" fontId="87" fillId="0" borderId="0"/>
    <xf numFmtId="0" fontId="35" fillId="0" borderId="0" applyNumberFormat="0" applyAlignment="0" applyProtection="0"/>
    <xf numFmtId="0" fontId="87" fillId="0" borderId="0"/>
    <xf numFmtId="0" fontId="13" fillId="0" borderId="0" applyNumberFormat="0" applyAlignment="0" applyProtection="0"/>
    <xf numFmtId="0" fontId="88" fillId="0" borderId="0"/>
    <xf numFmtId="0" fontId="13" fillId="0" borderId="0" applyNumberFormat="0" applyAlignment="0" applyProtection="0"/>
    <xf numFmtId="0" fontId="87" fillId="0" borderId="0"/>
    <xf numFmtId="0" fontId="13" fillId="0" borderId="0"/>
    <xf numFmtId="0" fontId="87" fillId="0" borderId="0"/>
    <xf numFmtId="0" fontId="13" fillId="0" borderId="0" applyNumberFormat="0" applyAlignment="0" applyProtection="0"/>
    <xf numFmtId="0" fontId="87" fillId="0" borderId="0"/>
    <xf numFmtId="0" fontId="13" fillId="0" borderId="0" applyNumberFormat="0" applyAlignment="0" applyProtection="0"/>
    <xf numFmtId="0" fontId="87" fillId="0" borderId="0"/>
    <xf numFmtId="0" fontId="13" fillId="0" borderId="0" applyNumberFormat="0" applyAlignment="0" applyProtection="0"/>
    <xf numFmtId="0" fontId="87" fillId="0" borderId="0"/>
    <xf numFmtId="0" fontId="13" fillId="0" borderId="0" applyNumberFormat="0" applyAlignment="0" applyProtection="0"/>
    <xf numFmtId="0" fontId="87" fillId="0" borderId="0"/>
    <xf numFmtId="0" fontId="13" fillId="0" borderId="0" applyNumberFormat="0" applyAlignment="0" applyProtection="0"/>
    <xf numFmtId="0" fontId="87" fillId="0" borderId="0"/>
    <xf numFmtId="0" fontId="13" fillId="0" borderId="0"/>
    <xf numFmtId="0" fontId="87" fillId="0" borderId="0"/>
    <xf numFmtId="0" fontId="13" fillId="0" borderId="0" applyNumberFormat="0" applyAlignment="0" applyProtection="0"/>
    <xf numFmtId="0" fontId="87" fillId="0" borderId="0"/>
    <xf numFmtId="0" fontId="13" fillId="0" borderId="0" applyNumberFormat="0" applyAlignment="0" applyProtection="0"/>
    <xf numFmtId="0" fontId="87" fillId="0" borderId="0"/>
    <xf numFmtId="0" fontId="13" fillId="0" borderId="0" applyNumberFormat="0" applyAlignment="0" applyProtection="0"/>
    <xf numFmtId="0" fontId="88" fillId="0" borderId="0"/>
    <xf numFmtId="0" fontId="13" fillId="0" borderId="0" applyNumberFormat="0" applyAlignment="0" applyProtection="0"/>
    <xf numFmtId="0" fontId="87" fillId="0" borderId="0"/>
    <xf numFmtId="0" fontId="13" fillId="0" borderId="0" applyNumberFormat="0" applyAlignment="0" applyProtection="0"/>
    <xf numFmtId="0" fontId="87" fillId="0" borderId="0"/>
    <xf numFmtId="0" fontId="33" fillId="0" borderId="0"/>
    <xf numFmtId="0" fontId="87" fillId="0" borderId="0"/>
    <xf numFmtId="0" fontId="42" fillId="0" borderId="7" applyNumberFormat="0" applyFill="0" applyAlignment="0" applyProtection="0"/>
    <xf numFmtId="0" fontId="87" fillId="0" borderId="0"/>
    <xf numFmtId="0" fontId="15" fillId="9" borderId="0" applyNumberFormat="0" applyBorder="0" applyAlignment="0" applyProtection="0"/>
    <xf numFmtId="0" fontId="87" fillId="0" borderId="0"/>
    <xf numFmtId="0" fontId="35" fillId="0" borderId="0" applyNumberFormat="0" applyAlignment="0" applyProtection="0"/>
    <xf numFmtId="0" fontId="87" fillId="0" borderId="0"/>
    <xf numFmtId="0" fontId="35" fillId="0" borderId="0" applyNumberFormat="0" applyAlignment="0" applyProtection="0"/>
    <xf numFmtId="0" fontId="87" fillId="0" borderId="0"/>
    <xf numFmtId="0" fontId="88" fillId="0" borderId="0"/>
    <xf numFmtId="0" fontId="87" fillId="0" borderId="0"/>
    <xf numFmtId="0" fontId="35" fillId="0" borderId="0" applyNumberFormat="0" applyAlignment="0" applyProtection="0"/>
    <xf numFmtId="0" fontId="9" fillId="0" borderId="0"/>
    <xf numFmtId="0" fontId="88" fillId="0" borderId="0"/>
    <xf numFmtId="0" fontId="88" fillId="0" borderId="0"/>
    <xf numFmtId="0" fontId="35" fillId="0" borderId="0" applyNumberFormat="0" applyAlignment="0" applyProtection="0"/>
    <xf numFmtId="0" fontId="88" fillId="0" borderId="0"/>
    <xf numFmtId="0" fontId="35" fillId="0" borderId="0" applyNumberFormat="0" applyAlignment="0" applyProtection="0"/>
    <xf numFmtId="0" fontId="88" fillId="0" borderId="0"/>
    <xf numFmtId="0" fontId="15" fillId="13" borderId="0" applyNumberFormat="0" applyBorder="0" applyAlignment="0" applyProtection="0"/>
    <xf numFmtId="0" fontId="88" fillId="0" borderId="0"/>
    <xf numFmtId="0" fontId="88" fillId="0" borderId="0"/>
    <xf numFmtId="0" fontId="35" fillId="0" borderId="0" applyNumberFormat="0" applyAlignment="0" applyProtection="0"/>
    <xf numFmtId="0" fontId="88" fillId="0" borderId="0"/>
    <xf numFmtId="0" fontId="15" fillId="9" borderId="0" applyNumberFormat="0" applyBorder="0" applyAlignment="0" applyProtection="0"/>
    <xf numFmtId="0" fontId="88" fillId="0" borderId="0"/>
    <xf numFmtId="0" fontId="35" fillId="0" borderId="0" applyNumberFormat="0" applyAlignment="0" applyProtection="0"/>
    <xf numFmtId="0" fontId="88" fillId="0" borderId="0"/>
    <xf numFmtId="0" fontId="35" fillId="0" borderId="0" applyNumberFormat="0" applyAlignment="0" applyProtection="0"/>
    <xf numFmtId="0" fontId="88" fillId="0" borderId="0"/>
    <xf numFmtId="0" fontId="13" fillId="26" borderId="0" applyNumberFormat="0" applyBorder="0" applyAlignment="0" applyProtection="0"/>
    <xf numFmtId="0" fontId="88" fillId="0" borderId="0"/>
    <xf numFmtId="0" fontId="13" fillId="30" borderId="0" applyNumberFormat="0" applyBorder="0" applyAlignment="0" applyProtection="0"/>
    <xf numFmtId="0" fontId="88" fillId="0" borderId="0"/>
    <xf numFmtId="0" fontId="13" fillId="30" borderId="0" applyNumberFormat="0" applyBorder="0" applyAlignment="0" applyProtection="0"/>
    <xf numFmtId="0" fontId="88" fillId="0" borderId="0"/>
    <xf numFmtId="0" fontId="13" fillId="30" borderId="0" applyNumberFormat="0" applyBorder="0" applyAlignment="0" applyProtection="0"/>
    <xf numFmtId="0" fontId="88" fillId="0" borderId="0"/>
    <xf numFmtId="0" fontId="13" fillId="26" borderId="0" applyNumberFormat="0" applyBorder="0" applyAlignment="0" applyProtection="0"/>
    <xf numFmtId="0" fontId="88" fillId="0" borderId="0"/>
    <xf numFmtId="0" fontId="13" fillId="17" borderId="0" applyNumberFormat="0" applyBorder="0" applyAlignment="0" applyProtection="0"/>
    <xf numFmtId="0" fontId="87" fillId="0" borderId="0"/>
    <xf numFmtId="0" fontId="87" fillId="0" borderId="0"/>
    <xf numFmtId="0" fontId="13" fillId="30" borderId="0" applyNumberFormat="0" applyBorder="0" applyAlignment="0" applyProtection="0"/>
    <xf numFmtId="0" fontId="87" fillId="0" borderId="0"/>
    <xf numFmtId="0" fontId="16" fillId="15" borderId="0" applyNumberFormat="0" applyBorder="0" applyAlignment="0" applyProtection="0"/>
    <xf numFmtId="0" fontId="87" fillId="0" borderId="0"/>
    <xf numFmtId="0" fontId="13" fillId="30" borderId="0" applyNumberFormat="0" applyBorder="0" applyAlignment="0" applyProtection="0"/>
    <xf numFmtId="0" fontId="87" fillId="0" borderId="0"/>
    <xf numFmtId="0" fontId="13" fillId="26" borderId="0" applyNumberFormat="0" applyBorder="0" applyAlignment="0" applyProtection="0"/>
    <xf numFmtId="0" fontId="87" fillId="0" borderId="0"/>
    <xf numFmtId="0" fontId="13" fillId="14" borderId="0" applyNumberFormat="0" applyBorder="0" applyAlignment="0" applyProtection="0"/>
    <xf numFmtId="0" fontId="87" fillId="0" borderId="0"/>
    <xf numFmtId="0" fontId="13" fillId="26" borderId="0" applyNumberFormat="0" applyBorder="0" applyAlignment="0" applyProtection="0"/>
    <xf numFmtId="0" fontId="87" fillId="0" borderId="0"/>
    <xf numFmtId="0" fontId="13" fillId="30" borderId="0" applyNumberFormat="0" applyBorder="0" applyAlignment="0" applyProtection="0"/>
    <xf numFmtId="0" fontId="87" fillId="0" borderId="0"/>
    <xf numFmtId="0" fontId="15" fillId="30" borderId="0" applyNumberFormat="0" applyBorder="0" applyAlignment="0" applyProtection="0"/>
    <xf numFmtId="0" fontId="87" fillId="0" borderId="0"/>
    <xf numFmtId="0" fontId="13" fillId="26" borderId="0" applyNumberFormat="0" applyBorder="0" applyAlignment="0" applyProtection="0"/>
    <xf numFmtId="0" fontId="87" fillId="0" borderId="0"/>
    <xf numFmtId="0" fontId="13" fillId="13" borderId="0" applyNumberFormat="0" applyBorder="0" applyAlignment="0" applyProtection="0"/>
    <xf numFmtId="0" fontId="88" fillId="0" borderId="0"/>
    <xf numFmtId="0" fontId="88" fillId="0" borderId="0"/>
    <xf numFmtId="0" fontId="13" fillId="22" borderId="0" applyNumberFormat="0" applyBorder="0" applyAlignment="0" applyProtection="0"/>
    <xf numFmtId="0" fontId="88" fillId="0" borderId="0"/>
    <xf numFmtId="0" fontId="13" fillId="26" borderId="0" applyNumberFormat="0" applyBorder="0" applyAlignment="0" applyProtection="0"/>
    <xf numFmtId="0" fontId="88" fillId="0" borderId="0"/>
    <xf numFmtId="0" fontId="15" fillId="49" borderId="0" applyNumberFormat="0" applyBorder="0" applyAlignment="0" applyProtection="0"/>
    <xf numFmtId="0" fontId="88" fillId="0" borderId="0"/>
    <xf numFmtId="0" fontId="13" fillId="26"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13" fillId="30" borderId="0" applyNumberFormat="0" applyBorder="0" applyAlignment="0" applyProtection="0"/>
    <xf numFmtId="0" fontId="87" fillId="0" borderId="0"/>
    <xf numFmtId="0" fontId="13" fillId="14" borderId="0" applyNumberFormat="0" applyBorder="0" applyAlignment="0" applyProtection="0"/>
    <xf numFmtId="0" fontId="87" fillId="0" borderId="0"/>
    <xf numFmtId="0" fontId="13" fillId="30" borderId="0" applyNumberFormat="0" applyBorder="0" applyAlignment="0" applyProtection="0"/>
    <xf numFmtId="0" fontId="87" fillId="0" borderId="0"/>
    <xf numFmtId="0" fontId="88" fillId="0" borderId="0"/>
    <xf numFmtId="0" fontId="13" fillId="30" borderId="0" applyNumberFormat="0" applyBorder="0" applyAlignment="0" applyProtection="0"/>
    <xf numFmtId="0" fontId="88" fillId="0" borderId="0"/>
    <xf numFmtId="0" fontId="13" fillId="11" borderId="0" applyNumberFormat="0" applyBorder="0" applyAlignment="0" applyProtection="0"/>
    <xf numFmtId="0" fontId="88" fillId="0" borderId="0"/>
    <xf numFmtId="0" fontId="13" fillId="26" borderId="0" applyNumberFormat="0" applyBorder="0" applyAlignment="0" applyProtection="0"/>
    <xf numFmtId="0" fontId="87" fillId="0" borderId="0"/>
    <xf numFmtId="0" fontId="87" fillId="0" borderId="0"/>
    <xf numFmtId="0" fontId="13" fillId="9" borderId="0" applyNumberFormat="0" applyBorder="0" applyAlignment="0" applyProtection="0"/>
    <xf numFmtId="0" fontId="87" fillId="0" borderId="0"/>
    <xf numFmtId="0" fontId="16" fillId="48" borderId="0" applyNumberFormat="0" applyBorder="0" applyAlignment="0" applyProtection="0"/>
    <xf numFmtId="0" fontId="88" fillId="0" borderId="0"/>
    <xf numFmtId="0" fontId="13" fillId="23" borderId="0" applyNumberFormat="0" applyBorder="0" applyAlignment="0" applyProtection="0"/>
    <xf numFmtId="0" fontId="88" fillId="0" borderId="0"/>
    <xf numFmtId="0" fontId="13" fillId="22" borderId="0" applyNumberFormat="0" applyBorder="0" applyAlignment="0" applyProtection="0"/>
    <xf numFmtId="0" fontId="88" fillId="0" borderId="0"/>
    <xf numFmtId="0" fontId="13" fillId="26" borderId="0" applyNumberFormat="0" applyBorder="0" applyAlignment="0" applyProtection="0"/>
    <xf numFmtId="0" fontId="88" fillId="0" borderId="0"/>
    <xf numFmtId="0" fontId="13" fillId="15" borderId="0" applyNumberFormat="0" applyBorder="0" applyAlignment="0" applyProtection="0"/>
    <xf numFmtId="0" fontId="88" fillId="0" borderId="0"/>
    <xf numFmtId="0" fontId="87" fillId="0" borderId="0"/>
    <xf numFmtId="0" fontId="13" fillId="30"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13" fillId="26" borderId="0" applyNumberFormat="0" applyBorder="0" applyAlignment="0" applyProtection="0"/>
    <xf numFmtId="0" fontId="88" fillId="0" borderId="0"/>
    <xf numFmtId="0" fontId="88" fillId="0" borderId="0"/>
    <xf numFmtId="0" fontId="87" fillId="0" borderId="0"/>
    <xf numFmtId="0" fontId="88" fillId="0" borderId="0"/>
    <xf numFmtId="0" fontId="87" fillId="0" borderId="0"/>
    <xf numFmtId="0" fontId="13" fillId="11" borderId="0" applyNumberFormat="0" applyBorder="0" applyAlignment="0" applyProtection="0"/>
    <xf numFmtId="0" fontId="87" fillId="0" borderId="0"/>
    <xf numFmtId="0" fontId="13" fillId="18" borderId="0" applyNumberFormat="0" applyBorder="0" applyAlignment="0" applyProtection="0"/>
    <xf numFmtId="0" fontId="87" fillId="0" borderId="0"/>
    <xf numFmtId="0" fontId="13" fillId="30" borderId="0" applyNumberFormat="0" applyBorder="0" applyAlignment="0" applyProtection="0"/>
    <xf numFmtId="0" fontId="87" fillId="0" borderId="0"/>
    <xf numFmtId="0" fontId="13" fillId="26" borderId="0" applyNumberFormat="0" applyBorder="0" applyAlignment="0" applyProtection="0"/>
    <xf numFmtId="0" fontId="88" fillId="0" borderId="0"/>
    <xf numFmtId="0" fontId="87" fillId="0" borderId="0"/>
    <xf numFmtId="0" fontId="13" fillId="13" borderId="0" applyNumberFormat="0" applyBorder="0" applyAlignment="0" applyProtection="0"/>
    <xf numFmtId="0" fontId="87" fillId="0" borderId="0"/>
    <xf numFmtId="0" fontId="13" fillId="26" borderId="0" applyNumberFormat="0" applyBorder="0" applyAlignment="0" applyProtection="0"/>
    <xf numFmtId="0" fontId="87" fillId="0" borderId="0"/>
    <xf numFmtId="0" fontId="13" fillId="26" borderId="0" applyNumberFormat="0" applyBorder="0" applyAlignment="0" applyProtection="0"/>
    <xf numFmtId="0" fontId="87" fillId="0" borderId="0"/>
    <xf numFmtId="0" fontId="13" fillId="11" borderId="0" applyNumberFormat="0" applyBorder="0" applyAlignment="0" applyProtection="0"/>
    <xf numFmtId="0" fontId="87" fillId="0" borderId="0"/>
    <xf numFmtId="0" fontId="88" fillId="0" borderId="0"/>
    <xf numFmtId="0" fontId="13" fillId="30" borderId="0" applyNumberFormat="0" applyBorder="0" applyAlignment="0" applyProtection="0"/>
    <xf numFmtId="0" fontId="88" fillId="0" borderId="0"/>
    <xf numFmtId="0" fontId="13" fillId="14" borderId="0" applyNumberFormat="0" applyBorder="0" applyAlignment="0" applyProtection="0"/>
    <xf numFmtId="0" fontId="88" fillId="0" borderId="0"/>
    <xf numFmtId="0" fontId="13" fillId="26" borderId="0" applyNumberFormat="0" applyBorder="0" applyAlignment="0" applyProtection="0"/>
    <xf numFmtId="0" fontId="87" fillId="0" borderId="0"/>
    <xf numFmtId="0" fontId="87" fillId="0" borderId="0"/>
    <xf numFmtId="0" fontId="13" fillId="21" borderId="0" applyNumberFormat="0" applyBorder="0" applyAlignment="0" applyProtection="0"/>
    <xf numFmtId="0" fontId="87" fillId="0" borderId="0"/>
    <xf numFmtId="0" fontId="13" fillId="14" borderId="0" applyNumberFormat="0" applyBorder="0" applyAlignment="0" applyProtection="0"/>
    <xf numFmtId="0" fontId="87" fillId="0" borderId="0"/>
    <xf numFmtId="0" fontId="13" fillId="18" borderId="0" applyNumberFormat="0" applyBorder="0" applyAlignment="0" applyProtection="0"/>
    <xf numFmtId="0" fontId="87" fillId="0" borderId="0"/>
    <xf numFmtId="0" fontId="13" fillId="30" borderId="0" applyNumberFormat="0" applyBorder="0" applyAlignment="0" applyProtection="0"/>
    <xf numFmtId="0" fontId="87" fillId="0" borderId="0"/>
    <xf numFmtId="0" fontId="13" fillId="30" borderId="0" applyNumberFormat="0" applyBorder="0" applyAlignment="0" applyProtection="0"/>
    <xf numFmtId="0" fontId="87" fillId="0" borderId="0"/>
    <xf numFmtId="0" fontId="13" fillId="26" borderId="0" applyNumberFormat="0" applyBorder="0" applyAlignment="0" applyProtection="0"/>
    <xf numFmtId="0" fontId="87" fillId="0" borderId="0"/>
    <xf numFmtId="0" fontId="13" fillId="21" borderId="0" applyNumberFormat="0" applyBorder="0" applyAlignment="0" applyProtection="0"/>
    <xf numFmtId="0" fontId="87" fillId="0" borderId="0"/>
    <xf numFmtId="0" fontId="87" fillId="0" borderId="0"/>
    <xf numFmtId="0" fontId="13" fillId="9" borderId="0" applyNumberFormat="0" applyBorder="0" applyAlignment="0" applyProtection="0"/>
    <xf numFmtId="0" fontId="87" fillId="0" borderId="0"/>
    <xf numFmtId="0" fontId="13" fillId="14" borderId="0" applyNumberFormat="0" applyBorder="0" applyAlignment="0" applyProtection="0"/>
    <xf numFmtId="0" fontId="88" fillId="0" borderId="0"/>
    <xf numFmtId="0" fontId="13" fillId="21" borderId="0" applyNumberFormat="0" applyBorder="0" applyAlignment="0" applyProtection="0"/>
    <xf numFmtId="0" fontId="88" fillId="0" borderId="0"/>
    <xf numFmtId="0" fontId="13" fillId="29" borderId="0" applyNumberFormat="0" applyBorder="0" applyAlignment="0" applyProtection="0"/>
    <xf numFmtId="0" fontId="88" fillId="0" borderId="0"/>
    <xf numFmtId="0" fontId="13" fillId="25" borderId="0" applyNumberFormat="0" applyBorder="0" applyAlignment="0" applyProtection="0"/>
    <xf numFmtId="0" fontId="88" fillId="0" borderId="0"/>
    <xf numFmtId="0" fontId="13" fillId="25" borderId="0" applyNumberFormat="0" applyBorder="0" applyAlignment="0" applyProtection="0"/>
    <xf numFmtId="0" fontId="88" fillId="0" borderId="0"/>
    <xf numFmtId="0" fontId="33" fillId="0" borderId="0"/>
    <xf numFmtId="0" fontId="88" fillId="0" borderId="0"/>
    <xf numFmtId="0" fontId="13" fillId="30" borderId="0" applyNumberFormat="0" applyBorder="0" applyAlignment="0" applyProtection="0"/>
    <xf numFmtId="0" fontId="88" fillId="0" borderId="0"/>
    <xf numFmtId="0" fontId="13" fillId="22" borderId="0" applyNumberFormat="0" applyBorder="0" applyAlignment="0" applyProtection="0"/>
    <xf numFmtId="0" fontId="88" fillId="0" borderId="0"/>
    <xf numFmtId="0" fontId="13" fillId="30" borderId="0" applyNumberFormat="0" applyBorder="0" applyAlignment="0" applyProtection="0"/>
    <xf numFmtId="0" fontId="88" fillId="0" borderId="0"/>
    <xf numFmtId="0" fontId="13" fillId="30" borderId="0" applyNumberFormat="0" applyBorder="0" applyAlignment="0" applyProtection="0"/>
    <xf numFmtId="0" fontId="88" fillId="0" borderId="0"/>
    <xf numFmtId="0" fontId="87" fillId="0" borderId="0"/>
    <xf numFmtId="0" fontId="13" fillId="26" borderId="0" applyNumberFormat="0" applyBorder="0" applyAlignment="0" applyProtection="0"/>
    <xf numFmtId="0" fontId="87" fillId="0" borderId="0"/>
    <xf numFmtId="0" fontId="13" fillId="22" borderId="0" applyNumberFormat="0" applyBorder="0" applyAlignment="0" applyProtection="0"/>
    <xf numFmtId="0" fontId="87" fillId="0" borderId="0"/>
    <xf numFmtId="0" fontId="15" fillId="37" borderId="0" applyNumberFormat="0" applyBorder="0" applyAlignment="0" applyProtection="0"/>
    <xf numFmtId="0" fontId="88" fillId="0" borderId="0"/>
    <xf numFmtId="0" fontId="87" fillId="0" borderId="0"/>
    <xf numFmtId="0" fontId="13" fillId="13" borderId="0" applyNumberFormat="0" applyBorder="0" applyAlignment="0" applyProtection="0"/>
    <xf numFmtId="0" fontId="87" fillId="0" borderId="0"/>
    <xf numFmtId="0" fontId="13" fillId="30" borderId="0" applyNumberFormat="0" applyBorder="0" applyAlignment="0" applyProtection="0"/>
    <xf numFmtId="0" fontId="87" fillId="0" borderId="0"/>
    <xf numFmtId="0" fontId="13" fillId="30" borderId="0" applyNumberFormat="0" applyBorder="0" applyAlignment="0" applyProtection="0"/>
    <xf numFmtId="0" fontId="87" fillId="0" borderId="0"/>
    <xf numFmtId="0" fontId="88" fillId="0" borderId="0"/>
    <xf numFmtId="0" fontId="13" fillId="30" borderId="0" applyNumberFormat="0" applyBorder="0" applyAlignment="0" applyProtection="0"/>
    <xf numFmtId="0" fontId="88" fillId="0" borderId="0"/>
    <xf numFmtId="0" fontId="13" fillId="26" borderId="0" applyNumberFormat="0" applyBorder="0" applyAlignment="0" applyProtection="0"/>
    <xf numFmtId="0" fontId="88" fillId="0" borderId="0"/>
    <xf numFmtId="0" fontId="87" fillId="0" borderId="0"/>
    <xf numFmtId="0" fontId="13" fillId="30" borderId="0" applyNumberFormat="0" applyBorder="0" applyAlignment="0" applyProtection="0"/>
    <xf numFmtId="0" fontId="13" fillId="9" borderId="0" applyNumberFormat="0" applyBorder="0" applyAlignment="0" applyProtection="0"/>
    <xf numFmtId="0" fontId="87" fillId="0" borderId="0"/>
    <xf numFmtId="0" fontId="13" fillId="26" borderId="0" applyNumberFormat="0" applyBorder="0" applyAlignment="0" applyProtection="0"/>
    <xf numFmtId="0" fontId="87" fillId="0" borderId="0"/>
    <xf numFmtId="0" fontId="13" fillId="18" borderId="0" applyNumberFormat="0" applyBorder="0" applyAlignment="0" applyProtection="0"/>
    <xf numFmtId="0" fontId="87" fillId="0" borderId="0"/>
    <xf numFmtId="0" fontId="13" fillId="30" borderId="0" applyNumberFormat="0" applyBorder="0" applyAlignment="0" applyProtection="0"/>
    <xf numFmtId="0" fontId="13" fillId="15" borderId="0" applyNumberFormat="0" applyBorder="0" applyAlignment="0" applyProtection="0"/>
    <xf numFmtId="0" fontId="88" fillId="0" borderId="0"/>
    <xf numFmtId="0" fontId="87" fillId="0" borderId="0"/>
    <xf numFmtId="0" fontId="88" fillId="0" borderId="0"/>
    <xf numFmtId="0" fontId="13" fillId="26" borderId="0" applyNumberFormat="0" applyBorder="0" applyAlignment="0" applyProtection="0"/>
    <xf numFmtId="0" fontId="13" fillId="0" borderId="0"/>
    <xf numFmtId="0" fontId="88" fillId="0" borderId="0"/>
    <xf numFmtId="0" fontId="13" fillId="18" borderId="0" applyNumberFormat="0" applyBorder="0" applyAlignment="0" applyProtection="0"/>
    <xf numFmtId="0" fontId="88" fillId="0" borderId="0"/>
    <xf numFmtId="0" fontId="13" fillId="10" borderId="0" applyNumberFormat="0" applyBorder="0" applyAlignment="0" applyProtection="0"/>
    <xf numFmtId="0" fontId="88" fillId="0" borderId="0"/>
    <xf numFmtId="0" fontId="13" fillId="29" borderId="0" applyNumberFormat="0" applyBorder="0" applyAlignment="0" applyProtection="0"/>
    <xf numFmtId="0" fontId="88" fillId="0" borderId="0"/>
    <xf numFmtId="0" fontId="33" fillId="0" borderId="0"/>
    <xf numFmtId="0" fontId="13" fillId="26" borderId="0" applyNumberFormat="0" applyBorder="0" applyAlignment="0" applyProtection="0"/>
    <xf numFmtId="0" fontId="88" fillId="0" borderId="0"/>
    <xf numFmtId="0" fontId="13" fillId="10" borderId="0" applyNumberFormat="0" applyBorder="0" applyAlignment="0" applyProtection="0"/>
    <xf numFmtId="0" fontId="88" fillId="0" borderId="0"/>
    <xf numFmtId="0" fontId="33" fillId="0" borderId="0"/>
    <xf numFmtId="0" fontId="88" fillId="0" borderId="0"/>
    <xf numFmtId="0" fontId="35" fillId="0" borderId="0" applyNumberFormat="0" applyAlignment="0" applyProtection="0"/>
    <xf numFmtId="0" fontId="88" fillId="0" borderId="0"/>
    <xf numFmtId="0" fontId="35" fillId="0" borderId="0" applyNumberFormat="0" applyAlignment="0" applyProtection="0"/>
    <xf numFmtId="0" fontId="88" fillId="0" borderId="0"/>
    <xf numFmtId="0" fontId="13" fillId="0" borderId="0"/>
    <xf numFmtId="0" fontId="88" fillId="0" borderId="0"/>
    <xf numFmtId="0" fontId="35" fillId="0" borderId="0" applyNumberFormat="0" applyAlignment="0" applyProtection="0"/>
    <xf numFmtId="0" fontId="88" fillId="0" borderId="0"/>
    <xf numFmtId="0" fontId="35" fillId="0" borderId="0" applyNumberFormat="0" applyAlignment="0" applyProtection="0"/>
    <xf numFmtId="0" fontId="88" fillId="0" borderId="0"/>
    <xf numFmtId="0" fontId="35" fillId="0" borderId="0" applyNumberFormat="0" applyAlignment="0" applyProtection="0"/>
    <xf numFmtId="0" fontId="87" fillId="0" borderId="0"/>
    <xf numFmtId="0" fontId="35" fillId="0" borderId="0" applyNumberFormat="0" applyAlignment="0" applyProtection="0"/>
    <xf numFmtId="0" fontId="87" fillId="0" borderId="0"/>
    <xf numFmtId="0" fontId="35" fillId="0" borderId="0" applyNumberFormat="0" applyAlignment="0" applyProtection="0"/>
    <xf numFmtId="0" fontId="87" fillId="0" borderId="0"/>
    <xf numFmtId="0" fontId="13" fillId="0" borderId="0"/>
    <xf numFmtId="0" fontId="87" fillId="0" borderId="0"/>
    <xf numFmtId="0" fontId="35" fillId="0" borderId="0" applyNumberFormat="0" applyAlignment="0" applyProtection="0"/>
    <xf numFmtId="0" fontId="87" fillId="0" borderId="0"/>
    <xf numFmtId="0" fontId="35" fillId="0" borderId="0" applyNumberFormat="0" applyAlignment="0" applyProtection="0"/>
    <xf numFmtId="0" fontId="87" fillId="0" borderId="0"/>
    <xf numFmtId="0" fontId="35" fillId="0" borderId="0" applyNumberFormat="0" applyAlignment="0" applyProtection="0"/>
    <xf numFmtId="0" fontId="87" fillId="0" borderId="0"/>
    <xf numFmtId="0" fontId="88" fillId="0" borderId="0"/>
    <xf numFmtId="0" fontId="88" fillId="0" borderId="0"/>
    <xf numFmtId="0" fontId="35" fillId="0" borderId="0" applyNumberFormat="0" applyAlignment="0" applyProtection="0"/>
    <xf numFmtId="0" fontId="88" fillId="0" borderId="0"/>
    <xf numFmtId="0" fontId="35" fillId="0" borderId="0" applyNumberFormat="0" applyAlignment="0" applyProtection="0"/>
    <xf numFmtId="0" fontId="87" fillId="0" borderId="0"/>
    <xf numFmtId="0" fontId="87" fillId="0" borderId="0"/>
    <xf numFmtId="0" fontId="87" fillId="0" borderId="0"/>
    <xf numFmtId="0" fontId="35" fillId="0" borderId="0" applyNumberFormat="0" applyAlignment="0" applyProtection="0"/>
    <xf numFmtId="0" fontId="87" fillId="0" borderId="0"/>
    <xf numFmtId="0" fontId="35" fillId="0" borderId="0" applyNumberFormat="0" applyAlignment="0" applyProtection="0"/>
    <xf numFmtId="0" fontId="87" fillId="0" borderId="0"/>
    <xf numFmtId="0" fontId="35" fillId="0" borderId="0" applyNumberFormat="0" applyAlignment="0" applyProtection="0"/>
    <xf numFmtId="0" fontId="87" fillId="0" borderId="0"/>
    <xf numFmtId="0" fontId="15" fillId="7" borderId="3" applyNumberFormat="0" applyFont="0" applyAlignment="0" applyProtection="0"/>
    <xf numFmtId="0" fontId="88" fillId="0" borderId="0"/>
    <xf numFmtId="0" fontId="15" fillId="7" borderId="3" applyNumberFormat="0" applyFont="0" applyAlignment="0" applyProtection="0"/>
    <xf numFmtId="0" fontId="88" fillId="0" borderId="0"/>
    <xf numFmtId="0" fontId="13" fillId="0" borderId="0"/>
    <xf numFmtId="0" fontId="88" fillId="0" borderId="0"/>
    <xf numFmtId="0" fontId="13" fillId="20" borderId="0" applyNumberFormat="0" applyBorder="0" applyAlignment="0" applyProtection="0"/>
    <xf numFmtId="0" fontId="88" fillId="0" borderId="0"/>
    <xf numFmtId="0" fontId="13" fillId="0" borderId="0"/>
    <xf numFmtId="0" fontId="13" fillId="0" borderId="0"/>
    <xf numFmtId="0" fontId="88" fillId="0" borderId="0"/>
    <xf numFmtId="0" fontId="88" fillId="0" borderId="0"/>
    <xf numFmtId="0" fontId="39" fillId="7" borderId="3" applyNumberFormat="0" applyFont="0" applyAlignment="0" applyProtection="0"/>
    <xf numFmtId="0" fontId="88" fillId="0" borderId="0"/>
    <xf numFmtId="0" fontId="39" fillId="7" borderId="3" applyNumberFormat="0" applyFont="0" applyAlignment="0" applyProtection="0"/>
    <xf numFmtId="0" fontId="87" fillId="0" borderId="0"/>
    <xf numFmtId="0" fontId="13" fillId="26" borderId="0" applyNumberFormat="0" applyBorder="0" applyAlignment="0" applyProtection="0"/>
    <xf numFmtId="0" fontId="87" fillId="0" borderId="0"/>
    <xf numFmtId="0" fontId="13" fillId="14" borderId="0" applyNumberFormat="0" applyBorder="0" applyAlignment="0" applyProtection="0"/>
    <xf numFmtId="0" fontId="87" fillId="0" borderId="0"/>
    <xf numFmtId="0" fontId="13" fillId="0" borderId="0"/>
    <xf numFmtId="0" fontId="87" fillId="0" borderId="0"/>
    <xf numFmtId="0" fontId="13" fillId="0" borderId="0"/>
    <xf numFmtId="0" fontId="33" fillId="0" borderId="0"/>
    <xf numFmtId="0" fontId="87" fillId="0" borderId="0"/>
    <xf numFmtId="0" fontId="88" fillId="0" borderId="0"/>
    <xf numFmtId="0" fontId="13" fillId="13" borderId="0" applyNumberFormat="0" applyBorder="0" applyAlignment="0" applyProtection="0"/>
    <xf numFmtId="0" fontId="88" fillId="0" borderId="0"/>
    <xf numFmtId="0" fontId="13" fillId="9" borderId="0" applyNumberFormat="0" applyBorder="0" applyAlignment="0" applyProtection="0"/>
    <xf numFmtId="0" fontId="88" fillId="0" borderId="0"/>
    <xf numFmtId="0" fontId="13" fillId="9" borderId="0" applyNumberFormat="0" applyBorder="0" applyAlignment="0" applyProtection="0"/>
    <xf numFmtId="0" fontId="88" fillId="0" borderId="0"/>
    <xf numFmtId="0" fontId="33" fillId="0" borderId="0"/>
    <xf numFmtId="0" fontId="88" fillId="0" borderId="0"/>
    <xf numFmtId="0" fontId="13" fillId="0" borderId="0"/>
    <xf numFmtId="0" fontId="13" fillId="0" borderId="0"/>
    <xf numFmtId="0" fontId="88" fillId="0" borderId="0"/>
    <xf numFmtId="0" fontId="13" fillId="0" borderId="0"/>
    <xf numFmtId="0" fontId="88" fillId="0" borderId="0"/>
    <xf numFmtId="0" fontId="13" fillId="18" borderId="0" applyNumberFormat="0" applyBorder="0" applyAlignment="0" applyProtection="0"/>
    <xf numFmtId="0" fontId="88" fillId="0" borderId="0"/>
    <xf numFmtId="0" fontId="15" fillId="25" borderId="0" applyNumberFormat="0" applyBorder="0" applyAlignment="0" applyProtection="0"/>
    <xf numFmtId="0" fontId="88" fillId="0" borderId="0"/>
    <xf numFmtId="0" fontId="13" fillId="9" borderId="0" applyNumberFormat="0" applyBorder="0" applyAlignment="0" applyProtection="0"/>
    <xf numFmtId="0" fontId="88" fillId="0" borderId="0"/>
    <xf numFmtId="0" fontId="13" fillId="9" borderId="0" applyNumberFormat="0" applyBorder="0" applyAlignment="0" applyProtection="0"/>
    <xf numFmtId="0" fontId="88" fillId="0" borderId="0"/>
    <xf numFmtId="0" fontId="13" fillId="25" borderId="0" applyNumberFormat="0" applyBorder="0" applyAlignment="0" applyProtection="0"/>
    <xf numFmtId="0" fontId="88" fillId="0" borderId="0"/>
    <xf numFmtId="0" fontId="13" fillId="0" borderId="0"/>
    <xf numFmtId="0" fontId="88" fillId="0" borderId="0"/>
    <xf numFmtId="0" fontId="13" fillId="10" borderId="0" applyNumberFormat="0" applyBorder="0" applyAlignment="0" applyProtection="0"/>
    <xf numFmtId="0" fontId="88" fillId="0" borderId="0"/>
    <xf numFmtId="0" fontId="13" fillId="9" borderId="0" applyNumberFormat="0" applyBorder="0" applyAlignment="0" applyProtection="0"/>
    <xf numFmtId="0" fontId="87" fillId="0" borderId="0"/>
    <xf numFmtId="0" fontId="13" fillId="13" borderId="0" applyNumberFormat="0" applyBorder="0" applyAlignment="0" applyProtection="0"/>
    <xf numFmtId="0" fontId="87" fillId="0" borderId="0"/>
    <xf numFmtId="0" fontId="13" fillId="25" borderId="0" applyNumberFormat="0" applyBorder="0" applyAlignment="0" applyProtection="0"/>
    <xf numFmtId="0" fontId="87" fillId="0" borderId="0"/>
    <xf numFmtId="0" fontId="13" fillId="0" borderId="0"/>
    <xf numFmtId="0" fontId="87" fillId="0" borderId="0"/>
    <xf numFmtId="0" fontId="13" fillId="18" borderId="0" applyNumberFormat="0" applyBorder="0" applyAlignment="0" applyProtection="0"/>
    <xf numFmtId="0" fontId="87" fillId="0" borderId="0"/>
    <xf numFmtId="0" fontId="33" fillId="0" borderId="0"/>
    <xf numFmtId="0" fontId="88" fillId="0" borderId="0"/>
    <xf numFmtId="0" fontId="34" fillId="0" borderId="0"/>
    <xf numFmtId="0" fontId="88" fillId="0" borderId="0"/>
    <xf numFmtId="0" fontId="13" fillId="0" borderId="0"/>
    <xf numFmtId="0" fontId="88" fillId="0" borderId="0"/>
    <xf numFmtId="0" fontId="87" fillId="0" borderId="0"/>
    <xf numFmtId="0" fontId="13" fillId="14" borderId="0" applyNumberFormat="0" applyBorder="0" applyAlignment="0" applyProtection="0"/>
    <xf numFmtId="0" fontId="87" fillId="0" borderId="0"/>
    <xf numFmtId="0" fontId="13" fillId="0" borderId="0"/>
    <xf numFmtId="0" fontId="87" fillId="0" borderId="0"/>
    <xf numFmtId="0" fontId="88" fillId="0" borderId="0"/>
    <xf numFmtId="0" fontId="13" fillId="0" borderId="0"/>
    <xf numFmtId="0" fontId="33" fillId="0" borderId="0"/>
    <xf numFmtId="0" fontId="88" fillId="0" borderId="0"/>
    <xf numFmtId="0" fontId="13" fillId="0" borderId="0"/>
    <xf numFmtId="0" fontId="88" fillId="0" borderId="0"/>
    <xf numFmtId="0" fontId="13" fillId="18" borderId="0" applyNumberFormat="0" applyBorder="0" applyAlignment="0" applyProtection="0"/>
    <xf numFmtId="0" fontId="88" fillId="0" borderId="0"/>
    <xf numFmtId="0" fontId="33" fillId="0" borderId="0"/>
    <xf numFmtId="0" fontId="13" fillId="0" borderId="0"/>
    <xf numFmtId="0" fontId="87" fillId="0" borderId="0"/>
    <xf numFmtId="0" fontId="88" fillId="0" borderId="0"/>
    <xf numFmtId="0" fontId="87" fillId="0" borderId="0"/>
    <xf numFmtId="0" fontId="13" fillId="0" borderId="0"/>
    <xf numFmtId="0" fontId="13" fillId="0" borderId="0"/>
    <xf numFmtId="0" fontId="87" fillId="0" borderId="0"/>
    <xf numFmtId="0" fontId="13" fillId="18" borderId="0" applyNumberFormat="0" applyBorder="0" applyAlignment="0" applyProtection="0"/>
    <xf numFmtId="0" fontId="87" fillId="0" borderId="0"/>
    <xf numFmtId="0" fontId="13" fillId="0" borderId="0"/>
    <xf numFmtId="0" fontId="87" fillId="0" borderId="0"/>
    <xf numFmtId="0" fontId="33" fillId="0" borderId="0"/>
    <xf numFmtId="0" fontId="87" fillId="0" borderId="0"/>
    <xf numFmtId="0" fontId="13" fillId="0" borderId="0"/>
    <xf numFmtId="0" fontId="34" fillId="0" borderId="0"/>
    <xf numFmtId="0" fontId="87" fillId="0" borderId="0"/>
    <xf numFmtId="0" fontId="13" fillId="0" borderId="0"/>
    <xf numFmtId="0" fontId="87" fillId="0" borderId="0"/>
    <xf numFmtId="0" fontId="15" fillId="45" borderId="0" applyNumberFormat="0" applyBorder="0" applyAlignment="0" applyProtection="0"/>
    <xf numFmtId="0" fontId="87" fillId="0" borderId="0"/>
    <xf numFmtId="0" fontId="13" fillId="0" borderId="0"/>
    <xf numFmtId="0" fontId="87" fillId="0" borderId="0"/>
    <xf numFmtId="0" fontId="34" fillId="0" borderId="0"/>
    <xf numFmtId="0" fontId="87" fillId="0" borderId="0"/>
    <xf numFmtId="0" fontId="13" fillId="0" borderId="0"/>
    <xf numFmtId="0" fontId="87" fillId="0" borderId="0"/>
    <xf numFmtId="0" fontId="13" fillId="0" borderId="0"/>
    <xf numFmtId="0" fontId="87" fillId="0" borderId="0"/>
    <xf numFmtId="0" fontId="13" fillId="18" borderId="0" applyNumberFormat="0" applyBorder="0" applyAlignment="0" applyProtection="0"/>
    <xf numFmtId="0" fontId="87" fillId="0" borderId="0"/>
    <xf numFmtId="0" fontId="33" fillId="0" borderId="0"/>
    <xf numFmtId="0" fontId="88" fillId="0" borderId="0"/>
    <xf numFmtId="0" fontId="33" fillId="0" borderId="0"/>
    <xf numFmtId="0" fontId="88" fillId="0" borderId="0"/>
    <xf numFmtId="0" fontId="13" fillId="0" borderId="0"/>
    <xf numFmtId="0" fontId="87" fillId="0" borderId="0"/>
    <xf numFmtId="0" fontId="13" fillId="0" borderId="0"/>
    <xf numFmtId="0" fontId="9"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13" fillId="14"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34"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13" fillId="0" borderId="0"/>
    <xf numFmtId="0" fontId="88" fillId="0" borderId="0"/>
    <xf numFmtId="0" fontId="13" fillId="18" borderId="0" applyNumberFormat="0" applyBorder="0" applyAlignment="0" applyProtection="0"/>
    <xf numFmtId="0" fontId="88" fillId="0" borderId="0"/>
    <xf numFmtId="0" fontId="33" fillId="0" borderId="0"/>
    <xf numFmtId="0" fontId="88" fillId="0" borderId="0"/>
    <xf numFmtId="0" fontId="33" fillId="0" borderId="0"/>
    <xf numFmtId="0" fontId="88" fillId="0" borderId="0"/>
    <xf numFmtId="0" fontId="13" fillId="0" borderId="0"/>
    <xf numFmtId="0" fontId="88" fillId="0" borderId="0"/>
    <xf numFmtId="0" fontId="13" fillId="0" borderId="0"/>
    <xf numFmtId="0" fontId="88" fillId="0" borderId="0"/>
    <xf numFmtId="0" fontId="13" fillId="7" borderId="3" applyNumberFormat="0" applyFont="0" applyAlignment="0" applyProtection="0"/>
    <xf numFmtId="0" fontId="87" fillId="0" borderId="0"/>
    <xf numFmtId="0" fontId="88" fillId="0" borderId="0"/>
    <xf numFmtId="0" fontId="13" fillId="7" borderId="3" applyNumberFormat="0" applyFont="0" applyAlignment="0" applyProtection="0"/>
    <xf numFmtId="0" fontId="88" fillId="0" borderId="0"/>
    <xf numFmtId="0" fontId="13" fillId="7" borderId="3" applyNumberFormat="0" applyFont="0" applyAlignment="0" applyProtection="0"/>
    <xf numFmtId="0" fontId="88" fillId="0" borderId="0"/>
    <xf numFmtId="0" fontId="13" fillId="0" borderId="0"/>
    <xf numFmtId="0" fontId="88" fillId="0" borderId="0"/>
    <xf numFmtId="0" fontId="13" fillId="7" borderId="3" applyNumberFormat="0" applyFont="0" applyAlignment="0" applyProtection="0"/>
    <xf numFmtId="0" fontId="88" fillId="0" borderId="0"/>
    <xf numFmtId="0" fontId="15" fillId="7" borderId="3" applyNumberFormat="0" applyFont="0" applyAlignment="0" applyProtection="0"/>
    <xf numFmtId="0" fontId="88" fillId="0" borderId="0"/>
    <xf numFmtId="0" fontId="15" fillId="7" borderId="3" applyNumberFormat="0" applyFont="0" applyAlignment="0" applyProtection="0"/>
    <xf numFmtId="0" fontId="88" fillId="0" borderId="0"/>
    <xf numFmtId="0" fontId="13" fillId="7" borderId="3" applyNumberFormat="0" applyFont="0" applyAlignment="0" applyProtection="0"/>
    <xf numFmtId="0" fontId="88" fillId="0" borderId="0"/>
    <xf numFmtId="0" fontId="13" fillId="7" borderId="3" applyNumberFormat="0" applyFont="0" applyAlignment="0" applyProtection="0"/>
    <xf numFmtId="0" fontId="88" fillId="0" borderId="0"/>
    <xf numFmtId="0" fontId="13" fillId="0" borderId="0"/>
    <xf numFmtId="0" fontId="88" fillId="0" borderId="0"/>
    <xf numFmtId="0" fontId="13" fillId="9" borderId="0" applyNumberFormat="0" applyBorder="0" applyAlignment="0" applyProtection="0"/>
    <xf numFmtId="0" fontId="88" fillId="0" borderId="0"/>
    <xf numFmtId="0" fontId="13" fillId="7" borderId="3" applyNumberFormat="0" applyFont="0" applyAlignment="0" applyProtection="0"/>
    <xf numFmtId="0" fontId="87" fillId="0" borderId="0"/>
    <xf numFmtId="0" fontId="88" fillId="0" borderId="0"/>
    <xf numFmtId="0" fontId="13" fillId="7" borderId="3" applyNumberFormat="0" applyFont="0" applyAlignment="0" applyProtection="0"/>
    <xf numFmtId="0" fontId="88" fillId="0" borderId="0"/>
    <xf numFmtId="0" fontId="13" fillId="7" borderId="3" applyNumberFormat="0" applyFont="0" applyAlignment="0" applyProtection="0"/>
    <xf numFmtId="0" fontId="88" fillId="0" borderId="0"/>
    <xf numFmtId="0" fontId="13" fillId="7" borderId="3" applyNumberFormat="0" applyFont="0" applyAlignment="0" applyProtection="0"/>
    <xf numFmtId="0" fontId="88" fillId="0" borderId="0"/>
    <xf numFmtId="0" fontId="13" fillId="7" borderId="3" applyNumberFormat="0" applyFont="0" applyAlignment="0" applyProtection="0"/>
    <xf numFmtId="0" fontId="88" fillId="0" borderId="0"/>
    <xf numFmtId="0" fontId="13" fillId="7" borderId="3" applyNumberFormat="0" applyFont="0" applyAlignment="0" applyProtection="0"/>
    <xf numFmtId="0" fontId="88" fillId="0" borderId="0"/>
    <xf numFmtId="0" fontId="13" fillId="7" borderId="3" applyNumberFormat="0" applyFont="0" applyAlignment="0" applyProtection="0"/>
    <xf numFmtId="0" fontId="88" fillId="0" borderId="0"/>
    <xf numFmtId="0" fontId="13" fillId="7" borderId="3" applyNumberFormat="0" applyFont="0" applyAlignment="0" applyProtection="0"/>
    <xf numFmtId="0" fontId="88" fillId="0" borderId="0"/>
    <xf numFmtId="0" fontId="13" fillId="7" borderId="3" applyNumberFormat="0" applyFont="0" applyAlignment="0" applyProtection="0"/>
    <xf numFmtId="0" fontId="88" fillId="0" borderId="0"/>
    <xf numFmtId="0" fontId="13" fillId="7" borderId="3" applyNumberFormat="0" applyFont="0" applyAlignment="0" applyProtection="0"/>
    <xf numFmtId="0" fontId="88" fillId="0" borderId="0"/>
    <xf numFmtId="0" fontId="33" fillId="0" borderId="0"/>
    <xf numFmtId="0" fontId="88" fillId="0" borderId="0"/>
    <xf numFmtId="0" fontId="13" fillId="7" borderId="3" applyNumberFormat="0" applyFont="0" applyAlignment="0" applyProtection="0"/>
    <xf numFmtId="0" fontId="87" fillId="0" borderId="0"/>
    <xf numFmtId="0" fontId="88" fillId="0" borderId="0"/>
    <xf numFmtId="0" fontId="13" fillId="7" borderId="3" applyNumberFormat="0" applyFont="0" applyAlignment="0" applyProtection="0"/>
    <xf numFmtId="0" fontId="88" fillId="0" borderId="0"/>
    <xf numFmtId="0" fontId="13" fillId="7" borderId="3" applyNumberFormat="0" applyFont="0" applyAlignment="0" applyProtection="0"/>
    <xf numFmtId="0" fontId="88" fillId="0" borderId="0"/>
    <xf numFmtId="0" fontId="13" fillId="7" borderId="3" applyNumberFormat="0" applyFont="0" applyAlignment="0" applyProtection="0"/>
    <xf numFmtId="0" fontId="88" fillId="0" borderId="0"/>
    <xf numFmtId="0" fontId="13" fillId="7" borderId="3" applyNumberFormat="0" applyFont="0" applyAlignment="0" applyProtection="0"/>
    <xf numFmtId="0" fontId="88" fillId="0" borderId="0"/>
    <xf numFmtId="0" fontId="13" fillId="7" borderId="3" applyNumberFormat="0" applyFont="0" applyAlignment="0" applyProtection="0"/>
    <xf numFmtId="0" fontId="88" fillId="0" borderId="0"/>
    <xf numFmtId="0" fontId="13" fillId="7" borderId="3" applyNumberFormat="0" applyFont="0" applyAlignment="0" applyProtection="0"/>
    <xf numFmtId="0" fontId="88" fillId="0" borderId="0"/>
    <xf numFmtId="0" fontId="15" fillId="7" borderId="3" applyNumberFormat="0" applyFont="0" applyAlignment="0" applyProtection="0"/>
    <xf numFmtId="0" fontId="88" fillId="0" borderId="0"/>
    <xf numFmtId="0" fontId="15" fillId="7" borderId="3" applyNumberFormat="0" applyFont="0" applyAlignment="0" applyProtection="0"/>
    <xf numFmtId="0" fontId="88" fillId="0" borderId="0"/>
    <xf numFmtId="0" fontId="15" fillId="7" borderId="3" applyNumberFormat="0" applyFont="0" applyAlignment="0" applyProtection="0"/>
    <xf numFmtId="0" fontId="88" fillId="0" borderId="0"/>
    <xf numFmtId="0" fontId="15" fillId="7" borderId="3" applyNumberFormat="0" applyFont="0" applyAlignment="0" applyProtection="0"/>
    <xf numFmtId="0" fontId="88" fillId="0" borderId="0"/>
    <xf numFmtId="0" fontId="15" fillId="7" borderId="3" applyNumberFormat="0" applyFont="0" applyAlignment="0" applyProtection="0"/>
    <xf numFmtId="0" fontId="87" fillId="0" borderId="0"/>
    <xf numFmtId="0" fontId="88" fillId="0" borderId="0"/>
    <xf numFmtId="0" fontId="15" fillId="7" borderId="3" applyNumberFormat="0" applyFont="0" applyAlignment="0" applyProtection="0"/>
    <xf numFmtId="0" fontId="88" fillId="0" borderId="0"/>
    <xf numFmtId="0" fontId="15" fillId="7" borderId="3" applyNumberFormat="0" applyFont="0" applyAlignment="0" applyProtection="0"/>
    <xf numFmtId="0" fontId="88" fillId="0" borderId="0"/>
    <xf numFmtId="0" fontId="15" fillId="7" borderId="3" applyNumberFormat="0" applyFont="0" applyAlignment="0" applyProtection="0"/>
    <xf numFmtId="0" fontId="88" fillId="0" borderId="0"/>
    <xf numFmtId="0" fontId="13" fillId="0" borderId="0"/>
    <xf numFmtId="0" fontId="88" fillId="0" borderId="0"/>
    <xf numFmtId="0" fontId="15" fillId="0" borderId="0"/>
    <xf numFmtId="0" fontId="88" fillId="0" borderId="0"/>
    <xf numFmtId="0" fontId="33" fillId="0" borderId="0"/>
    <xf numFmtId="0" fontId="88" fillId="0" borderId="0"/>
    <xf numFmtId="0" fontId="33" fillId="0" borderId="0"/>
    <xf numFmtId="0" fontId="88" fillId="0" borderId="0"/>
    <xf numFmtId="0" fontId="33" fillId="0" borderId="0"/>
    <xf numFmtId="0" fontId="88" fillId="0" borderId="0"/>
    <xf numFmtId="0" fontId="33" fillId="0" borderId="0"/>
    <xf numFmtId="0" fontId="88" fillId="0" borderId="0"/>
    <xf numFmtId="0" fontId="33" fillId="0" borderId="0"/>
    <xf numFmtId="0" fontId="88" fillId="0" borderId="0"/>
    <xf numFmtId="0" fontId="33" fillId="0" borderId="0"/>
    <xf numFmtId="0" fontId="87" fillId="0" borderId="0"/>
    <xf numFmtId="0" fontId="88" fillId="0" borderId="0"/>
    <xf numFmtId="0" fontId="33" fillId="0" borderId="0"/>
    <xf numFmtId="0" fontId="88" fillId="0" borderId="0"/>
    <xf numFmtId="0" fontId="33" fillId="0" borderId="0"/>
    <xf numFmtId="0" fontId="88" fillId="0" borderId="0"/>
    <xf numFmtId="0" fontId="33" fillId="0" borderId="0"/>
    <xf numFmtId="0" fontId="88" fillId="0" borderId="0"/>
    <xf numFmtId="0" fontId="13" fillId="14" borderId="0" applyNumberFormat="0" applyBorder="0" applyAlignment="0" applyProtection="0"/>
    <xf numFmtId="0" fontId="88" fillId="0" borderId="0"/>
    <xf numFmtId="0" fontId="13" fillId="0" borderId="0"/>
    <xf numFmtId="0" fontId="88" fillId="0" borderId="0"/>
    <xf numFmtId="0" fontId="34" fillId="0" borderId="0"/>
    <xf numFmtId="0" fontId="88" fillId="0" borderId="0"/>
    <xf numFmtId="0" fontId="13" fillId="0" borderId="0"/>
    <xf numFmtId="0" fontId="88" fillId="0" borderId="0"/>
    <xf numFmtId="0" fontId="13" fillId="0" borderId="0"/>
    <xf numFmtId="0" fontId="88" fillId="0" borderId="0"/>
    <xf numFmtId="0" fontId="13" fillId="22" borderId="0" applyNumberFormat="0" applyBorder="0" applyAlignment="0" applyProtection="0"/>
    <xf numFmtId="0" fontId="88" fillId="0" borderId="0"/>
    <xf numFmtId="0" fontId="33" fillId="0" borderId="0"/>
    <xf numFmtId="0" fontId="88" fillId="0" borderId="0"/>
    <xf numFmtId="0" fontId="33" fillId="0" borderId="0"/>
    <xf numFmtId="0" fontId="87" fillId="0" borderId="0"/>
    <xf numFmtId="0" fontId="88" fillId="0" borderId="0"/>
    <xf numFmtId="0" fontId="13" fillId="0" borderId="0"/>
    <xf numFmtId="0" fontId="88" fillId="0" borderId="0"/>
    <xf numFmtId="0" fontId="13" fillId="0" borderId="0"/>
    <xf numFmtId="0" fontId="88" fillId="0" borderId="0"/>
    <xf numFmtId="0" fontId="13" fillId="22" borderId="0" applyNumberFormat="0" applyBorder="0" applyAlignment="0" applyProtection="0"/>
    <xf numFmtId="0" fontId="88" fillId="0" borderId="0"/>
    <xf numFmtId="0" fontId="33" fillId="0" borderId="0"/>
    <xf numFmtId="0" fontId="88" fillId="0" borderId="0"/>
    <xf numFmtId="0" fontId="34" fillId="0" borderId="0"/>
    <xf numFmtId="0" fontId="88" fillId="0" borderId="0"/>
    <xf numFmtId="0" fontId="13" fillId="0" borderId="0"/>
    <xf numFmtId="0" fontId="88" fillId="0" borderId="0"/>
    <xf numFmtId="0" fontId="13" fillId="0" borderId="0"/>
    <xf numFmtId="0" fontId="88" fillId="0" borderId="0"/>
    <xf numFmtId="0" fontId="13" fillId="18" borderId="0" applyNumberFormat="0" applyBorder="0" applyAlignment="0" applyProtection="0"/>
    <xf numFmtId="0" fontId="88" fillId="0" borderId="0"/>
    <xf numFmtId="0" fontId="13" fillId="0" borderId="0"/>
    <xf numFmtId="0" fontId="88" fillId="0" borderId="0"/>
    <xf numFmtId="0" fontId="34" fillId="0" borderId="0"/>
    <xf numFmtId="0" fontId="88" fillId="0" borderId="0"/>
    <xf numFmtId="0" fontId="13" fillId="0" borderId="0"/>
    <xf numFmtId="0" fontId="87" fillId="0" borderId="0"/>
    <xf numFmtId="0" fontId="88" fillId="0" borderId="0"/>
    <xf numFmtId="0" fontId="13" fillId="0" borderId="0"/>
    <xf numFmtId="0" fontId="88" fillId="0" borderId="0"/>
    <xf numFmtId="0" fontId="15" fillId="45" borderId="0" applyNumberFormat="0" applyBorder="0" applyAlignment="0" applyProtection="0"/>
    <xf numFmtId="0" fontId="88" fillId="0" borderId="0"/>
    <xf numFmtId="0" fontId="33" fillId="0" borderId="0"/>
    <xf numFmtId="0" fontId="88" fillId="0" borderId="0"/>
    <xf numFmtId="0" fontId="33" fillId="0" borderId="0"/>
    <xf numFmtId="0" fontId="88" fillId="0" borderId="0"/>
    <xf numFmtId="0" fontId="13" fillId="0" borderId="0"/>
    <xf numFmtId="0" fontId="88" fillId="0" borderId="0"/>
    <xf numFmtId="0" fontId="13" fillId="0" borderId="0"/>
    <xf numFmtId="0" fontId="88" fillId="0" borderId="0"/>
    <xf numFmtId="0" fontId="13" fillId="18" borderId="0" applyNumberFormat="0" applyBorder="0" applyAlignment="0" applyProtection="0"/>
    <xf numFmtId="0" fontId="88" fillId="0" borderId="0"/>
    <xf numFmtId="0" fontId="13" fillId="0" borderId="0"/>
    <xf numFmtId="0" fontId="88" fillId="0" borderId="0"/>
    <xf numFmtId="0" fontId="33" fillId="0" borderId="0"/>
    <xf numFmtId="0" fontId="88" fillId="0" borderId="0"/>
    <xf numFmtId="0" fontId="13" fillId="0" borderId="0"/>
    <xf numFmtId="0" fontId="87" fillId="0" borderId="0"/>
    <xf numFmtId="0" fontId="13" fillId="0" borderId="0"/>
    <xf numFmtId="0" fontId="30" fillId="0" borderId="0"/>
    <xf numFmtId="0" fontId="9" fillId="0" borderId="0"/>
    <xf numFmtId="0" fontId="9" fillId="0" borderId="0"/>
    <xf numFmtId="0" fontId="13" fillId="18" borderId="0" applyNumberFormat="0" applyBorder="0" applyAlignment="0" applyProtection="0"/>
    <xf numFmtId="0" fontId="87" fillId="0" borderId="0"/>
    <xf numFmtId="0" fontId="33" fillId="0" borderId="0"/>
    <xf numFmtId="0" fontId="30"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88" fillId="0" borderId="0"/>
    <xf numFmtId="0" fontId="13" fillId="0" borderId="0"/>
    <xf numFmtId="0" fontId="88" fillId="0" borderId="0"/>
    <xf numFmtId="0" fontId="13" fillId="0" borderId="0"/>
    <xf numFmtId="0" fontId="13" fillId="22" borderId="0" applyNumberFormat="0" applyBorder="0" applyAlignment="0" applyProtection="0"/>
    <xf numFmtId="0" fontId="88" fillId="0" borderId="0"/>
    <xf numFmtId="0" fontId="13" fillId="0" borderId="0"/>
    <xf numFmtId="0" fontId="9" fillId="0" borderId="0"/>
    <xf numFmtId="0" fontId="9" fillId="0" borderId="0"/>
    <xf numFmtId="0" fontId="9" fillId="0" borderId="0"/>
    <xf numFmtId="0" fontId="9" fillId="0" borderId="0"/>
    <xf numFmtId="0" fontId="87" fillId="0" borderId="0"/>
    <xf numFmtId="0" fontId="13" fillId="0" borderId="0"/>
    <xf numFmtId="0" fontId="87" fillId="0" borderId="0"/>
    <xf numFmtId="0" fontId="13" fillId="14" borderId="0" applyNumberFormat="0" applyBorder="0" applyAlignment="0" applyProtection="0"/>
    <xf numFmtId="0" fontId="87" fillId="0" borderId="0"/>
    <xf numFmtId="0" fontId="33" fillId="0" borderId="0"/>
    <xf numFmtId="0" fontId="87" fillId="0" borderId="0"/>
    <xf numFmtId="0" fontId="13" fillId="0" borderId="0"/>
    <xf numFmtId="0" fontId="87" fillId="0" borderId="0"/>
    <xf numFmtId="0" fontId="13" fillId="0" borderId="0"/>
    <xf numFmtId="0" fontId="88" fillId="0" borderId="0"/>
    <xf numFmtId="0" fontId="87" fillId="0" borderId="0"/>
    <xf numFmtId="0" fontId="13" fillId="18" borderId="0" applyNumberFormat="0" applyBorder="0" applyAlignment="0" applyProtection="0"/>
    <xf numFmtId="0" fontId="9"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87" fillId="0" borderId="0"/>
    <xf numFmtId="0" fontId="87" fillId="0" borderId="0"/>
    <xf numFmtId="0" fontId="9" fillId="0" borderId="0"/>
    <xf numFmtId="0" fontId="87" fillId="0" borderId="0"/>
    <xf numFmtId="0" fontId="88" fillId="0" borderId="0"/>
    <xf numFmtId="0" fontId="87" fillId="0" borderId="0"/>
    <xf numFmtId="0" fontId="13" fillId="60" borderId="0" applyNumberFormat="0" applyBorder="0" applyAlignment="0" applyProtection="0"/>
    <xf numFmtId="0" fontId="9" fillId="0" borderId="0"/>
    <xf numFmtId="0" fontId="87" fillId="0" borderId="0"/>
    <xf numFmtId="0" fontId="13" fillId="60" borderId="0" applyNumberFormat="0" applyBorder="0" applyAlignment="0" applyProtection="0"/>
    <xf numFmtId="0" fontId="9" fillId="0" borderId="0"/>
    <xf numFmtId="0" fontId="87" fillId="0" borderId="0"/>
    <xf numFmtId="0" fontId="13" fillId="60" borderId="0" applyNumberFormat="0" applyBorder="0" applyAlignment="0" applyProtection="0"/>
    <xf numFmtId="0" fontId="9" fillId="0" borderId="0"/>
    <xf numFmtId="0" fontId="87" fillId="0" borderId="0"/>
    <xf numFmtId="0" fontId="13" fillId="0" borderId="0"/>
    <xf numFmtId="0" fontId="9" fillId="0" borderId="0"/>
    <xf numFmtId="0" fontId="87" fillId="0" borderId="0"/>
    <xf numFmtId="0" fontId="88" fillId="0" borderId="0"/>
    <xf numFmtId="0" fontId="13" fillId="60" borderId="0" applyNumberFormat="0" applyBorder="0" applyAlignment="0" applyProtection="0"/>
    <xf numFmtId="0" fontId="88" fillId="0" borderId="0"/>
    <xf numFmtId="0" fontId="13" fillId="60" borderId="0" applyNumberFormat="0" applyBorder="0" applyAlignment="0" applyProtection="0"/>
    <xf numFmtId="0" fontId="88" fillId="0" borderId="0"/>
    <xf numFmtId="0" fontId="13" fillId="60" borderId="0" applyNumberFormat="0" applyBorder="0" applyAlignment="0" applyProtection="0"/>
    <xf numFmtId="0" fontId="9" fillId="0" borderId="0"/>
    <xf numFmtId="0" fontId="87" fillId="0" borderId="0"/>
    <xf numFmtId="0" fontId="88" fillId="0" borderId="0"/>
    <xf numFmtId="0" fontId="13" fillId="0" borderId="0"/>
    <xf numFmtId="0" fontId="88" fillId="0" borderId="0"/>
    <xf numFmtId="0" fontId="13" fillId="0" borderId="0"/>
    <xf numFmtId="0" fontId="13" fillId="0" borderId="0" applyNumberFormat="0" applyFill="0" applyAlignment="0" applyProtection="0"/>
    <xf numFmtId="0" fontId="88" fillId="0" borderId="0"/>
    <xf numFmtId="0" fontId="13" fillId="0" borderId="0" applyNumberFormat="0" applyFill="0" applyAlignment="0" applyProtection="0"/>
    <xf numFmtId="0" fontId="9" fillId="0" borderId="0"/>
    <xf numFmtId="0" fontId="87" fillId="0" borderId="0"/>
    <xf numFmtId="0" fontId="13" fillId="0" borderId="0" applyNumberFormat="0" applyFill="0" applyAlignment="0" applyProtection="0"/>
    <xf numFmtId="0" fontId="9" fillId="0" borderId="0"/>
    <xf numFmtId="0" fontId="87" fillId="0" borderId="0"/>
    <xf numFmtId="0" fontId="13" fillId="0" borderId="0" applyNumberFormat="0" applyFill="0" applyAlignment="0" applyProtection="0"/>
    <xf numFmtId="0" fontId="13" fillId="0" borderId="0"/>
    <xf numFmtId="0" fontId="9" fillId="0" borderId="0"/>
    <xf numFmtId="0" fontId="87" fillId="0" borderId="0"/>
    <xf numFmtId="0" fontId="13" fillId="0" borderId="0" applyNumberFormat="0" applyFill="0" applyAlignment="0" applyProtection="0"/>
    <xf numFmtId="0" fontId="87" fillId="0" borderId="0"/>
    <xf numFmtId="0" fontId="88" fillId="0" borderId="0"/>
    <xf numFmtId="0" fontId="91" fillId="0" borderId="0" applyNumberFormat="0" applyFill="0" applyAlignment="0" applyProtection="0"/>
    <xf numFmtId="0" fontId="88" fillId="0" borderId="0"/>
    <xf numFmtId="0" fontId="13" fillId="0" borderId="0" applyNumberFormat="0" applyFill="0" applyAlignment="0" applyProtection="0"/>
    <xf numFmtId="0" fontId="91" fillId="0" borderId="0" applyNumberFormat="0" applyFill="0" applyAlignment="0" applyProtection="0"/>
    <xf numFmtId="0" fontId="88" fillId="0" borderId="0"/>
    <xf numFmtId="0" fontId="91" fillId="0" borderId="0" applyNumberFormat="0" applyFill="0" applyAlignment="0" applyProtection="0"/>
    <xf numFmtId="0" fontId="87" fillId="0" borderId="0"/>
    <xf numFmtId="0" fontId="88" fillId="0" borderId="0"/>
    <xf numFmtId="0" fontId="13" fillId="0" borderId="0" applyNumberFormat="0" applyFill="0" applyAlignment="0" applyProtection="0"/>
    <xf numFmtId="0" fontId="88" fillId="0" borderId="0"/>
    <xf numFmtId="0" fontId="13" fillId="0" borderId="0"/>
    <xf numFmtId="0" fontId="13" fillId="0" borderId="0" applyNumberFormat="0" applyFill="0" applyAlignment="0" applyProtection="0"/>
    <xf numFmtId="0" fontId="88" fillId="0" borderId="0"/>
    <xf numFmtId="0" fontId="13" fillId="0" borderId="0" applyNumberFormat="0" applyFill="0" applyAlignment="0" applyProtection="0"/>
    <xf numFmtId="0" fontId="87" fillId="0" borderId="0"/>
    <xf numFmtId="0" fontId="13" fillId="0" borderId="0" applyNumberFormat="0" applyFill="0" applyAlignment="0" applyProtection="0"/>
    <xf numFmtId="0" fontId="87" fillId="0" borderId="0"/>
    <xf numFmtId="0" fontId="88" fillId="0" borderId="0"/>
    <xf numFmtId="0" fontId="13" fillId="0" borderId="0" applyNumberFormat="0" applyFill="0" applyAlignment="0" applyProtection="0"/>
    <xf numFmtId="0" fontId="88" fillId="0" borderId="0"/>
    <xf numFmtId="0" fontId="13" fillId="0" borderId="0" applyNumberFormat="0" applyFill="0" applyAlignment="0" applyProtection="0"/>
    <xf numFmtId="0" fontId="88" fillId="0" borderId="0"/>
    <xf numFmtId="0" fontId="13" fillId="0" borderId="0" applyNumberFormat="0" applyFill="0" applyAlignment="0" applyProtection="0"/>
    <xf numFmtId="0" fontId="87" fillId="0" borderId="0"/>
    <xf numFmtId="0" fontId="13" fillId="0" borderId="0" applyNumberFormat="0" applyAlignment="0" applyProtection="0"/>
    <xf numFmtId="0" fontId="87" fillId="0" borderId="0"/>
    <xf numFmtId="0" fontId="13" fillId="0" borderId="0" applyNumberFormat="0" applyAlignment="0" applyProtection="0"/>
    <xf numFmtId="0" fontId="87" fillId="0" borderId="0"/>
    <xf numFmtId="0" fontId="13" fillId="0" borderId="0" applyNumberFormat="0" applyAlignment="0" applyProtection="0"/>
    <xf numFmtId="0" fontId="87" fillId="0" borderId="0"/>
    <xf numFmtId="0" fontId="13" fillId="0" borderId="0" applyNumberFormat="0" applyAlignment="0" applyProtection="0"/>
    <xf numFmtId="0" fontId="87" fillId="0" borderId="0"/>
    <xf numFmtId="0" fontId="88" fillId="0" borderId="0"/>
    <xf numFmtId="0" fontId="13" fillId="0" borderId="0" applyNumberFormat="0" applyAlignment="0" applyProtection="0"/>
    <xf numFmtId="0" fontId="88" fillId="0" borderId="0"/>
    <xf numFmtId="0" fontId="13" fillId="0" borderId="0" applyNumberFormat="0" applyAlignment="0" applyProtection="0"/>
    <xf numFmtId="0" fontId="88" fillId="0" borderId="0"/>
    <xf numFmtId="0" fontId="25" fillId="0" borderId="0" applyNumberFormat="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25" fillId="0" borderId="0" applyNumberFormat="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13" fillId="0" borderId="0" applyNumberFormat="0" applyAlignment="0" applyProtection="0"/>
    <xf numFmtId="0" fontId="88" fillId="0" borderId="0"/>
    <xf numFmtId="0" fontId="13" fillId="0" borderId="0" applyNumberFormat="0" applyAlignment="0" applyProtection="0"/>
    <xf numFmtId="0" fontId="13" fillId="0" borderId="0"/>
    <xf numFmtId="0" fontId="88" fillId="0" borderId="0"/>
    <xf numFmtId="0" fontId="13" fillId="0" borderId="0" applyNumberFormat="0" applyAlignment="0" applyProtection="0"/>
    <xf numFmtId="0" fontId="87" fillId="0" borderId="0"/>
    <xf numFmtId="0" fontId="13" fillId="0" borderId="0" applyNumberFormat="0" applyAlignment="0" applyProtection="0"/>
    <xf numFmtId="0" fontId="87" fillId="0" borderId="0"/>
    <xf numFmtId="0" fontId="88" fillId="0" borderId="0"/>
    <xf numFmtId="0" fontId="13" fillId="0" borderId="0" applyNumberFormat="0" applyAlignment="0" applyProtection="0"/>
    <xf numFmtId="0" fontId="88" fillId="0" borderId="0"/>
    <xf numFmtId="0" fontId="13" fillId="0" borderId="0" applyNumberFormat="0" applyAlignment="0" applyProtection="0"/>
    <xf numFmtId="0" fontId="88" fillId="0" borderId="0"/>
    <xf numFmtId="0" fontId="13" fillId="0" borderId="0" applyNumberFormat="0" applyAlignment="0" applyProtection="0"/>
    <xf numFmtId="0" fontId="87" fillId="0" borderId="0"/>
    <xf numFmtId="0" fontId="13" fillId="0" borderId="0" applyNumberFormat="0" applyAlignment="0" applyProtection="0"/>
    <xf numFmtId="0" fontId="87" fillId="0" borderId="0"/>
    <xf numFmtId="0" fontId="13" fillId="0" borderId="0" applyNumberFormat="0" applyAlignment="0" applyProtection="0"/>
    <xf numFmtId="0" fontId="87" fillId="0" borderId="0"/>
    <xf numFmtId="0" fontId="13" fillId="18" borderId="0" applyNumberFormat="0" applyBorder="0" applyAlignment="0" applyProtection="0"/>
    <xf numFmtId="0" fontId="87" fillId="0" borderId="0"/>
    <xf numFmtId="0" fontId="88" fillId="0" borderId="0"/>
    <xf numFmtId="0" fontId="13" fillId="0" borderId="0"/>
    <xf numFmtId="0" fontId="88" fillId="0" borderId="0"/>
    <xf numFmtId="0" fontId="13" fillId="0" borderId="0"/>
    <xf numFmtId="0" fontId="33" fillId="0" borderId="0"/>
    <xf numFmtId="0" fontId="88" fillId="0" borderId="0"/>
    <xf numFmtId="0" fontId="13" fillId="0" borderId="0"/>
    <xf numFmtId="0" fontId="87" fillId="0" borderId="0"/>
    <xf numFmtId="0" fontId="13" fillId="18" borderId="0" applyNumberFormat="0" applyBorder="0" applyAlignment="0" applyProtection="0"/>
    <xf numFmtId="0" fontId="87" fillId="0" borderId="0"/>
    <xf numFmtId="0" fontId="33" fillId="0" borderId="0"/>
    <xf numFmtId="0" fontId="87" fillId="0" borderId="0"/>
    <xf numFmtId="0" fontId="13" fillId="0" borderId="0"/>
    <xf numFmtId="0" fontId="87" fillId="0" borderId="0"/>
    <xf numFmtId="0" fontId="88" fillId="0" borderId="0"/>
    <xf numFmtId="0" fontId="13" fillId="0" borderId="0"/>
    <xf numFmtId="0" fontId="88" fillId="0" borderId="0"/>
    <xf numFmtId="0" fontId="13" fillId="18" borderId="0" applyNumberFormat="0" applyBorder="0" applyAlignment="0" applyProtection="0"/>
    <xf numFmtId="0" fontId="13" fillId="0" borderId="0"/>
    <xf numFmtId="0" fontId="88" fillId="0" borderId="0"/>
    <xf numFmtId="0" fontId="13" fillId="0" borderId="0"/>
    <xf numFmtId="0" fontId="9"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18" borderId="0" applyNumberFormat="0" applyBorder="0" applyAlignment="0" applyProtection="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22" borderId="0" applyNumberFormat="0" applyBorder="0" applyAlignment="0" applyProtection="0"/>
    <xf numFmtId="0" fontId="87" fillId="0" borderId="0"/>
    <xf numFmtId="0" fontId="88" fillId="0" borderId="0"/>
    <xf numFmtId="0" fontId="13" fillId="0" borderId="0"/>
    <xf numFmtId="0" fontId="88" fillId="0" borderId="0"/>
    <xf numFmtId="0" fontId="13" fillId="0" borderId="0"/>
    <xf numFmtId="0" fontId="33" fillId="0" borderId="0"/>
    <xf numFmtId="0" fontId="88" fillId="0" borderId="0"/>
    <xf numFmtId="0" fontId="13" fillId="0" borderId="0"/>
    <xf numFmtId="0" fontId="87" fillId="0" borderId="0"/>
    <xf numFmtId="0" fontId="13" fillId="14" borderId="0" applyNumberFormat="0" applyBorder="0" applyAlignment="0" applyProtection="0"/>
    <xf numFmtId="0" fontId="9"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18" borderId="0" applyNumberFormat="0" applyBorder="0" applyAlignment="0" applyProtection="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14" borderId="0" applyNumberFormat="0" applyBorder="0" applyAlignment="0" applyProtection="0"/>
    <xf numFmtId="0" fontId="87" fillId="0" borderId="0"/>
    <xf numFmtId="0" fontId="88" fillId="0" borderId="0"/>
    <xf numFmtId="0" fontId="13" fillId="0" borderId="0"/>
    <xf numFmtId="0" fontId="88" fillId="0" borderId="0"/>
    <xf numFmtId="0" fontId="13" fillId="0" borderId="0"/>
    <xf numFmtId="0" fontId="33" fillId="0" borderId="0"/>
    <xf numFmtId="0" fontId="88" fillId="0" borderId="0"/>
    <xf numFmtId="0" fontId="13" fillId="0" borderId="0"/>
    <xf numFmtId="0" fontId="9" fillId="0" borderId="0"/>
    <xf numFmtId="0" fontId="87" fillId="0" borderId="0"/>
    <xf numFmtId="0" fontId="13" fillId="14" borderId="0" applyNumberFormat="0" applyBorder="0" applyAlignment="0" applyProtection="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33" fillId="0" borderId="0"/>
    <xf numFmtId="0" fontId="87" fillId="0" borderId="0"/>
    <xf numFmtId="0" fontId="13" fillId="14" borderId="0" applyNumberFormat="0" applyBorder="0" applyAlignment="0" applyProtection="0"/>
    <xf numFmtId="0" fontId="87" fillId="0" borderId="0"/>
    <xf numFmtId="0" fontId="3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24" applyNumberFormat="0" applyFill="0" applyAlignment="0" applyProtection="0"/>
    <xf numFmtId="0" fontId="9" fillId="0" borderId="0"/>
    <xf numFmtId="0" fontId="87" fillId="0" borderId="0"/>
    <xf numFmtId="0" fontId="13" fillId="0" borderId="24" applyNumberFormat="0" applyFill="0" applyAlignment="0" applyProtection="0"/>
    <xf numFmtId="0" fontId="87" fillId="0" borderId="0"/>
    <xf numFmtId="0" fontId="13" fillId="0" borderId="0"/>
    <xf numFmtId="0" fontId="87" fillId="0" borderId="0"/>
    <xf numFmtId="0" fontId="88" fillId="0" borderId="0"/>
    <xf numFmtId="0" fontId="38" fillId="42" borderId="0" applyNumberFormat="0" applyBorder="0" applyAlignment="0" applyProtection="0"/>
    <xf numFmtId="0" fontId="88" fillId="0" borderId="0"/>
    <xf numFmtId="0" fontId="33" fillId="0" borderId="0"/>
    <xf numFmtId="0" fontId="13" fillId="0" borderId="0"/>
    <xf numFmtId="0" fontId="88" fillId="0" borderId="0"/>
    <xf numFmtId="0" fontId="13" fillId="0" borderId="24" applyNumberFormat="0" applyFill="0" applyAlignment="0" applyProtection="0"/>
    <xf numFmtId="0" fontId="87" fillId="0" borderId="0"/>
    <xf numFmtId="0" fontId="13" fillId="0" borderId="24" applyNumberFormat="0" applyFill="0" applyAlignment="0" applyProtection="0"/>
    <xf numFmtId="0" fontId="87" fillId="0" borderId="0"/>
    <xf numFmtId="0" fontId="13" fillId="0" borderId="24" applyNumberFormat="0" applyFill="0" applyAlignment="0" applyProtection="0"/>
    <xf numFmtId="0" fontId="87" fillId="0" borderId="0"/>
    <xf numFmtId="0" fontId="13" fillId="0" borderId="24" applyNumberFormat="0" applyFill="0" applyAlignment="0" applyProtection="0"/>
    <xf numFmtId="0" fontId="87" fillId="0" borderId="0"/>
    <xf numFmtId="0" fontId="13" fillId="0" borderId="24" applyNumberFormat="0" applyFill="0" applyAlignment="0" applyProtection="0"/>
    <xf numFmtId="0" fontId="87" fillId="0" borderId="0"/>
    <xf numFmtId="0" fontId="13" fillId="0" borderId="0"/>
    <xf numFmtId="0" fontId="87" fillId="0" borderId="0"/>
    <xf numFmtId="0" fontId="13" fillId="0" borderId="24" applyNumberFormat="0" applyFill="0" applyAlignment="0" applyProtection="0"/>
    <xf numFmtId="0" fontId="87" fillId="0" borderId="0"/>
    <xf numFmtId="0" fontId="88" fillId="0" borderId="0"/>
    <xf numFmtId="0" fontId="29" fillId="0" borderId="24" applyNumberFormat="0" applyFill="0" applyAlignment="0" applyProtection="0"/>
    <xf numFmtId="0" fontId="88" fillId="0" borderId="0"/>
    <xf numFmtId="0" fontId="42" fillId="0" borderId="7" applyNumberFormat="0" applyFill="0" applyAlignment="0" applyProtection="0"/>
    <xf numFmtId="0" fontId="23" fillId="0" borderId="24" applyNumberFormat="0" applyFill="0" applyAlignment="0" applyProtection="0"/>
    <xf numFmtId="0" fontId="88" fillId="0" borderId="0"/>
    <xf numFmtId="0" fontId="42" fillId="0" borderId="7" applyNumberFormat="0" applyFill="0" applyAlignment="0" applyProtection="0"/>
    <xf numFmtId="0" fontId="87" fillId="0" borderId="0"/>
    <xf numFmtId="0" fontId="13" fillId="0" borderId="22" applyNumberFormat="0" applyFill="0" applyAlignment="0" applyProtection="0"/>
    <xf numFmtId="0" fontId="9" fillId="0" borderId="0"/>
    <xf numFmtId="0" fontId="87" fillId="0" borderId="0"/>
    <xf numFmtId="0" fontId="13" fillId="0" borderId="22" applyNumberFormat="0" applyFill="0" applyAlignment="0" applyProtection="0"/>
    <xf numFmtId="0" fontId="87" fillId="0" borderId="0"/>
    <xf numFmtId="0" fontId="88" fillId="0" borderId="0"/>
    <xf numFmtId="0" fontId="13" fillId="0" borderId="22" applyNumberFormat="0" applyFill="0" applyAlignment="0" applyProtection="0"/>
    <xf numFmtId="0" fontId="88" fillId="0" borderId="0"/>
    <xf numFmtId="0" fontId="13" fillId="0" borderId="22" applyNumberFormat="0" applyFill="0" applyAlignment="0" applyProtection="0"/>
    <xf numFmtId="0" fontId="88" fillId="0" borderId="0"/>
    <xf numFmtId="0" fontId="13" fillId="0" borderId="0"/>
    <xf numFmtId="0" fontId="87" fillId="0" borderId="0"/>
    <xf numFmtId="0" fontId="13" fillId="0" borderId="22" applyNumberFormat="0" applyFill="0" applyAlignment="0" applyProtection="0"/>
    <xf numFmtId="0" fontId="87" fillId="0" borderId="0"/>
    <xf numFmtId="0" fontId="13" fillId="0" borderId="22" applyNumberFormat="0" applyFill="0" applyAlignment="0" applyProtection="0"/>
    <xf numFmtId="0" fontId="87" fillId="0" borderId="0"/>
    <xf numFmtId="0" fontId="13" fillId="0" borderId="22" applyNumberFormat="0" applyFill="0" applyAlignment="0" applyProtection="0"/>
    <xf numFmtId="0" fontId="87" fillId="0" borderId="0"/>
    <xf numFmtId="0" fontId="13" fillId="0" borderId="22" applyNumberFormat="0" applyFill="0" applyAlignment="0" applyProtection="0"/>
    <xf numFmtId="0" fontId="87" fillId="0" borderId="0"/>
    <xf numFmtId="0" fontId="13" fillId="0" borderId="22" applyNumberFormat="0" applyFill="0" applyAlignment="0" applyProtection="0"/>
    <xf numFmtId="0" fontId="87" fillId="0" borderId="0"/>
    <xf numFmtId="0" fontId="13" fillId="0" borderId="22" applyNumberFormat="0" applyFill="0" applyAlignment="0" applyProtection="0"/>
    <xf numFmtId="0" fontId="87" fillId="0" borderId="0"/>
    <xf numFmtId="0" fontId="13" fillId="0" borderId="22" applyNumberFormat="0" applyFill="0" applyAlignment="0" applyProtection="0"/>
    <xf numFmtId="0" fontId="87" fillId="0" borderId="0"/>
    <xf numFmtId="0" fontId="13" fillId="0" borderId="22" applyNumberFormat="0" applyFill="0" applyAlignment="0" applyProtection="0"/>
    <xf numFmtId="0" fontId="87" fillId="0" borderId="0"/>
    <xf numFmtId="0" fontId="9" fillId="0" borderId="0"/>
    <xf numFmtId="0" fontId="9" fillId="0" borderId="0"/>
    <xf numFmtId="0" fontId="9" fillId="0" borderId="0"/>
    <xf numFmtId="0" fontId="13" fillId="0" borderId="22" applyNumberFormat="0" applyFill="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22" applyNumberFormat="0" applyFill="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22" applyNumberFormat="0" applyFill="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2" fillId="0" borderId="22" applyNumberFormat="0" applyFill="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2" fillId="0" borderId="7" applyNumberFormat="0" applyFill="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6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6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6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61" borderId="0" applyNumberFormat="0" applyBorder="0" applyAlignment="0" applyProtection="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21" fillId="61"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21" fillId="61"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61"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21" fillId="61" borderId="0" applyNumberFormat="0" applyBorder="0" applyAlignment="0" applyProtection="0"/>
    <xf numFmtId="0" fontId="87" fillId="0" borderId="0"/>
    <xf numFmtId="0" fontId="13" fillId="61" borderId="0" applyNumberFormat="0" applyBorder="0" applyAlignment="0" applyProtection="0"/>
    <xf numFmtId="0" fontId="87" fillId="0" borderId="0"/>
    <xf numFmtId="0" fontId="13" fillId="61" borderId="0" applyNumberFormat="0" applyBorder="0" applyAlignment="0" applyProtection="0"/>
    <xf numFmtId="0" fontId="87" fillId="0" borderId="0"/>
    <xf numFmtId="0" fontId="13" fillId="61" borderId="0" applyNumberFormat="0" applyBorder="0" applyAlignment="0" applyProtection="0"/>
    <xf numFmtId="0" fontId="87" fillId="0" borderId="0"/>
    <xf numFmtId="0" fontId="13" fillId="14" borderId="0" applyNumberFormat="0" applyBorder="0" applyAlignment="0" applyProtection="0"/>
    <xf numFmtId="0" fontId="87" fillId="0" borderId="0"/>
    <xf numFmtId="0" fontId="33" fillId="0" borderId="0"/>
    <xf numFmtId="0" fontId="87" fillId="0" borderId="0"/>
    <xf numFmtId="0" fontId="13" fillId="0" borderId="0"/>
    <xf numFmtId="0" fontId="88" fillId="0" borderId="0"/>
    <xf numFmtId="0" fontId="9" fillId="0" borderId="0"/>
    <xf numFmtId="0" fontId="9" fillId="0" borderId="0"/>
    <xf numFmtId="0" fontId="9" fillId="0" borderId="0"/>
    <xf numFmtId="0" fontId="9" fillId="0" borderId="0"/>
    <xf numFmtId="0" fontId="33" fillId="0" borderId="0"/>
    <xf numFmtId="0" fontId="87" fillId="0" borderId="0"/>
    <xf numFmtId="0" fontId="9" fillId="0" borderId="0"/>
    <xf numFmtId="0" fontId="9" fillId="0" borderId="0"/>
    <xf numFmtId="0" fontId="9" fillId="0" borderId="0"/>
    <xf numFmtId="0" fontId="9" fillId="0" borderId="0"/>
    <xf numFmtId="0" fontId="13" fillId="22"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3" fillId="0" borderId="0"/>
    <xf numFmtId="0" fontId="87" fillId="0" borderId="0"/>
    <xf numFmtId="0" fontId="9" fillId="0" borderId="0"/>
    <xf numFmtId="0" fontId="9" fillId="0" borderId="0"/>
    <xf numFmtId="0" fontId="9" fillId="0" borderId="0"/>
    <xf numFmtId="0" fontId="9" fillId="0" borderId="0"/>
    <xf numFmtId="0" fontId="13" fillId="0" borderId="0"/>
    <xf numFmtId="0" fontId="87" fillId="0" borderId="0"/>
    <xf numFmtId="0" fontId="9" fillId="0" borderId="0"/>
    <xf numFmtId="0" fontId="9" fillId="0" borderId="0"/>
    <xf numFmtId="0" fontId="9" fillId="0" borderId="0"/>
    <xf numFmtId="0" fontId="9" fillId="0" borderId="0"/>
    <xf numFmtId="0" fontId="13" fillId="0" borderId="0"/>
    <xf numFmtId="0" fontId="87" fillId="0" borderId="0"/>
    <xf numFmtId="0" fontId="9" fillId="0" borderId="0"/>
    <xf numFmtId="0" fontId="9" fillId="0" borderId="0"/>
    <xf numFmtId="0" fontId="9" fillId="0" borderId="0"/>
    <xf numFmtId="0" fontId="9" fillId="0" borderId="0"/>
    <xf numFmtId="0" fontId="13" fillId="0" borderId="0"/>
    <xf numFmtId="0" fontId="87" fillId="0" borderId="0"/>
    <xf numFmtId="0" fontId="9" fillId="0" borderId="0"/>
    <xf numFmtId="0" fontId="9" fillId="0" borderId="0"/>
    <xf numFmtId="0" fontId="9" fillId="0" borderId="0"/>
    <xf numFmtId="0" fontId="9" fillId="0" borderId="0"/>
    <xf numFmtId="0" fontId="13" fillId="22"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3" fillId="0" borderId="0"/>
    <xf numFmtId="0" fontId="87" fillId="0" borderId="0"/>
    <xf numFmtId="0" fontId="9" fillId="0" borderId="0"/>
    <xf numFmtId="0" fontId="9" fillId="0" borderId="0"/>
    <xf numFmtId="0" fontId="9" fillId="0" borderId="0"/>
    <xf numFmtId="0" fontId="9" fillId="0" borderId="0"/>
    <xf numFmtId="0" fontId="13" fillId="0" borderId="0"/>
    <xf numFmtId="0" fontId="87" fillId="0" borderId="0"/>
    <xf numFmtId="0" fontId="9" fillId="0" borderId="0"/>
    <xf numFmtId="0" fontId="9" fillId="0" borderId="0"/>
    <xf numFmtId="0" fontId="9" fillId="0" borderId="0"/>
    <xf numFmtId="0" fontId="9" fillId="0" borderId="0"/>
    <xf numFmtId="0" fontId="13" fillId="0" borderId="0"/>
    <xf numFmtId="0" fontId="87" fillId="0" borderId="0"/>
    <xf numFmtId="0" fontId="87" fillId="0" borderId="0"/>
    <xf numFmtId="0" fontId="87" fillId="0" borderId="0"/>
    <xf numFmtId="0" fontId="13" fillId="18" borderId="0" applyNumberFormat="0" applyBorder="0" applyAlignment="0" applyProtection="0"/>
    <xf numFmtId="0" fontId="87" fillId="0" borderId="0"/>
    <xf numFmtId="0" fontId="3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14" borderId="0" applyNumberFormat="0" applyBorder="0" applyAlignment="0" applyProtection="0"/>
    <xf numFmtId="0" fontId="87" fillId="0" borderId="0"/>
    <xf numFmtId="0" fontId="33" fillId="0" borderId="0"/>
    <xf numFmtId="0" fontId="87" fillId="0" borderId="0"/>
    <xf numFmtId="0" fontId="13" fillId="0" borderId="0"/>
    <xf numFmtId="0" fontId="87" fillId="0" borderId="0"/>
    <xf numFmtId="0" fontId="13" fillId="0" borderId="0"/>
    <xf numFmtId="0" fontId="87" fillId="0" borderId="0"/>
    <xf numFmtId="0" fontId="33"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13" fillId="18" borderId="0" applyNumberFormat="0" applyBorder="0" applyAlignment="0" applyProtection="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13" fillId="0" borderId="0"/>
    <xf numFmtId="0" fontId="87" fillId="0" borderId="0"/>
    <xf numFmtId="0" fontId="9" fillId="0" borderId="0"/>
    <xf numFmtId="0" fontId="33" fillId="0" borderId="0"/>
    <xf numFmtId="0" fontId="87" fillId="0" borderId="0"/>
    <xf numFmtId="0" fontId="9" fillId="0" borderId="0"/>
    <xf numFmtId="0" fontId="87" fillId="0" borderId="0"/>
    <xf numFmtId="0" fontId="9" fillId="0" borderId="0"/>
    <xf numFmtId="0" fontId="9" fillId="0" borderId="0"/>
    <xf numFmtId="0" fontId="13" fillId="0" borderId="0"/>
    <xf numFmtId="0" fontId="9" fillId="0" borderId="0"/>
    <xf numFmtId="0" fontId="9" fillId="0" borderId="0"/>
    <xf numFmtId="0" fontId="87" fillId="0" borderId="0"/>
    <xf numFmtId="0" fontId="13" fillId="18" borderId="0" applyNumberFormat="0" applyBorder="0" applyAlignment="0" applyProtection="0"/>
    <xf numFmtId="0" fontId="9" fillId="0" borderId="0"/>
    <xf numFmtId="0" fontId="9" fillId="0" borderId="0"/>
    <xf numFmtId="0" fontId="9" fillId="0" borderId="0"/>
    <xf numFmtId="0" fontId="9" fillId="0" borderId="0"/>
    <xf numFmtId="0" fontId="13" fillId="14" borderId="0" applyNumberFormat="0" applyBorder="0" applyAlignment="0" applyProtection="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13" fillId="30" borderId="0" applyNumberFormat="0" applyBorder="0" applyAlignment="0" applyProtection="0"/>
    <xf numFmtId="0" fontId="9" fillId="0" borderId="0"/>
    <xf numFmtId="0" fontId="9" fillId="0" borderId="0"/>
    <xf numFmtId="0" fontId="9" fillId="0" borderId="0"/>
    <xf numFmtId="0" fontId="9" fillId="0" borderId="0"/>
    <xf numFmtId="0" fontId="13" fillId="18" borderId="0" applyNumberFormat="0" applyBorder="0" applyAlignment="0" applyProtection="0"/>
    <xf numFmtId="0" fontId="9" fillId="0" borderId="0"/>
    <xf numFmtId="0" fontId="9" fillId="0" borderId="0"/>
    <xf numFmtId="0" fontId="9" fillId="0" borderId="0"/>
    <xf numFmtId="0" fontId="9" fillId="0" borderId="0"/>
    <xf numFmtId="0" fontId="33" fillId="0" borderId="0"/>
    <xf numFmtId="0" fontId="87" fillId="0" borderId="0"/>
    <xf numFmtId="0" fontId="13" fillId="0" borderId="0"/>
    <xf numFmtId="0" fontId="9" fillId="0" borderId="0"/>
    <xf numFmtId="0" fontId="9" fillId="0" borderId="0"/>
    <xf numFmtId="0" fontId="87" fillId="0" borderId="0"/>
    <xf numFmtId="0" fontId="13"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13" fillId="26" borderId="0" applyNumberFormat="0" applyBorder="0" applyAlignment="0" applyProtection="0"/>
    <xf numFmtId="0" fontId="9" fillId="0" borderId="0"/>
    <xf numFmtId="0" fontId="9" fillId="0" borderId="0"/>
    <xf numFmtId="0" fontId="9" fillId="0" borderId="0"/>
    <xf numFmtId="0" fontId="9" fillId="0" borderId="0"/>
    <xf numFmtId="0" fontId="15" fillId="45" borderId="0" applyNumberFormat="0" applyBorder="0" applyAlignment="0" applyProtection="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22" borderId="0" applyNumberFormat="0" applyBorder="0" applyAlignment="0" applyProtection="0"/>
    <xf numFmtId="0" fontId="9" fillId="0" borderId="0"/>
    <xf numFmtId="0" fontId="9" fillId="0" borderId="0"/>
    <xf numFmtId="0" fontId="9" fillId="0" borderId="0"/>
    <xf numFmtId="0" fontId="9" fillId="0" borderId="0"/>
    <xf numFmtId="0" fontId="13" fillId="0" borderId="0" applyNumberFormat="0" applyAlignment="0" applyProtection="0"/>
    <xf numFmtId="0" fontId="87" fillId="0" borderId="0"/>
    <xf numFmtId="0" fontId="88" fillId="0" borderId="0"/>
    <xf numFmtId="0" fontId="13" fillId="0" borderId="0" applyNumberFormat="0" applyAlignment="0" applyProtection="0"/>
    <xf numFmtId="0" fontId="87" fillId="0" borderId="0"/>
    <xf numFmtId="0" fontId="87" fillId="0" borderId="0"/>
    <xf numFmtId="0" fontId="87" fillId="0" borderId="0"/>
    <xf numFmtId="0" fontId="9" fillId="0" borderId="0"/>
    <xf numFmtId="0" fontId="9" fillId="0" borderId="0"/>
    <xf numFmtId="0" fontId="9" fillId="0" borderId="0"/>
    <xf numFmtId="0" fontId="87" fillId="0" borderId="0"/>
    <xf numFmtId="0" fontId="34" fillId="0" borderId="0"/>
    <xf numFmtId="0" fontId="87" fillId="0" borderId="0"/>
    <xf numFmtId="0" fontId="16" fillId="27" borderId="0" applyNumberFormat="0" applyBorder="0" applyAlignment="0" applyProtection="0"/>
    <xf numFmtId="0" fontId="87" fillId="0" borderId="0"/>
    <xf numFmtId="0" fontId="13" fillId="23" borderId="0" applyNumberFormat="0" applyBorder="0" applyAlignment="0" applyProtection="0"/>
    <xf numFmtId="0" fontId="87" fillId="0" borderId="0"/>
    <xf numFmtId="0" fontId="13" fillId="0" borderId="0" applyNumberFormat="0" applyAlignment="0" applyProtection="0"/>
    <xf numFmtId="0" fontId="87" fillId="0" borderId="0"/>
    <xf numFmtId="0" fontId="13" fillId="0" borderId="0" applyNumberFormat="0" applyAlignment="0" applyProtection="0"/>
    <xf numFmtId="0" fontId="87" fillId="0" borderId="0"/>
    <xf numFmtId="0" fontId="13" fillId="0" borderId="0" applyNumberFormat="0" applyAlignment="0" applyProtection="0"/>
    <xf numFmtId="0" fontId="87" fillId="0" borderId="0"/>
    <xf numFmtId="0" fontId="13" fillId="0" borderId="0" applyNumberFormat="0" applyAlignment="0" applyProtection="0"/>
    <xf numFmtId="0" fontId="87" fillId="0" borderId="0"/>
    <xf numFmtId="0" fontId="13" fillId="0" borderId="0" applyNumberFormat="0" applyAlignment="0" applyProtection="0"/>
    <xf numFmtId="0" fontId="9" fillId="0" borderId="0"/>
    <xf numFmtId="0" fontId="9" fillId="0" borderId="0"/>
    <xf numFmtId="0" fontId="87" fillId="0" borderId="0"/>
    <xf numFmtId="0" fontId="13" fillId="0" borderId="0"/>
    <xf numFmtId="0" fontId="9" fillId="0" borderId="0"/>
    <xf numFmtId="0" fontId="13" fillId="0" borderId="0"/>
    <xf numFmtId="0" fontId="87" fillId="0" borderId="0"/>
    <xf numFmtId="0" fontId="13" fillId="0" borderId="0" applyNumberFormat="0" applyAlignment="0" applyProtection="0"/>
    <xf numFmtId="0" fontId="87" fillId="0" borderId="0"/>
    <xf numFmtId="0" fontId="13" fillId="0" borderId="0" applyNumberFormat="0" applyAlignment="0" applyProtection="0"/>
    <xf numFmtId="0" fontId="87" fillId="0" borderId="0"/>
    <xf numFmtId="0" fontId="13" fillId="0" borderId="0" applyNumberFormat="0" applyAlignment="0" applyProtection="0"/>
    <xf numFmtId="0" fontId="87" fillId="0" borderId="0"/>
    <xf numFmtId="0" fontId="13" fillId="0" borderId="0" applyNumberFormat="0" applyAlignment="0" applyProtection="0"/>
    <xf numFmtId="0" fontId="87" fillId="0" borderId="0"/>
    <xf numFmtId="0" fontId="13" fillId="0" borderId="0" applyNumberFormat="0" applyAlignment="0" applyProtection="0"/>
    <xf numFmtId="0" fontId="87" fillId="0" borderId="0"/>
    <xf numFmtId="0" fontId="13" fillId="0" borderId="0" applyNumberFormat="0" applyAlignment="0" applyProtection="0"/>
    <xf numFmtId="0" fontId="87" fillId="0" borderId="0"/>
    <xf numFmtId="0" fontId="18" fillId="0" borderId="0" applyNumberFormat="0" applyAlignment="0" applyProtection="0"/>
    <xf numFmtId="0" fontId="87" fillId="0" borderId="0"/>
    <xf numFmtId="0" fontId="18" fillId="40" borderId="0" applyNumberFormat="0" applyAlignment="0" applyProtection="0"/>
    <xf numFmtId="0" fontId="87" fillId="0" borderId="0"/>
    <xf numFmtId="0" fontId="13" fillId="0" borderId="0" applyNumberFormat="0" applyBorder="0" applyAlignment="0" applyProtection="0"/>
    <xf numFmtId="0" fontId="9" fillId="0" borderId="0"/>
    <xf numFmtId="0" fontId="9" fillId="0" borderId="0"/>
    <xf numFmtId="0" fontId="9" fillId="0" borderId="0"/>
    <xf numFmtId="0" fontId="9" fillId="0" borderId="0"/>
    <xf numFmtId="0" fontId="13" fillId="0"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33" fillId="0" borderId="0"/>
    <xf numFmtId="0" fontId="87" fillId="0" borderId="0"/>
    <xf numFmtId="0" fontId="9" fillId="0" borderId="0"/>
    <xf numFmtId="0" fontId="9" fillId="0" borderId="0"/>
    <xf numFmtId="0" fontId="9" fillId="0" borderId="0"/>
    <xf numFmtId="0" fontId="9" fillId="0" borderId="0"/>
    <xf numFmtId="0" fontId="13" fillId="0"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3" fillId="0" borderId="0" applyNumberFormat="0" applyBorder="0" applyAlignment="0" applyProtection="0"/>
    <xf numFmtId="0" fontId="87" fillId="0" borderId="0"/>
    <xf numFmtId="0" fontId="87" fillId="0" borderId="0"/>
    <xf numFmtId="0" fontId="13" fillId="0" borderId="0" applyNumberFormat="0" applyBorder="0" applyAlignment="0" applyProtection="0"/>
    <xf numFmtId="0" fontId="9" fillId="0" borderId="0"/>
    <xf numFmtId="0" fontId="87" fillId="0" borderId="0"/>
    <xf numFmtId="0" fontId="87" fillId="0" borderId="0"/>
    <xf numFmtId="0" fontId="17" fillId="0" borderId="0" applyNumberFormat="0" applyBorder="0" applyAlignment="0" applyProtection="0"/>
    <xf numFmtId="0" fontId="87" fillId="0" borderId="0"/>
    <xf numFmtId="0" fontId="17" fillId="0" borderId="0" applyNumberFormat="0" applyBorder="0" applyAlignment="0" applyProtection="0"/>
    <xf numFmtId="0" fontId="87" fillId="0" borderId="0"/>
    <xf numFmtId="0" fontId="13" fillId="0" borderId="0" applyNumberFormat="0" applyBorder="0" applyAlignment="0" applyProtection="0"/>
    <xf numFmtId="0" fontId="87" fillId="0" borderId="0"/>
    <xf numFmtId="0" fontId="17" fillId="0" borderId="0" applyNumberFormat="0" applyBorder="0" applyAlignment="0" applyProtection="0"/>
    <xf numFmtId="0" fontId="88" fillId="0" borderId="0"/>
    <xf numFmtId="0" fontId="13" fillId="0" borderId="0" applyNumberFormat="0" applyBorder="0" applyAlignment="0" applyProtection="0"/>
    <xf numFmtId="0" fontId="87" fillId="0" borderId="0"/>
    <xf numFmtId="0" fontId="88" fillId="0" borderId="0"/>
    <xf numFmtId="0" fontId="13" fillId="0" borderId="0" applyNumberFormat="0" applyBorder="0" applyAlignment="0" applyProtection="0"/>
    <xf numFmtId="0" fontId="87" fillId="0" borderId="0"/>
    <xf numFmtId="0" fontId="88" fillId="0" borderId="0"/>
    <xf numFmtId="0" fontId="13" fillId="0" borderId="0" applyNumberFormat="0" applyBorder="0" applyAlignment="0" applyProtection="0"/>
    <xf numFmtId="0" fontId="87" fillId="0" borderId="0"/>
    <xf numFmtId="0" fontId="87" fillId="0" borderId="0"/>
    <xf numFmtId="0" fontId="13" fillId="0" borderId="0" applyNumberFormat="0" applyBorder="0" applyAlignment="0" applyProtection="0"/>
    <xf numFmtId="0" fontId="87" fillId="0" borderId="0"/>
    <xf numFmtId="0" fontId="13" fillId="0"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3" fillId="0"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3" fillId="0"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3" fillId="0" borderId="0"/>
    <xf numFmtId="0" fontId="87" fillId="0" borderId="0"/>
    <xf numFmtId="0" fontId="9" fillId="0" borderId="0"/>
    <xf numFmtId="0" fontId="9" fillId="0" borderId="0"/>
    <xf numFmtId="0" fontId="9" fillId="0" borderId="0"/>
    <xf numFmtId="0" fontId="9" fillId="0" borderId="0"/>
    <xf numFmtId="0" fontId="13" fillId="28"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3" fillId="28"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3" fillId="28"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3" fillId="28"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3" fillId="28" borderId="0" applyNumberFormat="0" applyBorder="0" applyAlignment="0" applyProtection="0"/>
    <xf numFmtId="0" fontId="87" fillId="0" borderId="0"/>
    <xf numFmtId="0" fontId="13" fillId="61" borderId="0" applyNumberFormat="0" applyBorder="0" applyAlignment="0" applyProtection="0"/>
    <xf numFmtId="0" fontId="87" fillId="0" borderId="0"/>
    <xf numFmtId="0" fontId="87" fillId="0" borderId="0"/>
    <xf numFmtId="0" fontId="9" fillId="0" borderId="0"/>
    <xf numFmtId="0" fontId="9" fillId="0" borderId="0"/>
    <xf numFmtId="0" fontId="13" fillId="28" borderId="0" applyNumberFormat="0" applyBorder="0" applyAlignment="0" applyProtection="0"/>
    <xf numFmtId="0" fontId="9" fillId="0" borderId="0"/>
    <xf numFmtId="0" fontId="9" fillId="0" borderId="0"/>
    <xf numFmtId="0" fontId="13" fillId="0" borderId="0" applyNumberFormat="0" applyBorder="0" applyAlignment="0" applyProtection="0"/>
    <xf numFmtId="0" fontId="87" fillId="0" borderId="0"/>
    <xf numFmtId="0" fontId="87" fillId="0" borderId="0"/>
    <xf numFmtId="0" fontId="87" fillId="0" borderId="0"/>
    <xf numFmtId="0" fontId="9" fillId="0" borderId="0"/>
    <xf numFmtId="0" fontId="9" fillId="0" borderId="0"/>
    <xf numFmtId="0" fontId="9" fillId="0" borderId="0"/>
    <xf numFmtId="0" fontId="9" fillId="0" borderId="0"/>
    <xf numFmtId="0" fontId="13" fillId="28"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6" fillId="28"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6" fillId="28"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3" fillId="28"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3" fillId="18"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33" fillId="0" borderId="0"/>
    <xf numFmtId="0" fontId="87" fillId="0" borderId="0"/>
    <xf numFmtId="0" fontId="9" fillId="0" borderId="0"/>
    <xf numFmtId="0" fontId="9" fillId="0" borderId="0"/>
    <xf numFmtId="0" fontId="9" fillId="0" borderId="0"/>
    <xf numFmtId="0" fontId="9" fillId="0" borderId="0"/>
    <xf numFmtId="0" fontId="13" fillId="0" borderId="0"/>
    <xf numFmtId="0" fontId="87" fillId="0" borderId="0"/>
    <xf numFmtId="0" fontId="9"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13" fillId="18"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18"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13" fillId="1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0"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8"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18"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13" fillId="25" borderId="0" applyNumberFormat="0" applyBorder="0" applyAlignment="0" applyProtection="0"/>
    <xf numFmtId="0" fontId="87" fillId="0" borderId="0"/>
    <xf numFmtId="0" fontId="13" fillId="18" borderId="0" applyNumberFormat="0" applyBorder="0" applyAlignment="0" applyProtection="0"/>
    <xf numFmtId="0" fontId="87" fillId="0" borderId="0"/>
    <xf numFmtId="0" fontId="13" fillId="0" borderId="0"/>
    <xf numFmtId="0" fontId="87" fillId="0" borderId="0"/>
    <xf numFmtId="0" fontId="13" fillId="0" borderId="0"/>
    <xf numFmtId="0" fontId="87" fillId="0" borderId="0"/>
    <xf numFmtId="0" fontId="33" fillId="0" borderId="0"/>
    <xf numFmtId="0" fontId="87" fillId="0" borderId="0"/>
    <xf numFmtId="0" fontId="13" fillId="21" borderId="0" applyNumberFormat="0" applyBorder="0" applyAlignment="0" applyProtection="0"/>
    <xf numFmtId="0" fontId="29" fillId="0" borderId="0"/>
    <xf numFmtId="0" fontId="9" fillId="0" borderId="0"/>
    <xf numFmtId="0" fontId="9" fillId="0" borderId="0"/>
    <xf numFmtId="0" fontId="9" fillId="0" borderId="0"/>
    <xf numFmtId="0" fontId="9" fillId="0" borderId="0"/>
    <xf numFmtId="0" fontId="13" fillId="0" borderId="0"/>
    <xf numFmtId="0" fontId="87" fillId="0" borderId="0"/>
    <xf numFmtId="0" fontId="9" fillId="0" borderId="0"/>
    <xf numFmtId="0" fontId="9" fillId="0" borderId="0"/>
    <xf numFmtId="0" fontId="9" fillId="0" borderId="0"/>
    <xf numFmtId="0" fontId="9" fillId="0" borderId="0"/>
    <xf numFmtId="0" fontId="13" fillId="0" borderId="0"/>
    <xf numFmtId="0" fontId="87" fillId="0" borderId="0"/>
    <xf numFmtId="0" fontId="9" fillId="0" borderId="0"/>
    <xf numFmtId="0" fontId="9" fillId="0" borderId="0"/>
    <xf numFmtId="0" fontId="9" fillId="0" borderId="0"/>
    <xf numFmtId="0" fontId="9" fillId="0" borderId="0"/>
    <xf numFmtId="0" fontId="13" fillId="0" borderId="0"/>
    <xf numFmtId="0" fontId="87" fillId="0" borderId="0"/>
    <xf numFmtId="0" fontId="9" fillId="0" borderId="0"/>
    <xf numFmtId="0" fontId="9" fillId="0" borderId="0"/>
    <xf numFmtId="0" fontId="9" fillId="0" borderId="0"/>
    <xf numFmtId="0" fontId="9" fillId="0" borderId="0"/>
    <xf numFmtId="0" fontId="13" fillId="17"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3" fillId="22"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3" fillId="0" borderId="0"/>
    <xf numFmtId="0" fontId="87" fillId="0" borderId="0"/>
    <xf numFmtId="0" fontId="9" fillId="0" borderId="0"/>
    <xf numFmtId="0" fontId="9" fillId="0" borderId="0"/>
    <xf numFmtId="0" fontId="9" fillId="0" borderId="0"/>
    <xf numFmtId="0" fontId="9" fillId="0" borderId="0"/>
    <xf numFmtId="0" fontId="13" fillId="0" borderId="0"/>
    <xf numFmtId="0" fontId="87" fillId="0" borderId="0"/>
    <xf numFmtId="0" fontId="9" fillId="0" borderId="0"/>
    <xf numFmtId="0" fontId="9" fillId="0" borderId="0"/>
    <xf numFmtId="0" fontId="9" fillId="0" borderId="0"/>
    <xf numFmtId="0" fontId="9" fillId="0" borderId="0"/>
    <xf numFmtId="0" fontId="33" fillId="0" borderId="0"/>
    <xf numFmtId="0" fontId="87" fillId="0" borderId="0"/>
    <xf numFmtId="0" fontId="87" fillId="0" borderId="0"/>
    <xf numFmtId="0" fontId="87" fillId="0" borderId="0"/>
    <xf numFmtId="0" fontId="87" fillId="0" borderId="0"/>
    <xf numFmtId="0" fontId="9" fillId="0" borderId="0"/>
    <xf numFmtId="0" fontId="9" fillId="0" borderId="0"/>
    <xf numFmtId="0" fontId="13" fillId="13" borderId="0" applyNumberFormat="0" applyBorder="0" applyAlignment="0" applyProtection="0"/>
    <xf numFmtId="0" fontId="9" fillId="0" borderId="0"/>
    <xf numFmtId="0" fontId="9" fillId="0" borderId="0"/>
    <xf numFmtId="0" fontId="13" fillId="22" borderId="0" applyNumberFormat="0" applyBorder="0" applyAlignment="0" applyProtection="0"/>
    <xf numFmtId="0" fontId="13" fillId="29" borderId="0" applyNumberFormat="0" applyBorder="0" applyAlignment="0" applyProtection="0"/>
    <xf numFmtId="0" fontId="87" fillId="0" borderId="0"/>
    <xf numFmtId="0" fontId="87" fillId="0" borderId="0"/>
    <xf numFmtId="0" fontId="87" fillId="0" borderId="0"/>
    <xf numFmtId="0" fontId="9" fillId="0" borderId="0"/>
    <xf numFmtId="0" fontId="9" fillId="0" borderId="0"/>
    <xf numFmtId="0" fontId="9" fillId="0" borderId="0"/>
    <xf numFmtId="0" fontId="9" fillId="0" borderId="0"/>
    <xf numFmtId="0" fontId="13" fillId="22" borderId="0" applyNumberFormat="0" applyBorder="0" applyAlignment="0" applyProtection="0"/>
    <xf numFmtId="0" fontId="9" fillId="0" borderId="0"/>
    <xf numFmtId="0" fontId="9" fillId="0" borderId="0"/>
    <xf numFmtId="0" fontId="9" fillId="0" borderId="0"/>
    <xf numFmtId="0" fontId="9" fillId="0" borderId="0"/>
    <xf numFmtId="0" fontId="13" fillId="0" borderId="0"/>
    <xf numFmtId="0" fontId="87" fillId="0" borderId="0"/>
    <xf numFmtId="0" fontId="9" fillId="0" borderId="0"/>
    <xf numFmtId="0" fontId="9" fillId="0" borderId="0"/>
    <xf numFmtId="0" fontId="9" fillId="0" borderId="0"/>
    <xf numFmtId="0" fontId="9" fillId="0" borderId="0"/>
    <xf numFmtId="0" fontId="13" fillId="0" borderId="0"/>
    <xf numFmtId="0" fontId="87" fillId="0" borderId="0"/>
    <xf numFmtId="0" fontId="9" fillId="0" borderId="0"/>
    <xf numFmtId="0" fontId="9" fillId="0" borderId="0"/>
    <xf numFmtId="0" fontId="9" fillId="0" borderId="0"/>
    <xf numFmtId="0" fontId="9" fillId="0" borderId="0"/>
    <xf numFmtId="0" fontId="13" fillId="0" borderId="0"/>
    <xf numFmtId="0" fontId="87" fillId="0" borderId="0"/>
    <xf numFmtId="0" fontId="9" fillId="0" borderId="0"/>
    <xf numFmtId="0" fontId="9" fillId="0" borderId="0"/>
    <xf numFmtId="0" fontId="9" fillId="0" borderId="0"/>
    <xf numFmtId="0" fontId="9" fillId="0" borderId="0"/>
    <xf numFmtId="0" fontId="13" fillId="9"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3" fillId="22"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3" fillId="0" borderId="0"/>
    <xf numFmtId="0" fontId="87" fillId="0" borderId="0"/>
    <xf numFmtId="0" fontId="87" fillId="0" borderId="0"/>
    <xf numFmtId="0" fontId="13" fillId="0" borderId="0"/>
    <xf numFmtId="0" fontId="9" fillId="0" borderId="0"/>
    <xf numFmtId="0" fontId="87" fillId="0" borderId="0"/>
    <xf numFmtId="0" fontId="87" fillId="0" borderId="0"/>
    <xf numFmtId="0" fontId="13" fillId="0" borderId="0"/>
    <xf numFmtId="0" fontId="87" fillId="0" borderId="0"/>
    <xf numFmtId="0" fontId="13" fillId="7" borderId="3" applyNumberFormat="0" applyFont="0" applyAlignment="0" applyProtection="0"/>
    <xf numFmtId="0" fontId="87" fillId="0" borderId="0"/>
    <xf numFmtId="0" fontId="13" fillId="20" borderId="0" applyNumberFormat="0" applyBorder="0" applyAlignment="0" applyProtection="0"/>
    <xf numFmtId="0" fontId="87" fillId="0" borderId="0"/>
    <xf numFmtId="0" fontId="16" fillId="20" borderId="0" applyNumberFormat="0" applyBorder="0" applyAlignment="0" applyProtection="0"/>
    <xf numFmtId="0" fontId="87" fillId="0" borderId="0"/>
    <xf numFmtId="0" fontId="16" fillId="48" borderId="0" applyNumberFormat="0" applyBorder="0" applyAlignment="0" applyProtection="0"/>
    <xf numFmtId="0" fontId="87" fillId="0" borderId="0"/>
    <xf numFmtId="0" fontId="13" fillId="0" borderId="0"/>
    <xf numFmtId="0" fontId="9"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13" fillId="16"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13" fillId="16"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13" fillId="16"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16"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16"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13" fillId="16"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16"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6"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6"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6"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6"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6"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6"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6"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16" borderId="0" applyNumberFormat="0" applyBorder="0" applyAlignment="0" applyProtection="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12" borderId="0" applyNumberFormat="0" applyBorder="0" applyAlignment="0" applyProtection="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12" borderId="0" applyNumberFormat="0" applyBorder="0" applyAlignment="0" applyProtection="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12" borderId="0" applyNumberFormat="0" applyBorder="0" applyAlignment="0" applyProtection="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9" fillId="0" borderId="0"/>
    <xf numFmtId="0" fontId="9" fillId="0" borderId="0"/>
    <xf numFmtId="0" fontId="9" fillId="0" borderId="0"/>
    <xf numFmtId="0" fontId="13" fillId="12" borderId="0" applyNumberFormat="0" applyBorder="0" applyAlignment="0" applyProtection="0"/>
    <xf numFmtId="0" fontId="9" fillId="0" borderId="0"/>
    <xf numFmtId="0" fontId="87" fillId="0" borderId="0"/>
    <xf numFmtId="0" fontId="9" fillId="0" borderId="0"/>
    <xf numFmtId="0" fontId="87" fillId="0" borderId="0"/>
    <xf numFmtId="0" fontId="9" fillId="0" borderId="0"/>
    <xf numFmtId="0" fontId="9" fillId="0" borderId="0"/>
    <xf numFmtId="0" fontId="9" fillId="0" borderId="0"/>
    <xf numFmtId="0" fontId="13" fillId="12" borderId="0" applyNumberFormat="0" applyBorder="0" applyAlignment="0" applyProtection="0"/>
    <xf numFmtId="0" fontId="9" fillId="0" borderId="0"/>
    <xf numFmtId="0" fontId="87" fillId="0" borderId="0"/>
    <xf numFmtId="0" fontId="9" fillId="0" borderId="0"/>
    <xf numFmtId="0" fontId="87" fillId="0" borderId="0"/>
    <xf numFmtId="0" fontId="9" fillId="0" borderId="0"/>
    <xf numFmtId="0" fontId="9" fillId="0" borderId="0"/>
    <xf numFmtId="0" fontId="9" fillId="0" borderId="0"/>
    <xf numFmtId="0" fontId="13" fillId="12" borderId="0" applyNumberFormat="0" applyBorder="0" applyAlignment="0" applyProtection="0"/>
    <xf numFmtId="0" fontId="87" fillId="0" borderId="0"/>
    <xf numFmtId="0" fontId="13" fillId="12" borderId="0" applyNumberFormat="0" applyBorder="0" applyAlignment="0" applyProtection="0"/>
    <xf numFmtId="0" fontId="87" fillId="0" borderId="0"/>
    <xf numFmtId="0" fontId="16" fillId="12" borderId="0" applyNumberFormat="0" applyBorder="0" applyAlignment="0" applyProtection="0"/>
    <xf numFmtId="0" fontId="87" fillId="0" borderId="0"/>
    <xf numFmtId="0" fontId="16" fillId="12" borderId="0" applyNumberFormat="0" applyBorder="0" applyAlignment="0" applyProtection="0"/>
    <xf numFmtId="0" fontId="87" fillId="0" borderId="0"/>
    <xf numFmtId="0" fontId="13" fillId="12"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3" fillId="12"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3" fillId="12"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3" fillId="12"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3" fillId="12"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3" fillId="0" borderId="0"/>
    <xf numFmtId="0" fontId="87" fillId="0" borderId="0"/>
    <xf numFmtId="0" fontId="9" fillId="0" borderId="0"/>
    <xf numFmtId="0" fontId="9" fillId="0" borderId="0"/>
    <xf numFmtId="0" fontId="9" fillId="0" borderId="0"/>
    <xf numFmtId="0" fontId="9" fillId="0" borderId="0"/>
    <xf numFmtId="0" fontId="13" fillId="12"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3" fillId="12"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3" fillId="12" borderId="0" applyNumberFormat="0" applyBorder="0" applyAlignment="0" applyProtection="0"/>
    <xf numFmtId="0" fontId="87"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12" borderId="0" applyNumberFormat="0" applyBorder="0" applyAlignment="0" applyProtection="0"/>
    <xf numFmtId="0" fontId="9" fillId="0" borderId="0"/>
    <xf numFmtId="0" fontId="9" fillId="0" borderId="0"/>
    <xf numFmtId="0" fontId="9" fillId="0" borderId="0"/>
    <xf numFmtId="0" fontId="16" fillId="12" borderId="0" applyNumberFormat="0" applyBorder="0" applyAlignment="0" applyProtection="0"/>
    <xf numFmtId="0" fontId="9" fillId="0" borderId="0"/>
    <xf numFmtId="0" fontId="87" fillId="0" borderId="0"/>
    <xf numFmtId="0" fontId="9" fillId="0" borderId="0"/>
    <xf numFmtId="0" fontId="87" fillId="0" borderId="0"/>
    <xf numFmtId="0" fontId="13" fillId="0" borderId="0"/>
    <xf numFmtId="0" fontId="9" fillId="0" borderId="0"/>
    <xf numFmtId="0" fontId="87" fillId="0" borderId="0"/>
    <xf numFmtId="0" fontId="9" fillId="0" borderId="0"/>
    <xf numFmtId="0" fontId="9" fillId="0" borderId="0"/>
    <xf numFmtId="0" fontId="9" fillId="0" borderId="0"/>
    <xf numFmtId="0" fontId="9" fillId="0" borderId="0"/>
    <xf numFmtId="0" fontId="16" fillId="57" borderId="0" applyNumberFormat="0" applyBorder="0" applyAlignment="0" applyProtection="0"/>
    <xf numFmtId="0" fontId="9" fillId="0" borderId="0"/>
    <xf numFmtId="0" fontId="87" fillId="0" borderId="0"/>
    <xf numFmtId="0" fontId="9" fillId="0" borderId="0"/>
    <xf numFmtId="0" fontId="87" fillId="0" borderId="0"/>
    <xf numFmtId="0" fontId="9" fillId="0" borderId="0"/>
    <xf numFmtId="0" fontId="9" fillId="0" borderId="0"/>
    <xf numFmtId="0" fontId="9" fillId="0" borderId="0"/>
    <xf numFmtId="0" fontId="16" fillId="57" borderId="0" applyNumberFormat="0" applyBorder="0" applyAlignment="0" applyProtection="0"/>
    <xf numFmtId="0" fontId="9" fillId="0" borderId="0"/>
    <xf numFmtId="0" fontId="87" fillId="0" borderId="0"/>
    <xf numFmtId="0" fontId="9" fillId="0" borderId="0"/>
    <xf numFmtId="0" fontId="87" fillId="0" borderId="0"/>
    <xf numFmtId="0" fontId="9" fillId="0" borderId="0"/>
    <xf numFmtId="0" fontId="9" fillId="0" borderId="0"/>
    <xf numFmtId="0" fontId="9" fillId="0" borderId="0"/>
    <xf numFmtId="0" fontId="13" fillId="8" borderId="0" applyNumberFormat="0" applyBorder="0" applyAlignment="0" applyProtection="0"/>
    <xf numFmtId="0" fontId="9" fillId="0" borderId="0"/>
    <xf numFmtId="0" fontId="87" fillId="0" borderId="0"/>
    <xf numFmtId="0" fontId="9" fillId="0" borderId="0"/>
    <xf numFmtId="0" fontId="87" fillId="0" borderId="0"/>
    <xf numFmtId="0" fontId="9" fillId="0" borderId="0"/>
    <xf numFmtId="0" fontId="9" fillId="0" borderId="0"/>
    <xf numFmtId="0" fontId="9" fillId="0" borderId="0"/>
    <xf numFmtId="0" fontId="13" fillId="8" borderId="0" applyNumberFormat="0" applyBorder="0" applyAlignment="0" applyProtection="0"/>
    <xf numFmtId="0" fontId="9" fillId="0" borderId="0"/>
    <xf numFmtId="0" fontId="87" fillId="0" borderId="0"/>
    <xf numFmtId="0" fontId="9" fillId="0" borderId="0"/>
    <xf numFmtId="0" fontId="87" fillId="0" borderId="0"/>
    <xf numFmtId="0" fontId="9" fillId="0" borderId="0"/>
    <xf numFmtId="0" fontId="9" fillId="0" borderId="0"/>
    <xf numFmtId="0" fontId="9" fillId="0" borderId="0"/>
    <xf numFmtId="0" fontId="13" fillId="8" borderId="0" applyNumberFormat="0" applyBorder="0" applyAlignment="0" applyProtection="0"/>
    <xf numFmtId="0" fontId="9" fillId="0" borderId="0"/>
    <xf numFmtId="0" fontId="9" fillId="0" borderId="0"/>
    <xf numFmtId="0" fontId="9" fillId="0" borderId="0"/>
    <xf numFmtId="0" fontId="9" fillId="0" borderId="0"/>
    <xf numFmtId="0" fontId="13" fillId="8"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16" fillId="8" borderId="0" applyNumberFormat="0" applyBorder="0" applyAlignment="0" applyProtection="0"/>
    <xf numFmtId="0" fontId="87" fillId="0" borderId="0"/>
    <xf numFmtId="0" fontId="87" fillId="0" borderId="0"/>
    <xf numFmtId="0" fontId="16" fillId="8" borderId="0" applyNumberFormat="0" applyBorder="0" applyAlignment="0" applyProtection="0"/>
    <xf numFmtId="0" fontId="87" fillId="0" borderId="0"/>
    <xf numFmtId="0" fontId="13" fillId="27" borderId="0" applyNumberFormat="0" applyBorder="0" applyAlignment="0" applyProtection="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87" fillId="0" borderId="0"/>
    <xf numFmtId="0" fontId="16" fillId="8"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16" fillId="57" borderId="0" applyNumberFormat="0" applyBorder="0" applyAlignment="0" applyProtection="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27" borderId="0" applyNumberFormat="0" applyBorder="0" applyAlignment="0" applyProtection="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16" fillId="31" borderId="0" applyNumberFormat="0" applyBorder="0" applyAlignment="0" applyProtection="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16" fillId="31" borderId="0" applyNumberFormat="0" applyBorder="0" applyAlignment="0" applyProtection="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16" fillId="27" borderId="0" applyNumberFormat="0" applyBorder="0" applyAlignment="0" applyProtection="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16" fillId="31" borderId="0" applyNumberFormat="0" applyBorder="0" applyAlignment="0" applyProtection="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16" fillId="3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3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3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3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3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2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2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2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16" fillId="23"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8" fillId="0" borderId="0"/>
    <xf numFmtId="0" fontId="87" fillId="0" borderId="0"/>
    <xf numFmtId="0" fontId="88" fillId="0" borderId="0"/>
    <xf numFmtId="0" fontId="87" fillId="0" borderId="0"/>
    <xf numFmtId="0" fontId="16" fillId="23"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8" fillId="0" borderId="0"/>
    <xf numFmtId="0" fontId="87" fillId="0" borderId="0"/>
    <xf numFmtId="0" fontId="88" fillId="0" borderId="0"/>
    <xf numFmtId="0" fontId="87" fillId="0" borderId="0"/>
    <xf numFmtId="0" fontId="16" fillId="48"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16" fillId="48"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6" fillId="23"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3" fillId="0" borderId="0">
      <alignment vertical="center"/>
    </xf>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9" fillId="0" borderId="0"/>
    <xf numFmtId="0" fontId="9" fillId="0" borderId="0"/>
    <xf numFmtId="0" fontId="13"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6" fillId="23" borderId="0" applyNumberFormat="0" applyBorder="0" applyAlignment="0" applyProtection="0"/>
    <xf numFmtId="0" fontId="87" fillId="0" borderId="0"/>
    <xf numFmtId="0" fontId="16" fillId="23" borderId="0" applyNumberFormat="0" applyBorder="0" applyAlignment="0" applyProtection="0"/>
    <xf numFmtId="0" fontId="87" fillId="0" borderId="0"/>
    <xf numFmtId="0" fontId="16" fillId="23" borderId="0" applyNumberFormat="0" applyBorder="0" applyAlignment="0" applyProtection="0"/>
    <xf numFmtId="0" fontId="87" fillId="0" borderId="0"/>
    <xf numFmtId="0" fontId="16" fillId="23" borderId="0" applyNumberFormat="0" applyBorder="0" applyAlignment="0" applyProtection="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6" fillId="2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13" fillId="27" borderId="0" applyNumberFormat="0" applyBorder="0" applyAlignment="0" applyProtection="0"/>
    <xf numFmtId="0" fontId="87" fillId="0" borderId="0"/>
    <xf numFmtId="0" fontId="16" fillId="23" borderId="0" applyNumberFormat="0" applyBorder="0" applyAlignment="0" applyProtection="0"/>
    <xf numFmtId="0" fontId="87" fillId="0" borderId="0"/>
    <xf numFmtId="0" fontId="16" fillId="23" borderId="0" applyNumberFormat="0" applyBorder="0" applyAlignment="0" applyProtection="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16" fillId="48" borderId="0" applyNumberFormat="0" applyBorder="0" applyAlignment="0" applyProtection="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16" fillId="23" borderId="0" applyNumberFormat="0" applyBorder="0" applyAlignment="0" applyProtection="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16" fillId="45" borderId="0" applyNumberFormat="0" applyBorder="0" applyAlignment="0" applyProtection="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16" fillId="19" borderId="0" applyNumberFormat="0" applyBorder="0" applyAlignment="0" applyProtection="0"/>
    <xf numFmtId="0" fontId="87" fillId="0" borderId="0"/>
    <xf numFmtId="0" fontId="16" fillId="19" borderId="0" applyNumberFormat="0" applyBorder="0" applyAlignment="0" applyProtection="0"/>
    <xf numFmtId="0" fontId="87" fillId="0" borderId="0"/>
    <xf numFmtId="0" fontId="16" fillId="19" borderId="0" applyNumberFormat="0" applyBorder="0" applyAlignment="0" applyProtection="0"/>
    <xf numFmtId="0" fontId="87" fillId="0" borderId="0"/>
    <xf numFmtId="0" fontId="16" fillId="19" borderId="0" applyNumberFormat="0" applyBorder="0" applyAlignment="0" applyProtection="0"/>
    <xf numFmtId="0" fontId="9" fillId="0" borderId="0"/>
    <xf numFmtId="0" fontId="87" fillId="0" borderId="0"/>
    <xf numFmtId="0" fontId="16" fillId="19" borderId="0" applyNumberFormat="0" applyBorder="0" applyAlignment="0" applyProtection="0"/>
    <xf numFmtId="0" fontId="87" fillId="0" borderId="0"/>
    <xf numFmtId="0" fontId="16" fillId="19" borderId="0" applyNumberFormat="0" applyBorder="0" applyAlignment="0" applyProtection="0"/>
    <xf numFmtId="0" fontId="87" fillId="0" borderId="0"/>
    <xf numFmtId="0" fontId="9" fillId="0" borderId="0"/>
    <xf numFmtId="0" fontId="9" fillId="0" borderId="0"/>
    <xf numFmtId="0" fontId="16" fillId="19" borderId="0" applyNumberFormat="0" applyBorder="0" applyAlignment="0" applyProtection="0"/>
    <xf numFmtId="0" fontId="87" fillId="0" borderId="0"/>
    <xf numFmtId="0" fontId="9" fillId="0" borderId="0"/>
    <xf numFmtId="0" fontId="9" fillId="0" borderId="0"/>
    <xf numFmtId="0" fontId="16" fillId="19" borderId="0" applyNumberFormat="0" applyBorder="0" applyAlignment="0" applyProtection="0"/>
    <xf numFmtId="0" fontId="87" fillId="0" borderId="0"/>
    <xf numFmtId="0" fontId="88" fillId="0" borderId="0"/>
    <xf numFmtId="0" fontId="88" fillId="0" borderId="0"/>
    <xf numFmtId="0" fontId="9" fillId="0" borderId="0"/>
    <xf numFmtId="0" fontId="9" fillId="0" borderId="0"/>
    <xf numFmtId="0" fontId="16" fillId="19" borderId="0" applyNumberFormat="0" applyBorder="0" applyAlignment="0" applyProtection="0"/>
    <xf numFmtId="0" fontId="88" fillId="0" borderId="0"/>
    <xf numFmtId="0" fontId="9" fillId="0" borderId="0"/>
    <xf numFmtId="0" fontId="9" fillId="0" borderId="0"/>
    <xf numFmtId="0" fontId="16" fillId="19" borderId="0" applyNumberFormat="0" applyBorder="0" applyAlignment="0" applyProtection="0"/>
    <xf numFmtId="0" fontId="88" fillId="0" borderId="0"/>
    <xf numFmtId="0" fontId="9" fillId="0" borderId="0"/>
    <xf numFmtId="0" fontId="9" fillId="0" borderId="0"/>
    <xf numFmtId="0" fontId="16" fillId="19" borderId="0" applyNumberFormat="0" applyBorder="0" applyAlignment="0" applyProtection="0"/>
    <xf numFmtId="0" fontId="9" fillId="0" borderId="0"/>
    <xf numFmtId="0" fontId="87" fillId="0" borderId="0"/>
    <xf numFmtId="0" fontId="87"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6" fillId="19" borderId="0" applyNumberFormat="0" applyBorder="0" applyAlignment="0" applyProtection="0"/>
    <xf numFmtId="0" fontId="87" fillId="0" borderId="0"/>
    <xf numFmtId="0" fontId="87" fillId="0" borderId="0"/>
    <xf numFmtId="0" fontId="87" fillId="0" borderId="0"/>
    <xf numFmtId="0" fontId="87" fillId="0" borderId="0"/>
    <xf numFmtId="0" fontId="16" fillId="19" borderId="0" applyNumberFormat="0" applyBorder="0" applyAlignment="0" applyProtection="0"/>
    <xf numFmtId="0" fontId="87" fillId="0" borderId="0"/>
    <xf numFmtId="0" fontId="16" fillId="19" borderId="0" applyNumberFormat="0" applyBorder="0" applyAlignment="0" applyProtection="0"/>
    <xf numFmtId="0" fontId="87" fillId="0" borderId="0"/>
    <xf numFmtId="0" fontId="16" fillId="19" borderId="0" applyNumberFormat="0" applyBorder="0" applyAlignment="0" applyProtection="0"/>
    <xf numFmtId="0" fontId="87" fillId="0" borderId="0"/>
    <xf numFmtId="0" fontId="16" fillId="19" borderId="0" applyNumberFormat="0" applyBorder="0" applyAlignment="0" applyProtection="0"/>
    <xf numFmtId="0" fontId="87" fillId="0" borderId="0"/>
    <xf numFmtId="0" fontId="16" fillId="19" borderId="0" applyNumberFormat="0" applyBorder="0" applyAlignment="0" applyProtection="0"/>
    <xf numFmtId="0" fontId="87" fillId="0" borderId="0"/>
    <xf numFmtId="0" fontId="16" fillId="19" borderId="0" applyNumberFormat="0" applyBorder="0" applyAlignment="0" applyProtection="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6" fillId="19" borderId="0" applyNumberFormat="0" applyBorder="0" applyAlignment="0" applyProtection="0"/>
    <xf numFmtId="0" fontId="87" fillId="0" borderId="0"/>
    <xf numFmtId="0" fontId="16" fillId="19" borderId="0" applyNumberFormat="0" applyBorder="0" applyAlignment="0" applyProtection="0"/>
    <xf numFmtId="0" fontId="87" fillId="0" borderId="0"/>
    <xf numFmtId="0" fontId="16" fillId="19" borderId="0" applyNumberFormat="0" applyBorder="0" applyAlignment="0" applyProtection="0"/>
    <xf numFmtId="0" fontId="87" fillId="0" borderId="0"/>
    <xf numFmtId="0" fontId="16" fillId="19" borderId="0" applyNumberFormat="0" applyBorder="0" applyAlignment="0" applyProtection="0"/>
    <xf numFmtId="0" fontId="87" fillId="0" borderId="0"/>
    <xf numFmtId="0" fontId="16" fillId="19" borderId="0" applyNumberFormat="0" applyBorder="0" applyAlignment="0" applyProtection="0"/>
    <xf numFmtId="0" fontId="87" fillId="0" borderId="0"/>
    <xf numFmtId="0" fontId="16" fillId="19"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0" borderId="0"/>
    <xf numFmtId="0" fontId="87" fillId="0" borderId="0"/>
    <xf numFmtId="0" fontId="87" fillId="0" borderId="0"/>
    <xf numFmtId="0" fontId="87" fillId="0" borderId="0"/>
    <xf numFmtId="0" fontId="87" fillId="0" borderId="0"/>
    <xf numFmtId="0" fontId="16" fillId="19" borderId="0" applyNumberFormat="0" applyBorder="0" applyAlignment="0" applyProtection="0"/>
    <xf numFmtId="0" fontId="87" fillId="0" borderId="0"/>
    <xf numFmtId="0" fontId="16" fillId="45" borderId="0" applyNumberFormat="0" applyBorder="0" applyAlignment="0" applyProtection="0"/>
    <xf numFmtId="0" fontId="87" fillId="0" borderId="0"/>
    <xf numFmtId="0" fontId="16" fillId="19" borderId="0" applyNumberFormat="0" applyBorder="0" applyAlignment="0" applyProtection="0"/>
    <xf numFmtId="0" fontId="87" fillId="0" borderId="0"/>
    <xf numFmtId="0" fontId="13" fillId="0" borderId="0"/>
    <xf numFmtId="0" fontId="87" fillId="0" borderId="0"/>
    <xf numFmtId="0" fontId="13" fillId="0" borderId="0"/>
    <xf numFmtId="0" fontId="87" fillId="0" borderId="0"/>
    <xf numFmtId="0" fontId="13" fillId="0" borderId="25" applyNumberFormat="0" applyFill="0" applyAlignment="0" applyProtection="0"/>
    <xf numFmtId="0" fontId="9" fillId="0" borderId="0"/>
    <xf numFmtId="0" fontId="9" fillId="0" borderId="0"/>
    <xf numFmtId="0" fontId="9" fillId="0" borderId="0"/>
    <xf numFmtId="0" fontId="9" fillId="0" borderId="0"/>
    <xf numFmtId="0" fontId="9" fillId="0" borderId="0"/>
    <xf numFmtId="0" fontId="16" fillId="19" borderId="0" applyNumberFormat="0" applyBorder="0" applyAlignment="0" applyProtection="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6" fillId="19" borderId="0" applyNumberFormat="0" applyBorder="0" applyAlignment="0" applyProtection="0"/>
    <xf numFmtId="0" fontId="87" fillId="0" borderId="0"/>
    <xf numFmtId="0" fontId="87" fillId="0" borderId="0"/>
    <xf numFmtId="0" fontId="87" fillId="0" borderId="0"/>
    <xf numFmtId="0" fontId="87" fillId="0" borderId="0"/>
    <xf numFmtId="0" fontId="13" fillId="0" borderId="0"/>
    <xf numFmtId="0" fontId="87" fillId="0" borderId="0"/>
    <xf numFmtId="0" fontId="16" fillId="19" borderId="0" applyNumberFormat="0" applyBorder="0" applyAlignment="0" applyProtection="0"/>
    <xf numFmtId="0" fontId="87" fillId="0" borderId="0"/>
    <xf numFmtId="0" fontId="16" fillId="19" borderId="0" applyNumberFormat="0" applyBorder="0" applyAlignment="0" applyProtection="0"/>
    <xf numFmtId="0" fontId="87" fillId="0" borderId="0"/>
    <xf numFmtId="0" fontId="16" fillId="19" borderId="0" applyNumberFormat="0" applyBorder="0" applyAlignment="0" applyProtection="0"/>
    <xf numFmtId="0" fontId="87" fillId="0" borderId="0"/>
    <xf numFmtId="0" fontId="32" fillId="0" borderId="0"/>
    <xf numFmtId="0" fontId="87" fillId="0" borderId="0"/>
    <xf numFmtId="0" fontId="32" fillId="0" borderId="0"/>
    <xf numFmtId="0" fontId="87" fillId="0" borderId="0"/>
    <xf numFmtId="0" fontId="32" fillId="0" borderId="0"/>
    <xf numFmtId="0" fontId="87" fillId="0" borderId="0"/>
    <xf numFmtId="0" fontId="32" fillId="0" borderId="0"/>
    <xf numFmtId="0" fontId="87" fillId="0" borderId="0"/>
    <xf numFmtId="0" fontId="32" fillId="0" borderId="0"/>
    <xf numFmtId="0" fontId="87" fillId="0" borderId="0"/>
    <xf numFmtId="0" fontId="32" fillId="0" borderId="0"/>
    <xf numFmtId="0" fontId="87" fillId="0" borderId="0"/>
    <xf numFmtId="0" fontId="32" fillId="0" borderId="0"/>
    <xf numFmtId="0" fontId="87" fillId="0" borderId="0"/>
    <xf numFmtId="0" fontId="32" fillId="0" borderId="0"/>
    <xf numFmtId="0" fontId="87" fillId="0" borderId="0"/>
    <xf numFmtId="0" fontId="32" fillId="0" borderId="0"/>
    <xf numFmtId="0" fontId="87" fillId="0" borderId="0"/>
    <xf numFmtId="0" fontId="32" fillId="0" borderId="0"/>
    <xf numFmtId="0" fontId="9" fillId="0" borderId="0"/>
    <xf numFmtId="0" fontId="87" fillId="0" borderId="0"/>
    <xf numFmtId="0" fontId="16" fillId="19" borderId="0" applyNumberFormat="0" applyBorder="0" applyAlignment="0" applyProtection="0"/>
    <xf numFmtId="0" fontId="87" fillId="0" borderId="0"/>
    <xf numFmtId="0" fontId="16" fillId="15" borderId="0" applyNumberFormat="0" applyBorder="0" applyAlignment="0" applyProtection="0"/>
    <xf numFmtId="0" fontId="87" fillId="0" borderId="0"/>
    <xf numFmtId="0" fontId="9" fillId="0" borderId="0"/>
    <xf numFmtId="0" fontId="9" fillId="0" borderId="0"/>
    <xf numFmtId="0" fontId="16" fillId="15" borderId="0" applyNumberFormat="0" applyBorder="0" applyAlignment="0" applyProtection="0"/>
    <xf numFmtId="0" fontId="87" fillId="0" borderId="0"/>
    <xf numFmtId="0" fontId="9" fillId="0" borderId="0"/>
    <xf numFmtId="0" fontId="9" fillId="0" borderId="0"/>
    <xf numFmtId="0" fontId="16" fillId="15" borderId="0" applyNumberFormat="0" applyBorder="0" applyAlignment="0" applyProtection="0"/>
    <xf numFmtId="0" fontId="87" fillId="0" borderId="0"/>
    <xf numFmtId="0" fontId="9" fillId="0" borderId="0"/>
    <xf numFmtId="0" fontId="9" fillId="0" borderId="0"/>
    <xf numFmtId="0" fontId="13" fillId="27" borderId="0" applyNumberFormat="0" applyBorder="0" applyAlignment="0" applyProtection="0"/>
    <xf numFmtId="0" fontId="9" fillId="0" borderId="0"/>
    <xf numFmtId="0" fontId="88" fillId="0" borderId="0"/>
    <xf numFmtId="0" fontId="88" fillId="0" borderId="0"/>
    <xf numFmtId="0" fontId="16" fillId="11" borderId="0" applyNumberFormat="0" applyBorder="0" applyAlignment="0" applyProtection="0"/>
    <xf numFmtId="0" fontId="87" fillId="0" borderId="0"/>
    <xf numFmtId="0" fontId="88" fillId="0" borderId="0"/>
    <xf numFmtId="0" fontId="88" fillId="0" borderId="0"/>
    <xf numFmtId="0" fontId="16" fillId="11" borderId="0" applyNumberFormat="0" applyBorder="0" applyAlignment="0" applyProtection="0"/>
    <xf numFmtId="0" fontId="88" fillId="0" borderId="0"/>
    <xf numFmtId="0" fontId="16" fillId="11" borderId="0" applyNumberFormat="0" applyBorder="0" applyAlignment="0" applyProtection="0"/>
    <xf numFmtId="0" fontId="9" fillId="0" borderId="0"/>
    <xf numFmtId="0" fontId="16" fillId="11" borderId="0" applyNumberFormat="0" applyBorder="0" applyAlignment="0" applyProtection="0"/>
    <xf numFmtId="0" fontId="9" fillId="0" borderId="0"/>
    <xf numFmtId="0" fontId="16" fillId="11" borderId="0" applyNumberFormat="0" applyBorder="0" applyAlignment="0" applyProtection="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6" fillId="11" borderId="0" applyNumberFormat="0" applyBorder="0" applyAlignment="0" applyProtection="0"/>
    <xf numFmtId="0" fontId="87" fillId="0" borderId="0"/>
    <xf numFmtId="0" fontId="87" fillId="0" borderId="0"/>
    <xf numFmtId="0" fontId="87" fillId="0" borderId="0"/>
    <xf numFmtId="0" fontId="87" fillId="0" borderId="0"/>
    <xf numFmtId="0" fontId="16" fillId="19" borderId="0" applyNumberFormat="0" applyBorder="0" applyAlignment="0" applyProtection="0"/>
    <xf numFmtId="0" fontId="87" fillId="0" borderId="0"/>
    <xf numFmtId="0" fontId="16" fillId="11" borderId="0" applyNumberFormat="0" applyBorder="0" applyAlignment="0" applyProtection="0"/>
    <xf numFmtId="0" fontId="87" fillId="0" borderId="0"/>
    <xf numFmtId="0" fontId="16" fillId="11" borderId="0" applyNumberFormat="0" applyBorder="0" applyAlignment="0" applyProtection="0"/>
    <xf numFmtId="0" fontId="87" fillId="0" borderId="0"/>
    <xf numFmtId="0" fontId="16" fillId="11" borderId="0" applyNumberFormat="0" applyBorder="0" applyAlignment="0" applyProtection="0"/>
    <xf numFmtId="0" fontId="87" fillId="0" borderId="0"/>
    <xf numFmtId="0" fontId="16" fillId="11" borderId="0" applyNumberFormat="0" applyBorder="0" applyAlignment="0" applyProtection="0"/>
    <xf numFmtId="0" fontId="87" fillId="0" borderId="0"/>
    <xf numFmtId="0" fontId="16" fillId="11" borderId="0" applyNumberFormat="0" applyBorder="0" applyAlignment="0" applyProtection="0"/>
    <xf numFmtId="0" fontId="9" fillId="0" borderId="0"/>
    <xf numFmtId="0" fontId="9" fillId="0" borderId="0"/>
    <xf numFmtId="0" fontId="87" fillId="0" borderId="0"/>
    <xf numFmtId="0" fontId="9" fillId="0" borderId="0"/>
    <xf numFmtId="0" fontId="13"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6" fillId="11" borderId="0" applyNumberFormat="0" applyBorder="0" applyAlignment="0" applyProtection="0"/>
    <xf numFmtId="0" fontId="87" fillId="0" borderId="0"/>
    <xf numFmtId="0" fontId="16" fillId="11" borderId="0" applyNumberFormat="0" applyBorder="0" applyAlignment="0" applyProtection="0"/>
    <xf numFmtId="0" fontId="87" fillId="0" borderId="0"/>
    <xf numFmtId="0" fontId="16" fillId="11" borderId="0" applyNumberFormat="0" applyBorder="0" applyAlignment="0" applyProtection="0"/>
    <xf numFmtId="0" fontId="87" fillId="0" borderId="0"/>
    <xf numFmtId="0" fontId="16" fillId="11" borderId="0" applyNumberFormat="0" applyBorder="0" applyAlignment="0" applyProtection="0"/>
    <xf numFmtId="0" fontId="87" fillId="0" borderId="0"/>
    <xf numFmtId="0" fontId="16" fillId="11" borderId="0" applyNumberFormat="0" applyBorder="0" applyAlignment="0" applyProtection="0"/>
    <xf numFmtId="0" fontId="87" fillId="0" borderId="0"/>
    <xf numFmtId="0" fontId="16" fillId="1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6" fillId="11" borderId="0" applyNumberFormat="0" applyBorder="0" applyAlignment="0" applyProtection="0"/>
    <xf numFmtId="0" fontId="87" fillId="0" borderId="0"/>
    <xf numFmtId="0" fontId="87" fillId="0" borderId="0"/>
    <xf numFmtId="0" fontId="87" fillId="0" borderId="0"/>
    <xf numFmtId="0" fontId="87" fillId="0" borderId="0"/>
    <xf numFmtId="0" fontId="16" fillId="51" borderId="0" applyNumberFormat="0" applyBorder="0" applyAlignment="0" applyProtection="0"/>
    <xf numFmtId="0" fontId="87" fillId="0" borderId="0"/>
    <xf numFmtId="0" fontId="16" fillId="11" borderId="0" applyNumberFormat="0" applyBorder="0" applyAlignment="0" applyProtection="0"/>
    <xf numFmtId="0" fontId="87" fillId="0" borderId="0"/>
    <xf numFmtId="0" fontId="16" fillId="11" borderId="0" applyNumberFormat="0" applyBorder="0" applyAlignment="0" applyProtection="0"/>
    <xf numFmtId="0" fontId="87" fillId="0" borderId="0"/>
    <xf numFmtId="0" fontId="16" fillId="11" borderId="0" applyNumberFormat="0" applyBorder="0" applyAlignment="0" applyProtection="0"/>
    <xf numFmtId="0" fontId="87" fillId="0" borderId="0"/>
    <xf numFmtId="0" fontId="16" fillId="11" borderId="0" applyNumberFormat="0" applyBorder="0" applyAlignment="0" applyProtection="0"/>
    <xf numFmtId="0" fontId="87" fillId="0" borderId="0"/>
    <xf numFmtId="0" fontId="16" fillId="1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6" fillId="11" borderId="0" applyNumberFormat="0" applyBorder="0" applyAlignment="0" applyProtection="0"/>
    <xf numFmtId="0" fontId="9" fillId="0" borderId="0"/>
    <xf numFmtId="0" fontId="9" fillId="0" borderId="0"/>
    <xf numFmtId="0" fontId="9" fillId="0" borderId="0"/>
    <xf numFmtId="0" fontId="9" fillId="0" borderId="0"/>
    <xf numFmtId="0" fontId="88" fillId="0" borderId="0"/>
    <xf numFmtId="0" fontId="88" fillId="0" borderId="0"/>
    <xf numFmtId="0" fontId="87" fillId="0" borderId="0"/>
    <xf numFmtId="0" fontId="88" fillId="0" borderId="0"/>
    <xf numFmtId="0" fontId="87" fillId="0" borderId="0"/>
    <xf numFmtId="0" fontId="88" fillId="0" borderId="0"/>
    <xf numFmtId="0" fontId="88" fillId="0" borderId="0"/>
    <xf numFmtId="0" fontId="16" fillId="11"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16" fillId="11" borderId="0" applyNumberFormat="0" applyBorder="0" applyAlignment="0" applyProtection="0"/>
    <xf numFmtId="0" fontId="87" fillId="0" borderId="0"/>
    <xf numFmtId="0" fontId="87" fillId="0" borderId="0"/>
    <xf numFmtId="0" fontId="87" fillId="0" borderId="0"/>
    <xf numFmtId="0" fontId="87" fillId="0" borderId="0"/>
    <xf numFmtId="0" fontId="13" fillId="0" borderId="0"/>
    <xf numFmtId="0" fontId="87" fillId="0" borderId="0"/>
    <xf numFmtId="0" fontId="15" fillId="30" borderId="0" applyNumberFormat="0" applyBorder="0" applyAlignment="0" applyProtection="0"/>
    <xf numFmtId="0" fontId="87" fillId="0" borderId="0"/>
    <xf numFmtId="0" fontId="15" fillId="30" borderId="0" applyNumberFormat="0" applyBorder="0" applyAlignment="0" applyProtection="0"/>
    <xf numFmtId="0" fontId="87" fillId="0" borderId="0"/>
    <xf numFmtId="0" fontId="32" fillId="0" borderId="0"/>
    <xf numFmtId="0" fontId="87" fillId="0" borderId="0"/>
    <xf numFmtId="0" fontId="32" fillId="0" borderId="0"/>
    <xf numFmtId="0" fontId="87" fillId="0" borderId="0"/>
    <xf numFmtId="0" fontId="32" fillId="0" borderId="0"/>
    <xf numFmtId="0" fontId="87" fillId="0" borderId="0"/>
    <xf numFmtId="0" fontId="32" fillId="0" borderId="0"/>
    <xf numFmtId="0" fontId="87" fillId="0" borderId="0"/>
    <xf numFmtId="0" fontId="32"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15" fillId="30" borderId="0" applyNumberFormat="0" applyBorder="0" applyAlignment="0" applyProtection="0"/>
    <xf numFmtId="0" fontId="87" fillId="0" borderId="0"/>
    <xf numFmtId="0" fontId="15" fillId="30" borderId="0" applyNumberFormat="0" applyBorder="0" applyAlignment="0" applyProtection="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15" fillId="49" borderId="0" applyNumberFormat="0" applyBorder="0" applyAlignment="0" applyProtection="0"/>
    <xf numFmtId="0" fontId="9" fillId="0" borderId="0"/>
    <xf numFmtId="0" fontId="9" fillId="0" borderId="0"/>
    <xf numFmtId="0" fontId="9" fillId="0" borderId="0"/>
    <xf numFmtId="0" fontId="15" fillId="30" borderId="0" applyNumberFormat="0" applyBorder="0" applyAlignment="0" applyProtection="0"/>
    <xf numFmtId="0" fontId="87" fillId="0" borderId="0"/>
    <xf numFmtId="0" fontId="9" fillId="0" borderId="0"/>
    <xf numFmtId="0" fontId="9" fillId="0" borderId="0"/>
    <xf numFmtId="0" fontId="15" fillId="30" borderId="0" applyNumberFormat="0" applyBorder="0" applyAlignment="0" applyProtection="0"/>
    <xf numFmtId="0" fontId="87" fillId="0" borderId="0"/>
    <xf numFmtId="0" fontId="9" fillId="0" borderId="0"/>
    <xf numFmtId="0" fontId="13"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5" fillId="30" borderId="0" applyNumberFormat="0" applyBorder="0" applyAlignment="0" applyProtection="0"/>
    <xf numFmtId="0" fontId="87" fillId="0" borderId="0"/>
    <xf numFmtId="0" fontId="87" fillId="0" borderId="0"/>
    <xf numFmtId="0" fontId="87" fillId="0" borderId="0"/>
    <xf numFmtId="0" fontId="87" fillId="0" borderId="0"/>
    <xf numFmtId="0" fontId="13" fillId="0" borderId="0"/>
    <xf numFmtId="0" fontId="87" fillId="0" borderId="0"/>
    <xf numFmtId="0" fontId="15" fillId="30" borderId="0" applyNumberFormat="0" applyBorder="0" applyAlignment="0" applyProtection="0"/>
    <xf numFmtId="0" fontId="87" fillId="0" borderId="0"/>
    <xf numFmtId="0" fontId="15" fillId="30" borderId="0" applyNumberFormat="0" applyBorder="0" applyAlignment="0" applyProtection="0"/>
    <xf numFmtId="0" fontId="87" fillId="0" borderId="0"/>
    <xf numFmtId="0" fontId="15" fillId="30" borderId="0" applyNumberFormat="0" applyBorder="0" applyAlignment="0" applyProtection="0"/>
    <xf numFmtId="0" fontId="87" fillId="0" borderId="0"/>
    <xf numFmtId="0" fontId="15" fillId="30" borderId="0" applyNumberFormat="0" applyBorder="0" applyAlignment="0" applyProtection="0"/>
    <xf numFmtId="0" fontId="87" fillId="0" borderId="0"/>
    <xf numFmtId="0" fontId="15" fillId="30"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5" fillId="30" borderId="0" applyNumberFormat="0" applyBorder="0" applyAlignment="0" applyProtection="0"/>
    <xf numFmtId="0" fontId="87" fillId="0" borderId="0"/>
    <xf numFmtId="0" fontId="87" fillId="0" borderId="0"/>
    <xf numFmtId="0" fontId="87" fillId="0" borderId="0"/>
    <xf numFmtId="0" fontId="87" fillId="0" borderId="0"/>
    <xf numFmtId="0" fontId="13" fillId="27" borderId="0" applyNumberFormat="0" applyBorder="0" applyAlignment="0" applyProtection="0"/>
    <xf numFmtId="0" fontId="87" fillId="0" borderId="0"/>
    <xf numFmtId="0" fontId="15" fillId="30" borderId="0" applyNumberFormat="0" applyBorder="0" applyAlignment="0" applyProtection="0"/>
    <xf numFmtId="0" fontId="87" fillId="0" borderId="0"/>
    <xf numFmtId="0" fontId="15" fillId="30" borderId="0" applyNumberFormat="0" applyBorder="0" applyAlignment="0" applyProtection="0"/>
    <xf numFmtId="0" fontId="87" fillId="0" borderId="0"/>
    <xf numFmtId="0" fontId="15" fillId="30" borderId="0" applyNumberFormat="0" applyBorder="0" applyAlignment="0" applyProtection="0"/>
    <xf numFmtId="0" fontId="87" fillId="0" borderId="0"/>
    <xf numFmtId="0" fontId="15" fillId="30" borderId="0" applyNumberFormat="0" applyBorder="0" applyAlignment="0" applyProtection="0"/>
    <xf numFmtId="0" fontId="87" fillId="0" borderId="0"/>
    <xf numFmtId="0" fontId="15" fillId="30"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5" fillId="30" borderId="0" applyNumberFormat="0" applyBorder="0" applyAlignment="0" applyProtection="0"/>
    <xf numFmtId="0" fontId="87" fillId="0" borderId="0"/>
    <xf numFmtId="0" fontId="15" fillId="30" borderId="0" applyNumberFormat="0" applyBorder="0" applyAlignment="0" applyProtection="0"/>
    <xf numFmtId="0" fontId="87" fillId="0" borderId="0"/>
    <xf numFmtId="0" fontId="15" fillId="30" borderId="0" applyNumberFormat="0" applyBorder="0" applyAlignment="0" applyProtection="0"/>
    <xf numFmtId="0" fontId="87" fillId="0" borderId="0"/>
    <xf numFmtId="0" fontId="15" fillId="30" borderId="0" applyNumberFormat="0" applyBorder="0" applyAlignment="0" applyProtection="0"/>
    <xf numFmtId="0" fontId="87" fillId="0" borderId="0"/>
    <xf numFmtId="0" fontId="15" fillId="30" borderId="0" applyNumberFormat="0" applyBorder="0" applyAlignment="0" applyProtection="0"/>
    <xf numFmtId="0" fontId="87" fillId="0" borderId="0"/>
    <xf numFmtId="0" fontId="15" fillId="30"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5" fillId="30" borderId="0" applyNumberFormat="0" applyBorder="0" applyAlignment="0" applyProtection="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5" fillId="26" borderId="0" applyNumberFormat="0" applyBorder="0" applyAlignment="0" applyProtection="0"/>
    <xf numFmtId="0" fontId="87" fillId="0" borderId="0"/>
    <xf numFmtId="0" fontId="87" fillId="0" borderId="0"/>
    <xf numFmtId="0" fontId="87" fillId="0" borderId="0"/>
    <xf numFmtId="0" fontId="87" fillId="0" borderId="0"/>
    <xf numFmtId="0" fontId="13" fillId="0" borderId="0"/>
    <xf numFmtId="0" fontId="87" fillId="0" borderId="0"/>
    <xf numFmtId="0" fontId="15" fillId="26" borderId="0" applyNumberFormat="0" applyBorder="0" applyAlignment="0" applyProtection="0"/>
    <xf numFmtId="0" fontId="87" fillId="0" borderId="0"/>
    <xf numFmtId="0" fontId="15" fillId="26" borderId="0" applyNumberFormat="0" applyBorder="0" applyAlignment="0" applyProtection="0"/>
    <xf numFmtId="0" fontId="87" fillId="0" borderId="0"/>
    <xf numFmtId="0" fontId="15" fillId="22"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15" fillId="22" borderId="0" applyNumberFormat="0" applyBorder="0" applyAlignment="0" applyProtection="0"/>
    <xf numFmtId="0" fontId="87" fillId="0" borderId="0"/>
    <xf numFmtId="0" fontId="15" fillId="22" borderId="0" applyNumberFormat="0" applyBorder="0" applyAlignment="0" applyProtection="0"/>
    <xf numFmtId="0" fontId="87" fillId="0" borderId="0"/>
    <xf numFmtId="0" fontId="9" fillId="0" borderId="0"/>
    <xf numFmtId="0" fontId="87" fillId="0" borderId="0"/>
    <xf numFmtId="0" fontId="9" fillId="0" borderId="0"/>
    <xf numFmtId="0" fontId="9" fillId="0" borderId="0"/>
    <xf numFmtId="0" fontId="87" fillId="0" borderId="0"/>
    <xf numFmtId="0" fontId="15" fillId="22" borderId="0" applyNumberFormat="0" applyBorder="0" applyAlignment="0" applyProtection="0"/>
    <xf numFmtId="0" fontId="30" fillId="0" borderId="0"/>
    <xf numFmtId="0" fontId="9" fillId="0" borderId="0"/>
    <xf numFmtId="0" fontId="9" fillId="0" borderId="0"/>
    <xf numFmtId="0" fontId="15" fillId="37" borderId="0" applyNumberFormat="0" applyBorder="0" applyAlignment="0" applyProtection="0"/>
    <xf numFmtId="0" fontId="30" fillId="0" borderId="0"/>
    <xf numFmtId="0" fontId="9" fillId="0" borderId="0"/>
    <xf numFmtId="0" fontId="9" fillId="0" borderId="0"/>
    <xf numFmtId="0" fontId="15" fillId="37" borderId="0" applyNumberFormat="0" applyBorder="0" applyAlignment="0" applyProtection="0"/>
    <xf numFmtId="0" fontId="9" fillId="0" borderId="0"/>
    <xf numFmtId="0" fontId="15" fillId="22" borderId="0" applyNumberFormat="0" applyBorder="0" applyAlignment="0" applyProtection="0"/>
    <xf numFmtId="0" fontId="9" fillId="0" borderId="0"/>
    <xf numFmtId="0" fontId="15" fillId="22" borderId="0" applyNumberFormat="0" applyBorder="0" applyAlignment="0" applyProtection="0"/>
    <xf numFmtId="0" fontId="30" fillId="0" borderId="0"/>
    <xf numFmtId="0" fontId="9" fillId="0" borderId="0"/>
    <xf numFmtId="0" fontId="15" fillId="22" borderId="0" applyNumberFormat="0" applyBorder="0" applyAlignment="0" applyProtection="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5" fillId="22" borderId="0" applyNumberFormat="0" applyBorder="0" applyAlignment="0" applyProtection="0"/>
    <xf numFmtId="0" fontId="87" fillId="0" borderId="0"/>
    <xf numFmtId="0" fontId="15" fillId="22" borderId="0" applyNumberFormat="0" applyBorder="0" applyAlignment="0" applyProtection="0"/>
    <xf numFmtId="0" fontId="87" fillId="0" borderId="0"/>
    <xf numFmtId="0" fontId="15" fillId="22" borderId="0" applyNumberFormat="0" applyBorder="0" applyAlignment="0" applyProtection="0"/>
    <xf numFmtId="0" fontId="87" fillId="0" borderId="0"/>
    <xf numFmtId="0" fontId="15" fillId="22" borderId="0" applyNumberFormat="0" applyBorder="0" applyAlignment="0" applyProtection="0"/>
    <xf numFmtId="0" fontId="87" fillId="0" borderId="0"/>
    <xf numFmtId="0" fontId="15" fillId="22" borderId="0" applyNumberFormat="0" applyBorder="0" applyAlignment="0" applyProtection="0"/>
    <xf numFmtId="0" fontId="87" fillId="0" borderId="0"/>
    <xf numFmtId="0" fontId="13"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5" fillId="22" borderId="0" applyNumberFormat="0" applyBorder="0" applyAlignment="0" applyProtection="0"/>
    <xf numFmtId="0" fontId="87" fillId="0" borderId="0"/>
    <xf numFmtId="0" fontId="84" fillId="47" borderId="0" applyNumberFormat="0" applyBorder="0" applyAlignment="0" applyProtection="0"/>
    <xf numFmtId="0" fontId="87" fillId="0" borderId="0"/>
    <xf numFmtId="0" fontId="13" fillId="0" borderId="0"/>
    <xf numFmtId="0" fontId="87" fillId="0" borderId="0"/>
    <xf numFmtId="0" fontId="22" fillId="0" borderId="22" applyNumberFormat="0" applyFill="0" applyAlignment="0" applyProtection="0"/>
    <xf numFmtId="0" fontId="87" fillId="0" borderId="0"/>
    <xf numFmtId="0" fontId="15" fillId="22" borderId="0" applyNumberFormat="0" applyBorder="0" applyAlignment="0" applyProtection="0"/>
    <xf numFmtId="0" fontId="87" fillId="0" borderId="0"/>
    <xf numFmtId="0" fontId="15" fillId="22"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5" fillId="22" borderId="0" applyNumberFormat="0" applyBorder="0" applyAlignment="0" applyProtection="0"/>
    <xf numFmtId="0" fontId="87" fillId="0" borderId="0"/>
    <xf numFmtId="0" fontId="15" fillId="22" borderId="0" applyNumberFormat="0" applyBorder="0" applyAlignment="0" applyProtection="0"/>
    <xf numFmtId="0" fontId="87" fillId="0" borderId="0"/>
    <xf numFmtId="0" fontId="15" fillId="22" borderId="0" applyNumberFormat="0" applyBorder="0" applyAlignment="0" applyProtection="0"/>
    <xf numFmtId="0" fontId="87" fillId="0" borderId="0"/>
    <xf numFmtId="0" fontId="15" fillId="22" borderId="0" applyNumberFormat="0" applyBorder="0" applyAlignment="0" applyProtection="0"/>
    <xf numFmtId="0" fontId="87" fillId="0" borderId="0"/>
    <xf numFmtId="0" fontId="15" fillId="22" borderId="0" applyNumberFormat="0" applyBorder="0" applyAlignment="0" applyProtection="0"/>
    <xf numFmtId="0" fontId="87" fillId="0" borderId="0"/>
    <xf numFmtId="0" fontId="15" fillId="22"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5" fillId="22" borderId="0" applyNumberFormat="0" applyBorder="0" applyAlignment="0" applyProtection="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27" borderId="0" applyNumberFormat="0" applyBorder="0" applyAlignment="0" applyProtection="0"/>
    <xf numFmtId="0" fontId="87" fillId="0" borderId="0"/>
    <xf numFmtId="0" fontId="87" fillId="0" borderId="0"/>
    <xf numFmtId="0" fontId="87" fillId="0" borderId="0"/>
    <xf numFmtId="0" fontId="87" fillId="0" borderId="0"/>
    <xf numFmtId="0" fontId="15" fillId="22" borderId="0" applyNumberFormat="0" applyBorder="0" applyAlignment="0" applyProtection="0"/>
    <xf numFmtId="0" fontId="87" fillId="0" borderId="0"/>
    <xf numFmtId="0" fontId="15" fillId="37" borderId="0" applyNumberFormat="0" applyBorder="0" applyAlignment="0" applyProtection="0"/>
    <xf numFmtId="0" fontId="87" fillId="0" borderId="0"/>
    <xf numFmtId="0" fontId="15" fillId="22" borderId="0" applyNumberFormat="0" applyBorder="0" applyAlignment="0" applyProtection="0"/>
    <xf numFmtId="0" fontId="87" fillId="0" borderId="0"/>
    <xf numFmtId="0" fontId="13" fillId="27" borderId="0" applyNumberFormat="0" applyBorder="0" applyAlignment="0" applyProtection="0"/>
    <xf numFmtId="0" fontId="9" fillId="0" borderId="0"/>
    <xf numFmtId="0" fontId="87" fillId="0" borderId="0"/>
    <xf numFmtId="0" fontId="15" fillId="18" borderId="0" applyNumberFormat="0" applyBorder="0" applyAlignment="0" applyProtection="0"/>
    <xf numFmtId="0" fontId="87" fillId="0" borderId="0"/>
    <xf numFmtId="0" fontId="13" fillId="27" borderId="0" applyNumberFormat="0" applyBorder="0" applyAlignment="0" applyProtection="0"/>
    <xf numFmtId="0" fontId="87" fillId="0" borderId="0"/>
    <xf numFmtId="0" fontId="9" fillId="0" borderId="0"/>
    <xf numFmtId="0" fontId="9" fillId="0" borderId="0"/>
    <xf numFmtId="0" fontId="15" fillId="18" borderId="0" applyNumberFormat="0" applyBorder="0" applyAlignment="0" applyProtection="0"/>
    <xf numFmtId="0" fontId="87" fillId="0" borderId="0"/>
    <xf numFmtId="0" fontId="9" fillId="0" borderId="0"/>
    <xf numFmtId="0" fontId="9" fillId="0" borderId="0"/>
    <xf numFmtId="0" fontId="15" fillId="18" borderId="0" applyNumberFormat="0" applyBorder="0" applyAlignment="0" applyProtection="0"/>
    <xf numFmtId="0" fontId="87" fillId="0" borderId="0"/>
    <xf numFmtId="0" fontId="9" fillId="0" borderId="0"/>
    <xf numFmtId="0" fontId="9" fillId="0" borderId="0"/>
    <xf numFmtId="0" fontId="13" fillId="27" borderId="0" applyNumberFormat="0" applyBorder="0" applyAlignment="0" applyProtection="0"/>
    <xf numFmtId="0" fontId="9" fillId="0" borderId="0"/>
    <xf numFmtId="0" fontId="9" fillId="0" borderId="0"/>
    <xf numFmtId="0" fontId="9" fillId="0" borderId="0"/>
    <xf numFmtId="0" fontId="15" fillId="18" borderId="0" applyNumberFormat="0" applyBorder="0" applyAlignment="0" applyProtection="0"/>
    <xf numFmtId="0" fontId="87" fillId="0" borderId="0"/>
    <xf numFmtId="0" fontId="9" fillId="0" borderId="0"/>
    <xf numFmtId="0" fontId="9" fillId="0" borderId="0"/>
    <xf numFmtId="0" fontId="15" fillId="18" borderId="0" applyNumberFormat="0" applyBorder="0" applyAlignment="0" applyProtection="0"/>
    <xf numFmtId="0" fontId="87" fillId="0" borderId="0"/>
    <xf numFmtId="0" fontId="9" fillId="0" borderId="0"/>
    <xf numFmtId="0" fontId="13"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5" fillId="10" borderId="0" applyNumberFormat="0" applyBorder="0" applyAlignment="0" applyProtection="0"/>
    <xf numFmtId="0" fontId="15" fillId="14" borderId="0" applyNumberFormat="0" applyBorder="0" applyAlignment="0" applyProtection="0"/>
    <xf numFmtId="0" fontId="87" fillId="0" borderId="0"/>
    <xf numFmtId="0" fontId="87" fillId="0" borderId="0"/>
    <xf numFmtId="0" fontId="87" fillId="0" borderId="0"/>
    <xf numFmtId="0" fontId="87" fillId="0" borderId="0"/>
    <xf numFmtId="0" fontId="15" fillId="18" borderId="0" applyNumberFormat="0" applyBorder="0" applyAlignment="0" applyProtection="0"/>
    <xf numFmtId="0" fontId="87" fillId="0" borderId="0"/>
    <xf numFmtId="0" fontId="15" fillId="10" borderId="0" applyNumberFormat="0" applyBorder="0" applyAlignment="0" applyProtection="0"/>
    <xf numFmtId="0" fontId="87" fillId="0" borderId="0"/>
    <xf numFmtId="0" fontId="15" fillId="10" borderId="0" applyNumberFormat="0" applyBorder="0" applyAlignment="0" applyProtection="0"/>
    <xf numFmtId="0" fontId="87" fillId="0" borderId="0"/>
    <xf numFmtId="0" fontId="15" fillId="10" borderId="0" applyNumberFormat="0" applyBorder="0" applyAlignment="0" applyProtection="0"/>
    <xf numFmtId="0" fontId="87" fillId="0" borderId="0"/>
    <xf numFmtId="0" fontId="15" fillId="10" borderId="0" applyNumberFormat="0" applyBorder="0" applyAlignment="0" applyProtection="0"/>
    <xf numFmtId="0" fontId="87" fillId="0" borderId="0"/>
    <xf numFmtId="0" fontId="15" fillId="10"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5" fillId="10" borderId="0" applyNumberFormat="0" applyBorder="0" applyAlignment="0" applyProtection="0"/>
    <xf numFmtId="0" fontId="87" fillId="0" borderId="0"/>
    <xf numFmtId="0" fontId="15" fillId="10" borderId="0" applyNumberFormat="0" applyBorder="0" applyAlignment="0" applyProtection="0"/>
    <xf numFmtId="0" fontId="87" fillId="0" borderId="0"/>
    <xf numFmtId="0" fontId="15" fillId="10" borderId="0" applyNumberFormat="0" applyBorder="0" applyAlignment="0" applyProtection="0"/>
    <xf numFmtId="0" fontId="87" fillId="0" borderId="0"/>
    <xf numFmtId="0" fontId="15" fillId="10" borderId="0" applyNumberFormat="0" applyBorder="0" applyAlignment="0" applyProtection="0"/>
    <xf numFmtId="0" fontId="87" fillId="0" borderId="0"/>
    <xf numFmtId="0" fontId="15" fillId="10" borderId="0" applyNumberFormat="0" applyBorder="0" applyAlignment="0" applyProtection="0"/>
    <xf numFmtId="0" fontId="87" fillId="0" borderId="0"/>
    <xf numFmtId="0" fontId="15" fillId="10"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5" fillId="10" borderId="0" applyNumberFormat="0" applyBorder="0" applyAlignment="0" applyProtection="0"/>
    <xf numFmtId="0" fontId="87" fillId="0" borderId="0"/>
    <xf numFmtId="0" fontId="15" fillId="10" borderId="0" applyNumberFormat="0" applyBorder="0" applyAlignment="0" applyProtection="0"/>
    <xf numFmtId="0" fontId="87" fillId="0" borderId="0"/>
    <xf numFmtId="0" fontId="15" fillId="10" borderId="0" applyNumberFormat="0" applyBorder="0" applyAlignment="0" applyProtection="0"/>
    <xf numFmtId="0" fontId="87" fillId="0" borderId="0"/>
    <xf numFmtId="0" fontId="15" fillId="10" borderId="0" applyNumberFormat="0" applyBorder="0" applyAlignment="0" applyProtection="0"/>
    <xf numFmtId="0" fontId="87" fillId="0" borderId="0"/>
    <xf numFmtId="0" fontId="15" fillId="10" borderId="0" applyNumberFormat="0" applyBorder="0" applyAlignment="0" applyProtection="0"/>
    <xf numFmtId="0" fontId="87" fillId="0" borderId="0"/>
    <xf numFmtId="0" fontId="15" fillId="10"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5" fillId="10" borderId="0" applyNumberFormat="0" applyBorder="0" applyAlignment="0" applyProtection="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5" fillId="39" borderId="0" applyNumberFormat="0" applyBorder="0" applyAlignment="0" applyProtection="0"/>
    <xf numFmtId="0" fontId="87" fillId="0" borderId="0"/>
    <xf numFmtId="0" fontId="87" fillId="0" borderId="0"/>
    <xf numFmtId="0" fontId="87" fillId="0" borderId="0"/>
    <xf numFmtId="0" fontId="87" fillId="0" borderId="0"/>
    <xf numFmtId="0" fontId="13" fillId="0" borderId="0"/>
    <xf numFmtId="0" fontId="87" fillId="0" borderId="0"/>
    <xf numFmtId="0" fontId="15" fillId="10" borderId="0" applyNumberFormat="0" applyBorder="0" applyAlignment="0" applyProtection="0"/>
    <xf numFmtId="0" fontId="87" fillId="0" borderId="0"/>
    <xf numFmtId="0" fontId="15" fillId="10" borderId="0" applyNumberFormat="0" applyBorder="0" applyAlignment="0" applyProtection="0"/>
    <xf numFmtId="0" fontId="87" fillId="0" borderId="0"/>
    <xf numFmtId="0" fontId="15" fillId="10" borderId="0" applyNumberFormat="0" applyBorder="0" applyAlignment="0" applyProtection="0"/>
    <xf numFmtId="0" fontId="9" fillId="0" borderId="0"/>
    <xf numFmtId="0" fontId="87" fillId="0" borderId="0"/>
    <xf numFmtId="0" fontId="15" fillId="10" borderId="0" applyNumberFormat="0" applyBorder="0" applyAlignment="0" applyProtection="0"/>
    <xf numFmtId="0" fontId="87" fillId="0" borderId="0"/>
    <xf numFmtId="0" fontId="15" fillId="10" borderId="0" applyNumberFormat="0" applyBorder="0" applyAlignment="0" applyProtection="0"/>
    <xf numFmtId="0" fontId="87" fillId="0" borderId="0"/>
    <xf numFmtId="0" fontId="9" fillId="0" borderId="0"/>
    <xf numFmtId="0" fontId="9" fillId="0" borderId="0"/>
    <xf numFmtId="0" fontId="15" fillId="10" borderId="0" applyNumberFormat="0" applyBorder="0" applyAlignment="0" applyProtection="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15" fillId="10" borderId="0" applyNumberFormat="0" applyBorder="0" applyAlignment="0" applyProtection="0"/>
    <xf numFmtId="0" fontId="9" fillId="0" borderId="0"/>
    <xf numFmtId="0" fontId="88" fillId="0" borderId="0"/>
    <xf numFmtId="0" fontId="88" fillId="0" borderId="0"/>
    <xf numFmtId="0" fontId="15" fillId="10" borderId="0" applyNumberFormat="0" applyBorder="0" applyAlignment="0" applyProtection="0"/>
    <xf numFmtId="0" fontId="87" fillId="0" borderId="0"/>
    <xf numFmtId="0" fontId="88" fillId="0" borderId="0"/>
    <xf numFmtId="0" fontId="88" fillId="0" borderId="0"/>
    <xf numFmtId="0" fontId="38" fillId="50" borderId="0" applyNumberFormat="0" applyBorder="0" applyAlignment="0" applyProtection="0"/>
    <xf numFmtId="0" fontId="88" fillId="0" borderId="0"/>
    <xf numFmtId="0" fontId="13" fillId="0" borderId="0"/>
    <xf numFmtId="0" fontId="9" fillId="0" borderId="0"/>
    <xf numFmtId="0" fontId="15" fillId="29" borderId="0" applyNumberFormat="0" applyBorder="0" applyAlignment="0" applyProtection="0"/>
    <xf numFmtId="0" fontId="9" fillId="0" borderId="0"/>
    <xf numFmtId="0" fontId="15" fillId="29" borderId="0" applyNumberFormat="0" applyBorder="0" applyAlignment="0" applyProtection="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5" fillId="25" borderId="0" applyNumberFormat="0" applyBorder="0" applyAlignment="0" applyProtection="0"/>
    <xf numFmtId="0" fontId="87" fillId="0" borderId="0"/>
    <xf numFmtId="0" fontId="15" fillId="25" borderId="0" applyNumberFormat="0" applyBorder="0" applyAlignment="0" applyProtection="0"/>
    <xf numFmtId="0" fontId="87" fillId="0" borderId="0"/>
    <xf numFmtId="0" fontId="15" fillId="21" borderId="0" applyNumberFormat="0" applyBorder="0" applyAlignment="0" applyProtection="0"/>
    <xf numFmtId="0" fontId="87" fillId="0" borderId="0"/>
    <xf numFmtId="0" fontId="15" fillId="21" borderId="0" applyNumberFormat="0" applyBorder="0" applyAlignment="0" applyProtection="0"/>
    <xf numFmtId="0" fontId="87" fillId="0" borderId="0"/>
    <xf numFmtId="0" fontId="15" fillId="21" borderId="0" applyNumberFormat="0" applyBorder="0" applyAlignment="0" applyProtection="0"/>
    <xf numFmtId="0" fontId="87" fillId="0" borderId="0"/>
    <xf numFmtId="0" fontId="15" fillId="21" borderId="0" applyNumberFormat="0" applyBorder="0" applyAlignment="0" applyProtection="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27" borderId="0" applyNumberFormat="0" applyBorder="0" applyAlignment="0" applyProtection="0"/>
    <xf numFmtId="0" fontId="87" fillId="0" borderId="0"/>
    <xf numFmtId="0" fontId="87" fillId="0" borderId="0"/>
    <xf numFmtId="0" fontId="87" fillId="0" borderId="0"/>
    <xf numFmtId="0" fontId="87" fillId="0" borderId="0"/>
    <xf numFmtId="0" fontId="15" fillId="21" borderId="0" applyNumberFormat="0" applyBorder="0" applyAlignment="0" applyProtection="0"/>
    <xf numFmtId="0" fontId="87" fillId="0" borderId="0"/>
    <xf numFmtId="0" fontId="15" fillId="21" borderId="0" applyNumberFormat="0" applyBorder="0" applyAlignment="0" applyProtection="0"/>
    <xf numFmtId="0" fontId="87" fillId="0" borderId="0"/>
    <xf numFmtId="0" fontId="15" fillId="21" borderId="0" applyNumberFormat="0" applyBorder="0" applyAlignment="0" applyProtection="0"/>
    <xf numFmtId="0" fontId="87" fillId="0" borderId="0"/>
    <xf numFmtId="0" fontId="16" fillId="27" borderId="0" applyNumberFormat="0" applyBorder="0" applyAlignment="0" applyProtection="0"/>
    <xf numFmtId="0" fontId="87" fillId="0" borderId="0"/>
    <xf numFmtId="0" fontId="15" fillId="21" borderId="0" applyNumberFormat="0" applyBorder="0" applyAlignment="0" applyProtection="0"/>
    <xf numFmtId="0" fontId="87" fillId="0" borderId="0"/>
    <xf numFmtId="0" fontId="15"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5" fillId="17" borderId="0" applyNumberFormat="0" applyBorder="0" applyAlignment="0" applyProtection="0"/>
    <xf numFmtId="0" fontId="87" fillId="0" borderId="0"/>
    <xf numFmtId="0" fontId="87" fillId="0" borderId="0"/>
    <xf numFmtId="0" fontId="87" fillId="0" borderId="0"/>
    <xf numFmtId="0" fontId="87" fillId="0" borderId="0"/>
    <xf numFmtId="0" fontId="13" fillId="31" borderId="0" applyNumberFormat="0" applyBorder="0" applyAlignment="0" applyProtection="0"/>
    <xf numFmtId="0" fontId="87" fillId="0" borderId="0"/>
    <xf numFmtId="0" fontId="15" fillId="17" borderId="0" applyNumberFormat="0" applyBorder="0" applyAlignment="0" applyProtection="0"/>
    <xf numFmtId="0" fontId="87" fillId="0" borderId="0"/>
    <xf numFmtId="0" fontId="13" fillId="31" borderId="0" applyNumberFormat="0" applyBorder="0" applyAlignment="0" applyProtection="0"/>
    <xf numFmtId="0" fontId="87" fillId="0" borderId="0"/>
    <xf numFmtId="0" fontId="15" fillId="17" borderId="0" applyNumberFormat="0" applyBorder="0" applyAlignment="0" applyProtection="0"/>
    <xf numFmtId="0" fontId="87" fillId="0" borderId="0"/>
    <xf numFmtId="0" fontId="15" fillId="17" borderId="0" applyNumberFormat="0" applyBorder="0" applyAlignment="0" applyProtection="0"/>
    <xf numFmtId="0" fontId="87" fillId="0" borderId="0"/>
    <xf numFmtId="0" fontId="15" fillId="1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5" fillId="17" borderId="0" applyNumberFormat="0" applyBorder="0" applyAlignment="0" applyProtection="0"/>
    <xf numFmtId="0" fontId="9" fillId="0" borderId="0"/>
    <xf numFmtId="0" fontId="9" fillId="0" borderId="0"/>
    <xf numFmtId="0" fontId="9" fillId="0" borderId="0"/>
    <xf numFmtId="0" fontId="9" fillId="0" borderId="0"/>
    <xf numFmtId="0" fontId="88" fillId="0" borderId="0"/>
    <xf numFmtId="0" fontId="88" fillId="0" borderId="0"/>
    <xf numFmtId="0" fontId="87" fillId="0" borderId="0"/>
    <xf numFmtId="0" fontId="88" fillId="0" borderId="0"/>
    <xf numFmtId="0" fontId="87" fillId="0" borderId="0"/>
    <xf numFmtId="0" fontId="88" fillId="0" borderId="0"/>
    <xf numFmtId="0" fontId="88" fillId="0" borderId="0"/>
    <xf numFmtId="0" fontId="15" fillId="17"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15" fillId="13" borderId="0" applyNumberFormat="0" applyBorder="0" applyAlignment="0" applyProtection="0"/>
    <xf numFmtId="0" fontId="87" fillId="0" borderId="0"/>
    <xf numFmtId="0" fontId="87" fillId="0" borderId="0"/>
    <xf numFmtId="0" fontId="87" fillId="0" borderId="0"/>
    <xf numFmtId="0" fontId="87" fillId="0" borderId="0"/>
    <xf numFmtId="0" fontId="15" fillId="10" borderId="0" applyNumberFormat="0" applyBorder="0" applyAlignment="0" applyProtection="0"/>
    <xf numFmtId="0" fontId="87" fillId="0" borderId="0"/>
    <xf numFmtId="0" fontId="15" fillId="13" borderId="0" applyNumberFormat="0" applyBorder="0" applyAlignment="0" applyProtection="0"/>
    <xf numFmtId="0" fontId="87" fillId="0" borderId="0"/>
    <xf numFmtId="0" fontId="15" fillId="13" borderId="0" applyNumberFormat="0" applyBorder="0" applyAlignment="0" applyProtection="0"/>
    <xf numFmtId="0" fontId="9" fillId="0" borderId="0"/>
    <xf numFmtId="0" fontId="87" fillId="0" borderId="0"/>
    <xf numFmtId="0" fontId="15" fillId="13" borderId="0" applyNumberFormat="0" applyBorder="0" applyAlignment="0" applyProtection="0"/>
    <xf numFmtId="0" fontId="87" fillId="0" borderId="0"/>
    <xf numFmtId="0" fontId="15" fillId="34" borderId="0" applyNumberFormat="0" applyBorder="0" applyAlignment="0" applyProtection="0"/>
    <xf numFmtId="0" fontId="87" fillId="0" borderId="0"/>
    <xf numFmtId="0" fontId="9" fillId="0" borderId="0"/>
    <xf numFmtId="0" fontId="9" fillId="0" borderId="0"/>
    <xf numFmtId="0" fontId="15" fillId="34" borderId="0" applyNumberFormat="0" applyBorder="0" applyAlignment="0" applyProtection="0"/>
    <xf numFmtId="0" fontId="87" fillId="0" borderId="0"/>
    <xf numFmtId="0" fontId="9" fillId="0" borderId="0"/>
    <xf numFmtId="0" fontId="9" fillId="0" borderId="0"/>
    <xf numFmtId="0" fontId="15" fillId="13" borderId="0" applyNumberFormat="0" applyBorder="0" applyAlignment="0" applyProtection="0"/>
    <xf numFmtId="0" fontId="87" fillId="0" borderId="0"/>
    <xf numFmtId="0" fontId="9" fillId="0" borderId="0"/>
    <xf numFmtId="0" fontId="9" fillId="0" borderId="0"/>
    <xf numFmtId="0" fontId="15" fillId="13" borderId="0" applyNumberFormat="0" applyBorder="0" applyAlignment="0" applyProtection="0"/>
    <xf numFmtId="0" fontId="9" fillId="0" borderId="0"/>
    <xf numFmtId="0" fontId="9" fillId="0" borderId="0"/>
    <xf numFmtId="0" fontId="9" fillId="0" borderId="0"/>
    <xf numFmtId="0" fontId="15" fillId="13" borderId="0" applyNumberFormat="0" applyBorder="0" applyAlignment="0" applyProtection="0"/>
    <xf numFmtId="0" fontId="87" fillId="0" borderId="0"/>
    <xf numFmtId="0" fontId="9" fillId="0" borderId="0"/>
    <xf numFmtId="0" fontId="9" fillId="0" borderId="0"/>
    <xf numFmtId="0" fontId="15" fillId="13"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5" fillId="13" borderId="0" applyNumberFormat="0" applyBorder="0" applyAlignment="0" applyProtection="0"/>
    <xf numFmtId="0" fontId="87" fillId="0" borderId="0"/>
    <xf numFmtId="0" fontId="15" fillId="13" borderId="0" applyNumberFormat="0" applyBorder="0" applyAlignment="0" applyProtection="0"/>
    <xf numFmtId="0" fontId="87" fillId="0" borderId="0"/>
    <xf numFmtId="0" fontId="15" fillId="13" borderId="0" applyNumberFormat="0" applyBorder="0" applyAlignment="0" applyProtection="0"/>
    <xf numFmtId="0" fontId="87" fillId="0" borderId="0"/>
    <xf numFmtId="0" fontId="15" fillId="13" borderId="0" applyNumberFormat="0" applyBorder="0" applyAlignment="0" applyProtection="0"/>
    <xf numFmtId="0" fontId="87" fillId="0" borderId="0"/>
    <xf numFmtId="0" fontId="15" fillId="13" borderId="0" applyNumberFormat="0" applyBorder="0" applyAlignment="0" applyProtection="0"/>
    <xf numFmtId="0" fontId="87" fillId="0" borderId="0"/>
    <xf numFmtId="0" fontId="15" fillId="1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5" fillId="13" borderId="0" applyNumberFormat="0" applyBorder="0" applyAlignment="0" applyProtection="0"/>
    <xf numFmtId="0" fontId="87" fillId="0" borderId="0"/>
    <xf numFmtId="0" fontId="15" fillId="13" borderId="0" applyNumberFormat="0" applyBorder="0" applyAlignment="0" applyProtection="0"/>
    <xf numFmtId="0" fontId="87" fillId="0" borderId="0"/>
    <xf numFmtId="0" fontId="15" fillId="13" borderId="0" applyNumberFormat="0" applyBorder="0" applyAlignment="0" applyProtection="0"/>
    <xf numFmtId="0" fontId="87" fillId="0" borderId="0"/>
    <xf numFmtId="0" fontId="15" fillId="13" borderId="0" applyNumberFormat="0" applyBorder="0" applyAlignment="0" applyProtection="0"/>
    <xf numFmtId="0" fontId="87" fillId="0" borderId="0"/>
    <xf numFmtId="0" fontId="15" fillId="13" borderId="0" applyNumberFormat="0" applyBorder="0" applyAlignment="0" applyProtection="0"/>
    <xf numFmtId="0" fontId="87" fillId="0" borderId="0"/>
    <xf numFmtId="0" fontId="15" fillId="1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33" fillId="0" borderId="0"/>
    <xf numFmtId="0" fontId="87" fillId="0" borderId="0"/>
    <xf numFmtId="0" fontId="87" fillId="0" borderId="0"/>
    <xf numFmtId="0" fontId="87" fillId="0" borderId="0"/>
    <xf numFmtId="0" fontId="87" fillId="0" borderId="0"/>
    <xf numFmtId="0" fontId="15" fillId="13" borderId="0" applyNumberFormat="0" applyBorder="0" applyAlignment="0" applyProtection="0"/>
    <xf numFmtId="0" fontId="87" fillId="0" borderId="0"/>
    <xf numFmtId="0" fontId="15" fillId="13" borderId="0" applyNumberFormat="0" applyBorder="0" applyAlignment="0" applyProtection="0"/>
    <xf numFmtId="0" fontId="87" fillId="0" borderId="0"/>
    <xf numFmtId="0" fontId="15" fillId="13" borderId="0" applyNumberFormat="0" applyBorder="0" applyAlignment="0" applyProtection="0"/>
    <xf numFmtId="0" fontId="87" fillId="0" borderId="0"/>
    <xf numFmtId="0" fontId="15" fillId="33" borderId="0" applyNumberFormat="0" applyBorder="0" applyAlignment="0" applyProtection="0"/>
    <xf numFmtId="0" fontId="87" fillId="0" borderId="0"/>
    <xf numFmtId="0" fontId="9" fillId="0" borderId="0" applyNumberFormat="0" applyFill="0" applyBorder="0" applyAlignment="0" applyProtection="0"/>
    <xf numFmtId="0" fontId="87" fillId="0" borderId="0"/>
    <xf numFmtId="0" fontId="15" fillId="1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5" fillId="13" borderId="0" applyNumberFormat="0" applyBorder="0" applyAlignment="0" applyProtection="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5" fillId="13" borderId="0" applyNumberFormat="0" applyBorder="0" applyAlignment="0" applyProtection="0"/>
    <xf numFmtId="0" fontId="87" fillId="0" borderId="0"/>
    <xf numFmtId="0" fontId="15" fillId="13" borderId="0" applyNumberFormat="0" applyBorder="0" applyAlignment="0" applyProtection="0"/>
    <xf numFmtId="0" fontId="87" fillId="0" borderId="0"/>
    <xf numFmtId="0" fontId="15" fillId="13" borderId="0" applyNumberFormat="0" applyBorder="0" applyAlignment="0" applyProtection="0"/>
    <xf numFmtId="0" fontId="87" fillId="0" borderId="0"/>
    <xf numFmtId="0" fontId="15" fillId="13" borderId="0" applyNumberFormat="0" applyBorder="0" applyAlignment="0" applyProtection="0"/>
    <xf numFmtId="0" fontId="9" fillId="0" borderId="0"/>
    <xf numFmtId="0" fontId="87" fillId="0" borderId="0"/>
    <xf numFmtId="0" fontId="15" fillId="13" borderId="0" applyNumberFormat="0" applyBorder="0" applyAlignment="0" applyProtection="0"/>
    <xf numFmtId="0" fontId="87" fillId="0" borderId="0"/>
    <xf numFmtId="0" fontId="15" fillId="13" borderId="0" applyNumberFormat="0" applyBorder="0" applyAlignment="0" applyProtection="0"/>
    <xf numFmtId="0" fontId="87" fillId="0" borderId="0"/>
    <xf numFmtId="0" fontId="9" fillId="0" borderId="0"/>
    <xf numFmtId="0" fontId="9" fillId="0" borderId="0"/>
    <xf numFmtId="0" fontId="15" fillId="34" borderId="0" applyNumberFormat="0" applyBorder="0" applyAlignment="0" applyProtection="0"/>
    <xf numFmtId="0" fontId="87" fillId="0" borderId="0"/>
    <xf numFmtId="0" fontId="9" fillId="0" borderId="0"/>
    <xf numFmtId="0" fontId="9" fillId="0" borderId="0"/>
    <xf numFmtId="0" fontId="13" fillId="31" borderId="0" applyNumberFormat="0" applyBorder="0" applyAlignment="0" applyProtection="0"/>
    <xf numFmtId="0" fontId="87" fillId="0" borderId="0"/>
    <xf numFmtId="0" fontId="9" fillId="0" borderId="0"/>
    <xf numFmtId="0" fontId="9" fillId="0" borderId="0"/>
    <xf numFmtId="0" fontId="15" fillId="9" borderId="0" applyNumberFormat="0" applyBorder="0" applyAlignment="0" applyProtection="0"/>
    <xf numFmtId="0" fontId="9" fillId="0" borderId="0"/>
    <xf numFmtId="0" fontId="9" fillId="0" borderId="0"/>
    <xf numFmtId="0" fontId="9" fillId="0" borderId="0"/>
    <xf numFmtId="0" fontId="15" fillId="9" borderId="0" applyNumberFormat="0" applyBorder="0" applyAlignment="0" applyProtection="0"/>
    <xf numFmtId="0" fontId="87" fillId="0" borderId="0"/>
    <xf numFmtId="0" fontId="9" fillId="0" borderId="0"/>
    <xf numFmtId="0" fontId="9" fillId="0" borderId="0"/>
    <xf numFmtId="0" fontId="13" fillId="31"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5" fillId="9" borderId="0" applyNumberFormat="0" applyBorder="0" applyAlignment="0" applyProtection="0"/>
    <xf numFmtId="0" fontId="87" fillId="0" borderId="0"/>
    <xf numFmtId="0" fontId="13" fillId="31" borderId="0" applyNumberFormat="0" applyBorder="0" applyAlignment="0" applyProtection="0"/>
    <xf numFmtId="0" fontId="87" fillId="0" borderId="0"/>
    <xf numFmtId="0" fontId="15" fillId="9" borderId="0" applyNumberFormat="0" applyBorder="0" applyAlignment="0" applyProtection="0"/>
    <xf numFmtId="0" fontId="87" fillId="0" borderId="0"/>
    <xf numFmtId="0" fontId="15" fillId="9" borderId="0" applyNumberFormat="0" applyBorder="0" applyAlignment="0" applyProtection="0"/>
    <xf numFmtId="0" fontId="87" fillId="0" borderId="0"/>
    <xf numFmtId="0" fontId="15" fillId="9" borderId="0" applyNumberFormat="0" applyBorder="0" applyAlignment="0" applyProtection="0"/>
    <xf numFmtId="0" fontId="87" fillId="0" borderId="0"/>
    <xf numFmtId="0" fontId="15" fillId="9"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36" fillId="7" borderId="3" applyNumberFormat="0" applyFont="0" applyAlignment="0" applyProtection="0"/>
    <xf numFmtId="0" fontId="87" fillId="0" borderId="0"/>
    <xf numFmtId="0" fontId="87" fillId="0" borderId="0"/>
    <xf numFmtId="0" fontId="87" fillId="0" borderId="0"/>
    <xf numFmtId="0" fontId="87" fillId="0" borderId="0"/>
    <xf numFmtId="0" fontId="13" fillId="30" borderId="0" applyNumberFormat="0" applyBorder="0" applyAlignment="0" applyProtection="0"/>
    <xf numFmtId="0" fontId="87" fillId="0" borderId="0"/>
    <xf numFmtId="0" fontId="36" fillId="7" borderId="3" applyNumberFormat="0" applyFont="0" applyAlignment="0" applyProtection="0"/>
    <xf numFmtId="0" fontId="87" fillId="0" borderId="0"/>
    <xf numFmtId="0" fontId="13" fillId="14" borderId="0" applyNumberFormat="0" applyBorder="0" applyAlignment="0" applyProtection="0"/>
    <xf numFmtId="0" fontId="87" fillId="0" borderId="0"/>
    <xf numFmtId="0" fontId="33" fillId="0" borderId="0"/>
    <xf numFmtId="0" fontId="87" fillId="0" borderId="0"/>
    <xf numFmtId="0" fontId="36" fillId="7" borderId="3" applyNumberFormat="0" applyFont="0" applyAlignment="0" applyProtection="0"/>
    <xf numFmtId="0" fontId="87" fillId="0" borderId="0"/>
    <xf numFmtId="0" fontId="33"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13" borderId="0" applyNumberFormat="0" applyBorder="0" applyAlignment="0" applyProtection="0"/>
    <xf numFmtId="0" fontId="87" fillId="0" borderId="0"/>
    <xf numFmtId="0" fontId="87" fillId="0" borderId="0"/>
    <xf numFmtId="0" fontId="87" fillId="0" borderId="0"/>
    <xf numFmtId="0" fontId="87" fillId="0" borderId="0"/>
    <xf numFmtId="0" fontId="13" fillId="21" borderId="0" applyNumberFormat="0" applyBorder="0" applyAlignment="0" applyProtection="0"/>
    <xf numFmtId="0" fontId="87" fillId="0" borderId="0"/>
    <xf numFmtId="0" fontId="13" fillId="18" borderId="0" applyNumberFormat="0" applyBorder="0" applyAlignment="0" applyProtection="0"/>
    <xf numFmtId="0" fontId="87" fillId="0" borderId="0"/>
    <xf numFmtId="0" fontId="13" fillId="29" borderId="0" applyNumberFormat="0" applyBorder="0" applyAlignment="0" applyProtection="0"/>
    <xf numFmtId="0" fontId="87" fillId="0" borderId="0"/>
    <xf numFmtId="0" fontId="13" fillId="10" borderId="0" applyNumberFormat="0" applyBorder="0" applyAlignment="0" applyProtection="0"/>
    <xf numFmtId="0" fontId="87" fillId="0" borderId="0"/>
    <xf numFmtId="0" fontId="36" fillId="7" borderId="3" applyNumberFormat="0" applyFont="0" applyAlignment="0" applyProtection="0"/>
    <xf numFmtId="0" fontId="87" fillId="0" borderId="0"/>
    <xf numFmtId="0" fontId="13" fillId="26"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13" fillId="17" borderId="0" applyNumberFormat="0" applyBorder="0" applyAlignment="0" applyProtection="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0" borderId="0"/>
    <xf numFmtId="0" fontId="87" fillId="0" borderId="0"/>
    <xf numFmtId="0" fontId="87" fillId="0" borderId="0"/>
    <xf numFmtId="0" fontId="87" fillId="0" borderId="0"/>
    <xf numFmtId="0" fontId="87" fillId="0" borderId="0"/>
    <xf numFmtId="0" fontId="15" fillId="13" borderId="0" applyNumberFormat="0" applyBorder="0" applyAlignment="0" applyProtection="0"/>
    <xf numFmtId="0" fontId="87" fillId="0" borderId="0"/>
    <xf numFmtId="0" fontId="34" fillId="0" borderId="0"/>
    <xf numFmtId="0" fontId="87" fillId="0" borderId="0"/>
    <xf numFmtId="0" fontId="34" fillId="0" borderId="0"/>
    <xf numFmtId="0" fontId="87" fillId="0" borderId="0"/>
    <xf numFmtId="0" fontId="34" fillId="0" borderId="0"/>
    <xf numFmtId="0" fontId="9" fillId="0" borderId="0"/>
    <xf numFmtId="0" fontId="87" fillId="0" borderId="0"/>
    <xf numFmtId="0" fontId="34" fillId="0" borderId="0"/>
    <xf numFmtId="0" fontId="87" fillId="0" borderId="0"/>
    <xf numFmtId="0" fontId="34" fillId="0" borderId="0"/>
    <xf numFmtId="0" fontId="87" fillId="0" borderId="0"/>
    <xf numFmtId="0" fontId="9" fillId="0" borderId="0"/>
    <xf numFmtId="0" fontId="9" fillId="0" borderId="0"/>
    <xf numFmtId="0" fontId="33" fillId="0" borderId="0"/>
    <xf numFmtId="0" fontId="87" fillId="0" borderId="0"/>
    <xf numFmtId="0" fontId="9" fillId="0" borderId="0"/>
    <xf numFmtId="0" fontId="9" fillId="0" borderId="0"/>
    <xf numFmtId="0" fontId="33" fillId="0" borderId="0"/>
    <xf numFmtId="0" fontId="87" fillId="0" borderId="0"/>
    <xf numFmtId="0" fontId="9" fillId="0" borderId="0"/>
    <xf numFmtId="0" fontId="9" fillId="0" borderId="0"/>
    <xf numFmtId="0" fontId="33" fillId="0" borderId="0"/>
    <xf numFmtId="0" fontId="9" fillId="0" borderId="0"/>
    <xf numFmtId="0" fontId="9" fillId="0" borderId="0"/>
    <xf numFmtId="0" fontId="9" fillId="0" borderId="0"/>
    <xf numFmtId="0" fontId="34" fillId="0" borderId="0"/>
    <xf numFmtId="0" fontId="87" fillId="0" borderId="0"/>
    <xf numFmtId="0" fontId="9" fillId="0" borderId="0"/>
    <xf numFmtId="0" fontId="9" fillId="0" borderId="0"/>
    <xf numFmtId="0" fontId="83" fillId="0" borderId="0" applyNumberFormat="0" applyFill="0" applyBorder="0" applyAlignment="0" applyProtection="0"/>
    <xf numFmtId="0" fontId="87"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0" borderId="0"/>
    <xf numFmtId="0" fontId="87" fillId="0" borderId="0"/>
    <xf numFmtId="0" fontId="87" fillId="0" borderId="0"/>
    <xf numFmtId="0" fontId="87" fillId="0" borderId="0"/>
    <xf numFmtId="0" fontId="87" fillId="0" borderId="0"/>
    <xf numFmtId="0" fontId="55" fillId="0" borderId="0" applyNumberFormat="0" applyFill="0" applyBorder="0" applyAlignment="0" applyProtection="0"/>
    <xf numFmtId="0" fontId="87" fillId="0" borderId="0"/>
    <xf numFmtId="0" fontId="55" fillId="0" borderId="0" applyNumberFormat="0" applyFill="0" applyBorder="0" applyAlignment="0" applyProtection="0"/>
    <xf numFmtId="0" fontId="87" fillId="0" borderId="0"/>
    <xf numFmtId="0" fontId="55" fillId="0" borderId="0" applyNumberFormat="0" applyFill="0" applyBorder="0" applyAlignment="0" applyProtection="0"/>
    <xf numFmtId="0" fontId="87" fillId="0" borderId="0"/>
    <xf numFmtId="0" fontId="33" fillId="0" borderId="0"/>
    <xf numFmtId="0" fontId="87" fillId="0" borderId="0"/>
    <xf numFmtId="0" fontId="15" fillId="7" borderId="3" applyNumberFormat="0" applyFont="0" applyAlignment="0" applyProtection="0"/>
    <xf numFmtId="0" fontId="87" fillId="0" borderId="0"/>
    <xf numFmtId="0" fontId="72" fillId="0" borderId="0" applyNumberFormat="0" applyFill="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72" fillId="0" borderId="0" applyNumberFormat="0" applyFill="0" applyAlignment="0" applyProtection="0"/>
    <xf numFmtId="0" fontId="87" fillId="0" borderId="0"/>
    <xf numFmtId="0" fontId="72" fillId="0" borderId="0" applyNumberFormat="0" applyFill="0" applyAlignment="0" applyProtection="0"/>
    <xf numFmtId="0" fontId="87" fillId="0" borderId="0"/>
    <xf numFmtId="0" fontId="9" fillId="0" borderId="0" applyNumberFormat="0" applyFill="0" applyAlignment="0" applyProtection="0"/>
    <xf numFmtId="0" fontId="87" fillId="0" borderId="0"/>
    <xf numFmtId="0" fontId="72" fillId="0" borderId="0" applyNumberFormat="0" applyFill="0" applyAlignment="0" applyProtection="0"/>
    <xf numFmtId="0" fontId="87" fillId="0" borderId="0"/>
    <xf numFmtId="0" fontId="72" fillId="0" borderId="0" applyNumberFormat="0" applyFill="0" applyAlignment="0" applyProtection="0"/>
    <xf numFmtId="0" fontId="87" fillId="0" borderId="0"/>
    <xf numFmtId="0" fontId="72" fillId="0" borderId="0" applyNumberFormat="0" applyFill="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72" fillId="0" borderId="0" applyNumberFormat="0" applyFill="0" applyAlignment="0" applyProtection="0"/>
    <xf numFmtId="0" fontId="87" fillId="0" borderId="0"/>
    <xf numFmtId="0" fontId="13" fillId="27" borderId="0" applyNumberFormat="0" applyBorder="0" applyAlignment="0" applyProtection="0"/>
    <xf numFmtId="0" fontId="87" fillId="0" borderId="0"/>
    <xf numFmtId="0" fontId="72" fillId="0" borderId="0" applyNumberFormat="0" applyFill="0" applyAlignment="0" applyProtection="0"/>
    <xf numFmtId="0" fontId="87" fillId="0" borderId="0"/>
    <xf numFmtId="0" fontId="72" fillId="0" borderId="0" applyNumberFormat="0" applyFill="0" applyAlignment="0" applyProtection="0"/>
    <xf numFmtId="0" fontId="87" fillId="0" borderId="0"/>
    <xf numFmtId="0" fontId="72" fillId="0" borderId="0" applyNumberFormat="0" applyFill="0" applyAlignment="0" applyProtection="0"/>
    <xf numFmtId="0" fontId="87" fillId="0" borderId="0"/>
    <xf numFmtId="0" fontId="72" fillId="0" borderId="0" applyNumberFormat="0" applyFill="0" applyAlignment="0" applyProtection="0"/>
    <xf numFmtId="0" fontId="9" fillId="0" borderId="0"/>
    <xf numFmtId="0" fontId="9" fillId="0" borderId="0"/>
    <xf numFmtId="0" fontId="9" fillId="0" borderId="0"/>
    <xf numFmtId="0" fontId="9" fillId="0" borderId="0"/>
    <xf numFmtId="0" fontId="9" fillId="0" borderId="0"/>
    <xf numFmtId="0" fontId="72" fillId="0" borderId="0" applyNumberFormat="0" applyFill="0" applyAlignment="0" applyProtection="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72" fillId="0" borderId="0" applyNumberFormat="0" applyFill="0" applyAlignment="0" applyProtection="0"/>
    <xf numFmtId="0" fontId="87" fillId="0" borderId="0"/>
    <xf numFmtId="0" fontId="87" fillId="0" borderId="0"/>
    <xf numFmtId="0" fontId="87" fillId="0" borderId="0"/>
    <xf numFmtId="0" fontId="87" fillId="0" borderId="0"/>
    <xf numFmtId="0" fontId="34" fillId="0" borderId="0"/>
    <xf numFmtId="0" fontId="87" fillId="0" borderId="0"/>
    <xf numFmtId="0" fontId="72" fillId="0" borderId="0" applyNumberFormat="0" applyFill="0" applyAlignment="0" applyProtection="0"/>
    <xf numFmtId="0" fontId="87" fillId="0" borderId="0"/>
    <xf numFmtId="0" fontId="72" fillId="0" borderId="0" applyNumberFormat="0" applyFill="0" applyAlignment="0" applyProtection="0"/>
    <xf numFmtId="0" fontId="87" fillId="0" borderId="0"/>
    <xf numFmtId="0" fontId="72" fillId="0" borderId="0" applyNumberFormat="0" applyFill="0" applyAlignment="0" applyProtection="0"/>
    <xf numFmtId="0" fontId="9" fillId="0" borderId="0"/>
    <xf numFmtId="0" fontId="87" fillId="0" borderId="0"/>
    <xf numFmtId="0" fontId="72" fillId="0" borderId="0" applyNumberFormat="0" applyFill="0" applyAlignment="0" applyProtection="0"/>
    <xf numFmtId="0" fontId="87" fillId="0" borderId="0"/>
    <xf numFmtId="0" fontId="72" fillId="0" borderId="0" applyNumberFormat="0" applyFill="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72" fillId="0" borderId="0" applyNumberFormat="0" applyFill="0" applyAlignment="0" applyProtection="0"/>
    <xf numFmtId="0" fontId="87" fillId="0" borderId="0"/>
    <xf numFmtId="0" fontId="72" fillId="0" borderId="0" applyNumberFormat="0" applyFill="0" applyAlignment="0" applyProtection="0"/>
    <xf numFmtId="0" fontId="87" fillId="0" borderId="0"/>
    <xf numFmtId="0" fontId="72" fillId="0" borderId="0" applyNumberFormat="0" applyFill="0" applyAlignment="0" applyProtection="0"/>
    <xf numFmtId="0" fontId="87" fillId="0" borderId="0"/>
    <xf numFmtId="0" fontId="72" fillId="0" borderId="0" applyNumberFormat="0" applyFill="0" applyAlignment="0" applyProtection="0"/>
    <xf numFmtId="0" fontId="87" fillId="0" borderId="0"/>
    <xf numFmtId="0" fontId="72" fillId="0" borderId="0" applyNumberFormat="0" applyFill="0" applyAlignment="0" applyProtection="0"/>
    <xf numFmtId="0" fontId="87" fillId="0" borderId="0"/>
    <xf numFmtId="0" fontId="72" fillId="0" borderId="0" applyNumberFormat="0" applyFill="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31" fillId="0" borderId="0" applyNumberFormat="0" applyFill="0" applyBorder="0" applyAlignment="0" applyProtection="0"/>
    <xf numFmtId="0" fontId="87" fillId="0" borderId="0"/>
    <xf numFmtId="0" fontId="87" fillId="0" borderId="0"/>
    <xf numFmtId="0" fontId="87" fillId="0" borderId="0"/>
    <xf numFmtId="0" fontId="87" fillId="0" borderId="0"/>
    <xf numFmtId="0" fontId="72" fillId="0" borderId="0" applyNumberFormat="0" applyFill="0" applyAlignment="0" applyProtection="0"/>
    <xf numFmtId="0" fontId="87" fillId="0" borderId="0"/>
    <xf numFmtId="0" fontId="31" fillId="0" borderId="0" applyNumberFormat="0" applyFill="0" applyBorder="0" applyAlignment="0" applyProtection="0"/>
    <xf numFmtId="0" fontId="87" fillId="0" borderId="0"/>
    <xf numFmtId="0" fontId="31" fillId="0" borderId="0" applyNumberFormat="0" applyFill="0" applyBorder="0" applyAlignment="0" applyProtection="0"/>
    <xf numFmtId="0" fontId="87" fillId="0" borderId="0"/>
    <xf numFmtId="0" fontId="31" fillId="0" borderId="0" applyNumberFormat="0" applyFill="0" applyBorder="0" applyAlignment="0" applyProtection="0"/>
    <xf numFmtId="0" fontId="87" fillId="0" borderId="0"/>
    <xf numFmtId="0" fontId="31" fillId="0" borderId="0" applyNumberFormat="0" applyFill="0" applyBorder="0" applyAlignment="0" applyProtection="0"/>
    <xf numFmtId="0" fontId="87" fillId="0" borderId="0"/>
    <xf numFmtId="0" fontId="31"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1" fillId="0" borderId="0" applyNumberFormat="0" applyFill="0" applyBorder="0" applyAlignment="0" applyProtection="0"/>
    <xf numFmtId="0" fontId="87" fillId="0" borderId="0"/>
    <xf numFmtId="0" fontId="31" fillId="0" borderId="0" applyNumberFormat="0" applyFill="0" applyBorder="0" applyAlignment="0" applyProtection="0"/>
    <xf numFmtId="0" fontId="87" fillId="0" borderId="0"/>
    <xf numFmtId="0" fontId="31" fillId="0" borderId="0" applyNumberFormat="0" applyFill="0" applyBorder="0" applyAlignment="0" applyProtection="0"/>
    <xf numFmtId="0" fontId="87" fillId="0" borderId="0"/>
    <xf numFmtId="0" fontId="31" fillId="0" borderId="0" applyNumberFormat="0" applyFill="0" applyBorder="0" applyAlignment="0" applyProtection="0"/>
    <xf numFmtId="0" fontId="87" fillId="0" borderId="0"/>
    <xf numFmtId="0" fontId="31" fillId="0" borderId="0" applyNumberFormat="0" applyFill="0" applyBorder="0" applyAlignment="0" applyProtection="0"/>
    <xf numFmtId="0" fontId="87" fillId="0" borderId="0"/>
    <xf numFmtId="0" fontId="13" fillId="0" borderId="0"/>
    <xf numFmtId="0" fontId="9" fillId="0" borderId="0"/>
    <xf numFmtId="0" fontId="9" fillId="0" borderId="0"/>
    <xf numFmtId="0" fontId="9" fillId="0" borderId="0"/>
    <xf numFmtId="0" fontId="9" fillId="0" borderId="0"/>
    <xf numFmtId="0" fontId="9" fillId="0" borderId="0"/>
    <xf numFmtId="0" fontId="31" fillId="0" borderId="0" applyNumberFormat="0" applyFill="0" applyBorder="0" applyAlignment="0" applyProtection="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31" fillId="0" borderId="0" applyNumberFormat="0" applyFill="0" applyBorder="0" applyAlignment="0" applyProtection="0"/>
    <xf numFmtId="0" fontId="87" fillId="0" borderId="0"/>
    <xf numFmtId="0" fontId="87" fillId="0" borderId="0"/>
    <xf numFmtId="0" fontId="87" fillId="0" borderId="0"/>
    <xf numFmtId="0" fontId="87" fillId="0" borderId="0"/>
    <xf numFmtId="0" fontId="9" fillId="0" borderId="0" applyNumberFormat="0" applyFill="0" applyAlignment="0" applyProtection="0"/>
    <xf numFmtId="0" fontId="87" fillId="0" borderId="0"/>
    <xf numFmtId="0" fontId="33" fillId="0" borderId="0"/>
    <xf numFmtId="0" fontId="87" fillId="0" borderId="0"/>
    <xf numFmtId="0" fontId="16" fillId="57" borderId="0" applyNumberFormat="0" applyBorder="0" applyAlignment="0" applyProtection="0"/>
    <xf numFmtId="0" fontId="87" fillId="0" borderId="0"/>
    <xf numFmtId="0" fontId="31" fillId="0" borderId="0" applyNumberFormat="0" applyFill="0" applyBorder="0" applyAlignment="0" applyProtection="0"/>
    <xf numFmtId="0" fontId="88"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1" fillId="0" borderId="0" applyNumberFormat="0" applyFill="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1" fillId="0" borderId="0" applyNumberFormat="0" applyFill="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1" fillId="0" borderId="0" applyNumberFormat="0" applyFill="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1" fillId="0" borderId="0" applyNumberFormat="0" applyFill="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1" fillId="0" borderId="0" applyNumberFormat="0" applyFill="0" applyBorder="0" applyAlignment="0" applyProtection="0"/>
    <xf numFmtId="0" fontId="87" fillId="0" borderId="0"/>
    <xf numFmtId="0" fontId="31" fillId="0" borderId="0" applyNumberFormat="0" applyFill="0" applyBorder="0" applyAlignment="0" applyProtection="0"/>
    <xf numFmtId="0" fontId="87" fillId="0" borderId="0"/>
    <xf numFmtId="0" fontId="31" fillId="0" borderId="0" applyNumberFormat="0" applyFill="0" applyBorder="0" applyAlignment="0" applyProtection="0"/>
    <xf numFmtId="0" fontId="87" fillId="0" borderId="0"/>
    <xf numFmtId="0" fontId="31" fillId="0" borderId="0" applyNumberFormat="0" applyFill="0" applyBorder="0" applyAlignment="0" applyProtection="0"/>
    <xf numFmtId="0" fontId="87" fillId="0" borderId="0"/>
    <xf numFmtId="0" fontId="31" fillId="0" borderId="0" applyNumberFormat="0" applyFill="0" applyBorder="0" applyAlignment="0" applyProtection="0"/>
    <xf numFmtId="0" fontId="87" fillId="0" borderId="0"/>
    <xf numFmtId="0" fontId="16" fillId="57" borderId="0" applyNumberFormat="0" applyBorder="0" applyAlignment="0" applyProtection="0"/>
    <xf numFmtId="0" fontId="87" fillId="0" borderId="0"/>
    <xf numFmtId="0" fontId="30" fillId="0" borderId="0"/>
    <xf numFmtId="0" fontId="31" fillId="0" borderId="0" applyNumberFormat="0" applyFill="0" applyBorder="0" applyAlignment="0" applyProtection="0"/>
    <xf numFmtId="0" fontId="87" fillId="0" borderId="0"/>
    <xf numFmtId="0" fontId="30" fillId="0" borderId="0"/>
    <xf numFmtId="0" fontId="13" fillId="31" borderId="0" applyNumberFormat="0" applyBorder="0" applyAlignment="0" applyProtection="0"/>
    <xf numFmtId="0" fontId="87" fillId="0" borderId="0"/>
    <xf numFmtId="0" fontId="30" fillId="0" borderId="0"/>
    <xf numFmtId="0" fontId="31" fillId="0" borderId="0" applyNumberFormat="0" applyFill="0" applyBorder="0" applyAlignment="0" applyProtection="0"/>
    <xf numFmtId="0" fontId="87" fillId="0" borderId="0"/>
    <xf numFmtId="0" fontId="30" fillId="0" borderId="0"/>
    <xf numFmtId="0" fontId="31" fillId="0" borderId="0" applyNumberFormat="0" applyFill="0" applyBorder="0" applyAlignment="0" applyProtection="0"/>
    <xf numFmtId="0" fontId="87" fillId="0" borderId="0"/>
    <xf numFmtId="0" fontId="30" fillId="0" borderId="0"/>
    <xf numFmtId="0" fontId="9" fillId="40" borderId="0" applyNumberFormat="0" applyAlignment="0" applyProtection="0"/>
    <xf numFmtId="0" fontId="87" fillId="0" borderId="0"/>
    <xf numFmtId="0" fontId="30" fillId="0" borderId="0"/>
    <xf numFmtId="0" fontId="9" fillId="40" borderId="0" applyNumberFormat="0" applyAlignment="0" applyProtection="0"/>
    <xf numFmtId="0" fontId="87" fillId="0" borderId="0"/>
    <xf numFmtId="0" fontId="30" fillId="0" borderId="0"/>
    <xf numFmtId="0" fontId="9" fillId="40" borderId="0" applyNumberFormat="0" applyAlignment="0" applyProtection="0"/>
    <xf numFmtId="0" fontId="87" fillId="0" borderId="0"/>
    <xf numFmtId="0" fontId="30" fillId="0" borderId="0"/>
    <xf numFmtId="0" fontId="9" fillId="40" borderId="0" applyNumberFormat="0" applyAlignment="0" applyProtection="0"/>
    <xf numFmtId="0" fontId="87" fillId="0" borderId="0"/>
    <xf numFmtId="0" fontId="30" fillId="0" borderId="0"/>
    <xf numFmtId="0" fontId="9" fillId="40" borderId="0" applyNumberFormat="0" applyAlignment="0" applyProtection="0"/>
    <xf numFmtId="0" fontId="87" fillId="0" borderId="0"/>
    <xf numFmtId="0" fontId="30" fillId="0" borderId="0"/>
    <xf numFmtId="0" fontId="9" fillId="40" borderId="0" applyNumberFormat="0" applyAlignment="0" applyProtection="0"/>
    <xf numFmtId="0" fontId="87" fillId="0" borderId="0"/>
    <xf numFmtId="0" fontId="88" fillId="0" borderId="0"/>
    <xf numFmtId="0" fontId="87" fillId="0" borderId="0"/>
    <xf numFmtId="0" fontId="9" fillId="40" borderId="0" applyNumberFormat="0" applyAlignment="0" applyProtection="0"/>
    <xf numFmtId="0" fontId="87" fillId="0" borderId="0"/>
    <xf numFmtId="0" fontId="9" fillId="40" borderId="0" applyNumberFormat="0" applyAlignment="0" applyProtection="0"/>
    <xf numFmtId="0" fontId="87" fillId="0" borderId="0"/>
    <xf numFmtId="0" fontId="9" fillId="40" borderId="0" applyNumberFormat="0" applyAlignment="0" applyProtection="0"/>
    <xf numFmtId="0" fontId="87" fillId="0" borderId="0"/>
    <xf numFmtId="0" fontId="9" fillId="40" borderId="0" applyNumberFormat="0" applyAlignment="0" applyProtection="0"/>
    <xf numFmtId="0" fontId="87" fillId="0" borderId="0"/>
    <xf numFmtId="0" fontId="9" fillId="40" borderId="0" applyNumberFormat="0" applyAlignment="0" applyProtection="0"/>
    <xf numFmtId="0" fontId="87" fillId="0" borderId="0"/>
    <xf numFmtId="0" fontId="9" fillId="40" borderId="0" applyNumberFormat="0" applyAlignment="0" applyProtection="0"/>
    <xf numFmtId="0" fontId="87" fillId="0" borderId="0"/>
    <xf numFmtId="0" fontId="9" fillId="40" borderId="0" applyNumberFormat="0" applyAlignment="0" applyProtection="0"/>
    <xf numFmtId="0" fontId="87" fillId="0" borderId="0"/>
    <xf numFmtId="0" fontId="9" fillId="40" borderId="0" applyNumberFormat="0" applyAlignment="0" applyProtection="0"/>
    <xf numFmtId="0" fontId="87" fillId="0" borderId="0"/>
    <xf numFmtId="0" fontId="9" fillId="40" borderId="0" applyNumberFormat="0" applyAlignment="0" applyProtection="0"/>
    <xf numFmtId="0" fontId="87" fillId="0" borderId="0"/>
    <xf numFmtId="0" fontId="9" fillId="40" borderId="0" applyNumberFormat="0" applyAlignment="0" applyProtection="0"/>
    <xf numFmtId="0" fontId="87" fillId="0" borderId="0"/>
    <xf numFmtId="0" fontId="30" fillId="0" borderId="0"/>
    <xf numFmtId="0" fontId="9" fillId="40" borderId="0" applyNumberFormat="0" applyAlignment="0" applyProtection="0"/>
    <xf numFmtId="0" fontId="30" fillId="0" borderId="0"/>
    <xf numFmtId="0" fontId="9" fillId="40" borderId="0" applyNumberFormat="0" applyAlignment="0" applyProtection="0"/>
    <xf numFmtId="0" fontId="30" fillId="0" borderId="0"/>
    <xf numFmtId="0" fontId="79" fillId="40" borderId="0" applyNumberFormat="0" applyAlignment="0" applyProtection="0"/>
    <xf numFmtId="0" fontId="30" fillId="0" borderId="0"/>
    <xf numFmtId="0" fontId="9" fillId="40" borderId="0" applyNumberFormat="0" applyAlignment="0" applyProtection="0"/>
    <xf numFmtId="0" fontId="30" fillId="0" borderId="0"/>
    <xf numFmtId="0" fontId="9" fillId="40" borderId="0" applyNumberFormat="0" applyAlignment="0" applyProtection="0"/>
    <xf numFmtId="0" fontId="30" fillId="0" borderId="0"/>
    <xf numFmtId="0" fontId="9" fillId="40" borderId="0" applyNumberFormat="0" applyAlignment="0" applyProtection="0"/>
    <xf numFmtId="0" fontId="30" fillId="0" borderId="0"/>
    <xf numFmtId="0" fontId="9" fillId="40" borderId="0" applyNumberFormat="0" applyAlignment="0" applyProtection="0"/>
    <xf numFmtId="0" fontId="30" fillId="0" borderId="0"/>
    <xf numFmtId="0" fontId="9" fillId="40" borderId="0" applyNumberFormat="0" applyAlignment="0" applyProtection="0"/>
    <xf numFmtId="0" fontId="30" fillId="0" borderId="0"/>
    <xf numFmtId="0" fontId="9" fillId="40" borderId="0" applyNumberFormat="0" applyAlignment="0" applyProtection="0"/>
    <xf numFmtId="0" fontId="30" fillId="0" borderId="0"/>
    <xf numFmtId="0" fontId="9" fillId="40" borderId="0" applyNumberFormat="0" applyAlignment="0" applyProtection="0"/>
    <xf numFmtId="0" fontId="30" fillId="0" borderId="0"/>
    <xf numFmtId="0" fontId="87" fillId="0" borderId="0"/>
    <xf numFmtId="0" fontId="9" fillId="40" borderId="0" applyNumberFormat="0" applyAlignment="0" applyProtection="0"/>
    <xf numFmtId="0" fontId="87" fillId="0" borderId="0"/>
    <xf numFmtId="0" fontId="13" fillId="0" borderId="0"/>
    <xf numFmtId="0" fontId="87" fillId="0" borderId="0"/>
    <xf numFmtId="0" fontId="9" fillId="40" borderId="0" applyNumberFormat="0" applyAlignment="0" applyProtection="0"/>
    <xf numFmtId="0" fontId="87" fillId="0" borderId="0"/>
    <xf numFmtId="0" fontId="39" fillId="0" borderId="0" applyNumberFormat="0" applyFont="0" applyAlignment="0" applyProtection="0"/>
    <xf numFmtId="0" fontId="87" fillId="0" borderId="0"/>
    <xf numFmtId="0" fontId="33" fillId="0" borderId="0"/>
    <xf numFmtId="0" fontId="87" fillId="0" borderId="0"/>
    <xf numFmtId="0" fontId="13" fillId="0" borderId="0"/>
    <xf numFmtId="0" fontId="87" fillId="0" borderId="0"/>
    <xf numFmtId="0" fontId="39" fillId="0" borderId="0" applyNumberFormat="0" applyFont="0" applyAlignment="0" applyProtection="0"/>
    <xf numFmtId="0" fontId="87" fillId="0" borderId="0"/>
    <xf numFmtId="0" fontId="39" fillId="0" borderId="0" applyNumberFormat="0" applyFont="0" applyAlignment="0" applyProtection="0"/>
    <xf numFmtId="0" fontId="87" fillId="0" borderId="0"/>
    <xf numFmtId="0" fontId="87" fillId="0" borderId="0"/>
    <xf numFmtId="0" fontId="87" fillId="0" borderId="0"/>
    <xf numFmtId="0" fontId="30" fillId="0" borderId="0"/>
    <xf numFmtId="0" fontId="87" fillId="0" borderId="0"/>
    <xf numFmtId="0" fontId="87" fillId="0" borderId="0"/>
    <xf numFmtId="0" fontId="39" fillId="0" borderId="0" applyNumberFormat="0" applyFont="0" applyAlignment="0" applyProtection="0"/>
    <xf numFmtId="0" fontId="30" fillId="0" borderId="0"/>
    <xf numFmtId="0" fontId="36" fillId="0" borderId="0" applyNumberFormat="0" applyFont="0" applyAlignment="0" applyProtection="0"/>
    <xf numFmtId="0" fontId="9" fillId="40" borderId="0" applyNumberFormat="0" applyAlignment="0" applyProtection="0"/>
    <xf numFmtId="0" fontId="87" fillId="0" borderId="0"/>
    <xf numFmtId="0" fontId="39" fillId="0" borderId="0" applyNumberFormat="0" applyFont="0" applyAlignment="0" applyProtection="0"/>
    <xf numFmtId="0" fontId="87" fillId="0" borderId="0"/>
    <xf numFmtId="0" fontId="39" fillId="0" borderId="0" applyNumberFormat="0" applyFont="0" applyAlignment="0" applyProtection="0"/>
    <xf numFmtId="0" fontId="87" fillId="0" borderId="0"/>
    <xf numFmtId="0" fontId="39" fillId="0" borderId="0" applyNumberFormat="0" applyFont="0" applyAlignment="0" applyProtection="0"/>
    <xf numFmtId="0" fontId="87" fillId="0" borderId="0"/>
    <xf numFmtId="0" fontId="39" fillId="0" borderId="0" applyNumberFormat="0" applyFont="0" applyAlignment="0" applyProtection="0"/>
    <xf numFmtId="0" fontId="87" fillId="0" borderId="0"/>
    <xf numFmtId="0" fontId="39" fillId="0" borderId="0" applyNumberFormat="0" applyFont="0" applyAlignment="0" applyProtection="0"/>
    <xf numFmtId="0" fontId="87" fillId="0" borderId="0"/>
    <xf numFmtId="0" fontId="39" fillId="0" borderId="0" applyNumberFormat="0" applyFont="0" applyAlignment="0" applyProtection="0"/>
    <xf numFmtId="0" fontId="87" fillId="0" borderId="0"/>
    <xf numFmtId="0" fontId="13" fillId="31" borderId="0" applyNumberFormat="0" applyBorder="0" applyAlignment="0" applyProtection="0"/>
    <xf numFmtId="0" fontId="30" fillId="0" borderId="0"/>
    <xf numFmtId="0" fontId="39" fillId="0" borderId="0" applyNumberFormat="0" applyFont="0" applyAlignment="0" applyProtection="0"/>
    <xf numFmtId="0" fontId="30" fillId="0" borderId="0"/>
    <xf numFmtId="0" fontId="30" fillId="0" borderId="0"/>
    <xf numFmtId="0" fontId="9" fillId="40" borderId="0" applyNumberFormat="0" applyAlignment="0" applyProtection="0"/>
    <xf numFmtId="0" fontId="87" fillId="0" borderId="0"/>
    <xf numFmtId="0" fontId="39" fillId="0" borderId="0" applyNumberFormat="0" applyFont="0" applyAlignment="0" applyProtection="0"/>
    <xf numFmtId="0" fontId="87" fillId="0" borderId="0"/>
    <xf numFmtId="0" fontId="39" fillId="0" borderId="0" applyNumberFormat="0" applyFont="0" applyAlignment="0" applyProtection="0"/>
    <xf numFmtId="0" fontId="87" fillId="0" borderId="0"/>
    <xf numFmtId="0" fontId="39" fillId="0" borderId="0" applyNumberFormat="0" applyFont="0" applyAlignment="0" applyProtection="0"/>
    <xf numFmtId="0" fontId="30" fillId="0" borderId="0"/>
    <xf numFmtId="0" fontId="39" fillId="0" borderId="0" applyNumberFormat="0" applyFont="0" applyAlignment="0" applyProtection="0"/>
    <xf numFmtId="0" fontId="30" fillId="0" borderId="0"/>
    <xf numFmtId="0" fontId="39" fillId="0" borderId="0" applyNumberFormat="0" applyFont="0" applyAlignment="0" applyProtection="0"/>
    <xf numFmtId="0" fontId="30" fillId="0" borderId="0"/>
    <xf numFmtId="0" fontId="39" fillId="0" borderId="0" applyNumberFormat="0" applyFont="0" applyAlignment="0" applyProtection="0"/>
    <xf numFmtId="0" fontId="30" fillId="0" borderId="0"/>
    <xf numFmtId="0" fontId="36" fillId="0" borderId="0" applyNumberFormat="0" applyFont="0" applyAlignment="0" applyProtection="0"/>
    <xf numFmtId="0" fontId="87" fillId="0" borderId="0"/>
    <xf numFmtId="0" fontId="39" fillId="0" borderId="0" applyNumberFormat="0" applyFont="0" applyAlignment="0" applyProtection="0"/>
    <xf numFmtId="0" fontId="87" fillId="0" borderId="0"/>
    <xf numFmtId="0" fontId="87" fillId="0" borderId="0"/>
    <xf numFmtId="0" fontId="31" fillId="0" borderId="0" applyNumberFormat="0" applyFill="0" applyBorder="0" applyAlignment="0" applyProtection="0"/>
    <xf numFmtId="0" fontId="30" fillId="0" borderId="0"/>
    <xf numFmtId="0" fontId="30" fillId="0" borderId="0"/>
    <xf numFmtId="0" fontId="39" fillId="0" borderId="0" applyNumberFormat="0" applyFont="0" applyAlignment="0" applyProtection="0"/>
    <xf numFmtId="0" fontId="30" fillId="0" borderId="0"/>
    <xf numFmtId="0" fontId="39" fillId="0" borderId="0" applyNumberFormat="0" applyFont="0" applyAlignment="0" applyProtection="0"/>
    <xf numFmtId="0" fontId="30" fillId="0" borderId="0"/>
    <xf numFmtId="0" fontId="39" fillId="0" borderId="0" applyNumberFormat="0" applyFont="0" applyAlignment="0" applyProtection="0"/>
    <xf numFmtId="0" fontId="30" fillId="0" borderId="0"/>
    <xf numFmtId="0" fontId="39" fillId="0" borderId="0" applyNumberFormat="0" applyFont="0" applyAlignment="0" applyProtection="0"/>
    <xf numFmtId="0" fontId="30" fillId="0" borderId="0"/>
    <xf numFmtId="0" fontId="39" fillId="0" borderId="0" applyNumberFormat="0" applyFont="0" applyAlignment="0" applyProtection="0"/>
    <xf numFmtId="0" fontId="30" fillId="0" borderId="0"/>
    <xf numFmtId="0" fontId="39" fillId="0" borderId="0" applyNumberFormat="0" applyFont="0" applyAlignment="0" applyProtection="0"/>
    <xf numFmtId="0" fontId="30" fillId="0" borderId="0"/>
    <xf numFmtId="0" fontId="39" fillId="0" borderId="0" applyNumberFormat="0" applyFont="0" applyAlignment="0" applyProtection="0"/>
    <xf numFmtId="0" fontId="30" fillId="0" borderId="0"/>
    <xf numFmtId="0" fontId="39" fillId="0" borderId="0" applyNumberFormat="0" applyFont="0" applyAlignment="0" applyProtection="0"/>
    <xf numFmtId="0" fontId="87" fillId="0" borderId="0"/>
    <xf numFmtId="0" fontId="87" fillId="0" borderId="0"/>
    <xf numFmtId="0" fontId="87" fillId="0" borderId="0"/>
    <xf numFmtId="0" fontId="30" fillId="0" borderId="0"/>
    <xf numFmtId="0" fontId="30" fillId="0" borderId="0"/>
    <xf numFmtId="0" fontId="30" fillId="0" borderId="0"/>
    <xf numFmtId="0" fontId="36" fillId="0" borderId="0"/>
    <xf numFmtId="0" fontId="39" fillId="0" borderId="0" applyNumberFormat="0" applyFont="0" applyAlignment="0" applyProtection="0"/>
    <xf numFmtId="0" fontId="30" fillId="0" borderId="0"/>
    <xf numFmtId="0" fontId="33" fillId="0" borderId="0"/>
    <xf numFmtId="0" fontId="30" fillId="0" borderId="0"/>
    <xf numFmtId="0" fontId="33" fillId="0" borderId="0"/>
    <xf numFmtId="0" fontId="30" fillId="0" borderId="0"/>
    <xf numFmtId="0" fontId="33" fillId="0" borderId="0"/>
    <xf numFmtId="0" fontId="30" fillId="0" borderId="0"/>
    <xf numFmtId="0" fontId="33" fillId="0" borderId="0"/>
    <xf numFmtId="0" fontId="30" fillId="0" borderId="0"/>
    <xf numFmtId="0" fontId="33" fillId="0" borderId="0"/>
    <xf numFmtId="0" fontId="30" fillId="0" borderId="0"/>
    <xf numFmtId="0" fontId="33" fillId="0" borderId="0"/>
    <xf numFmtId="0" fontId="30" fillId="0" borderId="0"/>
    <xf numFmtId="0" fontId="33" fillId="0" borderId="0"/>
    <xf numFmtId="0" fontId="30" fillId="0" borderId="0"/>
    <xf numFmtId="0" fontId="33" fillId="0" borderId="0"/>
    <xf numFmtId="0" fontId="30"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30" fillId="0" borderId="0"/>
    <xf numFmtId="0" fontId="13" fillId="0" borderId="0"/>
    <xf numFmtId="0" fontId="87" fillId="0" borderId="0"/>
    <xf numFmtId="0" fontId="30" fillId="0" borderId="0"/>
    <xf numFmtId="0" fontId="87" fillId="0" borderId="0"/>
    <xf numFmtId="0" fontId="87" fillId="0" borderId="0"/>
    <xf numFmtId="0" fontId="33" fillId="0" borderId="0"/>
    <xf numFmtId="0" fontId="88" fillId="0" borderId="0"/>
    <xf numFmtId="0" fontId="33" fillId="0" borderId="0"/>
    <xf numFmtId="0" fontId="30" fillId="0" borderId="0"/>
    <xf numFmtId="0" fontId="87" fillId="0" borderId="0"/>
    <xf numFmtId="0" fontId="13" fillId="0" borderId="0"/>
    <xf numFmtId="0" fontId="30" fillId="0" borderId="0"/>
    <xf numFmtId="0" fontId="87" fillId="0" borderId="0"/>
    <xf numFmtId="0" fontId="1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3" fillId="0" borderId="0"/>
    <xf numFmtId="0" fontId="87" fillId="0" borderId="0"/>
    <xf numFmtId="0" fontId="39" fillId="0" borderId="0"/>
    <xf numFmtId="0" fontId="87" fillId="0" borderId="0"/>
    <xf numFmtId="0" fontId="33" fillId="0" borderId="0"/>
    <xf numFmtId="0" fontId="33" fillId="0" borderId="0"/>
    <xf numFmtId="0" fontId="87" fillId="0" borderId="0"/>
    <xf numFmtId="0" fontId="39" fillId="0" borderId="0"/>
    <xf numFmtId="0" fontId="87" fillId="0" borderId="0"/>
    <xf numFmtId="0" fontId="33" fillId="0" borderId="0"/>
    <xf numFmtId="0" fontId="87" fillId="0" borderId="0"/>
    <xf numFmtId="0" fontId="84" fillId="47" borderId="0" applyNumberFormat="0" applyBorder="0" applyAlignment="0" applyProtection="0"/>
    <xf numFmtId="0" fontId="87" fillId="0" borderId="0"/>
    <xf numFmtId="0" fontId="13" fillId="31" borderId="0" applyNumberFormat="0" applyBorder="0" applyAlignment="0" applyProtection="0"/>
    <xf numFmtId="0" fontId="87" fillId="0" borderId="0"/>
    <xf numFmtId="0" fontId="64" fillId="35" borderId="5" applyNumberFormat="0" applyAlignment="0" applyProtection="0"/>
    <xf numFmtId="0" fontId="87" fillId="0" borderId="0"/>
    <xf numFmtId="0" fontId="64" fillId="35" borderId="5" applyNumberFormat="0" applyAlignment="0" applyProtection="0"/>
    <xf numFmtId="0" fontId="87" fillId="0" borderId="0"/>
    <xf numFmtId="0" fontId="13" fillId="31" borderId="0" applyNumberFormat="0" applyBorder="0" applyAlignment="0" applyProtection="0"/>
    <xf numFmtId="0" fontId="87" fillId="0" borderId="0"/>
    <xf numFmtId="0" fontId="14" fillId="0" borderId="0" applyNumberFormat="0" applyFill="0" applyBorder="0" applyAlignment="0" applyProtection="0"/>
    <xf numFmtId="0" fontId="87" fillId="0" borderId="0"/>
    <xf numFmtId="0" fontId="14" fillId="0" borderId="0" applyNumberFormat="0" applyFill="0" applyBorder="0" applyAlignment="0" applyProtection="0"/>
    <xf numFmtId="0" fontId="87" fillId="0" borderId="0"/>
    <xf numFmtId="0" fontId="14" fillId="0" borderId="0" applyNumberFormat="0" applyFill="0" applyBorder="0" applyAlignment="0" applyProtection="0"/>
    <xf numFmtId="0" fontId="30" fillId="0" borderId="0"/>
    <xf numFmtId="0" fontId="14" fillId="0" borderId="0" applyNumberFormat="0" applyFill="0" applyBorder="0" applyAlignment="0" applyProtection="0"/>
    <xf numFmtId="0" fontId="87" fillId="0" borderId="0"/>
    <xf numFmtId="0" fontId="30" fillId="0" borderId="0"/>
    <xf numFmtId="0" fontId="14" fillId="0" borderId="0" applyNumberFormat="0" applyFill="0" applyBorder="0" applyAlignment="0" applyProtection="0"/>
    <xf numFmtId="0" fontId="87" fillId="0" borderId="0"/>
    <xf numFmtId="0" fontId="30" fillId="0" borderId="0"/>
    <xf numFmtId="0" fontId="14" fillId="0" borderId="0" applyNumberFormat="0" applyFill="0" applyBorder="0" applyAlignment="0" applyProtection="0"/>
    <xf numFmtId="0" fontId="87" fillId="0" borderId="0"/>
    <xf numFmtId="0" fontId="30" fillId="0" borderId="0"/>
    <xf numFmtId="0" fontId="14" fillId="0" borderId="0" applyNumberFormat="0" applyFill="0" applyBorder="0" applyAlignment="0" applyProtection="0"/>
    <xf numFmtId="0" fontId="87" fillId="0" borderId="0"/>
    <xf numFmtId="0" fontId="87" fillId="0" borderId="0"/>
    <xf numFmtId="0" fontId="14" fillId="0" borderId="0" applyNumberFormat="0" applyFill="0" applyBorder="0" applyAlignment="0" applyProtection="0"/>
    <xf numFmtId="0" fontId="87" fillId="0" borderId="0"/>
    <xf numFmtId="0" fontId="14" fillId="0" borderId="0" applyNumberFormat="0" applyFill="0" applyBorder="0" applyAlignment="0" applyProtection="0"/>
    <xf numFmtId="0" fontId="87" fillId="0" borderId="0"/>
    <xf numFmtId="0" fontId="88" fillId="0" borderId="0"/>
    <xf numFmtId="0" fontId="87" fillId="0" borderId="0"/>
    <xf numFmtId="0" fontId="87" fillId="0" borderId="0"/>
    <xf numFmtId="0" fontId="87" fillId="0" borderId="0" applyNumberFormat="0" applyFill="0" applyBorder="0" applyAlignment="0" applyProtection="0"/>
    <xf numFmtId="0" fontId="87" fillId="0" borderId="0"/>
    <xf numFmtId="0" fontId="14" fillId="0" borderId="0" applyNumberFormat="0" applyFill="0" applyBorder="0" applyAlignment="0" applyProtection="0"/>
    <xf numFmtId="0" fontId="87" fillId="0" borderId="0"/>
    <xf numFmtId="0" fontId="14" fillId="0" borderId="0" applyNumberFormat="0" applyFill="0" applyBorder="0" applyAlignment="0" applyProtection="0"/>
    <xf numFmtId="0" fontId="87" fillId="0" borderId="0"/>
    <xf numFmtId="0" fontId="14" fillId="0" borderId="0" applyNumberFormat="0" applyFill="0" applyBorder="0" applyAlignment="0" applyProtection="0"/>
    <xf numFmtId="0" fontId="88" fillId="0" borderId="0"/>
    <xf numFmtId="0" fontId="14" fillId="0" borderId="0" applyNumberFormat="0" applyFill="0" applyBorder="0" applyAlignment="0" applyProtection="0"/>
    <xf numFmtId="0" fontId="87" fillId="0" borderId="0"/>
    <xf numFmtId="0" fontId="14" fillId="0" borderId="0" applyNumberFormat="0" applyFill="0" applyBorder="0" applyAlignment="0" applyProtection="0"/>
    <xf numFmtId="0" fontId="87" fillId="0" borderId="0"/>
    <xf numFmtId="0" fontId="14" fillId="0" borderId="0" applyNumberFormat="0" applyFill="0" applyBorder="0" applyAlignment="0" applyProtection="0"/>
    <xf numFmtId="0" fontId="87" fillId="0" borderId="0"/>
    <xf numFmtId="0" fontId="14" fillId="0" borderId="0" applyNumberFormat="0" applyFill="0" applyBorder="0" applyAlignment="0" applyProtection="0"/>
    <xf numFmtId="0" fontId="87" fillId="0" borderId="0"/>
    <xf numFmtId="0" fontId="14" fillId="0" borderId="0" applyNumberFormat="0" applyFill="0" applyBorder="0" applyAlignment="0" applyProtection="0"/>
    <xf numFmtId="0" fontId="87" fillId="0" borderId="0"/>
    <xf numFmtId="0" fontId="14" fillId="0" borderId="0" applyNumberFormat="0" applyFill="0" applyBorder="0" applyAlignment="0" applyProtection="0"/>
    <xf numFmtId="0" fontId="87" fillId="0" borderId="0"/>
    <xf numFmtId="0" fontId="14" fillId="0" borderId="0" applyNumberFormat="0" applyFill="0" applyBorder="0" applyAlignment="0" applyProtection="0"/>
    <xf numFmtId="0" fontId="87" fillId="0" borderId="0"/>
    <xf numFmtId="0" fontId="14" fillId="0" borderId="0" applyNumberFormat="0" applyFill="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4" fillId="0" borderId="9" applyNumberFormat="0" applyFill="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4" fillId="0" borderId="9" applyNumberFormat="0" applyFill="0" applyAlignment="0" applyProtection="0"/>
    <xf numFmtId="0" fontId="87" fillId="0" borderId="0"/>
    <xf numFmtId="0" fontId="14" fillId="0" borderId="9" applyNumberFormat="0" applyFill="0" applyAlignment="0" applyProtection="0"/>
    <xf numFmtId="0" fontId="87" fillId="0" borderId="0"/>
    <xf numFmtId="0" fontId="14" fillId="0" borderId="9" applyNumberFormat="0" applyFill="0" applyAlignment="0" applyProtection="0"/>
    <xf numFmtId="0" fontId="87" fillId="0" borderId="0"/>
    <xf numFmtId="0" fontId="88" fillId="0" borderId="0"/>
    <xf numFmtId="0" fontId="88" fillId="0" borderId="0"/>
    <xf numFmtId="0" fontId="14" fillId="0" borderId="9" applyNumberFormat="0" applyFill="0" applyAlignment="0" applyProtection="0"/>
    <xf numFmtId="0" fontId="30" fillId="0" borderId="0"/>
    <xf numFmtId="0" fontId="87" fillId="0" borderId="0"/>
    <xf numFmtId="0" fontId="30" fillId="0" borderId="0"/>
    <xf numFmtId="0" fontId="87" fillId="0" borderId="0"/>
    <xf numFmtId="0" fontId="88" fillId="0" borderId="0"/>
    <xf numFmtId="0" fontId="88" fillId="0" borderId="0"/>
    <xf numFmtId="0" fontId="30" fillId="0" borderId="0"/>
    <xf numFmtId="0" fontId="87" fillId="0" borderId="9" applyNumberFormat="0" applyFill="0" applyAlignment="0" applyProtection="0"/>
    <xf numFmtId="0" fontId="87" fillId="0" borderId="0"/>
    <xf numFmtId="0" fontId="88" fillId="0" borderId="0"/>
    <xf numFmtId="0" fontId="88" fillId="0" borderId="0"/>
    <xf numFmtId="0" fontId="14" fillId="0" borderId="9" applyNumberFormat="0" applyFill="0" applyAlignment="0" applyProtection="0"/>
    <xf numFmtId="0" fontId="30" fillId="0" borderId="0"/>
    <xf numFmtId="0" fontId="88" fillId="0" borderId="0"/>
    <xf numFmtId="0" fontId="88" fillId="0" borderId="0"/>
    <xf numFmtId="0" fontId="14" fillId="0" borderId="9" applyNumberFormat="0" applyFill="0" applyAlignment="0" applyProtection="0"/>
    <xf numFmtId="0" fontId="88" fillId="0" borderId="0"/>
    <xf numFmtId="0" fontId="14" fillId="0" borderId="9" applyNumberFormat="0" applyFill="0" applyAlignment="0" applyProtection="0"/>
    <xf numFmtId="0" fontId="88" fillId="0" borderId="0"/>
    <xf numFmtId="0" fontId="14" fillId="0" borderId="9" applyNumberFormat="0" applyFill="0" applyAlignment="0" applyProtection="0"/>
    <xf numFmtId="0" fontId="9" fillId="0" borderId="0">
      <alignment vertical="center"/>
    </xf>
    <xf numFmtId="0" fontId="14" fillId="0" borderId="9" applyNumberFormat="0" applyFill="0" applyAlignment="0" applyProtection="0"/>
    <xf numFmtId="0" fontId="87" fillId="0" borderId="0"/>
    <xf numFmtId="0" fontId="30" fillId="0" borderId="0"/>
    <xf numFmtId="0" fontId="14" fillId="0" borderId="9" applyNumberFormat="0" applyFill="0" applyAlignment="0" applyProtection="0"/>
    <xf numFmtId="0" fontId="87" fillId="0" borderId="0"/>
    <xf numFmtId="0" fontId="30" fillId="0" borderId="0"/>
    <xf numFmtId="0" fontId="14" fillId="0" borderId="9" applyNumberFormat="0" applyFill="0" applyAlignment="0" applyProtection="0"/>
    <xf numFmtId="0" fontId="87" fillId="0" borderId="0"/>
    <xf numFmtId="0" fontId="30" fillId="0" borderId="0"/>
    <xf numFmtId="0" fontId="33" fillId="0" borderId="0"/>
    <xf numFmtId="0" fontId="87" fillId="0" borderId="0"/>
    <xf numFmtId="0" fontId="30" fillId="0" borderId="0"/>
    <xf numFmtId="0" fontId="13" fillId="0" borderId="0"/>
    <xf numFmtId="0" fontId="87" fillId="0" borderId="0"/>
    <xf numFmtId="0" fontId="30" fillId="0" borderId="0"/>
    <xf numFmtId="0" fontId="14" fillId="0" borderId="9" applyNumberFormat="0" applyFill="0" applyAlignment="0" applyProtection="0"/>
    <xf numFmtId="0" fontId="87" fillId="0" borderId="0"/>
    <xf numFmtId="0" fontId="30" fillId="0" borderId="0"/>
    <xf numFmtId="0" fontId="14" fillId="0" borderId="9" applyNumberFormat="0" applyFill="0" applyAlignment="0" applyProtection="0"/>
    <xf numFmtId="0" fontId="87" fillId="0" borderId="0"/>
    <xf numFmtId="0" fontId="30" fillId="0" borderId="0"/>
    <xf numFmtId="0" fontId="14" fillId="0" borderId="9" applyNumberFormat="0" applyFill="0" applyAlignment="0" applyProtection="0"/>
    <xf numFmtId="0" fontId="87" fillId="0" borderId="0"/>
    <xf numFmtId="0" fontId="30" fillId="0" borderId="0"/>
    <xf numFmtId="0" fontId="14" fillId="0" borderId="9" applyNumberFormat="0" applyFill="0" applyAlignment="0" applyProtection="0"/>
    <xf numFmtId="0" fontId="87" fillId="0" borderId="0"/>
    <xf numFmtId="0" fontId="13" fillId="0" borderId="0"/>
    <xf numFmtId="0" fontId="87" fillId="0" borderId="0"/>
    <xf numFmtId="0" fontId="87" fillId="0" borderId="0"/>
    <xf numFmtId="0" fontId="30" fillId="0" borderId="0"/>
    <xf numFmtId="0" fontId="14" fillId="0" borderId="9" applyNumberFormat="0" applyFill="0" applyAlignment="0" applyProtection="0"/>
    <xf numFmtId="0" fontId="87" fillId="0" borderId="0"/>
    <xf numFmtId="0" fontId="87" fillId="0" borderId="0"/>
    <xf numFmtId="0" fontId="87" fillId="0" borderId="0"/>
    <xf numFmtId="0" fontId="30" fillId="0" borderId="0"/>
    <xf numFmtId="0" fontId="14" fillId="0" borderId="9" applyNumberFormat="0" applyFill="0" applyAlignment="0" applyProtection="0"/>
    <xf numFmtId="0" fontId="87" fillId="0" borderId="0"/>
    <xf numFmtId="0" fontId="30" fillId="0" borderId="0"/>
    <xf numFmtId="0" fontId="14" fillId="0" borderId="9" applyNumberFormat="0" applyFill="0" applyAlignment="0" applyProtection="0"/>
    <xf numFmtId="0" fontId="87" fillId="0" borderId="0"/>
    <xf numFmtId="0" fontId="30" fillId="0" borderId="0"/>
    <xf numFmtId="0" fontId="14" fillId="0" borderId="9" applyNumberFormat="0" applyFill="0" applyAlignment="0" applyProtection="0"/>
    <xf numFmtId="0" fontId="87" fillId="0" borderId="0"/>
    <xf numFmtId="0" fontId="30" fillId="0" borderId="0"/>
    <xf numFmtId="0" fontId="14" fillId="0" borderId="9" applyNumberFormat="0" applyFill="0" applyAlignment="0" applyProtection="0"/>
    <xf numFmtId="0" fontId="87" fillId="0" borderId="0"/>
    <xf numFmtId="0" fontId="30" fillId="0" borderId="0"/>
    <xf numFmtId="0" fontId="14" fillId="0" borderId="9" applyNumberFormat="0" applyFill="0" applyAlignment="0" applyProtection="0"/>
    <xf numFmtId="0" fontId="87" fillId="0" borderId="0"/>
    <xf numFmtId="0" fontId="30" fillId="0" borderId="0"/>
    <xf numFmtId="0" fontId="13" fillId="31" borderId="0" applyNumberFormat="0" applyBorder="0" applyAlignment="0" applyProtection="0"/>
    <xf numFmtId="0" fontId="87" fillId="0" borderId="0"/>
    <xf numFmtId="0" fontId="30" fillId="0" borderId="0"/>
    <xf numFmtId="0" fontId="14" fillId="0" borderId="9" applyNumberFormat="0" applyFill="0" applyAlignment="0" applyProtection="0"/>
    <xf numFmtId="0" fontId="87" fillId="0" borderId="0"/>
    <xf numFmtId="0" fontId="88" fillId="0" borderId="0"/>
    <xf numFmtId="0" fontId="14" fillId="0" borderId="9" applyNumberFormat="0" applyFill="0" applyAlignment="0" applyProtection="0"/>
    <xf numFmtId="0" fontId="30"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0" fillId="0" borderId="0"/>
    <xf numFmtId="0" fontId="87" fillId="0" borderId="0"/>
    <xf numFmtId="0" fontId="87" fillId="0" borderId="0"/>
    <xf numFmtId="0" fontId="14" fillId="0" borderId="9" applyNumberFormat="0" applyFill="0" applyAlignment="0" applyProtection="0"/>
    <xf numFmtId="0" fontId="87" fillId="0" borderId="0"/>
    <xf numFmtId="0" fontId="87" fillId="0" borderId="0"/>
    <xf numFmtId="0" fontId="30" fillId="0" borderId="0"/>
    <xf numFmtId="0" fontId="87" fillId="0" borderId="0"/>
    <xf numFmtId="0" fontId="87" fillId="0" borderId="0"/>
    <xf numFmtId="0" fontId="29" fillId="0" borderId="8" applyNumberFormat="0" applyFill="0" applyAlignment="0" applyProtection="0"/>
    <xf numFmtId="0" fontId="87" fillId="0" borderId="0"/>
    <xf numFmtId="0" fontId="29" fillId="0" borderId="8" applyNumberFormat="0" applyFill="0" applyAlignment="0" applyProtection="0"/>
    <xf numFmtId="0" fontId="87" fillId="0" borderId="0"/>
    <xf numFmtId="0" fontId="29" fillId="0" borderId="8" applyNumberFormat="0" applyFill="0" applyAlignment="0" applyProtection="0"/>
    <xf numFmtId="0" fontId="30" fillId="0" borderId="0"/>
    <xf numFmtId="0" fontId="87" fillId="0" borderId="0"/>
    <xf numFmtId="0" fontId="14" fillId="0" borderId="9" applyNumberFormat="0" applyFill="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0" fillId="0" borderId="0"/>
    <xf numFmtId="0" fontId="87" fillId="0" borderId="0"/>
    <xf numFmtId="0" fontId="87" fillId="0" borderId="0"/>
    <xf numFmtId="0" fontId="29" fillId="0" borderId="8" applyNumberFormat="0" applyFill="0" applyAlignment="0" applyProtection="0"/>
    <xf numFmtId="0" fontId="87" fillId="0" borderId="0"/>
    <xf numFmtId="0" fontId="87" fillId="0" borderId="0"/>
    <xf numFmtId="0" fontId="30" fillId="0" borderId="0"/>
    <xf numFmtId="0" fontId="87" fillId="0" borderId="0"/>
    <xf numFmtId="0" fontId="87" fillId="0" borderId="0"/>
    <xf numFmtId="0" fontId="29" fillId="0" borderId="8" applyNumberFormat="0" applyFill="0" applyAlignment="0" applyProtection="0"/>
    <xf numFmtId="0" fontId="87" fillId="0" borderId="0"/>
    <xf numFmtId="0" fontId="29" fillId="0" borderId="8" applyNumberFormat="0" applyFill="0" applyAlignment="0" applyProtection="0"/>
    <xf numFmtId="0" fontId="87" fillId="0" borderId="0"/>
    <xf numFmtId="0" fontId="29" fillId="0" borderId="8" applyNumberFormat="0" applyFill="0" applyAlignment="0" applyProtection="0"/>
    <xf numFmtId="0" fontId="30" fillId="0" borderId="0"/>
    <xf numFmtId="0" fontId="87" fillId="0" borderId="0"/>
    <xf numFmtId="0" fontId="29" fillId="0" borderId="8" applyNumberFormat="0" applyFill="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29" fillId="0" borderId="8" applyNumberFormat="0" applyFill="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29" fillId="0" borderId="8" applyNumberFormat="0" applyFill="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29" fillId="0" borderId="8" applyNumberFormat="0" applyFill="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29" fillId="0" borderId="8" applyNumberFormat="0" applyFill="0" applyAlignment="0" applyProtection="0"/>
    <xf numFmtId="0" fontId="87" fillId="0" borderId="0"/>
    <xf numFmtId="0" fontId="29" fillId="0" borderId="8" applyNumberFormat="0" applyFill="0" applyAlignment="0" applyProtection="0"/>
    <xf numFmtId="0" fontId="87" fillId="0" borderId="0"/>
    <xf numFmtId="0" fontId="9" fillId="0" borderId="0"/>
    <xf numFmtId="0" fontId="9" fillId="0" borderId="0"/>
    <xf numFmtId="0" fontId="29" fillId="0" borderId="8" applyNumberFormat="0" applyFill="0" applyAlignment="0" applyProtection="0"/>
    <xf numFmtId="0" fontId="87" fillId="0" borderId="0"/>
    <xf numFmtId="0" fontId="9" fillId="0" borderId="0"/>
    <xf numFmtId="0" fontId="9" fillId="0" borderId="0"/>
    <xf numFmtId="0" fontId="29" fillId="0" borderId="8" applyNumberFormat="0" applyFill="0" applyAlignment="0" applyProtection="0"/>
    <xf numFmtId="0" fontId="87" fillId="0" borderId="0"/>
    <xf numFmtId="0" fontId="9" fillId="0" borderId="0"/>
    <xf numFmtId="0" fontId="9" fillId="0" borderId="0"/>
    <xf numFmtId="0" fontId="29" fillId="0" borderId="8" applyNumberFormat="0" applyFill="0" applyAlignment="0" applyProtection="0"/>
    <xf numFmtId="0" fontId="9" fillId="0" borderId="0"/>
    <xf numFmtId="0" fontId="9" fillId="0" borderId="0"/>
    <xf numFmtId="0" fontId="9" fillId="0" borderId="0"/>
    <xf numFmtId="0" fontId="29" fillId="0" borderId="8" applyNumberFormat="0" applyFill="0" applyAlignment="0" applyProtection="0"/>
    <xf numFmtId="0" fontId="87" fillId="0" borderId="0"/>
    <xf numFmtId="0" fontId="9" fillId="0" borderId="0"/>
    <xf numFmtId="0" fontId="9" fillId="0" borderId="0"/>
    <xf numFmtId="0" fontId="29" fillId="0" borderId="8" applyNumberFormat="0" applyFill="0" applyAlignment="0" applyProtection="0"/>
    <xf numFmtId="0" fontId="87"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29" fillId="0" borderId="8" applyNumberFormat="0" applyFill="0" applyAlignment="0" applyProtection="0"/>
    <xf numFmtId="0" fontId="87" fillId="0" borderId="0"/>
    <xf numFmtId="0" fontId="29" fillId="0" borderId="8" applyNumberFormat="0" applyFill="0" applyAlignment="0" applyProtection="0"/>
    <xf numFmtId="0" fontId="87" fillId="0" borderId="0"/>
    <xf numFmtId="0" fontId="29" fillId="0" borderId="8" applyNumberFormat="0" applyFill="0" applyAlignment="0" applyProtection="0"/>
    <xf numFmtId="0" fontId="87" fillId="0" borderId="0"/>
    <xf numFmtId="0" fontId="29" fillId="0" borderId="8" applyNumberFormat="0" applyFill="0" applyAlignment="0" applyProtection="0"/>
    <xf numFmtId="0" fontId="87" fillId="0" borderId="0"/>
    <xf numFmtId="0" fontId="60" fillId="0" borderId="8" applyNumberFormat="0" applyFill="0" applyAlignment="0" applyProtection="0"/>
    <xf numFmtId="0" fontId="87" fillId="0" borderId="0"/>
    <xf numFmtId="0" fontId="29" fillId="0" borderId="8" applyNumberFormat="0" applyFill="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29" fillId="0" borderId="8" applyNumberFormat="0" applyFill="0" applyAlignment="0" applyProtection="0"/>
    <xf numFmtId="0" fontId="87" fillId="0" borderId="0"/>
    <xf numFmtId="0" fontId="29" fillId="0" borderId="8" applyNumberFormat="0" applyFill="0" applyAlignment="0" applyProtection="0"/>
    <xf numFmtId="0" fontId="87" fillId="0" borderId="0"/>
    <xf numFmtId="0" fontId="29" fillId="0" borderId="8" applyNumberFormat="0" applyFill="0" applyAlignment="0" applyProtection="0"/>
    <xf numFmtId="0" fontId="87" fillId="0" borderId="0"/>
    <xf numFmtId="0" fontId="29" fillId="0" borderId="8" applyNumberFormat="0" applyFill="0" applyAlignment="0" applyProtection="0"/>
    <xf numFmtId="0" fontId="87" fillId="0" borderId="0"/>
    <xf numFmtId="0" fontId="29" fillId="0" borderId="8" applyNumberFormat="0" applyFill="0" applyAlignment="0" applyProtection="0"/>
    <xf numFmtId="0" fontId="87" fillId="0" borderId="0"/>
    <xf numFmtId="0" fontId="29" fillId="0" borderId="8" applyNumberFormat="0" applyFill="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42" fillId="0" borderId="7" applyNumberFormat="0" applyFill="0" applyAlignment="0" applyProtection="0"/>
    <xf numFmtId="0" fontId="87" fillId="0" borderId="0"/>
    <xf numFmtId="0" fontId="87" fillId="0" borderId="0"/>
    <xf numFmtId="0" fontId="87" fillId="0" borderId="0"/>
    <xf numFmtId="0" fontId="87" fillId="0" borderId="0"/>
    <xf numFmtId="0" fontId="29" fillId="0" borderId="8" applyNumberFormat="0" applyFill="0" applyAlignment="0" applyProtection="0"/>
    <xf numFmtId="0" fontId="87" fillId="0" borderId="0"/>
    <xf numFmtId="0" fontId="42" fillId="0" borderId="7" applyNumberFormat="0" applyFill="0" applyAlignment="0" applyProtection="0"/>
    <xf numFmtId="0" fontId="87" fillId="0" borderId="0"/>
    <xf numFmtId="0" fontId="56" fillId="0" borderId="7" applyNumberFormat="0" applyFill="0" applyAlignment="0" applyProtection="0"/>
    <xf numFmtId="0" fontId="87" fillId="0" borderId="0"/>
    <xf numFmtId="0" fontId="42" fillId="0" borderId="7" applyNumberFormat="0" applyFill="0" applyAlignment="0" applyProtection="0"/>
    <xf numFmtId="0" fontId="87" fillId="0" borderId="0"/>
    <xf numFmtId="0" fontId="42" fillId="0" borderId="7" applyNumberFormat="0" applyFill="0" applyAlignment="0" applyProtection="0"/>
    <xf numFmtId="0" fontId="87" fillId="0" borderId="0"/>
    <xf numFmtId="0" fontId="42" fillId="0" borderId="7" applyNumberFormat="0" applyFill="0" applyAlignment="0" applyProtection="0"/>
    <xf numFmtId="0" fontId="9" fillId="0" borderId="0"/>
    <xf numFmtId="0" fontId="9" fillId="0" borderId="0"/>
    <xf numFmtId="0" fontId="9" fillId="0" borderId="0"/>
    <xf numFmtId="0" fontId="9" fillId="0" borderId="0"/>
    <xf numFmtId="0" fontId="9" fillId="0" borderId="0"/>
    <xf numFmtId="0" fontId="42" fillId="0" borderId="7" applyNumberFormat="0" applyFill="0" applyAlignment="0" applyProtection="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42" fillId="0" borderId="7" applyNumberFormat="0" applyFill="0" applyAlignment="0" applyProtection="0"/>
    <xf numFmtId="0" fontId="87" fillId="0" borderId="0"/>
    <xf numFmtId="0" fontId="87" fillId="0" borderId="0"/>
    <xf numFmtId="0" fontId="87" fillId="0" borderId="0"/>
    <xf numFmtId="0" fontId="87" fillId="0" borderId="0"/>
    <xf numFmtId="0" fontId="29" fillId="0" borderId="8" applyNumberFormat="0" applyFill="0" applyAlignment="0" applyProtection="0"/>
    <xf numFmtId="0" fontId="87" fillId="0" borderId="0"/>
    <xf numFmtId="0" fontId="13" fillId="9" borderId="0" applyNumberFormat="0" applyBorder="0" applyAlignment="0" applyProtection="0"/>
    <xf numFmtId="0" fontId="87" fillId="0" borderId="0"/>
    <xf numFmtId="0" fontId="42" fillId="0" borderId="7" applyNumberFormat="0" applyFill="0" applyAlignment="0" applyProtection="0"/>
    <xf numFmtId="0" fontId="87" fillId="0" borderId="0"/>
    <xf numFmtId="0" fontId="42" fillId="0" borderId="7" applyNumberFormat="0" applyFill="0" applyAlignment="0" applyProtection="0"/>
    <xf numFmtId="0" fontId="9" fillId="0" borderId="0"/>
    <xf numFmtId="0" fontId="87" fillId="0" borderId="0"/>
    <xf numFmtId="0" fontId="42" fillId="0" borderId="7" applyNumberFormat="0" applyFill="0" applyAlignment="0" applyProtection="0"/>
    <xf numFmtId="0" fontId="87" fillId="0" borderId="0"/>
    <xf numFmtId="0" fontId="42" fillId="0" borderId="7" applyNumberFormat="0" applyFill="0" applyAlignment="0" applyProtection="0"/>
    <xf numFmtId="0" fontId="87" fillId="0" borderId="0"/>
    <xf numFmtId="0" fontId="9" fillId="0" borderId="0"/>
    <xf numFmtId="0" fontId="9" fillId="0" borderId="0"/>
    <xf numFmtId="0" fontId="42" fillId="0" borderId="7" applyNumberFormat="0" applyFill="0" applyAlignment="0" applyProtection="0"/>
    <xf numFmtId="0" fontId="87" fillId="0" borderId="0"/>
    <xf numFmtId="0" fontId="9" fillId="0" borderId="0"/>
    <xf numFmtId="0" fontId="9" fillId="0" borderId="0"/>
    <xf numFmtId="0" fontId="42" fillId="0" borderId="7" applyNumberFormat="0" applyFill="0" applyAlignment="0" applyProtection="0"/>
    <xf numFmtId="0" fontId="87" fillId="0" borderId="0"/>
    <xf numFmtId="0" fontId="9" fillId="0" borderId="0"/>
    <xf numFmtId="0" fontId="9" fillId="0" borderId="0"/>
    <xf numFmtId="0" fontId="42" fillId="0" borderId="7" applyNumberFormat="0" applyFill="0" applyAlignment="0" applyProtection="0"/>
    <xf numFmtId="0" fontId="9" fillId="0" borderId="0"/>
    <xf numFmtId="0" fontId="9" fillId="0" borderId="0"/>
    <xf numFmtId="0" fontId="9" fillId="0" borderId="0"/>
    <xf numFmtId="0" fontId="42" fillId="0" borderId="7" applyNumberFormat="0" applyFill="0" applyAlignment="0" applyProtection="0"/>
    <xf numFmtId="0" fontId="87" fillId="0" borderId="0"/>
    <xf numFmtId="0" fontId="9" fillId="0" borderId="0"/>
    <xf numFmtId="0" fontId="9" fillId="0" borderId="0"/>
    <xf numFmtId="0" fontId="52" fillId="36"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6" fillId="42" borderId="0" applyNumberFormat="0" applyBorder="0" applyAlignment="0" applyProtection="0"/>
    <xf numFmtId="0" fontId="87" fillId="0" borderId="0"/>
    <xf numFmtId="0" fontId="87" fillId="0" borderId="0"/>
    <xf numFmtId="0" fontId="87" fillId="0" borderId="0"/>
    <xf numFmtId="0" fontId="87" fillId="0" borderId="0"/>
    <xf numFmtId="0" fontId="9" fillId="36" borderId="0" applyNumberFormat="0" applyBorder="0" applyAlignment="0" applyProtection="0"/>
    <xf numFmtId="0" fontId="87" fillId="0" borderId="0"/>
    <xf numFmtId="0" fontId="44" fillId="52" borderId="6" applyNumberFormat="0" applyAlignment="0" applyProtection="0"/>
    <xf numFmtId="0" fontId="87" fillId="0" borderId="0"/>
    <xf numFmtId="0" fontId="30" fillId="52" borderId="6" applyNumberFormat="0" applyAlignment="0" applyProtection="0"/>
    <xf numFmtId="0" fontId="87" fillId="0" borderId="0"/>
    <xf numFmtId="0" fontId="40" fillId="40" borderId="5" applyNumberFormat="0" applyAlignment="0" applyProtection="0"/>
    <xf numFmtId="0" fontId="87" fillId="0" borderId="0"/>
    <xf numFmtId="0" fontId="59" fillId="40" borderId="5" applyNumberFormat="0" applyAlignment="0" applyProtection="0"/>
    <xf numFmtId="0" fontId="87" fillId="0" borderId="0"/>
    <xf numFmtId="0" fontId="59" fillId="40" borderId="5" applyNumberFormat="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59" fillId="40" borderId="5" applyNumberFormat="0" applyAlignment="0" applyProtection="0"/>
    <xf numFmtId="0" fontId="87" fillId="0" borderId="0"/>
    <xf numFmtId="0" fontId="59" fillId="40" borderId="5" applyNumberFormat="0" applyAlignment="0" applyProtection="0"/>
    <xf numFmtId="0" fontId="87" fillId="0" borderId="0"/>
    <xf numFmtId="0" fontId="59" fillId="40" borderId="5" applyNumberFormat="0" applyAlignment="0" applyProtection="0"/>
    <xf numFmtId="0" fontId="87" fillId="0" borderId="0"/>
    <xf numFmtId="0" fontId="13" fillId="31" borderId="0" applyNumberFormat="0" applyBorder="0" applyAlignment="0" applyProtection="0"/>
    <xf numFmtId="0" fontId="87" fillId="0" borderId="0"/>
    <xf numFmtId="0" fontId="37" fillId="48" borderId="0" applyNumberFormat="0" applyBorder="0" applyAlignment="0" applyProtection="0"/>
    <xf numFmtId="0" fontId="87" fillId="0" borderId="0"/>
    <xf numFmtId="0" fontId="38" fillId="48"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7" fillId="48" borderId="0" applyNumberFormat="0" applyBorder="0" applyAlignment="0" applyProtection="0"/>
    <xf numFmtId="0" fontId="87" fillId="0" borderId="0"/>
    <xf numFmtId="0" fontId="37" fillId="48" borderId="0" applyNumberFormat="0" applyBorder="0" applyAlignment="0" applyProtection="0"/>
    <xf numFmtId="0" fontId="87" fillId="0" borderId="0"/>
    <xf numFmtId="0" fontId="37" fillId="48" borderId="0" applyNumberFormat="0" applyBorder="0" applyAlignment="0" applyProtection="0"/>
    <xf numFmtId="0" fontId="87" fillId="0" borderId="0"/>
    <xf numFmtId="0" fontId="37" fillId="48" borderId="0" applyNumberFormat="0" applyBorder="0" applyAlignment="0" applyProtection="0"/>
    <xf numFmtId="0" fontId="87" fillId="0" borderId="0"/>
    <xf numFmtId="0" fontId="38" fillId="48" borderId="0" applyNumberFormat="0" applyBorder="0" applyAlignment="0" applyProtection="0"/>
    <xf numFmtId="0" fontId="87" fillId="0" borderId="0"/>
    <xf numFmtId="0" fontId="37" fillId="48"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37" fillId="48" borderId="0" applyNumberFormat="0" applyBorder="0" applyAlignment="0" applyProtection="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37" fillId="48" borderId="0" applyNumberFormat="0" applyBorder="0" applyAlignment="0" applyProtection="0"/>
    <xf numFmtId="0" fontId="87" fillId="0" borderId="0"/>
    <xf numFmtId="0" fontId="87" fillId="0" borderId="0"/>
    <xf numFmtId="0" fontId="87" fillId="0" borderId="0"/>
    <xf numFmtId="0" fontId="87" fillId="0" borderId="0"/>
    <xf numFmtId="0" fontId="42" fillId="0" borderId="7" applyNumberFormat="0" applyFill="0" applyAlignment="0" applyProtection="0"/>
    <xf numFmtId="0" fontId="87" fillId="0" borderId="0"/>
    <xf numFmtId="0" fontId="37" fillId="48" borderId="0" applyNumberFormat="0" applyBorder="0" applyAlignment="0" applyProtection="0"/>
    <xf numFmtId="0" fontId="87" fillId="0" borderId="0"/>
    <xf numFmtId="0" fontId="37" fillId="48" borderId="0" applyNumberFormat="0" applyBorder="0" applyAlignment="0" applyProtection="0"/>
    <xf numFmtId="0" fontId="87" fillId="0" borderId="0"/>
    <xf numFmtId="0" fontId="37" fillId="48" borderId="0" applyNumberFormat="0" applyBorder="0" applyAlignment="0" applyProtection="0"/>
    <xf numFmtId="0" fontId="9" fillId="0" borderId="0"/>
    <xf numFmtId="0" fontId="87" fillId="0" borderId="0"/>
    <xf numFmtId="0" fontId="37" fillId="44" borderId="0" applyNumberFormat="0" applyBorder="0" applyAlignment="0" applyProtection="0"/>
    <xf numFmtId="0" fontId="87" fillId="0" borderId="0"/>
    <xf numFmtId="0" fontId="37" fillId="44" borderId="0" applyNumberFormat="0" applyBorder="0" applyAlignment="0" applyProtection="0"/>
    <xf numFmtId="0" fontId="87" fillId="0" borderId="0"/>
    <xf numFmtId="0" fontId="9" fillId="0" borderId="0"/>
    <xf numFmtId="0" fontId="9" fillId="0" borderId="0"/>
    <xf numFmtId="0" fontId="37" fillId="44" borderId="0" applyNumberFormat="0" applyBorder="0" applyAlignment="0" applyProtection="0"/>
    <xf numFmtId="0" fontId="87" fillId="0" borderId="0"/>
    <xf numFmtId="0" fontId="9" fillId="0" borderId="0"/>
    <xf numFmtId="0" fontId="9" fillId="0" borderId="0"/>
    <xf numFmtId="0" fontId="38" fillId="44" borderId="0" applyNumberFormat="0" applyBorder="0" applyAlignment="0" applyProtection="0"/>
    <xf numFmtId="0" fontId="87" fillId="0" borderId="0"/>
    <xf numFmtId="0" fontId="9" fillId="0" borderId="0"/>
    <xf numFmtId="0" fontId="9" fillId="0" borderId="0"/>
    <xf numFmtId="0" fontId="38" fillId="43" borderId="0" applyNumberFormat="0" applyBorder="0" applyAlignment="0" applyProtection="0"/>
    <xf numFmtId="0" fontId="9" fillId="0" borderId="0"/>
    <xf numFmtId="0" fontId="9" fillId="0" borderId="0"/>
    <xf numFmtId="0" fontId="9" fillId="0" borderId="0"/>
    <xf numFmtId="0" fontId="37" fillId="43" borderId="0" applyNumberFormat="0" applyBorder="0" applyAlignment="0" applyProtection="0"/>
    <xf numFmtId="0" fontId="87" fillId="0" borderId="0"/>
    <xf numFmtId="0" fontId="9" fillId="0" borderId="0"/>
    <xf numFmtId="0" fontId="9" fillId="0" borderId="0"/>
    <xf numFmtId="0" fontId="37" fillId="43"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38" fillId="43" borderId="0" applyNumberFormat="0" applyBorder="0" applyAlignment="0" applyProtection="0"/>
    <xf numFmtId="0" fontId="87" fillId="0" borderId="0"/>
    <xf numFmtId="0" fontId="87" fillId="0" borderId="0"/>
    <xf numFmtId="0" fontId="87" fillId="0" borderId="0"/>
    <xf numFmtId="0" fontId="87" fillId="0" borderId="0"/>
    <xf numFmtId="0" fontId="37" fillId="43" borderId="0" applyNumberFormat="0" applyBorder="0" applyAlignment="0" applyProtection="0"/>
    <xf numFmtId="0" fontId="87" fillId="0" borderId="0"/>
    <xf numFmtId="0" fontId="37" fillId="57" borderId="0" applyNumberFormat="0" applyBorder="0" applyAlignment="0" applyProtection="0"/>
    <xf numFmtId="0" fontId="87" fillId="0" borderId="0"/>
    <xf numFmtId="0" fontId="37" fillId="57" borderId="0" applyNumberFormat="0" applyBorder="0" applyAlignment="0" applyProtection="0"/>
    <xf numFmtId="0" fontId="87" fillId="0" borderId="0"/>
    <xf numFmtId="0" fontId="37" fillId="57" borderId="0" applyNumberFormat="0" applyBorder="0" applyAlignment="0" applyProtection="0"/>
    <xf numFmtId="0" fontId="87" fillId="0" borderId="0"/>
    <xf numFmtId="0" fontId="37" fillId="57" borderId="0" applyNumberFormat="0" applyBorder="0" applyAlignment="0" applyProtection="0"/>
    <xf numFmtId="0" fontId="87" fillId="0" borderId="0"/>
    <xf numFmtId="0" fontId="37" fillId="5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7" fillId="57" borderId="0" applyNumberFormat="0" applyBorder="0" applyAlignment="0" applyProtection="0"/>
    <xf numFmtId="0" fontId="87" fillId="0" borderId="0"/>
    <xf numFmtId="0" fontId="37" fillId="57" borderId="0" applyNumberFormat="0" applyBorder="0" applyAlignment="0" applyProtection="0"/>
    <xf numFmtId="0" fontId="87" fillId="0" borderId="0"/>
    <xf numFmtId="0" fontId="37" fillId="57" borderId="0" applyNumberFormat="0" applyBorder="0" applyAlignment="0" applyProtection="0"/>
    <xf numFmtId="0" fontId="87" fillId="0" borderId="0"/>
    <xf numFmtId="0" fontId="37" fillId="57" borderId="0" applyNumberFormat="0" applyBorder="0" applyAlignment="0" applyProtection="0"/>
    <xf numFmtId="0" fontId="87" fillId="0" borderId="0"/>
    <xf numFmtId="0" fontId="37" fillId="57" borderId="0" applyNumberFormat="0" applyBorder="0" applyAlignment="0" applyProtection="0"/>
    <xf numFmtId="0" fontId="87" fillId="0" borderId="0"/>
    <xf numFmtId="0" fontId="37" fillId="5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7" fillId="57" borderId="0" applyNumberFormat="0" applyBorder="0" applyAlignment="0" applyProtection="0"/>
    <xf numFmtId="0" fontId="87" fillId="0" borderId="0"/>
    <xf numFmtId="0" fontId="37" fillId="57" borderId="0" applyNumberFormat="0" applyBorder="0" applyAlignment="0" applyProtection="0"/>
    <xf numFmtId="0" fontId="87" fillId="0" borderId="0"/>
    <xf numFmtId="0" fontId="37" fillId="57" borderId="0" applyNumberFormat="0" applyBorder="0" applyAlignment="0" applyProtection="0"/>
    <xf numFmtId="0" fontId="87" fillId="0" borderId="0"/>
    <xf numFmtId="0" fontId="37" fillId="57" borderId="0" applyNumberFormat="0" applyBorder="0" applyAlignment="0" applyProtection="0"/>
    <xf numFmtId="0" fontId="87" fillId="0" borderId="0"/>
    <xf numFmtId="0" fontId="37" fillId="57" borderId="0" applyNumberFormat="0" applyBorder="0" applyAlignment="0" applyProtection="0"/>
    <xf numFmtId="0" fontId="87" fillId="0" borderId="0"/>
    <xf numFmtId="0" fontId="37" fillId="5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37" fillId="57" borderId="0" applyNumberFormat="0" applyBorder="0" applyAlignment="0" applyProtection="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37" fillId="57" borderId="0" applyNumberFormat="0" applyBorder="0" applyAlignment="0" applyProtection="0"/>
    <xf numFmtId="0" fontId="87" fillId="0" borderId="0"/>
    <xf numFmtId="0" fontId="87" fillId="0" borderId="0"/>
    <xf numFmtId="0" fontId="87" fillId="0" borderId="0"/>
    <xf numFmtId="0" fontId="87" fillId="0" borderId="0"/>
    <xf numFmtId="0" fontId="38" fillId="44" borderId="0" applyNumberFormat="0" applyBorder="0" applyAlignment="0" applyProtection="0"/>
    <xf numFmtId="0" fontId="87" fillId="0" borderId="0"/>
    <xf numFmtId="0" fontId="37" fillId="57" borderId="0" applyNumberFormat="0" applyBorder="0" applyAlignment="0" applyProtection="0"/>
    <xf numFmtId="0" fontId="87" fillId="0" borderId="0"/>
    <xf numFmtId="0" fontId="13" fillId="0" borderId="0"/>
    <xf numFmtId="0" fontId="87" fillId="0" borderId="0"/>
    <xf numFmtId="0" fontId="37" fillId="42" borderId="0" applyNumberFormat="0" applyBorder="0" applyAlignment="0" applyProtection="0"/>
    <xf numFmtId="0" fontId="9" fillId="0" borderId="0"/>
    <xf numFmtId="0" fontId="87" fillId="0" borderId="0"/>
    <xf numFmtId="0" fontId="37" fillId="42" borderId="0" applyNumberFormat="0" applyBorder="0" applyAlignment="0" applyProtection="0"/>
    <xf numFmtId="0" fontId="87" fillId="0" borderId="0"/>
    <xf numFmtId="0" fontId="37" fillId="42" borderId="0" applyNumberFormat="0" applyBorder="0" applyAlignment="0" applyProtection="0"/>
    <xf numFmtId="0" fontId="87" fillId="0" borderId="0"/>
    <xf numFmtId="0" fontId="9" fillId="0" borderId="0"/>
    <xf numFmtId="0" fontId="9" fillId="0" borderId="0"/>
    <xf numFmtId="0" fontId="37" fillId="42" borderId="0" applyNumberFormat="0" applyBorder="0" applyAlignment="0" applyProtection="0"/>
    <xf numFmtId="0" fontId="87" fillId="0" borderId="0"/>
    <xf numFmtId="0" fontId="9" fillId="0" borderId="0"/>
    <xf numFmtId="0" fontId="9" fillId="0" borderId="0"/>
    <xf numFmtId="0" fontId="37" fillId="42" borderId="0" applyNumberFormat="0" applyBorder="0" applyAlignment="0" applyProtection="0"/>
    <xf numFmtId="0" fontId="87" fillId="0" borderId="0"/>
    <xf numFmtId="0" fontId="9" fillId="0" borderId="0"/>
    <xf numFmtId="0" fontId="9" fillId="0" borderId="0"/>
    <xf numFmtId="0" fontId="37" fillId="42" borderId="0" applyNumberFormat="0" applyBorder="0" applyAlignment="0" applyProtection="0"/>
    <xf numFmtId="0" fontId="9" fillId="0" borderId="0"/>
    <xf numFmtId="0" fontId="88" fillId="0" borderId="0"/>
    <xf numFmtId="0" fontId="88" fillId="0" borderId="0"/>
    <xf numFmtId="0" fontId="37" fillId="42" borderId="0" applyNumberFormat="0" applyBorder="0" applyAlignment="0" applyProtection="0"/>
    <xf numFmtId="0" fontId="87" fillId="0" borderId="0"/>
    <xf numFmtId="0" fontId="88" fillId="0" borderId="0"/>
    <xf numFmtId="0" fontId="88" fillId="0" borderId="0"/>
    <xf numFmtId="0" fontId="37" fillId="42" borderId="0" applyNumberFormat="0" applyBorder="0" applyAlignment="0" applyProtection="0"/>
    <xf numFmtId="0" fontId="88" fillId="0" borderId="0"/>
    <xf numFmtId="0" fontId="37" fillId="42" borderId="0" applyNumberFormat="0" applyBorder="0" applyAlignment="0" applyProtection="0"/>
    <xf numFmtId="0" fontId="9" fillId="0" borderId="0"/>
    <xf numFmtId="0" fontId="37" fillId="42" borderId="0" applyNumberFormat="0" applyBorder="0" applyAlignment="0" applyProtection="0"/>
    <xf numFmtId="0" fontId="9" fillId="0" borderId="0"/>
    <xf numFmtId="0" fontId="13" fillId="31" borderId="0" applyNumberFormat="0" applyBorder="0" applyAlignment="0" applyProtection="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7" fillId="42" borderId="0" applyNumberFormat="0" applyBorder="0" applyAlignment="0" applyProtection="0"/>
    <xf numFmtId="0" fontId="87" fillId="0" borderId="0"/>
    <xf numFmtId="0" fontId="37" fillId="42" borderId="0" applyNumberFormat="0" applyBorder="0" applyAlignment="0" applyProtection="0"/>
    <xf numFmtId="0" fontId="87" fillId="0" borderId="0"/>
    <xf numFmtId="0" fontId="37" fillId="42" borderId="0" applyNumberFormat="0" applyBorder="0" applyAlignment="0" applyProtection="0"/>
    <xf numFmtId="0" fontId="87" fillId="0" borderId="0"/>
    <xf numFmtId="0" fontId="38" fillId="50" borderId="0" applyNumberFormat="0" applyBorder="0" applyAlignment="0" applyProtection="0"/>
    <xf numFmtId="0" fontId="87" fillId="0" borderId="0"/>
    <xf numFmtId="0" fontId="37" fillId="50" borderId="0" applyNumberFormat="0" applyBorder="0" applyAlignment="0" applyProtection="0"/>
    <xf numFmtId="0" fontId="87" fillId="0" borderId="0"/>
    <xf numFmtId="0" fontId="37" fillId="50" borderId="0" applyNumberFormat="0" applyBorder="0" applyAlignment="0" applyProtection="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7" fillId="48" borderId="0" applyNumberFormat="0" applyBorder="0" applyAlignment="0" applyProtection="0"/>
    <xf numFmtId="0" fontId="87" fillId="0" borderId="0"/>
    <xf numFmtId="0" fontId="37" fillId="48" borderId="0" applyNumberFormat="0" applyBorder="0" applyAlignment="0" applyProtection="0"/>
    <xf numFmtId="0" fontId="87" fillId="0" borderId="0"/>
    <xf numFmtId="0" fontId="37" fillId="48" borderId="0" applyNumberFormat="0" applyBorder="0" applyAlignment="0" applyProtection="0"/>
    <xf numFmtId="0" fontId="87" fillId="0" borderId="0"/>
    <xf numFmtId="0" fontId="37" fillId="48" borderId="0" applyNumberFormat="0" applyBorder="0" applyAlignment="0" applyProtection="0"/>
    <xf numFmtId="0" fontId="87" fillId="0" borderId="0"/>
    <xf numFmtId="0" fontId="37" fillId="48" borderId="0" applyNumberFormat="0" applyBorder="0" applyAlignment="0" applyProtection="0"/>
    <xf numFmtId="0" fontId="87" fillId="0" borderId="0"/>
    <xf numFmtId="0" fontId="37" fillId="48"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7" fillId="48" borderId="0" applyNumberFormat="0" applyBorder="0" applyAlignment="0" applyProtection="0"/>
    <xf numFmtId="0" fontId="87" fillId="0" borderId="0"/>
    <xf numFmtId="0" fontId="37" fillId="48" borderId="0" applyNumberFormat="0" applyBorder="0" applyAlignment="0" applyProtection="0"/>
    <xf numFmtId="0" fontId="87" fillId="0" borderId="0"/>
    <xf numFmtId="0" fontId="37" fillId="48" borderId="0" applyNumberFormat="0" applyBorder="0" applyAlignment="0" applyProtection="0"/>
    <xf numFmtId="0" fontId="87" fillId="0" borderId="0"/>
    <xf numFmtId="0" fontId="37" fillId="48" borderId="0" applyNumberFormat="0" applyBorder="0" applyAlignment="0" applyProtection="0"/>
    <xf numFmtId="0" fontId="87" fillId="0" borderId="0"/>
    <xf numFmtId="0" fontId="37" fillId="48" borderId="0" applyNumberFormat="0" applyBorder="0" applyAlignment="0" applyProtection="0"/>
    <xf numFmtId="0" fontId="87" fillId="0" borderId="0"/>
    <xf numFmtId="0" fontId="37" fillId="48"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37" fillId="48" borderId="0" applyNumberFormat="0" applyBorder="0" applyAlignment="0" applyProtection="0"/>
    <xf numFmtId="0" fontId="9" fillId="0" borderId="0"/>
    <xf numFmtId="0" fontId="9" fillId="0" borderId="0"/>
    <xf numFmtId="0" fontId="9" fillId="0" borderId="0"/>
    <xf numFmtId="0" fontId="9" fillId="0" borderId="0"/>
    <xf numFmtId="0" fontId="88" fillId="0" borderId="0"/>
    <xf numFmtId="0" fontId="88" fillId="0" borderId="0"/>
    <xf numFmtId="0" fontId="87" fillId="0" borderId="0"/>
    <xf numFmtId="0" fontId="88" fillId="0" borderId="0"/>
    <xf numFmtId="0" fontId="87" fillId="0" borderId="0"/>
    <xf numFmtId="0" fontId="88" fillId="0" borderId="0"/>
    <xf numFmtId="0" fontId="88" fillId="0" borderId="0"/>
    <xf numFmtId="0" fontId="37" fillId="48" borderId="0" applyNumberFormat="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37" fillId="48" borderId="0" applyNumberFormat="0" applyBorder="0" applyAlignment="0" applyProtection="0"/>
    <xf numFmtId="0" fontId="87" fillId="0" borderId="0"/>
    <xf numFmtId="0" fontId="87" fillId="0" borderId="0"/>
    <xf numFmtId="0" fontId="87" fillId="0" borderId="0"/>
    <xf numFmtId="0" fontId="87" fillId="0" borderId="0"/>
    <xf numFmtId="0" fontId="37" fillId="42" borderId="0" applyNumberFormat="0" applyBorder="0" applyAlignment="0" applyProtection="0"/>
    <xf numFmtId="0" fontId="87" fillId="0" borderId="0"/>
    <xf numFmtId="0" fontId="37" fillId="48" borderId="0" applyNumberFormat="0" applyBorder="0" applyAlignment="0" applyProtection="0"/>
    <xf numFmtId="0" fontId="87" fillId="0" borderId="0"/>
    <xf numFmtId="0" fontId="37" fillId="48" borderId="0" applyNumberFormat="0" applyBorder="0" applyAlignment="0" applyProtection="0"/>
    <xf numFmtId="0" fontId="9" fillId="0" borderId="0"/>
    <xf numFmtId="0" fontId="87" fillId="0" borderId="0"/>
    <xf numFmtId="0" fontId="37" fillId="48" borderId="0" applyNumberFormat="0" applyBorder="0" applyAlignment="0" applyProtection="0"/>
    <xf numFmtId="0" fontId="87" fillId="0" borderId="0"/>
    <xf numFmtId="0" fontId="37" fillId="48" borderId="0" applyNumberFormat="0" applyBorder="0" applyAlignment="0" applyProtection="0"/>
    <xf numFmtId="0" fontId="87" fillId="0" borderId="0"/>
    <xf numFmtId="0" fontId="9" fillId="0" borderId="0"/>
    <xf numFmtId="0" fontId="9" fillId="0" borderId="0"/>
    <xf numFmtId="0" fontId="37" fillId="48" borderId="0" applyNumberFormat="0" applyBorder="0" applyAlignment="0" applyProtection="0"/>
    <xf numFmtId="0" fontId="87" fillId="0" borderId="0"/>
    <xf numFmtId="0" fontId="9" fillId="0" borderId="0"/>
    <xf numFmtId="0" fontId="9" fillId="0" borderId="0"/>
    <xf numFmtId="0" fontId="37" fillId="48" borderId="0" applyNumberFormat="0" applyBorder="0" applyAlignment="0" applyProtection="0"/>
    <xf numFmtId="0" fontId="87" fillId="0" borderId="0"/>
    <xf numFmtId="0" fontId="9" fillId="0" borderId="0"/>
    <xf numFmtId="0" fontId="9" fillId="0" borderId="0"/>
    <xf numFmtId="0" fontId="37" fillId="48" borderId="0" applyNumberFormat="0" applyBorder="0" applyAlignment="0" applyProtection="0"/>
    <xf numFmtId="0" fontId="9" fillId="0" borderId="0"/>
    <xf numFmtId="0" fontId="9" fillId="0" borderId="0"/>
    <xf numFmtId="0" fontId="9" fillId="0" borderId="0"/>
    <xf numFmtId="0" fontId="37" fillId="48" borderId="0" applyNumberFormat="0" applyBorder="0" applyAlignment="0" applyProtection="0"/>
    <xf numFmtId="0" fontId="87" fillId="0" borderId="0"/>
    <xf numFmtId="0" fontId="9" fillId="0" borderId="0"/>
    <xf numFmtId="0" fontId="9" fillId="0" borderId="0"/>
    <xf numFmtId="0" fontId="37" fillId="48"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7" fillId="48" borderId="0" applyNumberFormat="0" applyBorder="0" applyAlignment="0" applyProtection="0"/>
    <xf numFmtId="0" fontId="87" fillId="0" borderId="0"/>
    <xf numFmtId="0" fontId="37" fillId="48" borderId="0" applyNumberFormat="0" applyBorder="0" applyAlignment="0" applyProtection="0"/>
    <xf numFmtId="0" fontId="87" fillId="0" borderId="0"/>
    <xf numFmtId="0" fontId="37" fillId="48" borderId="0" applyNumberFormat="0" applyBorder="0" applyAlignment="0" applyProtection="0"/>
    <xf numFmtId="0" fontId="87" fillId="0" borderId="0"/>
    <xf numFmtId="0" fontId="37" fillId="48" borderId="0" applyNumberFormat="0" applyBorder="0" applyAlignment="0" applyProtection="0"/>
    <xf numFmtId="0" fontId="87" fillId="0" borderId="0"/>
    <xf numFmtId="0" fontId="37" fillId="48" borderId="0" applyNumberFormat="0" applyBorder="0" applyAlignment="0" applyProtection="0"/>
    <xf numFmtId="0" fontId="87" fillId="0" borderId="0"/>
    <xf numFmtId="0" fontId="37" fillId="48"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7" fillId="48" borderId="0" applyNumberFormat="0" applyBorder="0" applyAlignment="0" applyProtection="0"/>
    <xf numFmtId="0" fontId="87" fillId="0" borderId="0"/>
    <xf numFmtId="0" fontId="37" fillId="45" borderId="0" applyNumberFormat="0" applyBorder="0" applyAlignment="0" applyProtection="0"/>
    <xf numFmtId="0" fontId="87" fillId="0" borderId="0"/>
    <xf numFmtId="0" fontId="37" fillId="45" borderId="0" applyNumberFormat="0" applyBorder="0" applyAlignment="0" applyProtection="0"/>
    <xf numFmtId="0" fontId="87" fillId="0" borderId="0"/>
    <xf numFmtId="0" fontId="36" fillId="7" borderId="3" applyNumberFormat="0" applyFont="0" applyAlignment="0" applyProtection="0"/>
    <xf numFmtId="0" fontId="87" fillId="0" borderId="0"/>
    <xf numFmtId="0" fontId="37" fillId="45" borderId="0" applyNumberFormat="0" applyBorder="0" applyAlignment="0" applyProtection="0"/>
    <xf numFmtId="0" fontId="87" fillId="0" borderId="0"/>
    <xf numFmtId="0" fontId="37" fillId="45"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7" fillId="45" borderId="0" applyNumberFormat="0" applyBorder="0" applyAlignment="0" applyProtection="0"/>
    <xf numFmtId="0" fontId="87" fillId="0" borderId="0"/>
    <xf numFmtId="0" fontId="37" fillId="45" borderId="0" applyNumberFormat="0" applyBorder="0" applyAlignment="0" applyProtection="0"/>
    <xf numFmtId="0" fontId="87" fillId="0" borderId="0"/>
    <xf numFmtId="0" fontId="37" fillId="45" borderId="0" applyNumberFormat="0" applyBorder="0" applyAlignment="0" applyProtection="0"/>
    <xf numFmtId="0" fontId="87" fillId="0" borderId="0"/>
    <xf numFmtId="0" fontId="37" fillId="45" borderId="0" applyNumberFormat="0" applyBorder="0" applyAlignment="0" applyProtection="0"/>
    <xf numFmtId="0" fontId="87" fillId="0" borderId="0"/>
    <xf numFmtId="0" fontId="37" fillId="45" borderId="0" applyNumberFormat="0" applyBorder="0" applyAlignment="0" applyProtection="0"/>
    <xf numFmtId="0" fontId="87" fillId="0" borderId="0"/>
    <xf numFmtId="0" fontId="37" fillId="45"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37" fillId="45" borderId="0" applyNumberFormat="0" applyBorder="0" applyAlignment="0" applyProtection="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38" fillId="45" borderId="0" applyNumberFormat="0" applyBorder="0" applyAlignment="0" applyProtection="0"/>
    <xf numFmtId="0" fontId="87" fillId="0" borderId="0"/>
    <xf numFmtId="0" fontId="87" fillId="0" borderId="0"/>
    <xf numFmtId="0" fontId="87" fillId="0" borderId="0"/>
    <xf numFmtId="0" fontId="87" fillId="0" borderId="0"/>
    <xf numFmtId="0" fontId="37" fillId="48" borderId="0" applyNumberFormat="0" applyBorder="0" applyAlignment="0" applyProtection="0"/>
    <xf numFmtId="0" fontId="87" fillId="0" borderId="0"/>
    <xf numFmtId="0" fontId="13" fillId="31" borderId="0" applyNumberFormat="0" applyBorder="0" applyAlignment="0" applyProtection="0"/>
    <xf numFmtId="0" fontId="87" fillId="0" borderId="0"/>
    <xf numFmtId="0" fontId="37" fillId="45" borderId="0" applyNumberFormat="0" applyBorder="0" applyAlignment="0" applyProtection="0"/>
    <xf numFmtId="0" fontId="87" fillId="0" borderId="0"/>
    <xf numFmtId="0" fontId="38" fillId="41" borderId="0" applyNumberFormat="0" applyBorder="0" applyAlignment="0" applyProtection="0"/>
    <xf numFmtId="0" fontId="9" fillId="0" borderId="0"/>
    <xf numFmtId="0" fontId="87" fillId="0" borderId="0"/>
    <xf numFmtId="0" fontId="37" fillId="51" borderId="0" applyNumberFormat="0" applyBorder="0" applyAlignment="0" applyProtection="0"/>
    <xf numFmtId="0" fontId="87" fillId="0" borderId="0"/>
    <xf numFmtId="0" fontId="37" fillId="51" borderId="0" applyNumberFormat="0" applyBorder="0" applyAlignment="0" applyProtection="0"/>
    <xf numFmtId="0" fontId="87" fillId="0" borderId="0"/>
    <xf numFmtId="0" fontId="9" fillId="0" borderId="0"/>
    <xf numFmtId="0" fontId="9" fillId="0" borderId="0"/>
    <xf numFmtId="0" fontId="37" fillId="51" borderId="0" applyNumberFormat="0" applyBorder="0" applyAlignment="0" applyProtection="0"/>
    <xf numFmtId="0" fontId="87" fillId="0" borderId="0"/>
    <xf numFmtId="0" fontId="9" fillId="0" borderId="0"/>
    <xf numFmtId="0" fontId="9" fillId="0" borderId="0"/>
    <xf numFmtId="0" fontId="37" fillId="51" borderId="0" applyNumberFormat="0" applyBorder="0" applyAlignment="0" applyProtection="0"/>
    <xf numFmtId="0" fontId="87" fillId="0" borderId="0"/>
    <xf numFmtId="0" fontId="9" fillId="0" borderId="0"/>
    <xf numFmtId="0" fontId="9" fillId="0" borderId="0"/>
    <xf numFmtId="0" fontId="37" fillId="51" borderId="0" applyNumberFormat="0" applyBorder="0" applyAlignment="0" applyProtection="0"/>
    <xf numFmtId="0" fontId="9" fillId="0" borderId="0"/>
    <xf numFmtId="0" fontId="9" fillId="0" borderId="0"/>
    <xf numFmtId="0" fontId="9" fillId="0" borderId="0"/>
    <xf numFmtId="0" fontId="37" fillId="51" borderId="0" applyNumberFormat="0" applyBorder="0" applyAlignment="0" applyProtection="0"/>
    <xf numFmtId="0" fontId="87" fillId="0" borderId="0"/>
    <xf numFmtId="0" fontId="9" fillId="0" borderId="0"/>
    <xf numFmtId="0" fontId="9" fillId="0" borderId="0"/>
    <xf numFmtId="0" fontId="13" fillId="31"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9" fillId="49" borderId="0" applyNumberFormat="0" applyBorder="0" applyAlignment="0" applyProtection="0"/>
    <xf numFmtId="0" fontId="87" fillId="0" borderId="0"/>
    <xf numFmtId="0" fontId="39" fillId="49" borderId="0" applyNumberFormat="0" applyBorder="0" applyAlignment="0" applyProtection="0"/>
    <xf numFmtId="0" fontId="87" fillId="0" borderId="0"/>
    <xf numFmtId="0" fontId="39" fillId="49" borderId="0" applyNumberFormat="0" applyBorder="0" applyAlignment="0" applyProtection="0"/>
    <xf numFmtId="0" fontId="87" fillId="0" borderId="0"/>
    <xf numFmtId="0" fontId="39" fillId="49" borderId="0" applyNumberFormat="0" applyBorder="0" applyAlignment="0" applyProtection="0"/>
    <xf numFmtId="0" fontId="87" fillId="0" borderId="0"/>
    <xf numFmtId="0" fontId="39" fillId="49" borderId="0" applyNumberFormat="0" applyBorder="0" applyAlignment="0" applyProtection="0"/>
    <xf numFmtId="0" fontId="87" fillId="0" borderId="0"/>
    <xf numFmtId="0" fontId="36" fillId="39"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36" fillId="39" borderId="0" applyNumberFormat="0" applyBorder="0" applyAlignment="0" applyProtection="0"/>
    <xf numFmtId="0" fontId="87" fillId="0" borderId="0"/>
    <xf numFmtId="0" fontId="87" fillId="0" borderId="0"/>
    <xf numFmtId="0" fontId="87" fillId="0" borderId="0"/>
    <xf numFmtId="0" fontId="87" fillId="0" borderId="0"/>
    <xf numFmtId="0" fontId="39" fillId="39" borderId="0" applyNumberFormat="0" applyBorder="0" applyAlignment="0" applyProtection="0"/>
    <xf numFmtId="0" fontId="87" fillId="0" borderId="0"/>
    <xf numFmtId="0" fontId="39" fillId="37" borderId="0" applyNumberFormat="0" applyBorder="0" applyAlignment="0" applyProtection="0"/>
    <xf numFmtId="0" fontId="87" fillId="0" borderId="0"/>
    <xf numFmtId="0" fontId="39" fillId="37" borderId="0" applyNumberFormat="0" applyBorder="0" applyAlignment="0" applyProtection="0"/>
    <xf numFmtId="0" fontId="87" fillId="0" borderId="0"/>
    <xf numFmtId="0" fontId="36" fillId="37" borderId="0" applyNumberFormat="0" applyBorder="0" applyAlignment="0" applyProtection="0"/>
    <xf numFmtId="0" fontId="87" fillId="0" borderId="0"/>
    <xf numFmtId="0" fontId="39" fillId="37" borderId="0" applyNumberFormat="0" applyBorder="0" applyAlignment="0" applyProtection="0"/>
    <xf numFmtId="0" fontId="87" fillId="0" borderId="0"/>
    <xf numFmtId="0" fontId="3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9" fillId="37" borderId="0" applyNumberFormat="0" applyBorder="0" applyAlignment="0" applyProtection="0"/>
    <xf numFmtId="0" fontId="87" fillId="0" borderId="0"/>
    <xf numFmtId="0" fontId="39" fillId="37" borderId="0" applyNumberFormat="0" applyBorder="0" applyAlignment="0" applyProtection="0"/>
    <xf numFmtId="0" fontId="87" fillId="0" borderId="0"/>
    <xf numFmtId="0" fontId="39" fillId="37" borderId="0" applyNumberFormat="0" applyBorder="0" applyAlignment="0" applyProtection="0"/>
    <xf numFmtId="0" fontId="87" fillId="0" borderId="0"/>
    <xf numFmtId="0" fontId="39" fillId="37" borderId="0" applyNumberFormat="0" applyBorder="0" applyAlignment="0" applyProtection="0"/>
    <xf numFmtId="0" fontId="87" fillId="0" borderId="0"/>
    <xf numFmtId="0" fontId="39" fillId="37" borderId="0" applyNumberFormat="0" applyBorder="0" applyAlignment="0" applyProtection="0"/>
    <xf numFmtId="0" fontId="87" fillId="0" borderId="0"/>
    <xf numFmtId="0" fontId="3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39" fillId="37" borderId="0" applyNumberFormat="0" applyBorder="0" applyAlignment="0" applyProtection="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39" fillId="37" borderId="0" applyNumberFormat="0" applyBorder="0" applyAlignment="0" applyProtection="0"/>
    <xf numFmtId="0" fontId="87" fillId="0" borderId="0"/>
    <xf numFmtId="0" fontId="87" fillId="0" borderId="0"/>
    <xf numFmtId="0" fontId="87" fillId="0" borderId="0"/>
    <xf numFmtId="0" fontId="87" fillId="0" borderId="0"/>
    <xf numFmtId="0" fontId="37" fillId="51" borderId="0" applyNumberFormat="0" applyBorder="0" applyAlignment="0" applyProtection="0"/>
    <xf numFmtId="0" fontId="87" fillId="0" borderId="0"/>
    <xf numFmtId="0" fontId="39" fillId="37" borderId="0" applyNumberFormat="0" applyBorder="0" applyAlignment="0" applyProtection="0"/>
    <xf numFmtId="0" fontId="87" fillId="0" borderId="0"/>
    <xf numFmtId="0" fontId="39" fillId="37" borderId="0" applyNumberFormat="0" applyBorder="0" applyAlignment="0" applyProtection="0"/>
    <xf numFmtId="0" fontId="87" fillId="0" borderId="0"/>
    <xf numFmtId="0" fontId="39" fillId="37" borderId="0" applyNumberFormat="0" applyBorder="0" applyAlignment="0" applyProtection="0"/>
    <xf numFmtId="0" fontId="9" fillId="0" borderId="0"/>
    <xf numFmtId="0" fontId="87" fillId="0" borderId="0"/>
    <xf numFmtId="0" fontId="39" fillId="37" borderId="0" applyNumberFormat="0" applyBorder="0" applyAlignment="0" applyProtection="0"/>
    <xf numFmtId="0" fontId="87" fillId="0" borderId="0"/>
    <xf numFmtId="0" fontId="39" fillId="37" borderId="0" applyNumberFormat="0" applyBorder="0" applyAlignment="0" applyProtection="0"/>
    <xf numFmtId="0" fontId="87" fillId="0" borderId="0"/>
    <xf numFmtId="0" fontId="9" fillId="0" borderId="0"/>
    <xf numFmtId="0" fontId="9" fillId="0" borderId="0"/>
    <xf numFmtId="0" fontId="39" fillId="37" borderId="0" applyNumberFormat="0" applyBorder="0" applyAlignment="0" applyProtection="0"/>
    <xf numFmtId="0" fontId="87" fillId="0" borderId="0"/>
    <xf numFmtId="0" fontId="9" fillId="0" borderId="0"/>
    <xf numFmtId="0" fontId="9" fillId="0" borderId="0"/>
    <xf numFmtId="0" fontId="39" fillId="37" borderId="0" applyNumberFormat="0" applyBorder="0" applyAlignment="0" applyProtection="0"/>
    <xf numFmtId="0" fontId="87" fillId="0" borderId="0"/>
    <xf numFmtId="0" fontId="9" fillId="0" borderId="0"/>
    <xf numFmtId="0" fontId="9" fillId="0" borderId="0"/>
    <xf numFmtId="0" fontId="39" fillId="37" borderId="0" applyNumberFormat="0" applyBorder="0" applyAlignment="0" applyProtection="0"/>
    <xf numFmtId="0" fontId="9" fillId="0" borderId="0"/>
    <xf numFmtId="0" fontId="9" fillId="0" borderId="0"/>
    <xf numFmtId="0" fontId="9" fillId="0" borderId="0"/>
    <xf numFmtId="0" fontId="39" fillId="37" borderId="0" applyNumberFormat="0" applyBorder="0" applyAlignment="0" applyProtection="0"/>
    <xf numFmtId="0" fontId="87" fillId="0" borderId="0"/>
    <xf numFmtId="0" fontId="9" fillId="0" borderId="0"/>
    <xf numFmtId="0" fontId="9" fillId="0" borderId="0"/>
    <xf numFmtId="0" fontId="39" fillId="37"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9" fillId="37" borderId="0" applyNumberFormat="0" applyBorder="0" applyAlignment="0" applyProtection="0"/>
    <xf numFmtId="0" fontId="87" fillId="0" borderId="0"/>
    <xf numFmtId="0" fontId="39" fillId="37" borderId="0" applyNumberFormat="0" applyBorder="0" applyAlignment="0" applyProtection="0"/>
    <xf numFmtId="0" fontId="87" fillId="0" borderId="0"/>
    <xf numFmtId="0" fontId="39" fillId="37" borderId="0" applyNumberFormat="0" applyBorder="0" applyAlignment="0" applyProtection="0"/>
    <xf numFmtId="0" fontId="87" fillId="0" borderId="0"/>
    <xf numFmtId="0" fontId="39" fillId="37" borderId="0" applyNumberFormat="0" applyBorder="0" applyAlignment="0" applyProtection="0"/>
    <xf numFmtId="0" fontId="87" fillId="0" borderId="0"/>
    <xf numFmtId="0" fontId="36" fillId="37" borderId="0" applyNumberFormat="0" applyBorder="0" applyAlignment="0" applyProtection="0"/>
    <xf numFmtId="0" fontId="87" fillId="0" borderId="0"/>
    <xf numFmtId="0" fontId="3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9" fillId="37" borderId="0" applyNumberFormat="0" applyBorder="0" applyAlignment="0" applyProtection="0"/>
    <xf numFmtId="0" fontId="87" fillId="0" borderId="0"/>
    <xf numFmtId="0" fontId="39" fillId="37" borderId="0" applyNumberFormat="0" applyBorder="0" applyAlignment="0" applyProtection="0"/>
    <xf numFmtId="0" fontId="87" fillId="0" borderId="0"/>
    <xf numFmtId="0" fontId="39" fillId="45" borderId="0" applyNumberFormat="0" applyBorder="0" applyAlignment="0" applyProtection="0"/>
    <xf numFmtId="0" fontId="87" fillId="0" borderId="0"/>
    <xf numFmtId="0" fontId="39" fillId="45" borderId="0" applyNumberFormat="0" applyBorder="0" applyAlignment="0" applyProtection="0"/>
    <xf numFmtId="0" fontId="87" fillId="0" borderId="0"/>
    <xf numFmtId="0" fontId="33" fillId="0" borderId="0"/>
    <xf numFmtId="0" fontId="87" fillId="0" borderId="0"/>
    <xf numFmtId="0" fontId="39" fillId="45"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9" fillId="45" borderId="0" applyNumberFormat="0" applyBorder="0" applyAlignment="0" applyProtection="0"/>
    <xf numFmtId="0" fontId="87" fillId="0" borderId="0"/>
    <xf numFmtId="0" fontId="39" fillId="45" borderId="0" applyNumberFormat="0" applyBorder="0" applyAlignment="0" applyProtection="0"/>
    <xf numFmtId="0" fontId="87" fillId="0" borderId="0"/>
    <xf numFmtId="0" fontId="39" fillId="45" borderId="0" applyNumberFormat="0" applyBorder="0" applyAlignment="0" applyProtection="0"/>
    <xf numFmtId="0" fontId="87" fillId="0" borderId="0"/>
    <xf numFmtId="0" fontId="39" fillId="45" borderId="0" applyNumberFormat="0" applyBorder="0" applyAlignment="0" applyProtection="0"/>
    <xf numFmtId="0" fontId="87" fillId="0" borderId="0"/>
    <xf numFmtId="0" fontId="39" fillId="45" borderId="0" applyNumberFormat="0" applyBorder="0" applyAlignment="0" applyProtection="0"/>
    <xf numFmtId="0" fontId="87" fillId="0" borderId="0"/>
    <xf numFmtId="0" fontId="39" fillId="45"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39" fillId="45" borderId="0" applyNumberFormat="0" applyBorder="0" applyAlignment="0" applyProtection="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39" fillId="45" borderId="0" applyNumberFormat="0" applyBorder="0" applyAlignment="0" applyProtection="0"/>
    <xf numFmtId="0" fontId="87" fillId="0" borderId="0"/>
    <xf numFmtId="0" fontId="87" fillId="0" borderId="0"/>
    <xf numFmtId="0" fontId="87" fillId="0" borderId="0"/>
    <xf numFmtId="0" fontId="87" fillId="0" borderId="0"/>
    <xf numFmtId="0" fontId="39" fillId="37" borderId="0" applyNumberFormat="0" applyBorder="0" applyAlignment="0" applyProtection="0"/>
    <xf numFmtId="0" fontId="87" fillId="0" borderId="0"/>
    <xf numFmtId="0" fontId="39" fillId="45" borderId="0" applyNumberFormat="0" applyBorder="0" applyAlignment="0" applyProtection="0"/>
    <xf numFmtId="0" fontId="87" fillId="0" borderId="0"/>
    <xf numFmtId="0" fontId="16" fillId="31" borderId="0" applyNumberFormat="0" applyBorder="0" applyAlignment="0" applyProtection="0"/>
    <xf numFmtId="0" fontId="87" fillId="0" borderId="0"/>
    <xf numFmtId="0" fontId="39" fillId="45" borderId="0" applyNumberFormat="0" applyBorder="0" applyAlignment="0" applyProtection="0"/>
    <xf numFmtId="0" fontId="9" fillId="0" borderId="0"/>
    <xf numFmtId="0" fontId="87" fillId="0" borderId="0"/>
    <xf numFmtId="0" fontId="39" fillId="39" borderId="0" applyNumberFormat="0" applyBorder="0" applyAlignment="0" applyProtection="0"/>
    <xf numFmtId="0" fontId="87" fillId="0" borderId="0"/>
    <xf numFmtId="0" fontId="39" fillId="39" borderId="0" applyNumberFormat="0" applyBorder="0" applyAlignment="0" applyProtection="0"/>
    <xf numFmtId="0" fontId="87" fillId="0" borderId="0"/>
    <xf numFmtId="0" fontId="9" fillId="0" borderId="0"/>
    <xf numFmtId="0" fontId="9" fillId="0" borderId="0"/>
    <xf numFmtId="0" fontId="39" fillId="39" borderId="0" applyNumberFormat="0" applyBorder="0" applyAlignment="0" applyProtection="0"/>
    <xf numFmtId="0" fontId="87" fillId="0" borderId="0"/>
    <xf numFmtId="0" fontId="9" fillId="0" borderId="0"/>
    <xf numFmtId="0" fontId="9" fillId="0" borderId="0"/>
    <xf numFmtId="0" fontId="39" fillId="39" borderId="0" applyNumberFormat="0" applyBorder="0" applyAlignment="0" applyProtection="0"/>
    <xf numFmtId="0" fontId="87" fillId="0" borderId="0"/>
    <xf numFmtId="0" fontId="9" fillId="0" borderId="0"/>
    <xf numFmtId="0" fontId="9" fillId="0" borderId="0"/>
    <xf numFmtId="0" fontId="39" fillId="39" borderId="0" applyNumberFormat="0" applyBorder="0" applyAlignment="0" applyProtection="0"/>
    <xf numFmtId="0" fontId="9" fillId="0" borderId="0"/>
    <xf numFmtId="0" fontId="9" fillId="0" borderId="0"/>
    <xf numFmtId="0" fontId="9" fillId="0" borderId="0"/>
    <xf numFmtId="0" fontId="39" fillId="39" borderId="0" applyNumberFormat="0" applyBorder="0" applyAlignment="0" applyProtection="0"/>
    <xf numFmtId="0" fontId="87" fillId="0" borderId="0"/>
    <xf numFmtId="0" fontId="9" fillId="0" borderId="0"/>
    <xf numFmtId="0" fontId="9" fillId="0" borderId="0"/>
    <xf numFmtId="0" fontId="39" fillId="39"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39" fillId="37" borderId="0" applyNumberFormat="0" applyBorder="0" applyAlignment="0" applyProtection="0"/>
    <xf numFmtId="0" fontId="87" fillId="0" borderId="0"/>
    <xf numFmtId="0" fontId="87" fillId="0" borderId="0"/>
    <xf numFmtId="0" fontId="87" fillId="0" borderId="0"/>
    <xf numFmtId="0" fontId="87" fillId="0" borderId="0"/>
    <xf numFmtId="0" fontId="16" fillId="42" borderId="0" applyNumberFormat="0" applyBorder="0" applyAlignment="0" applyProtection="0"/>
    <xf numFmtId="0" fontId="87" fillId="0" borderId="0"/>
    <xf numFmtId="0" fontId="39" fillId="37" borderId="0" applyNumberFormat="0" applyBorder="0" applyAlignment="0" applyProtection="0"/>
    <xf numFmtId="0" fontId="87" fillId="0" borderId="0"/>
    <xf numFmtId="0" fontId="39" fillId="37" borderId="0" applyNumberFormat="0" applyBorder="0" applyAlignment="0" applyProtection="0"/>
    <xf numFmtId="0" fontId="87" fillId="0" borderId="0"/>
    <xf numFmtId="0" fontId="39" fillId="37" borderId="0" applyNumberFormat="0" applyBorder="0" applyAlignment="0" applyProtection="0"/>
    <xf numFmtId="0" fontId="87" fillId="0" borderId="0"/>
    <xf numFmtId="0" fontId="39" fillId="37" borderId="0" applyNumberFormat="0" applyBorder="0" applyAlignment="0" applyProtection="0"/>
    <xf numFmtId="0" fontId="87" fillId="0" borderId="0"/>
    <xf numFmtId="0" fontId="3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9" fillId="37" borderId="0" applyNumberFormat="0" applyBorder="0" applyAlignment="0" applyProtection="0"/>
    <xf numFmtId="0" fontId="87" fillId="0" borderId="0"/>
    <xf numFmtId="0" fontId="39" fillId="37" borderId="0" applyNumberFormat="0" applyBorder="0" applyAlignment="0" applyProtection="0"/>
    <xf numFmtId="0" fontId="87" fillId="0" borderId="0"/>
    <xf numFmtId="0" fontId="13" fillId="31" borderId="0" applyNumberFormat="0" applyBorder="0" applyAlignment="0" applyProtection="0"/>
    <xf numFmtId="0" fontId="87" fillId="0" borderId="0"/>
    <xf numFmtId="0" fontId="39" fillId="36" borderId="0" applyNumberFormat="0" applyBorder="0" applyAlignment="0" applyProtection="0"/>
    <xf numFmtId="0" fontId="87" fillId="0" borderId="0"/>
    <xf numFmtId="0" fontId="39" fillId="36" borderId="0" applyNumberFormat="0" applyBorder="0" applyAlignment="0" applyProtection="0"/>
    <xf numFmtId="0" fontId="87" fillId="0" borderId="0"/>
    <xf numFmtId="0" fontId="39" fillId="36"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39" fillId="34" borderId="0" applyNumberFormat="0" applyBorder="0" applyAlignment="0" applyProtection="0"/>
    <xf numFmtId="0" fontId="87" fillId="0" borderId="0"/>
    <xf numFmtId="0" fontId="87" fillId="0" borderId="0"/>
    <xf numFmtId="0" fontId="87" fillId="0" borderId="0"/>
    <xf numFmtId="0" fontId="87" fillId="0" borderId="0"/>
    <xf numFmtId="0" fontId="39" fillId="36" borderId="0" applyNumberFormat="0" applyBorder="0" applyAlignment="0" applyProtection="0"/>
    <xf numFmtId="0" fontId="87" fillId="0" borderId="0"/>
    <xf numFmtId="0" fontId="39" fillId="34" borderId="0" applyNumberFormat="0" applyBorder="0" applyAlignment="0" applyProtection="0"/>
    <xf numFmtId="0" fontId="87" fillId="0" borderId="0"/>
    <xf numFmtId="0" fontId="39" fillId="34" borderId="0" applyNumberFormat="0" applyBorder="0" applyAlignment="0" applyProtection="0"/>
    <xf numFmtId="0" fontId="87" fillId="0" borderId="0"/>
    <xf numFmtId="0" fontId="39" fillId="34" borderId="0" applyNumberFormat="0" applyBorder="0" applyAlignment="0" applyProtection="0"/>
    <xf numFmtId="0" fontId="87" fillId="0" borderId="0"/>
    <xf numFmtId="0" fontId="39" fillId="34" borderId="0" applyNumberFormat="0" applyBorder="0" applyAlignment="0" applyProtection="0"/>
    <xf numFmtId="0" fontId="87" fillId="0" borderId="0"/>
    <xf numFmtId="0" fontId="39" fillId="3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39" fillId="34" borderId="0" applyNumberFormat="0" applyBorder="0" applyAlignment="0" applyProtection="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39" fillId="34" borderId="0" applyNumberFormat="0" applyBorder="0" applyAlignment="0" applyProtection="0"/>
    <xf numFmtId="0" fontId="87" fillId="0" borderId="0"/>
    <xf numFmtId="0" fontId="87" fillId="0" borderId="0"/>
    <xf numFmtId="0" fontId="87" fillId="0" borderId="0"/>
    <xf numFmtId="0" fontId="87" fillId="0" borderId="0"/>
    <xf numFmtId="0" fontId="39" fillId="45" borderId="0" applyNumberFormat="0" applyBorder="0" applyAlignment="0" applyProtection="0"/>
    <xf numFmtId="0" fontId="87" fillId="0" borderId="0"/>
    <xf numFmtId="0" fontId="39" fillId="34" borderId="0" applyNumberFormat="0" applyBorder="0" applyAlignment="0" applyProtection="0"/>
    <xf numFmtId="0" fontId="87" fillId="0" borderId="0"/>
    <xf numFmtId="0" fontId="39" fillId="34" borderId="0" applyNumberFormat="0" applyBorder="0" applyAlignment="0" applyProtection="0"/>
    <xf numFmtId="0" fontId="87" fillId="0" borderId="0"/>
    <xf numFmtId="0" fontId="39" fillId="34" borderId="0" applyNumberFormat="0" applyBorder="0" applyAlignment="0" applyProtection="0"/>
    <xf numFmtId="0" fontId="9" fillId="0" borderId="0"/>
    <xf numFmtId="0" fontId="87" fillId="0" borderId="0"/>
    <xf numFmtId="0" fontId="39" fillId="34" borderId="0" applyNumberFormat="0" applyBorder="0" applyAlignment="0" applyProtection="0"/>
    <xf numFmtId="0" fontId="87" fillId="0" borderId="0"/>
    <xf numFmtId="0" fontId="39" fillId="34" borderId="0" applyNumberFormat="0" applyBorder="0" applyAlignment="0" applyProtection="0"/>
    <xf numFmtId="0" fontId="87" fillId="0" borderId="0"/>
    <xf numFmtId="0" fontId="9" fillId="0" borderId="0"/>
    <xf numFmtId="0" fontId="9" fillId="0" borderId="0"/>
    <xf numFmtId="0" fontId="39" fillId="34" borderId="0" applyNumberFormat="0" applyBorder="0" applyAlignment="0" applyProtection="0"/>
    <xf numFmtId="0" fontId="87" fillId="0" borderId="0"/>
    <xf numFmtId="0" fontId="9" fillId="0" borderId="0"/>
    <xf numFmtId="0" fontId="9" fillId="0" borderId="0"/>
    <xf numFmtId="0" fontId="39" fillId="34" borderId="0" applyNumberFormat="0" applyBorder="0" applyAlignment="0" applyProtection="0"/>
    <xf numFmtId="0" fontId="87" fillId="0" borderId="0"/>
    <xf numFmtId="0" fontId="9" fillId="0" borderId="0"/>
    <xf numFmtId="0" fontId="9" fillId="0" borderId="0"/>
    <xf numFmtId="0" fontId="39" fillId="34" borderId="0" applyNumberFormat="0" applyBorder="0" applyAlignment="0" applyProtection="0"/>
    <xf numFmtId="0" fontId="9" fillId="0" borderId="0"/>
    <xf numFmtId="0" fontId="9" fillId="0" borderId="0"/>
    <xf numFmtId="0" fontId="9" fillId="0" borderId="0"/>
    <xf numFmtId="0" fontId="39" fillId="34" borderId="0" applyNumberFormat="0" applyBorder="0" applyAlignment="0" applyProtection="0"/>
    <xf numFmtId="0" fontId="87" fillId="0" borderId="0"/>
    <xf numFmtId="0" fontId="9" fillId="0" borderId="0"/>
    <xf numFmtId="0" fontId="9" fillId="0" borderId="0"/>
    <xf numFmtId="0" fontId="36" fillId="34"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9" fillId="34" borderId="0" applyNumberFormat="0" applyBorder="0" applyAlignment="0" applyProtection="0"/>
    <xf numFmtId="0" fontId="87" fillId="0" borderId="0"/>
    <xf numFmtId="0" fontId="39" fillId="34" borderId="0" applyNumberFormat="0" applyBorder="0" applyAlignment="0" applyProtection="0"/>
    <xf numFmtId="0" fontId="87" fillId="0" borderId="0"/>
    <xf numFmtId="0" fontId="39" fillId="34" borderId="0" applyNumberFormat="0" applyBorder="0" applyAlignment="0" applyProtection="0"/>
    <xf numFmtId="0" fontId="87" fillId="0" borderId="0"/>
    <xf numFmtId="0" fontId="39" fillId="34" borderId="0" applyNumberFormat="0" applyBorder="0" applyAlignment="0" applyProtection="0"/>
    <xf numFmtId="0" fontId="87" fillId="0" borderId="0"/>
    <xf numFmtId="0" fontId="39" fillId="34" borderId="0" applyNumberFormat="0" applyBorder="0" applyAlignment="0" applyProtection="0"/>
    <xf numFmtId="0" fontId="87" fillId="0" borderId="0"/>
    <xf numFmtId="0" fontId="3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9" fillId="33" borderId="0" applyNumberFormat="0" applyBorder="0" applyAlignment="0" applyProtection="0"/>
    <xf numFmtId="0" fontId="87" fillId="0" borderId="0"/>
    <xf numFmtId="0" fontId="39" fillId="33" borderId="0" applyNumberFormat="0" applyBorder="0" applyAlignment="0" applyProtection="0"/>
    <xf numFmtId="0" fontId="87" fillId="0" borderId="0"/>
    <xf numFmtId="0" fontId="39" fillId="33" borderId="0" applyNumberFormat="0" applyBorder="0" applyAlignment="0" applyProtection="0"/>
    <xf numFmtId="0" fontId="87" fillId="0" borderId="0"/>
    <xf numFmtId="0" fontId="36" fillId="33" borderId="0" applyNumberFormat="0" applyBorder="0" applyAlignment="0" applyProtection="0"/>
    <xf numFmtId="0" fontId="87" fillId="0" borderId="0"/>
    <xf numFmtId="0" fontId="39" fillId="33" borderId="0" applyNumberFormat="0" applyBorder="0" applyAlignment="0" applyProtection="0"/>
    <xf numFmtId="0" fontId="87" fillId="0" borderId="0"/>
    <xf numFmtId="0" fontId="3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9" fillId="33" borderId="0" applyNumberFormat="0" applyBorder="0" applyAlignment="0" applyProtection="0"/>
    <xf numFmtId="0" fontId="87" fillId="0" borderId="0"/>
    <xf numFmtId="0" fontId="39" fillId="33" borderId="0" applyNumberFormat="0" applyBorder="0" applyAlignment="0" applyProtection="0"/>
    <xf numFmtId="0" fontId="87" fillId="0" borderId="0"/>
    <xf numFmtId="0" fontId="39" fillId="33" borderId="0" applyNumberFormat="0" applyBorder="0" applyAlignment="0" applyProtection="0"/>
    <xf numFmtId="0" fontId="87" fillId="0" borderId="0"/>
    <xf numFmtId="0" fontId="39" fillId="33" borderId="0" applyNumberFormat="0" applyBorder="0" applyAlignment="0" applyProtection="0"/>
    <xf numFmtId="0" fontId="87" fillId="0" borderId="0"/>
    <xf numFmtId="0" fontId="39" fillId="33" borderId="0" applyNumberFormat="0" applyBorder="0" applyAlignment="0" applyProtection="0"/>
    <xf numFmtId="0" fontId="87" fillId="0" borderId="0"/>
    <xf numFmtId="0" fontId="3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39" fillId="33" borderId="0" applyNumberFormat="0" applyBorder="0" applyAlignment="0" applyProtection="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39" fillId="33" borderId="0" applyNumberFormat="0" applyBorder="0" applyAlignment="0" applyProtection="0"/>
    <xf numFmtId="0" fontId="87" fillId="0" borderId="0"/>
    <xf numFmtId="0" fontId="87" fillId="0" borderId="0"/>
    <xf numFmtId="0" fontId="87" fillId="0" borderId="0"/>
    <xf numFmtId="0" fontId="87" fillId="0" borderId="0"/>
    <xf numFmtId="0" fontId="39" fillId="34" borderId="0" applyNumberFormat="0" applyBorder="0" applyAlignment="0" applyProtection="0"/>
    <xf numFmtId="0" fontId="87" fillId="0" borderId="0"/>
    <xf numFmtId="0" fontId="34" fillId="0" borderId="0"/>
    <xf numFmtId="0" fontId="87" fillId="0" borderId="0"/>
    <xf numFmtId="0" fontId="36" fillId="7" borderId="3" applyNumberFormat="0" applyFont="0" applyAlignment="0" applyProtection="0"/>
    <xf numFmtId="0" fontId="87" fillId="0" borderId="0"/>
    <xf numFmtId="0" fontId="13" fillId="0" borderId="0"/>
    <xf numFmtId="0" fontId="9" fillId="0" borderId="0"/>
    <xf numFmtId="0" fontId="87" fillId="0" borderId="0"/>
    <xf numFmtId="0" fontId="13" fillId="0" borderId="0"/>
    <xf numFmtId="0" fontId="87" fillId="0" borderId="0"/>
    <xf numFmtId="0" fontId="1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13" fillId="0" borderId="0"/>
    <xf numFmtId="0" fontId="9" fillId="0" borderId="0"/>
    <xf numFmtId="0" fontId="9" fillId="0" borderId="0"/>
    <xf numFmtId="0" fontId="9" fillId="0" borderId="0"/>
    <xf numFmtId="0" fontId="1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3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8"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3" fillId="0" borderId="0"/>
    <xf numFmtId="0" fontId="87" fillId="0" borderId="0"/>
    <xf numFmtId="0" fontId="3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87" fillId="0" borderId="0"/>
    <xf numFmtId="0" fontId="87" fillId="0" borderId="0"/>
    <xf numFmtId="0" fontId="13" fillId="0" borderId="0"/>
    <xf numFmtId="0" fontId="87" fillId="0" borderId="0"/>
    <xf numFmtId="0" fontId="13" fillId="0" borderId="0"/>
    <xf numFmtId="0" fontId="88" fillId="0" borderId="0"/>
    <xf numFmtId="0" fontId="87" fillId="0" borderId="0"/>
    <xf numFmtId="0" fontId="87" fillId="0" borderId="0"/>
    <xf numFmtId="0" fontId="13" fillId="0" borderId="0"/>
    <xf numFmtId="0" fontId="88" fillId="0" borderId="0"/>
    <xf numFmtId="0" fontId="87" fillId="0" borderId="0"/>
    <xf numFmtId="0" fontId="87" fillId="0" borderId="0"/>
    <xf numFmtId="0" fontId="13" fillId="0" borderId="0"/>
    <xf numFmtId="0" fontId="87" fillId="0" borderId="0"/>
    <xf numFmtId="0" fontId="13" fillId="0" borderId="0"/>
    <xf numFmtId="0" fontId="88" fillId="0" borderId="0"/>
    <xf numFmtId="0" fontId="87" fillId="0" borderId="0"/>
    <xf numFmtId="0" fontId="13" fillId="0" borderId="0"/>
    <xf numFmtId="0" fontId="87"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87" fillId="0" borderId="0"/>
    <xf numFmtId="0" fontId="87" fillId="0" borderId="0"/>
    <xf numFmtId="0" fontId="13" fillId="0" borderId="0"/>
    <xf numFmtId="0" fontId="87" fillId="0" borderId="0"/>
    <xf numFmtId="0" fontId="13"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88" fillId="0" borderId="0"/>
    <xf numFmtId="0" fontId="88" fillId="0" borderId="0"/>
    <xf numFmtId="0" fontId="13" fillId="0" borderId="0"/>
    <xf numFmtId="0" fontId="87" fillId="0" borderId="0"/>
    <xf numFmtId="0" fontId="88" fillId="0" borderId="0"/>
    <xf numFmtId="0" fontId="88" fillId="0" borderId="0"/>
    <xf numFmtId="0" fontId="13" fillId="0" borderId="0"/>
    <xf numFmtId="0" fontId="87" fillId="0" borderId="0"/>
    <xf numFmtId="0" fontId="88" fillId="0" borderId="0"/>
    <xf numFmtId="0" fontId="88" fillId="0" borderId="0"/>
    <xf numFmtId="0" fontId="13" fillId="0" borderId="0"/>
    <xf numFmtId="0" fontId="87" fillId="0" borderId="0"/>
    <xf numFmtId="0" fontId="88" fillId="0" borderId="0"/>
    <xf numFmtId="0" fontId="88" fillId="0" borderId="0"/>
    <xf numFmtId="0" fontId="13" fillId="0" borderId="0"/>
    <xf numFmtId="0" fontId="88" fillId="0" borderId="0"/>
    <xf numFmtId="0" fontId="34"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13" fillId="0" borderId="0"/>
    <xf numFmtId="0" fontId="87" fillId="0" borderId="0"/>
    <xf numFmtId="0" fontId="1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13" fillId="31" borderId="0" applyNumberFormat="0" applyBorder="0" applyAlignment="0" applyProtection="0"/>
    <xf numFmtId="0" fontId="9" fillId="0" borderId="0"/>
    <xf numFmtId="0" fontId="9" fillId="0" borderId="0"/>
    <xf numFmtId="0" fontId="9" fillId="0" borderId="0"/>
    <xf numFmtId="0" fontId="1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9" fillId="0" borderId="0"/>
    <xf numFmtId="0" fontId="87" fillId="0" borderId="0"/>
    <xf numFmtId="0" fontId="13" fillId="0" borderId="0"/>
    <xf numFmtId="0" fontId="87" fillId="0" borderId="0"/>
    <xf numFmtId="0" fontId="1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13" fillId="0" borderId="0"/>
    <xf numFmtId="0" fontId="9" fillId="0" borderId="0"/>
    <xf numFmtId="0" fontId="88" fillId="0" borderId="0"/>
    <xf numFmtId="0" fontId="88" fillId="0" borderId="0"/>
    <xf numFmtId="0" fontId="13" fillId="0" borderId="0"/>
    <xf numFmtId="0" fontId="87" fillId="0" borderId="0"/>
    <xf numFmtId="0" fontId="88" fillId="0" borderId="0"/>
    <xf numFmtId="0" fontId="88" fillId="0" borderId="0"/>
    <xf numFmtId="0" fontId="13" fillId="0" borderId="0"/>
    <xf numFmtId="0" fontId="88" fillId="0" borderId="0"/>
    <xf numFmtId="0" fontId="13" fillId="0" borderId="0"/>
    <xf numFmtId="0" fontId="9" fillId="0" borderId="0"/>
    <xf numFmtId="0" fontId="13" fillId="0" borderId="0"/>
    <xf numFmtId="0" fontId="9" fillId="0" borderId="0"/>
    <xf numFmtId="0" fontId="13"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88" fillId="0" borderId="0"/>
    <xf numFmtId="0" fontId="88" fillId="0" borderId="0"/>
    <xf numFmtId="0" fontId="87" fillId="0" borderId="0"/>
    <xf numFmtId="0" fontId="88" fillId="0" borderId="0"/>
    <xf numFmtId="0" fontId="87" fillId="0" borderId="0"/>
    <xf numFmtId="0" fontId="88" fillId="0" borderId="0"/>
    <xf numFmtId="0" fontId="88"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13" fillId="0" borderId="0"/>
    <xf numFmtId="0" fontId="87" fillId="0" borderId="0"/>
    <xf numFmtId="0" fontId="13" fillId="0" borderId="0"/>
    <xf numFmtId="0" fontId="9" fillId="0" borderId="0"/>
    <xf numFmtId="0" fontId="87" fillId="0" borderId="0"/>
    <xf numFmtId="0" fontId="13" fillId="0" borderId="0"/>
    <xf numFmtId="0" fontId="87" fillId="0" borderId="0"/>
    <xf numFmtId="0" fontId="1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13" fillId="0" borderId="0"/>
    <xf numFmtId="0" fontId="9" fillId="0" borderId="0"/>
    <xf numFmtId="0" fontId="9" fillId="0" borderId="0"/>
    <xf numFmtId="0" fontId="9" fillId="0" borderId="0"/>
    <xf numFmtId="0" fontId="1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9" fillId="0" borderId="0"/>
    <xf numFmtId="0" fontId="87" fillId="0" borderId="0"/>
    <xf numFmtId="0" fontId="13" fillId="0" borderId="0"/>
    <xf numFmtId="0" fontId="87" fillId="0" borderId="0"/>
    <xf numFmtId="0" fontId="1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13" fillId="0" borderId="0"/>
    <xf numFmtId="0" fontId="9" fillId="0" borderId="0"/>
    <xf numFmtId="0" fontId="9" fillId="0" borderId="0"/>
    <xf numFmtId="0" fontId="9" fillId="0" borderId="0"/>
    <xf numFmtId="0" fontId="1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13" fillId="31" borderId="0" applyNumberFormat="0" applyBorder="0" applyAlignment="0" applyProtection="0"/>
    <xf numFmtId="0" fontId="87" fillId="0" borderId="0"/>
    <xf numFmtId="0" fontId="87" fillId="0" borderId="0"/>
    <xf numFmtId="0" fontId="87"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9" fillId="0" borderId="0"/>
    <xf numFmtId="0" fontId="87" fillId="0" borderId="0"/>
    <xf numFmtId="0" fontId="13" fillId="0" borderId="0"/>
    <xf numFmtId="0" fontId="87" fillId="0" borderId="0"/>
    <xf numFmtId="0" fontId="1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33" fillId="0" borderId="0"/>
    <xf numFmtId="0" fontId="87" fillId="0" borderId="0"/>
    <xf numFmtId="0" fontId="9" fillId="0" borderId="0"/>
    <xf numFmtId="0" fontId="9" fillId="0" borderId="0"/>
    <xf numFmtId="0" fontId="13" fillId="0" borderId="0"/>
    <xf numFmtId="0" fontId="9" fillId="0" borderId="0"/>
    <xf numFmtId="0" fontId="9" fillId="0" borderId="0"/>
    <xf numFmtId="0" fontId="9" fillId="0" borderId="0"/>
    <xf numFmtId="0" fontId="13" fillId="0" borderId="0"/>
    <xf numFmtId="0" fontId="87" fillId="0" borderId="0"/>
    <xf numFmtId="0" fontId="9" fillId="0" borderId="0"/>
    <xf numFmtId="0" fontId="9" fillId="0" borderId="0"/>
    <xf numFmtId="0" fontId="33" fillId="0" borderId="0"/>
    <xf numFmtId="0" fontId="87"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33" fillId="0" borderId="0"/>
    <xf numFmtId="0" fontId="87" fillId="0" borderId="0"/>
    <xf numFmtId="0" fontId="87" fillId="0" borderId="0"/>
    <xf numFmtId="0" fontId="87" fillId="0" borderId="0"/>
    <xf numFmtId="0" fontId="87" fillId="0" borderId="0"/>
    <xf numFmtId="0" fontId="13" fillId="0" borderId="0"/>
    <xf numFmtId="0" fontId="87" fillId="0" borderId="0"/>
    <xf numFmtId="0" fontId="13" fillId="0" borderId="0"/>
    <xf numFmtId="0" fontId="87" fillId="0" borderId="0"/>
    <xf numFmtId="0" fontId="13" fillId="0" borderId="0"/>
    <xf numFmtId="0" fontId="87" fillId="0" borderId="0"/>
    <xf numFmtId="0" fontId="13" fillId="0" borderId="0"/>
    <xf numFmtId="0" fontId="9" fillId="0" borderId="0"/>
    <xf numFmtId="0" fontId="87" fillId="0" borderId="0"/>
    <xf numFmtId="0" fontId="13" fillId="0" borderId="0"/>
    <xf numFmtId="0" fontId="87" fillId="0" borderId="0"/>
    <xf numFmtId="0" fontId="3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33" fillId="0" borderId="0"/>
    <xf numFmtId="0" fontId="87" fillId="0" borderId="0"/>
    <xf numFmtId="0" fontId="9" fillId="0" borderId="0"/>
    <xf numFmtId="0" fontId="9" fillId="0" borderId="0"/>
    <xf numFmtId="0" fontId="33" fillId="0" borderId="0"/>
    <xf numFmtId="0" fontId="9" fillId="0" borderId="0"/>
    <xf numFmtId="0" fontId="9" fillId="0" borderId="0"/>
    <xf numFmtId="0" fontId="9" fillId="0" borderId="0"/>
    <xf numFmtId="0" fontId="3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33" fillId="0" borderId="0"/>
    <xf numFmtId="0" fontId="87" fillId="0" borderId="0"/>
    <xf numFmtId="0" fontId="87" fillId="0" borderId="0"/>
    <xf numFmtId="0" fontId="87" fillId="0" borderId="0"/>
    <xf numFmtId="0" fontId="87" fillId="0" borderId="0"/>
    <xf numFmtId="0" fontId="13" fillId="0" borderId="0"/>
    <xf numFmtId="0" fontId="87" fillId="0" borderId="0"/>
    <xf numFmtId="0" fontId="33" fillId="0" borderId="0"/>
    <xf numFmtId="0" fontId="87" fillId="0" borderId="0"/>
    <xf numFmtId="0" fontId="33" fillId="0" borderId="0"/>
    <xf numFmtId="0" fontId="87" fillId="0" borderId="0"/>
    <xf numFmtId="0" fontId="13" fillId="0" borderId="0"/>
    <xf numFmtId="0" fontId="9" fillId="0" borderId="0"/>
    <xf numFmtId="0" fontId="87" fillId="0" borderId="0"/>
    <xf numFmtId="0" fontId="13" fillId="0" borderId="0"/>
    <xf numFmtId="0" fontId="87" fillId="0" borderId="0"/>
    <xf numFmtId="0" fontId="3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13" fillId="0" borderId="0"/>
    <xf numFmtId="0" fontId="87" fillId="0" borderId="0"/>
    <xf numFmtId="0" fontId="9" fillId="0" borderId="0"/>
    <xf numFmtId="0" fontId="9" fillId="0" borderId="0"/>
    <xf numFmtId="0" fontId="33" fillId="0" borderId="0"/>
    <xf numFmtId="0" fontId="9" fillId="0" borderId="0"/>
    <xf numFmtId="0" fontId="9" fillId="0" borderId="0"/>
    <xf numFmtId="0" fontId="9" fillId="0" borderId="0"/>
    <xf numFmtId="0" fontId="13" fillId="0" borderId="0"/>
    <xf numFmtId="0" fontId="87" fillId="0" borderId="0"/>
    <xf numFmtId="0" fontId="9" fillId="0" borderId="0"/>
    <xf numFmtId="0" fontId="9" fillId="0" borderId="0"/>
    <xf numFmtId="0" fontId="33" fillId="0" borderId="0"/>
    <xf numFmtId="0" fontId="87"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33" fillId="0" borderId="0"/>
    <xf numFmtId="0" fontId="87" fillId="0" borderId="0"/>
    <xf numFmtId="0" fontId="33" fillId="0" borderId="0"/>
    <xf numFmtId="0" fontId="87" fillId="0" borderId="0"/>
    <xf numFmtId="0" fontId="13" fillId="0" borderId="0"/>
    <xf numFmtId="0" fontId="87" fillId="0" borderId="0"/>
    <xf numFmtId="0" fontId="33" fillId="0" borderId="0"/>
    <xf numFmtId="0" fontId="9" fillId="0" borderId="0"/>
    <xf numFmtId="0" fontId="87" fillId="0" borderId="0"/>
    <xf numFmtId="0" fontId="9" fillId="0" borderId="0"/>
    <xf numFmtId="0" fontId="9" fillId="0" borderId="0"/>
    <xf numFmtId="0" fontId="33" fillId="0" borderId="0"/>
    <xf numFmtId="0" fontId="87"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9" fillId="0" borderId="0"/>
    <xf numFmtId="0" fontId="9" fillId="0" borderId="0"/>
    <xf numFmtId="0" fontId="87" fillId="0" borderId="0"/>
    <xf numFmtId="0" fontId="13" fillId="0" borderId="0"/>
    <xf numFmtId="0" fontId="87" fillId="0" borderId="0"/>
    <xf numFmtId="0" fontId="9" fillId="0" borderId="0"/>
    <xf numFmtId="0" fontId="9" fillId="0" borderId="0"/>
    <xf numFmtId="0" fontId="16" fillId="42" borderId="0" applyNumberFormat="0" applyBorder="0" applyAlignment="0" applyProtection="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88" fillId="0" borderId="0"/>
    <xf numFmtId="0" fontId="88" fillId="0" borderId="0"/>
    <xf numFmtId="0" fontId="88"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8" fillId="0" borderId="0"/>
    <xf numFmtId="0" fontId="88" fillId="0" borderId="0"/>
    <xf numFmtId="0" fontId="87" fillId="0" borderId="0"/>
    <xf numFmtId="0" fontId="88" fillId="0" borderId="0"/>
    <xf numFmtId="0" fontId="87" fillId="0" borderId="0"/>
    <xf numFmtId="0" fontId="88" fillId="0" borderId="0"/>
    <xf numFmtId="0" fontId="88" fillId="0" borderId="0"/>
    <xf numFmtId="0" fontId="87" fillId="0" borderId="0"/>
    <xf numFmtId="0" fontId="9" fillId="0" borderId="0"/>
    <xf numFmtId="0" fontId="9"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87" fillId="0" borderId="0"/>
    <xf numFmtId="0" fontId="9" fillId="0" borderId="0"/>
    <xf numFmtId="0" fontId="9" fillId="0" borderId="0"/>
    <xf numFmtId="0" fontId="87" fillId="0" borderId="0"/>
    <xf numFmtId="0" fontId="87" fillId="0" borderId="0"/>
    <xf numFmtId="0" fontId="9" fillId="0" borderId="0"/>
    <xf numFmtId="0" fontId="9" fillId="0" borderId="0"/>
    <xf numFmtId="0" fontId="9" fillId="0" borderId="0"/>
    <xf numFmtId="0" fontId="88" fillId="0" borderId="0"/>
    <xf numFmtId="0" fontId="88" fillId="0" borderId="0"/>
    <xf numFmtId="0" fontId="9" fillId="0" borderId="0"/>
    <xf numFmtId="0" fontId="87" fillId="0" borderId="0"/>
    <xf numFmtId="0" fontId="88" fillId="0" borderId="0"/>
    <xf numFmtId="0" fontId="88" fillId="0" borderId="0"/>
    <xf numFmtId="0" fontId="88"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8" fillId="0" borderId="0"/>
    <xf numFmtId="0" fontId="88" fillId="0" borderId="0"/>
    <xf numFmtId="0" fontId="87" fillId="0" borderId="0"/>
    <xf numFmtId="0" fontId="88" fillId="0" borderId="0"/>
    <xf numFmtId="0" fontId="87" fillId="0" borderId="0"/>
    <xf numFmtId="0" fontId="88" fillId="0" borderId="0"/>
    <xf numFmtId="0" fontId="88" fillId="0" borderId="0"/>
    <xf numFmtId="0" fontId="87" fillId="0" borderId="0"/>
    <xf numFmtId="0" fontId="9" fillId="0" borderId="0"/>
    <xf numFmtId="0" fontId="9"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87" fillId="0" borderId="0"/>
    <xf numFmtId="0" fontId="9" fillId="0" borderId="0"/>
    <xf numFmtId="0" fontId="9" fillId="0" borderId="0"/>
    <xf numFmtId="0" fontId="87" fillId="0" borderId="0"/>
    <xf numFmtId="0" fontId="87" fillId="0" borderId="0"/>
    <xf numFmtId="0" fontId="9" fillId="0" borderId="0"/>
    <xf numFmtId="0" fontId="9" fillId="0" borderId="0"/>
    <xf numFmtId="0" fontId="9" fillId="0" borderId="0"/>
    <xf numFmtId="0" fontId="88" fillId="0" borderId="0"/>
    <xf numFmtId="0" fontId="88" fillId="0" borderId="0"/>
    <xf numFmtId="0" fontId="88"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87" fillId="0" borderId="0"/>
    <xf numFmtId="0" fontId="87" fillId="0" borderId="0"/>
    <xf numFmtId="0" fontId="87" fillId="0" borderId="0"/>
    <xf numFmtId="0" fontId="87" fillId="0" borderId="0"/>
    <xf numFmtId="0" fontId="87" fillId="0" borderId="0"/>
    <xf numFmtId="0" fontId="88" fillId="0" borderId="0"/>
    <xf numFmtId="0" fontId="87" fillId="0" borderId="0"/>
    <xf numFmtId="0" fontId="87" fillId="0" borderId="0"/>
    <xf numFmtId="0" fontId="87" fillId="0" borderId="0"/>
    <xf numFmtId="0" fontId="87" fillId="0" borderId="0"/>
    <xf numFmtId="0" fontId="88"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88" fillId="0" borderId="0"/>
    <xf numFmtId="0" fontId="87" fillId="0" borderId="0"/>
    <xf numFmtId="0" fontId="88" fillId="0" borderId="0"/>
    <xf numFmtId="0" fontId="88" fillId="0" borderId="0"/>
    <xf numFmtId="0" fontId="87" fillId="0" borderId="0"/>
    <xf numFmtId="0" fontId="88" fillId="0" borderId="0"/>
    <xf numFmtId="0" fontId="88" fillId="0" borderId="0"/>
    <xf numFmtId="0" fontId="87" fillId="0" borderId="0"/>
    <xf numFmtId="0" fontId="88" fillId="0" borderId="0"/>
    <xf numFmtId="0" fontId="88" fillId="0" borderId="0"/>
    <xf numFmtId="0" fontId="88"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9" fillId="0" borderId="0"/>
    <xf numFmtId="0" fontId="9"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9" fillId="0" borderId="0"/>
    <xf numFmtId="0" fontId="9"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88" fillId="0" borderId="0"/>
    <xf numFmtId="0" fontId="88" fillId="0" borderId="0"/>
    <xf numFmtId="0" fontId="88"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8" fillId="0" borderId="0"/>
    <xf numFmtId="0" fontId="88" fillId="0" borderId="0"/>
    <xf numFmtId="0" fontId="87" fillId="0" borderId="0"/>
    <xf numFmtId="0" fontId="88" fillId="0" borderId="0"/>
    <xf numFmtId="0" fontId="87" fillId="0" borderId="0"/>
    <xf numFmtId="0" fontId="88" fillId="0" borderId="0"/>
    <xf numFmtId="0" fontId="88" fillId="0" borderId="0"/>
    <xf numFmtId="0" fontId="87" fillId="0" borderId="0"/>
    <xf numFmtId="0" fontId="9" fillId="0" borderId="0"/>
    <xf numFmtId="0" fontId="9"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87" fillId="0" borderId="0"/>
    <xf numFmtId="0" fontId="9" fillId="0" borderId="0"/>
    <xf numFmtId="0" fontId="9" fillId="0" borderId="0"/>
    <xf numFmtId="0" fontId="87" fillId="0" borderId="0"/>
    <xf numFmtId="0" fontId="87" fillId="0" borderId="0"/>
    <xf numFmtId="0" fontId="9" fillId="0" borderId="0"/>
    <xf numFmtId="0" fontId="9" fillId="0" borderId="0"/>
    <xf numFmtId="0" fontId="9" fillId="0" borderId="0"/>
    <xf numFmtId="0" fontId="88" fillId="0" borderId="0"/>
    <xf numFmtId="0" fontId="88" fillId="0" borderId="0"/>
    <xf numFmtId="0" fontId="9"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9" fillId="0" borderId="0"/>
    <xf numFmtId="0" fontId="9"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9" fillId="0" borderId="0"/>
    <xf numFmtId="0" fontId="9"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88" fillId="0" borderId="0"/>
    <xf numFmtId="0" fontId="88" fillId="0" borderId="0"/>
    <xf numFmtId="0" fontId="88"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8" fillId="0" borderId="0"/>
    <xf numFmtId="0" fontId="88" fillId="0" borderId="0"/>
    <xf numFmtId="0" fontId="87" fillId="0" borderId="0"/>
    <xf numFmtId="0" fontId="88" fillId="0" borderId="0"/>
    <xf numFmtId="0" fontId="87" fillId="0" borderId="0"/>
    <xf numFmtId="0" fontId="88" fillId="0" borderId="0"/>
    <xf numFmtId="0" fontId="88" fillId="0" borderId="0"/>
    <xf numFmtId="0" fontId="87" fillId="0" borderId="0"/>
    <xf numFmtId="0" fontId="9" fillId="0" borderId="0"/>
    <xf numFmtId="0" fontId="9"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87" fillId="0" borderId="0"/>
    <xf numFmtId="0" fontId="9" fillId="0" borderId="0"/>
    <xf numFmtId="0" fontId="9" fillId="0" borderId="0"/>
    <xf numFmtId="0" fontId="87" fillId="0" borderId="0"/>
    <xf numFmtId="0" fontId="87" fillId="0" borderId="0"/>
    <xf numFmtId="0" fontId="9" fillId="0" borderId="0"/>
    <xf numFmtId="0" fontId="9" fillId="0" borderId="0"/>
    <xf numFmtId="0" fontId="9" fillId="0" borderId="0"/>
    <xf numFmtId="0" fontId="88" fillId="0" borderId="0"/>
    <xf numFmtId="0" fontId="88" fillId="0" borderId="0"/>
    <xf numFmtId="0" fontId="9"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9" fillId="0" borderId="0"/>
    <xf numFmtId="0" fontId="9"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9" fillId="0" borderId="0"/>
    <xf numFmtId="0" fontId="9"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88" fillId="0" borderId="0"/>
    <xf numFmtId="0" fontId="88" fillId="0" borderId="0"/>
    <xf numFmtId="0" fontId="88"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8" fillId="0" borderId="0"/>
    <xf numFmtId="0" fontId="88" fillId="0" borderId="0"/>
    <xf numFmtId="0" fontId="87" fillId="0" borderId="0"/>
    <xf numFmtId="0" fontId="88" fillId="0" borderId="0"/>
    <xf numFmtId="0" fontId="87" fillId="0" borderId="0"/>
    <xf numFmtId="0" fontId="88" fillId="0" borderId="0"/>
    <xf numFmtId="0" fontId="88" fillId="0" borderId="0"/>
    <xf numFmtId="0" fontId="87" fillId="0" borderId="0"/>
    <xf numFmtId="0" fontId="9" fillId="0" borderId="0"/>
    <xf numFmtId="0" fontId="9"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87" fillId="0" borderId="0"/>
    <xf numFmtId="0" fontId="9" fillId="0" borderId="0"/>
    <xf numFmtId="0" fontId="9" fillId="0" borderId="0"/>
    <xf numFmtId="0" fontId="87" fillId="0" borderId="0"/>
    <xf numFmtId="0" fontId="87" fillId="0" borderId="0"/>
    <xf numFmtId="0" fontId="9" fillId="0" borderId="0"/>
    <xf numFmtId="0" fontId="9" fillId="0" borderId="0"/>
    <xf numFmtId="0" fontId="9" fillId="0" borderId="0"/>
    <xf numFmtId="0" fontId="88" fillId="0" borderId="0"/>
    <xf numFmtId="0" fontId="88" fillId="0" borderId="0"/>
    <xf numFmtId="0" fontId="9"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9" fillId="0" borderId="0"/>
    <xf numFmtId="0" fontId="9"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8" fillId="0" borderId="0"/>
    <xf numFmtId="0" fontId="87" fillId="0" borderId="0"/>
    <xf numFmtId="0" fontId="30" fillId="0" borderId="0"/>
    <xf numFmtId="0" fontId="30" fillId="0" borderId="0"/>
    <xf numFmtId="0" fontId="30" fillId="0" borderId="0"/>
    <xf numFmtId="0" fontId="87" fillId="0" borderId="0"/>
    <xf numFmtId="0" fontId="30" fillId="0" borderId="0"/>
    <xf numFmtId="0" fontId="30" fillId="0" borderId="0"/>
    <xf numFmtId="0" fontId="30" fillId="0" borderId="0"/>
    <xf numFmtId="0" fontId="30" fillId="0" borderId="0"/>
    <xf numFmtId="0" fontId="87" fillId="0" borderId="0"/>
    <xf numFmtId="0" fontId="30" fillId="0" borderId="0"/>
    <xf numFmtId="0" fontId="87" fillId="0" borderId="0"/>
    <xf numFmtId="0" fontId="30" fillId="0" borderId="0"/>
    <xf numFmtId="0" fontId="30" fillId="0" borderId="0"/>
    <xf numFmtId="0" fontId="30" fillId="0" borderId="0"/>
    <xf numFmtId="0" fontId="30" fillId="0" borderId="0"/>
    <xf numFmtId="0" fontId="87" fillId="0" borderId="0"/>
    <xf numFmtId="0" fontId="30" fillId="0" borderId="0"/>
    <xf numFmtId="0" fontId="87" fillId="0" borderId="0"/>
    <xf numFmtId="0" fontId="30" fillId="0" borderId="0"/>
    <xf numFmtId="0" fontId="87" fillId="0" borderId="0"/>
    <xf numFmtId="0" fontId="30" fillId="0" borderId="0"/>
    <xf numFmtId="0" fontId="87" fillId="0" borderId="0"/>
    <xf numFmtId="0" fontId="30" fillId="0" borderId="0"/>
    <xf numFmtId="0" fontId="87" fillId="0" borderId="0"/>
    <xf numFmtId="0" fontId="30" fillId="0" borderId="0"/>
    <xf numFmtId="0" fontId="87" fillId="0" borderId="0"/>
    <xf numFmtId="0" fontId="30"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0" fillId="0" borderId="0"/>
    <xf numFmtId="0" fontId="87" fillId="0" borderId="0"/>
    <xf numFmtId="0" fontId="87" fillId="0" borderId="0"/>
    <xf numFmtId="0" fontId="87" fillId="0" borderId="0"/>
    <xf numFmtId="0" fontId="88" fillId="0" borderId="0"/>
    <xf numFmtId="0" fontId="87" fillId="0" borderId="0"/>
    <xf numFmtId="0" fontId="87" fillId="0" borderId="0"/>
    <xf numFmtId="0" fontId="87" fillId="0" borderId="0"/>
    <xf numFmtId="0" fontId="87" fillId="0" borderId="0"/>
    <xf numFmtId="0" fontId="87" fillId="0" borderId="0"/>
    <xf numFmtId="0" fontId="87" fillId="0" borderId="0"/>
    <xf numFmtId="0" fontId="30" fillId="0" borderId="0"/>
    <xf numFmtId="0" fontId="13" fillId="0" borderId="0"/>
    <xf numFmtId="0" fontId="30"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0" fillId="0" borderId="0"/>
    <xf numFmtId="0" fontId="87" fillId="0" borderId="0"/>
    <xf numFmtId="0" fontId="30" fillId="0" borderId="0"/>
    <xf numFmtId="0" fontId="87" fillId="0" borderId="0"/>
    <xf numFmtId="0" fontId="30" fillId="0" borderId="0"/>
    <xf numFmtId="0" fontId="87"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0" fillId="0" borderId="0"/>
    <xf numFmtId="0" fontId="87" fillId="0" borderId="0"/>
    <xf numFmtId="0" fontId="87" fillId="0" borderId="0"/>
    <xf numFmtId="0" fontId="30" fillId="0" borderId="0"/>
    <xf numFmtId="0" fontId="87" fillId="0" borderId="0"/>
    <xf numFmtId="0" fontId="87" fillId="0" borderId="0"/>
    <xf numFmtId="0" fontId="87" fillId="0" borderId="0"/>
    <xf numFmtId="0" fontId="87" fillId="0" borderId="0"/>
    <xf numFmtId="0" fontId="30" fillId="0" borderId="0"/>
    <xf numFmtId="0" fontId="87" fillId="0" borderId="0"/>
    <xf numFmtId="0" fontId="30" fillId="0" borderId="0"/>
    <xf numFmtId="0" fontId="87" fillId="0" borderId="0"/>
    <xf numFmtId="0" fontId="87" fillId="0" borderId="0"/>
    <xf numFmtId="0" fontId="30" fillId="0" borderId="0"/>
    <xf numFmtId="0" fontId="87" fillId="0" borderId="0"/>
    <xf numFmtId="0" fontId="87" fillId="0" borderId="0"/>
    <xf numFmtId="0" fontId="87" fillId="0" borderId="0"/>
    <xf numFmtId="0" fontId="87" fillId="0" borderId="0"/>
    <xf numFmtId="0" fontId="30" fillId="0" borderId="0"/>
    <xf numFmtId="0" fontId="9"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9" fillId="0" borderId="0"/>
    <xf numFmtId="0" fontId="9"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9" fillId="0" borderId="0"/>
    <xf numFmtId="0" fontId="9"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9" fillId="0" borderId="0"/>
    <xf numFmtId="0" fontId="9"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9" fillId="0" borderId="0"/>
    <xf numFmtId="0" fontId="9"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88" fillId="0" borderId="0"/>
    <xf numFmtId="0" fontId="88" fillId="0" borderId="0"/>
    <xf numFmtId="0" fontId="88"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8" fillId="0" borderId="0"/>
    <xf numFmtId="0" fontId="88" fillId="0" borderId="0"/>
    <xf numFmtId="0" fontId="87" fillId="0" borderId="0"/>
    <xf numFmtId="0" fontId="88" fillId="0" borderId="0"/>
    <xf numFmtId="0" fontId="87" fillId="0" borderId="0"/>
    <xf numFmtId="0" fontId="88" fillId="0" borderId="0"/>
    <xf numFmtId="0" fontId="88" fillId="0" borderId="0"/>
    <xf numFmtId="0" fontId="87" fillId="0" borderId="0"/>
    <xf numFmtId="0" fontId="9" fillId="0" borderId="0"/>
    <xf numFmtId="0" fontId="9" fillId="0" borderId="0"/>
    <xf numFmtId="0" fontId="87" fillId="0" borderId="0"/>
    <xf numFmtId="0" fontId="87" fillId="0" borderId="0"/>
    <xf numFmtId="0" fontId="87" fillId="0" borderId="0"/>
    <xf numFmtId="0" fontId="9" fillId="0" borderId="0"/>
    <xf numFmtId="0" fontId="87" fillId="0" borderId="0"/>
    <xf numFmtId="0" fontId="9" fillId="0" borderId="0"/>
    <xf numFmtId="0" fontId="87" fillId="0" borderId="0"/>
    <xf numFmtId="0" fontId="87" fillId="0" borderId="0"/>
    <xf numFmtId="0" fontId="9" fillId="0" borderId="0"/>
    <xf numFmtId="0" fontId="9" fillId="0" borderId="0"/>
    <xf numFmtId="0" fontId="87" fillId="0" borderId="0"/>
    <xf numFmtId="0" fontId="87" fillId="0" borderId="0"/>
    <xf numFmtId="0" fontId="9" fillId="0" borderId="0"/>
    <xf numFmtId="0" fontId="9" fillId="0" borderId="0"/>
    <xf numFmtId="0" fontId="9" fillId="0" borderId="0"/>
    <xf numFmtId="0" fontId="88" fillId="0" borderId="0"/>
    <xf numFmtId="0" fontId="88" fillId="0" borderId="0"/>
    <xf numFmtId="0" fontId="9" fillId="0" borderId="0"/>
    <xf numFmtId="0" fontId="87"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87"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87"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31"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1" fillId="0" borderId="0"/>
    <xf numFmtId="0" fontId="31"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87" fillId="0" borderId="0"/>
    <xf numFmtId="0" fontId="87" fillId="0" borderId="0"/>
    <xf numFmtId="0" fontId="87" fillId="0" borderId="0"/>
    <xf numFmtId="0" fontId="88" fillId="0" borderId="0"/>
    <xf numFmtId="0" fontId="87" fillId="0" borderId="0"/>
    <xf numFmtId="0" fontId="87" fillId="0" borderId="0"/>
    <xf numFmtId="0" fontId="87" fillId="0" borderId="0"/>
    <xf numFmtId="0" fontId="87" fillId="0" borderId="0"/>
    <xf numFmtId="0" fontId="88"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88" fillId="0" borderId="0"/>
    <xf numFmtId="0" fontId="87" fillId="0" borderId="0"/>
    <xf numFmtId="0" fontId="88" fillId="0" borderId="0"/>
    <xf numFmtId="0" fontId="88" fillId="0" borderId="0"/>
    <xf numFmtId="0" fontId="87" fillId="0" borderId="0"/>
    <xf numFmtId="0" fontId="88" fillId="0" borderId="0"/>
    <xf numFmtId="0" fontId="88" fillId="0" borderId="0"/>
    <xf numFmtId="0" fontId="87" fillId="0" borderId="0"/>
    <xf numFmtId="0" fontId="88" fillId="0" borderId="0"/>
    <xf numFmtId="0" fontId="88" fillId="0" borderId="0"/>
    <xf numFmtId="0" fontId="88"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8" fillId="0" borderId="0"/>
    <xf numFmtId="0" fontId="87" fillId="0" borderId="0"/>
    <xf numFmtId="0" fontId="13" fillId="14" borderId="0" applyNumberFormat="0" applyBorder="0" applyAlignment="0" applyProtection="0"/>
    <xf numFmtId="0" fontId="87"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3" fillId="0" borderId="0"/>
    <xf numFmtId="0" fontId="87" fillId="0" borderId="0"/>
    <xf numFmtId="0" fontId="87" fillId="0" borderId="0"/>
    <xf numFmtId="0" fontId="87" fillId="0" borderId="0"/>
    <xf numFmtId="0" fontId="87" fillId="0" borderId="0"/>
    <xf numFmtId="0" fontId="88" fillId="0" borderId="0"/>
    <xf numFmtId="0" fontId="88" fillId="0" borderId="0"/>
    <xf numFmtId="0" fontId="87" fillId="0" borderId="0"/>
    <xf numFmtId="0" fontId="88" fillId="0" borderId="0"/>
    <xf numFmtId="0" fontId="88" fillId="0" borderId="0"/>
    <xf numFmtId="0" fontId="87"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13"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0" fillId="0" borderId="0"/>
    <xf numFmtId="0" fontId="9" fillId="0" borderId="0"/>
    <xf numFmtId="0" fontId="30" fillId="0" borderId="0"/>
    <xf numFmtId="0" fontId="3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9" fillId="0" borderId="0"/>
    <xf numFmtId="0" fontId="9"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87" fillId="0" borderId="0"/>
    <xf numFmtId="0" fontId="9" fillId="0" borderId="0"/>
    <xf numFmtId="0" fontId="87" fillId="0" borderId="0"/>
    <xf numFmtId="0" fontId="9" fillId="0" borderId="0"/>
    <xf numFmtId="0" fontId="87" fillId="0" borderId="0"/>
    <xf numFmtId="0" fontId="87" fillId="0" borderId="0"/>
    <xf numFmtId="0" fontId="87" fillId="0" borderId="0"/>
    <xf numFmtId="0" fontId="87" fillId="0" borderId="0"/>
    <xf numFmtId="0" fontId="87" fillId="0" borderId="0"/>
    <xf numFmtId="0" fontId="13" fillId="0" borderId="0"/>
    <xf numFmtId="0" fontId="87" fillId="0" borderId="0"/>
    <xf numFmtId="0" fontId="87" fillId="0" borderId="0"/>
    <xf numFmtId="0" fontId="8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29" fillId="61" borderId="22"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29"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61" borderId="22"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61" borderId="22"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30"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2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29" fillId="13" borderId="10" applyNumberFormat="0" applyFont="0" applyAlignment="0" applyProtection="0"/>
    <xf numFmtId="0" fontId="29" fillId="13" borderId="10" applyNumberFormat="0" applyFont="0" applyAlignment="0" applyProtection="0"/>
    <xf numFmtId="0" fontId="31" fillId="13" borderId="10" applyNumberFormat="0" applyFont="0" applyAlignment="0" applyProtection="0"/>
    <xf numFmtId="0" fontId="13" fillId="0" borderId="0"/>
    <xf numFmtId="0" fontId="32" fillId="13" borderId="10" applyNumberFormat="0" applyFont="0" applyAlignment="0" applyProtection="0"/>
    <xf numFmtId="0" fontId="31"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61" borderId="22"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2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29"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29"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32"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31"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2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29"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2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1"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29"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29"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29" fillId="61" borderId="22" applyNumberFormat="0" applyFont="0" applyAlignment="0" applyProtection="0"/>
    <xf numFmtId="0" fontId="30" fillId="13" borderId="10" applyNumberFormat="0" applyFont="0" applyAlignment="0" applyProtection="0"/>
    <xf numFmtId="0" fontId="30" fillId="13" borderId="10" applyNumberFormat="0" applyFont="0" applyAlignment="0" applyProtection="0"/>
    <xf numFmtId="0" fontId="29" fillId="61" borderId="22" applyNumberFormat="0" applyFont="0" applyAlignment="0" applyProtection="0"/>
    <xf numFmtId="0" fontId="29" fillId="61" borderId="22" applyNumberFormat="0" applyFont="0" applyAlignment="0" applyProtection="0"/>
    <xf numFmtId="0" fontId="2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29" fillId="13" borderId="10" applyNumberFormat="0" applyFont="0" applyAlignment="0" applyProtection="0"/>
    <xf numFmtId="0" fontId="2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29" fillId="61" borderId="22" applyNumberFormat="0" applyFont="0" applyAlignment="0" applyProtection="0"/>
    <xf numFmtId="0" fontId="29" fillId="13" borderId="10" applyNumberFormat="0" applyFont="0" applyAlignment="0" applyProtection="0"/>
    <xf numFmtId="0" fontId="29" fillId="13" borderId="10" applyNumberFormat="0" applyFont="0" applyAlignment="0" applyProtection="0"/>
    <xf numFmtId="0" fontId="29" fillId="61" borderId="22" applyNumberFormat="0" applyFont="0" applyAlignment="0" applyProtection="0"/>
    <xf numFmtId="0" fontId="31" fillId="61" borderId="22" applyNumberFormat="0" applyFont="0" applyAlignment="0" applyProtection="0"/>
    <xf numFmtId="0" fontId="2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29" fillId="13" borderId="10" applyNumberFormat="0" applyFont="0" applyAlignment="0" applyProtection="0"/>
    <xf numFmtId="0" fontId="2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31" fillId="61" borderId="22" applyNumberFormat="0" applyFont="0" applyAlignment="0" applyProtection="0"/>
    <xf numFmtId="0" fontId="29" fillId="13" borderId="10" applyNumberFormat="0" applyFont="0" applyAlignment="0" applyProtection="0"/>
    <xf numFmtId="0" fontId="29" fillId="13" borderId="10" applyNumberFormat="0" applyFont="0" applyAlignment="0" applyProtection="0"/>
    <xf numFmtId="0" fontId="31" fillId="61" borderId="22" applyNumberFormat="0" applyFont="0" applyAlignment="0" applyProtection="0"/>
    <xf numFmtId="0" fontId="31"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29"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29"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29" fillId="13" borderId="10" applyNumberFormat="0" applyFont="0" applyAlignment="0" applyProtection="0"/>
    <xf numFmtId="0" fontId="29" fillId="13" borderId="10" applyNumberFormat="0" applyFont="0" applyAlignment="0" applyProtection="0"/>
    <xf numFmtId="0" fontId="29" fillId="13" borderId="10" applyNumberFormat="0" applyFont="0" applyAlignment="0" applyProtection="0"/>
    <xf numFmtId="0" fontId="2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29"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29" fillId="61" borderId="22"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29"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29" fillId="61" borderId="22"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29" fillId="61" borderId="22"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9" fillId="13" borderId="10" applyNumberFormat="0" applyFont="0" applyAlignment="0" applyProtection="0"/>
    <xf numFmtId="0" fontId="30"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29" fillId="13" borderId="10" applyNumberFormat="0" applyFont="0" applyAlignment="0" applyProtection="0"/>
    <xf numFmtId="0" fontId="31"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13" borderId="10" applyNumberFormat="0" applyFont="0" applyAlignment="0" applyProtection="0"/>
    <xf numFmtId="0" fontId="9" fillId="13" borderId="10"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31" fillId="61" borderId="22" applyNumberFormat="0" applyFon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38"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18" fillId="11" borderId="7"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3" fillId="57" borderId="7" applyNumberFormat="0" applyAlignment="0" applyProtection="0"/>
    <xf numFmtId="0" fontId="38" fillId="57" borderId="25" applyNumberFormat="0" applyAlignment="0" applyProtection="0"/>
    <xf numFmtId="0" fontId="93" fillId="57" borderId="7" applyNumberFormat="0" applyAlignment="0" applyProtection="0"/>
    <xf numFmtId="0" fontId="93" fillId="57" borderId="7" applyNumberFormat="0" applyAlignment="0" applyProtection="0"/>
    <xf numFmtId="0" fontId="93" fillId="57" borderId="7" applyNumberFormat="0" applyAlignment="0" applyProtection="0"/>
    <xf numFmtId="0" fontId="38" fillId="57" borderId="25" applyNumberFormat="0" applyAlignment="0" applyProtection="0"/>
    <xf numFmtId="0" fontId="33" fillId="0" borderId="0"/>
    <xf numFmtId="0" fontId="94" fillId="11" borderId="7"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18" fillId="11" borderId="7"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18"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18"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18"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92" fillId="57" borderId="25" applyNumberFormat="0" applyAlignment="0" applyProtection="0"/>
    <xf numFmtId="0" fontId="93" fillId="57" borderId="7" applyNumberFormat="0" applyAlignment="0" applyProtection="0"/>
    <xf numFmtId="0" fontId="92" fillId="57" borderId="25" applyNumberFormat="0" applyAlignment="0" applyProtection="0"/>
    <xf numFmtId="0" fontId="93" fillId="57" borderId="7" applyNumberFormat="0" applyAlignment="0" applyProtection="0"/>
    <xf numFmtId="0" fontId="93" fillId="57" borderId="7" applyNumberFormat="0" applyAlignment="0" applyProtection="0"/>
    <xf numFmtId="0" fontId="18" fillId="11" borderId="7" applyNumberFormat="0" applyAlignment="0" applyProtection="0"/>
    <xf numFmtId="0" fontId="93" fillId="57" borderId="7" applyNumberFormat="0" applyAlignment="0" applyProtection="0"/>
    <xf numFmtId="0" fontId="93" fillId="57" borderId="7" applyNumberFormat="0" applyAlignment="0" applyProtection="0"/>
    <xf numFmtId="0" fontId="92" fillId="57" borderId="25" applyNumberFormat="0" applyAlignment="0" applyProtection="0"/>
    <xf numFmtId="0" fontId="38" fillId="57" borderId="25" applyNumberFormat="0" applyAlignment="0" applyProtection="0"/>
    <xf numFmtId="0" fontId="93" fillId="57" borderId="7" applyNumberFormat="0" applyAlignment="0" applyProtection="0"/>
    <xf numFmtId="0" fontId="38" fillId="57" borderId="25" applyNumberFormat="0" applyAlignment="0" applyProtection="0"/>
    <xf numFmtId="0" fontId="93" fillId="57" borderId="7" applyNumberFormat="0" applyAlignment="0" applyProtection="0"/>
    <xf numFmtId="0" fontId="93" fillId="57" borderId="7" applyNumberFormat="0" applyAlignment="0" applyProtection="0"/>
    <xf numFmtId="0" fontId="18" fillId="11" borderId="7" applyNumberFormat="0" applyAlignment="0" applyProtection="0"/>
    <xf numFmtId="0" fontId="93" fillId="57" borderId="7" applyNumberFormat="0" applyAlignment="0" applyProtection="0"/>
    <xf numFmtId="0" fontId="93" fillId="57" borderId="7" applyNumberFormat="0" applyAlignment="0" applyProtection="0"/>
    <xf numFmtId="0" fontId="38"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18" fillId="11" borderId="7" applyNumberFormat="0" applyAlignment="0" applyProtection="0"/>
    <xf numFmtId="0" fontId="18" fillId="11" borderId="7" applyNumberFormat="0" applyAlignment="0" applyProtection="0"/>
    <xf numFmtId="0" fontId="18" fillId="11" borderId="7" applyNumberFormat="0" applyAlignment="0" applyProtection="0"/>
    <xf numFmtId="0" fontId="18" fillId="11" borderId="7" applyNumberFormat="0" applyAlignment="0" applyProtection="0"/>
    <xf numFmtId="0" fontId="18" fillId="11" borderId="7" applyNumberFormat="0" applyAlignment="0" applyProtection="0"/>
    <xf numFmtId="0" fontId="18" fillId="11" borderId="7" applyNumberFormat="0" applyAlignment="0" applyProtection="0"/>
    <xf numFmtId="0" fontId="18" fillId="11" borderId="7" applyNumberFormat="0" applyAlignment="0" applyProtection="0"/>
    <xf numFmtId="0" fontId="18" fillId="11" borderId="7" applyNumberFormat="0" applyAlignment="0" applyProtection="0"/>
    <xf numFmtId="0" fontId="18" fillId="11" borderId="7" applyNumberFormat="0" applyAlignment="0" applyProtection="0"/>
    <xf numFmtId="0" fontId="18" fillId="11" borderId="7"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18" fillId="11" borderId="7" applyNumberFormat="0" applyAlignment="0" applyProtection="0"/>
    <xf numFmtId="0" fontId="18" fillId="11" borderId="7" applyNumberFormat="0" applyAlignment="0" applyProtection="0"/>
    <xf numFmtId="0" fontId="18" fillId="11" borderId="7" applyNumberFormat="0" applyAlignment="0" applyProtection="0"/>
    <xf numFmtId="0" fontId="93" fillId="57" borderId="7" applyNumberFormat="0" applyAlignment="0" applyProtection="0"/>
    <xf numFmtId="0" fontId="93" fillId="57" borderId="7"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92" fillId="57" borderId="25" applyNumberFormat="0" applyAlignment="0" applyProtection="0"/>
    <xf numFmtId="0" fontId="93" fillId="11" borderId="7" applyNumberFormat="0" applyAlignment="0" applyProtection="0"/>
    <xf numFmtId="0" fontId="92" fillId="57" borderId="25" applyNumberFormat="0" applyAlignment="0" applyProtection="0"/>
    <xf numFmtId="0" fontId="93" fillId="11" borderId="7" applyNumberFormat="0" applyAlignment="0" applyProtection="0"/>
    <xf numFmtId="0" fontId="93" fillId="11" borderId="7" applyNumberFormat="0" applyAlignment="0" applyProtection="0"/>
    <xf numFmtId="0" fontId="93" fillId="11" borderId="7" applyNumberFormat="0" applyAlignment="0" applyProtection="0"/>
    <xf numFmtId="0" fontId="92"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8" fillId="57" borderId="25" applyNumberFormat="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95" fillId="0" borderId="0" applyNumberFormat="0" applyFill="0" applyBorder="0" applyAlignment="0" applyProtection="0"/>
    <xf numFmtId="0" fontId="33" fillId="0" borderId="0" applyNumberFormat="0" applyFill="0" applyBorder="0" applyAlignment="0" applyProtection="0"/>
    <xf numFmtId="0" fontId="95" fillId="0" borderId="0" applyNumberFormat="0" applyFill="0" applyBorder="0" applyAlignment="0" applyProtection="0"/>
    <xf numFmtId="0" fontId="33"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33" fillId="0" borderId="0" applyNumberFormat="0" applyFill="0" applyBorder="0" applyAlignment="0" applyProtection="0"/>
    <xf numFmtId="0" fontId="95" fillId="0" borderId="0" applyNumberFormat="0" applyFill="0" applyBorder="0" applyAlignment="0" applyProtection="0"/>
    <xf numFmtId="0" fontId="33" fillId="0" borderId="0" applyNumberFormat="0" applyFill="0" applyBorder="0" applyAlignment="0" applyProtection="0"/>
    <xf numFmtId="0" fontId="33" fillId="0" borderId="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95" fillId="0" borderId="0" applyNumberFormat="0" applyFill="0" applyBorder="0" applyAlignment="0" applyProtection="0"/>
    <xf numFmtId="0" fontId="33"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10"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95" fillId="0" borderId="0" applyNumberFormat="0" applyFill="0" applyBorder="0" applyAlignment="0" applyProtection="0"/>
    <xf numFmtId="0" fontId="33"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10"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95" fillId="0" borderId="0" applyNumberFormat="0" applyFill="0" applyBorder="0" applyAlignment="0" applyProtection="0"/>
    <xf numFmtId="0" fontId="33" fillId="0" borderId="0" applyNumberFormat="0" applyFill="0" applyBorder="0" applyAlignment="0" applyProtection="0"/>
    <xf numFmtId="0" fontId="95"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6"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24"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24" applyNumberFormat="0" applyFill="0" applyAlignment="0" applyProtection="0"/>
    <xf numFmtId="0" fontId="36" fillId="0" borderId="24" applyNumberFormat="0" applyFill="0" applyAlignment="0" applyProtection="0"/>
    <xf numFmtId="0" fontId="96" fillId="0" borderId="24" applyNumberFormat="0" applyFill="0" applyAlignment="0" applyProtection="0"/>
    <xf numFmtId="0" fontId="96" fillId="0" borderId="24" applyNumberFormat="0" applyFill="0" applyAlignment="0" applyProtection="0"/>
    <xf numFmtId="0" fontId="96" fillId="0" borderId="24" applyNumberFormat="0" applyFill="0" applyAlignment="0" applyProtection="0"/>
    <xf numFmtId="0" fontId="36" fillId="0" borderId="24" applyNumberFormat="0" applyFill="0" applyAlignment="0" applyProtection="0"/>
    <xf numFmtId="0" fontId="13" fillId="0" borderId="0"/>
    <xf numFmtId="0" fontId="97"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24"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24"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24"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24"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9" fillId="0" borderId="24" applyNumberFormat="0" applyFill="0" applyAlignment="0" applyProtection="0"/>
    <xf numFmtId="0" fontId="96" fillId="0" borderId="24" applyNumberFormat="0" applyFill="0" applyAlignment="0" applyProtection="0"/>
    <xf numFmtId="0" fontId="39" fillId="0" borderId="24" applyNumberFormat="0" applyFill="0" applyAlignment="0" applyProtection="0"/>
    <xf numFmtId="0" fontId="96" fillId="0" borderId="24" applyNumberFormat="0" applyFill="0" applyAlignment="0" applyProtection="0"/>
    <xf numFmtId="0" fontId="96" fillId="0" borderId="24" applyNumberFormat="0" applyFill="0" applyAlignment="0" applyProtection="0"/>
    <xf numFmtId="0" fontId="24" fillId="0" borderId="11" applyNumberFormat="0" applyFill="0" applyAlignment="0" applyProtection="0"/>
    <xf numFmtId="0" fontId="96" fillId="0" borderId="24" applyNumberFormat="0" applyFill="0" applyAlignment="0" applyProtection="0"/>
    <xf numFmtId="0" fontId="96" fillId="0" borderId="24" applyNumberFormat="0" applyFill="0" applyAlignment="0" applyProtection="0"/>
    <xf numFmtId="0" fontId="39" fillId="0" borderId="24" applyNumberFormat="0" applyFill="0" applyAlignment="0" applyProtection="0"/>
    <xf numFmtId="0" fontId="36" fillId="0" borderId="24" applyNumberFormat="0" applyFill="0" applyAlignment="0" applyProtection="0"/>
    <xf numFmtId="0" fontId="96" fillId="0" borderId="24" applyNumberFormat="0" applyFill="0" applyAlignment="0" applyProtection="0"/>
    <xf numFmtId="0" fontId="36" fillId="0" borderId="24" applyNumberFormat="0" applyFill="0" applyAlignment="0" applyProtection="0"/>
    <xf numFmtId="0" fontId="96" fillId="0" borderId="24" applyNumberFormat="0" applyFill="0" applyAlignment="0" applyProtection="0"/>
    <xf numFmtId="0" fontId="96" fillId="0" borderId="24" applyNumberFormat="0" applyFill="0" applyAlignment="0" applyProtection="0"/>
    <xf numFmtId="0" fontId="24" fillId="0" borderId="11" applyNumberFormat="0" applyFill="0" applyAlignment="0" applyProtection="0"/>
    <xf numFmtId="0" fontId="96" fillId="0" borderId="24" applyNumberFormat="0" applyFill="0" applyAlignment="0" applyProtection="0"/>
    <xf numFmtId="0" fontId="96" fillId="0" borderId="24" applyNumberFormat="0" applyFill="0" applyAlignment="0" applyProtection="0"/>
    <xf numFmtId="0" fontId="36"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24" fillId="0" borderId="11" applyNumberFormat="0" applyFill="0" applyAlignment="0" applyProtection="0"/>
    <xf numFmtId="0" fontId="24" fillId="0" borderId="11" applyNumberFormat="0" applyFill="0" applyAlignment="0" applyProtection="0"/>
    <xf numFmtId="0" fontId="24" fillId="0" borderId="11" applyNumberFormat="0" applyFill="0" applyAlignment="0" applyProtection="0"/>
    <xf numFmtId="0" fontId="24" fillId="0" borderId="11" applyNumberFormat="0" applyFill="0" applyAlignment="0" applyProtection="0"/>
    <xf numFmtId="0" fontId="24" fillId="0" borderId="11" applyNumberFormat="0" applyFill="0" applyAlignment="0" applyProtection="0"/>
    <xf numFmtId="0" fontId="24" fillId="0" borderId="11" applyNumberFormat="0" applyFill="0" applyAlignment="0" applyProtection="0"/>
    <xf numFmtId="0" fontId="24" fillId="0" borderId="11" applyNumberFormat="0" applyFill="0" applyAlignment="0" applyProtection="0"/>
    <xf numFmtId="0" fontId="24" fillId="0" borderId="11" applyNumberFormat="0" applyFill="0" applyAlignment="0" applyProtection="0"/>
    <xf numFmtId="0" fontId="24" fillId="0" borderId="11" applyNumberFormat="0" applyFill="0" applyAlignment="0" applyProtection="0"/>
    <xf numFmtId="0" fontId="24"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24" fillId="0" borderId="11" applyNumberFormat="0" applyFill="0" applyAlignment="0" applyProtection="0"/>
    <xf numFmtId="0" fontId="24" fillId="0" borderId="11" applyNumberFormat="0" applyFill="0" applyAlignment="0" applyProtection="0"/>
    <xf numFmtId="0" fontId="24" fillId="0" borderId="11" applyNumberFormat="0" applyFill="0" applyAlignment="0" applyProtection="0"/>
    <xf numFmtId="0" fontId="96" fillId="0" borderId="24" applyNumberFormat="0" applyFill="0" applyAlignment="0" applyProtection="0"/>
    <xf numFmtId="0" fontId="9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96" fillId="0" borderId="11" applyNumberFormat="0" applyFill="0" applyAlignment="0" applyProtection="0"/>
    <xf numFmtId="0" fontId="39"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36" fillId="0" borderId="24" applyNumberFormat="0" applyFill="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98" fillId="0" borderId="0" applyNumberFormat="0" applyFill="0" applyBorder="0" applyAlignment="0" applyProtection="0"/>
    <xf numFmtId="0" fontId="35" fillId="0" borderId="0" applyNumberFormat="0" applyFill="0" applyBorder="0" applyAlignment="0" applyProtection="0"/>
    <xf numFmtId="0" fontId="22" fillId="0" borderId="0" applyNumberFormat="0" applyFill="0" applyBorder="0" applyAlignment="0" applyProtection="0"/>
    <xf numFmtId="0" fontId="35" fillId="0" borderId="0" applyNumberFormat="0" applyFill="0" applyBorder="0" applyAlignment="0" applyProtection="0"/>
    <xf numFmtId="0" fontId="22"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22" fillId="0" borderId="0" applyNumberFormat="0" applyFill="0" applyBorder="0" applyAlignment="0" applyProtection="0"/>
    <xf numFmtId="0" fontId="35" fillId="0" borderId="0" applyNumberFormat="0" applyFill="0" applyBorder="0" applyAlignment="0" applyProtection="0"/>
    <xf numFmtId="0" fontId="22" fillId="0" borderId="0" applyNumberFormat="0" applyFill="0" applyBorder="0" applyAlignment="0" applyProtection="0"/>
    <xf numFmtId="0" fontId="35" fillId="0" borderId="0" applyNumberFormat="0" applyFill="0" applyBorder="0" applyAlignment="0" applyProtection="0"/>
    <xf numFmtId="0" fontId="99" fillId="0" borderId="0" applyNumberFormat="0" applyFill="0" applyBorder="0" applyAlignment="0" applyProtection="0"/>
    <xf numFmtId="0" fontId="22" fillId="0" borderId="0" applyNumberFormat="0" applyFill="0" applyBorder="0" applyAlignment="0" applyProtection="0"/>
    <xf numFmtId="0" fontId="99" fillId="0" borderId="0" applyNumberFormat="0" applyFill="0" applyBorder="0" applyAlignment="0" applyProtection="0"/>
    <xf numFmtId="0" fontId="22"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33" fillId="0" borderId="0"/>
    <xf numFmtId="0" fontId="100"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35" fillId="0" borderId="0" applyNumberFormat="0" applyFill="0" applyBorder="0" applyAlignment="0" applyProtection="0"/>
    <xf numFmtId="0" fontId="99" fillId="0" borderId="0" applyNumberFormat="0" applyFill="0" applyBorder="0" applyAlignment="0" applyProtection="0"/>
    <xf numFmtId="0" fontId="35"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22"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35"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22"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22"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22"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22"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cellStyleXfs>
  <cellXfs count="260">
    <xf numFmtId="0" fontId="0" fillId="0" borderId="0" xfId="0"/>
    <xf numFmtId="0" fontId="1" fillId="2" borderId="0" xfId="0" applyFont="1" applyFill="1" applyAlignment="1">
      <alignment horizontal="left"/>
    </xf>
    <xf numFmtId="0" fontId="3" fillId="2" borderId="0" xfId="1" applyFont="1" applyFill="1" applyAlignment="1" applyProtection="1">
      <alignment horizontal="left" vertical="center"/>
    </xf>
    <xf numFmtId="0" fontId="1" fillId="2" borderId="0" xfId="0" applyFont="1" applyFill="1" applyAlignment="1">
      <alignment horizontal="center"/>
    </xf>
    <xf numFmtId="0" fontId="1" fillId="2" borderId="0" xfId="0" applyFont="1" applyFill="1"/>
    <xf numFmtId="0" fontId="7" fillId="2" borderId="0" xfId="0" applyFont="1" applyFill="1"/>
    <xf numFmtId="1" fontId="6" fillId="6" borderId="2" xfId="0" applyNumberFormat="1" applyFont="1" applyFill="1" applyBorder="1" applyAlignment="1">
      <alignment horizontal="left"/>
    </xf>
    <xf numFmtId="0" fontId="1" fillId="2" borderId="0" xfId="0" applyFont="1" applyFill="1" applyAlignment="1"/>
    <xf numFmtId="0" fontId="6" fillId="5" borderId="2" xfId="0" applyFont="1" applyFill="1" applyBorder="1" applyAlignment="1"/>
    <xf numFmtId="1" fontId="1" fillId="2" borderId="0" xfId="0" applyNumberFormat="1" applyFont="1" applyFill="1" applyAlignment="1">
      <alignment horizontal="left"/>
    </xf>
    <xf numFmtId="1" fontId="6" fillId="5" borderId="2" xfId="0" applyNumberFormat="1" applyFont="1" applyFill="1" applyBorder="1" applyAlignment="1">
      <alignment horizontal="left"/>
    </xf>
    <xf numFmtId="0" fontId="28" fillId="2" borderId="0" xfId="0" applyFont="1" applyFill="1"/>
    <xf numFmtId="1" fontId="6" fillId="6" borderId="2" xfId="0" applyNumberFormat="1" applyFont="1" applyFill="1" applyBorder="1" applyAlignment="1">
      <alignment horizontal="left" vertical="center"/>
    </xf>
    <xf numFmtId="0" fontId="27" fillId="2" borderId="0" xfId="0" applyFont="1" applyFill="1"/>
    <xf numFmtId="1" fontId="5" fillId="4" borderId="12" xfId="0" applyNumberFormat="1" applyFont="1" applyFill="1" applyBorder="1" applyAlignment="1">
      <alignment horizontal="left" vertical="center" wrapText="1"/>
    </xf>
    <xf numFmtId="0" fontId="7" fillId="2" borderId="0" xfId="0" applyFont="1" applyFill="1" applyAlignment="1">
      <alignment horizontal="center"/>
    </xf>
    <xf numFmtId="1" fontId="5" fillId="63" borderId="1" xfId="0" applyNumberFormat="1" applyFont="1" applyFill="1" applyBorder="1" applyAlignment="1">
      <alignment horizontal="center" vertical="center" wrapText="1"/>
    </xf>
    <xf numFmtId="0" fontId="3" fillId="2" borderId="0" xfId="1" applyFont="1" applyFill="1" applyAlignment="1" applyProtection="1">
      <alignment horizontal="center" vertical="center"/>
    </xf>
    <xf numFmtId="0" fontId="6" fillId="62" borderId="2" xfId="0" applyFont="1" applyFill="1" applyBorder="1" applyAlignment="1">
      <alignment horizontal="center"/>
    </xf>
    <xf numFmtId="1" fontId="103" fillId="4" borderId="12" xfId="0" applyNumberFormat="1" applyFont="1" applyFill="1" applyBorder="1" applyAlignment="1">
      <alignment horizontal="left" vertical="center" wrapText="1"/>
    </xf>
    <xf numFmtId="0" fontId="26" fillId="2" borderId="0" xfId="0" applyFont="1" applyFill="1" applyAlignment="1">
      <alignment vertical="center"/>
    </xf>
    <xf numFmtId="0" fontId="104" fillId="2" borderId="0" xfId="0" applyFont="1" applyFill="1" applyBorder="1"/>
    <xf numFmtId="0" fontId="0" fillId="2" borderId="0" xfId="0" applyFill="1"/>
    <xf numFmtId="0" fontId="1" fillId="2" borderId="0" xfId="0" applyFont="1" applyFill="1" applyAlignment="1">
      <alignment horizontal="center" vertical="center"/>
    </xf>
    <xf numFmtId="0" fontId="1" fillId="2" borderId="0" xfId="0" applyFont="1" applyFill="1" applyAlignment="1">
      <alignment horizontal="left" vertical="center"/>
    </xf>
    <xf numFmtId="0" fontId="105" fillId="2" borderId="0" xfId="0" applyFont="1" applyFill="1"/>
    <xf numFmtId="1" fontId="6" fillId="5" borderId="16" xfId="0" applyNumberFormat="1" applyFont="1" applyFill="1" applyBorder="1" applyAlignment="1">
      <alignment horizontal="left"/>
    </xf>
    <xf numFmtId="1" fontId="106" fillId="4" borderId="12" xfId="0" applyNumberFormat="1" applyFont="1" applyFill="1" applyBorder="1" applyAlignment="1">
      <alignment horizontal="left" vertical="center" wrapText="1"/>
    </xf>
    <xf numFmtId="0" fontId="7" fillId="2" borderId="0" xfId="0" applyFont="1" applyFill="1" applyAlignment="1">
      <alignment horizontal="center" vertical="center"/>
    </xf>
    <xf numFmtId="1" fontId="5" fillId="4" borderId="2" xfId="0" applyNumberFormat="1" applyFont="1" applyFill="1" applyBorder="1" applyAlignment="1">
      <alignment vertical="center" wrapText="1"/>
    </xf>
    <xf numFmtId="0" fontId="108" fillId="2" borderId="0" xfId="0" applyFont="1" applyFill="1" applyAlignment="1">
      <alignment horizontal="center" vertical="center"/>
    </xf>
    <xf numFmtId="0" fontId="108" fillId="2" borderId="0" xfId="0" applyFont="1" applyFill="1"/>
    <xf numFmtId="0" fontId="107" fillId="2" borderId="0" xfId="0" applyFont="1" applyFill="1" applyAlignment="1"/>
    <xf numFmtId="0" fontId="108" fillId="2" borderId="0" xfId="0" applyFont="1" applyFill="1" applyAlignment="1">
      <alignment horizontal="center"/>
    </xf>
    <xf numFmtId="0" fontId="108" fillId="2" borderId="0" xfId="0" applyFont="1" applyFill="1" applyAlignment="1"/>
    <xf numFmtId="0" fontId="109" fillId="2" borderId="0" xfId="0" applyFont="1" applyFill="1"/>
    <xf numFmtId="0" fontId="110" fillId="2" borderId="0" xfId="0" applyFont="1" applyFill="1" applyAlignment="1">
      <alignment horizontal="center"/>
    </xf>
    <xf numFmtId="0" fontId="103" fillId="64" borderId="32" xfId="1" applyFont="1" applyFill="1" applyBorder="1" applyAlignment="1" applyProtection="1">
      <alignment vertical="center"/>
    </xf>
    <xf numFmtId="0" fontId="103" fillId="64" borderId="30" xfId="1" applyFont="1" applyFill="1" applyBorder="1" applyAlignment="1" applyProtection="1">
      <alignment vertical="center"/>
    </xf>
    <xf numFmtId="0" fontId="103" fillId="64" borderId="31" xfId="1" applyFont="1" applyFill="1" applyBorder="1" applyAlignment="1" applyProtection="1">
      <alignment vertical="center"/>
    </xf>
    <xf numFmtId="0" fontId="111" fillId="2" borderId="0" xfId="0" applyFont="1" applyFill="1"/>
    <xf numFmtId="0" fontId="111" fillId="0" borderId="0" xfId="0" applyFont="1"/>
    <xf numFmtId="0" fontId="114" fillId="2" borderId="0" xfId="0" applyFont="1" applyFill="1"/>
    <xf numFmtId="0" fontId="117" fillId="0" borderId="0" xfId="0" applyFont="1" applyFill="1"/>
    <xf numFmtId="0" fontId="117" fillId="0" borderId="0" xfId="0" applyFont="1"/>
    <xf numFmtId="0" fontId="117" fillId="0" borderId="0" xfId="0" applyFont="1" applyFill="1" applyAlignment="1">
      <alignment horizontal="left"/>
    </xf>
    <xf numFmtId="1" fontId="117" fillId="0" borderId="0" xfId="0" applyNumberFormat="1" applyFont="1" applyAlignment="1">
      <alignment horizontal="left"/>
    </xf>
    <xf numFmtId="0" fontId="117" fillId="0" borderId="0" xfId="0" applyFont="1" applyAlignment="1">
      <alignment horizontal="left"/>
    </xf>
    <xf numFmtId="1" fontId="6" fillId="6" borderId="2" xfId="0" applyNumberFormat="1" applyFont="1" applyFill="1" applyBorder="1" applyAlignment="1">
      <alignment horizontal="left"/>
    </xf>
    <xf numFmtId="1" fontId="6" fillId="6" borderId="2" xfId="0" applyNumberFormat="1" applyFont="1" applyFill="1" applyBorder="1" applyAlignment="1">
      <alignment horizontal="left" vertical="top"/>
    </xf>
    <xf numFmtId="1" fontId="6" fillId="6" borderId="15" xfId="0" applyNumberFormat="1" applyFont="1" applyFill="1" applyBorder="1" applyAlignment="1">
      <alignment vertical="top"/>
    </xf>
    <xf numFmtId="1" fontId="6" fillId="6" borderId="15" xfId="0" applyNumberFormat="1" applyFont="1" applyFill="1" applyBorder="1" applyAlignment="1">
      <alignment horizontal="left" vertical="top"/>
    </xf>
    <xf numFmtId="1" fontId="6" fillId="6" borderId="14" xfId="0" applyNumberFormat="1" applyFont="1" applyFill="1" applyBorder="1" applyAlignment="1">
      <alignment vertical="top"/>
    </xf>
    <xf numFmtId="0" fontId="117" fillId="2" borderId="0" xfId="0" applyFont="1" applyFill="1"/>
    <xf numFmtId="0" fontId="117" fillId="2" borderId="0" xfId="0" applyFont="1" applyFill="1" applyAlignment="1">
      <alignment horizontal="left" vertical="top"/>
    </xf>
    <xf numFmtId="0" fontId="116" fillId="2" borderId="0" xfId="0" applyFont="1" applyFill="1" applyAlignment="1">
      <alignment horizontal="left" vertical="center"/>
    </xf>
    <xf numFmtId="0" fontId="115" fillId="2" borderId="0" xfId="22947" applyFont="1" applyFill="1" applyAlignment="1">
      <alignment horizontal="left" vertical="center"/>
    </xf>
    <xf numFmtId="0" fontId="117" fillId="2" borderId="0" xfId="0" applyFont="1" applyFill="1" applyAlignment="1">
      <alignment horizontal="left"/>
    </xf>
    <xf numFmtId="1" fontId="117" fillId="2" borderId="0" xfId="0" applyNumberFormat="1" applyFont="1" applyFill="1" applyAlignment="1">
      <alignment horizontal="left"/>
    </xf>
    <xf numFmtId="1" fontId="5" fillId="3" borderId="2" xfId="0" applyNumberFormat="1" applyFont="1" applyFill="1" applyBorder="1" applyAlignment="1">
      <alignment horizontal="left" vertical="center" wrapText="1"/>
    </xf>
    <xf numFmtId="1" fontId="5" fillId="3" borderId="2" xfId="0" applyNumberFormat="1" applyFont="1" applyFill="1" applyBorder="1" applyAlignment="1">
      <alignment horizontal="center" vertical="center" wrapText="1"/>
    </xf>
    <xf numFmtId="0" fontId="6" fillId="2" borderId="0" xfId="0" applyFont="1" applyFill="1" applyBorder="1" applyAlignment="1">
      <alignment horizontal="center" vertical="center"/>
    </xf>
    <xf numFmtId="0" fontId="2" fillId="2" borderId="0" xfId="1" applyFill="1" applyAlignment="1" applyProtection="1"/>
    <xf numFmtId="0" fontId="115" fillId="2" borderId="0" xfId="22947" applyFont="1" applyFill="1" applyAlignment="1">
      <alignment horizontal="center" vertical="center"/>
    </xf>
    <xf numFmtId="0" fontId="117" fillId="2" borderId="0" xfId="0" applyFont="1" applyFill="1" applyAlignment="1">
      <alignment horizontal="center"/>
    </xf>
    <xf numFmtId="0" fontId="117" fillId="0" borderId="0" xfId="0" applyFont="1" applyAlignment="1">
      <alignment horizontal="center"/>
    </xf>
    <xf numFmtId="0" fontId="121" fillId="2" borderId="0" xfId="1" applyFont="1" applyFill="1" applyBorder="1" applyAlignment="1" applyProtection="1"/>
    <xf numFmtId="0" fontId="122" fillId="2" borderId="0" xfId="1" applyFont="1" applyFill="1" applyAlignment="1" applyProtection="1">
      <alignment horizontal="left"/>
    </xf>
    <xf numFmtId="0" fontId="116" fillId="2" borderId="0" xfId="0" applyFont="1" applyFill="1" applyAlignment="1">
      <alignment horizontal="left"/>
    </xf>
    <xf numFmtId="0" fontId="123" fillId="2" borderId="0" xfId="0" applyFont="1" applyFill="1" applyAlignment="1">
      <alignment horizontal="left"/>
    </xf>
    <xf numFmtId="0" fontId="123" fillId="2" borderId="0" xfId="0" applyFont="1" applyFill="1" applyAlignment="1">
      <alignment horizontal="center"/>
    </xf>
    <xf numFmtId="0" fontId="123" fillId="2" borderId="0" xfId="0" applyFont="1" applyFill="1"/>
    <xf numFmtId="1" fontId="6" fillId="6" borderId="15" xfId="0" applyNumberFormat="1" applyFont="1" applyFill="1" applyBorder="1" applyAlignment="1">
      <alignment horizontal="left" vertical="center"/>
    </xf>
    <xf numFmtId="0" fontId="115" fillId="2" borderId="0" xfId="1" applyFont="1" applyFill="1" applyAlignment="1" applyProtection="1"/>
    <xf numFmtId="1" fontId="6" fillId="6" borderId="14" xfId="0" applyNumberFormat="1" applyFont="1" applyFill="1" applyBorder="1" applyAlignment="1">
      <alignment horizontal="left" vertical="top"/>
    </xf>
    <xf numFmtId="1" fontId="6" fillId="6" borderId="16" xfId="0" applyNumberFormat="1" applyFont="1" applyFill="1" applyBorder="1" applyAlignment="1">
      <alignment horizontal="left" vertical="top"/>
    </xf>
    <xf numFmtId="1" fontId="124" fillId="6" borderId="2" xfId="0" applyNumberFormat="1" applyFont="1" applyFill="1" applyBorder="1" applyAlignment="1">
      <alignment horizontal="left"/>
    </xf>
    <xf numFmtId="0" fontId="111" fillId="2" borderId="0" xfId="0" applyFont="1" applyFill="1" applyBorder="1"/>
    <xf numFmtId="0" fontId="6" fillId="2" borderId="0" xfId="1" applyFont="1" applyFill="1" applyBorder="1" applyAlignment="1" applyProtection="1"/>
    <xf numFmtId="0" fontId="125" fillId="2" borderId="0" xfId="0" applyFont="1" applyFill="1" applyAlignment="1"/>
    <xf numFmtId="0" fontId="125" fillId="2" borderId="0" xfId="0" applyFont="1" applyFill="1" applyAlignment="1">
      <alignment horizontal="left" vertical="center"/>
    </xf>
    <xf numFmtId="0" fontId="113" fillId="2" borderId="0" xfId="0" applyFont="1" applyFill="1" applyAlignment="1">
      <alignment horizontal="right"/>
    </xf>
    <xf numFmtId="0" fontId="113" fillId="0" borderId="0" xfId="0" quotePrefix="1" applyFont="1"/>
    <xf numFmtId="14" fontId="118" fillId="65" borderId="53" xfId="0" applyNumberFormat="1" applyFont="1" applyFill="1" applyBorder="1" applyAlignment="1">
      <alignment horizontal="left" vertical="center"/>
    </xf>
    <xf numFmtId="14" fontId="118" fillId="65" borderId="2" xfId="0" applyNumberFormat="1" applyFont="1" applyFill="1" applyBorder="1" applyAlignment="1">
      <alignment horizontal="left" vertical="center"/>
    </xf>
    <xf numFmtId="1" fontId="126" fillId="2" borderId="0" xfId="0" applyNumberFormat="1" applyFont="1" applyFill="1" applyAlignment="1">
      <alignment horizontal="left"/>
    </xf>
    <xf numFmtId="0" fontId="116" fillId="2" borderId="0" xfId="0" applyFont="1" applyFill="1"/>
    <xf numFmtId="1" fontId="5" fillId="4" borderId="36" xfId="0" applyNumberFormat="1" applyFont="1" applyFill="1" applyBorder="1" applyAlignment="1">
      <alignment vertical="center" wrapText="1"/>
    </xf>
    <xf numFmtId="1" fontId="5" fillId="4" borderId="36" xfId="0" applyNumberFormat="1" applyFont="1" applyFill="1" applyBorder="1" applyAlignment="1">
      <alignment horizontal="center" vertical="center" wrapText="1"/>
    </xf>
    <xf numFmtId="0" fontId="117" fillId="0" borderId="35" xfId="0" applyFont="1" applyBorder="1" applyAlignment="1">
      <alignment horizontal="left"/>
    </xf>
    <xf numFmtId="0" fontId="117" fillId="0" borderId="35" xfId="0" applyFont="1" applyBorder="1"/>
    <xf numFmtId="0" fontId="117" fillId="0" borderId="35" xfId="0" applyFont="1" applyBorder="1" applyAlignment="1">
      <alignment horizontal="center"/>
    </xf>
    <xf numFmtId="0" fontId="117" fillId="0" borderId="35" xfId="0" applyFont="1" applyBorder="1" applyAlignment="1">
      <alignment horizontal="left" indent="2"/>
    </xf>
    <xf numFmtId="0" fontId="117" fillId="0" borderId="35" xfId="0" applyFont="1" applyBorder="1" applyAlignment="1">
      <alignment horizontal="left" indent="4"/>
    </xf>
    <xf numFmtId="0" fontId="117" fillId="0" borderId="35" xfId="0" applyFont="1" applyBorder="1" applyAlignment="1">
      <alignment horizontal="left" indent="6"/>
    </xf>
    <xf numFmtId="0" fontId="117" fillId="0" borderId="0" xfId="0" applyFont="1" applyBorder="1"/>
    <xf numFmtId="0" fontId="117" fillId="0" borderId="35" xfId="0" applyFont="1" applyBorder="1" applyAlignment="1">
      <alignment horizontal="left" indent="8"/>
    </xf>
    <xf numFmtId="0" fontId="117" fillId="0" borderId="35" xfId="0" applyFont="1" applyBorder="1" applyAlignment="1">
      <alignment horizontal="left" indent="10"/>
    </xf>
    <xf numFmtId="0" fontId="117" fillId="0" borderId="35" xfId="0" applyFont="1" applyBorder="1" applyAlignment="1">
      <alignment horizontal="left" indent="12"/>
    </xf>
    <xf numFmtId="0" fontId="116" fillId="2" borderId="0" xfId="0" applyFont="1" applyFill="1" applyAlignment="1">
      <alignment horizontal="right"/>
    </xf>
    <xf numFmtId="0" fontId="116" fillId="2" borderId="0" xfId="0" quotePrefix="1" applyFont="1" applyFill="1"/>
    <xf numFmtId="0" fontId="127" fillId="2" borderId="0" xfId="0" applyFont="1" applyFill="1"/>
    <xf numFmtId="0" fontId="116" fillId="0" borderId="0" xfId="0" quotePrefix="1" applyFont="1"/>
    <xf numFmtId="0" fontId="128" fillId="2" borderId="0" xfId="0" applyFont="1" applyFill="1"/>
    <xf numFmtId="1" fontId="5" fillId="4" borderId="35" xfId="0" applyNumberFormat="1" applyFont="1" applyFill="1" applyBorder="1" applyAlignment="1">
      <alignment vertical="center" wrapText="1"/>
    </xf>
    <xf numFmtId="1" fontId="5" fillId="4" borderId="35" xfId="0" applyNumberFormat="1" applyFont="1" applyFill="1" applyBorder="1" applyAlignment="1">
      <alignment horizontal="center" vertical="center" wrapText="1"/>
    </xf>
    <xf numFmtId="1" fontId="5" fillId="4" borderId="34" xfId="0" applyNumberFormat="1" applyFont="1" applyFill="1" applyBorder="1" applyAlignment="1">
      <alignment horizontal="center" vertical="center" wrapText="1"/>
    </xf>
    <xf numFmtId="14" fontId="117" fillId="65" borderId="34" xfId="0" applyNumberFormat="1" applyFont="1" applyFill="1" applyBorder="1" applyAlignment="1">
      <alignment horizontal="left" vertical="center"/>
    </xf>
    <xf numFmtId="14" fontId="117" fillId="65" borderId="35" xfId="0" applyNumberFormat="1" applyFont="1" applyFill="1" applyBorder="1" applyAlignment="1">
      <alignment horizontal="center" vertical="center"/>
    </xf>
    <xf numFmtId="0" fontId="124" fillId="5" borderId="2" xfId="0" applyFont="1" applyFill="1" applyBorder="1" applyAlignment="1"/>
    <xf numFmtId="1" fontId="124" fillId="5" borderId="2" xfId="0" applyNumberFormat="1" applyFont="1" applyFill="1" applyBorder="1" applyAlignment="1">
      <alignment horizontal="left"/>
    </xf>
    <xf numFmtId="1" fontId="5" fillId="4" borderId="46" xfId="0" applyNumberFormat="1" applyFont="1" applyFill="1" applyBorder="1" applyAlignment="1">
      <alignment vertical="center" wrapText="1"/>
    </xf>
    <xf numFmtId="0" fontId="4" fillId="2" borderId="0" xfId="1" applyFont="1" applyFill="1" applyAlignment="1" applyProtection="1">
      <alignment horizontal="center" vertical="center"/>
    </xf>
    <xf numFmtId="1" fontId="124" fillId="6" borderId="2" xfId="0" applyNumberFormat="1" applyFont="1" applyFill="1" applyBorder="1" applyAlignment="1">
      <alignment horizontal="center" vertical="center"/>
    </xf>
    <xf numFmtId="1" fontId="6" fillId="6" borderId="2" xfId="0" applyNumberFormat="1" applyFont="1" applyFill="1" applyBorder="1" applyAlignment="1">
      <alignment horizontal="center" vertical="center"/>
    </xf>
    <xf numFmtId="0" fontId="1" fillId="2" borderId="0" xfId="0" applyFont="1" applyFill="1" applyAlignment="1">
      <alignment horizontal="center" vertical="center" wrapText="1"/>
    </xf>
    <xf numFmtId="1" fontId="102" fillId="2" borderId="0" xfId="1" applyNumberFormat="1" applyFont="1" applyFill="1" applyAlignment="1" applyProtection="1">
      <alignment horizontal="left" vertical="center"/>
    </xf>
    <xf numFmtId="1" fontId="5" fillId="4" borderId="2" xfId="0" applyNumberFormat="1" applyFont="1" applyFill="1" applyBorder="1" applyAlignment="1">
      <alignment horizontal="left" vertical="center" wrapText="1"/>
    </xf>
    <xf numFmtId="1" fontId="124" fillId="6" borderId="2" xfId="0" applyNumberFormat="1" applyFont="1" applyFill="1" applyBorder="1" applyAlignment="1">
      <alignment horizontal="left" vertical="center"/>
    </xf>
    <xf numFmtId="1" fontId="101" fillId="2" borderId="0" xfId="0" applyNumberFormat="1" applyFont="1" applyFill="1" applyAlignment="1">
      <alignment horizontal="left" vertical="center"/>
    </xf>
    <xf numFmtId="0" fontId="6" fillId="6" borderId="2" xfId="0" applyFont="1" applyFill="1" applyBorder="1" applyAlignment="1">
      <alignment horizontal="left" vertical="center"/>
    </xf>
    <xf numFmtId="0" fontId="1" fillId="6" borderId="2" xfId="0" applyFont="1" applyFill="1" applyBorder="1" applyAlignment="1">
      <alignment horizontal="left" vertical="center"/>
    </xf>
    <xf numFmtId="1" fontId="6" fillId="6" borderId="2" xfId="0" applyNumberFormat="1" applyFont="1" applyFill="1" applyBorder="1" applyAlignment="1">
      <alignment horizontal="left" vertical="center" indent="8"/>
    </xf>
    <xf numFmtId="1" fontId="6" fillId="6" borderId="2" xfId="0" applyNumberFormat="1" applyFont="1" applyFill="1" applyBorder="1" applyAlignment="1">
      <alignment horizontal="left" vertical="center" indent="12"/>
    </xf>
    <xf numFmtId="1" fontId="6" fillId="6" borderId="2" xfId="0" applyNumberFormat="1" applyFont="1" applyFill="1" applyBorder="1" applyAlignment="1">
      <alignment horizontal="left" vertical="center" indent="16"/>
    </xf>
    <xf numFmtId="1" fontId="6" fillId="6" borderId="2" xfId="0" applyNumberFormat="1" applyFont="1" applyFill="1" applyBorder="1" applyAlignment="1">
      <alignment horizontal="left" vertical="center" indent="20"/>
    </xf>
    <xf numFmtId="1" fontId="6" fillId="6" borderId="2" xfId="0" applyNumberFormat="1" applyFont="1" applyFill="1" applyBorder="1" applyAlignment="1">
      <alignment horizontal="left" vertical="center" indent="24"/>
    </xf>
    <xf numFmtId="0" fontId="6" fillId="6" borderId="2" xfId="0" applyFont="1" applyFill="1" applyBorder="1" applyAlignment="1">
      <alignment horizontal="left" vertical="center" indent="12"/>
    </xf>
    <xf numFmtId="1" fontId="6" fillId="6" borderId="46" xfId="0" applyNumberFormat="1" applyFont="1" applyFill="1" applyBorder="1" applyAlignment="1">
      <alignment horizontal="left" vertical="top" wrapText="1"/>
    </xf>
    <xf numFmtId="1" fontId="124" fillId="6" borderId="46" xfId="0" applyNumberFormat="1" applyFont="1" applyFill="1" applyBorder="1" applyAlignment="1">
      <alignment vertical="center"/>
    </xf>
    <xf numFmtId="1" fontId="6" fillId="6" borderId="46" xfId="0" applyNumberFormat="1" applyFont="1" applyFill="1" applyBorder="1" applyAlignment="1">
      <alignment vertical="center"/>
    </xf>
    <xf numFmtId="1" fontId="112" fillId="4" borderId="36" xfId="0" applyNumberFormat="1" applyFont="1" applyFill="1" applyBorder="1" applyAlignment="1">
      <alignment vertical="center" wrapText="1"/>
    </xf>
    <xf numFmtId="1" fontId="112" fillId="4" borderId="54" xfId="0" applyNumberFormat="1" applyFont="1" applyFill="1" applyBorder="1" applyAlignment="1">
      <alignment vertical="center" wrapText="1"/>
    </xf>
    <xf numFmtId="0" fontId="130" fillId="2" borderId="0" xfId="0" applyFont="1" applyFill="1" applyAlignment="1">
      <alignment horizontal="center" vertical="center"/>
    </xf>
    <xf numFmtId="0" fontId="131" fillId="2" borderId="0" xfId="0" applyFont="1" applyFill="1"/>
    <xf numFmtId="0" fontId="132" fillId="2" borderId="0" xfId="0" applyFont="1" applyFill="1"/>
    <xf numFmtId="1" fontId="111" fillId="2" borderId="0" xfId="0" applyNumberFormat="1" applyFont="1" applyFill="1" applyAlignment="1">
      <alignment horizontal="left"/>
    </xf>
    <xf numFmtId="0" fontId="111" fillId="2" borderId="0" xfId="0" applyFont="1" applyFill="1" applyAlignment="1">
      <alignment horizontal="center"/>
    </xf>
    <xf numFmtId="0" fontId="111" fillId="2" borderId="0" xfId="0" applyFont="1" applyFill="1" applyAlignment="1">
      <alignment vertical="center"/>
    </xf>
    <xf numFmtId="0" fontId="111" fillId="0" borderId="0" xfId="0" applyFont="1" applyAlignment="1">
      <alignment vertical="center"/>
    </xf>
    <xf numFmtId="0" fontId="111" fillId="0" borderId="29" xfId="0" applyFont="1" applyBorder="1" applyAlignment="1">
      <alignment vertical="center"/>
    </xf>
    <xf numFmtId="0" fontId="111" fillId="2" borderId="0" xfId="0" applyFont="1" applyFill="1" applyAlignment="1">
      <alignment horizontal="left"/>
    </xf>
    <xf numFmtId="0" fontId="133" fillId="2" borderId="28" xfId="0" applyFont="1" applyFill="1" applyBorder="1" applyAlignment="1">
      <alignment horizontal="left"/>
    </xf>
    <xf numFmtId="0" fontId="133" fillId="2" borderId="28" xfId="0" applyFont="1" applyFill="1" applyBorder="1" applyAlignment="1">
      <alignment horizontal="center"/>
    </xf>
    <xf numFmtId="0" fontId="0" fillId="2" borderId="0" xfId="0" applyFill="1" applyAlignment="1">
      <alignment vertical="center"/>
    </xf>
    <xf numFmtId="1" fontId="112" fillId="4" borderId="55" xfId="0" applyNumberFormat="1" applyFont="1" applyFill="1" applyBorder="1" applyAlignment="1">
      <alignment vertical="center" wrapText="1"/>
    </xf>
    <xf numFmtId="0" fontId="0" fillId="0" borderId="0" xfId="0" applyAlignment="1">
      <alignment vertical="center"/>
    </xf>
    <xf numFmtId="0" fontId="111" fillId="0" borderId="29" xfId="0" applyFont="1" applyBorder="1" applyAlignment="1">
      <alignment horizontal="left"/>
    </xf>
    <xf numFmtId="0" fontId="111" fillId="0" borderId="29" xfId="0" applyFont="1" applyBorder="1" applyAlignment="1">
      <alignment horizontal="center"/>
    </xf>
    <xf numFmtId="0" fontId="111" fillId="0" borderId="29" xfId="0" applyFont="1" applyBorder="1"/>
    <xf numFmtId="0" fontId="0" fillId="2" borderId="0" xfId="0" applyFill="1" applyAlignment="1">
      <alignment horizontal="left"/>
    </xf>
    <xf numFmtId="0" fontId="0" fillId="2" borderId="0" xfId="0" applyFill="1" applyAlignment="1">
      <alignment horizontal="center"/>
    </xf>
    <xf numFmtId="0" fontId="0" fillId="0" borderId="0" xfId="0" applyAlignment="1">
      <alignment horizontal="left"/>
    </xf>
    <xf numFmtId="0" fontId="0" fillId="0" borderId="0" xfId="0" applyAlignment="1">
      <alignment horizontal="center"/>
    </xf>
    <xf numFmtId="0" fontId="0" fillId="2" borderId="29" xfId="0" applyFill="1" applyBorder="1" applyAlignment="1">
      <alignment horizontal="left"/>
    </xf>
    <xf numFmtId="0" fontId="0" fillId="2" borderId="29" xfId="0" applyFill="1" applyBorder="1" applyAlignment="1">
      <alignment horizontal="center"/>
    </xf>
    <xf numFmtId="0" fontId="0" fillId="2" borderId="29" xfId="0" applyFill="1" applyBorder="1"/>
    <xf numFmtId="14" fontId="116" fillId="65" borderId="29" xfId="0" applyNumberFormat="1" applyFont="1" applyFill="1" applyBorder="1" applyAlignment="1">
      <alignment horizontal="center" vertical="center"/>
    </xf>
    <xf numFmtId="0" fontId="134" fillId="2" borderId="0" xfId="1" applyFont="1" applyFill="1" applyAlignment="1" applyProtection="1"/>
    <xf numFmtId="1" fontId="135" fillId="2" borderId="0" xfId="0" applyNumberFormat="1" applyFont="1" applyFill="1" applyAlignment="1">
      <alignment horizontal="left"/>
    </xf>
    <xf numFmtId="0" fontId="136" fillId="2" borderId="0" xfId="0" applyFont="1" applyFill="1" applyAlignment="1">
      <alignment horizontal="right"/>
    </xf>
    <xf numFmtId="0" fontId="136" fillId="2" borderId="0" xfId="0" applyFont="1" applyFill="1" applyAlignment="1">
      <alignment horizontal="left"/>
    </xf>
    <xf numFmtId="1" fontId="0" fillId="0" borderId="0" xfId="0" applyNumberFormat="1" applyAlignment="1">
      <alignment horizontal="left"/>
    </xf>
    <xf numFmtId="14" fontId="0" fillId="0" borderId="0" xfId="0" applyNumberFormat="1"/>
    <xf numFmtId="0" fontId="136" fillId="0" borderId="0" xfId="0" applyFont="1"/>
    <xf numFmtId="1" fontId="5" fillId="4" borderId="12" xfId="0" applyNumberFormat="1" applyFont="1" applyFill="1" applyBorder="1" applyAlignment="1">
      <alignment horizontal="left" vertical="center" wrapText="1"/>
    </xf>
    <xf numFmtId="1" fontId="6" fillId="6" borderId="47" xfId="0" applyNumberFormat="1" applyFont="1" applyFill="1" applyBorder="1" applyAlignment="1">
      <alignment horizontal="left" vertical="top"/>
    </xf>
    <xf numFmtId="1" fontId="6" fillId="6" borderId="53" xfId="0" applyNumberFormat="1" applyFont="1" applyFill="1" applyBorder="1" applyAlignment="1">
      <alignment horizontal="left" vertical="top"/>
    </xf>
    <xf numFmtId="0" fontId="6" fillId="6" borderId="53" xfId="0" applyNumberFormat="1" applyFont="1" applyFill="1" applyBorder="1" applyAlignment="1">
      <alignment horizontal="left" vertical="top"/>
    </xf>
    <xf numFmtId="0" fontId="6" fillId="6" borderId="2" xfId="0" applyNumberFormat="1" applyFont="1" applyFill="1" applyBorder="1" applyAlignment="1">
      <alignment horizontal="left" vertical="top"/>
    </xf>
    <xf numFmtId="1" fontId="6" fillId="6" borderId="53" xfId="0" applyNumberFormat="1" applyFont="1" applyFill="1" applyBorder="1" applyAlignment="1">
      <alignment horizontal="left" vertical="center"/>
    </xf>
    <xf numFmtId="1" fontId="6" fillId="6" borderId="56" xfId="0" applyNumberFormat="1" applyFont="1" applyFill="1" applyBorder="1" applyAlignment="1">
      <alignment horizontal="left" vertical="top"/>
    </xf>
    <xf numFmtId="0" fontId="117" fillId="2" borderId="0" xfId="0" applyFont="1" applyFill="1" applyBorder="1" applyAlignment="1">
      <alignment horizontal="center"/>
    </xf>
    <xf numFmtId="0" fontId="117" fillId="0" borderId="35" xfId="0" applyFont="1" applyBorder="1" applyAlignment="1">
      <alignment horizontal="left" vertical="center"/>
    </xf>
    <xf numFmtId="0" fontId="117" fillId="0" borderId="35" xfId="0" applyFont="1" applyBorder="1" applyAlignment="1">
      <alignment vertical="center"/>
    </xf>
    <xf numFmtId="0" fontId="116" fillId="2" borderId="0" xfId="0" applyFont="1" applyFill="1" applyAlignment="1">
      <alignment horizontal="center"/>
    </xf>
    <xf numFmtId="0" fontId="108" fillId="6" borderId="50" xfId="0" quotePrefix="1" applyFont="1" applyFill="1" applyBorder="1" applyAlignment="1">
      <alignment horizontal="left" vertical="center"/>
    </xf>
    <xf numFmtId="1" fontId="120" fillId="6" borderId="26" xfId="1" applyNumberFormat="1" applyFont="1" applyFill="1" applyBorder="1" applyAlignment="1" applyProtection="1">
      <alignment horizontal="left" vertical="center"/>
    </xf>
    <xf numFmtId="0" fontId="108" fillId="6" borderId="26" xfId="0" applyFont="1" applyFill="1" applyBorder="1" applyAlignment="1">
      <alignment horizontal="center" vertical="center"/>
    </xf>
    <xf numFmtId="1" fontId="139" fillId="6" borderId="51" xfId="0" applyNumberFormat="1" applyFont="1" applyFill="1" applyBorder="1" applyAlignment="1">
      <alignment horizontal="left" vertical="center" wrapText="1"/>
    </xf>
    <xf numFmtId="0" fontId="108" fillId="6" borderId="52" xfId="0" quotePrefix="1" applyFont="1" applyFill="1" applyBorder="1" applyAlignment="1">
      <alignment horizontal="left" vertical="center"/>
    </xf>
    <xf numFmtId="1" fontId="120" fillId="6" borderId="0" xfId="1" applyNumberFormat="1" applyFont="1" applyFill="1" applyBorder="1" applyAlignment="1" applyProtection="1">
      <alignment horizontal="left" vertical="center"/>
    </xf>
    <xf numFmtId="0" fontId="108" fillId="6" borderId="0" xfId="0" applyFont="1" applyFill="1" applyBorder="1" applyAlignment="1">
      <alignment horizontal="center" vertical="center"/>
    </xf>
    <xf numFmtId="1" fontId="139" fillId="6" borderId="13" xfId="0" applyNumberFormat="1" applyFont="1" applyFill="1" applyBorder="1" applyAlignment="1">
      <alignment horizontal="left" vertical="center" wrapText="1"/>
    </xf>
    <xf numFmtId="1" fontId="120" fillId="6" borderId="12" xfId="1" applyNumberFormat="1" applyFont="1" applyFill="1" applyBorder="1" applyAlignment="1" applyProtection="1">
      <alignment horizontal="left" vertical="center"/>
    </xf>
    <xf numFmtId="0" fontId="108" fillId="6" borderId="12" xfId="0" applyFont="1" applyFill="1" applyBorder="1" applyAlignment="1">
      <alignment horizontal="center" vertical="center"/>
    </xf>
    <xf numFmtId="1" fontId="139" fillId="6" borderId="45" xfId="0" applyNumberFormat="1" applyFont="1" applyFill="1" applyBorder="1" applyAlignment="1">
      <alignment horizontal="left" vertical="center" wrapText="1"/>
    </xf>
    <xf numFmtId="0" fontId="108" fillId="6" borderId="52" xfId="0" quotePrefix="1" applyNumberFormat="1" applyFont="1" applyFill="1" applyBorder="1" applyAlignment="1">
      <alignment horizontal="left" vertical="center"/>
    </xf>
    <xf numFmtId="0" fontId="108" fillId="6" borderId="38" xfId="0" quotePrefix="1" applyNumberFormat="1" applyFont="1" applyFill="1" applyBorder="1" applyAlignment="1">
      <alignment horizontal="left" vertical="center"/>
    </xf>
    <xf numFmtId="0" fontId="2" fillId="2" borderId="0" xfId="1" applyFill="1" applyBorder="1" applyAlignment="1" applyProtection="1"/>
    <xf numFmtId="0" fontId="2" fillId="2" borderId="0" xfId="1" applyFill="1" applyAlignment="1" applyProtection="1">
      <alignment horizontal="left"/>
    </xf>
    <xf numFmtId="0" fontId="125" fillId="2" borderId="0" xfId="0" applyFont="1" applyFill="1"/>
    <xf numFmtId="1" fontId="120" fillId="2" borderId="0" xfId="1" applyNumberFormat="1" applyFont="1" applyFill="1" applyAlignment="1" applyProtection="1"/>
    <xf numFmtId="0" fontId="116" fillId="2" borderId="0" xfId="0" applyFont="1" applyFill="1" applyAlignment="1">
      <alignment horizontal="left" vertical="top"/>
    </xf>
    <xf numFmtId="0" fontId="103" fillId="67" borderId="29" xfId="97" applyFont="1" applyFill="1" applyBorder="1"/>
    <xf numFmtId="0" fontId="103" fillId="67" borderId="29" xfId="0" applyFont="1" applyFill="1" applyBorder="1" applyAlignment="1">
      <alignment horizontal="left" vertical="top"/>
    </xf>
    <xf numFmtId="0" fontId="117" fillId="68" borderId="29" xfId="0" applyFont="1" applyFill="1" applyBorder="1" applyAlignment="1">
      <alignment horizontal="left" vertical="top"/>
    </xf>
    <xf numFmtId="1" fontId="117" fillId="68" borderId="29" xfId="0" applyNumberFormat="1" applyFont="1" applyFill="1" applyBorder="1" applyAlignment="1">
      <alignment horizontal="left" vertical="top"/>
    </xf>
    <xf numFmtId="1" fontId="1" fillId="2" borderId="0" xfId="0" applyNumberFormat="1" applyFont="1" applyFill="1" applyAlignment="1">
      <alignment horizontal="center"/>
    </xf>
    <xf numFmtId="1" fontId="108" fillId="2" borderId="0" xfId="0" applyNumberFormat="1" applyFont="1" applyFill="1" applyAlignment="1"/>
    <xf numFmtId="1" fontId="124" fillId="5" borderId="2" xfId="0" applyNumberFormat="1" applyFont="1" applyFill="1" applyBorder="1" applyAlignment="1">
      <alignment horizontal="center"/>
    </xf>
    <xf numFmtId="1" fontId="6" fillId="5" borderId="2" xfId="0" applyNumberFormat="1" applyFont="1" applyFill="1" applyBorder="1" applyAlignment="1">
      <alignment horizontal="center"/>
    </xf>
    <xf numFmtId="0" fontId="6" fillId="5" borderId="2" xfId="0" applyNumberFormat="1" applyFont="1" applyFill="1" applyBorder="1" applyAlignment="1">
      <alignment horizontal="center"/>
    </xf>
    <xf numFmtId="0" fontId="117" fillId="68" borderId="29" xfId="0" applyFont="1" applyFill="1" applyBorder="1" applyAlignment="1">
      <alignment horizontal="center" vertical="center"/>
    </xf>
    <xf numFmtId="0" fontId="117" fillId="68" borderId="29" xfId="0" applyFont="1" applyFill="1" applyBorder="1" applyAlignment="1">
      <alignment horizontal="center" vertical="top"/>
    </xf>
    <xf numFmtId="1" fontId="6" fillId="6" borderId="29" xfId="0" applyNumberFormat="1" applyFont="1" applyFill="1" applyBorder="1" applyAlignment="1">
      <alignment horizontal="left"/>
    </xf>
    <xf numFmtId="1" fontId="6" fillId="6" borderId="64" xfId="0" applyNumberFormat="1" applyFont="1" applyFill="1" applyBorder="1" applyAlignment="1">
      <alignment horizontal="left"/>
    </xf>
    <xf numFmtId="1" fontId="6" fillId="6" borderId="65" xfId="0" applyNumberFormat="1" applyFont="1" applyFill="1" applyBorder="1" applyAlignment="1">
      <alignment horizontal="left"/>
    </xf>
    <xf numFmtId="1" fontId="6" fillId="6" borderId="66" xfId="0" applyNumberFormat="1" applyFont="1" applyFill="1" applyBorder="1" applyAlignment="1">
      <alignment horizontal="left"/>
    </xf>
    <xf numFmtId="1" fontId="6" fillId="6" borderId="67" xfId="0" applyNumberFormat="1" applyFont="1" applyFill="1" applyBorder="1" applyAlignment="1">
      <alignment horizontal="left"/>
    </xf>
    <xf numFmtId="0" fontId="6" fillId="2" borderId="0" xfId="0" applyFont="1" applyFill="1" applyAlignment="1">
      <alignment horizontal="center" vertical="center"/>
    </xf>
    <xf numFmtId="0" fontId="6" fillId="6" borderId="2" xfId="0" applyFont="1" applyFill="1" applyBorder="1" applyAlignment="1">
      <alignment horizontal="left" vertical="center" indent="4"/>
    </xf>
    <xf numFmtId="0" fontId="6" fillId="6" borderId="2" xfId="0" applyFont="1" applyFill="1" applyBorder="1" applyAlignment="1">
      <alignment horizontal="center" vertical="center"/>
    </xf>
    <xf numFmtId="1" fontId="1" fillId="0" borderId="29" xfId="0" applyNumberFormat="1" applyFont="1" applyBorder="1" applyAlignment="1">
      <alignment horizontal="left" vertical="center"/>
    </xf>
    <xf numFmtId="0" fontId="1" fillId="0" borderId="29" xfId="0" applyFont="1" applyBorder="1" applyAlignment="1">
      <alignment horizontal="center" vertical="center"/>
    </xf>
    <xf numFmtId="0" fontId="1" fillId="0" borderId="29" xfId="0" applyFont="1" applyBorder="1" applyAlignment="1">
      <alignment vertical="center"/>
    </xf>
    <xf numFmtId="0" fontId="1" fillId="0" borderId="29" xfId="0" applyFont="1" applyBorder="1" applyAlignment="1">
      <alignment vertical="top" wrapText="1"/>
    </xf>
    <xf numFmtId="0" fontId="141" fillId="0" borderId="29" xfId="0" applyFont="1" applyBorder="1" applyAlignment="1">
      <alignment vertical="center"/>
    </xf>
    <xf numFmtId="0" fontId="1" fillId="0" borderId="0" xfId="0" applyFont="1"/>
    <xf numFmtId="1" fontId="1" fillId="66" borderId="29" xfId="0" applyNumberFormat="1" applyFont="1" applyFill="1" applyBorder="1" applyAlignment="1">
      <alignment horizontal="left" vertical="center"/>
    </xf>
    <xf numFmtId="0" fontId="1" fillId="66" borderId="29" xfId="0" applyFont="1" applyFill="1" applyBorder="1" applyAlignment="1">
      <alignment horizontal="center" vertical="center"/>
    </xf>
    <xf numFmtId="0" fontId="1" fillId="66" borderId="29" xfId="0" applyFont="1" applyFill="1" applyBorder="1" applyAlignment="1">
      <alignment vertical="center"/>
    </xf>
    <xf numFmtId="1" fontId="1" fillId="0" borderId="0" xfId="0" applyNumberFormat="1" applyFont="1" applyAlignment="1">
      <alignment horizontal="left"/>
    </xf>
    <xf numFmtId="0" fontId="1" fillId="0" borderId="0" xfId="0" applyFont="1" applyAlignment="1">
      <alignment horizontal="center"/>
    </xf>
    <xf numFmtId="0" fontId="6" fillId="6" borderId="2" xfId="0" applyFont="1" applyFill="1" applyBorder="1" applyAlignment="1">
      <alignment horizontal="left"/>
    </xf>
    <xf numFmtId="0" fontId="117" fillId="2" borderId="0" xfId="0" applyFont="1" applyFill="1" applyAlignment="1">
      <alignment horizontal="left" vertical="top" wrapText="1"/>
    </xf>
    <xf numFmtId="1" fontId="119" fillId="4" borderId="61" xfId="0" applyNumberFormat="1" applyFont="1" applyFill="1" applyBorder="1" applyAlignment="1">
      <alignment horizontal="center" vertical="center" wrapText="1"/>
    </xf>
    <xf numFmtId="1" fontId="119" fillId="4" borderId="62" xfId="0" applyNumberFormat="1" applyFont="1" applyFill="1" applyBorder="1" applyAlignment="1">
      <alignment horizontal="center" vertical="center" wrapText="1"/>
    </xf>
    <xf numFmtId="1" fontId="119" fillId="4" borderId="63" xfId="0" applyNumberFormat="1" applyFont="1" applyFill="1" applyBorder="1" applyAlignment="1">
      <alignment horizontal="center" vertical="center" wrapText="1"/>
    </xf>
    <xf numFmtId="1" fontId="120" fillId="2" borderId="0" xfId="1" applyNumberFormat="1" applyFont="1" applyFill="1" applyAlignment="1" applyProtection="1">
      <alignment horizontal="left"/>
    </xf>
    <xf numFmtId="1" fontId="120" fillId="2" borderId="0" xfId="1" applyNumberFormat="1" applyFont="1" applyFill="1" applyAlignment="1" applyProtection="1">
      <alignment horizontal="center"/>
    </xf>
    <xf numFmtId="0" fontId="137" fillId="2" borderId="0" xfId="0" applyFont="1" applyFill="1" applyAlignment="1">
      <alignment horizontal="center" vertical="center"/>
    </xf>
    <xf numFmtId="1" fontId="5" fillId="4" borderId="57" xfId="0" applyNumberFormat="1" applyFont="1" applyFill="1" applyBorder="1" applyAlignment="1">
      <alignment horizontal="center" vertical="center" wrapText="1"/>
    </xf>
    <xf numFmtId="1" fontId="5" fillId="4" borderId="58" xfId="0" applyNumberFormat="1" applyFont="1" applyFill="1" applyBorder="1" applyAlignment="1">
      <alignment horizontal="center" vertical="center" wrapText="1"/>
    </xf>
    <xf numFmtId="1" fontId="5" fillId="4" borderId="59" xfId="0" applyNumberFormat="1" applyFont="1" applyFill="1" applyBorder="1" applyAlignment="1">
      <alignment horizontal="center" vertical="center" wrapText="1"/>
    </xf>
    <xf numFmtId="1" fontId="5" fillId="4" borderId="60" xfId="0" applyNumberFormat="1" applyFont="1" applyFill="1" applyBorder="1" applyAlignment="1">
      <alignment horizontal="center" vertical="center" wrapText="1"/>
    </xf>
    <xf numFmtId="1" fontId="5" fillId="4" borderId="49" xfId="0" applyNumberFormat="1" applyFont="1" applyFill="1" applyBorder="1" applyAlignment="1">
      <alignment horizontal="left" vertical="center" wrapText="1"/>
    </xf>
    <xf numFmtId="1" fontId="5" fillId="4" borderId="0" xfId="0" applyNumberFormat="1" applyFont="1" applyFill="1" applyBorder="1" applyAlignment="1">
      <alignment horizontal="left" vertical="center" wrapText="1"/>
    </xf>
    <xf numFmtId="0" fontId="117" fillId="0" borderId="49" xfId="0" applyFont="1" applyBorder="1" applyAlignment="1">
      <alignment horizontal="left" vertical="center"/>
    </xf>
    <xf numFmtId="0" fontId="117" fillId="0" borderId="0" xfId="0" applyFont="1" applyBorder="1" applyAlignment="1">
      <alignment horizontal="left" vertical="center"/>
    </xf>
    <xf numFmtId="1" fontId="5" fillId="4" borderId="38" xfId="0" applyNumberFormat="1" applyFont="1" applyFill="1" applyBorder="1" applyAlignment="1">
      <alignment horizontal="left" vertical="center" wrapText="1"/>
    </xf>
    <xf numFmtId="1" fontId="5" fillId="4" borderId="12" xfId="0" applyNumberFormat="1" applyFont="1" applyFill="1" applyBorder="1" applyAlignment="1">
      <alignment horizontal="left" vertical="center" wrapText="1"/>
    </xf>
    <xf numFmtId="0" fontId="117" fillId="0" borderId="39" xfId="0" applyFont="1" applyBorder="1" applyAlignment="1">
      <alignment horizontal="left"/>
    </xf>
    <xf numFmtId="0" fontId="117" fillId="0" borderId="40" xfId="0" applyFont="1" applyBorder="1" applyAlignment="1">
      <alignment horizontal="left"/>
    </xf>
    <xf numFmtId="0" fontId="117" fillId="0" borderId="41" xfId="0" applyFont="1" applyBorder="1" applyAlignment="1">
      <alignment horizontal="left"/>
    </xf>
    <xf numFmtId="0" fontId="117" fillId="0" borderId="42" xfId="0" applyFont="1" applyBorder="1" applyAlignment="1">
      <alignment horizontal="left"/>
    </xf>
    <xf numFmtId="0" fontId="117" fillId="0" borderId="35" xfId="0" applyFont="1" applyBorder="1" applyAlignment="1">
      <alignment horizontal="left" vertical="center"/>
    </xf>
    <xf numFmtId="0" fontId="117" fillId="0" borderId="37" xfId="0" applyFont="1" applyBorder="1" applyAlignment="1">
      <alignment horizontal="left" vertical="center"/>
    </xf>
    <xf numFmtId="0" fontId="117" fillId="0" borderId="43" xfId="0" applyFont="1" applyBorder="1" applyAlignment="1">
      <alignment horizontal="left" vertical="center"/>
    </xf>
    <xf numFmtId="0" fontId="117" fillId="0" borderId="44" xfId="0" applyFont="1" applyBorder="1" applyAlignment="1">
      <alignment horizontal="left" vertical="center"/>
    </xf>
    <xf numFmtId="0" fontId="117" fillId="0" borderId="48" xfId="0" applyFont="1" applyBorder="1" applyAlignment="1">
      <alignment horizontal="left" vertical="center"/>
    </xf>
    <xf numFmtId="1" fontId="5" fillId="4" borderId="35" xfId="0" applyNumberFormat="1" applyFont="1" applyFill="1" applyBorder="1" applyAlignment="1">
      <alignment horizontal="center" vertical="center" wrapText="1"/>
    </xf>
    <xf numFmtId="14" fontId="117" fillId="65" borderId="35" xfId="0" applyNumberFormat="1" applyFont="1" applyFill="1" applyBorder="1" applyAlignment="1">
      <alignment horizontal="center" vertical="center"/>
    </xf>
    <xf numFmtId="1" fontId="5" fillId="4" borderId="52" xfId="0" applyNumberFormat="1" applyFont="1" applyFill="1" applyBorder="1" applyAlignment="1">
      <alignment horizontal="left" vertical="center" wrapText="1"/>
    </xf>
    <xf numFmtId="14" fontId="116" fillId="65" borderId="49" xfId="0" applyNumberFormat="1" applyFont="1" applyFill="1" applyBorder="1" applyAlignment="1">
      <alignment horizontal="left" vertical="center"/>
    </xf>
    <xf numFmtId="14" fontId="116" fillId="65" borderId="0" xfId="0" applyNumberFormat="1" applyFont="1" applyFill="1" applyBorder="1" applyAlignment="1">
      <alignment horizontal="left" vertical="center"/>
    </xf>
    <xf numFmtId="0" fontId="103" fillId="64" borderId="29" xfId="1" applyFont="1" applyFill="1" applyBorder="1" applyAlignment="1" applyProtection="1">
      <alignment horizontal="center" vertical="center"/>
    </xf>
    <xf numFmtId="1" fontId="112" fillId="4" borderId="29" xfId="0" applyNumberFormat="1" applyFont="1" applyFill="1" applyBorder="1" applyAlignment="1">
      <alignment horizontal="center" vertical="center" wrapText="1"/>
    </xf>
    <xf numFmtId="1" fontId="5" fillId="3" borderId="27" xfId="0" applyNumberFormat="1" applyFont="1" applyFill="1" applyBorder="1" applyAlignment="1">
      <alignment horizontal="center" vertical="center" wrapText="1"/>
    </xf>
    <xf numFmtId="1" fontId="5" fillId="3" borderId="33" xfId="0" applyNumberFormat="1" applyFont="1" applyFill="1" applyBorder="1" applyAlignment="1">
      <alignment horizontal="center" vertical="center" wrapText="1"/>
    </xf>
  </cellXfs>
  <cellStyles count="46787">
    <cellStyle name="20% - Accent1 10" xfId="3" xr:uid="{00000000-0005-0000-0000-000000000000}"/>
    <cellStyle name="20% - Accent1 10 10" xfId="4" xr:uid="{00000000-0005-0000-0000-000001000000}"/>
    <cellStyle name="20% - Accent1 10 11" xfId="5" xr:uid="{00000000-0005-0000-0000-000002000000}"/>
    <cellStyle name="20% - Accent1 10 2" xfId="6" xr:uid="{00000000-0005-0000-0000-000003000000}"/>
    <cellStyle name="20% - Accent1 10 2 10" xfId="7" xr:uid="{00000000-0005-0000-0000-000004000000}"/>
    <cellStyle name="20% - Accent1 10 2 2" xfId="8" xr:uid="{00000000-0005-0000-0000-000005000000}"/>
    <cellStyle name="20% - Accent1 10 2 2 2" xfId="9" xr:uid="{00000000-0005-0000-0000-000006000000}"/>
    <cellStyle name="20% - Accent1 10 2 2 3" xfId="10" xr:uid="{00000000-0005-0000-0000-000007000000}"/>
    <cellStyle name="20% - Accent1 10 2 3" xfId="11" xr:uid="{00000000-0005-0000-0000-000008000000}"/>
    <cellStyle name="20% - Accent1 10 2 3 2" xfId="12" xr:uid="{00000000-0005-0000-0000-000009000000}"/>
    <cellStyle name="20% - Accent1 10 2 4" xfId="13" xr:uid="{00000000-0005-0000-0000-00000A000000}"/>
    <cellStyle name="20% - Accent1 10 2 5" xfId="14" xr:uid="{00000000-0005-0000-0000-00000B000000}"/>
    <cellStyle name="20% - Accent1 10 2 6" xfId="15" xr:uid="{00000000-0005-0000-0000-00000C000000}"/>
    <cellStyle name="20% - Accent1 10 2 7" xfId="16" xr:uid="{00000000-0005-0000-0000-00000D000000}"/>
    <cellStyle name="20% - Accent1 10 2 8" xfId="17" xr:uid="{00000000-0005-0000-0000-00000E000000}"/>
    <cellStyle name="20% - Accent1 10 2 9" xfId="18" xr:uid="{00000000-0005-0000-0000-00000F000000}"/>
    <cellStyle name="20% - Accent1 10 3" xfId="19" xr:uid="{00000000-0005-0000-0000-000010000000}"/>
    <cellStyle name="20% - Accent1 10 3 2" xfId="20" xr:uid="{00000000-0005-0000-0000-000011000000}"/>
    <cellStyle name="20% - Accent1 10 4" xfId="21" xr:uid="{00000000-0005-0000-0000-000012000000}"/>
    <cellStyle name="20% - Accent1 10 4 2" xfId="22" xr:uid="{00000000-0005-0000-0000-000013000000}"/>
    <cellStyle name="20% - Accent1 10 5" xfId="23" xr:uid="{00000000-0005-0000-0000-000014000000}"/>
    <cellStyle name="20% - Accent1 10 5 2" xfId="24" xr:uid="{00000000-0005-0000-0000-000015000000}"/>
    <cellStyle name="20% - Accent1 10 6" xfId="25" xr:uid="{00000000-0005-0000-0000-000016000000}"/>
    <cellStyle name="20% - Accent1 10 7" xfId="26" xr:uid="{00000000-0005-0000-0000-000017000000}"/>
    <cellStyle name="20% - Accent1 10 8" xfId="27" xr:uid="{00000000-0005-0000-0000-000018000000}"/>
    <cellStyle name="20% - Accent1 10 9" xfId="28" xr:uid="{00000000-0005-0000-0000-000019000000}"/>
    <cellStyle name="20% - Accent1 100" xfId="29" xr:uid="{00000000-0005-0000-0000-00001A000000}"/>
    <cellStyle name="20% - Accent1 101" xfId="30" xr:uid="{00000000-0005-0000-0000-00001B000000}"/>
    <cellStyle name="20% - Accent1 102" xfId="31" xr:uid="{00000000-0005-0000-0000-00001C000000}"/>
    <cellStyle name="20% - Accent1 103" xfId="32" xr:uid="{00000000-0005-0000-0000-00001D000000}"/>
    <cellStyle name="20% - Accent1 104" xfId="33" xr:uid="{00000000-0005-0000-0000-00001E000000}"/>
    <cellStyle name="20% - Accent1 105" xfId="34" xr:uid="{00000000-0005-0000-0000-00001F000000}"/>
    <cellStyle name="20% - Accent1 106" xfId="35" xr:uid="{00000000-0005-0000-0000-000020000000}"/>
    <cellStyle name="20% - Accent1 107" xfId="36" xr:uid="{00000000-0005-0000-0000-000021000000}"/>
    <cellStyle name="20% - Accent1 108" xfId="37" xr:uid="{00000000-0005-0000-0000-000022000000}"/>
    <cellStyle name="20% - Accent1 109" xfId="38" xr:uid="{00000000-0005-0000-0000-000023000000}"/>
    <cellStyle name="20% - Accent1 11" xfId="39" xr:uid="{00000000-0005-0000-0000-000024000000}"/>
    <cellStyle name="20% - Accent1 11 10" xfId="40" xr:uid="{00000000-0005-0000-0000-000025000000}"/>
    <cellStyle name="20% - Accent1 11 11" xfId="41" xr:uid="{00000000-0005-0000-0000-000026000000}"/>
    <cellStyle name="20% - Accent1 11 2" xfId="42" xr:uid="{00000000-0005-0000-0000-000027000000}"/>
    <cellStyle name="20% - Accent1 11 2 10" xfId="43" xr:uid="{00000000-0005-0000-0000-000028000000}"/>
    <cellStyle name="20% - Accent1 11 2 2" xfId="44" xr:uid="{00000000-0005-0000-0000-000029000000}"/>
    <cellStyle name="20% - Accent1 11 2 2 2" xfId="45" xr:uid="{00000000-0005-0000-0000-00002A000000}"/>
    <cellStyle name="20% - Accent1 11 2 2 3" xfId="46" xr:uid="{00000000-0005-0000-0000-00002B000000}"/>
    <cellStyle name="20% - Accent1 11 2 3" xfId="47" xr:uid="{00000000-0005-0000-0000-00002C000000}"/>
    <cellStyle name="20% - Accent1 11 2 3 2" xfId="48" xr:uid="{00000000-0005-0000-0000-00002D000000}"/>
    <cellStyle name="20% - Accent1 11 2 4" xfId="49" xr:uid="{00000000-0005-0000-0000-00002E000000}"/>
    <cellStyle name="20% - Accent1 11 2 5" xfId="50" xr:uid="{00000000-0005-0000-0000-00002F000000}"/>
    <cellStyle name="20% - Accent1 11 2 6" xfId="51" xr:uid="{00000000-0005-0000-0000-000030000000}"/>
    <cellStyle name="20% - Accent1 11 2 7" xfId="52" xr:uid="{00000000-0005-0000-0000-000031000000}"/>
    <cellStyle name="20% - Accent1 11 2 8" xfId="53" xr:uid="{00000000-0005-0000-0000-000032000000}"/>
    <cellStyle name="20% - Accent1 11 2 9" xfId="54" xr:uid="{00000000-0005-0000-0000-000033000000}"/>
    <cellStyle name="20% - Accent1 11 3" xfId="55" xr:uid="{00000000-0005-0000-0000-000034000000}"/>
    <cellStyle name="20% - Accent1 11 3 2" xfId="56" xr:uid="{00000000-0005-0000-0000-000035000000}"/>
    <cellStyle name="20% - Accent1 11 4" xfId="57" xr:uid="{00000000-0005-0000-0000-000036000000}"/>
    <cellStyle name="20% - Accent1 11 4 2" xfId="58" xr:uid="{00000000-0005-0000-0000-000037000000}"/>
    <cellStyle name="20% - Accent1 11 5" xfId="59" xr:uid="{00000000-0005-0000-0000-000038000000}"/>
    <cellStyle name="20% - Accent1 11 5 2" xfId="60" xr:uid="{00000000-0005-0000-0000-000039000000}"/>
    <cellStyle name="20% - Accent1 11 6" xfId="61" xr:uid="{00000000-0005-0000-0000-00003A000000}"/>
    <cellStyle name="20% - Accent1 11 7" xfId="62" xr:uid="{00000000-0005-0000-0000-00003B000000}"/>
    <cellStyle name="20% - Accent1 11 8" xfId="63" xr:uid="{00000000-0005-0000-0000-00003C000000}"/>
    <cellStyle name="20% - Accent1 11 9" xfId="64" xr:uid="{00000000-0005-0000-0000-00003D000000}"/>
    <cellStyle name="20% - Accent1 110" xfId="65" xr:uid="{00000000-0005-0000-0000-00003E000000}"/>
    <cellStyle name="20% - Accent1 111" xfId="66" xr:uid="{00000000-0005-0000-0000-00003F000000}"/>
    <cellStyle name="20% - Accent1 112" xfId="67" xr:uid="{00000000-0005-0000-0000-000040000000}"/>
    <cellStyle name="20% - Accent1 113" xfId="68" xr:uid="{00000000-0005-0000-0000-000041000000}"/>
    <cellStyle name="20% - Accent1 114" xfId="69" xr:uid="{00000000-0005-0000-0000-000042000000}"/>
    <cellStyle name="20% - Accent1 115" xfId="70" xr:uid="{00000000-0005-0000-0000-000043000000}"/>
    <cellStyle name="20% - Accent1 116" xfId="71" xr:uid="{00000000-0005-0000-0000-000044000000}"/>
    <cellStyle name="20% - Accent1 117" xfId="72" xr:uid="{00000000-0005-0000-0000-000045000000}"/>
    <cellStyle name="20% - Accent1 118" xfId="73" xr:uid="{00000000-0005-0000-0000-000046000000}"/>
    <cellStyle name="20% - Accent1 119" xfId="74" xr:uid="{00000000-0005-0000-0000-000047000000}"/>
    <cellStyle name="20% - Accent1 12" xfId="75" xr:uid="{00000000-0005-0000-0000-000048000000}"/>
    <cellStyle name="20% - Accent1 12 10" xfId="76" xr:uid="{00000000-0005-0000-0000-000049000000}"/>
    <cellStyle name="20% - Accent1 12 11" xfId="77" xr:uid="{00000000-0005-0000-0000-00004A000000}"/>
    <cellStyle name="20% - Accent1 12 12" xfId="78" xr:uid="{00000000-0005-0000-0000-00004B000000}"/>
    <cellStyle name="20% - Accent1 12 2" xfId="79" xr:uid="{00000000-0005-0000-0000-00004C000000}"/>
    <cellStyle name="20% - Accent1 12 2 10" xfId="80" xr:uid="{00000000-0005-0000-0000-00004D000000}"/>
    <cellStyle name="20% - Accent1 12 2 11" xfId="81" xr:uid="{00000000-0005-0000-0000-00004E000000}"/>
    <cellStyle name="20% - Accent1 12 2 2" xfId="82" xr:uid="{00000000-0005-0000-0000-00004F000000}"/>
    <cellStyle name="20% - Accent1 12 2 2 2" xfId="83" xr:uid="{00000000-0005-0000-0000-000050000000}"/>
    <cellStyle name="20% - Accent1 12 2 2 3" xfId="84" xr:uid="{00000000-0005-0000-0000-000051000000}"/>
    <cellStyle name="20% - Accent1 12 2 3" xfId="85" xr:uid="{00000000-0005-0000-0000-000052000000}"/>
    <cellStyle name="20% - Accent1 12 2 3 2" xfId="86" xr:uid="{00000000-0005-0000-0000-000053000000}"/>
    <cellStyle name="20% - Accent1 12 2 4" xfId="87" xr:uid="{00000000-0005-0000-0000-000054000000}"/>
    <cellStyle name="20% - Accent1 12 2 5" xfId="88" xr:uid="{00000000-0005-0000-0000-000055000000}"/>
    <cellStyle name="20% - Accent1 12 2 6" xfId="89" xr:uid="{00000000-0005-0000-0000-000056000000}"/>
    <cellStyle name="20% - Accent1 12 2 7" xfId="90" xr:uid="{00000000-0005-0000-0000-000057000000}"/>
    <cellStyle name="20% - Accent1 12 2 8" xfId="91" xr:uid="{00000000-0005-0000-0000-000058000000}"/>
    <cellStyle name="20% - Accent1 12 2 9" xfId="92" xr:uid="{00000000-0005-0000-0000-000059000000}"/>
    <cellStyle name="20% - Accent1 12 3" xfId="93" xr:uid="{00000000-0005-0000-0000-00005A000000}"/>
    <cellStyle name="20% - Accent1 12 3 2" xfId="94" xr:uid="{00000000-0005-0000-0000-00005B000000}"/>
    <cellStyle name="20% - Accent1 12 4" xfId="95" xr:uid="{00000000-0005-0000-0000-00005C000000}"/>
    <cellStyle name="20% - Accent1 12 4 2" xfId="96" xr:uid="{00000000-0005-0000-0000-00005D000000}"/>
    <cellStyle name="20% - Accent1 12 5" xfId="97" xr:uid="{00000000-0005-0000-0000-00005E000000}"/>
    <cellStyle name="20% - Accent1 12 5 2" xfId="98" xr:uid="{00000000-0005-0000-0000-00005F000000}"/>
    <cellStyle name="20% - Accent1 12 6" xfId="99" xr:uid="{00000000-0005-0000-0000-000060000000}"/>
    <cellStyle name="20% - Accent1 12 7" xfId="100" xr:uid="{00000000-0005-0000-0000-000061000000}"/>
    <cellStyle name="20% - Accent1 12 8" xfId="101" xr:uid="{00000000-0005-0000-0000-000062000000}"/>
    <cellStyle name="20% - Accent1 12 9" xfId="102" xr:uid="{00000000-0005-0000-0000-000063000000}"/>
    <cellStyle name="20% - Accent1 13" xfId="103" xr:uid="{00000000-0005-0000-0000-000064000000}"/>
    <cellStyle name="20% - Accent1 13 10" xfId="104" xr:uid="{00000000-0005-0000-0000-000065000000}"/>
    <cellStyle name="20% - Accent1 13 11" xfId="105" xr:uid="{00000000-0005-0000-0000-000066000000}"/>
    <cellStyle name="20% - Accent1 13 2" xfId="106" xr:uid="{00000000-0005-0000-0000-000067000000}"/>
    <cellStyle name="20% - Accent1 13 2 2" xfId="107" xr:uid="{00000000-0005-0000-0000-000068000000}"/>
    <cellStyle name="20% - Accent1 13 2 2 2" xfId="108" xr:uid="{00000000-0005-0000-0000-000069000000}"/>
    <cellStyle name="20% - Accent1 13 2 3" xfId="109" xr:uid="{00000000-0005-0000-0000-00006A000000}"/>
    <cellStyle name="20% - Accent1 13 2 4" xfId="110" xr:uid="{00000000-0005-0000-0000-00006B000000}"/>
    <cellStyle name="20% - Accent1 13 3" xfId="111" xr:uid="{00000000-0005-0000-0000-00006C000000}"/>
    <cellStyle name="20% - Accent1 13 3 2" xfId="112" xr:uid="{00000000-0005-0000-0000-00006D000000}"/>
    <cellStyle name="20% - Accent1 13 4" xfId="113" xr:uid="{00000000-0005-0000-0000-00006E000000}"/>
    <cellStyle name="20% - Accent1 13 4 2" xfId="114" xr:uid="{00000000-0005-0000-0000-00006F000000}"/>
    <cellStyle name="20% - Accent1 13 5" xfId="115" xr:uid="{00000000-0005-0000-0000-000070000000}"/>
    <cellStyle name="20% - Accent1 13 5 2" xfId="116" xr:uid="{00000000-0005-0000-0000-000071000000}"/>
    <cellStyle name="20% - Accent1 13 6" xfId="117" xr:uid="{00000000-0005-0000-0000-000072000000}"/>
    <cellStyle name="20% - Accent1 13 7" xfId="118" xr:uid="{00000000-0005-0000-0000-000073000000}"/>
    <cellStyle name="20% - Accent1 13 8" xfId="119" xr:uid="{00000000-0005-0000-0000-000074000000}"/>
    <cellStyle name="20% - Accent1 13 9" xfId="120" xr:uid="{00000000-0005-0000-0000-000075000000}"/>
    <cellStyle name="20% - Accent1 14" xfId="121" xr:uid="{00000000-0005-0000-0000-000076000000}"/>
    <cellStyle name="20% - Accent1 14 2" xfId="122" xr:uid="{00000000-0005-0000-0000-000077000000}"/>
    <cellStyle name="20% - Accent1 14 2 2" xfId="123" xr:uid="{00000000-0005-0000-0000-000078000000}"/>
    <cellStyle name="20% - Accent1 14 2 2 2" xfId="124" xr:uid="{00000000-0005-0000-0000-000079000000}"/>
    <cellStyle name="20% - Accent1 14 2 3" xfId="125" xr:uid="{00000000-0005-0000-0000-00007A000000}"/>
    <cellStyle name="20% - Accent1 14 3" xfId="126" xr:uid="{00000000-0005-0000-0000-00007B000000}"/>
    <cellStyle name="20% - Accent1 14 4" xfId="127" xr:uid="{00000000-0005-0000-0000-00007C000000}"/>
    <cellStyle name="20% - Accent1 14 5" xfId="128" xr:uid="{00000000-0005-0000-0000-00007D000000}"/>
    <cellStyle name="20% - Accent1 14 6" xfId="129" xr:uid="{00000000-0005-0000-0000-00007E000000}"/>
    <cellStyle name="20% - Accent1 15" xfId="130" xr:uid="{00000000-0005-0000-0000-00007F000000}"/>
    <cellStyle name="20% - Accent1 15 2" xfId="131" xr:uid="{00000000-0005-0000-0000-000080000000}"/>
    <cellStyle name="20% - Accent1 15 2 2" xfId="132" xr:uid="{00000000-0005-0000-0000-000081000000}"/>
    <cellStyle name="20% - Accent1 15 2 2 2" xfId="133" xr:uid="{00000000-0005-0000-0000-000082000000}"/>
    <cellStyle name="20% - Accent1 15 2 3" xfId="134" xr:uid="{00000000-0005-0000-0000-000083000000}"/>
    <cellStyle name="20% - Accent1 15 3" xfId="135" xr:uid="{00000000-0005-0000-0000-000084000000}"/>
    <cellStyle name="20% - Accent1 15 4" xfId="136" xr:uid="{00000000-0005-0000-0000-000085000000}"/>
    <cellStyle name="20% - Accent1 15 5" xfId="137" xr:uid="{00000000-0005-0000-0000-000086000000}"/>
    <cellStyle name="20% - Accent1 15 6" xfId="138" xr:uid="{00000000-0005-0000-0000-000087000000}"/>
    <cellStyle name="20% - Accent1 16" xfId="139" xr:uid="{00000000-0005-0000-0000-000088000000}"/>
    <cellStyle name="20% - Accent1 16 2" xfId="140" xr:uid="{00000000-0005-0000-0000-000089000000}"/>
    <cellStyle name="20% - Accent1 16 2 2" xfId="141" xr:uid="{00000000-0005-0000-0000-00008A000000}"/>
    <cellStyle name="20% - Accent1 16 2 2 2" xfId="142" xr:uid="{00000000-0005-0000-0000-00008B000000}"/>
    <cellStyle name="20% - Accent1 16 2 3" xfId="143" xr:uid="{00000000-0005-0000-0000-00008C000000}"/>
    <cellStyle name="20% - Accent1 16 3" xfId="144" xr:uid="{00000000-0005-0000-0000-00008D000000}"/>
    <cellStyle name="20% - Accent1 16 4" xfId="145" xr:uid="{00000000-0005-0000-0000-00008E000000}"/>
    <cellStyle name="20% - Accent1 16 5" xfId="146" xr:uid="{00000000-0005-0000-0000-00008F000000}"/>
    <cellStyle name="20% - Accent1 16 6" xfId="147" xr:uid="{00000000-0005-0000-0000-000090000000}"/>
    <cellStyle name="20% - Accent1 17" xfId="148" xr:uid="{00000000-0005-0000-0000-000091000000}"/>
    <cellStyle name="20% - Accent1 17 2" xfId="149" xr:uid="{00000000-0005-0000-0000-000092000000}"/>
    <cellStyle name="20% - Accent1 17 2 2" xfId="150" xr:uid="{00000000-0005-0000-0000-000093000000}"/>
    <cellStyle name="20% - Accent1 17 2 2 2" xfId="151" xr:uid="{00000000-0005-0000-0000-000094000000}"/>
    <cellStyle name="20% - Accent1 17 2 3" xfId="152" xr:uid="{00000000-0005-0000-0000-000095000000}"/>
    <cellStyle name="20% - Accent1 17 3" xfId="153" xr:uid="{00000000-0005-0000-0000-000096000000}"/>
    <cellStyle name="20% - Accent1 17 4" xfId="154" xr:uid="{00000000-0005-0000-0000-000097000000}"/>
    <cellStyle name="20% - Accent1 17 5" xfId="155" xr:uid="{00000000-0005-0000-0000-000098000000}"/>
    <cellStyle name="20% - Accent1 17 6" xfId="156" xr:uid="{00000000-0005-0000-0000-000099000000}"/>
    <cellStyle name="20% - Accent1 18" xfId="157" xr:uid="{00000000-0005-0000-0000-00009A000000}"/>
    <cellStyle name="20% - Accent1 18 2" xfId="158" xr:uid="{00000000-0005-0000-0000-00009B000000}"/>
    <cellStyle name="20% - Accent1 18 2 2" xfId="159" xr:uid="{00000000-0005-0000-0000-00009C000000}"/>
    <cellStyle name="20% - Accent1 18 2 2 2" xfId="160" xr:uid="{00000000-0005-0000-0000-00009D000000}"/>
    <cellStyle name="20% - Accent1 18 2 3" xfId="161" xr:uid="{00000000-0005-0000-0000-00009E000000}"/>
    <cellStyle name="20% - Accent1 18 3" xfId="162" xr:uid="{00000000-0005-0000-0000-00009F000000}"/>
    <cellStyle name="20% - Accent1 18 4" xfId="163" xr:uid="{00000000-0005-0000-0000-0000A0000000}"/>
    <cellStyle name="20% - Accent1 18 5" xfId="164" xr:uid="{00000000-0005-0000-0000-0000A1000000}"/>
    <cellStyle name="20% - Accent1 18 6" xfId="165" xr:uid="{00000000-0005-0000-0000-0000A2000000}"/>
    <cellStyle name="20% - Accent1 19" xfId="166" xr:uid="{00000000-0005-0000-0000-0000A3000000}"/>
    <cellStyle name="20% - Accent1 19 2" xfId="167" xr:uid="{00000000-0005-0000-0000-0000A4000000}"/>
    <cellStyle name="20% - Accent1 19 2 2" xfId="168" xr:uid="{00000000-0005-0000-0000-0000A5000000}"/>
    <cellStyle name="20% - Accent1 19 2 2 2" xfId="169" xr:uid="{00000000-0005-0000-0000-0000A6000000}"/>
    <cellStyle name="20% - Accent1 19 2 3" xfId="170" xr:uid="{00000000-0005-0000-0000-0000A7000000}"/>
    <cellStyle name="20% - Accent1 19 3" xfId="171" xr:uid="{00000000-0005-0000-0000-0000A8000000}"/>
    <cellStyle name="20% - Accent1 19 4" xfId="172" xr:uid="{00000000-0005-0000-0000-0000A9000000}"/>
    <cellStyle name="20% - Accent1 19 5" xfId="173" xr:uid="{00000000-0005-0000-0000-0000AA000000}"/>
    <cellStyle name="20% - Accent1 19 6" xfId="174" xr:uid="{00000000-0005-0000-0000-0000AB000000}"/>
    <cellStyle name="20% - Accent1 2" xfId="175" xr:uid="{00000000-0005-0000-0000-0000AC000000}"/>
    <cellStyle name="20% - Accent1 2 10" xfId="176" xr:uid="{00000000-0005-0000-0000-0000AD000000}"/>
    <cellStyle name="20% - Accent1 2 10 2" xfId="177" xr:uid="{00000000-0005-0000-0000-0000AE000000}"/>
    <cellStyle name="20% - Accent1 2 10 2 2" xfId="178" xr:uid="{00000000-0005-0000-0000-0000AF000000}"/>
    <cellStyle name="20% - Accent1 2 10 3" xfId="179" xr:uid="{00000000-0005-0000-0000-0000B0000000}"/>
    <cellStyle name="20% - Accent1 2 11" xfId="180" xr:uid="{00000000-0005-0000-0000-0000B1000000}"/>
    <cellStyle name="20% - Accent1 2 11 2" xfId="181" xr:uid="{00000000-0005-0000-0000-0000B2000000}"/>
    <cellStyle name="20% - Accent1 2 11 2 2" xfId="182" xr:uid="{00000000-0005-0000-0000-0000B3000000}"/>
    <cellStyle name="20% - Accent1 2 11 3" xfId="183" xr:uid="{00000000-0005-0000-0000-0000B4000000}"/>
    <cellStyle name="20% - Accent1 2 12" xfId="184" xr:uid="{00000000-0005-0000-0000-0000B5000000}"/>
    <cellStyle name="20% - Accent1 2 12 2" xfId="185" xr:uid="{00000000-0005-0000-0000-0000B6000000}"/>
    <cellStyle name="20% - Accent1 2 12 2 2" xfId="186" xr:uid="{00000000-0005-0000-0000-0000B7000000}"/>
    <cellStyle name="20% - Accent1 2 12 3" xfId="187" xr:uid="{00000000-0005-0000-0000-0000B8000000}"/>
    <cellStyle name="20% - Accent1 2 13" xfId="188" xr:uid="{00000000-0005-0000-0000-0000B9000000}"/>
    <cellStyle name="20% - Accent1 2 13 2" xfId="189" xr:uid="{00000000-0005-0000-0000-0000BA000000}"/>
    <cellStyle name="20% - Accent1 2 13 2 2" xfId="190" xr:uid="{00000000-0005-0000-0000-0000BB000000}"/>
    <cellStyle name="20% - Accent1 2 13 3" xfId="191" xr:uid="{00000000-0005-0000-0000-0000BC000000}"/>
    <cellStyle name="20% - Accent1 2 14" xfId="192" xr:uid="{00000000-0005-0000-0000-0000BD000000}"/>
    <cellStyle name="20% - Accent1 2 14 2" xfId="193" xr:uid="{00000000-0005-0000-0000-0000BE000000}"/>
    <cellStyle name="20% - Accent1 2 14 2 2" xfId="194" xr:uid="{00000000-0005-0000-0000-0000BF000000}"/>
    <cellStyle name="20% - Accent1 2 14 3" xfId="195" xr:uid="{00000000-0005-0000-0000-0000C0000000}"/>
    <cellStyle name="20% - Accent1 2 15" xfId="196" xr:uid="{00000000-0005-0000-0000-0000C1000000}"/>
    <cellStyle name="20% - Accent1 2 15 2" xfId="197" xr:uid="{00000000-0005-0000-0000-0000C2000000}"/>
    <cellStyle name="20% - Accent1 2 15 2 2" xfId="198" xr:uid="{00000000-0005-0000-0000-0000C3000000}"/>
    <cellStyle name="20% - Accent1 2 15 3" xfId="199" xr:uid="{00000000-0005-0000-0000-0000C4000000}"/>
    <cellStyle name="20% - Accent1 2 16" xfId="200" xr:uid="{00000000-0005-0000-0000-0000C5000000}"/>
    <cellStyle name="20% - Accent1 2 16 2" xfId="201" xr:uid="{00000000-0005-0000-0000-0000C6000000}"/>
    <cellStyle name="20% - Accent1 2 16 2 2" xfId="202" xr:uid="{00000000-0005-0000-0000-0000C7000000}"/>
    <cellStyle name="20% - Accent1 2 16 3" xfId="203" xr:uid="{00000000-0005-0000-0000-0000C8000000}"/>
    <cellStyle name="20% - Accent1 2 17" xfId="204" xr:uid="{00000000-0005-0000-0000-0000C9000000}"/>
    <cellStyle name="20% - Accent1 2 17 2" xfId="205" xr:uid="{00000000-0005-0000-0000-0000CA000000}"/>
    <cellStyle name="20% - Accent1 2 17 2 2" xfId="206" xr:uid="{00000000-0005-0000-0000-0000CB000000}"/>
    <cellStyle name="20% - Accent1 2 17 3" xfId="207" xr:uid="{00000000-0005-0000-0000-0000CC000000}"/>
    <cellStyle name="20% - Accent1 2 18" xfId="208" xr:uid="{00000000-0005-0000-0000-0000CD000000}"/>
    <cellStyle name="20% - Accent1 2 18 2" xfId="209" xr:uid="{00000000-0005-0000-0000-0000CE000000}"/>
    <cellStyle name="20% - Accent1 2 18 2 2" xfId="210" xr:uid="{00000000-0005-0000-0000-0000CF000000}"/>
    <cellStyle name="20% - Accent1 2 18 3" xfId="211" xr:uid="{00000000-0005-0000-0000-0000D0000000}"/>
    <cellStyle name="20% - Accent1 2 19" xfId="212" xr:uid="{00000000-0005-0000-0000-0000D1000000}"/>
    <cellStyle name="20% - Accent1 2 19 2" xfId="213" xr:uid="{00000000-0005-0000-0000-0000D2000000}"/>
    <cellStyle name="20% - Accent1 2 19 2 2" xfId="214" xr:uid="{00000000-0005-0000-0000-0000D3000000}"/>
    <cellStyle name="20% - Accent1 2 19 3" xfId="215" xr:uid="{00000000-0005-0000-0000-0000D4000000}"/>
    <cellStyle name="20% - Accent1 2 19 4" xfId="216" xr:uid="{00000000-0005-0000-0000-0000D5000000}"/>
    <cellStyle name="20% - Accent1 2 2" xfId="217" xr:uid="{00000000-0005-0000-0000-0000D6000000}"/>
    <cellStyle name="20% - Accent1 2 2 10" xfId="218" xr:uid="{00000000-0005-0000-0000-0000D7000000}"/>
    <cellStyle name="20% - Accent1 2 2 11" xfId="219" xr:uid="{00000000-0005-0000-0000-0000D8000000}"/>
    <cellStyle name="20% - Accent1 2 2 12" xfId="220" xr:uid="{00000000-0005-0000-0000-0000D9000000}"/>
    <cellStyle name="20% - Accent1 2 2 2" xfId="221" xr:uid="{00000000-0005-0000-0000-0000DA000000}"/>
    <cellStyle name="20% - Accent1 2 2 2 10" xfId="222" xr:uid="{00000000-0005-0000-0000-0000DB000000}"/>
    <cellStyle name="20% - Accent1 2 2 2 11" xfId="223" xr:uid="{00000000-0005-0000-0000-0000DC000000}"/>
    <cellStyle name="20% - Accent1 2 2 2 2" xfId="224" xr:uid="{00000000-0005-0000-0000-0000DD000000}"/>
    <cellStyle name="20% - Accent1 2 2 2 2 10" xfId="225" xr:uid="{00000000-0005-0000-0000-0000DE000000}"/>
    <cellStyle name="20% - Accent1 2 2 2 2 2" xfId="226" xr:uid="{00000000-0005-0000-0000-0000DF000000}"/>
    <cellStyle name="20% - Accent1 2 2 2 2 3" xfId="227" xr:uid="{00000000-0005-0000-0000-0000E0000000}"/>
    <cellStyle name="20% - Accent1 2 2 2 2 3 2" xfId="228" xr:uid="{00000000-0005-0000-0000-0000E1000000}"/>
    <cellStyle name="20% - Accent1 2 2 2 2 4" xfId="229" xr:uid="{00000000-0005-0000-0000-0000E2000000}"/>
    <cellStyle name="20% - Accent1 2 2 2 2 5" xfId="230" xr:uid="{00000000-0005-0000-0000-0000E3000000}"/>
    <cellStyle name="20% - Accent1 2 2 2 2 6" xfId="231" xr:uid="{00000000-0005-0000-0000-0000E4000000}"/>
    <cellStyle name="20% - Accent1 2 2 2 2 7" xfId="232" xr:uid="{00000000-0005-0000-0000-0000E5000000}"/>
    <cellStyle name="20% - Accent1 2 2 2 2 8" xfId="233" xr:uid="{00000000-0005-0000-0000-0000E6000000}"/>
    <cellStyle name="20% - Accent1 2 2 2 2 9" xfId="234" xr:uid="{00000000-0005-0000-0000-0000E7000000}"/>
    <cellStyle name="20% - Accent1 2 2 2 3" xfId="235" xr:uid="{00000000-0005-0000-0000-0000E8000000}"/>
    <cellStyle name="20% - Accent1 2 2 2 3 2" xfId="236" xr:uid="{00000000-0005-0000-0000-0000E9000000}"/>
    <cellStyle name="20% - Accent1 2 2 2 4" xfId="237" xr:uid="{00000000-0005-0000-0000-0000EA000000}"/>
    <cellStyle name="20% - Accent1 2 2 2 4 2" xfId="238" xr:uid="{00000000-0005-0000-0000-0000EB000000}"/>
    <cellStyle name="20% - Accent1 2 2 2 5" xfId="239" xr:uid="{00000000-0005-0000-0000-0000EC000000}"/>
    <cellStyle name="20% - Accent1 2 2 2 5 2" xfId="240" xr:uid="{00000000-0005-0000-0000-0000ED000000}"/>
    <cellStyle name="20% - Accent1 2 2 2 6" xfId="241" xr:uid="{00000000-0005-0000-0000-0000EE000000}"/>
    <cellStyle name="20% - Accent1 2 2 2 7" xfId="242" xr:uid="{00000000-0005-0000-0000-0000EF000000}"/>
    <cellStyle name="20% - Accent1 2 2 2 8" xfId="243" xr:uid="{00000000-0005-0000-0000-0000F0000000}"/>
    <cellStyle name="20% - Accent1 2 2 2 9" xfId="244" xr:uid="{00000000-0005-0000-0000-0000F1000000}"/>
    <cellStyle name="20% - Accent1 2 2 3" xfId="245" xr:uid="{00000000-0005-0000-0000-0000F2000000}"/>
    <cellStyle name="20% - Accent1 2 2 3 10" xfId="246" xr:uid="{00000000-0005-0000-0000-0000F3000000}"/>
    <cellStyle name="20% - Accent1 2 2 3 2" xfId="247" xr:uid="{00000000-0005-0000-0000-0000F4000000}"/>
    <cellStyle name="20% - Accent1 2 2 3 2 2" xfId="248" xr:uid="{00000000-0005-0000-0000-0000F5000000}"/>
    <cellStyle name="20% - Accent1 2 2 3 3" xfId="249" xr:uid="{00000000-0005-0000-0000-0000F6000000}"/>
    <cellStyle name="20% - Accent1 2 2 3 3 2" xfId="250" xr:uid="{00000000-0005-0000-0000-0000F7000000}"/>
    <cellStyle name="20% - Accent1 2 2 3 4" xfId="251" xr:uid="{00000000-0005-0000-0000-0000F8000000}"/>
    <cellStyle name="20% - Accent1 2 2 3 4 2" xfId="252" xr:uid="{00000000-0005-0000-0000-0000F9000000}"/>
    <cellStyle name="20% - Accent1 2 2 3 5" xfId="253" xr:uid="{00000000-0005-0000-0000-0000FA000000}"/>
    <cellStyle name="20% - Accent1 2 2 3 6" xfId="254" xr:uid="{00000000-0005-0000-0000-0000FB000000}"/>
    <cellStyle name="20% - Accent1 2 2 3 7" xfId="255" xr:uid="{00000000-0005-0000-0000-0000FC000000}"/>
    <cellStyle name="20% - Accent1 2 2 3 8" xfId="256" xr:uid="{00000000-0005-0000-0000-0000FD000000}"/>
    <cellStyle name="20% - Accent1 2 2 3 9" xfId="257" xr:uid="{00000000-0005-0000-0000-0000FE000000}"/>
    <cellStyle name="20% - Accent1 2 2 4" xfId="258" xr:uid="{00000000-0005-0000-0000-0000FF000000}"/>
    <cellStyle name="20% - Accent1 2 2 4 2" xfId="259" xr:uid="{00000000-0005-0000-0000-000000010000}"/>
    <cellStyle name="20% - Accent1 2 2 4 2 2" xfId="260" xr:uid="{00000000-0005-0000-0000-000001010000}"/>
    <cellStyle name="20% - Accent1 2 2 4 3" xfId="261" xr:uid="{00000000-0005-0000-0000-000002010000}"/>
    <cellStyle name="20% - Accent1 2 2 5" xfId="262" xr:uid="{00000000-0005-0000-0000-000003010000}"/>
    <cellStyle name="20% - Accent1 2 2 5 2" xfId="263" xr:uid="{00000000-0005-0000-0000-000004010000}"/>
    <cellStyle name="20% - Accent1 2 2 6" xfId="264" xr:uid="{00000000-0005-0000-0000-000005010000}"/>
    <cellStyle name="20% - Accent1 2 2 6 2" xfId="265" xr:uid="{00000000-0005-0000-0000-000006010000}"/>
    <cellStyle name="20% - Accent1 2 2 7" xfId="266" xr:uid="{00000000-0005-0000-0000-000007010000}"/>
    <cellStyle name="20% - Accent1 2 2 7 2" xfId="267" xr:uid="{00000000-0005-0000-0000-000008010000}"/>
    <cellStyle name="20% - Accent1 2 2 8" xfId="268" xr:uid="{00000000-0005-0000-0000-000009010000}"/>
    <cellStyle name="20% - Accent1 2 2 9" xfId="269" xr:uid="{00000000-0005-0000-0000-00000A010000}"/>
    <cellStyle name="20% - Accent1 2 20" xfId="270" xr:uid="{00000000-0005-0000-0000-00000B010000}"/>
    <cellStyle name="20% - Accent1 2 21" xfId="271" xr:uid="{00000000-0005-0000-0000-00000C010000}"/>
    <cellStyle name="20% - Accent1 2 22" xfId="272" xr:uid="{00000000-0005-0000-0000-00000D010000}"/>
    <cellStyle name="20% - Accent1 2 22 2" xfId="273" xr:uid="{00000000-0005-0000-0000-00000E010000}"/>
    <cellStyle name="20% - Accent1 2 23" xfId="274" xr:uid="{00000000-0005-0000-0000-00000F010000}"/>
    <cellStyle name="20% - Accent1 2 24" xfId="275" xr:uid="{00000000-0005-0000-0000-000010010000}"/>
    <cellStyle name="20% - Accent1 2 25" xfId="276" xr:uid="{00000000-0005-0000-0000-000011010000}"/>
    <cellStyle name="20% - Accent1 2 26" xfId="277" xr:uid="{00000000-0005-0000-0000-000012010000}"/>
    <cellStyle name="20% - Accent1 2 27" xfId="278" xr:uid="{00000000-0005-0000-0000-000013010000}"/>
    <cellStyle name="20% - Accent1 2 28" xfId="279" xr:uid="{00000000-0005-0000-0000-000014010000}"/>
    <cellStyle name="20% - Accent1 2 3" xfId="280" xr:uid="{00000000-0005-0000-0000-000015010000}"/>
    <cellStyle name="20% - Accent1 2 3 10" xfId="281" xr:uid="{00000000-0005-0000-0000-000016010000}"/>
    <cellStyle name="20% - Accent1 2 3 11" xfId="282" xr:uid="{00000000-0005-0000-0000-000017010000}"/>
    <cellStyle name="20% - Accent1 2 3 12" xfId="283" xr:uid="{00000000-0005-0000-0000-000018010000}"/>
    <cellStyle name="20% - Accent1 2 3 2" xfId="284" xr:uid="{00000000-0005-0000-0000-000019010000}"/>
    <cellStyle name="20% - Accent1 2 3 2 10" xfId="285" xr:uid="{00000000-0005-0000-0000-00001A010000}"/>
    <cellStyle name="20% - Accent1 2 3 2 11" xfId="286" xr:uid="{00000000-0005-0000-0000-00001B010000}"/>
    <cellStyle name="20% - Accent1 2 3 2 2" xfId="287" xr:uid="{00000000-0005-0000-0000-00001C010000}"/>
    <cellStyle name="20% - Accent1 2 3 2 2 10" xfId="288" xr:uid="{00000000-0005-0000-0000-00001D010000}"/>
    <cellStyle name="20% - Accent1 2 3 2 2 2" xfId="289" xr:uid="{00000000-0005-0000-0000-00001E010000}"/>
    <cellStyle name="20% - Accent1 2 3 2 2 2 2" xfId="290" xr:uid="{00000000-0005-0000-0000-00001F010000}"/>
    <cellStyle name="20% - Accent1 2 3 2 2 3" xfId="291" xr:uid="{00000000-0005-0000-0000-000020010000}"/>
    <cellStyle name="20% - Accent1 2 3 2 2 4" xfId="292" xr:uid="{00000000-0005-0000-0000-000021010000}"/>
    <cellStyle name="20% - Accent1 2 3 2 2 5" xfId="293" xr:uid="{00000000-0005-0000-0000-000022010000}"/>
    <cellStyle name="20% - Accent1 2 3 2 2 6" xfId="294" xr:uid="{00000000-0005-0000-0000-000023010000}"/>
    <cellStyle name="20% - Accent1 2 3 2 2 7" xfId="295" xr:uid="{00000000-0005-0000-0000-000024010000}"/>
    <cellStyle name="20% - Accent1 2 3 2 2 8" xfId="296" xr:uid="{00000000-0005-0000-0000-000025010000}"/>
    <cellStyle name="20% - Accent1 2 3 2 2 9" xfId="297" xr:uid="{00000000-0005-0000-0000-000026010000}"/>
    <cellStyle name="20% - Accent1 2 3 2 3" xfId="298" xr:uid="{00000000-0005-0000-0000-000027010000}"/>
    <cellStyle name="20% - Accent1 2 3 2 3 2" xfId="299" xr:uid="{00000000-0005-0000-0000-000028010000}"/>
    <cellStyle name="20% - Accent1 2 3 2 4" xfId="300" xr:uid="{00000000-0005-0000-0000-000029010000}"/>
    <cellStyle name="20% - Accent1 2 3 2 5" xfId="301" xr:uid="{00000000-0005-0000-0000-00002A010000}"/>
    <cellStyle name="20% - Accent1 2 3 2 6" xfId="302" xr:uid="{00000000-0005-0000-0000-00002B010000}"/>
    <cellStyle name="20% - Accent1 2 3 2 7" xfId="303" xr:uid="{00000000-0005-0000-0000-00002C010000}"/>
    <cellStyle name="20% - Accent1 2 3 2 8" xfId="304" xr:uid="{00000000-0005-0000-0000-00002D010000}"/>
    <cellStyle name="20% - Accent1 2 3 2 9" xfId="305" xr:uid="{00000000-0005-0000-0000-00002E010000}"/>
    <cellStyle name="20% - Accent1 2 3 3" xfId="306" xr:uid="{00000000-0005-0000-0000-00002F010000}"/>
    <cellStyle name="20% - Accent1 2 3 3 10" xfId="307" xr:uid="{00000000-0005-0000-0000-000030010000}"/>
    <cellStyle name="20% - Accent1 2 3 3 2" xfId="308" xr:uid="{00000000-0005-0000-0000-000031010000}"/>
    <cellStyle name="20% - Accent1 2 3 3 2 2" xfId="309" xr:uid="{00000000-0005-0000-0000-000032010000}"/>
    <cellStyle name="20% - Accent1 2 3 3 3" xfId="310" xr:uid="{00000000-0005-0000-0000-000033010000}"/>
    <cellStyle name="20% - Accent1 2 3 3 4" xfId="311" xr:uid="{00000000-0005-0000-0000-000034010000}"/>
    <cellStyle name="20% - Accent1 2 3 3 5" xfId="312" xr:uid="{00000000-0005-0000-0000-000035010000}"/>
    <cellStyle name="20% - Accent1 2 3 3 6" xfId="313" xr:uid="{00000000-0005-0000-0000-000036010000}"/>
    <cellStyle name="20% - Accent1 2 3 3 7" xfId="314" xr:uid="{00000000-0005-0000-0000-000037010000}"/>
    <cellStyle name="20% - Accent1 2 3 3 8" xfId="315" xr:uid="{00000000-0005-0000-0000-000038010000}"/>
    <cellStyle name="20% - Accent1 2 3 3 9" xfId="316" xr:uid="{00000000-0005-0000-0000-000039010000}"/>
    <cellStyle name="20% - Accent1 2 3 4" xfId="317" xr:uid="{00000000-0005-0000-0000-00003A010000}"/>
    <cellStyle name="20% - Accent1 2 3 4 2" xfId="318" xr:uid="{00000000-0005-0000-0000-00003B010000}"/>
    <cellStyle name="20% - Accent1 2 3 5" xfId="319" xr:uid="{00000000-0005-0000-0000-00003C010000}"/>
    <cellStyle name="20% - Accent1 2 3 5 2" xfId="320" xr:uid="{00000000-0005-0000-0000-00003D010000}"/>
    <cellStyle name="20% - Accent1 2 3 6" xfId="321" xr:uid="{00000000-0005-0000-0000-00003E010000}"/>
    <cellStyle name="20% - Accent1 2 3 6 2" xfId="322" xr:uid="{00000000-0005-0000-0000-00003F010000}"/>
    <cellStyle name="20% - Accent1 2 3 7" xfId="323" xr:uid="{00000000-0005-0000-0000-000040010000}"/>
    <cellStyle name="20% - Accent1 2 3 7 2" xfId="324" xr:uid="{00000000-0005-0000-0000-000041010000}"/>
    <cellStyle name="20% - Accent1 2 3 8" xfId="325" xr:uid="{00000000-0005-0000-0000-000042010000}"/>
    <cellStyle name="20% - Accent1 2 3 9" xfId="326" xr:uid="{00000000-0005-0000-0000-000043010000}"/>
    <cellStyle name="20% - Accent1 2 4" xfId="327" xr:uid="{00000000-0005-0000-0000-000044010000}"/>
    <cellStyle name="20% - Accent1 2 4 10" xfId="328" xr:uid="{00000000-0005-0000-0000-000045010000}"/>
    <cellStyle name="20% - Accent1 2 4 11" xfId="329" xr:uid="{00000000-0005-0000-0000-000046010000}"/>
    <cellStyle name="20% - Accent1 2 4 12" xfId="330" xr:uid="{00000000-0005-0000-0000-000047010000}"/>
    <cellStyle name="20% - Accent1 2 4 2" xfId="331" xr:uid="{00000000-0005-0000-0000-000048010000}"/>
    <cellStyle name="20% - Accent1 2 4 2 10" xfId="332" xr:uid="{00000000-0005-0000-0000-000049010000}"/>
    <cellStyle name="20% - Accent1 2 4 2 11" xfId="333" xr:uid="{00000000-0005-0000-0000-00004A010000}"/>
    <cellStyle name="20% - Accent1 2 4 2 2" xfId="334" xr:uid="{00000000-0005-0000-0000-00004B010000}"/>
    <cellStyle name="20% - Accent1 2 4 2 2 10" xfId="335" xr:uid="{00000000-0005-0000-0000-00004C010000}"/>
    <cellStyle name="20% - Accent1 2 4 2 2 2" xfId="336" xr:uid="{00000000-0005-0000-0000-00004D010000}"/>
    <cellStyle name="20% - Accent1 2 4 2 2 2 2" xfId="337" xr:uid="{00000000-0005-0000-0000-00004E010000}"/>
    <cellStyle name="20% - Accent1 2 4 2 2 3" xfId="338" xr:uid="{00000000-0005-0000-0000-00004F010000}"/>
    <cellStyle name="20% - Accent1 2 4 2 2 4" xfId="339" xr:uid="{00000000-0005-0000-0000-000050010000}"/>
    <cellStyle name="20% - Accent1 2 4 2 2 5" xfId="340" xr:uid="{00000000-0005-0000-0000-000051010000}"/>
    <cellStyle name="20% - Accent1 2 4 2 2 6" xfId="341" xr:uid="{00000000-0005-0000-0000-000052010000}"/>
    <cellStyle name="20% - Accent1 2 4 2 2 7" xfId="342" xr:uid="{00000000-0005-0000-0000-000053010000}"/>
    <cellStyle name="20% - Accent1 2 4 2 2 8" xfId="343" xr:uid="{00000000-0005-0000-0000-000054010000}"/>
    <cellStyle name="20% - Accent1 2 4 2 2 9" xfId="344" xr:uid="{00000000-0005-0000-0000-000055010000}"/>
    <cellStyle name="20% - Accent1 2 4 2 3" xfId="345" xr:uid="{00000000-0005-0000-0000-000056010000}"/>
    <cellStyle name="20% - Accent1 2 4 2 3 2" xfId="346" xr:uid="{00000000-0005-0000-0000-000057010000}"/>
    <cellStyle name="20% - Accent1 2 4 2 4" xfId="347" xr:uid="{00000000-0005-0000-0000-000058010000}"/>
    <cellStyle name="20% - Accent1 2 4 2 5" xfId="348" xr:uid="{00000000-0005-0000-0000-000059010000}"/>
    <cellStyle name="20% - Accent1 2 4 2 6" xfId="349" xr:uid="{00000000-0005-0000-0000-00005A010000}"/>
    <cellStyle name="20% - Accent1 2 4 2 7" xfId="350" xr:uid="{00000000-0005-0000-0000-00005B010000}"/>
    <cellStyle name="20% - Accent1 2 4 2 8" xfId="351" xr:uid="{00000000-0005-0000-0000-00005C010000}"/>
    <cellStyle name="20% - Accent1 2 4 2 9" xfId="352" xr:uid="{00000000-0005-0000-0000-00005D010000}"/>
    <cellStyle name="20% - Accent1 2 4 3" xfId="353" xr:uid="{00000000-0005-0000-0000-00005E010000}"/>
    <cellStyle name="20% - Accent1 2 4 3 10" xfId="354" xr:uid="{00000000-0005-0000-0000-00005F010000}"/>
    <cellStyle name="20% - Accent1 2 4 3 2" xfId="355" xr:uid="{00000000-0005-0000-0000-000060010000}"/>
    <cellStyle name="20% - Accent1 2 4 3 2 2" xfId="356" xr:uid="{00000000-0005-0000-0000-000061010000}"/>
    <cellStyle name="20% - Accent1 2 4 3 3" xfId="357" xr:uid="{00000000-0005-0000-0000-000062010000}"/>
    <cellStyle name="20% - Accent1 2 4 3 4" xfId="358" xr:uid="{00000000-0005-0000-0000-000063010000}"/>
    <cellStyle name="20% - Accent1 2 4 3 5" xfId="359" xr:uid="{00000000-0005-0000-0000-000064010000}"/>
    <cellStyle name="20% - Accent1 2 4 3 6" xfId="360" xr:uid="{00000000-0005-0000-0000-000065010000}"/>
    <cellStyle name="20% - Accent1 2 4 3 7" xfId="361" xr:uid="{00000000-0005-0000-0000-000066010000}"/>
    <cellStyle name="20% - Accent1 2 4 3 8" xfId="362" xr:uid="{00000000-0005-0000-0000-000067010000}"/>
    <cellStyle name="20% - Accent1 2 4 3 9" xfId="363" xr:uid="{00000000-0005-0000-0000-000068010000}"/>
    <cellStyle name="20% - Accent1 2 4 4" xfId="364" xr:uid="{00000000-0005-0000-0000-000069010000}"/>
    <cellStyle name="20% - Accent1 2 4 4 2" xfId="365" xr:uid="{00000000-0005-0000-0000-00006A010000}"/>
    <cellStyle name="20% - Accent1 2 4 5" xfId="366" xr:uid="{00000000-0005-0000-0000-00006B010000}"/>
    <cellStyle name="20% - Accent1 2 4 5 2" xfId="367" xr:uid="{00000000-0005-0000-0000-00006C010000}"/>
    <cellStyle name="20% - Accent1 2 4 6" xfId="368" xr:uid="{00000000-0005-0000-0000-00006D010000}"/>
    <cellStyle name="20% - Accent1 2 4 6 2" xfId="369" xr:uid="{00000000-0005-0000-0000-00006E010000}"/>
    <cellStyle name="20% - Accent1 2 4 7" xfId="370" xr:uid="{00000000-0005-0000-0000-00006F010000}"/>
    <cellStyle name="20% - Accent1 2 4 7 2" xfId="371" xr:uid="{00000000-0005-0000-0000-000070010000}"/>
    <cellStyle name="20% - Accent1 2 4 8" xfId="372" xr:uid="{00000000-0005-0000-0000-000071010000}"/>
    <cellStyle name="20% - Accent1 2 4 9" xfId="373" xr:uid="{00000000-0005-0000-0000-000072010000}"/>
    <cellStyle name="20% - Accent1 2 5" xfId="374" xr:uid="{00000000-0005-0000-0000-000073010000}"/>
    <cellStyle name="20% - Accent1 2 5 10" xfId="375" xr:uid="{00000000-0005-0000-0000-000074010000}"/>
    <cellStyle name="20% - Accent1 2 5 11" xfId="376" xr:uid="{00000000-0005-0000-0000-000075010000}"/>
    <cellStyle name="20% - Accent1 2 5 12" xfId="377" xr:uid="{00000000-0005-0000-0000-000076010000}"/>
    <cellStyle name="20% - Accent1 2 5 2" xfId="378" xr:uid="{00000000-0005-0000-0000-000077010000}"/>
    <cellStyle name="20% - Accent1 2 5 2 10" xfId="379" xr:uid="{00000000-0005-0000-0000-000078010000}"/>
    <cellStyle name="20% - Accent1 2 5 2 11" xfId="380" xr:uid="{00000000-0005-0000-0000-000079010000}"/>
    <cellStyle name="20% - Accent1 2 5 2 2" xfId="381" xr:uid="{00000000-0005-0000-0000-00007A010000}"/>
    <cellStyle name="20% - Accent1 2 5 2 2 10" xfId="382" xr:uid="{00000000-0005-0000-0000-00007B010000}"/>
    <cellStyle name="20% - Accent1 2 5 2 2 2" xfId="383" xr:uid="{00000000-0005-0000-0000-00007C010000}"/>
    <cellStyle name="20% - Accent1 2 5 2 2 3" xfId="384" xr:uid="{00000000-0005-0000-0000-00007D010000}"/>
    <cellStyle name="20% - Accent1 2 5 2 2 4" xfId="385" xr:uid="{00000000-0005-0000-0000-00007E010000}"/>
    <cellStyle name="20% - Accent1 2 5 2 2 5" xfId="386" xr:uid="{00000000-0005-0000-0000-00007F010000}"/>
    <cellStyle name="20% - Accent1 2 5 2 2 6" xfId="387" xr:uid="{00000000-0005-0000-0000-000080010000}"/>
    <cellStyle name="20% - Accent1 2 5 2 2 7" xfId="388" xr:uid="{00000000-0005-0000-0000-000081010000}"/>
    <cellStyle name="20% - Accent1 2 5 2 2 8" xfId="389" xr:uid="{00000000-0005-0000-0000-000082010000}"/>
    <cellStyle name="20% - Accent1 2 5 2 2 9" xfId="390" xr:uid="{00000000-0005-0000-0000-000083010000}"/>
    <cellStyle name="20% - Accent1 2 5 2 3" xfId="391" xr:uid="{00000000-0005-0000-0000-000084010000}"/>
    <cellStyle name="20% - Accent1 2 5 2 4" xfId="392" xr:uid="{00000000-0005-0000-0000-000085010000}"/>
    <cellStyle name="20% - Accent1 2 5 2 5" xfId="393" xr:uid="{00000000-0005-0000-0000-000086010000}"/>
    <cellStyle name="20% - Accent1 2 5 2 6" xfId="394" xr:uid="{00000000-0005-0000-0000-000087010000}"/>
    <cellStyle name="20% - Accent1 2 5 2 7" xfId="395" xr:uid="{00000000-0005-0000-0000-000088010000}"/>
    <cellStyle name="20% - Accent1 2 5 2 8" xfId="396" xr:uid="{00000000-0005-0000-0000-000089010000}"/>
    <cellStyle name="20% - Accent1 2 5 2 9" xfId="397" xr:uid="{00000000-0005-0000-0000-00008A010000}"/>
    <cellStyle name="20% - Accent1 2 5 3" xfId="398" xr:uid="{00000000-0005-0000-0000-00008B010000}"/>
    <cellStyle name="20% - Accent1 2 5 3 10" xfId="399" xr:uid="{00000000-0005-0000-0000-00008C010000}"/>
    <cellStyle name="20% - Accent1 2 5 3 2" xfId="400" xr:uid="{00000000-0005-0000-0000-00008D010000}"/>
    <cellStyle name="20% - Accent1 2 5 3 3" xfId="401" xr:uid="{00000000-0005-0000-0000-00008E010000}"/>
    <cellStyle name="20% - Accent1 2 5 3 4" xfId="402" xr:uid="{00000000-0005-0000-0000-00008F010000}"/>
    <cellStyle name="20% - Accent1 2 5 3 5" xfId="403" xr:uid="{00000000-0005-0000-0000-000090010000}"/>
    <cellStyle name="20% - Accent1 2 5 3 6" xfId="404" xr:uid="{00000000-0005-0000-0000-000091010000}"/>
    <cellStyle name="20% - Accent1 2 5 3 7" xfId="405" xr:uid="{00000000-0005-0000-0000-000092010000}"/>
    <cellStyle name="20% - Accent1 2 5 3 8" xfId="406" xr:uid="{00000000-0005-0000-0000-000093010000}"/>
    <cellStyle name="20% - Accent1 2 5 3 9" xfId="407" xr:uid="{00000000-0005-0000-0000-000094010000}"/>
    <cellStyle name="20% - Accent1 2 5 4" xfId="408" xr:uid="{00000000-0005-0000-0000-000095010000}"/>
    <cellStyle name="20% - Accent1 2 5 5" xfId="409" xr:uid="{00000000-0005-0000-0000-000096010000}"/>
    <cellStyle name="20% - Accent1 2 5 6" xfId="410" xr:uid="{00000000-0005-0000-0000-000097010000}"/>
    <cellStyle name="20% - Accent1 2 5 7" xfId="411" xr:uid="{00000000-0005-0000-0000-000098010000}"/>
    <cellStyle name="20% - Accent1 2 5 7 2" xfId="412" xr:uid="{00000000-0005-0000-0000-000099010000}"/>
    <cellStyle name="20% - Accent1 2 5 8" xfId="413" xr:uid="{00000000-0005-0000-0000-00009A010000}"/>
    <cellStyle name="20% - Accent1 2 5 9" xfId="414" xr:uid="{00000000-0005-0000-0000-00009B010000}"/>
    <cellStyle name="20% - Accent1 2 6" xfId="415" xr:uid="{00000000-0005-0000-0000-00009C010000}"/>
    <cellStyle name="20% - Accent1 2 6 10" xfId="416" xr:uid="{00000000-0005-0000-0000-00009D010000}"/>
    <cellStyle name="20% - Accent1 2 6 11" xfId="417" xr:uid="{00000000-0005-0000-0000-00009E010000}"/>
    <cellStyle name="20% - Accent1 2 6 12" xfId="418" xr:uid="{00000000-0005-0000-0000-00009F010000}"/>
    <cellStyle name="20% - Accent1 2 6 2" xfId="419" xr:uid="{00000000-0005-0000-0000-0000A0010000}"/>
    <cellStyle name="20% - Accent1 2 6 2 10" xfId="420" xr:uid="{00000000-0005-0000-0000-0000A1010000}"/>
    <cellStyle name="20% - Accent1 2 6 2 11" xfId="421" xr:uid="{00000000-0005-0000-0000-0000A2010000}"/>
    <cellStyle name="20% - Accent1 2 6 2 2" xfId="422" xr:uid="{00000000-0005-0000-0000-0000A3010000}"/>
    <cellStyle name="20% - Accent1 2 6 2 2 10" xfId="423" xr:uid="{00000000-0005-0000-0000-0000A4010000}"/>
    <cellStyle name="20% - Accent1 2 6 2 2 2" xfId="424" xr:uid="{00000000-0005-0000-0000-0000A5010000}"/>
    <cellStyle name="20% - Accent1 2 6 2 2 3" xfId="425" xr:uid="{00000000-0005-0000-0000-0000A6010000}"/>
    <cellStyle name="20% - Accent1 2 6 2 2 4" xfId="426" xr:uid="{00000000-0005-0000-0000-0000A7010000}"/>
    <cellStyle name="20% - Accent1 2 6 2 2 5" xfId="427" xr:uid="{00000000-0005-0000-0000-0000A8010000}"/>
    <cellStyle name="20% - Accent1 2 6 2 2 6" xfId="428" xr:uid="{00000000-0005-0000-0000-0000A9010000}"/>
    <cellStyle name="20% - Accent1 2 6 2 2 7" xfId="429" xr:uid="{00000000-0005-0000-0000-0000AA010000}"/>
    <cellStyle name="20% - Accent1 2 6 2 2 8" xfId="430" xr:uid="{00000000-0005-0000-0000-0000AB010000}"/>
    <cellStyle name="20% - Accent1 2 6 2 2 9" xfId="431" xr:uid="{00000000-0005-0000-0000-0000AC010000}"/>
    <cellStyle name="20% - Accent1 2 6 2 3" xfId="432" xr:uid="{00000000-0005-0000-0000-0000AD010000}"/>
    <cellStyle name="20% - Accent1 2 6 2 4" xfId="433" xr:uid="{00000000-0005-0000-0000-0000AE010000}"/>
    <cellStyle name="20% - Accent1 2 6 2 5" xfId="434" xr:uid="{00000000-0005-0000-0000-0000AF010000}"/>
    <cellStyle name="20% - Accent1 2 6 2 6" xfId="435" xr:uid="{00000000-0005-0000-0000-0000B0010000}"/>
    <cellStyle name="20% - Accent1 2 6 2 7" xfId="436" xr:uid="{00000000-0005-0000-0000-0000B1010000}"/>
    <cellStyle name="20% - Accent1 2 6 2 8" xfId="437" xr:uid="{00000000-0005-0000-0000-0000B2010000}"/>
    <cellStyle name="20% - Accent1 2 6 2 9" xfId="438" xr:uid="{00000000-0005-0000-0000-0000B3010000}"/>
    <cellStyle name="20% - Accent1 2 6 3" xfId="439" xr:uid="{00000000-0005-0000-0000-0000B4010000}"/>
    <cellStyle name="20% - Accent1 2 6 3 10" xfId="440" xr:uid="{00000000-0005-0000-0000-0000B5010000}"/>
    <cellStyle name="20% - Accent1 2 6 3 11" xfId="441" xr:uid="{00000000-0005-0000-0000-0000B6010000}"/>
    <cellStyle name="20% - Accent1 2 6 3 2" xfId="442" xr:uid="{00000000-0005-0000-0000-0000B7010000}"/>
    <cellStyle name="20% - Accent1 2 6 3 3" xfId="443" xr:uid="{00000000-0005-0000-0000-0000B8010000}"/>
    <cellStyle name="20% - Accent1 2 6 3 4" xfId="444" xr:uid="{00000000-0005-0000-0000-0000B9010000}"/>
    <cellStyle name="20% - Accent1 2 6 3 5" xfId="445" xr:uid="{00000000-0005-0000-0000-0000BA010000}"/>
    <cellStyle name="20% - Accent1 2 6 3 6" xfId="446" xr:uid="{00000000-0005-0000-0000-0000BB010000}"/>
    <cellStyle name="20% - Accent1 2 6 3 7" xfId="447" xr:uid="{00000000-0005-0000-0000-0000BC010000}"/>
    <cellStyle name="20% - Accent1 2 6 3 8" xfId="448" xr:uid="{00000000-0005-0000-0000-0000BD010000}"/>
    <cellStyle name="20% - Accent1 2 6 3 9" xfId="449" xr:uid="{00000000-0005-0000-0000-0000BE010000}"/>
    <cellStyle name="20% - Accent1 2 6 4" xfId="450" xr:uid="{00000000-0005-0000-0000-0000BF010000}"/>
    <cellStyle name="20% - Accent1 2 6 5" xfId="451" xr:uid="{00000000-0005-0000-0000-0000C0010000}"/>
    <cellStyle name="20% - Accent1 2 6 6" xfId="452" xr:uid="{00000000-0005-0000-0000-0000C1010000}"/>
    <cellStyle name="20% - Accent1 2 6 6 2" xfId="453" xr:uid="{00000000-0005-0000-0000-0000C2010000}"/>
    <cellStyle name="20% - Accent1 2 6 7" xfId="454" xr:uid="{00000000-0005-0000-0000-0000C3010000}"/>
    <cellStyle name="20% - Accent1 2 6 7 2" xfId="455" xr:uid="{00000000-0005-0000-0000-0000C4010000}"/>
    <cellStyle name="20% - Accent1 2 6 8" xfId="456" xr:uid="{00000000-0005-0000-0000-0000C5010000}"/>
    <cellStyle name="20% - Accent1 2 6 9" xfId="457" xr:uid="{00000000-0005-0000-0000-0000C6010000}"/>
    <cellStyle name="20% - Accent1 2 7" xfId="458" xr:uid="{00000000-0005-0000-0000-0000C7010000}"/>
    <cellStyle name="20% - Accent1 2 7 10" xfId="459" xr:uid="{00000000-0005-0000-0000-0000C8010000}"/>
    <cellStyle name="20% - Accent1 2 7 11" xfId="460" xr:uid="{00000000-0005-0000-0000-0000C9010000}"/>
    <cellStyle name="20% - Accent1 2 7 2" xfId="461" xr:uid="{00000000-0005-0000-0000-0000CA010000}"/>
    <cellStyle name="20% - Accent1 2 7 2 10" xfId="462" xr:uid="{00000000-0005-0000-0000-0000CB010000}"/>
    <cellStyle name="20% - Accent1 2 7 2 2" xfId="463" xr:uid="{00000000-0005-0000-0000-0000CC010000}"/>
    <cellStyle name="20% - Accent1 2 7 2 3" xfId="464" xr:uid="{00000000-0005-0000-0000-0000CD010000}"/>
    <cellStyle name="20% - Accent1 2 7 2 4" xfId="465" xr:uid="{00000000-0005-0000-0000-0000CE010000}"/>
    <cellStyle name="20% - Accent1 2 7 2 5" xfId="466" xr:uid="{00000000-0005-0000-0000-0000CF010000}"/>
    <cellStyle name="20% - Accent1 2 7 2 6" xfId="467" xr:uid="{00000000-0005-0000-0000-0000D0010000}"/>
    <cellStyle name="20% - Accent1 2 7 2 7" xfId="468" xr:uid="{00000000-0005-0000-0000-0000D1010000}"/>
    <cellStyle name="20% - Accent1 2 7 2 8" xfId="469" xr:uid="{00000000-0005-0000-0000-0000D2010000}"/>
    <cellStyle name="20% - Accent1 2 7 2 9" xfId="470" xr:uid="{00000000-0005-0000-0000-0000D3010000}"/>
    <cellStyle name="20% - Accent1 2 7 3" xfId="471" xr:uid="{00000000-0005-0000-0000-0000D4010000}"/>
    <cellStyle name="20% - Accent1 2 7 4" xfId="472" xr:uid="{00000000-0005-0000-0000-0000D5010000}"/>
    <cellStyle name="20% - Accent1 2 7 5" xfId="473" xr:uid="{00000000-0005-0000-0000-0000D6010000}"/>
    <cellStyle name="20% - Accent1 2 7 6" xfId="474" xr:uid="{00000000-0005-0000-0000-0000D7010000}"/>
    <cellStyle name="20% - Accent1 2 7 6 2" xfId="475" xr:uid="{00000000-0005-0000-0000-0000D8010000}"/>
    <cellStyle name="20% - Accent1 2 7 7" xfId="476" xr:uid="{00000000-0005-0000-0000-0000D9010000}"/>
    <cellStyle name="20% - Accent1 2 7 8" xfId="477" xr:uid="{00000000-0005-0000-0000-0000DA010000}"/>
    <cellStyle name="20% - Accent1 2 7 9" xfId="478" xr:uid="{00000000-0005-0000-0000-0000DB010000}"/>
    <cellStyle name="20% - Accent1 2 8" xfId="479" xr:uid="{00000000-0005-0000-0000-0000DC010000}"/>
    <cellStyle name="20% - Accent1 2 8 10" xfId="480" xr:uid="{00000000-0005-0000-0000-0000DD010000}"/>
    <cellStyle name="20% - Accent1 2 8 2" xfId="481" xr:uid="{00000000-0005-0000-0000-0000DE010000}"/>
    <cellStyle name="20% - Accent1 2 8 2 2" xfId="482" xr:uid="{00000000-0005-0000-0000-0000DF010000}"/>
    <cellStyle name="20% - Accent1 2 8 3" xfId="483" xr:uid="{00000000-0005-0000-0000-0000E0010000}"/>
    <cellStyle name="20% - Accent1 2 8 4" xfId="484" xr:uid="{00000000-0005-0000-0000-0000E1010000}"/>
    <cellStyle name="20% - Accent1 2 8 5" xfId="485" xr:uid="{00000000-0005-0000-0000-0000E2010000}"/>
    <cellStyle name="20% - Accent1 2 8 6" xfId="486" xr:uid="{00000000-0005-0000-0000-0000E3010000}"/>
    <cellStyle name="20% - Accent1 2 8 6 2" xfId="487" xr:uid="{00000000-0005-0000-0000-0000E4010000}"/>
    <cellStyle name="20% - Accent1 2 8 7" xfId="488" xr:uid="{00000000-0005-0000-0000-0000E5010000}"/>
    <cellStyle name="20% - Accent1 2 8 8" xfId="489" xr:uid="{00000000-0005-0000-0000-0000E6010000}"/>
    <cellStyle name="20% - Accent1 2 8 9" xfId="490" xr:uid="{00000000-0005-0000-0000-0000E7010000}"/>
    <cellStyle name="20% - Accent1 2 9" xfId="491" xr:uid="{00000000-0005-0000-0000-0000E8010000}"/>
    <cellStyle name="20% - Accent1 2 9 2" xfId="492" xr:uid="{00000000-0005-0000-0000-0000E9010000}"/>
    <cellStyle name="20% - Accent1 2 9 2 2" xfId="493" xr:uid="{00000000-0005-0000-0000-0000EA010000}"/>
    <cellStyle name="20% - Accent1 2 9 3" xfId="494" xr:uid="{00000000-0005-0000-0000-0000EB010000}"/>
    <cellStyle name="20% - Accent1 20" xfId="495" xr:uid="{00000000-0005-0000-0000-0000EC010000}"/>
    <cellStyle name="20% - Accent1 20 2" xfId="496" xr:uid="{00000000-0005-0000-0000-0000ED010000}"/>
    <cellStyle name="20% - Accent1 20 2 2" xfId="497" xr:uid="{00000000-0005-0000-0000-0000EE010000}"/>
    <cellStyle name="20% - Accent1 20 2 2 2" xfId="498" xr:uid="{00000000-0005-0000-0000-0000EF010000}"/>
    <cellStyle name="20% - Accent1 20 2 3" xfId="499" xr:uid="{00000000-0005-0000-0000-0000F0010000}"/>
    <cellStyle name="20% - Accent1 20 3" xfId="500" xr:uid="{00000000-0005-0000-0000-0000F1010000}"/>
    <cellStyle name="20% - Accent1 20 4" xfId="501" xr:uid="{00000000-0005-0000-0000-0000F2010000}"/>
    <cellStyle name="20% - Accent1 20 5" xfId="502" xr:uid="{00000000-0005-0000-0000-0000F3010000}"/>
    <cellStyle name="20% - Accent1 20 6" xfId="503" xr:uid="{00000000-0005-0000-0000-0000F4010000}"/>
    <cellStyle name="20% - Accent1 21" xfId="504" xr:uid="{00000000-0005-0000-0000-0000F5010000}"/>
    <cellStyle name="20% - Accent1 21 2" xfId="505" xr:uid="{00000000-0005-0000-0000-0000F6010000}"/>
    <cellStyle name="20% - Accent1 21 2 2" xfId="506" xr:uid="{00000000-0005-0000-0000-0000F7010000}"/>
    <cellStyle name="20% - Accent1 21 2 2 2" xfId="507" xr:uid="{00000000-0005-0000-0000-0000F8010000}"/>
    <cellStyle name="20% - Accent1 21 2 3" xfId="508" xr:uid="{00000000-0005-0000-0000-0000F9010000}"/>
    <cellStyle name="20% - Accent1 21 3" xfId="509" xr:uid="{00000000-0005-0000-0000-0000FA010000}"/>
    <cellStyle name="20% - Accent1 21 4" xfId="510" xr:uid="{00000000-0005-0000-0000-0000FB010000}"/>
    <cellStyle name="20% - Accent1 21 5" xfId="511" xr:uid="{00000000-0005-0000-0000-0000FC010000}"/>
    <cellStyle name="20% - Accent1 21 6" xfId="512" xr:uid="{00000000-0005-0000-0000-0000FD010000}"/>
    <cellStyle name="20% - Accent1 22" xfId="513" xr:uid="{00000000-0005-0000-0000-0000FE010000}"/>
    <cellStyle name="20% - Accent1 22 2" xfId="514" xr:uid="{00000000-0005-0000-0000-0000FF010000}"/>
    <cellStyle name="20% - Accent1 22 2 2" xfId="515" xr:uid="{00000000-0005-0000-0000-000000020000}"/>
    <cellStyle name="20% - Accent1 22 2 2 2" xfId="516" xr:uid="{00000000-0005-0000-0000-000001020000}"/>
    <cellStyle name="20% - Accent1 22 2 3" xfId="517" xr:uid="{00000000-0005-0000-0000-000002020000}"/>
    <cellStyle name="20% - Accent1 22 3" xfId="518" xr:uid="{00000000-0005-0000-0000-000003020000}"/>
    <cellStyle name="20% - Accent1 22 4" xfId="519" xr:uid="{00000000-0005-0000-0000-000004020000}"/>
    <cellStyle name="20% - Accent1 22 5" xfId="520" xr:uid="{00000000-0005-0000-0000-000005020000}"/>
    <cellStyle name="20% - Accent1 22 6" xfId="521" xr:uid="{00000000-0005-0000-0000-000006020000}"/>
    <cellStyle name="20% - Accent1 23" xfId="522" xr:uid="{00000000-0005-0000-0000-000007020000}"/>
    <cellStyle name="20% - Accent1 23 2" xfId="523" xr:uid="{00000000-0005-0000-0000-000008020000}"/>
    <cellStyle name="20% - Accent1 23 2 2" xfId="524" xr:uid="{00000000-0005-0000-0000-000009020000}"/>
    <cellStyle name="20% - Accent1 23 2 2 2" xfId="525" xr:uid="{00000000-0005-0000-0000-00000A020000}"/>
    <cellStyle name="20% - Accent1 23 2 3" xfId="526" xr:uid="{00000000-0005-0000-0000-00000B020000}"/>
    <cellStyle name="20% - Accent1 23 3" xfId="527" xr:uid="{00000000-0005-0000-0000-00000C020000}"/>
    <cellStyle name="20% - Accent1 23 4" xfId="528" xr:uid="{00000000-0005-0000-0000-00000D020000}"/>
    <cellStyle name="20% - Accent1 23 5" xfId="529" xr:uid="{00000000-0005-0000-0000-00000E020000}"/>
    <cellStyle name="20% - Accent1 23 6" xfId="530" xr:uid="{00000000-0005-0000-0000-00000F020000}"/>
    <cellStyle name="20% - Accent1 24" xfId="531" xr:uid="{00000000-0005-0000-0000-000010020000}"/>
    <cellStyle name="20% - Accent1 24 2" xfId="532" xr:uid="{00000000-0005-0000-0000-000011020000}"/>
    <cellStyle name="20% - Accent1 24 2 2" xfId="533" xr:uid="{00000000-0005-0000-0000-000012020000}"/>
    <cellStyle name="20% - Accent1 24 2 2 2" xfId="534" xr:uid="{00000000-0005-0000-0000-000013020000}"/>
    <cellStyle name="20% - Accent1 24 2 3" xfId="535" xr:uid="{00000000-0005-0000-0000-000014020000}"/>
    <cellStyle name="20% - Accent1 24 3" xfId="536" xr:uid="{00000000-0005-0000-0000-000015020000}"/>
    <cellStyle name="20% - Accent1 24 4" xfId="537" xr:uid="{00000000-0005-0000-0000-000016020000}"/>
    <cellStyle name="20% - Accent1 24 5" xfId="538" xr:uid="{00000000-0005-0000-0000-000017020000}"/>
    <cellStyle name="20% - Accent1 25" xfId="539" xr:uid="{00000000-0005-0000-0000-000018020000}"/>
    <cellStyle name="20% - Accent1 25 2" xfId="540" xr:uid="{00000000-0005-0000-0000-000019020000}"/>
    <cellStyle name="20% - Accent1 25 2 2" xfId="541" xr:uid="{00000000-0005-0000-0000-00001A020000}"/>
    <cellStyle name="20% - Accent1 25 2 2 2" xfId="542" xr:uid="{00000000-0005-0000-0000-00001B020000}"/>
    <cellStyle name="20% - Accent1 25 2 3" xfId="543" xr:uid="{00000000-0005-0000-0000-00001C020000}"/>
    <cellStyle name="20% - Accent1 25 3" xfId="544" xr:uid="{00000000-0005-0000-0000-00001D020000}"/>
    <cellStyle name="20% - Accent1 25 4" xfId="545" xr:uid="{00000000-0005-0000-0000-00001E020000}"/>
    <cellStyle name="20% - Accent1 25 5" xfId="546" xr:uid="{00000000-0005-0000-0000-00001F020000}"/>
    <cellStyle name="20% - Accent1 26" xfId="547" xr:uid="{00000000-0005-0000-0000-000020020000}"/>
    <cellStyle name="20% - Accent1 26 2" xfId="548" xr:uid="{00000000-0005-0000-0000-000021020000}"/>
    <cellStyle name="20% - Accent1 26 2 2" xfId="549" xr:uid="{00000000-0005-0000-0000-000022020000}"/>
    <cellStyle name="20% - Accent1 26 2 2 2" xfId="550" xr:uid="{00000000-0005-0000-0000-000023020000}"/>
    <cellStyle name="20% - Accent1 26 2 3" xfId="551" xr:uid="{00000000-0005-0000-0000-000024020000}"/>
    <cellStyle name="20% - Accent1 26 3" xfId="552" xr:uid="{00000000-0005-0000-0000-000025020000}"/>
    <cellStyle name="20% - Accent1 26 4" xfId="553" xr:uid="{00000000-0005-0000-0000-000026020000}"/>
    <cellStyle name="20% - Accent1 26 5" xfId="554" xr:uid="{00000000-0005-0000-0000-000027020000}"/>
    <cellStyle name="20% - Accent1 27" xfId="555" xr:uid="{00000000-0005-0000-0000-000028020000}"/>
    <cellStyle name="20% - Accent1 27 2" xfId="556" xr:uid="{00000000-0005-0000-0000-000029020000}"/>
    <cellStyle name="20% - Accent1 27 2 2" xfId="557" xr:uid="{00000000-0005-0000-0000-00002A020000}"/>
    <cellStyle name="20% - Accent1 27 2 2 2" xfId="558" xr:uid="{00000000-0005-0000-0000-00002B020000}"/>
    <cellStyle name="20% - Accent1 27 2 3" xfId="559" xr:uid="{00000000-0005-0000-0000-00002C020000}"/>
    <cellStyle name="20% - Accent1 27 3" xfId="560" xr:uid="{00000000-0005-0000-0000-00002D020000}"/>
    <cellStyle name="20% - Accent1 27 4" xfId="561" xr:uid="{00000000-0005-0000-0000-00002E020000}"/>
    <cellStyle name="20% - Accent1 27 5" xfId="562" xr:uid="{00000000-0005-0000-0000-00002F020000}"/>
    <cellStyle name="20% - Accent1 28" xfId="563" xr:uid="{00000000-0005-0000-0000-000030020000}"/>
    <cellStyle name="20% - Accent1 28 2" xfId="564" xr:uid="{00000000-0005-0000-0000-000031020000}"/>
    <cellStyle name="20% - Accent1 28 2 2" xfId="565" xr:uid="{00000000-0005-0000-0000-000032020000}"/>
    <cellStyle name="20% - Accent1 28 2 2 2" xfId="566" xr:uid="{00000000-0005-0000-0000-000033020000}"/>
    <cellStyle name="20% - Accent1 28 2 3" xfId="567" xr:uid="{00000000-0005-0000-0000-000034020000}"/>
    <cellStyle name="20% - Accent1 28 3" xfId="568" xr:uid="{00000000-0005-0000-0000-000035020000}"/>
    <cellStyle name="20% - Accent1 28 4" xfId="569" xr:uid="{00000000-0005-0000-0000-000036020000}"/>
    <cellStyle name="20% - Accent1 28 5" xfId="570" xr:uid="{00000000-0005-0000-0000-000037020000}"/>
    <cellStyle name="20% - Accent1 29" xfId="571" xr:uid="{00000000-0005-0000-0000-000038020000}"/>
    <cellStyle name="20% - Accent1 29 2" xfId="572" xr:uid="{00000000-0005-0000-0000-000039020000}"/>
    <cellStyle name="20% - Accent1 29 2 2" xfId="573" xr:uid="{00000000-0005-0000-0000-00003A020000}"/>
    <cellStyle name="20% - Accent1 29 2 2 2" xfId="574" xr:uid="{00000000-0005-0000-0000-00003B020000}"/>
    <cellStyle name="20% - Accent1 29 2 3" xfId="575" xr:uid="{00000000-0005-0000-0000-00003C020000}"/>
    <cellStyle name="20% - Accent1 29 3" xfId="576" xr:uid="{00000000-0005-0000-0000-00003D020000}"/>
    <cellStyle name="20% - Accent1 29 4" xfId="577" xr:uid="{00000000-0005-0000-0000-00003E020000}"/>
    <cellStyle name="20% - Accent1 29 5" xfId="578" xr:uid="{00000000-0005-0000-0000-00003F020000}"/>
    <cellStyle name="20% - Accent1 3" xfId="579" xr:uid="{00000000-0005-0000-0000-000040020000}"/>
    <cellStyle name="20% - Accent1 3 10" xfId="580" xr:uid="{00000000-0005-0000-0000-000041020000}"/>
    <cellStyle name="20% - Accent1 3 11" xfId="581" xr:uid="{00000000-0005-0000-0000-000042020000}"/>
    <cellStyle name="20% - Accent1 3 12" xfId="582" xr:uid="{00000000-0005-0000-0000-000043020000}"/>
    <cellStyle name="20% - Accent1 3 13" xfId="583" xr:uid="{00000000-0005-0000-0000-000044020000}"/>
    <cellStyle name="20% - Accent1 3 2" xfId="584" xr:uid="{00000000-0005-0000-0000-000045020000}"/>
    <cellStyle name="20% - Accent1 3 2 10" xfId="585" xr:uid="{00000000-0005-0000-0000-000046020000}"/>
    <cellStyle name="20% - Accent1 3 2 11" xfId="586" xr:uid="{00000000-0005-0000-0000-000047020000}"/>
    <cellStyle name="20% - Accent1 3 2 2" xfId="587" xr:uid="{00000000-0005-0000-0000-000048020000}"/>
    <cellStyle name="20% - Accent1 3 2 2 10" xfId="588" xr:uid="{00000000-0005-0000-0000-000049020000}"/>
    <cellStyle name="20% - Accent1 3 2 2 2" xfId="589" xr:uid="{00000000-0005-0000-0000-00004A020000}"/>
    <cellStyle name="20% - Accent1 3 2 2 3" xfId="590" xr:uid="{00000000-0005-0000-0000-00004B020000}"/>
    <cellStyle name="20% - Accent1 3 2 2 4" xfId="591" xr:uid="{00000000-0005-0000-0000-00004C020000}"/>
    <cellStyle name="20% - Accent1 3 2 2 5" xfId="592" xr:uid="{00000000-0005-0000-0000-00004D020000}"/>
    <cellStyle name="20% - Accent1 3 2 2 6" xfId="593" xr:uid="{00000000-0005-0000-0000-00004E020000}"/>
    <cellStyle name="20% - Accent1 3 2 2 7" xfId="594" xr:uid="{00000000-0005-0000-0000-00004F020000}"/>
    <cellStyle name="20% - Accent1 3 2 2 8" xfId="595" xr:uid="{00000000-0005-0000-0000-000050020000}"/>
    <cellStyle name="20% - Accent1 3 2 2 9" xfId="596" xr:uid="{00000000-0005-0000-0000-000051020000}"/>
    <cellStyle name="20% - Accent1 3 2 3" xfId="597" xr:uid="{00000000-0005-0000-0000-000052020000}"/>
    <cellStyle name="20% - Accent1 3 2 4" xfId="598" xr:uid="{00000000-0005-0000-0000-000053020000}"/>
    <cellStyle name="20% - Accent1 3 2 5" xfId="599" xr:uid="{00000000-0005-0000-0000-000054020000}"/>
    <cellStyle name="20% - Accent1 3 2 6" xfId="600" xr:uid="{00000000-0005-0000-0000-000055020000}"/>
    <cellStyle name="20% - Accent1 3 2 7" xfId="601" xr:uid="{00000000-0005-0000-0000-000056020000}"/>
    <cellStyle name="20% - Accent1 3 2 8" xfId="602" xr:uid="{00000000-0005-0000-0000-000057020000}"/>
    <cellStyle name="20% - Accent1 3 2 9" xfId="603" xr:uid="{00000000-0005-0000-0000-000058020000}"/>
    <cellStyle name="20% - Accent1 3 3" xfId="604" xr:uid="{00000000-0005-0000-0000-000059020000}"/>
    <cellStyle name="20% - Accent1 3 3 10" xfId="605" xr:uid="{00000000-0005-0000-0000-00005A020000}"/>
    <cellStyle name="20% - Accent1 3 3 11" xfId="606" xr:uid="{00000000-0005-0000-0000-00005B020000}"/>
    <cellStyle name="20% - Accent1 3 3 2" xfId="607" xr:uid="{00000000-0005-0000-0000-00005C020000}"/>
    <cellStyle name="20% - Accent1 3 3 2 2" xfId="608" xr:uid="{00000000-0005-0000-0000-00005D020000}"/>
    <cellStyle name="20% - Accent1 3 3 2 2 2" xfId="609" xr:uid="{00000000-0005-0000-0000-00005E020000}"/>
    <cellStyle name="20% - Accent1 3 3 2 3" xfId="610" xr:uid="{00000000-0005-0000-0000-00005F020000}"/>
    <cellStyle name="20% - Accent1 3 3 3" xfId="611" xr:uid="{00000000-0005-0000-0000-000060020000}"/>
    <cellStyle name="20% - Accent1 3 3 4" xfId="612" xr:uid="{00000000-0005-0000-0000-000061020000}"/>
    <cellStyle name="20% - Accent1 3 3 5" xfId="613" xr:uid="{00000000-0005-0000-0000-000062020000}"/>
    <cellStyle name="20% - Accent1 3 3 6" xfId="614" xr:uid="{00000000-0005-0000-0000-000063020000}"/>
    <cellStyle name="20% - Accent1 3 3 7" xfId="615" xr:uid="{00000000-0005-0000-0000-000064020000}"/>
    <cellStyle name="20% - Accent1 3 3 8" xfId="616" xr:uid="{00000000-0005-0000-0000-000065020000}"/>
    <cellStyle name="20% - Accent1 3 3 9" xfId="617" xr:uid="{00000000-0005-0000-0000-000066020000}"/>
    <cellStyle name="20% - Accent1 3 4" xfId="618" xr:uid="{00000000-0005-0000-0000-000067020000}"/>
    <cellStyle name="20% - Accent1 3 4 2" xfId="619" xr:uid="{00000000-0005-0000-0000-000068020000}"/>
    <cellStyle name="20% - Accent1 3 5" xfId="620" xr:uid="{00000000-0005-0000-0000-000069020000}"/>
    <cellStyle name="20% - Accent1 3 5 2" xfId="621" xr:uid="{00000000-0005-0000-0000-00006A020000}"/>
    <cellStyle name="20% - Accent1 3 6" xfId="622" xr:uid="{00000000-0005-0000-0000-00006B020000}"/>
    <cellStyle name="20% - Accent1 3 6 2" xfId="623" xr:uid="{00000000-0005-0000-0000-00006C020000}"/>
    <cellStyle name="20% - Accent1 3 7" xfId="624" xr:uid="{00000000-0005-0000-0000-00006D020000}"/>
    <cellStyle name="20% - Accent1 3 7 2" xfId="625" xr:uid="{00000000-0005-0000-0000-00006E020000}"/>
    <cellStyle name="20% - Accent1 3 8" xfId="626" xr:uid="{00000000-0005-0000-0000-00006F020000}"/>
    <cellStyle name="20% - Accent1 3 8 2" xfId="627" xr:uid="{00000000-0005-0000-0000-000070020000}"/>
    <cellStyle name="20% - Accent1 3 9" xfId="628" xr:uid="{00000000-0005-0000-0000-000071020000}"/>
    <cellStyle name="20% - Accent1 3 9 2" xfId="629" xr:uid="{00000000-0005-0000-0000-000072020000}"/>
    <cellStyle name="20% - Accent1 30" xfId="630" xr:uid="{00000000-0005-0000-0000-000073020000}"/>
    <cellStyle name="20% - Accent1 30 2" xfId="631" xr:uid="{00000000-0005-0000-0000-000074020000}"/>
    <cellStyle name="20% - Accent1 30 2 2" xfId="632" xr:uid="{00000000-0005-0000-0000-000075020000}"/>
    <cellStyle name="20% - Accent1 30 2 2 2" xfId="633" xr:uid="{00000000-0005-0000-0000-000076020000}"/>
    <cellStyle name="20% - Accent1 30 2 3" xfId="634" xr:uid="{00000000-0005-0000-0000-000077020000}"/>
    <cellStyle name="20% - Accent1 30 3" xfId="635" xr:uid="{00000000-0005-0000-0000-000078020000}"/>
    <cellStyle name="20% - Accent1 30 4" xfId="636" xr:uid="{00000000-0005-0000-0000-000079020000}"/>
    <cellStyle name="20% - Accent1 30 5" xfId="637" xr:uid="{00000000-0005-0000-0000-00007A020000}"/>
    <cellStyle name="20% - Accent1 31" xfId="638" xr:uid="{00000000-0005-0000-0000-00007B020000}"/>
    <cellStyle name="20% - Accent1 31 2" xfId="639" xr:uid="{00000000-0005-0000-0000-00007C020000}"/>
    <cellStyle name="20% - Accent1 31 2 2" xfId="640" xr:uid="{00000000-0005-0000-0000-00007D020000}"/>
    <cellStyle name="20% - Accent1 31 2 2 2" xfId="641" xr:uid="{00000000-0005-0000-0000-00007E020000}"/>
    <cellStyle name="20% - Accent1 31 2 3" xfId="642" xr:uid="{00000000-0005-0000-0000-00007F020000}"/>
    <cellStyle name="20% - Accent1 31 3" xfId="643" xr:uid="{00000000-0005-0000-0000-000080020000}"/>
    <cellStyle name="20% - Accent1 31 4" xfId="644" xr:uid="{00000000-0005-0000-0000-000081020000}"/>
    <cellStyle name="20% - Accent1 31 5" xfId="645" xr:uid="{00000000-0005-0000-0000-000082020000}"/>
    <cellStyle name="20% - Accent1 32" xfId="646" xr:uid="{00000000-0005-0000-0000-000083020000}"/>
    <cellStyle name="20% - Accent1 32 2" xfId="647" xr:uid="{00000000-0005-0000-0000-000084020000}"/>
    <cellStyle name="20% - Accent1 32 2 2" xfId="648" xr:uid="{00000000-0005-0000-0000-000085020000}"/>
    <cellStyle name="20% - Accent1 32 2 2 2" xfId="649" xr:uid="{00000000-0005-0000-0000-000086020000}"/>
    <cellStyle name="20% - Accent1 32 2 3" xfId="650" xr:uid="{00000000-0005-0000-0000-000087020000}"/>
    <cellStyle name="20% - Accent1 32 3" xfId="651" xr:uid="{00000000-0005-0000-0000-000088020000}"/>
    <cellStyle name="20% - Accent1 32 4" xfId="652" xr:uid="{00000000-0005-0000-0000-000089020000}"/>
    <cellStyle name="20% - Accent1 32 5" xfId="653" xr:uid="{00000000-0005-0000-0000-00008A020000}"/>
    <cellStyle name="20% - Accent1 33" xfId="654" xr:uid="{00000000-0005-0000-0000-00008B020000}"/>
    <cellStyle name="20% - Accent1 33 2" xfId="655" xr:uid="{00000000-0005-0000-0000-00008C020000}"/>
    <cellStyle name="20% - Accent1 33 2 2" xfId="656" xr:uid="{00000000-0005-0000-0000-00008D020000}"/>
    <cellStyle name="20% - Accent1 33 2 2 2" xfId="657" xr:uid="{00000000-0005-0000-0000-00008E020000}"/>
    <cellStyle name="20% - Accent1 33 2 3" xfId="658" xr:uid="{00000000-0005-0000-0000-00008F020000}"/>
    <cellStyle name="20% - Accent1 33 3" xfId="659" xr:uid="{00000000-0005-0000-0000-000090020000}"/>
    <cellStyle name="20% - Accent1 33 4" xfId="660" xr:uid="{00000000-0005-0000-0000-000091020000}"/>
    <cellStyle name="20% - Accent1 33 5" xfId="661" xr:uid="{00000000-0005-0000-0000-000092020000}"/>
    <cellStyle name="20% - Accent1 34" xfId="662" xr:uid="{00000000-0005-0000-0000-000093020000}"/>
    <cellStyle name="20% - Accent1 34 2" xfId="663" xr:uid="{00000000-0005-0000-0000-000094020000}"/>
    <cellStyle name="20% - Accent1 34 2 2" xfId="664" xr:uid="{00000000-0005-0000-0000-000095020000}"/>
    <cellStyle name="20% - Accent1 34 2 2 2" xfId="665" xr:uid="{00000000-0005-0000-0000-000096020000}"/>
    <cellStyle name="20% - Accent1 34 2 3" xfId="666" xr:uid="{00000000-0005-0000-0000-000097020000}"/>
    <cellStyle name="20% - Accent1 34 3" xfId="667" xr:uid="{00000000-0005-0000-0000-000098020000}"/>
    <cellStyle name="20% - Accent1 34 4" xfId="668" xr:uid="{00000000-0005-0000-0000-000099020000}"/>
    <cellStyle name="20% - Accent1 34 5" xfId="669" xr:uid="{00000000-0005-0000-0000-00009A020000}"/>
    <cellStyle name="20% - Accent1 35" xfId="670" xr:uid="{00000000-0005-0000-0000-00009B020000}"/>
    <cellStyle name="20% - Accent1 35 2" xfId="671" xr:uid="{00000000-0005-0000-0000-00009C020000}"/>
    <cellStyle name="20% - Accent1 35 2 2" xfId="672" xr:uid="{00000000-0005-0000-0000-00009D020000}"/>
    <cellStyle name="20% - Accent1 35 2 2 2" xfId="673" xr:uid="{00000000-0005-0000-0000-00009E020000}"/>
    <cellStyle name="20% - Accent1 35 2 3" xfId="674" xr:uid="{00000000-0005-0000-0000-00009F020000}"/>
    <cellStyle name="20% - Accent1 35 3" xfId="675" xr:uid="{00000000-0005-0000-0000-0000A0020000}"/>
    <cellStyle name="20% - Accent1 35 4" xfId="676" xr:uid="{00000000-0005-0000-0000-0000A1020000}"/>
    <cellStyle name="20% - Accent1 35 5" xfId="677" xr:uid="{00000000-0005-0000-0000-0000A2020000}"/>
    <cellStyle name="20% - Accent1 36" xfId="678" xr:uid="{00000000-0005-0000-0000-0000A3020000}"/>
    <cellStyle name="20% - Accent1 36 2" xfId="679" xr:uid="{00000000-0005-0000-0000-0000A4020000}"/>
    <cellStyle name="20% - Accent1 36 2 2" xfId="680" xr:uid="{00000000-0005-0000-0000-0000A5020000}"/>
    <cellStyle name="20% - Accent1 36 2 2 2" xfId="681" xr:uid="{00000000-0005-0000-0000-0000A6020000}"/>
    <cellStyle name="20% - Accent1 36 2 3" xfId="682" xr:uid="{00000000-0005-0000-0000-0000A7020000}"/>
    <cellStyle name="20% - Accent1 36 3" xfId="683" xr:uid="{00000000-0005-0000-0000-0000A8020000}"/>
    <cellStyle name="20% - Accent1 36 4" xfId="684" xr:uid="{00000000-0005-0000-0000-0000A9020000}"/>
    <cellStyle name="20% - Accent1 36 5" xfId="685" xr:uid="{00000000-0005-0000-0000-0000AA020000}"/>
    <cellStyle name="20% - Accent1 37" xfId="686" xr:uid="{00000000-0005-0000-0000-0000AB020000}"/>
    <cellStyle name="20% - Accent1 37 2" xfId="687" xr:uid="{00000000-0005-0000-0000-0000AC020000}"/>
    <cellStyle name="20% - Accent1 37 2 2" xfId="688" xr:uid="{00000000-0005-0000-0000-0000AD020000}"/>
    <cellStyle name="20% - Accent1 37 2 2 2" xfId="689" xr:uid="{00000000-0005-0000-0000-0000AE020000}"/>
    <cellStyle name="20% - Accent1 37 2 3" xfId="690" xr:uid="{00000000-0005-0000-0000-0000AF020000}"/>
    <cellStyle name="20% - Accent1 37 3" xfId="691" xr:uid="{00000000-0005-0000-0000-0000B0020000}"/>
    <cellStyle name="20% - Accent1 37 4" xfId="692" xr:uid="{00000000-0005-0000-0000-0000B1020000}"/>
    <cellStyle name="20% - Accent1 37 5" xfId="693" xr:uid="{00000000-0005-0000-0000-0000B2020000}"/>
    <cellStyle name="20% - Accent1 38" xfId="694" xr:uid="{00000000-0005-0000-0000-0000B3020000}"/>
    <cellStyle name="20% - Accent1 38 2" xfId="695" xr:uid="{00000000-0005-0000-0000-0000B4020000}"/>
    <cellStyle name="20% - Accent1 38 2 2" xfId="696" xr:uid="{00000000-0005-0000-0000-0000B5020000}"/>
    <cellStyle name="20% - Accent1 38 2 2 2" xfId="697" xr:uid="{00000000-0005-0000-0000-0000B6020000}"/>
    <cellStyle name="20% - Accent1 38 2 3" xfId="698" xr:uid="{00000000-0005-0000-0000-0000B7020000}"/>
    <cellStyle name="20% - Accent1 38 3" xfId="699" xr:uid="{00000000-0005-0000-0000-0000B8020000}"/>
    <cellStyle name="20% - Accent1 38 4" xfId="700" xr:uid="{00000000-0005-0000-0000-0000B9020000}"/>
    <cellStyle name="20% - Accent1 38 5" xfId="701" xr:uid="{00000000-0005-0000-0000-0000BA020000}"/>
    <cellStyle name="20% - Accent1 39" xfId="702" xr:uid="{00000000-0005-0000-0000-0000BB020000}"/>
    <cellStyle name="20% - Accent1 39 2" xfId="703" xr:uid="{00000000-0005-0000-0000-0000BC020000}"/>
    <cellStyle name="20% - Accent1 39 2 2" xfId="704" xr:uid="{00000000-0005-0000-0000-0000BD020000}"/>
    <cellStyle name="20% - Accent1 39 2 2 2" xfId="705" xr:uid="{00000000-0005-0000-0000-0000BE020000}"/>
    <cellStyle name="20% - Accent1 39 2 3" xfId="706" xr:uid="{00000000-0005-0000-0000-0000BF020000}"/>
    <cellStyle name="20% - Accent1 39 3" xfId="707" xr:uid="{00000000-0005-0000-0000-0000C0020000}"/>
    <cellStyle name="20% - Accent1 39 4" xfId="708" xr:uid="{00000000-0005-0000-0000-0000C1020000}"/>
    <cellStyle name="20% - Accent1 39 5" xfId="709" xr:uid="{00000000-0005-0000-0000-0000C2020000}"/>
    <cellStyle name="20% - Accent1 4" xfId="710" xr:uid="{00000000-0005-0000-0000-0000C3020000}"/>
    <cellStyle name="20% - Accent1 4 10" xfId="711" xr:uid="{00000000-0005-0000-0000-0000C4020000}"/>
    <cellStyle name="20% - Accent1 4 11" xfId="712" xr:uid="{00000000-0005-0000-0000-0000C5020000}"/>
    <cellStyle name="20% - Accent1 4 12" xfId="713" xr:uid="{00000000-0005-0000-0000-0000C6020000}"/>
    <cellStyle name="20% - Accent1 4 2" xfId="714" xr:uid="{00000000-0005-0000-0000-0000C7020000}"/>
    <cellStyle name="20% - Accent1 4 2 10" xfId="715" xr:uid="{00000000-0005-0000-0000-0000C8020000}"/>
    <cellStyle name="20% - Accent1 4 2 11" xfId="716" xr:uid="{00000000-0005-0000-0000-0000C9020000}"/>
    <cellStyle name="20% - Accent1 4 2 2" xfId="717" xr:uid="{00000000-0005-0000-0000-0000CA020000}"/>
    <cellStyle name="20% - Accent1 4 2 2 10" xfId="718" xr:uid="{00000000-0005-0000-0000-0000CB020000}"/>
    <cellStyle name="20% - Accent1 4 2 2 11" xfId="719" xr:uid="{00000000-0005-0000-0000-0000CC020000}"/>
    <cellStyle name="20% - Accent1 4 2 2 2" xfId="720" xr:uid="{00000000-0005-0000-0000-0000CD020000}"/>
    <cellStyle name="20% - Accent1 4 2 2 2 2" xfId="721" xr:uid="{00000000-0005-0000-0000-0000CE020000}"/>
    <cellStyle name="20% - Accent1 4 2 2 3" xfId="722" xr:uid="{00000000-0005-0000-0000-0000CF020000}"/>
    <cellStyle name="20% - Accent1 4 2 2 4" xfId="723" xr:uid="{00000000-0005-0000-0000-0000D0020000}"/>
    <cellStyle name="20% - Accent1 4 2 2 5" xfId="724" xr:uid="{00000000-0005-0000-0000-0000D1020000}"/>
    <cellStyle name="20% - Accent1 4 2 2 6" xfId="725" xr:uid="{00000000-0005-0000-0000-0000D2020000}"/>
    <cellStyle name="20% - Accent1 4 2 2 7" xfId="726" xr:uid="{00000000-0005-0000-0000-0000D3020000}"/>
    <cellStyle name="20% - Accent1 4 2 2 8" xfId="727" xr:uid="{00000000-0005-0000-0000-0000D4020000}"/>
    <cellStyle name="20% - Accent1 4 2 2 9" xfId="728" xr:uid="{00000000-0005-0000-0000-0000D5020000}"/>
    <cellStyle name="20% - Accent1 4 2 3" xfId="729" xr:uid="{00000000-0005-0000-0000-0000D6020000}"/>
    <cellStyle name="20% - Accent1 4 2 3 2" xfId="730" xr:uid="{00000000-0005-0000-0000-0000D7020000}"/>
    <cellStyle name="20% - Accent1 4 2 4" xfId="731" xr:uid="{00000000-0005-0000-0000-0000D8020000}"/>
    <cellStyle name="20% - Accent1 4 2 5" xfId="732" xr:uid="{00000000-0005-0000-0000-0000D9020000}"/>
    <cellStyle name="20% - Accent1 4 2 6" xfId="733" xr:uid="{00000000-0005-0000-0000-0000DA020000}"/>
    <cellStyle name="20% - Accent1 4 2 7" xfId="734" xr:uid="{00000000-0005-0000-0000-0000DB020000}"/>
    <cellStyle name="20% - Accent1 4 2 8" xfId="735" xr:uid="{00000000-0005-0000-0000-0000DC020000}"/>
    <cellStyle name="20% - Accent1 4 2 9" xfId="736" xr:uid="{00000000-0005-0000-0000-0000DD020000}"/>
    <cellStyle name="20% - Accent1 4 3" xfId="737" xr:uid="{00000000-0005-0000-0000-0000DE020000}"/>
    <cellStyle name="20% - Accent1 4 3 10" xfId="738" xr:uid="{00000000-0005-0000-0000-0000DF020000}"/>
    <cellStyle name="20% - Accent1 4 3 11" xfId="739" xr:uid="{00000000-0005-0000-0000-0000E0020000}"/>
    <cellStyle name="20% - Accent1 4 3 2" xfId="740" xr:uid="{00000000-0005-0000-0000-0000E1020000}"/>
    <cellStyle name="20% - Accent1 4 3 3" xfId="741" xr:uid="{00000000-0005-0000-0000-0000E2020000}"/>
    <cellStyle name="20% - Accent1 4 3 4" xfId="742" xr:uid="{00000000-0005-0000-0000-0000E3020000}"/>
    <cellStyle name="20% - Accent1 4 3 5" xfId="743" xr:uid="{00000000-0005-0000-0000-0000E4020000}"/>
    <cellStyle name="20% - Accent1 4 3 6" xfId="744" xr:uid="{00000000-0005-0000-0000-0000E5020000}"/>
    <cellStyle name="20% - Accent1 4 3 7" xfId="745" xr:uid="{00000000-0005-0000-0000-0000E6020000}"/>
    <cellStyle name="20% - Accent1 4 3 8" xfId="746" xr:uid="{00000000-0005-0000-0000-0000E7020000}"/>
    <cellStyle name="20% - Accent1 4 3 9" xfId="747" xr:uid="{00000000-0005-0000-0000-0000E8020000}"/>
    <cellStyle name="20% - Accent1 4 4" xfId="748" xr:uid="{00000000-0005-0000-0000-0000E9020000}"/>
    <cellStyle name="20% - Accent1 4 4 2" xfId="749" xr:uid="{00000000-0005-0000-0000-0000EA020000}"/>
    <cellStyle name="20% - Accent1 4 5" xfId="750" xr:uid="{00000000-0005-0000-0000-0000EB020000}"/>
    <cellStyle name="20% - Accent1 4 5 2" xfId="751" xr:uid="{00000000-0005-0000-0000-0000EC020000}"/>
    <cellStyle name="20% - Accent1 4 6" xfId="752" xr:uid="{00000000-0005-0000-0000-0000ED020000}"/>
    <cellStyle name="20% - Accent1 4 7" xfId="753" xr:uid="{00000000-0005-0000-0000-0000EE020000}"/>
    <cellStyle name="20% - Accent1 4 8" xfId="754" xr:uid="{00000000-0005-0000-0000-0000EF020000}"/>
    <cellStyle name="20% - Accent1 4 9" xfId="755" xr:uid="{00000000-0005-0000-0000-0000F0020000}"/>
    <cellStyle name="20% - Accent1 40" xfId="756" xr:uid="{00000000-0005-0000-0000-0000F1020000}"/>
    <cellStyle name="20% - Accent1 40 2" xfId="757" xr:uid="{00000000-0005-0000-0000-0000F2020000}"/>
    <cellStyle name="20% - Accent1 40 2 2" xfId="758" xr:uid="{00000000-0005-0000-0000-0000F3020000}"/>
    <cellStyle name="20% - Accent1 40 2 2 2" xfId="759" xr:uid="{00000000-0005-0000-0000-0000F4020000}"/>
    <cellStyle name="20% - Accent1 40 2 3" xfId="760" xr:uid="{00000000-0005-0000-0000-0000F5020000}"/>
    <cellStyle name="20% - Accent1 40 3" xfId="761" xr:uid="{00000000-0005-0000-0000-0000F6020000}"/>
    <cellStyle name="20% - Accent1 40 4" xfId="762" xr:uid="{00000000-0005-0000-0000-0000F7020000}"/>
    <cellStyle name="20% - Accent1 40 5" xfId="763" xr:uid="{00000000-0005-0000-0000-0000F8020000}"/>
    <cellStyle name="20% - Accent1 41" xfId="764" xr:uid="{00000000-0005-0000-0000-0000F9020000}"/>
    <cellStyle name="20% - Accent1 41 2" xfId="765" xr:uid="{00000000-0005-0000-0000-0000FA020000}"/>
    <cellStyle name="20% - Accent1 41 2 2" xfId="766" xr:uid="{00000000-0005-0000-0000-0000FB020000}"/>
    <cellStyle name="20% - Accent1 41 2 2 2" xfId="767" xr:uid="{00000000-0005-0000-0000-0000FC020000}"/>
    <cellStyle name="20% - Accent1 41 2 3" xfId="768" xr:uid="{00000000-0005-0000-0000-0000FD020000}"/>
    <cellStyle name="20% - Accent1 41 3" xfId="769" xr:uid="{00000000-0005-0000-0000-0000FE020000}"/>
    <cellStyle name="20% - Accent1 41 4" xfId="770" xr:uid="{00000000-0005-0000-0000-0000FF020000}"/>
    <cellStyle name="20% - Accent1 41 5" xfId="771" xr:uid="{00000000-0005-0000-0000-000000030000}"/>
    <cellStyle name="20% - Accent1 42" xfId="772" xr:uid="{00000000-0005-0000-0000-000001030000}"/>
    <cellStyle name="20% - Accent1 42 2" xfId="773" xr:uid="{00000000-0005-0000-0000-000002030000}"/>
    <cellStyle name="20% - Accent1 42 2 2" xfId="774" xr:uid="{00000000-0005-0000-0000-000003030000}"/>
    <cellStyle name="20% - Accent1 42 2 2 2" xfId="775" xr:uid="{00000000-0005-0000-0000-000004030000}"/>
    <cellStyle name="20% - Accent1 42 2 3" xfId="776" xr:uid="{00000000-0005-0000-0000-000005030000}"/>
    <cellStyle name="20% - Accent1 42 3" xfId="777" xr:uid="{00000000-0005-0000-0000-000006030000}"/>
    <cellStyle name="20% - Accent1 42 4" xfId="778" xr:uid="{00000000-0005-0000-0000-000007030000}"/>
    <cellStyle name="20% - Accent1 42 5" xfId="779" xr:uid="{00000000-0005-0000-0000-000008030000}"/>
    <cellStyle name="20% - Accent1 43" xfId="780" xr:uid="{00000000-0005-0000-0000-000009030000}"/>
    <cellStyle name="20% - Accent1 43 2" xfId="781" xr:uid="{00000000-0005-0000-0000-00000A030000}"/>
    <cellStyle name="20% - Accent1 43 2 2" xfId="782" xr:uid="{00000000-0005-0000-0000-00000B030000}"/>
    <cellStyle name="20% - Accent1 43 2 2 2" xfId="783" xr:uid="{00000000-0005-0000-0000-00000C030000}"/>
    <cellStyle name="20% - Accent1 43 2 3" xfId="784" xr:uid="{00000000-0005-0000-0000-00000D030000}"/>
    <cellStyle name="20% - Accent1 43 3" xfId="785" xr:uid="{00000000-0005-0000-0000-00000E030000}"/>
    <cellStyle name="20% - Accent1 43 4" xfId="786" xr:uid="{00000000-0005-0000-0000-00000F030000}"/>
    <cellStyle name="20% - Accent1 43 5" xfId="787" xr:uid="{00000000-0005-0000-0000-000010030000}"/>
    <cellStyle name="20% - Accent1 44" xfId="788" xr:uid="{00000000-0005-0000-0000-000011030000}"/>
    <cellStyle name="20% - Accent1 44 2" xfId="789" xr:uid="{00000000-0005-0000-0000-000012030000}"/>
    <cellStyle name="20% - Accent1 44 2 2" xfId="790" xr:uid="{00000000-0005-0000-0000-000013030000}"/>
    <cellStyle name="20% - Accent1 44 2 2 2" xfId="791" xr:uid="{00000000-0005-0000-0000-000014030000}"/>
    <cellStyle name="20% - Accent1 44 2 3" xfId="792" xr:uid="{00000000-0005-0000-0000-000015030000}"/>
    <cellStyle name="20% - Accent1 44 3" xfId="793" xr:uid="{00000000-0005-0000-0000-000016030000}"/>
    <cellStyle name="20% - Accent1 44 4" xfId="794" xr:uid="{00000000-0005-0000-0000-000017030000}"/>
    <cellStyle name="20% - Accent1 44 5" xfId="795" xr:uid="{00000000-0005-0000-0000-000018030000}"/>
    <cellStyle name="20% - Accent1 45" xfId="796" xr:uid="{00000000-0005-0000-0000-000019030000}"/>
    <cellStyle name="20% - Accent1 45 2" xfId="797" xr:uid="{00000000-0005-0000-0000-00001A030000}"/>
    <cellStyle name="20% - Accent1 45 2 2" xfId="798" xr:uid="{00000000-0005-0000-0000-00001B030000}"/>
    <cellStyle name="20% - Accent1 45 2 2 2" xfId="799" xr:uid="{00000000-0005-0000-0000-00001C030000}"/>
    <cellStyle name="20% - Accent1 45 2 2 2 2" xfId="800" xr:uid="{00000000-0005-0000-0000-00001D030000}"/>
    <cellStyle name="20% - Accent1 45 2 3" xfId="801" xr:uid="{00000000-0005-0000-0000-00001E030000}"/>
    <cellStyle name="20% - Accent1 45 3" xfId="802" xr:uid="{00000000-0005-0000-0000-00001F030000}"/>
    <cellStyle name="20% - Accent1 45 3 2" xfId="803" xr:uid="{00000000-0005-0000-0000-000020030000}"/>
    <cellStyle name="20% - Accent1 45 3 2 2" xfId="804" xr:uid="{00000000-0005-0000-0000-000021030000}"/>
    <cellStyle name="20% - Accent1 45 4" xfId="805" xr:uid="{00000000-0005-0000-0000-000022030000}"/>
    <cellStyle name="20% - Accent1 45 5" xfId="806" xr:uid="{00000000-0005-0000-0000-000023030000}"/>
    <cellStyle name="20% - Accent1 45 6" xfId="807" xr:uid="{00000000-0005-0000-0000-000024030000}"/>
    <cellStyle name="20% - Accent1 45 7" xfId="808" xr:uid="{00000000-0005-0000-0000-000025030000}"/>
    <cellStyle name="20% - Accent1 46" xfId="809" xr:uid="{00000000-0005-0000-0000-000026030000}"/>
    <cellStyle name="20% - Accent1 46 2" xfId="810" xr:uid="{00000000-0005-0000-0000-000027030000}"/>
    <cellStyle name="20% - Accent1 46 2 2" xfId="811" xr:uid="{00000000-0005-0000-0000-000028030000}"/>
    <cellStyle name="20% - Accent1 46 2 2 2" xfId="812" xr:uid="{00000000-0005-0000-0000-000029030000}"/>
    <cellStyle name="20% - Accent1 46 2 2 2 2" xfId="813" xr:uid="{00000000-0005-0000-0000-00002A030000}"/>
    <cellStyle name="20% - Accent1 46 2 3" xfId="814" xr:uid="{00000000-0005-0000-0000-00002B030000}"/>
    <cellStyle name="20% - Accent1 46 3" xfId="815" xr:uid="{00000000-0005-0000-0000-00002C030000}"/>
    <cellStyle name="20% - Accent1 46 3 2" xfId="816" xr:uid="{00000000-0005-0000-0000-00002D030000}"/>
    <cellStyle name="20% - Accent1 46 3 2 2" xfId="817" xr:uid="{00000000-0005-0000-0000-00002E030000}"/>
    <cellStyle name="20% - Accent1 46 4" xfId="818" xr:uid="{00000000-0005-0000-0000-00002F030000}"/>
    <cellStyle name="20% - Accent1 46 5" xfId="819" xr:uid="{00000000-0005-0000-0000-000030030000}"/>
    <cellStyle name="20% - Accent1 46 6" xfId="820" xr:uid="{00000000-0005-0000-0000-000031030000}"/>
    <cellStyle name="20% - Accent1 46 7" xfId="821" xr:uid="{00000000-0005-0000-0000-000032030000}"/>
    <cellStyle name="20% - Accent1 47" xfId="822" xr:uid="{00000000-0005-0000-0000-000033030000}"/>
    <cellStyle name="20% - Accent1 47 2" xfId="823" xr:uid="{00000000-0005-0000-0000-000034030000}"/>
    <cellStyle name="20% - Accent1 47 2 2" xfId="824" xr:uid="{00000000-0005-0000-0000-000035030000}"/>
    <cellStyle name="20% - Accent1 47 2 2 2" xfId="825" xr:uid="{00000000-0005-0000-0000-000036030000}"/>
    <cellStyle name="20% - Accent1 47 2 2 2 2" xfId="826" xr:uid="{00000000-0005-0000-0000-000037030000}"/>
    <cellStyle name="20% - Accent1 47 2 3" xfId="827" xr:uid="{00000000-0005-0000-0000-000038030000}"/>
    <cellStyle name="20% - Accent1 47 3" xfId="828" xr:uid="{00000000-0005-0000-0000-000039030000}"/>
    <cellStyle name="20% - Accent1 47 3 2" xfId="829" xr:uid="{00000000-0005-0000-0000-00003A030000}"/>
    <cellStyle name="20% - Accent1 47 3 2 2" xfId="830" xr:uid="{00000000-0005-0000-0000-00003B030000}"/>
    <cellStyle name="20% - Accent1 47 4" xfId="831" xr:uid="{00000000-0005-0000-0000-00003C030000}"/>
    <cellStyle name="20% - Accent1 47 5" xfId="832" xr:uid="{00000000-0005-0000-0000-00003D030000}"/>
    <cellStyle name="20% - Accent1 47 6" xfId="833" xr:uid="{00000000-0005-0000-0000-00003E030000}"/>
    <cellStyle name="20% - Accent1 47 7" xfId="834" xr:uid="{00000000-0005-0000-0000-00003F030000}"/>
    <cellStyle name="20% - Accent1 48" xfId="835" xr:uid="{00000000-0005-0000-0000-000040030000}"/>
    <cellStyle name="20% - Accent1 48 2" xfId="836" xr:uid="{00000000-0005-0000-0000-000041030000}"/>
    <cellStyle name="20% - Accent1 48 2 2" xfId="837" xr:uid="{00000000-0005-0000-0000-000042030000}"/>
    <cellStyle name="20% - Accent1 48 2 2 2" xfId="838" xr:uid="{00000000-0005-0000-0000-000043030000}"/>
    <cellStyle name="20% - Accent1 48 2 2 2 2" xfId="839" xr:uid="{00000000-0005-0000-0000-000044030000}"/>
    <cellStyle name="20% - Accent1 48 2 3" xfId="840" xr:uid="{00000000-0005-0000-0000-000045030000}"/>
    <cellStyle name="20% - Accent1 48 3" xfId="841" xr:uid="{00000000-0005-0000-0000-000046030000}"/>
    <cellStyle name="20% - Accent1 48 3 2" xfId="842" xr:uid="{00000000-0005-0000-0000-000047030000}"/>
    <cellStyle name="20% - Accent1 48 3 2 2" xfId="843" xr:uid="{00000000-0005-0000-0000-000048030000}"/>
    <cellStyle name="20% - Accent1 48 4" xfId="844" xr:uid="{00000000-0005-0000-0000-000049030000}"/>
    <cellStyle name="20% - Accent1 48 5" xfId="845" xr:uid="{00000000-0005-0000-0000-00004A030000}"/>
    <cellStyle name="20% - Accent1 48 6" xfId="846" xr:uid="{00000000-0005-0000-0000-00004B030000}"/>
    <cellStyle name="20% - Accent1 48 7" xfId="847" xr:uid="{00000000-0005-0000-0000-00004C030000}"/>
    <cellStyle name="20% - Accent1 49" xfId="848" xr:uid="{00000000-0005-0000-0000-00004D030000}"/>
    <cellStyle name="20% - Accent1 49 2" xfId="849" xr:uid="{00000000-0005-0000-0000-00004E030000}"/>
    <cellStyle name="20% - Accent1 49 2 2" xfId="850" xr:uid="{00000000-0005-0000-0000-00004F030000}"/>
    <cellStyle name="20% - Accent1 49 2 2 2" xfId="851" xr:uid="{00000000-0005-0000-0000-000050030000}"/>
    <cellStyle name="20% - Accent1 49 2 2 2 2" xfId="852" xr:uid="{00000000-0005-0000-0000-000051030000}"/>
    <cellStyle name="20% - Accent1 49 2 3" xfId="853" xr:uid="{00000000-0005-0000-0000-000052030000}"/>
    <cellStyle name="20% - Accent1 49 3" xfId="854" xr:uid="{00000000-0005-0000-0000-000053030000}"/>
    <cellStyle name="20% - Accent1 49 3 2" xfId="855" xr:uid="{00000000-0005-0000-0000-000054030000}"/>
    <cellStyle name="20% - Accent1 49 3 2 2" xfId="856" xr:uid="{00000000-0005-0000-0000-000055030000}"/>
    <cellStyle name="20% - Accent1 49 4" xfId="857" xr:uid="{00000000-0005-0000-0000-000056030000}"/>
    <cellStyle name="20% - Accent1 49 5" xfId="858" xr:uid="{00000000-0005-0000-0000-000057030000}"/>
    <cellStyle name="20% - Accent1 49 6" xfId="859" xr:uid="{00000000-0005-0000-0000-000058030000}"/>
    <cellStyle name="20% - Accent1 49 7" xfId="860" xr:uid="{00000000-0005-0000-0000-000059030000}"/>
    <cellStyle name="20% - Accent1 5" xfId="861" xr:uid="{00000000-0005-0000-0000-00005A030000}"/>
    <cellStyle name="20% - Accent1 5 10" xfId="862" xr:uid="{00000000-0005-0000-0000-00005B030000}"/>
    <cellStyle name="20% - Accent1 5 11" xfId="863" xr:uid="{00000000-0005-0000-0000-00005C030000}"/>
    <cellStyle name="20% - Accent1 5 12" xfId="864" xr:uid="{00000000-0005-0000-0000-00005D030000}"/>
    <cellStyle name="20% - Accent1 5 2" xfId="865" xr:uid="{00000000-0005-0000-0000-00005E030000}"/>
    <cellStyle name="20% - Accent1 5 2 10" xfId="866" xr:uid="{00000000-0005-0000-0000-00005F030000}"/>
    <cellStyle name="20% - Accent1 5 2 11" xfId="867" xr:uid="{00000000-0005-0000-0000-000060030000}"/>
    <cellStyle name="20% - Accent1 5 2 2" xfId="868" xr:uid="{00000000-0005-0000-0000-000061030000}"/>
    <cellStyle name="20% - Accent1 5 2 2 10" xfId="869" xr:uid="{00000000-0005-0000-0000-000062030000}"/>
    <cellStyle name="20% - Accent1 5 2 2 11" xfId="870" xr:uid="{00000000-0005-0000-0000-000063030000}"/>
    <cellStyle name="20% - Accent1 5 2 2 2" xfId="871" xr:uid="{00000000-0005-0000-0000-000064030000}"/>
    <cellStyle name="20% - Accent1 5 2 2 2 2" xfId="872" xr:uid="{00000000-0005-0000-0000-000065030000}"/>
    <cellStyle name="20% - Accent1 5 2 2 3" xfId="873" xr:uid="{00000000-0005-0000-0000-000066030000}"/>
    <cellStyle name="20% - Accent1 5 2 2 4" xfId="874" xr:uid="{00000000-0005-0000-0000-000067030000}"/>
    <cellStyle name="20% - Accent1 5 2 2 5" xfId="875" xr:uid="{00000000-0005-0000-0000-000068030000}"/>
    <cellStyle name="20% - Accent1 5 2 2 6" xfId="876" xr:uid="{00000000-0005-0000-0000-000069030000}"/>
    <cellStyle name="20% - Accent1 5 2 2 7" xfId="877" xr:uid="{00000000-0005-0000-0000-00006A030000}"/>
    <cellStyle name="20% - Accent1 5 2 2 8" xfId="878" xr:uid="{00000000-0005-0000-0000-00006B030000}"/>
    <cellStyle name="20% - Accent1 5 2 2 9" xfId="879" xr:uid="{00000000-0005-0000-0000-00006C030000}"/>
    <cellStyle name="20% - Accent1 5 2 3" xfId="880" xr:uid="{00000000-0005-0000-0000-00006D030000}"/>
    <cellStyle name="20% - Accent1 5 2 3 2" xfId="881" xr:uid="{00000000-0005-0000-0000-00006E030000}"/>
    <cellStyle name="20% - Accent1 5 2 4" xfId="882" xr:uid="{00000000-0005-0000-0000-00006F030000}"/>
    <cellStyle name="20% - Accent1 5 2 5" xfId="883" xr:uid="{00000000-0005-0000-0000-000070030000}"/>
    <cellStyle name="20% - Accent1 5 2 6" xfId="884" xr:uid="{00000000-0005-0000-0000-000071030000}"/>
    <cellStyle name="20% - Accent1 5 2 7" xfId="885" xr:uid="{00000000-0005-0000-0000-000072030000}"/>
    <cellStyle name="20% - Accent1 5 2 8" xfId="886" xr:uid="{00000000-0005-0000-0000-000073030000}"/>
    <cellStyle name="20% - Accent1 5 2 9" xfId="887" xr:uid="{00000000-0005-0000-0000-000074030000}"/>
    <cellStyle name="20% - Accent1 5 3" xfId="888" xr:uid="{00000000-0005-0000-0000-000075030000}"/>
    <cellStyle name="20% - Accent1 5 3 10" xfId="889" xr:uid="{00000000-0005-0000-0000-000076030000}"/>
    <cellStyle name="20% - Accent1 5 3 11" xfId="890" xr:uid="{00000000-0005-0000-0000-000077030000}"/>
    <cellStyle name="20% - Accent1 5 3 2" xfId="891" xr:uid="{00000000-0005-0000-0000-000078030000}"/>
    <cellStyle name="20% - Accent1 5 3 3" xfId="892" xr:uid="{00000000-0005-0000-0000-000079030000}"/>
    <cellStyle name="20% - Accent1 5 3 4" xfId="893" xr:uid="{00000000-0005-0000-0000-00007A030000}"/>
    <cellStyle name="20% - Accent1 5 3 5" xfId="894" xr:uid="{00000000-0005-0000-0000-00007B030000}"/>
    <cellStyle name="20% - Accent1 5 3 6" xfId="895" xr:uid="{00000000-0005-0000-0000-00007C030000}"/>
    <cellStyle name="20% - Accent1 5 3 7" xfId="896" xr:uid="{00000000-0005-0000-0000-00007D030000}"/>
    <cellStyle name="20% - Accent1 5 3 8" xfId="897" xr:uid="{00000000-0005-0000-0000-00007E030000}"/>
    <cellStyle name="20% - Accent1 5 3 9" xfId="898" xr:uid="{00000000-0005-0000-0000-00007F030000}"/>
    <cellStyle name="20% - Accent1 5 4" xfId="899" xr:uid="{00000000-0005-0000-0000-000080030000}"/>
    <cellStyle name="20% - Accent1 5 4 2" xfId="900" xr:uid="{00000000-0005-0000-0000-000081030000}"/>
    <cellStyle name="20% - Accent1 5 5" xfId="901" xr:uid="{00000000-0005-0000-0000-000082030000}"/>
    <cellStyle name="20% - Accent1 5 5 2" xfId="902" xr:uid="{00000000-0005-0000-0000-000083030000}"/>
    <cellStyle name="20% - Accent1 5 6" xfId="903" xr:uid="{00000000-0005-0000-0000-000084030000}"/>
    <cellStyle name="20% - Accent1 5 7" xfId="904" xr:uid="{00000000-0005-0000-0000-000085030000}"/>
    <cellStyle name="20% - Accent1 5 8" xfId="905" xr:uid="{00000000-0005-0000-0000-000086030000}"/>
    <cellStyle name="20% - Accent1 5 9" xfId="906" xr:uid="{00000000-0005-0000-0000-000087030000}"/>
    <cellStyle name="20% - Accent1 50" xfId="907" xr:uid="{00000000-0005-0000-0000-000088030000}"/>
    <cellStyle name="20% - Accent1 50 2" xfId="908" xr:uid="{00000000-0005-0000-0000-000089030000}"/>
    <cellStyle name="20% - Accent1 50 2 2" xfId="909" xr:uid="{00000000-0005-0000-0000-00008A030000}"/>
    <cellStyle name="20% - Accent1 50 3" xfId="910" xr:uid="{00000000-0005-0000-0000-00008B030000}"/>
    <cellStyle name="20% - Accent1 51" xfId="911" xr:uid="{00000000-0005-0000-0000-00008C030000}"/>
    <cellStyle name="20% - Accent1 51 2" xfId="912" xr:uid="{00000000-0005-0000-0000-00008D030000}"/>
    <cellStyle name="20% - Accent1 51 2 2" xfId="913" xr:uid="{00000000-0005-0000-0000-00008E030000}"/>
    <cellStyle name="20% - Accent1 51 3" xfId="914" xr:uid="{00000000-0005-0000-0000-00008F030000}"/>
    <cellStyle name="20% - Accent1 52" xfId="915" xr:uid="{00000000-0005-0000-0000-000090030000}"/>
    <cellStyle name="20% - Accent1 52 2" xfId="916" xr:uid="{00000000-0005-0000-0000-000091030000}"/>
    <cellStyle name="20% - Accent1 52 2 2" xfId="917" xr:uid="{00000000-0005-0000-0000-000092030000}"/>
    <cellStyle name="20% - Accent1 52 3" xfId="918" xr:uid="{00000000-0005-0000-0000-000093030000}"/>
    <cellStyle name="20% - Accent1 53" xfId="919" xr:uid="{00000000-0005-0000-0000-000094030000}"/>
    <cellStyle name="20% - Accent1 53 2" xfId="920" xr:uid="{00000000-0005-0000-0000-000095030000}"/>
    <cellStyle name="20% - Accent1 53 2 2" xfId="921" xr:uid="{00000000-0005-0000-0000-000096030000}"/>
    <cellStyle name="20% - Accent1 53 3" xfId="922" xr:uid="{00000000-0005-0000-0000-000097030000}"/>
    <cellStyle name="20% - Accent1 54" xfId="923" xr:uid="{00000000-0005-0000-0000-000098030000}"/>
    <cellStyle name="20% - Accent1 54 2" xfId="924" xr:uid="{00000000-0005-0000-0000-000099030000}"/>
    <cellStyle name="20% - Accent1 54 2 2" xfId="925" xr:uid="{00000000-0005-0000-0000-00009A030000}"/>
    <cellStyle name="20% - Accent1 54 3" xfId="926" xr:uid="{00000000-0005-0000-0000-00009B030000}"/>
    <cellStyle name="20% - Accent1 55" xfId="927" xr:uid="{00000000-0005-0000-0000-00009C030000}"/>
    <cellStyle name="20% - Accent1 55 2" xfId="928" xr:uid="{00000000-0005-0000-0000-00009D030000}"/>
    <cellStyle name="20% - Accent1 55 2 2" xfId="929" xr:uid="{00000000-0005-0000-0000-00009E030000}"/>
    <cellStyle name="20% - Accent1 55 3" xfId="930" xr:uid="{00000000-0005-0000-0000-00009F030000}"/>
    <cellStyle name="20% - Accent1 56" xfId="931" xr:uid="{00000000-0005-0000-0000-0000A0030000}"/>
    <cellStyle name="20% - Accent1 56 2" xfId="932" xr:uid="{00000000-0005-0000-0000-0000A1030000}"/>
    <cellStyle name="20% - Accent1 56 2 2" xfId="933" xr:uid="{00000000-0005-0000-0000-0000A2030000}"/>
    <cellStyle name="20% - Accent1 56 3" xfId="934" xr:uid="{00000000-0005-0000-0000-0000A3030000}"/>
    <cellStyle name="20% - Accent1 57" xfId="935" xr:uid="{00000000-0005-0000-0000-0000A4030000}"/>
    <cellStyle name="20% - Accent1 57 2" xfId="936" xr:uid="{00000000-0005-0000-0000-0000A5030000}"/>
    <cellStyle name="20% - Accent1 57 2 2" xfId="937" xr:uid="{00000000-0005-0000-0000-0000A6030000}"/>
    <cellStyle name="20% - Accent1 57 3" xfId="938" xr:uid="{00000000-0005-0000-0000-0000A7030000}"/>
    <cellStyle name="20% - Accent1 58" xfId="939" xr:uid="{00000000-0005-0000-0000-0000A8030000}"/>
    <cellStyle name="20% - Accent1 58 2" xfId="940" xr:uid="{00000000-0005-0000-0000-0000A9030000}"/>
    <cellStyle name="20% - Accent1 58 2 2" xfId="941" xr:uid="{00000000-0005-0000-0000-0000AA030000}"/>
    <cellStyle name="20% - Accent1 58 3" xfId="942" xr:uid="{00000000-0005-0000-0000-0000AB030000}"/>
    <cellStyle name="20% - Accent1 59" xfId="943" xr:uid="{00000000-0005-0000-0000-0000AC030000}"/>
    <cellStyle name="20% - Accent1 59 2" xfId="944" xr:uid="{00000000-0005-0000-0000-0000AD030000}"/>
    <cellStyle name="20% - Accent1 59 2 2" xfId="945" xr:uid="{00000000-0005-0000-0000-0000AE030000}"/>
    <cellStyle name="20% - Accent1 59 3" xfId="946" xr:uid="{00000000-0005-0000-0000-0000AF030000}"/>
    <cellStyle name="20% - Accent1 6" xfId="947" xr:uid="{00000000-0005-0000-0000-0000B0030000}"/>
    <cellStyle name="20% - Accent1 6 10" xfId="948" xr:uid="{00000000-0005-0000-0000-0000B1030000}"/>
    <cellStyle name="20% - Accent1 6 11" xfId="949" xr:uid="{00000000-0005-0000-0000-0000B2030000}"/>
    <cellStyle name="20% - Accent1 6 12" xfId="950" xr:uid="{00000000-0005-0000-0000-0000B3030000}"/>
    <cellStyle name="20% - Accent1 6 2" xfId="951" xr:uid="{00000000-0005-0000-0000-0000B4030000}"/>
    <cellStyle name="20% - Accent1 6 2 10" xfId="952" xr:uid="{00000000-0005-0000-0000-0000B5030000}"/>
    <cellStyle name="20% - Accent1 6 2 11" xfId="953" xr:uid="{00000000-0005-0000-0000-0000B6030000}"/>
    <cellStyle name="20% - Accent1 6 2 2" xfId="954" xr:uid="{00000000-0005-0000-0000-0000B7030000}"/>
    <cellStyle name="20% - Accent1 6 2 2 10" xfId="955" xr:uid="{00000000-0005-0000-0000-0000B8030000}"/>
    <cellStyle name="20% - Accent1 6 2 2 11" xfId="956" xr:uid="{00000000-0005-0000-0000-0000B9030000}"/>
    <cellStyle name="20% - Accent1 6 2 2 2" xfId="957" xr:uid="{00000000-0005-0000-0000-0000BA030000}"/>
    <cellStyle name="20% - Accent1 6 2 2 2 2" xfId="958" xr:uid="{00000000-0005-0000-0000-0000BB030000}"/>
    <cellStyle name="20% - Accent1 6 2 2 3" xfId="959" xr:uid="{00000000-0005-0000-0000-0000BC030000}"/>
    <cellStyle name="20% - Accent1 6 2 2 4" xfId="960" xr:uid="{00000000-0005-0000-0000-0000BD030000}"/>
    <cellStyle name="20% - Accent1 6 2 2 5" xfId="961" xr:uid="{00000000-0005-0000-0000-0000BE030000}"/>
    <cellStyle name="20% - Accent1 6 2 2 6" xfId="962" xr:uid="{00000000-0005-0000-0000-0000BF030000}"/>
    <cellStyle name="20% - Accent1 6 2 2 7" xfId="963" xr:uid="{00000000-0005-0000-0000-0000C0030000}"/>
    <cellStyle name="20% - Accent1 6 2 2 8" xfId="964" xr:uid="{00000000-0005-0000-0000-0000C1030000}"/>
    <cellStyle name="20% - Accent1 6 2 2 9" xfId="965" xr:uid="{00000000-0005-0000-0000-0000C2030000}"/>
    <cellStyle name="20% - Accent1 6 2 3" xfId="966" xr:uid="{00000000-0005-0000-0000-0000C3030000}"/>
    <cellStyle name="20% - Accent1 6 2 3 2" xfId="967" xr:uid="{00000000-0005-0000-0000-0000C4030000}"/>
    <cellStyle name="20% - Accent1 6 2 4" xfId="968" xr:uid="{00000000-0005-0000-0000-0000C5030000}"/>
    <cellStyle name="20% - Accent1 6 2 5" xfId="969" xr:uid="{00000000-0005-0000-0000-0000C6030000}"/>
    <cellStyle name="20% - Accent1 6 2 6" xfId="970" xr:uid="{00000000-0005-0000-0000-0000C7030000}"/>
    <cellStyle name="20% - Accent1 6 2 7" xfId="971" xr:uid="{00000000-0005-0000-0000-0000C8030000}"/>
    <cellStyle name="20% - Accent1 6 2 8" xfId="972" xr:uid="{00000000-0005-0000-0000-0000C9030000}"/>
    <cellStyle name="20% - Accent1 6 2 9" xfId="973" xr:uid="{00000000-0005-0000-0000-0000CA030000}"/>
    <cellStyle name="20% - Accent1 6 3" xfId="974" xr:uid="{00000000-0005-0000-0000-0000CB030000}"/>
    <cellStyle name="20% - Accent1 6 3 10" xfId="975" xr:uid="{00000000-0005-0000-0000-0000CC030000}"/>
    <cellStyle name="20% - Accent1 6 3 11" xfId="976" xr:uid="{00000000-0005-0000-0000-0000CD030000}"/>
    <cellStyle name="20% - Accent1 6 3 2" xfId="977" xr:uid="{00000000-0005-0000-0000-0000CE030000}"/>
    <cellStyle name="20% - Accent1 6 3 3" xfId="978" xr:uid="{00000000-0005-0000-0000-0000CF030000}"/>
    <cellStyle name="20% - Accent1 6 3 4" xfId="979" xr:uid="{00000000-0005-0000-0000-0000D0030000}"/>
    <cellStyle name="20% - Accent1 6 3 5" xfId="980" xr:uid="{00000000-0005-0000-0000-0000D1030000}"/>
    <cellStyle name="20% - Accent1 6 3 6" xfId="981" xr:uid="{00000000-0005-0000-0000-0000D2030000}"/>
    <cellStyle name="20% - Accent1 6 3 7" xfId="982" xr:uid="{00000000-0005-0000-0000-0000D3030000}"/>
    <cellStyle name="20% - Accent1 6 3 8" xfId="983" xr:uid="{00000000-0005-0000-0000-0000D4030000}"/>
    <cellStyle name="20% - Accent1 6 3 9" xfId="984" xr:uid="{00000000-0005-0000-0000-0000D5030000}"/>
    <cellStyle name="20% - Accent1 6 4" xfId="985" xr:uid="{00000000-0005-0000-0000-0000D6030000}"/>
    <cellStyle name="20% - Accent1 6 4 2" xfId="986" xr:uid="{00000000-0005-0000-0000-0000D7030000}"/>
    <cellStyle name="20% - Accent1 6 5" xfId="987" xr:uid="{00000000-0005-0000-0000-0000D8030000}"/>
    <cellStyle name="20% - Accent1 6 5 2" xfId="988" xr:uid="{00000000-0005-0000-0000-0000D9030000}"/>
    <cellStyle name="20% - Accent1 6 6" xfId="989" xr:uid="{00000000-0005-0000-0000-0000DA030000}"/>
    <cellStyle name="20% - Accent1 6 7" xfId="990" xr:uid="{00000000-0005-0000-0000-0000DB030000}"/>
    <cellStyle name="20% - Accent1 6 8" xfId="991" xr:uid="{00000000-0005-0000-0000-0000DC030000}"/>
    <cellStyle name="20% - Accent1 6 9" xfId="992" xr:uid="{00000000-0005-0000-0000-0000DD030000}"/>
    <cellStyle name="20% - Accent1 60" xfId="993" xr:uid="{00000000-0005-0000-0000-0000DE030000}"/>
    <cellStyle name="20% - Accent1 60 2" xfId="994" xr:uid="{00000000-0005-0000-0000-0000DF030000}"/>
    <cellStyle name="20% - Accent1 60 2 2" xfId="995" xr:uid="{00000000-0005-0000-0000-0000E0030000}"/>
    <cellStyle name="20% - Accent1 60 3" xfId="996" xr:uid="{00000000-0005-0000-0000-0000E1030000}"/>
    <cellStyle name="20% - Accent1 61" xfId="997" xr:uid="{00000000-0005-0000-0000-0000E2030000}"/>
    <cellStyle name="20% - Accent1 61 2" xfId="998" xr:uid="{00000000-0005-0000-0000-0000E3030000}"/>
    <cellStyle name="20% - Accent1 61 2 2" xfId="999" xr:uid="{00000000-0005-0000-0000-0000E4030000}"/>
    <cellStyle name="20% - Accent1 61 3" xfId="1000" xr:uid="{00000000-0005-0000-0000-0000E5030000}"/>
    <cellStyle name="20% - Accent1 62" xfId="1001" xr:uid="{00000000-0005-0000-0000-0000E6030000}"/>
    <cellStyle name="20% - Accent1 62 2" xfId="1002" xr:uid="{00000000-0005-0000-0000-0000E7030000}"/>
    <cellStyle name="20% - Accent1 62 2 2" xfId="1003" xr:uid="{00000000-0005-0000-0000-0000E8030000}"/>
    <cellStyle name="20% - Accent1 62 3" xfId="1004" xr:uid="{00000000-0005-0000-0000-0000E9030000}"/>
    <cellStyle name="20% - Accent1 63" xfId="1005" xr:uid="{00000000-0005-0000-0000-0000EA030000}"/>
    <cellStyle name="20% - Accent1 64" xfId="1006" xr:uid="{00000000-0005-0000-0000-0000EB030000}"/>
    <cellStyle name="20% - Accent1 65" xfId="1007" xr:uid="{00000000-0005-0000-0000-0000EC030000}"/>
    <cellStyle name="20% - Accent1 65 2" xfId="1008" xr:uid="{00000000-0005-0000-0000-0000ED030000}"/>
    <cellStyle name="20% - Accent1 66" xfId="1009" xr:uid="{00000000-0005-0000-0000-0000EE030000}"/>
    <cellStyle name="20% - Accent1 66 10" xfId="1010" xr:uid="{00000000-0005-0000-0000-0000EF030000}"/>
    <cellStyle name="20% - Accent1 66 11" xfId="1011" xr:uid="{00000000-0005-0000-0000-0000F0030000}"/>
    <cellStyle name="20% - Accent1 66 12" xfId="1012" xr:uid="{00000000-0005-0000-0000-0000F1030000}"/>
    <cellStyle name="20% - Accent1 66 13" xfId="1013" xr:uid="{00000000-0005-0000-0000-0000F2030000}"/>
    <cellStyle name="20% - Accent1 66 14" xfId="1014" xr:uid="{00000000-0005-0000-0000-0000F3030000}"/>
    <cellStyle name="20% - Accent1 66 15" xfId="1015" xr:uid="{00000000-0005-0000-0000-0000F4030000}"/>
    <cellStyle name="20% - Accent1 66 16" xfId="1016" xr:uid="{00000000-0005-0000-0000-0000F5030000}"/>
    <cellStyle name="20% - Accent1 66 17" xfId="1017" xr:uid="{00000000-0005-0000-0000-0000F6030000}"/>
    <cellStyle name="20% - Accent1 66 18" xfId="1018" xr:uid="{00000000-0005-0000-0000-0000F7030000}"/>
    <cellStyle name="20% - Accent1 66 19" xfId="1019" xr:uid="{00000000-0005-0000-0000-0000F8030000}"/>
    <cellStyle name="20% - Accent1 66 2" xfId="1020" xr:uid="{00000000-0005-0000-0000-0000F9030000}"/>
    <cellStyle name="20% - Accent1 66 20" xfId="1021" xr:uid="{00000000-0005-0000-0000-0000FA030000}"/>
    <cellStyle name="20% - Accent1 66 21" xfId="1022" xr:uid="{00000000-0005-0000-0000-0000FB030000}"/>
    <cellStyle name="20% - Accent1 66 22" xfId="1023" xr:uid="{00000000-0005-0000-0000-0000FC030000}"/>
    <cellStyle name="20% - Accent1 66 23" xfId="1024" xr:uid="{00000000-0005-0000-0000-0000FD030000}"/>
    <cellStyle name="20% - Accent1 66 24" xfId="1025" xr:uid="{00000000-0005-0000-0000-0000FE030000}"/>
    <cellStyle name="20% - Accent1 66 25" xfId="1026" xr:uid="{00000000-0005-0000-0000-0000FF030000}"/>
    <cellStyle name="20% - Accent1 66 26" xfId="1027" xr:uid="{00000000-0005-0000-0000-000000040000}"/>
    <cellStyle name="20% - Accent1 66 27" xfId="1028" xr:uid="{00000000-0005-0000-0000-000001040000}"/>
    <cellStyle name="20% - Accent1 66 28" xfId="1029" xr:uid="{00000000-0005-0000-0000-000002040000}"/>
    <cellStyle name="20% - Accent1 66 29" xfId="1030" xr:uid="{00000000-0005-0000-0000-000003040000}"/>
    <cellStyle name="20% - Accent1 66 3" xfId="1031" xr:uid="{00000000-0005-0000-0000-000004040000}"/>
    <cellStyle name="20% - Accent1 66 30" xfId="1032" xr:uid="{00000000-0005-0000-0000-000005040000}"/>
    <cellStyle name="20% - Accent1 66 31" xfId="1033" xr:uid="{00000000-0005-0000-0000-000006040000}"/>
    <cellStyle name="20% - Accent1 66 32" xfId="1034" xr:uid="{00000000-0005-0000-0000-000007040000}"/>
    <cellStyle name="20% - Accent1 66 33" xfId="1035" xr:uid="{00000000-0005-0000-0000-000008040000}"/>
    <cellStyle name="20% - Accent1 66 34" xfId="1036" xr:uid="{00000000-0005-0000-0000-000009040000}"/>
    <cellStyle name="20% - Accent1 66 35" xfId="1037" xr:uid="{00000000-0005-0000-0000-00000A040000}"/>
    <cellStyle name="20% - Accent1 66 36" xfId="1038" xr:uid="{00000000-0005-0000-0000-00000B040000}"/>
    <cellStyle name="20% - Accent1 66 37" xfId="1039" xr:uid="{00000000-0005-0000-0000-00000C040000}"/>
    <cellStyle name="20% - Accent1 66 38" xfId="1040" xr:uid="{00000000-0005-0000-0000-00000D040000}"/>
    <cellStyle name="20% - Accent1 66 39" xfId="1041" xr:uid="{00000000-0005-0000-0000-00000E040000}"/>
    <cellStyle name="20% - Accent1 66 4" xfId="1042" xr:uid="{00000000-0005-0000-0000-00000F040000}"/>
    <cellStyle name="20% - Accent1 66 40" xfId="1043" xr:uid="{00000000-0005-0000-0000-000010040000}"/>
    <cellStyle name="20% - Accent1 66 41" xfId="1044" xr:uid="{00000000-0005-0000-0000-000011040000}"/>
    <cellStyle name="20% - Accent1 66 42" xfId="1045" xr:uid="{00000000-0005-0000-0000-000012040000}"/>
    <cellStyle name="20% - Accent1 66 43" xfId="1046" xr:uid="{00000000-0005-0000-0000-000013040000}"/>
    <cellStyle name="20% - Accent1 66 44" xfId="1047" xr:uid="{00000000-0005-0000-0000-000014040000}"/>
    <cellStyle name="20% - Accent1 66 45" xfId="1048" xr:uid="{00000000-0005-0000-0000-000015040000}"/>
    <cellStyle name="20% - Accent1 66 46" xfId="1049" xr:uid="{00000000-0005-0000-0000-000016040000}"/>
    <cellStyle name="20% - Accent1 66 47" xfId="1050" xr:uid="{00000000-0005-0000-0000-000017040000}"/>
    <cellStyle name="20% - Accent1 66 48" xfId="1051" xr:uid="{00000000-0005-0000-0000-000018040000}"/>
    <cellStyle name="20% - Accent1 66 49" xfId="1052" xr:uid="{00000000-0005-0000-0000-000019040000}"/>
    <cellStyle name="20% - Accent1 66 5" xfId="1053" xr:uid="{00000000-0005-0000-0000-00001A040000}"/>
    <cellStyle name="20% - Accent1 66 50" xfId="1054" xr:uid="{00000000-0005-0000-0000-00001B040000}"/>
    <cellStyle name="20% - Accent1 66 51" xfId="1055" xr:uid="{00000000-0005-0000-0000-00001C040000}"/>
    <cellStyle name="20% - Accent1 66 52" xfId="1056" xr:uid="{00000000-0005-0000-0000-00001D040000}"/>
    <cellStyle name="20% - Accent1 66 53" xfId="1057" xr:uid="{00000000-0005-0000-0000-00001E040000}"/>
    <cellStyle name="20% - Accent1 66 54" xfId="1058" xr:uid="{00000000-0005-0000-0000-00001F040000}"/>
    <cellStyle name="20% - Accent1 66 55" xfId="1059" xr:uid="{00000000-0005-0000-0000-000020040000}"/>
    <cellStyle name="20% - Accent1 66 56" xfId="1060" xr:uid="{00000000-0005-0000-0000-000021040000}"/>
    <cellStyle name="20% - Accent1 66 57" xfId="1061" xr:uid="{00000000-0005-0000-0000-000022040000}"/>
    <cellStyle name="20% - Accent1 66 58" xfId="1062" xr:uid="{00000000-0005-0000-0000-000023040000}"/>
    <cellStyle name="20% - Accent1 66 59" xfId="1063" xr:uid="{00000000-0005-0000-0000-000024040000}"/>
    <cellStyle name="20% - Accent1 66 6" xfId="1064" xr:uid="{00000000-0005-0000-0000-000025040000}"/>
    <cellStyle name="20% - Accent1 66 60" xfId="1065" xr:uid="{00000000-0005-0000-0000-000026040000}"/>
    <cellStyle name="20% - Accent1 66 61" xfId="1066" xr:uid="{00000000-0005-0000-0000-000027040000}"/>
    <cellStyle name="20% - Accent1 66 62" xfId="1067" xr:uid="{00000000-0005-0000-0000-000028040000}"/>
    <cellStyle name="20% - Accent1 66 63" xfId="1068" xr:uid="{00000000-0005-0000-0000-000029040000}"/>
    <cellStyle name="20% - Accent1 66 64" xfId="1069" xr:uid="{00000000-0005-0000-0000-00002A040000}"/>
    <cellStyle name="20% - Accent1 66 65" xfId="1070" xr:uid="{00000000-0005-0000-0000-00002B040000}"/>
    <cellStyle name="20% - Accent1 66 66" xfId="1071" xr:uid="{00000000-0005-0000-0000-00002C040000}"/>
    <cellStyle name="20% - Accent1 66 67" xfId="1072" xr:uid="{00000000-0005-0000-0000-00002D040000}"/>
    <cellStyle name="20% - Accent1 66 68" xfId="1073" xr:uid="{00000000-0005-0000-0000-00002E040000}"/>
    <cellStyle name="20% - Accent1 66 69" xfId="1074" xr:uid="{00000000-0005-0000-0000-00002F040000}"/>
    <cellStyle name="20% - Accent1 66 7" xfId="1075" xr:uid="{00000000-0005-0000-0000-000030040000}"/>
    <cellStyle name="20% - Accent1 66 70" xfId="1076" xr:uid="{00000000-0005-0000-0000-000031040000}"/>
    <cellStyle name="20% - Accent1 66 71" xfId="1077" xr:uid="{00000000-0005-0000-0000-000032040000}"/>
    <cellStyle name="20% - Accent1 66 72" xfId="1078" xr:uid="{00000000-0005-0000-0000-000033040000}"/>
    <cellStyle name="20% - Accent1 66 73" xfId="1079" xr:uid="{00000000-0005-0000-0000-000034040000}"/>
    <cellStyle name="20% - Accent1 66 74" xfId="1080" xr:uid="{00000000-0005-0000-0000-000035040000}"/>
    <cellStyle name="20% - Accent1 66 75" xfId="1081" xr:uid="{00000000-0005-0000-0000-000036040000}"/>
    <cellStyle name="20% - Accent1 66 76" xfId="1082" xr:uid="{00000000-0005-0000-0000-000037040000}"/>
    <cellStyle name="20% - Accent1 66 77" xfId="1083" xr:uid="{00000000-0005-0000-0000-000038040000}"/>
    <cellStyle name="20% - Accent1 66 78" xfId="1084" xr:uid="{00000000-0005-0000-0000-000039040000}"/>
    <cellStyle name="20% - Accent1 66 79" xfId="1085" xr:uid="{00000000-0005-0000-0000-00003A040000}"/>
    <cellStyle name="20% - Accent1 66 8" xfId="1086" xr:uid="{00000000-0005-0000-0000-00003B040000}"/>
    <cellStyle name="20% - Accent1 66 80" xfId="1087" xr:uid="{00000000-0005-0000-0000-00003C040000}"/>
    <cellStyle name="20% - Accent1 66 81" xfId="1088" xr:uid="{00000000-0005-0000-0000-00003D040000}"/>
    <cellStyle name="20% - Accent1 66 82" xfId="1089" xr:uid="{00000000-0005-0000-0000-00003E040000}"/>
    <cellStyle name="20% - Accent1 66 83" xfId="1090" xr:uid="{00000000-0005-0000-0000-00003F040000}"/>
    <cellStyle name="20% - Accent1 66 84" xfId="1091" xr:uid="{00000000-0005-0000-0000-000040040000}"/>
    <cellStyle name="20% - Accent1 66 85" xfId="1092" xr:uid="{00000000-0005-0000-0000-000041040000}"/>
    <cellStyle name="20% - Accent1 66 86" xfId="1093" xr:uid="{00000000-0005-0000-0000-000042040000}"/>
    <cellStyle name="20% - Accent1 66 87" xfId="1094" xr:uid="{00000000-0005-0000-0000-000043040000}"/>
    <cellStyle name="20% - Accent1 66 88" xfId="1095" xr:uid="{00000000-0005-0000-0000-000044040000}"/>
    <cellStyle name="20% - Accent1 66 89" xfId="1096" xr:uid="{00000000-0005-0000-0000-000045040000}"/>
    <cellStyle name="20% - Accent1 66 9" xfId="1097" xr:uid="{00000000-0005-0000-0000-000046040000}"/>
    <cellStyle name="20% - Accent1 66 90" xfId="1098" xr:uid="{00000000-0005-0000-0000-000047040000}"/>
    <cellStyle name="20% - Accent1 66 91" xfId="1099" xr:uid="{00000000-0005-0000-0000-000048040000}"/>
    <cellStyle name="20% - Accent1 66 92" xfId="1100" xr:uid="{00000000-0005-0000-0000-000049040000}"/>
    <cellStyle name="20% - Accent1 66 93" xfId="1101" xr:uid="{00000000-0005-0000-0000-00004A040000}"/>
    <cellStyle name="20% - Accent1 67" xfId="1102" xr:uid="{00000000-0005-0000-0000-00004B040000}"/>
    <cellStyle name="20% - Accent1 67 10" xfId="1103" xr:uid="{00000000-0005-0000-0000-00004C040000}"/>
    <cellStyle name="20% - Accent1 67 11" xfId="1104" xr:uid="{00000000-0005-0000-0000-00004D040000}"/>
    <cellStyle name="20% - Accent1 67 12" xfId="1105" xr:uid="{00000000-0005-0000-0000-00004E040000}"/>
    <cellStyle name="20% - Accent1 67 13" xfId="1106" xr:uid="{00000000-0005-0000-0000-00004F040000}"/>
    <cellStyle name="20% - Accent1 67 14" xfId="1107" xr:uid="{00000000-0005-0000-0000-000050040000}"/>
    <cellStyle name="20% - Accent1 67 15" xfId="1108" xr:uid="{00000000-0005-0000-0000-000051040000}"/>
    <cellStyle name="20% - Accent1 67 16" xfId="1109" xr:uid="{00000000-0005-0000-0000-000052040000}"/>
    <cellStyle name="20% - Accent1 67 17" xfId="1110" xr:uid="{00000000-0005-0000-0000-000053040000}"/>
    <cellStyle name="20% - Accent1 67 18" xfId="1111" xr:uid="{00000000-0005-0000-0000-000054040000}"/>
    <cellStyle name="20% - Accent1 67 19" xfId="1112" xr:uid="{00000000-0005-0000-0000-000055040000}"/>
    <cellStyle name="20% - Accent1 67 2" xfId="1113" xr:uid="{00000000-0005-0000-0000-000056040000}"/>
    <cellStyle name="20% - Accent1 67 20" xfId="1114" xr:uid="{00000000-0005-0000-0000-000057040000}"/>
    <cellStyle name="20% - Accent1 67 21" xfId="1115" xr:uid="{00000000-0005-0000-0000-000058040000}"/>
    <cellStyle name="20% - Accent1 67 22" xfId="1116" xr:uid="{00000000-0005-0000-0000-000059040000}"/>
    <cellStyle name="20% - Accent1 67 23" xfId="1117" xr:uid="{00000000-0005-0000-0000-00005A040000}"/>
    <cellStyle name="20% - Accent1 67 24" xfId="1118" xr:uid="{00000000-0005-0000-0000-00005B040000}"/>
    <cellStyle name="20% - Accent1 67 25" xfId="1119" xr:uid="{00000000-0005-0000-0000-00005C040000}"/>
    <cellStyle name="20% - Accent1 67 26" xfId="1120" xr:uid="{00000000-0005-0000-0000-00005D040000}"/>
    <cellStyle name="20% - Accent1 67 27" xfId="1121" xr:uid="{00000000-0005-0000-0000-00005E040000}"/>
    <cellStyle name="20% - Accent1 67 28" xfId="1122" xr:uid="{00000000-0005-0000-0000-00005F040000}"/>
    <cellStyle name="20% - Accent1 67 29" xfId="1123" xr:uid="{00000000-0005-0000-0000-000060040000}"/>
    <cellStyle name="20% - Accent1 67 3" xfId="1124" xr:uid="{00000000-0005-0000-0000-000061040000}"/>
    <cellStyle name="20% - Accent1 67 30" xfId="1125" xr:uid="{00000000-0005-0000-0000-000062040000}"/>
    <cellStyle name="20% - Accent1 67 31" xfId="1126" xr:uid="{00000000-0005-0000-0000-000063040000}"/>
    <cellStyle name="20% - Accent1 67 32" xfId="1127" xr:uid="{00000000-0005-0000-0000-000064040000}"/>
    <cellStyle name="20% - Accent1 67 33" xfId="1128" xr:uid="{00000000-0005-0000-0000-000065040000}"/>
    <cellStyle name="20% - Accent1 67 34" xfId="1129" xr:uid="{00000000-0005-0000-0000-000066040000}"/>
    <cellStyle name="20% - Accent1 67 35" xfId="1130" xr:uid="{00000000-0005-0000-0000-000067040000}"/>
    <cellStyle name="20% - Accent1 67 36" xfId="1131" xr:uid="{00000000-0005-0000-0000-000068040000}"/>
    <cellStyle name="20% - Accent1 67 37" xfId="1132" xr:uid="{00000000-0005-0000-0000-000069040000}"/>
    <cellStyle name="20% - Accent1 67 38" xfId="1133" xr:uid="{00000000-0005-0000-0000-00006A040000}"/>
    <cellStyle name="20% - Accent1 67 39" xfId="1134" xr:uid="{00000000-0005-0000-0000-00006B040000}"/>
    <cellStyle name="20% - Accent1 67 4" xfId="1135" xr:uid="{00000000-0005-0000-0000-00006C040000}"/>
    <cellStyle name="20% - Accent1 67 40" xfId="1136" xr:uid="{00000000-0005-0000-0000-00006D040000}"/>
    <cellStyle name="20% - Accent1 67 41" xfId="1137" xr:uid="{00000000-0005-0000-0000-00006E040000}"/>
    <cellStyle name="20% - Accent1 67 42" xfId="1138" xr:uid="{00000000-0005-0000-0000-00006F040000}"/>
    <cellStyle name="20% - Accent1 67 43" xfId="1139" xr:uid="{00000000-0005-0000-0000-000070040000}"/>
    <cellStyle name="20% - Accent1 67 44" xfId="1140" xr:uid="{00000000-0005-0000-0000-000071040000}"/>
    <cellStyle name="20% - Accent1 67 45" xfId="1141" xr:uid="{00000000-0005-0000-0000-000072040000}"/>
    <cellStyle name="20% - Accent1 67 46" xfId="1142" xr:uid="{00000000-0005-0000-0000-000073040000}"/>
    <cellStyle name="20% - Accent1 67 47" xfId="1143" xr:uid="{00000000-0005-0000-0000-000074040000}"/>
    <cellStyle name="20% - Accent1 67 48" xfId="1144" xr:uid="{00000000-0005-0000-0000-000075040000}"/>
    <cellStyle name="20% - Accent1 67 49" xfId="1145" xr:uid="{00000000-0005-0000-0000-000076040000}"/>
    <cellStyle name="20% - Accent1 67 5" xfId="1146" xr:uid="{00000000-0005-0000-0000-000077040000}"/>
    <cellStyle name="20% - Accent1 67 50" xfId="1147" xr:uid="{00000000-0005-0000-0000-000078040000}"/>
    <cellStyle name="20% - Accent1 67 51" xfId="1148" xr:uid="{00000000-0005-0000-0000-000079040000}"/>
    <cellStyle name="20% - Accent1 67 52" xfId="1149" xr:uid="{00000000-0005-0000-0000-00007A040000}"/>
    <cellStyle name="20% - Accent1 67 53" xfId="1150" xr:uid="{00000000-0005-0000-0000-00007B040000}"/>
    <cellStyle name="20% - Accent1 67 54" xfId="1151" xr:uid="{00000000-0005-0000-0000-00007C040000}"/>
    <cellStyle name="20% - Accent1 67 55" xfId="1152" xr:uid="{00000000-0005-0000-0000-00007D040000}"/>
    <cellStyle name="20% - Accent1 67 56" xfId="1153" xr:uid="{00000000-0005-0000-0000-00007E040000}"/>
    <cellStyle name="20% - Accent1 67 57" xfId="1154" xr:uid="{00000000-0005-0000-0000-00007F040000}"/>
    <cellStyle name="20% - Accent1 67 58" xfId="1155" xr:uid="{00000000-0005-0000-0000-000080040000}"/>
    <cellStyle name="20% - Accent1 67 59" xfId="1156" xr:uid="{00000000-0005-0000-0000-000081040000}"/>
    <cellStyle name="20% - Accent1 67 6" xfId="1157" xr:uid="{00000000-0005-0000-0000-000082040000}"/>
    <cellStyle name="20% - Accent1 67 60" xfId="1158" xr:uid="{00000000-0005-0000-0000-000083040000}"/>
    <cellStyle name="20% - Accent1 67 61" xfId="1159" xr:uid="{00000000-0005-0000-0000-000084040000}"/>
    <cellStyle name="20% - Accent1 67 62" xfId="1160" xr:uid="{00000000-0005-0000-0000-000085040000}"/>
    <cellStyle name="20% - Accent1 67 63" xfId="1161" xr:uid="{00000000-0005-0000-0000-000086040000}"/>
    <cellStyle name="20% - Accent1 67 64" xfId="1162" xr:uid="{00000000-0005-0000-0000-000087040000}"/>
    <cellStyle name="20% - Accent1 67 65" xfId="1163" xr:uid="{00000000-0005-0000-0000-000088040000}"/>
    <cellStyle name="20% - Accent1 67 66" xfId="1164" xr:uid="{00000000-0005-0000-0000-000089040000}"/>
    <cellStyle name="20% - Accent1 67 67" xfId="1165" xr:uid="{00000000-0005-0000-0000-00008A040000}"/>
    <cellStyle name="20% - Accent1 67 68" xfId="1166" xr:uid="{00000000-0005-0000-0000-00008B040000}"/>
    <cellStyle name="20% - Accent1 67 69" xfId="1167" xr:uid="{00000000-0005-0000-0000-00008C040000}"/>
    <cellStyle name="20% - Accent1 67 7" xfId="1168" xr:uid="{00000000-0005-0000-0000-00008D040000}"/>
    <cellStyle name="20% - Accent1 67 70" xfId="1169" xr:uid="{00000000-0005-0000-0000-00008E040000}"/>
    <cellStyle name="20% - Accent1 67 71" xfId="1170" xr:uid="{00000000-0005-0000-0000-00008F040000}"/>
    <cellStyle name="20% - Accent1 67 72" xfId="1171" xr:uid="{00000000-0005-0000-0000-000090040000}"/>
    <cellStyle name="20% - Accent1 67 73" xfId="1172" xr:uid="{00000000-0005-0000-0000-000091040000}"/>
    <cellStyle name="20% - Accent1 67 74" xfId="1173" xr:uid="{00000000-0005-0000-0000-000092040000}"/>
    <cellStyle name="20% - Accent1 67 75" xfId="1174" xr:uid="{00000000-0005-0000-0000-000093040000}"/>
    <cellStyle name="20% - Accent1 67 76" xfId="1175" xr:uid="{00000000-0005-0000-0000-000094040000}"/>
    <cellStyle name="20% - Accent1 67 77" xfId="1176" xr:uid="{00000000-0005-0000-0000-000095040000}"/>
    <cellStyle name="20% - Accent1 67 78" xfId="1177" xr:uid="{00000000-0005-0000-0000-000096040000}"/>
    <cellStyle name="20% - Accent1 67 79" xfId="1178" xr:uid="{00000000-0005-0000-0000-000097040000}"/>
    <cellStyle name="20% - Accent1 67 8" xfId="1179" xr:uid="{00000000-0005-0000-0000-000098040000}"/>
    <cellStyle name="20% - Accent1 67 80" xfId="1180" xr:uid="{00000000-0005-0000-0000-000099040000}"/>
    <cellStyle name="20% - Accent1 67 81" xfId="1181" xr:uid="{00000000-0005-0000-0000-00009A040000}"/>
    <cellStyle name="20% - Accent1 67 82" xfId="1182" xr:uid="{00000000-0005-0000-0000-00009B040000}"/>
    <cellStyle name="20% - Accent1 67 83" xfId="1183" xr:uid="{00000000-0005-0000-0000-00009C040000}"/>
    <cellStyle name="20% - Accent1 67 84" xfId="1184" xr:uid="{00000000-0005-0000-0000-00009D040000}"/>
    <cellStyle name="20% - Accent1 67 85" xfId="1185" xr:uid="{00000000-0005-0000-0000-00009E040000}"/>
    <cellStyle name="20% - Accent1 67 86" xfId="1186" xr:uid="{00000000-0005-0000-0000-00009F040000}"/>
    <cellStyle name="20% - Accent1 67 87" xfId="1187" xr:uid="{00000000-0005-0000-0000-0000A0040000}"/>
    <cellStyle name="20% - Accent1 67 88" xfId="1188" xr:uid="{00000000-0005-0000-0000-0000A1040000}"/>
    <cellStyle name="20% - Accent1 67 89" xfId="1189" xr:uid="{00000000-0005-0000-0000-0000A2040000}"/>
    <cellStyle name="20% - Accent1 67 9" xfId="1190" xr:uid="{00000000-0005-0000-0000-0000A3040000}"/>
    <cellStyle name="20% - Accent1 67 90" xfId="1191" xr:uid="{00000000-0005-0000-0000-0000A4040000}"/>
    <cellStyle name="20% - Accent1 67 91" xfId="1192" xr:uid="{00000000-0005-0000-0000-0000A5040000}"/>
    <cellStyle name="20% - Accent1 67 92" xfId="1193" xr:uid="{00000000-0005-0000-0000-0000A6040000}"/>
    <cellStyle name="20% - Accent1 67 93" xfId="1194" xr:uid="{00000000-0005-0000-0000-0000A7040000}"/>
    <cellStyle name="20% - Accent1 68" xfId="1195" xr:uid="{00000000-0005-0000-0000-0000A8040000}"/>
    <cellStyle name="20% - Accent1 68 10" xfId="1196" xr:uid="{00000000-0005-0000-0000-0000A9040000}"/>
    <cellStyle name="20% - Accent1 68 11" xfId="1197" xr:uid="{00000000-0005-0000-0000-0000AA040000}"/>
    <cellStyle name="20% - Accent1 68 12" xfId="1198" xr:uid="{00000000-0005-0000-0000-0000AB040000}"/>
    <cellStyle name="20% - Accent1 68 13" xfId="1199" xr:uid="{00000000-0005-0000-0000-0000AC040000}"/>
    <cellStyle name="20% - Accent1 68 14" xfId="1200" xr:uid="{00000000-0005-0000-0000-0000AD040000}"/>
    <cellStyle name="20% - Accent1 68 15" xfId="1201" xr:uid="{00000000-0005-0000-0000-0000AE040000}"/>
    <cellStyle name="20% - Accent1 68 16" xfId="1202" xr:uid="{00000000-0005-0000-0000-0000AF040000}"/>
    <cellStyle name="20% - Accent1 68 17" xfId="1203" xr:uid="{00000000-0005-0000-0000-0000B0040000}"/>
    <cellStyle name="20% - Accent1 68 18" xfId="1204" xr:uid="{00000000-0005-0000-0000-0000B1040000}"/>
    <cellStyle name="20% - Accent1 68 19" xfId="1205" xr:uid="{00000000-0005-0000-0000-0000B2040000}"/>
    <cellStyle name="20% - Accent1 68 2" xfId="1206" xr:uid="{00000000-0005-0000-0000-0000B3040000}"/>
    <cellStyle name="20% - Accent1 68 20" xfId="1207" xr:uid="{00000000-0005-0000-0000-0000B4040000}"/>
    <cellStyle name="20% - Accent1 68 21" xfId="1208" xr:uid="{00000000-0005-0000-0000-0000B5040000}"/>
    <cellStyle name="20% - Accent1 68 22" xfId="1209" xr:uid="{00000000-0005-0000-0000-0000B6040000}"/>
    <cellStyle name="20% - Accent1 68 23" xfId="1210" xr:uid="{00000000-0005-0000-0000-0000B7040000}"/>
    <cellStyle name="20% - Accent1 68 24" xfId="1211" xr:uid="{00000000-0005-0000-0000-0000B8040000}"/>
    <cellStyle name="20% - Accent1 68 25" xfId="1212" xr:uid="{00000000-0005-0000-0000-0000B9040000}"/>
    <cellStyle name="20% - Accent1 68 26" xfId="1213" xr:uid="{00000000-0005-0000-0000-0000BA040000}"/>
    <cellStyle name="20% - Accent1 68 27" xfId="1214" xr:uid="{00000000-0005-0000-0000-0000BB040000}"/>
    <cellStyle name="20% - Accent1 68 28" xfId="1215" xr:uid="{00000000-0005-0000-0000-0000BC040000}"/>
    <cellStyle name="20% - Accent1 68 29" xfId="1216" xr:uid="{00000000-0005-0000-0000-0000BD040000}"/>
    <cellStyle name="20% - Accent1 68 3" xfId="1217" xr:uid="{00000000-0005-0000-0000-0000BE040000}"/>
    <cellStyle name="20% - Accent1 68 30" xfId="1218" xr:uid="{00000000-0005-0000-0000-0000BF040000}"/>
    <cellStyle name="20% - Accent1 68 31" xfId="1219" xr:uid="{00000000-0005-0000-0000-0000C0040000}"/>
    <cellStyle name="20% - Accent1 68 32" xfId="1220" xr:uid="{00000000-0005-0000-0000-0000C1040000}"/>
    <cellStyle name="20% - Accent1 68 33" xfId="1221" xr:uid="{00000000-0005-0000-0000-0000C2040000}"/>
    <cellStyle name="20% - Accent1 68 34" xfId="1222" xr:uid="{00000000-0005-0000-0000-0000C3040000}"/>
    <cellStyle name="20% - Accent1 68 35" xfId="1223" xr:uid="{00000000-0005-0000-0000-0000C4040000}"/>
    <cellStyle name="20% - Accent1 68 36" xfId="1224" xr:uid="{00000000-0005-0000-0000-0000C5040000}"/>
    <cellStyle name="20% - Accent1 68 37" xfId="1225" xr:uid="{00000000-0005-0000-0000-0000C6040000}"/>
    <cellStyle name="20% - Accent1 68 38" xfId="1226" xr:uid="{00000000-0005-0000-0000-0000C7040000}"/>
    <cellStyle name="20% - Accent1 68 39" xfId="1227" xr:uid="{00000000-0005-0000-0000-0000C8040000}"/>
    <cellStyle name="20% - Accent1 68 4" xfId="1228" xr:uid="{00000000-0005-0000-0000-0000C9040000}"/>
    <cellStyle name="20% - Accent1 68 40" xfId="1229" xr:uid="{00000000-0005-0000-0000-0000CA040000}"/>
    <cellStyle name="20% - Accent1 68 41" xfId="1230" xr:uid="{00000000-0005-0000-0000-0000CB040000}"/>
    <cellStyle name="20% - Accent1 68 42" xfId="1231" xr:uid="{00000000-0005-0000-0000-0000CC040000}"/>
    <cellStyle name="20% - Accent1 68 43" xfId="1232" xr:uid="{00000000-0005-0000-0000-0000CD040000}"/>
    <cellStyle name="20% - Accent1 68 44" xfId="1233" xr:uid="{00000000-0005-0000-0000-0000CE040000}"/>
    <cellStyle name="20% - Accent1 68 45" xfId="1234" xr:uid="{00000000-0005-0000-0000-0000CF040000}"/>
    <cellStyle name="20% - Accent1 68 46" xfId="1235" xr:uid="{00000000-0005-0000-0000-0000D0040000}"/>
    <cellStyle name="20% - Accent1 68 47" xfId="1236" xr:uid="{00000000-0005-0000-0000-0000D1040000}"/>
    <cellStyle name="20% - Accent1 68 48" xfId="1237" xr:uid="{00000000-0005-0000-0000-0000D2040000}"/>
    <cellStyle name="20% - Accent1 68 49" xfId="1238" xr:uid="{00000000-0005-0000-0000-0000D3040000}"/>
    <cellStyle name="20% - Accent1 68 5" xfId="1239" xr:uid="{00000000-0005-0000-0000-0000D4040000}"/>
    <cellStyle name="20% - Accent1 68 50" xfId="1240" xr:uid="{00000000-0005-0000-0000-0000D5040000}"/>
    <cellStyle name="20% - Accent1 68 51" xfId="1241" xr:uid="{00000000-0005-0000-0000-0000D6040000}"/>
    <cellStyle name="20% - Accent1 68 52" xfId="1242" xr:uid="{00000000-0005-0000-0000-0000D7040000}"/>
    <cellStyle name="20% - Accent1 68 53" xfId="1243" xr:uid="{00000000-0005-0000-0000-0000D8040000}"/>
    <cellStyle name="20% - Accent1 68 54" xfId="1244" xr:uid="{00000000-0005-0000-0000-0000D9040000}"/>
    <cellStyle name="20% - Accent1 68 55" xfId="1245" xr:uid="{00000000-0005-0000-0000-0000DA040000}"/>
    <cellStyle name="20% - Accent1 68 56" xfId="1246" xr:uid="{00000000-0005-0000-0000-0000DB040000}"/>
    <cellStyle name="20% - Accent1 68 57" xfId="1247" xr:uid="{00000000-0005-0000-0000-0000DC040000}"/>
    <cellStyle name="20% - Accent1 68 58" xfId="1248" xr:uid="{00000000-0005-0000-0000-0000DD040000}"/>
    <cellStyle name="20% - Accent1 68 59" xfId="1249" xr:uid="{00000000-0005-0000-0000-0000DE040000}"/>
    <cellStyle name="20% - Accent1 68 6" xfId="1250" xr:uid="{00000000-0005-0000-0000-0000DF040000}"/>
    <cellStyle name="20% - Accent1 68 60" xfId="1251" xr:uid="{00000000-0005-0000-0000-0000E0040000}"/>
    <cellStyle name="20% - Accent1 68 61" xfId="1252" xr:uid="{00000000-0005-0000-0000-0000E1040000}"/>
    <cellStyle name="20% - Accent1 68 62" xfId="1253" xr:uid="{00000000-0005-0000-0000-0000E2040000}"/>
    <cellStyle name="20% - Accent1 68 63" xfId="1254" xr:uid="{00000000-0005-0000-0000-0000E3040000}"/>
    <cellStyle name="20% - Accent1 68 64" xfId="1255" xr:uid="{00000000-0005-0000-0000-0000E4040000}"/>
    <cellStyle name="20% - Accent1 68 65" xfId="1256" xr:uid="{00000000-0005-0000-0000-0000E5040000}"/>
    <cellStyle name="20% - Accent1 68 66" xfId="1257" xr:uid="{00000000-0005-0000-0000-0000E6040000}"/>
    <cellStyle name="20% - Accent1 68 67" xfId="1258" xr:uid="{00000000-0005-0000-0000-0000E7040000}"/>
    <cellStyle name="20% - Accent1 68 68" xfId="1259" xr:uid="{00000000-0005-0000-0000-0000E8040000}"/>
    <cellStyle name="20% - Accent1 68 69" xfId="1260" xr:uid="{00000000-0005-0000-0000-0000E9040000}"/>
    <cellStyle name="20% - Accent1 68 7" xfId="1261" xr:uid="{00000000-0005-0000-0000-0000EA040000}"/>
    <cellStyle name="20% - Accent1 68 70" xfId="1262" xr:uid="{00000000-0005-0000-0000-0000EB040000}"/>
    <cellStyle name="20% - Accent1 68 71" xfId="1263" xr:uid="{00000000-0005-0000-0000-0000EC040000}"/>
    <cellStyle name="20% - Accent1 68 72" xfId="1264" xr:uid="{00000000-0005-0000-0000-0000ED040000}"/>
    <cellStyle name="20% - Accent1 68 73" xfId="1265" xr:uid="{00000000-0005-0000-0000-0000EE040000}"/>
    <cellStyle name="20% - Accent1 68 74" xfId="1266" xr:uid="{00000000-0005-0000-0000-0000EF040000}"/>
    <cellStyle name="20% - Accent1 68 75" xfId="1267" xr:uid="{00000000-0005-0000-0000-0000F0040000}"/>
    <cellStyle name="20% - Accent1 68 76" xfId="1268" xr:uid="{00000000-0005-0000-0000-0000F1040000}"/>
    <cellStyle name="20% - Accent1 68 77" xfId="1269" xr:uid="{00000000-0005-0000-0000-0000F2040000}"/>
    <cellStyle name="20% - Accent1 68 78" xfId="1270" xr:uid="{00000000-0005-0000-0000-0000F3040000}"/>
    <cellStyle name="20% - Accent1 68 79" xfId="1271" xr:uid="{00000000-0005-0000-0000-0000F4040000}"/>
    <cellStyle name="20% - Accent1 68 8" xfId="1272" xr:uid="{00000000-0005-0000-0000-0000F5040000}"/>
    <cellStyle name="20% - Accent1 68 80" xfId="1273" xr:uid="{00000000-0005-0000-0000-0000F6040000}"/>
    <cellStyle name="20% - Accent1 68 81" xfId="1274" xr:uid="{00000000-0005-0000-0000-0000F7040000}"/>
    <cellStyle name="20% - Accent1 68 82" xfId="1275" xr:uid="{00000000-0005-0000-0000-0000F8040000}"/>
    <cellStyle name="20% - Accent1 68 83" xfId="1276" xr:uid="{00000000-0005-0000-0000-0000F9040000}"/>
    <cellStyle name="20% - Accent1 68 84" xfId="1277" xr:uid="{00000000-0005-0000-0000-0000FA040000}"/>
    <cellStyle name="20% - Accent1 68 85" xfId="1278" xr:uid="{00000000-0005-0000-0000-0000FB040000}"/>
    <cellStyle name="20% - Accent1 68 86" xfId="1279" xr:uid="{00000000-0005-0000-0000-0000FC040000}"/>
    <cellStyle name="20% - Accent1 68 87" xfId="1280" xr:uid="{00000000-0005-0000-0000-0000FD040000}"/>
    <cellStyle name="20% - Accent1 68 88" xfId="1281" xr:uid="{00000000-0005-0000-0000-0000FE040000}"/>
    <cellStyle name="20% - Accent1 68 89" xfId="1282" xr:uid="{00000000-0005-0000-0000-0000FF040000}"/>
    <cellStyle name="20% - Accent1 68 9" xfId="1283" xr:uid="{00000000-0005-0000-0000-000000050000}"/>
    <cellStyle name="20% - Accent1 68 90" xfId="1284" xr:uid="{00000000-0005-0000-0000-000001050000}"/>
    <cellStyle name="20% - Accent1 68 91" xfId="1285" xr:uid="{00000000-0005-0000-0000-000002050000}"/>
    <cellStyle name="20% - Accent1 68 92" xfId="1286" xr:uid="{00000000-0005-0000-0000-000003050000}"/>
    <cellStyle name="20% - Accent1 68 93" xfId="1287" xr:uid="{00000000-0005-0000-0000-000004050000}"/>
    <cellStyle name="20% - Accent1 69" xfId="1288" xr:uid="{00000000-0005-0000-0000-000005050000}"/>
    <cellStyle name="20% - Accent1 69 10" xfId="1289" xr:uid="{00000000-0005-0000-0000-000006050000}"/>
    <cellStyle name="20% - Accent1 69 11" xfId="1290" xr:uid="{00000000-0005-0000-0000-000007050000}"/>
    <cellStyle name="20% - Accent1 69 12" xfId="1291" xr:uid="{00000000-0005-0000-0000-000008050000}"/>
    <cellStyle name="20% - Accent1 69 13" xfId="1292" xr:uid="{00000000-0005-0000-0000-000009050000}"/>
    <cellStyle name="20% - Accent1 69 14" xfId="1293" xr:uid="{00000000-0005-0000-0000-00000A050000}"/>
    <cellStyle name="20% - Accent1 69 15" xfId="1294" xr:uid="{00000000-0005-0000-0000-00000B050000}"/>
    <cellStyle name="20% - Accent1 69 16" xfId="1295" xr:uid="{00000000-0005-0000-0000-00000C050000}"/>
    <cellStyle name="20% - Accent1 69 17" xfId="1296" xr:uid="{00000000-0005-0000-0000-00000D050000}"/>
    <cellStyle name="20% - Accent1 69 18" xfId="1297" xr:uid="{00000000-0005-0000-0000-00000E050000}"/>
    <cellStyle name="20% - Accent1 69 19" xfId="1298" xr:uid="{00000000-0005-0000-0000-00000F050000}"/>
    <cellStyle name="20% - Accent1 69 2" xfId="1299" xr:uid="{00000000-0005-0000-0000-000010050000}"/>
    <cellStyle name="20% - Accent1 69 20" xfId="1300" xr:uid="{00000000-0005-0000-0000-000011050000}"/>
    <cellStyle name="20% - Accent1 69 21" xfId="1301" xr:uid="{00000000-0005-0000-0000-000012050000}"/>
    <cellStyle name="20% - Accent1 69 22" xfId="1302" xr:uid="{00000000-0005-0000-0000-000013050000}"/>
    <cellStyle name="20% - Accent1 69 23" xfId="1303" xr:uid="{00000000-0005-0000-0000-000014050000}"/>
    <cellStyle name="20% - Accent1 69 24" xfId="1304" xr:uid="{00000000-0005-0000-0000-000015050000}"/>
    <cellStyle name="20% - Accent1 69 25" xfId="1305" xr:uid="{00000000-0005-0000-0000-000016050000}"/>
    <cellStyle name="20% - Accent1 69 26" xfId="1306" xr:uid="{00000000-0005-0000-0000-000017050000}"/>
    <cellStyle name="20% - Accent1 69 27" xfId="1307" xr:uid="{00000000-0005-0000-0000-000018050000}"/>
    <cellStyle name="20% - Accent1 69 28" xfId="1308" xr:uid="{00000000-0005-0000-0000-000019050000}"/>
    <cellStyle name="20% - Accent1 69 29" xfId="1309" xr:uid="{00000000-0005-0000-0000-00001A050000}"/>
    <cellStyle name="20% - Accent1 69 3" xfId="1310" xr:uid="{00000000-0005-0000-0000-00001B050000}"/>
    <cellStyle name="20% - Accent1 69 30" xfId="1311" xr:uid="{00000000-0005-0000-0000-00001C050000}"/>
    <cellStyle name="20% - Accent1 69 31" xfId="1312" xr:uid="{00000000-0005-0000-0000-00001D050000}"/>
    <cellStyle name="20% - Accent1 69 32" xfId="1313" xr:uid="{00000000-0005-0000-0000-00001E050000}"/>
    <cellStyle name="20% - Accent1 69 33" xfId="1314" xr:uid="{00000000-0005-0000-0000-00001F050000}"/>
    <cellStyle name="20% - Accent1 69 34" xfId="1315" xr:uid="{00000000-0005-0000-0000-000020050000}"/>
    <cellStyle name="20% - Accent1 69 35" xfId="1316" xr:uid="{00000000-0005-0000-0000-000021050000}"/>
    <cellStyle name="20% - Accent1 69 36" xfId="1317" xr:uid="{00000000-0005-0000-0000-000022050000}"/>
    <cellStyle name="20% - Accent1 69 37" xfId="1318" xr:uid="{00000000-0005-0000-0000-000023050000}"/>
    <cellStyle name="20% - Accent1 69 38" xfId="1319" xr:uid="{00000000-0005-0000-0000-000024050000}"/>
    <cellStyle name="20% - Accent1 69 39" xfId="1320" xr:uid="{00000000-0005-0000-0000-000025050000}"/>
    <cellStyle name="20% - Accent1 69 4" xfId="1321" xr:uid="{00000000-0005-0000-0000-000026050000}"/>
    <cellStyle name="20% - Accent1 69 40" xfId="1322" xr:uid="{00000000-0005-0000-0000-000027050000}"/>
    <cellStyle name="20% - Accent1 69 41" xfId="1323" xr:uid="{00000000-0005-0000-0000-000028050000}"/>
    <cellStyle name="20% - Accent1 69 42" xfId="1324" xr:uid="{00000000-0005-0000-0000-000029050000}"/>
    <cellStyle name="20% - Accent1 69 43" xfId="1325" xr:uid="{00000000-0005-0000-0000-00002A050000}"/>
    <cellStyle name="20% - Accent1 69 44" xfId="1326" xr:uid="{00000000-0005-0000-0000-00002B050000}"/>
    <cellStyle name="20% - Accent1 69 45" xfId="1327" xr:uid="{00000000-0005-0000-0000-00002C050000}"/>
    <cellStyle name="20% - Accent1 69 46" xfId="1328" xr:uid="{00000000-0005-0000-0000-00002D050000}"/>
    <cellStyle name="20% - Accent1 69 47" xfId="1329" xr:uid="{00000000-0005-0000-0000-00002E050000}"/>
    <cellStyle name="20% - Accent1 69 48" xfId="1330" xr:uid="{00000000-0005-0000-0000-00002F050000}"/>
    <cellStyle name="20% - Accent1 69 49" xfId="1331" xr:uid="{00000000-0005-0000-0000-000030050000}"/>
    <cellStyle name="20% - Accent1 69 5" xfId="1332" xr:uid="{00000000-0005-0000-0000-000031050000}"/>
    <cellStyle name="20% - Accent1 69 50" xfId="1333" xr:uid="{00000000-0005-0000-0000-000032050000}"/>
    <cellStyle name="20% - Accent1 69 51" xfId="1334" xr:uid="{00000000-0005-0000-0000-000033050000}"/>
    <cellStyle name="20% - Accent1 69 52" xfId="1335" xr:uid="{00000000-0005-0000-0000-000034050000}"/>
    <cellStyle name="20% - Accent1 69 53" xfId="1336" xr:uid="{00000000-0005-0000-0000-000035050000}"/>
    <cellStyle name="20% - Accent1 69 54" xfId="1337" xr:uid="{00000000-0005-0000-0000-000036050000}"/>
    <cellStyle name="20% - Accent1 69 55" xfId="1338" xr:uid="{00000000-0005-0000-0000-000037050000}"/>
    <cellStyle name="20% - Accent1 69 56" xfId="1339" xr:uid="{00000000-0005-0000-0000-000038050000}"/>
    <cellStyle name="20% - Accent1 69 57" xfId="1340" xr:uid="{00000000-0005-0000-0000-000039050000}"/>
    <cellStyle name="20% - Accent1 69 58" xfId="1341" xr:uid="{00000000-0005-0000-0000-00003A050000}"/>
    <cellStyle name="20% - Accent1 69 59" xfId="1342" xr:uid="{00000000-0005-0000-0000-00003B050000}"/>
    <cellStyle name="20% - Accent1 69 6" xfId="1343" xr:uid="{00000000-0005-0000-0000-00003C050000}"/>
    <cellStyle name="20% - Accent1 69 60" xfId="1344" xr:uid="{00000000-0005-0000-0000-00003D050000}"/>
    <cellStyle name="20% - Accent1 69 61" xfId="1345" xr:uid="{00000000-0005-0000-0000-00003E050000}"/>
    <cellStyle name="20% - Accent1 69 62" xfId="1346" xr:uid="{00000000-0005-0000-0000-00003F050000}"/>
    <cellStyle name="20% - Accent1 69 63" xfId="1347" xr:uid="{00000000-0005-0000-0000-000040050000}"/>
    <cellStyle name="20% - Accent1 69 64" xfId="1348" xr:uid="{00000000-0005-0000-0000-000041050000}"/>
    <cellStyle name="20% - Accent1 69 65" xfId="1349" xr:uid="{00000000-0005-0000-0000-000042050000}"/>
    <cellStyle name="20% - Accent1 69 66" xfId="1350" xr:uid="{00000000-0005-0000-0000-000043050000}"/>
    <cellStyle name="20% - Accent1 69 67" xfId="1351" xr:uid="{00000000-0005-0000-0000-000044050000}"/>
    <cellStyle name="20% - Accent1 69 68" xfId="1352" xr:uid="{00000000-0005-0000-0000-000045050000}"/>
    <cellStyle name="20% - Accent1 69 69" xfId="1353" xr:uid="{00000000-0005-0000-0000-000046050000}"/>
    <cellStyle name="20% - Accent1 69 7" xfId="1354" xr:uid="{00000000-0005-0000-0000-000047050000}"/>
    <cellStyle name="20% - Accent1 69 70" xfId="1355" xr:uid="{00000000-0005-0000-0000-000048050000}"/>
    <cellStyle name="20% - Accent1 69 71" xfId="1356" xr:uid="{00000000-0005-0000-0000-000049050000}"/>
    <cellStyle name="20% - Accent1 69 72" xfId="1357" xr:uid="{00000000-0005-0000-0000-00004A050000}"/>
    <cellStyle name="20% - Accent1 69 73" xfId="1358" xr:uid="{00000000-0005-0000-0000-00004B050000}"/>
    <cellStyle name="20% - Accent1 69 74" xfId="1359" xr:uid="{00000000-0005-0000-0000-00004C050000}"/>
    <cellStyle name="20% - Accent1 69 75" xfId="1360" xr:uid="{00000000-0005-0000-0000-00004D050000}"/>
    <cellStyle name="20% - Accent1 69 76" xfId="1361" xr:uid="{00000000-0005-0000-0000-00004E050000}"/>
    <cellStyle name="20% - Accent1 69 77" xfId="1362" xr:uid="{00000000-0005-0000-0000-00004F050000}"/>
    <cellStyle name="20% - Accent1 69 78" xfId="1363" xr:uid="{00000000-0005-0000-0000-000050050000}"/>
    <cellStyle name="20% - Accent1 69 79" xfId="1364" xr:uid="{00000000-0005-0000-0000-000051050000}"/>
    <cellStyle name="20% - Accent1 69 8" xfId="1365" xr:uid="{00000000-0005-0000-0000-000052050000}"/>
    <cellStyle name="20% - Accent1 69 80" xfId="1366" xr:uid="{00000000-0005-0000-0000-000053050000}"/>
    <cellStyle name="20% - Accent1 69 81" xfId="1367" xr:uid="{00000000-0005-0000-0000-000054050000}"/>
    <cellStyle name="20% - Accent1 69 82" xfId="1368" xr:uid="{00000000-0005-0000-0000-000055050000}"/>
    <cellStyle name="20% - Accent1 69 83" xfId="1369" xr:uid="{00000000-0005-0000-0000-000056050000}"/>
    <cellStyle name="20% - Accent1 69 84" xfId="1370" xr:uid="{00000000-0005-0000-0000-000057050000}"/>
    <cellStyle name="20% - Accent1 69 85" xfId="1371" xr:uid="{00000000-0005-0000-0000-000058050000}"/>
    <cellStyle name="20% - Accent1 69 86" xfId="1372" xr:uid="{00000000-0005-0000-0000-000059050000}"/>
    <cellStyle name="20% - Accent1 69 87" xfId="1373" xr:uid="{00000000-0005-0000-0000-00005A050000}"/>
    <cellStyle name="20% - Accent1 69 88" xfId="1374" xr:uid="{00000000-0005-0000-0000-00005B050000}"/>
    <cellStyle name="20% - Accent1 69 89" xfId="1375" xr:uid="{00000000-0005-0000-0000-00005C050000}"/>
    <cellStyle name="20% - Accent1 69 9" xfId="1376" xr:uid="{00000000-0005-0000-0000-00005D050000}"/>
    <cellStyle name="20% - Accent1 69 90" xfId="1377" xr:uid="{00000000-0005-0000-0000-00005E050000}"/>
    <cellStyle name="20% - Accent1 69 91" xfId="1378" xr:uid="{00000000-0005-0000-0000-00005F050000}"/>
    <cellStyle name="20% - Accent1 69 92" xfId="1379" xr:uid="{00000000-0005-0000-0000-000060050000}"/>
    <cellStyle name="20% - Accent1 69 93" xfId="1380" xr:uid="{00000000-0005-0000-0000-000061050000}"/>
    <cellStyle name="20% - Accent1 7" xfId="1381" xr:uid="{00000000-0005-0000-0000-000062050000}"/>
    <cellStyle name="20% - Accent1 7 10" xfId="1382" xr:uid="{00000000-0005-0000-0000-000063050000}"/>
    <cellStyle name="20% - Accent1 7 11" xfId="1383" xr:uid="{00000000-0005-0000-0000-000064050000}"/>
    <cellStyle name="20% - Accent1 7 12" xfId="1384" xr:uid="{00000000-0005-0000-0000-000065050000}"/>
    <cellStyle name="20% - Accent1 7 2" xfId="1385" xr:uid="{00000000-0005-0000-0000-000066050000}"/>
    <cellStyle name="20% - Accent1 7 2 10" xfId="1386" xr:uid="{00000000-0005-0000-0000-000067050000}"/>
    <cellStyle name="20% - Accent1 7 2 11" xfId="1387" xr:uid="{00000000-0005-0000-0000-000068050000}"/>
    <cellStyle name="20% - Accent1 7 2 2" xfId="1388" xr:uid="{00000000-0005-0000-0000-000069050000}"/>
    <cellStyle name="20% - Accent1 7 2 2 10" xfId="1389" xr:uid="{00000000-0005-0000-0000-00006A050000}"/>
    <cellStyle name="20% - Accent1 7 2 2 11" xfId="1390" xr:uid="{00000000-0005-0000-0000-00006B050000}"/>
    <cellStyle name="20% - Accent1 7 2 2 2" xfId="1391" xr:uid="{00000000-0005-0000-0000-00006C050000}"/>
    <cellStyle name="20% - Accent1 7 2 2 2 2" xfId="1392" xr:uid="{00000000-0005-0000-0000-00006D050000}"/>
    <cellStyle name="20% - Accent1 7 2 2 3" xfId="1393" xr:uid="{00000000-0005-0000-0000-00006E050000}"/>
    <cellStyle name="20% - Accent1 7 2 2 4" xfId="1394" xr:uid="{00000000-0005-0000-0000-00006F050000}"/>
    <cellStyle name="20% - Accent1 7 2 2 5" xfId="1395" xr:uid="{00000000-0005-0000-0000-000070050000}"/>
    <cellStyle name="20% - Accent1 7 2 2 6" xfId="1396" xr:uid="{00000000-0005-0000-0000-000071050000}"/>
    <cellStyle name="20% - Accent1 7 2 2 7" xfId="1397" xr:uid="{00000000-0005-0000-0000-000072050000}"/>
    <cellStyle name="20% - Accent1 7 2 2 8" xfId="1398" xr:uid="{00000000-0005-0000-0000-000073050000}"/>
    <cellStyle name="20% - Accent1 7 2 2 9" xfId="1399" xr:uid="{00000000-0005-0000-0000-000074050000}"/>
    <cellStyle name="20% - Accent1 7 2 3" xfId="1400" xr:uid="{00000000-0005-0000-0000-000075050000}"/>
    <cellStyle name="20% - Accent1 7 2 3 2" xfId="1401" xr:uid="{00000000-0005-0000-0000-000076050000}"/>
    <cellStyle name="20% - Accent1 7 2 4" xfId="1402" xr:uid="{00000000-0005-0000-0000-000077050000}"/>
    <cellStyle name="20% - Accent1 7 2 5" xfId="1403" xr:uid="{00000000-0005-0000-0000-000078050000}"/>
    <cellStyle name="20% - Accent1 7 2 6" xfId="1404" xr:uid="{00000000-0005-0000-0000-000079050000}"/>
    <cellStyle name="20% - Accent1 7 2 7" xfId="1405" xr:uid="{00000000-0005-0000-0000-00007A050000}"/>
    <cellStyle name="20% - Accent1 7 2 8" xfId="1406" xr:uid="{00000000-0005-0000-0000-00007B050000}"/>
    <cellStyle name="20% - Accent1 7 2 9" xfId="1407" xr:uid="{00000000-0005-0000-0000-00007C050000}"/>
    <cellStyle name="20% - Accent1 7 3" xfId="1408" xr:uid="{00000000-0005-0000-0000-00007D050000}"/>
    <cellStyle name="20% - Accent1 7 3 10" xfId="1409" xr:uid="{00000000-0005-0000-0000-00007E050000}"/>
    <cellStyle name="20% - Accent1 7 3 11" xfId="1410" xr:uid="{00000000-0005-0000-0000-00007F050000}"/>
    <cellStyle name="20% - Accent1 7 3 2" xfId="1411" xr:uid="{00000000-0005-0000-0000-000080050000}"/>
    <cellStyle name="20% - Accent1 7 3 3" xfId="1412" xr:uid="{00000000-0005-0000-0000-000081050000}"/>
    <cellStyle name="20% - Accent1 7 3 4" xfId="1413" xr:uid="{00000000-0005-0000-0000-000082050000}"/>
    <cellStyle name="20% - Accent1 7 3 5" xfId="1414" xr:uid="{00000000-0005-0000-0000-000083050000}"/>
    <cellStyle name="20% - Accent1 7 3 6" xfId="1415" xr:uid="{00000000-0005-0000-0000-000084050000}"/>
    <cellStyle name="20% - Accent1 7 3 7" xfId="1416" xr:uid="{00000000-0005-0000-0000-000085050000}"/>
    <cellStyle name="20% - Accent1 7 3 8" xfId="1417" xr:uid="{00000000-0005-0000-0000-000086050000}"/>
    <cellStyle name="20% - Accent1 7 3 9" xfId="1418" xr:uid="{00000000-0005-0000-0000-000087050000}"/>
    <cellStyle name="20% - Accent1 7 4" xfId="1419" xr:uid="{00000000-0005-0000-0000-000088050000}"/>
    <cellStyle name="20% - Accent1 7 4 2" xfId="1420" xr:uid="{00000000-0005-0000-0000-000089050000}"/>
    <cellStyle name="20% - Accent1 7 5" xfId="1421" xr:uid="{00000000-0005-0000-0000-00008A050000}"/>
    <cellStyle name="20% - Accent1 7 5 2" xfId="1422" xr:uid="{00000000-0005-0000-0000-00008B050000}"/>
    <cellStyle name="20% - Accent1 7 6" xfId="1423" xr:uid="{00000000-0005-0000-0000-00008C050000}"/>
    <cellStyle name="20% - Accent1 7 7" xfId="1424" xr:uid="{00000000-0005-0000-0000-00008D050000}"/>
    <cellStyle name="20% - Accent1 7 8" xfId="1425" xr:uid="{00000000-0005-0000-0000-00008E050000}"/>
    <cellStyle name="20% - Accent1 7 9" xfId="1426" xr:uid="{00000000-0005-0000-0000-00008F050000}"/>
    <cellStyle name="20% - Accent1 70" xfId="1427" xr:uid="{00000000-0005-0000-0000-000090050000}"/>
    <cellStyle name="20% - Accent1 71" xfId="1428" xr:uid="{00000000-0005-0000-0000-000091050000}"/>
    <cellStyle name="20% - Accent1 72" xfId="1429" xr:uid="{00000000-0005-0000-0000-000092050000}"/>
    <cellStyle name="20% - Accent1 73" xfId="1430" xr:uid="{00000000-0005-0000-0000-000093050000}"/>
    <cellStyle name="20% - Accent1 74" xfId="1431" xr:uid="{00000000-0005-0000-0000-000094050000}"/>
    <cellStyle name="20% - Accent1 75" xfId="1432" xr:uid="{00000000-0005-0000-0000-000095050000}"/>
    <cellStyle name="20% - Accent1 76" xfId="1433" xr:uid="{00000000-0005-0000-0000-000096050000}"/>
    <cellStyle name="20% - Accent1 77" xfId="1434" xr:uid="{00000000-0005-0000-0000-000097050000}"/>
    <cellStyle name="20% - Accent1 78" xfId="1435" xr:uid="{00000000-0005-0000-0000-000098050000}"/>
    <cellStyle name="20% - Accent1 79" xfId="1436" xr:uid="{00000000-0005-0000-0000-000099050000}"/>
    <cellStyle name="20% - Accent1 8" xfId="1437" xr:uid="{00000000-0005-0000-0000-00009A050000}"/>
    <cellStyle name="20% - Accent1 8 10" xfId="1438" xr:uid="{00000000-0005-0000-0000-00009B050000}"/>
    <cellStyle name="20% - Accent1 8 11" xfId="1439" xr:uid="{00000000-0005-0000-0000-00009C050000}"/>
    <cellStyle name="20% - Accent1 8 2" xfId="1440" xr:uid="{00000000-0005-0000-0000-00009D050000}"/>
    <cellStyle name="20% - Accent1 8 2 10" xfId="1441" xr:uid="{00000000-0005-0000-0000-00009E050000}"/>
    <cellStyle name="20% - Accent1 8 2 2" xfId="1442" xr:uid="{00000000-0005-0000-0000-00009F050000}"/>
    <cellStyle name="20% - Accent1 8 2 2 2" xfId="1443" xr:uid="{00000000-0005-0000-0000-0000A0050000}"/>
    <cellStyle name="20% - Accent1 8 2 2 3" xfId="1444" xr:uid="{00000000-0005-0000-0000-0000A1050000}"/>
    <cellStyle name="20% - Accent1 8 2 3" xfId="1445" xr:uid="{00000000-0005-0000-0000-0000A2050000}"/>
    <cellStyle name="20% - Accent1 8 2 3 2" xfId="1446" xr:uid="{00000000-0005-0000-0000-0000A3050000}"/>
    <cellStyle name="20% - Accent1 8 2 4" xfId="1447" xr:uid="{00000000-0005-0000-0000-0000A4050000}"/>
    <cellStyle name="20% - Accent1 8 2 5" xfId="1448" xr:uid="{00000000-0005-0000-0000-0000A5050000}"/>
    <cellStyle name="20% - Accent1 8 2 6" xfId="1449" xr:uid="{00000000-0005-0000-0000-0000A6050000}"/>
    <cellStyle name="20% - Accent1 8 2 7" xfId="1450" xr:uid="{00000000-0005-0000-0000-0000A7050000}"/>
    <cellStyle name="20% - Accent1 8 2 8" xfId="1451" xr:uid="{00000000-0005-0000-0000-0000A8050000}"/>
    <cellStyle name="20% - Accent1 8 2 9" xfId="1452" xr:uid="{00000000-0005-0000-0000-0000A9050000}"/>
    <cellStyle name="20% - Accent1 8 3" xfId="1453" xr:uid="{00000000-0005-0000-0000-0000AA050000}"/>
    <cellStyle name="20% - Accent1 8 3 2" xfId="1454" xr:uid="{00000000-0005-0000-0000-0000AB050000}"/>
    <cellStyle name="20% - Accent1 8 4" xfId="1455" xr:uid="{00000000-0005-0000-0000-0000AC050000}"/>
    <cellStyle name="20% - Accent1 8 4 2" xfId="1456" xr:uid="{00000000-0005-0000-0000-0000AD050000}"/>
    <cellStyle name="20% - Accent1 8 5" xfId="1457" xr:uid="{00000000-0005-0000-0000-0000AE050000}"/>
    <cellStyle name="20% - Accent1 8 5 2" xfId="1458" xr:uid="{00000000-0005-0000-0000-0000AF050000}"/>
    <cellStyle name="20% - Accent1 8 6" xfId="1459" xr:uid="{00000000-0005-0000-0000-0000B0050000}"/>
    <cellStyle name="20% - Accent1 8 7" xfId="1460" xr:uid="{00000000-0005-0000-0000-0000B1050000}"/>
    <cellStyle name="20% - Accent1 8 8" xfId="1461" xr:uid="{00000000-0005-0000-0000-0000B2050000}"/>
    <cellStyle name="20% - Accent1 8 9" xfId="1462" xr:uid="{00000000-0005-0000-0000-0000B3050000}"/>
    <cellStyle name="20% - Accent1 80" xfId="1463" xr:uid="{00000000-0005-0000-0000-0000B4050000}"/>
    <cellStyle name="20% - Accent1 81" xfId="1464" xr:uid="{00000000-0005-0000-0000-0000B5050000}"/>
    <cellStyle name="20% - Accent1 82" xfId="1465" xr:uid="{00000000-0005-0000-0000-0000B6050000}"/>
    <cellStyle name="20% - Accent1 83" xfId="1466" xr:uid="{00000000-0005-0000-0000-0000B7050000}"/>
    <cellStyle name="20% - Accent1 84" xfId="1467" xr:uid="{00000000-0005-0000-0000-0000B8050000}"/>
    <cellStyle name="20% - Accent1 85" xfId="1468" xr:uid="{00000000-0005-0000-0000-0000B9050000}"/>
    <cellStyle name="20% - Accent1 86" xfId="1469" xr:uid="{00000000-0005-0000-0000-0000BA050000}"/>
    <cellStyle name="20% - Accent1 87" xfId="1470" xr:uid="{00000000-0005-0000-0000-0000BB050000}"/>
    <cellStyle name="20% - Accent1 88" xfId="1471" xr:uid="{00000000-0005-0000-0000-0000BC050000}"/>
    <cellStyle name="20% - Accent1 89" xfId="1472" xr:uid="{00000000-0005-0000-0000-0000BD050000}"/>
    <cellStyle name="20% - Accent1 9" xfId="1473" xr:uid="{00000000-0005-0000-0000-0000BE050000}"/>
    <cellStyle name="20% - Accent1 9 10" xfId="1474" xr:uid="{00000000-0005-0000-0000-0000BF050000}"/>
    <cellStyle name="20% - Accent1 9 11" xfId="1475" xr:uid="{00000000-0005-0000-0000-0000C0050000}"/>
    <cellStyle name="20% - Accent1 9 2" xfId="1476" xr:uid="{00000000-0005-0000-0000-0000C1050000}"/>
    <cellStyle name="20% - Accent1 9 2 10" xfId="1477" xr:uid="{00000000-0005-0000-0000-0000C2050000}"/>
    <cellStyle name="20% - Accent1 9 2 2" xfId="1478" xr:uid="{00000000-0005-0000-0000-0000C3050000}"/>
    <cellStyle name="20% - Accent1 9 2 2 2" xfId="1479" xr:uid="{00000000-0005-0000-0000-0000C4050000}"/>
    <cellStyle name="20% - Accent1 9 2 2 3" xfId="1480" xr:uid="{00000000-0005-0000-0000-0000C5050000}"/>
    <cellStyle name="20% - Accent1 9 2 3" xfId="1481" xr:uid="{00000000-0005-0000-0000-0000C6050000}"/>
    <cellStyle name="20% - Accent1 9 2 3 2" xfId="1482" xr:uid="{00000000-0005-0000-0000-0000C7050000}"/>
    <cellStyle name="20% - Accent1 9 2 4" xfId="1483" xr:uid="{00000000-0005-0000-0000-0000C8050000}"/>
    <cellStyle name="20% - Accent1 9 2 5" xfId="1484" xr:uid="{00000000-0005-0000-0000-0000C9050000}"/>
    <cellStyle name="20% - Accent1 9 2 6" xfId="1485" xr:uid="{00000000-0005-0000-0000-0000CA050000}"/>
    <cellStyle name="20% - Accent1 9 2 7" xfId="1486" xr:uid="{00000000-0005-0000-0000-0000CB050000}"/>
    <cellStyle name="20% - Accent1 9 2 8" xfId="1487" xr:uid="{00000000-0005-0000-0000-0000CC050000}"/>
    <cellStyle name="20% - Accent1 9 2 9" xfId="1488" xr:uid="{00000000-0005-0000-0000-0000CD050000}"/>
    <cellStyle name="20% - Accent1 9 3" xfId="1489" xr:uid="{00000000-0005-0000-0000-0000CE050000}"/>
    <cellStyle name="20% - Accent1 9 3 2" xfId="1490" xr:uid="{00000000-0005-0000-0000-0000CF050000}"/>
    <cellStyle name="20% - Accent1 9 4" xfId="1491" xr:uid="{00000000-0005-0000-0000-0000D0050000}"/>
    <cellStyle name="20% - Accent1 9 4 2" xfId="1492" xr:uid="{00000000-0005-0000-0000-0000D1050000}"/>
    <cellStyle name="20% - Accent1 9 5" xfId="1493" xr:uid="{00000000-0005-0000-0000-0000D2050000}"/>
    <cellStyle name="20% - Accent1 9 5 2" xfId="1494" xr:uid="{00000000-0005-0000-0000-0000D3050000}"/>
    <cellStyle name="20% - Accent1 9 6" xfId="1495" xr:uid="{00000000-0005-0000-0000-0000D4050000}"/>
    <cellStyle name="20% - Accent1 9 7" xfId="1496" xr:uid="{00000000-0005-0000-0000-0000D5050000}"/>
    <cellStyle name="20% - Accent1 9 8" xfId="1497" xr:uid="{00000000-0005-0000-0000-0000D6050000}"/>
    <cellStyle name="20% - Accent1 9 9" xfId="1498" xr:uid="{00000000-0005-0000-0000-0000D7050000}"/>
    <cellStyle name="20% - Accent1 90" xfId="1499" xr:uid="{00000000-0005-0000-0000-0000D8050000}"/>
    <cellStyle name="20% - Accent1 91" xfId="1500" xr:uid="{00000000-0005-0000-0000-0000D9050000}"/>
    <cellStyle name="20% - Accent1 92" xfId="1501" xr:uid="{00000000-0005-0000-0000-0000DA050000}"/>
    <cellStyle name="20% - Accent1 93" xfId="1502" xr:uid="{00000000-0005-0000-0000-0000DB050000}"/>
    <cellStyle name="20% - Accent1 94" xfId="1503" xr:uid="{00000000-0005-0000-0000-0000DC050000}"/>
    <cellStyle name="20% - Accent1 95" xfId="1504" xr:uid="{00000000-0005-0000-0000-0000DD050000}"/>
    <cellStyle name="20% - Accent1 96" xfId="1505" xr:uid="{00000000-0005-0000-0000-0000DE050000}"/>
    <cellStyle name="20% - Accent1 97" xfId="1506" xr:uid="{00000000-0005-0000-0000-0000DF050000}"/>
    <cellStyle name="20% - Accent1 98" xfId="1507" xr:uid="{00000000-0005-0000-0000-0000E0050000}"/>
    <cellStyle name="20% - Accent1 99" xfId="1508" xr:uid="{00000000-0005-0000-0000-0000E1050000}"/>
    <cellStyle name="20% - Accent2 10" xfId="1509" xr:uid="{00000000-0005-0000-0000-0000E2050000}"/>
    <cellStyle name="20% - Accent2 10 10" xfId="1510" xr:uid="{00000000-0005-0000-0000-0000E3050000}"/>
    <cellStyle name="20% - Accent2 10 11" xfId="1511" xr:uid="{00000000-0005-0000-0000-0000E4050000}"/>
    <cellStyle name="20% - Accent2 10 2" xfId="1512" xr:uid="{00000000-0005-0000-0000-0000E5050000}"/>
    <cellStyle name="20% - Accent2 10 2 10" xfId="1513" xr:uid="{00000000-0005-0000-0000-0000E6050000}"/>
    <cellStyle name="20% - Accent2 10 2 2" xfId="1514" xr:uid="{00000000-0005-0000-0000-0000E7050000}"/>
    <cellStyle name="20% - Accent2 10 2 2 2" xfId="1515" xr:uid="{00000000-0005-0000-0000-0000E8050000}"/>
    <cellStyle name="20% - Accent2 10 2 2 3" xfId="1516" xr:uid="{00000000-0005-0000-0000-0000E9050000}"/>
    <cellStyle name="20% - Accent2 10 2 3" xfId="1517" xr:uid="{00000000-0005-0000-0000-0000EA050000}"/>
    <cellStyle name="20% - Accent2 10 2 3 2" xfId="1518" xr:uid="{00000000-0005-0000-0000-0000EB050000}"/>
    <cellStyle name="20% - Accent2 10 2 4" xfId="1519" xr:uid="{00000000-0005-0000-0000-0000EC050000}"/>
    <cellStyle name="20% - Accent2 10 2 5" xfId="1520" xr:uid="{00000000-0005-0000-0000-0000ED050000}"/>
    <cellStyle name="20% - Accent2 10 2 6" xfId="1521" xr:uid="{00000000-0005-0000-0000-0000EE050000}"/>
    <cellStyle name="20% - Accent2 10 2 7" xfId="1522" xr:uid="{00000000-0005-0000-0000-0000EF050000}"/>
    <cellStyle name="20% - Accent2 10 2 8" xfId="1523" xr:uid="{00000000-0005-0000-0000-0000F0050000}"/>
    <cellStyle name="20% - Accent2 10 2 9" xfId="1524" xr:uid="{00000000-0005-0000-0000-0000F1050000}"/>
    <cellStyle name="20% - Accent2 10 3" xfId="1525" xr:uid="{00000000-0005-0000-0000-0000F2050000}"/>
    <cellStyle name="20% - Accent2 10 3 2" xfId="1526" xr:uid="{00000000-0005-0000-0000-0000F3050000}"/>
    <cellStyle name="20% - Accent2 10 4" xfId="1527" xr:uid="{00000000-0005-0000-0000-0000F4050000}"/>
    <cellStyle name="20% - Accent2 10 4 2" xfId="1528" xr:uid="{00000000-0005-0000-0000-0000F5050000}"/>
    <cellStyle name="20% - Accent2 10 5" xfId="1529" xr:uid="{00000000-0005-0000-0000-0000F6050000}"/>
    <cellStyle name="20% - Accent2 10 5 2" xfId="1530" xr:uid="{00000000-0005-0000-0000-0000F7050000}"/>
    <cellStyle name="20% - Accent2 10 6" xfId="1531" xr:uid="{00000000-0005-0000-0000-0000F8050000}"/>
    <cellStyle name="20% - Accent2 10 7" xfId="1532" xr:uid="{00000000-0005-0000-0000-0000F9050000}"/>
    <cellStyle name="20% - Accent2 10 8" xfId="1533" xr:uid="{00000000-0005-0000-0000-0000FA050000}"/>
    <cellStyle name="20% - Accent2 10 9" xfId="1534" xr:uid="{00000000-0005-0000-0000-0000FB050000}"/>
    <cellStyle name="20% - Accent2 100" xfId="1535" xr:uid="{00000000-0005-0000-0000-0000FC050000}"/>
    <cellStyle name="20% - Accent2 101" xfId="1536" xr:uid="{00000000-0005-0000-0000-0000FD050000}"/>
    <cellStyle name="20% - Accent2 102" xfId="1537" xr:uid="{00000000-0005-0000-0000-0000FE050000}"/>
    <cellStyle name="20% - Accent2 103" xfId="1538" xr:uid="{00000000-0005-0000-0000-0000FF050000}"/>
    <cellStyle name="20% - Accent2 104" xfId="1539" xr:uid="{00000000-0005-0000-0000-000000060000}"/>
    <cellStyle name="20% - Accent2 105" xfId="1540" xr:uid="{00000000-0005-0000-0000-000001060000}"/>
    <cellStyle name="20% - Accent2 106" xfId="1541" xr:uid="{00000000-0005-0000-0000-000002060000}"/>
    <cellStyle name="20% - Accent2 107" xfId="1542" xr:uid="{00000000-0005-0000-0000-000003060000}"/>
    <cellStyle name="20% - Accent2 108" xfId="1543" xr:uid="{00000000-0005-0000-0000-000004060000}"/>
    <cellStyle name="20% - Accent2 109" xfId="1544" xr:uid="{00000000-0005-0000-0000-000005060000}"/>
    <cellStyle name="20% - Accent2 11" xfId="1545" xr:uid="{00000000-0005-0000-0000-000006060000}"/>
    <cellStyle name="20% - Accent2 11 10" xfId="1546" xr:uid="{00000000-0005-0000-0000-000007060000}"/>
    <cellStyle name="20% - Accent2 11 11" xfId="1547" xr:uid="{00000000-0005-0000-0000-000008060000}"/>
    <cellStyle name="20% - Accent2 11 2" xfId="1548" xr:uid="{00000000-0005-0000-0000-000009060000}"/>
    <cellStyle name="20% - Accent2 11 2 10" xfId="1549" xr:uid="{00000000-0005-0000-0000-00000A060000}"/>
    <cellStyle name="20% - Accent2 11 2 2" xfId="1550" xr:uid="{00000000-0005-0000-0000-00000B060000}"/>
    <cellStyle name="20% - Accent2 11 2 2 2" xfId="1551" xr:uid="{00000000-0005-0000-0000-00000C060000}"/>
    <cellStyle name="20% - Accent2 11 2 2 3" xfId="1552" xr:uid="{00000000-0005-0000-0000-00000D060000}"/>
    <cellStyle name="20% - Accent2 11 2 3" xfId="1553" xr:uid="{00000000-0005-0000-0000-00000E060000}"/>
    <cellStyle name="20% - Accent2 11 2 3 2" xfId="1554" xr:uid="{00000000-0005-0000-0000-00000F060000}"/>
    <cellStyle name="20% - Accent2 11 2 4" xfId="1555" xr:uid="{00000000-0005-0000-0000-000010060000}"/>
    <cellStyle name="20% - Accent2 11 2 5" xfId="1556" xr:uid="{00000000-0005-0000-0000-000011060000}"/>
    <cellStyle name="20% - Accent2 11 2 6" xfId="1557" xr:uid="{00000000-0005-0000-0000-000012060000}"/>
    <cellStyle name="20% - Accent2 11 2 7" xfId="1558" xr:uid="{00000000-0005-0000-0000-000013060000}"/>
    <cellStyle name="20% - Accent2 11 2 8" xfId="1559" xr:uid="{00000000-0005-0000-0000-000014060000}"/>
    <cellStyle name="20% - Accent2 11 2 9" xfId="1560" xr:uid="{00000000-0005-0000-0000-000015060000}"/>
    <cellStyle name="20% - Accent2 11 3" xfId="1561" xr:uid="{00000000-0005-0000-0000-000016060000}"/>
    <cellStyle name="20% - Accent2 11 3 2" xfId="1562" xr:uid="{00000000-0005-0000-0000-000017060000}"/>
    <cellStyle name="20% - Accent2 11 4" xfId="1563" xr:uid="{00000000-0005-0000-0000-000018060000}"/>
    <cellStyle name="20% - Accent2 11 4 2" xfId="1564" xr:uid="{00000000-0005-0000-0000-000019060000}"/>
    <cellStyle name="20% - Accent2 11 5" xfId="1565" xr:uid="{00000000-0005-0000-0000-00001A060000}"/>
    <cellStyle name="20% - Accent2 11 5 2" xfId="1566" xr:uid="{00000000-0005-0000-0000-00001B060000}"/>
    <cellStyle name="20% - Accent2 11 6" xfId="1567" xr:uid="{00000000-0005-0000-0000-00001C060000}"/>
    <cellStyle name="20% - Accent2 11 7" xfId="1568" xr:uid="{00000000-0005-0000-0000-00001D060000}"/>
    <cellStyle name="20% - Accent2 11 8" xfId="1569" xr:uid="{00000000-0005-0000-0000-00001E060000}"/>
    <cellStyle name="20% - Accent2 11 9" xfId="1570" xr:uid="{00000000-0005-0000-0000-00001F060000}"/>
    <cellStyle name="20% - Accent2 110" xfId="1571" xr:uid="{00000000-0005-0000-0000-000020060000}"/>
    <cellStyle name="20% - Accent2 111" xfId="1572" xr:uid="{00000000-0005-0000-0000-000021060000}"/>
    <cellStyle name="20% - Accent2 112" xfId="1573" xr:uid="{00000000-0005-0000-0000-000022060000}"/>
    <cellStyle name="20% - Accent2 113" xfId="1574" xr:uid="{00000000-0005-0000-0000-000023060000}"/>
    <cellStyle name="20% - Accent2 114" xfId="1575" xr:uid="{00000000-0005-0000-0000-000024060000}"/>
    <cellStyle name="20% - Accent2 115" xfId="1576" xr:uid="{00000000-0005-0000-0000-000025060000}"/>
    <cellStyle name="20% - Accent2 116" xfId="1577" xr:uid="{00000000-0005-0000-0000-000026060000}"/>
    <cellStyle name="20% - Accent2 117" xfId="1578" xr:uid="{00000000-0005-0000-0000-000027060000}"/>
    <cellStyle name="20% - Accent2 118" xfId="1579" xr:uid="{00000000-0005-0000-0000-000028060000}"/>
    <cellStyle name="20% - Accent2 119" xfId="1580" xr:uid="{00000000-0005-0000-0000-000029060000}"/>
    <cellStyle name="20% - Accent2 12" xfId="1581" xr:uid="{00000000-0005-0000-0000-00002A060000}"/>
    <cellStyle name="20% - Accent2 12 10" xfId="1582" xr:uid="{00000000-0005-0000-0000-00002B060000}"/>
    <cellStyle name="20% - Accent2 12 11" xfId="1583" xr:uid="{00000000-0005-0000-0000-00002C060000}"/>
    <cellStyle name="20% - Accent2 12 12" xfId="1584" xr:uid="{00000000-0005-0000-0000-00002D060000}"/>
    <cellStyle name="20% - Accent2 12 2" xfId="1585" xr:uid="{00000000-0005-0000-0000-00002E060000}"/>
    <cellStyle name="20% - Accent2 12 2 10" xfId="1586" xr:uid="{00000000-0005-0000-0000-00002F060000}"/>
    <cellStyle name="20% - Accent2 12 2 11" xfId="1587" xr:uid="{00000000-0005-0000-0000-000030060000}"/>
    <cellStyle name="20% - Accent2 12 2 2" xfId="1588" xr:uid="{00000000-0005-0000-0000-000031060000}"/>
    <cellStyle name="20% - Accent2 12 2 2 2" xfId="1589" xr:uid="{00000000-0005-0000-0000-000032060000}"/>
    <cellStyle name="20% - Accent2 12 2 2 3" xfId="1590" xr:uid="{00000000-0005-0000-0000-000033060000}"/>
    <cellStyle name="20% - Accent2 12 2 3" xfId="1591" xr:uid="{00000000-0005-0000-0000-000034060000}"/>
    <cellStyle name="20% - Accent2 12 2 3 2" xfId="1592" xr:uid="{00000000-0005-0000-0000-000035060000}"/>
    <cellStyle name="20% - Accent2 12 2 4" xfId="1593" xr:uid="{00000000-0005-0000-0000-000036060000}"/>
    <cellStyle name="20% - Accent2 12 2 5" xfId="1594" xr:uid="{00000000-0005-0000-0000-000037060000}"/>
    <cellStyle name="20% - Accent2 12 2 6" xfId="1595" xr:uid="{00000000-0005-0000-0000-000038060000}"/>
    <cellStyle name="20% - Accent2 12 2 7" xfId="1596" xr:uid="{00000000-0005-0000-0000-000039060000}"/>
    <cellStyle name="20% - Accent2 12 2 8" xfId="1597" xr:uid="{00000000-0005-0000-0000-00003A060000}"/>
    <cellStyle name="20% - Accent2 12 2 9" xfId="1598" xr:uid="{00000000-0005-0000-0000-00003B060000}"/>
    <cellStyle name="20% - Accent2 12 3" xfId="1599" xr:uid="{00000000-0005-0000-0000-00003C060000}"/>
    <cellStyle name="20% - Accent2 12 3 2" xfId="1600" xr:uid="{00000000-0005-0000-0000-00003D060000}"/>
    <cellStyle name="20% - Accent2 12 4" xfId="1601" xr:uid="{00000000-0005-0000-0000-00003E060000}"/>
    <cellStyle name="20% - Accent2 12 4 2" xfId="1602" xr:uid="{00000000-0005-0000-0000-00003F060000}"/>
    <cellStyle name="20% - Accent2 12 5" xfId="1603" xr:uid="{00000000-0005-0000-0000-000040060000}"/>
    <cellStyle name="20% - Accent2 12 5 2" xfId="1604" xr:uid="{00000000-0005-0000-0000-000041060000}"/>
    <cellStyle name="20% - Accent2 12 6" xfId="1605" xr:uid="{00000000-0005-0000-0000-000042060000}"/>
    <cellStyle name="20% - Accent2 12 7" xfId="1606" xr:uid="{00000000-0005-0000-0000-000043060000}"/>
    <cellStyle name="20% - Accent2 12 8" xfId="1607" xr:uid="{00000000-0005-0000-0000-000044060000}"/>
    <cellStyle name="20% - Accent2 12 9" xfId="1608" xr:uid="{00000000-0005-0000-0000-000045060000}"/>
    <cellStyle name="20% - Accent2 13" xfId="1609" xr:uid="{00000000-0005-0000-0000-000046060000}"/>
    <cellStyle name="20% - Accent2 13 10" xfId="1610" xr:uid="{00000000-0005-0000-0000-000047060000}"/>
    <cellStyle name="20% - Accent2 13 11" xfId="1611" xr:uid="{00000000-0005-0000-0000-000048060000}"/>
    <cellStyle name="20% - Accent2 13 2" xfId="1612" xr:uid="{00000000-0005-0000-0000-000049060000}"/>
    <cellStyle name="20% - Accent2 13 2 2" xfId="1613" xr:uid="{00000000-0005-0000-0000-00004A060000}"/>
    <cellStyle name="20% - Accent2 13 2 2 2" xfId="1614" xr:uid="{00000000-0005-0000-0000-00004B060000}"/>
    <cellStyle name="20% - Accent2 13 2 3" xfId="1615" xr:uid="{00000000-0005-0000-0000-00004C060000}"/>
    <cellStyle name="20% - Accent2 13 2 4" xfId="1616" xr:uid="{00000000-0005-0000-0000-00004D060000}"/>
    <cellStyle name="20% - Accent2 13 3" xfId="1617" xr:uid="{00000000-0005-0000-0000-00004E060000}"/>
    <cellStyle name="20% - Accent2 13 3 2" xfId="1618" xr:uid="{00000000-0005-0000-0000-00004F060000}"/>
    <cellStyle name="20% - Accent2 13 4" xfId="1619" xr:uid="{00000000-0005-0000-0000-000050060000}"/>
    <cellStyle name="20% - Accent2 13 4 2" xfId="1620" xr:uid="{00000000-0005-0000-0000-000051060000}"/>
    <cellStyle name="20% - Accent2 13 5" xfId="1621" xr:uid="{00000000-0005-0000-0000-000052060000}"/>
    <cellStyle name="20% - Accent2 13 5 2" xfId="1622" xr:uid="{00000000-0005-0000-0000-000053060000}"/>
    <cellStyle name="20% - Accent2 13 6" xfId="1623" xr:uid="{00000000-0005-0000-0000-000054060000}"/>
    <cellStyle name="20% - Accent2 13 7" xfId="1624" xr:uid="{00000000-0005-0000-0000-000055060000}"/>
    <cellStyle name="20% - Accent2 13 8" xfId="1625" xr:uid="{00000000-0005-0000-0000-000056060000}"/>
    <cellStyle name="20% - Accent2 13 9" xfId="1626" xr:uid="{00000000-0005-0000-0000-000057060000}"/>
    <cellStyle name="20% - Accent2 14" xfId="1627" xr:uid="{00000000-0005-0000-0000-000058060000}"/>
    <cellStyle name="20% - Accent2 14 2" xfId="1628" xr:uid="{00000000-0005-0000-0000-000059060000}"/>
    <cellStyle name="20% - Accent2 14 2 2" xfId="1629" xr:uid="{00000000-0005-0000-0000-00005A060000}"/>
    <cellStyle name="20% - Accent2 14 2 2 2" xfId="1630" xr:uid="{00000000-0005-0000-0000-00005B060000}"/>
    <cellStyle name="20% - Accent2 14 2 3" xfId="1631" xr:uid="{00000000-0005-0000-0000-00005C060000}"/>
    <cellStyle name="20% - Accent2 14 3" xfId="1632" xr:uid="{00000000-0005-0000-0000-00005D060000}"/>
    <cellStyle name="20% - Accent2 14 4" xfId="1633" xr:uid="{00000000-0005-0000-0000-00005E060000}"/>
    <cellStyle name="20% - Accent2 14 5" xfId="1634" xr:uid="{00000000-0005-0000-0000-00005F060000}"/>
    <cellStyle name="20% - Accent2 14 6" xfId="1635" xr:uid="{00000000-0005-0000-0000-000060060000}"/>
    <cellStyle name="20% - Accent2 15" xfId="1636" xr:uid="{00000000-0005-0000-0000-000061060000}"/>
    <cellStyle name="20% - Accent2 15 2" xfId="1637" xr:uid="{00000000-0005-0000-0000-000062060000}"/>
    <cellStyle name="20% - Accent2 15 2 2" xfId="1638" xr:uid="{00000000-0005-0000-0000-000063060000}"/>
    <cellStyle name="20% - Accent2 15 2 2 2" xfId="1639" xr:uid="{00000000-0005-0000-0000-000064060000}"/>
    <cellStyle name="20% - Accent2 15 2 3" xfId="1640" xr:uid="{00000000-0005-0000-0000-000065060000}"/>
    <cellStyle name="20% - Accent2 15 3" xfId="1641" xr:uid="{00000000-0005-0000-0000-000066060000}"/>
    <cellStyle name="20% - Accent2 15 4" xfId="1642" xr:uid="{00000000-0005-0000-0000-000067060000}"/>
    <cellStyle name="20% - Accent2 15 5" xfId="1643" xr:uid="{00000000-0005-0000-0000-000068060000}"/>
    <cellStyle name="20% - Accent2 15 6" xfId="1644" xr:uid="{00000000-0005-0000-0000-000069060000}"/>
    <cellStyle name="20% - Accent2 16" xfId="1645" xr:uid="{00000000-0005-0000-0000-00006A060000}"/>
    <cellStyle name="20% - Accent2 16 2" xfId="1646" xr:uid="{00000000-0005-0000-0000-00006B060000}"/>
    <cellStyle name="20% - Accent2 16 2 2" xfId="1647" xr:uid="{00000000-0005-0000-0000-00006C060000}"/>
    <cellStyle name="20% - Accent2 16 2 2 2" xfId="1648" xr:uid="{00000000-0005-0000-0000-00006D060000}"/>
    <cellStyle name="20% - Accent2 16 2 3" xfId="1649" xr:uid="{00000000-0005-0000-0000-00006E060000}"/>
    <cellStyle name="20% - Accent2 16 3" xfId="1650" xr:uid="{00000000-0005-0000-0000-00006F060000}"/>
    <cellStyle name="20% - Accent2 16 4" xfId="1651" xr:uid="{00000000-0005-0000-0000-000070060000}"/>
    <cellStyle name="20% - Accent2 16 5" xfId="1652" xr:uid="{00000000-0005-0000-0000-000071060000}"/>
    <cellStyle name="20% - Accent2 16 6" xfId="1653" xr:uid="{00000000-0005-0000-0000-000072060000}"/>
    <cellStyle name="20% - Accent2 17" xfId="1654" xr:uid="{00000000-0005-0000-0000-000073060000}"/>
    <cellStyle name="20% - Accent2 17 2" xfId="1655" xr:uid="{00000000-0005-0000-0000-000074060000}"/>
    <cellStyle name="20% - Accent2 17 2 2" xfId="1656" xr:uid="{00000000-0005-0000-0000-000075060000}"/>
    <cellStyle name="20% - Accent2 17 2 2 2" xfId="1657" xr:uid="{00000000-0005-0000-0000-000076060000}"/>
    <cellStyle name="20% - Accent2 17 2 3" xfId="1658" xr:uid="{00000000-0005-0000-0000-000077060000}"/>
    <cellStyle name="20% - Accent2 17 3" xfId="1659" xr:uid="{00000000-0005-0000-0000-000078060000}"/>
    <cellStyle name="20% - Accent2 17 4" xfId="1660" xr:uid="{00000000-0005-0000-0000-000079060000}"/>
    <cellStyle name="20% - Accent2 17 5" xfId="1661" xr:uid="{00000000-0005-0000-0000-00007A060000}"/>
    <cellStyle name="20% - Accent2 17 6" xfId="1662" xr:uid="{00000000-0005-0000-0000-00007B060000}"/>
    <cellStyle name="20% - Accent2 18" xfId="1663" xr:uid="{00000000-0005-0000-0000-00007C060000}"/>
    <cellStyle name="20% - Accent2 18 2" xfId="1664" xr:uid="{00000000-0005-0000-0000-00007D060000}"/>
    <cellStyle name="20% - Accent2 18 2 2" xfId="1665" xr:uid="{00000000-0005-0000-0000-00007E060000}"/>
    <cellStyle name="20% - Accent2 18 2 2 2" xfId="1666" xr:uid="{00000000-0005-0000-0000-00007F060000}"/>
    <cellStyle name="20% - Accent2 18 2 3" xfId="1667" xr:uid="{00000000-0005-0000-0000-000080060000}"/>
    <cellStyle name="20% - Accent2 18 3" xfId="1668" xr:uid="{00000000-0005-0000-0000-000081060000}"/>
    <cellStyle name="20% - Accent2 18 4" xfId="1669" xr:uid="{00000000-0005-0000-0000-000082060000}"/>
    <cellStyle name="20% - Accent2 18 5" xfId="1670" xr:uid="{00000000-0005-0000-0000-000083060000}"/>
    <cellStyle name="20% - Accent2 18 6" xfId="1671" xr:uid="{00000000-0005-0000-0000-000084060000}"/>
    <cellStyle name="20% - Accent2 19" xfId="1672" xr:uid="{00000000-0005-0000-0000-000085060000}"/>
    <cellStyle name="20% - Accent2 19 2" xfId="1673" xr:uid="{00000000-0005-0000-0000-000086060000}"/>
    <cellStyle name="20% - Accent2 19 2 2" xfId="1674" xr:uid="{00000000-0005-0000-0000-000087060000}"/>
    <cellStyle name="20% - Accent2 19 2 2 2" xfId="1675" xr:uid="{00000000-0005-0000-0000-000088060000}"/>
    <cellStyle name="20% - Accent2 19 2 3" xfId="1676" xr:uid="{00000000-0005-0000-0000-000089060000}"/>
    <cellStyle name="20% - Accent2 19 3" xfId="1677" xr:uid="{00000000-0005-0000-0000-00008A060000}"/>
    <cellStyle name="20% - Accent2 19 4" xfId="1678" xr:uid="{00000000-0005-0000-0000-00008B060000}"/>
    <cellStyle name="20% - Accent2 19 5" xfId="1679" xr:uid="{00000000-0005-0000-0000-00008C060000}"/>
    <cellStyle name="20% - Accent2 19 6" xfId="1680" xr:uid="{00000000-0005-0000-0000-00008D060000}"/>
    <cellStyle name="20% - Accent2 2" xfId="1681" xr:uid="{00000000-0005-0000-0000-00008E060000}"/>
    <cellStyle name="20% - Accent2 2 10" xfId="1682" xr:uid="{00000000-0005-0000-0000-00008F060000}"/>
    <cellStyle name="20% - Accent2 2 10 2" xfId="1683" xr:uid="{00000000-0005-0000-0000-000090060000}"/>
    <cellStyle name="20% - Accent2 2 10 2 2" xfId="1684" xr:uid="{00000000-0005-0000-0000-000091060000}"/>
    <cellStyle name="20% - Accent2 2 10 3" xfId="1685" xr:uid="{00000000-0005-0000-0000-000092060000}"/>
    <cellStyle name="20% - Accent2 2 11" xfId="1686" xr:uid="{00000000-0005-0000-0000-000093060000}"/>
    <cellStyle name="20% - Accent2 2 11 2" xfId="1687" xr:uid="{00000000-0005-0000-0000-000094060000}"/>
    <cellStyle name="20% - Accent2 2 11 2 2" xfId="1688" xr:uid="{00000000-0005-0000-0000-000095060000}"/>
    <cellStyle name="20% - Accent2 2 11 3" xfId="1689" xr:uid="{00000000-0005-0000-0000-000096060000}"/>
    <cellStyle name="20% - Accent2 2 12" xfId="1690" xr:uid="{00000000-0005-0000-0000-000097060000}"/>
    <cellStyle name="20% - Accent2 2 12 2" xfId="1691" xr:uid="{00000000-0005-0000-0000-000098060000}"/>
    <cellStyle name="20% - Accent2 2 12 2 2" xfId="1692" xr:uid="{00000000-0005-0000-0000-000099060000}"/>
    <cellStyle name="20% - Accent2 2 12 3" xfId="1693" xr:uid="{00000000-0005-0000-0000-00009A060000}"/>
    <cellStyle name="20% - Accent2 2 13" xfId="1694" xr:uid="{00000000-0005-0000-0000-00009B060000}"/>
    <cellStyle name="20% - Accent2 2 13 2" xfId="1695" xr:uid="{00000000-0005-0000-0000-00009C060000}"/>
    <cellStyle name="20% - Accent2 2 13 2 2" xfId="1696" xr:uid="{00000000-0005-0000-0000-00009D060000}"/>
    <cellStyle name="20% - Accent2 2 13 3" xfId="1697" xr:uid="{00000000-0005-0000-0000-00009E060000}"/>
    <cellStyle name="20% - Accent2 2 14" xfId="1698" xr:uid="{00000000-0005-0000-0000-00009F060000}"/>
    <cellStyle name="20% - Accent2 2 14 2" xfId="1699" xr:uid="{00000000-0005-0000-0000-0000A0060000}"/>
    <cellStyle name="20% - Accent2 2 14 2 2" xfId="1700" xr:uid="{00000000-0005-0000-0000-0000A1060000}"/>
    <cellStyle name="20% - Accent2 2 14 3" xfId="1701" xr:uid="{00000000-0005-0000-0000-0000A2060000}"/>
    <cellStyle name="20% - Accent2 2 15" xfId="1702" xr:uid="{00000000-0005-0000-0000-0000A3060000}"/>
    <cellStyle name="20% - Accent2 2 15 2" xfId="1703" xr:uid="{00000000-0005-0000-0000-0000A4060000}"/>
    <cellStyle name="20% - Accent2 2 15 2 2" xfId="1704" xr:uid="{00000000-0005-0000-0000-0000A5060000}"/>
    <cellStyle name="20% - Accent2 2 15 3" xfId="1705" xr:uid="{00000000-0005-0000-0000-0000A6060000}"/>
    <cellStyle name="20% - Accent2 2 16" xfId="1706" xr:uid="{00000000-0005-0000-0000-0000A7060000}"/>
    <cellStyle name="20% - Accent2 2 16 2" xfId="1707" xr:uid="{00000000-0005-0000-0000-0000A8060000}"/>
    <cellStyle name="20% - Accent2 2 16 2 2" xfId="1708" xr:uid="{00000000-0005-0000-0000-0000A9060000}"/>
    <cellStyle name="20% - Accent2 2 16 3" xfId="1709" xr:uid="{00000000-0005-0000-0000-0000AA060000}"/>
    <cellStyle name="20% - Accent2 2 17" xfId="1710" xr:uid="{00000000-0005-0000-0000-0000AB060000}"/>
    <cellStyle name="20% - Accent2 2 17 2" xfId="1711" xr:uid="{00000000-0005-0000-0000-0000AC060000}"/>
    <cellStyle name="20% - Accent2 2 17 2 2" xfId="1712" xr:uid="{00000000-0005-0000-0000-0000AD060000}"/>
    <cellStyle name="20% - Accent2 2 17 3" xfId="1713" xr:uid="{00000000-0005-0000-0000-0000AE060000}"/>
    <cellStyle name="20% - Accent2 2 18" xfId="1714" xr:uid="{00000000-0005-0000-0000-0000AF060000}"/>
    <cellStyle name="20% - Accent2 2 18 2" xfId="1715" xr:uid="{00000000-0005-0000-0000-0000B0060000}"/>
    <cellStyle name="20% - Accent2 2 18 2 2" xfId="1716" xr:uid="{00000000-0005-0000-0000-0000B1060000}"/>
    <cellStyle name="20% - Accent2 2 18 3" xfId="1717" xr:uid="{00000000-0005-0000-0000-0000B2060000}"/>
    <cellStyle name="20% - Accent2 2 19" xfId="1718" xr:uid="{00000000-0005-0000-0000-0000B3060000}"/>
    <cellStyle name="20% - Accent2 2 19 2" xfId="1719" xr:uid="{00000000-0005-0000-0000-0000B4060000}"/>
    <cellStyle name="20% - Accent2 2 19 2 2" xfId="1720" xr:uid="{00000000-0005-0000-0000-0000B5060000}"/>
    <cellStyle name="20% - Accent2 2 19 3" xfId="1721" xr:uid="{00000000-0005-0000-0000-0000B6060000}"/>
    <cellStyle name="20% - Accent2 2 19 4" xfId="1722" xr:uid="{00000000-0005-0000-0000-0000B7060000}"/>
    <cellStyle name="20% - Accent2 2 2" xfId="1723" xr:uid="{00000000-0005-0000-0000-0000B8060000}"/>
    <cellStyle name="20% - Accent2 2 2 10" xfId="1724" xr:uid="{00000000-0005-0000-0000-0000B9060000}"/>
    <cellStyle name="20% - Accent2 2 2 11" xfId="1725" xr:uid="{00000000-0005-0000-0000-0000BA060000}"/>
    <cellStyle name="20% - Accent2 2 2 12" xfId="1726" xr:uid="{00000000-0005-0000-0000-0000BB060000}"/>
    <cellStyle name="20% - Accent2 2 2 2" xfId="1727" xr:uid="{00000000-0005-0000-0000-0000BC060000}"/>
    <cellStyle name="20% - Accent2 2 2 2 10" xfId="1728" xr:uid="{00000000-0005-0000-0000-0000BD060000}"/>
    <cellStyle name="20% - Accent2 2 2 2 11" xfId="1729" xr:uid="{00000000-0005-0000-0000-0000BE060000}"/>
    <cellStyle name="20% - Accent2 2 2 2 2" xfId="1730" xr:uid="{00000000-0005-0000-0000-0000BF060000}"/>
    <cellStyle name="20% - Accent2 2 2 2 2 10" xfId="1731" xr:uid="{00000000-0005-0000-0000-0000C0060000}"/>
    <cellStyle name="20% - Accent2 2 2 2 2 2" xfId="1732" xr:uid="{00000000-0005-0000-0000-0000C1060000}"/>
    <cellStyle name="20% - Accent2 2 2 2 2 3" xfId="1733" xr:uid="{00000000-0005-0000-0000-0000C2060000}"/>
    <cellStyle name="20% - Accent2 2 2 2 2 3 2" xfId="1734" xr:uid="{00000000-0005-0000-0000-0000C3060000}"/>
    <cellStyle name="20% - Accent2 2 2 2 2 4" xfId="1735" xr:uid="{00000000-0005-0000-0000-0000C4060000}"/>
    <cellStyle name="20% - Accent2 2 2 2 2 5" xfId="1736" xr:uid="{00000000-0005-0000-0000-0000C5060000}"/>
    <cellStyle name="20% - Accent2 2 2 2 2 6" xfId="1737" xr:uid="{00000000-0005-0000-0000-0000C6060000}"/>
    <cellStyle name="20% - Accent2 2 2 2 2 7" xfId="1738" xr:uid="{00000000-0005-0000-0000-0000C7060000}"/>
    <cellStyle name="20% - Accent2 2 2 2 2 8" xfId="1739" xr:uid="{00000000-0005-0000-0000-0000C8060000}"/>
    <cellStyle name="20% - Accent2 2 2 2 2 9" xfId="1740" xr:uid="{00000000-0005-0000-0000-0000C9060000}"/>
    <cellStyle name="20% - Accent2 2 2 2 3" xfId="1741" xr:uid="{00000000-0005-0000-0000-0000CA060000}"/>
    <cellStyle name="20% - Accent2 2 2 2 3 2" xfId="1742" xr:uid="{00000000-0005-0000-0000-0000CB060000}"/>
    <cellStyle name="20% - Accent2 2 2 2 4" xfId="1743" xr:uid="{00000000-0005-0000-0000-0000CC060000}"/>
    <cellStyle name="20% - Accent2 2 2 2 4 2" xfId="1744" xr:uid="{00000000-0005-0000-0000-0000CD060000}"/>
    <cellStyle name="20% - Accent2 2 2 2 5" xfId="1745" xr:uid="{00000000-0005-0000-0000-0000CE060000}"/>
    <cellStyle name="20% - Accent2 2 2 2 5 2" xfId="1746" xr:uid="{00000000-0005-0000-0000-0000CF060000}"/>
    <cellStyle name="20% - Accent2 2 2 2 6" xfId="1747" xr:uid="{00000000-0005-0000-0000-0000D0060000}"/>
    <cellStyle name="20% - Accent2 2 2 2 7" xfId="1748" xr:uid="{00000000-0005-0000-0000-0000D1060000}"/>
    <cellStyle name="20% - Accent2 2 2 2 8" xfId="1749" xr:uid="{00000000-0005-0000-0000-0000D2060000}"/>
    <cellStyle name="20% - Accent2 2 2 2 9" xfId="1750" xr:uid="{00000000-0005-0000-0000-0000D3060000}"/>
    <cellStyle name="20% - Accent2 2 2 3" xfId="1751" xr:uid="{00000000-0005-0000-0000-0000D4060000}"/>
    <cellStyle name="20% - Accent2 2 2 3 10" xfId="1752" xr:uid="{00000000-0005-0000-0000-0000D5060000}"/>
    <cellStyle name="20% - Accent2 2 2 3 2" xfId="1753" xr:uid="{00000000-0005-0000-0000-0000D6060000}"/>
    <cellStyle name="20% - Accent2 2 2 3 2 2" xfId="1754" xr:uid="{00000000-0005-0000-0000-0000D7060000}"/>
    <cellStyle name="20% - Accent2 2 2 3 3" xfId="1755" xr:uid="{00000000-0005-0000-0000-0000D8060000}"/>
    <cellStyle name="20% - Accent2 2 2 3 3 2" xfId="1756" xr:uid="{00000000-0005-0000-0000-0000D9060000}"/>
    <cellStyle name="20% - Accent2 2 2 3 4" xfId="1757" xr:uid="{00000000-0005-0000-0000-0000DA060000}"/>
    <cellStyle name="20% - Accent2 2 2 3 4 2" xfId="1758" xr:uid="{00000000-0005-0000-0000-0000DB060000}"/>
    <cellStyle name="20% - Accent2 2 2 3 5" xfId="1759" xr:uid="{00000000-0005-0000-0000-0000DC060000}"/>
    <cellStyle name="20% - Accent2 2 2 3 6" xfId="1760" xr:uid="{00000000-0005-0000-0000-0000DD060000}"/>
    <cellStyle name="20% - Accent2 2 2 3 7" xfId="1761" xr:uid="{00000000-0005-0000-0000-0000DE060000}"/>
    <cellStyle name="20% - Accent2 2 2 3 8" xfId="1762" xr:uid="{00000000-0005-0000-0000-0000DF060000}"/>
    <cellStyle name="20% - Accent2 2 2 3 9" xfId="1763" xr:uid="{00000000-0005-0000-0000-0000E0060000}"/>
    <cellStyle name="20% - Accent2 2 2 4" xfId="1764" xr:uid="{00000000-0005-0000-0000-0000E1060000}"/>
    <cellStyle name="20% - Accent2 2 2 4 2" xfId="1765" xr:uid="{00000000-0005-0000-0000-0000E2060000}"/>
    <cellStyle name="20% - Accent2 2 2 4 2 2" xfId="1766" xr:uid="{00000000-0005-0000-0000-0000E3060000}"/>
    <cellStyle name="20% - Accent2 2 2 4 3" xfId="1767" xr:uid="{00000000-0005-0000-0000-0000E4060000}"/>
    <cellStyle name="20% - Accent2 2 2 5" xfId="1768" xr:uid="{00000000-0005-0000-0000-0000E5060000}"/>
    <cellStyle name="20% - Accent2 2 2 5 2" xfId="1769" xr:uid="{00000000-0005-0000-0000-0000E6060000}"/>
    <cellStyle name="20% - Accent2 2 2 6" xfId="1770" xr:uid="{00000000-0005-0000-0000-0000E7060000}"/>
    <cellStyle name="20% - Accent2 2 2 6 2" xfId="1771" xr:uid="{00000000-0005-0000-0000-0000E8060000}"/>
    <cellStyle name="20% - Accent2 2 2 7" xfId="1772" xr:uid="{00000000-0005-0000-0000-0000E9060000}"/>
    <cellStyle name="20% - Accent2 2 2 7 2" xfId="1773" xr:uid="{00000000-0005-0000-0000-0000EA060000}"/>
    <cellStyle name="20% - Accent2 2 2 8" xfId="1774" xr:uid="{00000000-0005-0000-0000-0000EB060000}"/>
    <cellStyle name="20% - Accent2 2 2 9" xfId="1775" xr:uid="{00000000-0005-0000-0000-0000EC060000}"/>
    <cellStyle name="20% - Accent2 2 20" xfId="1776" xr:uid="{00000000-0005-0000-0000-0000ED060000}"/>
    <cellStyle name="20% - Accent2 2 21" xfId="1777" xr:uid="{00000000-0005-0000-0000-0000EE060000}"/>
    <cellStyle name="20% - Accent2 2 22" xfId="1778" xr:uid="{00000000-0005-0000-0000-0000EF060000}"/>
    <cellStyle name="20% - Accent2 2 22 2" xfId="1779" xr:uid="{00000000-0005-0000-0000-0000F0060000}"/>
    <cellStyle name="20% - Accent2 2 23" xfId="1780" xr:uid="{00000000-0005-0000-0000-0000F1060000}"/>
    <cellStyle name="20% - Accent2 2 24" xfId="1781" xr:uid="{00000000-0005-0000-0000-0000F2060000}"/>
    <cellStyle name="20% - Accent2 2 25" xfId="1782" xr:uid="{00000000-0005-0000-0000-0000F3060000}"/>
    <cellStyle name="20% - Accent2 2 26" xfId="1783" xr:uid="{00000000-0005-0000-0000-0000F4060000}"/>
    <cellStyle name="20% - Accent2 2 27" xfId="1784" xr:uid="{00000000-0005-0000-0000-0000F5060000}"/>
    <cellStyle name="20% - Accent2 2 28" xfId="1785" xr:uid="{00000000-0005-0000-0000-0000F6060000}"/>
    <cellStyle name="20% - Accent2 2 3" xfId="1786" xr:uid="{00000000-0005-0000-0000-0000F7060000}"/>
    <cellStyle name="20% - Accent2 2 3 10" xfId="1787" xr:uid="{00000000-0005-0000-0000-0000F8060000}"/>
    <cellStyle name="20% - Accent2 2 3 11" xfId="1788" xr:uid="{00000000-0005-0000-0000-0000F9060000}"/>
    <cellStyle name="20% - Accent2 2 3 12" xfId="1789" xr:uid="{00000000-0005-0000-0000-0000FA060000}"/>
    <cellStyle name="20% - Accent2 2 3 2" xfId="1790" xr:uid="{00000000-0005-0000-0000-0000FB060000}"/>
    <cellStyle name="20% - Accent2 2 3 2 10" xfId="1791" xr:uid="{00000000-0005-0000-0000-0000FC060000}"/>
    <cellStyle name="20% - Accent2 2 3 2 11" xfId="1792" xr:uid="{00000000-0005-0000-0000-0000FD060000}"/>
    <cellStyle name="20% - Accent2 2 3 2 2" xfId="1793" xr:uid="{00000000-0005-0000-0000-0000FE060000}"/>
    <cellStyle name="20% - Accent2 2 3 2 2 10" xfId="1794" xr:uid="{00000000-0005-0000-0000-0000FF060000}"/>
    <cellStyle name="20% - Accent2 2 3 2 2 2" xfId="1795" xr:uid="{00000000-0005-0000-0000-000000070000}"/>
    <cellStyle name="20% - Accent2 2 3 2 2 2 2" xfId="1796" xr:uid="{00000000-0005-0000-0000-000001070000}"/>
    <cellStyle name="20% - Accent2 2 3 2 2 3" xfId="1797" xr:uid="{00000000-0005-0000-0000-000002070000}"/>
    <cellStyle name="20% - Accent2 2 3 2 2 4" xfId="1798" xr:uid="{00000000-0005-0000-0000-000003070000}"/>
    <cellStyle name="20% - Accent2 2 3 2 2 5" xfId="1799" xr:uid="{00000000-0005-0000-0000-000004070000}"/>
    <cellStyle name="20% - Accent2 2 3 2 2 6" xfId="1800" xr:uid="{00000000-0005-0000-0000-000005070000}"/>
    <cellStyle name="20% - Accent2 2 3 2 2 7" xfId="1801" xr:uid="{00000000-0005-0000-0000-000006070000}"/>
    <cellStyle name="20% - Accent2 2 3 2 2 8" xfId="1802" xr:uid="{00000000-0005-0000-0000-000007070000}"/>
    <cellStyle name="20% - Accent2 2 3 2 2 9" xfId="1803" xr:uid="{00000000-0005-0000-0000-000008070000}"/>
    <cellStyle name="20% - Accent2 2 3 2 3" xfId="1804" xr:uid="{00000000-0005-0000-0000-000009070000}"/>
    <cellStyle name="20% - Accent2 2 3 2 3 2" xfId="1805" xr:uid="{00000000-0005-0000-0000-00000A070000}"/>
    <cellStyle name="20% - Accent2 2 3 2 4" xfId="1806" xr:uid="{00000000-0005-0000-0000-00000B070000}"/>
    <cellStyle name="20% - Accent2 2 3 2 5" xfId="1807" xr:uid="{00000000-0005-0000-0000-00000C070000}"/>
    <cellStyle name="20% - Accent2 2 3 2 6" xfId="1808" xr:uid="{00000000-0005-0000-0000-00000D070000}"/>
    <cellStyle name="20% - Accent2 2 3 2 7" xfId="1809" xr:uid="{00000000-0005-0000-0000-00000E070000}"/>
    <cellStyle name="20% - Accent2 2 3 2 8" xfId="1810" xr:uid="{00000000-0005-0000-0000-00000F070000}"/>
    <cellStyle name="20% - Accent2 2 3 2 9" xfId="1811" xr:uid="{00000000-0005-0000-0000-000010070000}"/>
    <cellStyle name="20% - Accent2 2 3 3" xfId="1812" xr:uid="{00000000-0005-0000-0000-000011070000}"/>
    <cellStyle name="20% - Accent2 2 3 3 10" xfId="1813" xr:uid="{00000000-0005-0000-0000-000012070000}"/>
    <cellStyle name="20% - Accent2 2 3 3 2" xfId="1814" xr:uid="{00000000-0005-0000-0000-000013070000}"/>
    <cellStyle name="20% - Accent2 2 3 3 2 2" xfId="1815" xr:uid="{00000000-0005-0000-0000-000014070000}"/>
    <cellStyle name="20% - Accent2 2 3 3 3" xfId="1816" xr:uid="{00000000-0005-0000-0000-000015070000}"/>
    <cellStyle name="20% - Accent2 2 3 3 4" xfId="1817" xr:uid="{00000000-0005-0000-0000-000016070000}"/>
    <cellStyle name="20% - Accent2 2 3 3 5" xfId="1818" xr:uid="{00000000-0005-0000-0000-000017070000}"/>
    <cellStyle name="20% - Accent2 2 3 3 6" xfId="1819" xr:uid="{00000000-0005-0000-0000-000018070000}"/>
    <cellStyle name="20% - Accent2 2 3 3 7" xfId="1820" xr:uid="{00000000-0005-0000-0000-000019070000}"/>
    <cellStyle name="20% - Accent2 2 3 3 8" xfId="1821" xr:uid="{00000000-0005-0000-0000-00001A070000}"/>
    <cellStyle name="20% - Accent2 2 3 3 9" xfId="1822" xr:uid="{00000000-0005-0000-0000-00001B070000}"/>
    <cellStyle name="20% - Accent2 2 3 4" xfId="1823" xr:uid="{00000000-0005-0000-0000-00001C070000}"/>
    <cellStyle name="20% - Accent2 2 3 4 2" xfId="1824" xr:uid="{00000000-0005-0000-0000-00001D070000}"/>
    <cellStyle name="20% - Accent2 2 3 5" xfId="1825" xr:uid="{00000000-0005-0000-0000-00001E070000}"/>
    <cellStyle name="20% - Accent2 2 3 5 2" xfId="1826" xr:uid="{00000000-0005-0000-0000-00001F070000}"/>
    <cellStyle name="20% - Accent2 2 3 6" xfId="1827" xr:uid="{00000000-0005-0000-0000-000020070000}"/>
    <cellStyle name="20% - Accent2 2 3 6 2" xfId="1828" xr:uid="{00000000-0005-0000-0000-000021070000}"/>
    <cellStyle name="20% - Accent2 2 3 7" xfId="1829" xr:uid="{00000000-0005-0000-0000-000022070000}"/>
    <cellStyle name="20% - Accent2 2 3 7 2" xfId="1830" xr:uid="{00000000-0005-0000-0000-000023070000}"/>
    <cellStyle name="20% - Accent2 2 3 8" xfId="1831" xr:uid="{00000000-0005-0000-0000-000024070000}"/>
    <cellStyle name="20% - Accent2 2 3 9" xfId="1832" xr:uid="{00000000-0005-0000-0000-000025070000}"/>
    <cellStyle name="20% - Accent2 2 4" xfId="1833" xr:uid="{00000000-0005-0000-0000-000026070000}"/>
    <cellStyle name="20% - Accent2 2 4 10" xfId="1834" xr:uid="{00000000-0005-0000-0000-000027070000}"/>
    <cellStyle name="20% - Accent2 2 4 11" xfId="1835" xr:uid="{00000000-0005-0000-0000-000028070000}"/>
    <cellStyle name="20% - Accent2 2 4 12" xfId="1836" xr:uid="{00000000-0005-0000-0000-000029070000}"/>
    <cellStyle name="20% - Accent2 2 4 2" xfId="1837" xr:uid="{00000000-0005-0000-0000-00002A070000}"/>
    <cellStyle name="20% - Accent2 2 4 2 10" xfId="1838" xr:uid="{00000000-0005-0000-0000-00002B070000}"/>
    <cellStyle name="20% - Accent2 2 4 2 11" xfId="1839" xr:uid="{00000000-0005-0000-0000-00002C070000}"/>
    <cellStyle name="20% - Accent2 2 4 2 2" xfId="1840" xr:uid="{00000000-0005-0000-0000-00002D070000}"/>
    <cellStyle name="20% - Accent2 2 4 2 2 10" xfId="1841" xr:uid="{00000000-0005-0000-0000-00002E070000}"/>
    <cellStyle name="20% - Accent2 2 4 2 2 2" xfId="1842" xr:uid="{00000000-0005-0000-0000-00002F070000}"/>
    <cellStyle name="20% - Accent2 2 4 2 2 2 2" xfId="1843" xr:uid="{00000000-0005-0000-0000-000030070000}"/>
    <cellStyle name="20% - Accent2 2 4 2 2 3" xfId="1844" xr:uid="{00000000-0005-0000-0000-000031070000}"/>
    <cellStyle name="20% - Accent2 2 4 2 2 4" xfId="1845" xr:uid="{00000000-0005-0000-0000-000032070000}"/>
    <cellStyle name="20% - Accent2 2 4 2 2 5" xfId="1846" xr:uid="{00000000-0005-0000-0000-000033070000}"/>
    <cellStyle name="20% - Accent2 2 4 2 2 6" xfId="1847" xr:uid="{00000000-0005-0000-0000-000034070000}"/>
    <cellStyle name="20% - Accent2 2 4 2 2 7" xfId="1848" xr:uid="{00000000-0005-0000-0000-000035070000}"/>
    <cellStyle name="20% - Accent2 2 4 2 2 8" xfId="1849" xr:uid="{00000000-0005-0000-0000-000036070000}"/>
    <cellStyle name="20% - Accent2 2 4 2 2 9" xfId="1850" xr:uid="{00000000-0005-0000-0000-000037070000}"/>
    <cellStyle name="20% - Accent2 2 4 2 3" xfId="1851" xr:uid="{00000000-0005-0000-0000-000038070000}"/>
    <cellStyle name="20% - Accent2 2 4 2 3 2" xfId="1852" xr:uid="{00000000-0005-0000-0000-000039070000}"/>
    <cellStyle name="20% - Accent2 2 4 2 4" xfId="1853" xr:uid="{00000000-0005-0000-0000-00003A070000}"/>
    <cellStyle name="20% - Accent2 2 4 2 5" xfId="1854" xr:uid="{00000000-0005-0000-0000-00003B070000}"/>
    <cellStyle name="20% - Accent2 2 4 2 6" xfId="1855" xr:uid="{00000000-0005-0000-0000-00003C070000}"/>
    <cellStyle name="20% - Accent2 2 4 2 7" xfId="1856" xr:uid="{00000000-0005-0000-0000-00003D070000}"/>
    <cellStyle name="20% - Accent2 2 4 2 8" xfId="1857" xr:uid="{00000000-0005-0000-0000-00003E070000}"/>
    <cellStyle name="20% - Accent2 2 4 2 9" xfId="1858" xr:uid="{00000000-0005-0000-0000-00003F070000}"/>
    <cellStyle name="20% - Accent2 2 4 3" xfId="1859" xr:uid="{00000000-0005-0000-0000-000040070000}"/>
    <cellStyle name="20% - Accent2 2 4 3 10" xfId="1860" xr:uid="{00000000-0005-0000-0000-000041070000}"/>
    <cellStyle name="20% - Accent2 2 4 3 2" xfId="1861" xr:uid="{00000000-0005-0000-0000-000042070000}"/>
    <cellStyle name="20% - Accent2 2 4 3 2 2" xfId="1862" xr:uid="{00000000-0005-0000-0000-000043070000}"/>
    <cellStyle name="20% - Accent2 2 4 3 3" xfId="1863" xr:uid="{00000000-0005-0000-0000-000044070000}"/>
    <cellStyle name="20% - Accent2 2 4 3 4" xfId="1864" xr:uid="{00000000-0005-0000-0000-000045070000}"/>
    <cellStyle name="20% - Accent2 2 4 3 5" xfId="1865" xr:uid="{00000000-0005-0000-0000-000046070000}"/>
    <cellStyle name="20% - Accent2 2 4 3 6" xfId="1866" xr:uid="{00000000-0005-0000-0000-000047070000}"/>
    <cellStyle name="20% - Accent2 2 4 3 7" xfId="1867" xr:uid="{00000000-0005-0000-0000-000048070000}"/>
    <cellStyle name="20% - Accent2 2 4 3 8" xfId="1868" xr:uid="{00000000-0005-0000-0000-000049070000}"/>
    <cellStyle name="20% - Accent2 2 4 3 9" xfId="1869" xr:uid="{00000000-0005-0000-0000-00004A070000}"/>
    <cellStyle name="20% - Accent2 2 4 4" xfId="1870" xr:uid="{00000000-0005-0000-0000-00004B070000}"/>
    <cellStyle name="20% - Accent2 2 4 4 2" xfId="1871" xr:uid="{00000000-0005-0000-0000-00004C070000}"/>
    <cellStyle name="20% - Accent2 2 4 5" xfId="1872" xr:uid="{00000000-0005-0000-0000-00004D070000}"/>
    <cellStyle name="20% - Accent2 2 4 5 2" xfId="1873" xr:uid="{00000000-0005-0000-0000-00004E070000}"/>
    <cellStyle name="20% - Accent2 2 4 6" xfId="1874" xr:uid="{00000000-0005-0000-0000-00004F070000}"/>
    <cellStyle name="20% - Accent2 2 4 6 2" xfId="1875" xr:uid="{00000000-0005-0000-0000-000050070000}"/>
    <cellStyle name="20% - Accent2 2 4 7" xfId="1876" xr:uid="{00000000-0005-0000-0000-000051070000}"/>
    <cellStyle name="20% - Accent2 2 4 7 2" xfId="1877" xr:uid="{00000000-0005-0000-0000-000052070000}"/>
    <cellStyle name="20% - Accent2 2 4 8" xfId="1878" xr:uid="{00000000-0005-0000-0000-000053070000}"/>
    <cellStyle name="20% - Accent2 2 4 9" xfId="1879" xr:uid="{00000000-0005-0000-0000-000054070000}"/>
    <cellStyle name="20% - Accent2 2 5" xfId="1880" xr:uid="{00000000-0005-0000-0000-000055070000}"/>
    <cellStyle name="20% - Accent2 2 5 10" xfId="1881" xr:uid="{00000000-0005-0000-0000-000056070000}"/>
    <cellStyle name="20% - Accent2 2 5 11" xfId="1882" xr:uid="{00000000-0005-0000-0000-000057070000}"/>
    <cellStyle name="20% - Accent2 2 5 12" xfId="1883" xr:uid="{00000000-0005-0000-0000-000058070000}"/>
    <cellStyle name="20% - Accent2 2 5 2" xfId="1884" xr:uid="{00000000-0005-0000-0000-000059070000}"/>
    <cellStyle name="20% - Accent2 2 5 2 10" xfId="1885" xr:uid="{00000000-0005-0000-0000-00005A070000}"/>
    <cellStyle name="20% - Accent2 2 5 2 11" xfId="1886" xr:uid="{00000000-0005-0000-0000-00005B070000}"/>
    <cellStyle name="20% - Accent2 2 5 2 2" xfId="1887" xr:uid="{00000000-0005-0000-0000-00005C070000}"/>
    <cellStyle name="20% - Accent2 2 5 2 2 10" xfId="1888" xr:uid="{00000000-0005-0000-0000-00005D070000}"/>
    <cellStyle name="20% - Accent2 2 5 2 2 2" xfId="1889" xr:uid="{00000000-0005-0000-0000-00005E070000}"/>
    <cellStyle name="20% - Accent2 2 5 2 2 3" xfId="1890" xr:uid="{00000000-0005-0000-0000-00005F070000}"/>
    <cellStyle name="20% - Accent2 2 5 2 2 4" xfId="1891" xr:uid="{00000000-0005-0000-0000-000060070000}"/>
    <cellStyle name="20% - Accent2 2 5 2 2 5" xfId="1892" xr:uid="{00000000-0005-0000-0000-000061070000}"/>
    <cellStyle name="20% - Accent2 2 5 2 2 6" xfId="1893" xr:uid="{00000000-0005-0000-0000-000062070000}"/>
    <cellStyle name="20% - Accent2 2 5 2 2 7" xfId="1894" xr:uid="{00000000-0005-0000-0000-000063070000}"/>
    <cellStyle name="20% - Accent2 2 5 2 2 8" xfId="1895" xr:uid="{00000000-0005-0000-0000-000064070000}"/>
    <cellStyle name="20% - Accent2 2 5 2 2 9" xfId="1896" xr:uid="{00000000-0005-0000-0000-000065070000}"/>
    <cellStyle name="20% - Accent2 2 5 2 3" xfId="1897" xr:uid="{00000000-0005-0000-0000-000066070000}"/>
    <cellStyle name="20% - Accent2 2 5 2 4" xfId="1898" xr:uid="{00000000-0005-0000-0000-000067070000}"/>
    <cellStyle name="20% - Accent2 2 5 2 5" xfId="1899" xr:uid="{00000000-0005-0000-0000-000068070000}"/>
    <cellStyle name="20% - Accent2 2 5 2 6" xfId="1900" xr:uid="{00000000-0005-0000-0000-000069070000}"/>
    <cellStyle name="20% - Accent2 2 5 2 7" xfId="1901" xr:uid="{00000000-0005-0000-0000-00006A070000}"/>
    <cellStyle name="20% - Accent2 2 5 2 8" xfId="1902" xr:uid="{00000000-0005-0000-0000-00006B070000}"/>
    <cellStyle name="20% - Accent2 2 5 2 9" xfId="1903" xr:uid="{00000000-0005-0000-0000-00006C070000}"/>
    <cellStyle name="20% - Accent2 2 5 3" xfId="1904" xr:uid="{00000000-0005-0000-0000-00006D070000}"/>
    <cellStyle name="20% - Accent2 2 5 3 10" xfId="1905" xr:uid="{00000000-0005-0000-0000-00006E070000}"/>
    <cellStyle name="20% - Accent2 2 5 3 2" xfId="1906" xr:uid="{00000000-0005-0000-0000-00006F070000}"/>
    <cellStyle name="20% - Accent2 2 5 3 3" xfId="1907" xr:uid="{00000000-0005-0000-0000-000070070000}"/>
    <cellStyle name="20% - Accent2 2 5 3 4" xfId="1908" xr:uid="{00000000-0005-0000-0000-000071070000}"/>
    <cellStyle name="20% - Accent2 2 5 3 5" xfId="1909" xr:uid="{00000000-0005-0000-0000-000072070000}"/>
    <cellStyle name="20% - Accent2 2 5 3 6" xfId="1910" xr:uid="{00000000-0005-0000-0000-000073070000}"/>
    <cellStyle name="20% - Accent2 2 5 3 7" xfId="1911" xr:uid="{00000000-0005-0000-0000-000074070000}"/>
    <cellStyle name="20% - Accent2 2 5 3 8" xfId="1912" xr:uid="{00000000-0005-0000-0000-000075070000}"/>
    <cellStyle name="20% - Accent2 2 5 3 9" xfId="1913" xr:uid="{00000000-0005-0000-0000-000076070000}"/>
    <cellStyle name="20% - Accent2 2 5 4" xfId="1914" xr:uid="{00000000-0005-0000-0000-000077070000}"/>
    <cellStyle name="20% - Accent2 2 5 5" xfId="1915" xr:uid="{00000000-0005-0000-0000-000078070000}"/>
    <cellStyle name="20% - Accent2 2 5 6" xfId="1916" xr:uid="{00000000-0005-0000-0000-000079070000}"/>
    <cellStyle name="20% - Accent2 2 5 7" xfId="1917" xr:uid="{00000000-0005-0000-0000-00007A070000}"/>
    <cellStyle name="20% - Accent2 2 5 7 2" xfId="1918" xr:uid="{00000000-0005-0000-0000-00007B070000}"/>
    <cellStyle name="20% - Accent2 2 5 8" xfId="1919" xr:uid="{00000000-0005-0000-0000-00007C070000}"/>
    <cellStyle name="20% - Accent2 2 5 9" xfId="1920" xr:uid="{00000000-0005-0000-0000-00007D070000}"/>
    <cellStyle name="20% - Accent2 2 6" xfId="1921" xr:uid="{00000000-0005-0000-0000-00007E070000}"/>
    <cellStyle name="20% - Accent2 2 6 10" xfId="1922" xr:uid="{00000000-0005-0000-0000-00007F070000}"/>
    <cellStyle name="20% - Accent2 2 6 11" xfId="1923" xr:uid="{00000000-0005-0000-0000-000080070000}"/>
    <cellStyle name="20% - Accent2 2 6 12" xfId="1924" xr:uid="{00000000-0005-0000-0000-000081070000}"/>
    <cellStyle name="20% - Accent2 2 6 2" xfId="1925" xr:uid="{00000000-0005-0000-0000-000082070000}"/>
    <cellStyle name="20% - Accent2 2 6 2 10" xfId="1926" xr:uid="{00000000-0005-0000-0000-000083070000}"/>
    <cellStyle name="20% - Accent2 2 6 2 11" xfId="1927" xr:uid="{00000000-0005-0000-0000-000084070000}"/>
    <cellStyle name="20% - Accent2 2 6 2 2" xfId="1928" xr:uid="{00000000-0005-0000-0000-000085070000}"/>
    <cellStyle name="20% - Accent2 2 6 2 2 10" xfId="1929" xr:uid="{00000000-0005-0000-0000-000086070000}"/>
    <cellStyle name="20% - Accent2 2 6 2 2 2" xfId="1930" xr:uid="{00000000-0005-0000-0000-000087070000}"/>
    <cellStyle name="20% - Accent2 2 6 2 2 3" xfId="1931" xr:uid="{00000000-0005-0000-0000-000088070000}"/>
    <cellStyle name="20% - Accent2 2 6 2 2 4" xfId="1932" xr:uid="{00000000-0005-0000-0000-000089070000}"/>
    <cellStyle name="20% - Accent2 2 6 2 2 5" xfId="1933" xr:uid="{00000000-0005-0000-0000-00008A070000}"/>
    <cellStyle name="20% - Accent2 2 6 2 2 6" xfId="1934" xr:uid="{00000000-0005-0000-0000-00008B070000}"/>
    <cellStyle name="20% - Accent2 2 6 2 2 7" xfId="1935" xr:uid="{00000000-0005-0000-0000-00008C070000}"/>
    <cellStyle name="20% - Accent2 2 6 2 2 8" xfId="1936" xr:uid="{00000000-0005-0000-0000-00008D070000}"/>
    <cellStyle name="20% - Accent2 2 6 2 2 9" xfId="1937" xr:uid="{00000000-0005-0000-0000-00008E070000}"/>
    <cellStyle name="20% - Accent2 2 6 2 3" xfId="1938" xr:uid="{00000000-0005-0000-0000-00008F070000}"/>
    <cellStyle name="20% - Accent2 2 6 2 4" xfId="1939" xr:uid="{00000000-0005-0000-0000-000090070000}"/>
    <cellStyle name="20% - Accent2 2 6 2 5" xfId="1940" xr:uid="{00000000-0005-0000-0000-000091070000}"/>
    <cellStyle name="20% - Accent2 2 6 2 6" xfId="1941" xr:uid="{00000000-0005-0000-0000-000092070000}"/>
    <cellStyle name="20% - Accent2 2 6 2 7" xfId="1942" xr:uid="{00000000-0005-0000-0000-000093070000}"/>
    <cellStyle name="20% - Accent2 2 6 2 8" xfId="1943" xr:uid="{00000000-0005-0000-0000-000094070000}"/>
    <cellStyle name="20% - Accent2 2 6 2 9" xfId="1944" xr:uid="{00000000-0005-0000-0000-000095070000}"/>
    <cellStyle name="20% - Accent2 2 6 3" xfId="1945" xr:uid="{00000000-0005-0000-0000-000096070000}"/>
    <cellStyle name="20% - Accent2 2 6 3 10" xfId="1946" xr:uid="{00000000-0005-0000-0000-000097070000}"/>
    <cellStyle name="20% - Accent2 2 6 3 11" xfId="1947" xr:uid="{00000000-0005-0000-0000-000098070000}"/>
    <cellStyle name="20% - Accent2 2 6 3 2" xfId="1948" xr:uid="{00000000-0005-0000-0000-000099070000}"/>
    <cellStyle name="20% - Accent2 2 6 3 3" xfId="1949" xr:uid="{00000000-0005-0000-0000-00009A070000}"/>
    <cellStyle name="20% - Accent2 2 6 3 4" xfId="1950" xr:uid="{00000000-0005-0000-0000-00009B070000}"/>
    <cellStyle name="20% - Accent2 2 6 3 5" xfId="1951" xr:uid="{00000000-0005-0000-0000-00009C070000}"/>
    <cellStyle name="20% - Accent2 2 6 3 6" xfId="1952" xr:uid="{00000000-0005-0000-0000-00009D070000}"/>
    <cellStyle name="20% - Accent2 2 6 3 7" xfId="1953" xr:uid="{00000000-0005-0000-0000-00009E070000}"/>
    <cellStyle name="20% - Accent2 2 6 3 8" xfId="1954" xr:uid="{00000000-0005-0000-0000-00009F070000}"/>
    <cellStyle name="20% - Accent2 2 6 3 9" xfId="1955" xr:uid="{00000000-0005-0000-0000-0000A0070000}"/>
    <cellStyle name="20% - Accent2 2 6 4" xfId="1956" xr:uid="{00000000-0005-0000-0000-0000A1070000}"/>
    <cellStyle name="20% - Accent2 2 6 5" xfId="1957" xr:uid="{00000000-0005-0000-0000-0000A2070000}"/>
    <cellStyle name="20% - Accent2 2 6 6" xfId="1958" xr:uid="{00000000-0005-0000-0000-0000A3070000}"/>
    <cellStyle name="20% - Accent2 2 6 6 2" xfId="1959" xr:uid="{00000000-0005-0000-0000-0000A4070000}"/>
    <cellStyle name="20% - Accent2 2 6 7" xfId="1960" xr:uid="{00000000-0005-0000-0000-0000A5070000}"/>
    <cellStyle name="20% - Accent2 2 6 7 2" xfId="1961" xr:uid="{00000000-0005-0000-0000-0000A6070000}"/>
    <cellStyle name="20% - Accent2 2 6 8" xfId="1962" xr:uid="{00000000-0005-0000-0000-0000A7070000}"/>
    <cellStyle name="20% - Accent2 2 6 9" xfId="1963" xr:uid="{00000000-0005-0000-0000-0000A8070000}"/>
    <cellStyle name="20% - Accent2 2 7" xfId="1964" xr:uid="{00000000-0005-0000-0000-0000A9070000}"/>
    <cellStyle name="20% - Accent2 2 7 10" xfId="1965" xr:uid="{00000000-0005-0000-0000-0000AA070000}"/>
    <cellStyle name="20% - Accent2 2 7 11" xfId="1966" xr:uid="{00000000-0005-0000-0000-0000AB070000}"/>
    <cellStyle name="20% - Accent2 2 7 2" xfId="1967" xr:uid="{00000000-0005-0000-0000-0000AC070000}"/>
    <cellStyle name="20% - Accent2 2 7 2 10" xfId="1968" xr:uid="{00000000-0005-0000-0000-0000AD070000}"/>
    <cellStyle name="20% - Accent2 2 7 2 2" xfId="1969" xr:uid="{00000000-0005-0000-0000-0000AE070000}"/>
    <cellStyle name="20% - Accent2 2 7 2 3" xfId="1970" xr:uid="{00000000-0005-0000-0000-0000AF070000}"/>
    <cellStyle name="20% - Accent2 2 7 2 4" xfId="1971" xr:uid="{00000000-0005-0000-0000-0000B0070000}"/>
    <cellStyle name="20% - Accent2 2 7 2 5" xfId="1972" xr:uid="{00000000-0005-0000-0000-0000B1070000}"/>
    <cellStyle name="20% - Accent2 2 7 2 6" xfId="1973" xr:uid="{00000000-0005-0000-0000-0000B2070000}"/>
    <cellStyle name="20% - Accent2 2 7 2 7" xfId="1974" xr:uid="{00000000-0005-0000-0000-0000B3070000}"/>
    <cellStyle name="20% - Accent2 2 7 2 8" xfId="1975" xr:uid="{00000000-0005-0000-0000-0000B4070000}"/>
    <cellStyle name="20% - Accent2 2 7 2 9" xfId="1976" xr:uid="{00000000-0005-0000-0000-0000B5070000}"/>
    <cellStyle name="20% - Accent2 2 7 3" xfId="1977" xr:uid="{00000000-0005-0000-0000-0000B6070000}"/>
    <cellStyle name="20% - Accent2 2 7 4" xfId="1978" xr:uid="{00000000-0005-0000-0000-0000B7070000}"/>
    <cellStyle name="20% - Accent2 2 7 5" xfId="1979" xr:uid="{00000000-0005-0000-0000-0000B8070000}"/>
    <cellStyle name="20% - Accent2 2 7 6" xfId="1980" xr:uid="{00000000-0005-0000-0000-0000B9070000}"/>
    <cellStyle name="20% - Accent2 2 7 6 2" xfId="1981" xr:uid="{00000000-0005-0000-0000-0000BA070000}"/>
    <cellStyle name="20% - Accent2 2 7 7" xfId="1982" xr:uid="{00000000-0005-0000-0000-0000BB070000}"/>
    <cellStyle name="20% - Accent2 2 7 8" xfId="1983" xr:uid="{00000000-0005-0000-0000-0000BC070000}"/>
    <cellStyle name="20% - Accent2 2 7 9" xfId="1984" xr:uid="{00000000-0005-0000-0000-0000BD070000}"/>
    <cellStyle name="20% - Accent2 2 8" xfId="1985" xr:uid="{00000000-0005-0000-0000-0000BE070000}"/>
    <cellStyle name="20% - Accent2 2 8 10" xfId="1986" xr:uid="{00000000-0005-0000-0000-0000BF070000}"/>
    <cellStyle name="20% - Accent2 2 8 2" xfId="1987" xr:uid="{00000000-0005-0000-0000-0000C0070000}"/>
    <cellStyle name="20% - Accent2 2 8 2 2" xfId="1988" xr:uid="{00000000-0005-0000-0000-0000C1070000}"/>
    <cellStyle name="20% - Accent2 2 8 3" xfId="1989" xr:uid="{00000000-0005-0000-0000-0000C2070000}"/>
    <cellStyle name="20% - Accent2 2 8 4" xfId="1990" xr:uid="{00000000-0005-0000-0000-0000C3070000}"/>
    <cellStyle name="20% - Accent2 2 8 5" xfId="1991" xr:uid="{00000000-0005-0000-0000-0000C4070000}"/>
    <cellStyle name="20% - Accent2 2 8 6" xfId="1992" xr:uid="{00000000-0005-0000-0000-0000C5070000}"/>
    <cellStyle name="20% - Accent2 2 8 6 2" xfId="1993" xr:uid="{00000000-0005-0000-0000-0000C6070000}"/>
    <cellStyle name="20% - Accent2 2 8 7" xfId="1994" xr:uid="{00000000-0005-0000-0000-0000C7070000}"/>
    <cellStyle name="20% - Accent2 2 8 8" xfId="1995" xr:uid="{00000000-0005-0000-0000-0000C8070000}"/>
    <cellStyle name="20% - Accent2 2 8 9" xfId="1996" xr:uid="{00000000-0005-0000-0000-0000C9070000}"/>
    <cellStyle name="20% - Accent2 2 9" xfId="1997" xr:uid="{00000000-0005-0000-0000-0000CA070000}"/>
    <cellStyle name="20% - Accent2 2 9 2" xfId="1998" xr:uid="{00000000-0005-0000-0000-0000CB070000}"/>
    <cellStyle name="20% - Accent2 2 9 2 2" xfId="1999" xr:uid="{00000000-0005-0000-0000-0000CC070000}"/>
    <cellStyle name="20% - Accent2 2 9 3" xfId="2000" xr:uid="{00000000-0005-0000-0000-0000CD070000}"/>
    <cellStyle name="20% - Accent2 20" xfId="2001" xr:uid="{00000000-0005-0000-0000-0000CE070000}"/>
    <cellStyle name="20% - Accent2 20 2" xfId="2002" xr:uid="{00000000-0005-0000-0000-0000CF070000}"/>
    <cellStyle name="20% - Accent2 20 2 2" xfId="2003" xr:uid="{00000000-0005-0000-0000-0000D0070000}"/>
    <cellStyle name="20% - Accent2 20 2 2 2" xfId="2004" xr:uid="{00000000-0005-0000-0000-0000D1070000}"/>
    <cellStyle name="20% - Accent2 20 2 3" xfId="2005" xr:uid="{00000000-0005-0000-0000-0000D2070000}"/>
    <cellStyle name="20% - Accent2 20 3" xfId="2006" xr:uid="{00000000-0005-0000-0000-0000D3070000}"/>
    <cellStyle name="20% - Accent2 20 4" xfId="2007" xr:uid="{00000000-0005-0000-0000-0000D4070000}"/>
    <cellStyle name="20% - Accent2 20 5" xfId="2008" xr:uid="{00000000-0005-0000-0000-0000D5070000}"/>
    <cellStyle name="20% - Accent2 20 6" xfId="2009" xr:uid="{00000000-0005-0000-0000-0000D6070000}"/>
    <cellStyle name="20% - Accent2 21" xfId="2010" xr:uid="{00000000-0005-0000-0000-0000D7070000}"/>
    <cellStyle name="20% - Accent2 21 2" xfId="2011" xr:uid="{00000000-0005-0000-0000-0000D8070000}"/>
    <cellStyle name="20% - Accent2 21 2 2" xfId="2012" xr:uid="{00000000-0005-0000-0000-0000D9070000}"/>
    <cellStyle name="20% - Accent2 21 2 2 2" xfId="2013" xr:uid="{00000000-0005-0000-0000-0000DA070000}"/>
    <cellStyle name="20% - Accent2 21 2 3" xfId="2014" xr:uid="{00000000-0005-0000-0000-0000DB070000}"/>
    <cellStyle name="20% - Accent2 21 3" xfId="2015" xr:uid="{00000000-0005-0000-0000-0000DC070000}"/>
    <cellStyle name="20% - Accent2 21 4" xfId="2016" xr:uid="{00000000-0005-0000-0000-0000DD070000}"/>
    <cellStyle name="20% - Accent2 21 5" xfId="2017" xr:uid="{00000000-0005-0000-0000-0000DE070000}"/>
    <cellStyle name="20% - Accent2 21 6" xfId="2018" xr:uid="{00000000-0005-0000-0000-0000DF070000}"/>
    <cellStyle name="20% - Accent2 22" xfId="2019" xr:uid="{00000000-0005-0000-0000-0000E0070000}"/>
    <cellStyle name="20% - Accent2 22 2" xfId="2020" xr:uid="{00000000-0005-0000-0000-0000E1070000}"/>
    <cellStyle name="20% - Accent2 22 2 2" xfId="2021" xr:uid="{00000000-0005-0000-0000-0000E2070000}"/>
    <cellStyle name="20% - Accent2 22 2 2 2" xfId="2022" xr:uid="{00000000-0005-0000-0000-0000E3070000}"/>
    <cellStyle name="20% - Accent2 22 2 3" xfId="2023" xr:uid="{00000000-0005-0000-0000-0000E4070000}"/>
    <cellStyle name="20% - Accent2 22 3" xfId="2024" xr:uid="{00000000-0005-0000-0000-0000E5070000}"/>
    <cellStyle name="20% - Accent2 22 4" xfId="2025" xr:uid="{00000000-0005-0000-0000-0000E6070000}"/>
    <cellStyle name="20% - Accent2 22 5" xfId="2026" xr:uid="{00000000-0005-0000-0000-0000E7070000}"/>
    <cellStyle name="20% - Accent2 22 6" xfId="2027" xr:uid="{00000000-0005-0000-0000-0000E8070000}"/>
    <cellStyle name="20% - Accent2 23" xfId="2028" xr:uid="{00000000-0005-0000-0000-0000E9070000}"/>
    <cellStyle name="20% - Accent2 23 2" xfId="2029" xr:uid="{00000000-0005-0000-0000-0000EA070000}"/>
    <cellStyle name="20% - Accent2 23 2 2" xfId="2030" xr:uid="{00000000-0005-0000-0000-0000EB070000}"/>
    <cellStyle name="20% - Accent2 23 2 2 2" xfId="2031" xr:uid="{00000000-0005-0000-0000-0000EC070000}"/>
    <cellStyle name="20% - Accent2 23 2 3" xfId="2032" xr:uid="{00000000-0005-0000-0000-0000ED070000}"/>
    <cellStyle name="20% - Accent2 23 3" xfId="2033" xr:uid="{00000000-0005-0000-0000-0000EE070000}"/>
    <cellStyle name="20% - Accent2 23 4" xfId="2034" xr:uid="{00000000-0005-0000-0000-0000EF070000}"/>
    <cellStyle name="20% - Accent2 23 5" xfId="2035" xr:uid="{00000000-0005-0000-0000-0000F0070000}"/>
    <cellStyle name="20% - Accent2 23 6" xfId="2036" xr:uid="{00000000-0005-0000-0000-0000F1070000}"/>
    <cellStyle name="20% - Accent2 24" xfId="2037" xr:uid="{00000000-0005-0000-0000-0000F2070000}"/>
    <cellStyle name="20% - Accent2 24 2" xfId="2038" xr:uid="{00000000-0005-0000-0000-0000F3070000}"/>
    <cellStyle name="20% - Accent2 24 2 2" xfId="2039" xr:uid="{00000000-0005-0000-0000-0000F4070000}"/>
    <cellStyle name="20% - Accent2 24 2 2 2" xfId="2040" xr:uid="{00000000-0005-0000-0000-0000F5070000}"/>
    <cellStyle name="20% - Accent2 24 2 3" xfId="2041" xr:uid="{00000000-0005-0000-0000-0000F6070000}"/>
    <cellStyle name="20% - Accent2 24 3" xfId="2042" xr:uid="{00000000-0005-0000-0000-0000F7070000}"/>
    <cellStyle name="20% - Accent2 24 4" xfId="2043" xr:uid="{00000000-0005-0000-0000-0000F8070000}"/>
    <cellStyle name="20% - Accent2 24 5" xfId="2044" xr:uid="{00000000-0005-0000-0000-0000F9070000}"/>
    <cellStyle name="20% - Accent2 25" xfId="2045" xr:uid="{00000000-0005-0000-0000-0000FA070000}"/>
    <cellStyle name="20% - Accent2 25 2" xfId="2046" xr:uid="{00000000-0005-0000-0000-0000FB070000}"/>
    <cellStyle name="20% - Accent2 25 2 2" xfId="2047" xr:uid="{00000000-0005-0000-0000-0000FC070000}"/>
    <cellStyle name="20% - Accent2 25 2 2 2" xfId="2048" xr:uid="{00000000-0005-0000-0000-0000FD070000}"/>
    <cellStyle name="20% - Accent2 25 2 3" xfId="2049" xr:uid="{00000000-0005-0000-0000-0000FE070000}"/>
    <cellStyle name="20% - Accent2 25 3" xfId="2050" xr:uid="{00000000-0005-0000-0000-0000FF070000}"/>
    <cellStyle name="20% - Accent2 25 4" xfId="2051" xr:uid="{00000000-0005-0000-0000-000000080000}"/>
    <cellStyle name="20% - Accent2 25 5" xfId="2052" xr:uid="{00000000-0005-0000-0000-000001080000}"/>
    <cellStyle name="20% - Accent2 26" xfId="2053" xr:uid="{00000000-0005-0000-0000-000002080000}"/>
    <cellStyle name="20% - Accent2 26 2" xfId="2054" xr:uid="{00000000-0005-0000-0000-000003080000}"/>
    <cellStyle name="20% - Accent2 26 2 2" xfId="2055" xr:uid="{00000000-0005-0000-0000-000004080000}"/>
    <cellStyle name="20% - Accent2 26 2 2 2" xfId="2056" xr:uid="{00000000-0005-0000-0000-000005080000}"/>
    <cellStyle name="20% - Accent2 26 2 3" xfId="2057" xr:uid="{00000000-0005-0000-0000-000006080000}"/>
    <cellStyle name="20% - Accent2 26 3" xfId="2058" xr:uid="{00000000-0005-0000-0000-000007080000}"/>
    <cellStyle name="20% - Accent2 26 4" xfId="2059" xr:uid="{00000000-0005-0000-0000-000008080000}"/>
    <cellStyle name="20% - Accent2 26 5" xfId="2060" xr:uid="{00000000-0005-0000-0000-000009080000}"/>
    <cellStyle name="20% - Accent2 27" xfId="2061" xr:uid="{00000000-0005-0000-0000-00000A080000}"/>
    <cellStyle name="20% - Accent2 27 2" xfId="2062" xr:uid="{00000000-0005-0000-0000-00000B080000}"/>
    <cellStyle name="20% - Accent2 27 2 2" xfId="2063" xr:uid="{00000000-0005-0000-0000-00000C080000}"/>
    <cellStyle name="20% - Accent2 27 2 2 2" xfId="2064" xr:uid="{00000000-0005-0000-0000-00000D080000}"/>
    <cellStyle name="20% - Accent2 27 2 3" xfId="2065" xr:uid="{00000000-0005-0000-0000-00000E080000}"/>
    <cellStyle name="20% - Accent2 27 3" xfId="2066" xr:uid="{00000000-0005-0000-0000-00000F080000}"/>
    <cellStyle name="20% - Accent2 27 4" xfId="2067" xr:uid="{00000000-0005-0000-0000-000010080000}"/>
    <cellStyle name="20% - Accent2 27 5" xfId="2068" xr:uid="{00000000-0005-0000-0000-000011080000}"/>
    <cellStyle name="20% - Accent2 28" xfId="2069" xr:uid="{00000000-0005-0000-0000-000012080000}"/>
    <cellStyle name="20% - Accent2 28 2" xfId="2070" xr:uid="{00000000-0005-0000-0000-000013080000}"/>
    <cellStyle name="20% - Accent2 28 2 2" xfId="2071" xr:uid="{00000000-0005-0000-0000-000014080000}"/>
    <cellStyle name="20% - Accent2 28 2 2 2" xfId="2072" xr:uid="{00000000-0005-0000-0000-000015080000}"/>
    <cellStyle name="20% - Accent2 28 2 3" xfId="2073" xr:uid="{00000000-0005-0000-0000-000016080000}"/>
    <cellStyle name="20% - Accent2 28 3" xfId="2074" xr:uid="{00000000-0005-0000-0000-000017080000}"/>
    <cellStyle name="20% - Accent2 28 4" xfId="2075" xr:uid="{00000000-0005-0000-0000-000018080000}"/>
    <cellStyle name="20% - Accent2 28 5" xfId="2076" xr:uid="{00000000-0005-0000-0000-000019080000}"/>
    <cellStyle name="20% - Accent2 29" xfId="2077" xr:uid="{00000000-0005-0000-0000-00001A080000}"/>
    <cellStyle name="20% - Accent2 29 2" xfId="2078" xr:uid="{00000000-0005-0000-0000-00001B080000}"/>
    <cellStyle name="20% - Accent2 29 2 2" xfId="2079" xr:uid="{00000000-0005-0000-0000-00001C080000}"/>
    <cellStyle name="20% - Accent2 29 2 2 2" xfId="2080" xr:uid="{00000000-0005-0000-0000-00001D080000}"/>
    <cellStyle name="20% - Accent2 29 2 3" xfId="2081" xr:uid="{00000000-0005-0000-0000-00001E080000}"/>
    <cellStyle name="20% - Accent2 29 3" xfId="2082" xr:uid="{00000000-0005-0000-0000-00001F080000}"/>
    <cellStyle name="20% - Accent2 29 4" xfId="2083" xr:uid="{00000000-0005-0000-0000-000020080000}"/>
    <cellStyle name="20% - Accent2 29 5" xfId="2084" xr:uid="{00000000-0005-0000-0000-000021080000}"/>
    <cellStyle name="20% - Accent2 3" xfId="2085" xr:uid="{00000000-0005-0000-0000-000022080000}"/>
    <cellStyle name="20% - Accent2 3 10" xfId="2086" xr:uid="{00000000-0005-0000-0000-000023080000}"/>
    <cellStyle name="20% - Accent2 3 11" xfId="2087" xr:uid="{00000000-0005-0000-0000-000024080000}"/>
    <cellStyle name="20% - Accent2 3 12" xfId="2088" xr:uid="{00000000-0005-0000-0000-000025080000}"/>
    <cellStyle name="20% - Accent2 3 13" xfId="2089" xr:uid="{00000000-0005-0000-0000-000026080000}"/>
    <cellStyle name="20% - Accent2 3 2" xfId="2090" xr:uid="{00000000-0005-0000-0000-000027080000}"/>
    <cellStyle name="20% - Accent2 3 2 10" xfId="2091" xr:uid="{00000000-0005-0000-0000-000028080000}"/>
    <cellStyle name="20% - Accent2 3 2 11" xfId="2092" xr:uid="{00000000-0005-0000-0000-000029080000}"/>
    <cellStyle name="20% - Accent2 3 2 2" xfId="2093" xr:uid="{00000000-0005-0000-0000-00002A080000}"/>
    <cellStyle name="20% - Accent2 3 2 2 10" xfId="2094" xr:uid="{00000000-0005-0000-0000-00002B080000}"/>
    <cellStyle name="20% - Accent2 3 2 2 2" xfId="2095" xr:uid="{00000000-0005-0000-0000-00002C080000}"/>
    <cellStyle name="20% - Accent2 3 2 2 3" xfId="2096" xr:uid="{00000000-0005-0000-0000-00002D080000}"/>
    <cellStyle name="20% - Accent2 3 2 2 4" xfId="2097" xr:uid="{00000000-0005-0000-0000-00002E080000}"/>
    <cellStyle name="20% - Accent2 3 2 2 5" xfId="2098" xr:uid="{00000000-0005-0000-0000-00002F080000}"/>
    <cellStyle name="20% - Accent2 3 2 2 6" xfId="2099" xr:uid="{00000000-0005-0000-0000-000030080000}"/>
    <cellStyle name="20% - Accent2 3 2 2 7" xfId="2100" xr:uid="{00000000-0005-0000-0000-000031080000}"/>
    <cellStyle name="20% - Accent2 3 2 2 8" xfId="2101" xr:uid="{00000000-0005-0000-0000-000032080000}"/>
    <cellStyle name="20% - Accent2 3 2 2 9" xfId="2102" xr:uid="{00000000-0005-0000-0000-000033080000}"/>
    <cellStyle name="20% - Accent2 3 2 3" xfId="2103" xr:uid="{00000000-0005-0000-0000-000034080000}"/>
    <cellStyle name="20% - Accent2 3 2 4" xfId="2104" xr:uid="{00000000-0005-0000-0000-000035080000}"/>
    <cellStyle name="20% - Accent2 3 2 5" xfId="2105" xr:uid="{00000000-0005-0000-0000-000036080000}"/>
    <cellStyle name="20% - Accent2 3 2 6" xfId="2106" xr:uid="{00000000-0005-0000-0000-000037080000}"/>
    <cellStyle name="20% - Accent2 3 2 7" xfId="2107" xr:uid="{00000000-0005-0000-0000-000038080000}"/>
    <cellStyle name="20% - Accent2 3 2 8" xfId="2108" xr:uid="{00000000-0005-0000-0000-000039080000}"/>
    <cellStyle name="20% - Accent2 3 2 9" xfId="2109" xr:uid="{00000000-0005-0000-0000-00003A080000}"/>
    <cellStyle name="20% - Accent2 3 3" xfId="2110" xr:uid="{00000000-0005-0000-0000-00003B080000}"/>
    <cellStyle name="20% - Accent2 3 3 10" xfId="2111" xr:uid="{00000000-0005-0000-0000-00003C080000}"/>
    <cellStyle name="20% - Accent2 3 3 11" xfId="2112" xr:uid="{00000000-0005-0000-0000-00003D080000}"/>
    <cellStyle name="20% - Accent2 3 3 2" xfId="2113" xr:uid="{00000000-0005-0000-0000-00003E080000}"/>
    <cellStyle name="20% - Accent2 3 3 2 2" xfId="2114" xr:uid="{00000000-0005-0000-0000-00003F080000}"/>
    <cellStyle name="20% - Accent2 3 3 2 2 2" xfId="2115" xr:uid="{00000000-0005-0000-0000-000040080000}"/>
    <cellStyle name="20% - Accent2 3 3 2 3" xfId="2116" xr:uid="{00000000-0005-0000-0000-000041080000}"/>
    <cellStyle name="20% - Accent2 3 3 3" xfId="2117" xr:uid="{00000000-0005-0000-0000-000042080000}"/>
    <cellStyle name="20% - Accent2 3 3 4" xfId="2118" xr:uid="{00000000-0005-0000-0000-000043080000}"/>
    <cellStyle name="20% - Accent2 3 3 5" xfId="2119" xr:uid="{00000000-0005-0000-0000-000044080000}"/>
    <cellStyle name="20% - Accent2 3 3 6" xfId="2120" xr:uid="{00000000-0005-0000-0000-000045080000}"/>
    <cellStyle name="20% - Accent2 3 3 7" xfId="2121" xr:uid="{00000000-0005-0000-0000-000046080000}"/>
    <cellStyle name="20% - Accent2 3 3 8" xfId="2122" xr:uid="{00000000-0005-0000-0000-000047080000}"/>
    <cellStyle name="20% - Accent2 3 3 9" xfId="2123" xr:uid="{00000000-0005-0000-0000-000048080000}"/>
    <cellStyle name="20% - Accent2 3 4" xfId="2124" xr:uid="{00000000-0005-0000-0000-000049080000}"/>
    <cellStyle name="20% - Accent2 3 4 2" xfId="2125" xr:uid="{00000000-0005-0000-0000-00004A080000}"/>
    <cellStyle name="20% - Accent2 3 5" xfId="2126" xr:uid="{00000000-0005-0000-0000-00004B080000}"/>
    <cellStyle name="20% - Accent2 3 5 2" xfId="2127" xr:uid="{00000000-0005-0000-0000-00004C080000}"/>
    <cellStyle name="20% - Accent2 3 6" xfId="2128" xr:uid="{00000000-0005-0000-0000-00004D080000}"/>
    <cellStyle name="20% - Accent2 3 6 2" xfId="2129" xr:uid="{00000000-0005-0000-0000-00004E080000}"/>
    <cellStyle name="20% - Accent2 3 7" xfId="2130" xr:uid="{00000000-0005-0000-0000-00004F080000}"/>
    <cellStyle name="20% - Accent2 3 7 2" xfId="2131" xr:uid="{00000000-0005-0000-0000-000050080000}"/>
    <cellStyle name="20% - Accent2 3 8" xfId="2132" xr:uid="{00000000-0005-0000-0000-000051080000}"/>
    <cellStyle name="20% - Accent2 3 8 2" xfId="2133" xr:uid="{00000000-0005-0000-0000-000052080000}"/>
    <cellStyle name="20% - Accent2 3 9" xfId="2134" xr:uid="{00000000-0005-0000-0000-000053080000}"/>
    <cellStyle name="20% - Accent2 3 9 2" xfId="2135" xr:uid="{00000000-0005-0000-0000-000054080000}"/>
    <cellStyle name="20% - Accent2 30" xfId="2136" xr:uid="{00000000-0005-0000-0000-000055080000}"/>
    <cellStyle name="20% - Accent2 30 2" xfId="2137" xr:uid="{00000000-0005-0000-0000-000056080000}"/>
    <cellStyle name="20% - Accent2 30 2 2" xfId="2138" xr:uid="{00000000-0005-0000-0000-000057080000}"/>
    <cellStyle name="20% - Accent2 30 2 2 2" xfId="2139" xr:uid="{00000000-0005-0000-0000-000058080000}"/>
    <cellStyle name="20% - Accent2 30 2 3" xfId="2140" xr:uid="{00000000-0005-0000-0000-000059080000}"/>
    <cellStyle name="20% - Accent2 30 3" xfId="2141" xr:uid="{00000000-0005-0000-0000-00005A080000}"/>
    <cellStyle name="20% - Accent2 30 4" xfId="2142" xr:uid="{00000000-0005-0000-0000-00005B080000}"/>
    <cellStyle name="20% - Accent2 30 5" xfId="2143" xr:uid="{00000000-0005-0000-0000-00005C080000}"/>
    <cellStyle name="20% - Accent2 31" xfId="2144" xr:uid="{00000000-0005-0000-0000-00005D080000}"/>
    <cellStyle name="20% - Accent2 31 2" xfId="2145" xr:uid="{00000000-0005-0000-0000-00005E080000}"/>
    <cellStyle name="20% - Accent2 31 2 2" xfId="2146" xr:uid="{00000000-0005-0000-0000-00005F080000}"/>
    <cellStyle name="20% - Accent2 31 2 2 2" xfId="2147" xr:uid="{00000000-0005-0000-0000-000060080000}"/>
    <cellStyle name="20% - Accent2 31 2 3" xfId="2148" xr:uid="{00000000-0005-0000-0000-000061080000}"/>
    <cellStyle name="20% - Accent2 31 3" xfId="2149" xr:uid="{00000000-0005-0000-0000-000062080000}"/>
    <cellStyle name="20% - Accent2 31 4" xfId="2150" xr:uid="{00000000-0005-0000-0000-000063080000}"/>
    <cellStyle name="20% - Accent2 31 5" xfId="2151" xr:uid="{00000000-0005-0000-0000-000064080000}"/>
    <cellStyle name="20% - Accent2 32" xfId="2152" xr:uid="{00000000-0005-0000-0000-000065080000}"/>
    <cellStyle name="20% - Accent2 32 2" xfId="2153" xr:uid="{00000000-0005-0000-0000-000066080000}"/>
    <cellStyle name="20% - Accent2 32 2 2" xfId="2154" xr:uid="{00000000-0005-0000-0000-000067080000}"/>
    <cellStyle name="20% - Accent2 32 2 2 2" xfId="2155" xr:uid="{00000000-0005-0000-0000-000068080000}"/>
    <cellStyle name="20% - Accent2 32 2 3" xfId="2156" xr:uid="{00000000-0005-0000-0000-000069080000}"/>
    <cellStyle name="20% - Accent2 32 3" xfId="2157" xr:uid="{00000000-0005-0000-0000-00006A080000}"/>
    <cellStyle name="20% - Accent2 32 4" xfId="2158" xr:uid="{00000000-0005-0000-0000-00006B080000}"/>
    <cellStyle name="20% - Accent2 32 5" xfId="2159" xr:uid="{00000000-0005-0000-0000-00006C080000}"/>
    <cellStyle name="20% - Accent2 33" xfId="2160" xr:uid="{00000000-0005-0000-0000-00006D080000}"/>
    <cellStyle name="20% - Accent2 33 2" xfId="2161" xr:uid="{00000000-0005-0000-0000-00006E080000}"/>
    <cellStyle name="20% - Accent2 33 2 2" xfId="2162" xr:uid="{00000000-0005-0000-0000-00006F080000}"/>
    <cellStyle name="20% - Accent2 33 2 2 2" xfId="2163" xr:uid="{00000000-0005-0000-0000-000070080000}"/>
    <cellStyle name="20% - Accent2 33 2 3" xfId="2164" xr:uid="{00000000-0005-0000-0000-000071080000}"/>
    <cellStyle name="20% - Accent2 33 3" xfId="2165" xr:uid="{00000000-0005-0000-0000-000072080000}"/>
    <cellStyle name="20% - Accent2 33 4" xfId="2166" xr:uid="{00000000-0005-0000-0000-000073080000}"/>
    <cellStyle name="20% - Accent2 33 5" xfId="2167" xr:uid="{00000000-0005-0000-0000-000074080000}"/>
    <cellStyle name="20% - Accent2 34" xfId="2168" xr:uid="{00000000-0005-0000-0000-000075080000}"/>
    <cellStyle name="20% - Accent2 34 2" xfId="2169" xr:uid="{00000000-0005-0000-0000-000076080000}"/>
    <cellStyle name="20% - Accent2 34 2 2" xfId="2170" xr:uid="{00000000-0005-0000-0000-000077080000}"/>
    <cellStyle name="20% - Accent2 34 2 2 2" xfId="2171" xr:uid="{00000000-0005-0000-0000-000078080000}"/>
    <cellStyle name="20% - Accent2 34 2 3" xfId="2172" xr:uid="{00000000-0005-0000-0000-000079080000}"/>
    <cellStyle name="20% - Accent2 34 3" xfId="2173" xr:uid="{00000000-0005-0000-0000-00007A080000}"/>
    <cellStyle name="20% - Accent2 34 4" xfId="2174" xr:uid="{00000000-0005-0000-0000-00007B080000}"/>
    <cellStyle name="20% - Accent2 34 5" xfId="2175" xr:uid="{00000000-0005-0000-0000-00007C080000}"/>
    <cellStyle name="20% - Accent2 35" xfId="2176" xr:uid="{00000000-0005-0000-0000-00007D080000}"/>
    <cellStyle name="20% - Accent2 35 2" xfId="2177" xr:uid="{00000000-0005-0000-0000-00007E080000}"/>
    <cellStyle name="20% - Accent2 35 2 2" xfId="2178" xr:uid="{00000000-0005-0000-0000-00007F080000}"/>
    <cellStyle name="20% - Accent2 35 2 2 2" xfId="2179" xr:uid="{00000000-0005-0000-0000-000080080000}"/>
    <cellStyle name="20% - Accent2 35 2 3" xfId="2180" xr:uid="{00000000-0005-0000-0000-000081080000}"/>
    <cellStyle name="20% - Accent2 35 3" xfId="2181" xr:uid="{00000000-0005-0000-0000-000082080000}"/>
    <cellStyle name="20% - Accent2 35 4" xfId="2182" xr:uid="{00000000-0005-0000-0000-000083080000}"/>
    <cellStyle name="20% - Accent2 35 5" xfId="2183" xr:uid="{00000000-0005-0000-0000-000084080000}"/>
    <cellStyle name="20% - Accent2 36" xfId="2184" xr:uid="{00000000-0005-0000-0000-000085080000}"/>
    <cellStyle name="20% - Accent2 36 2" xfId="2185" xr:uid="{00000000-0005-0000-0000-000086080000}"/>
    <cellStyle name="20% - Accent2 36 2 2" xfId="2186" xr:uid="{00000000-0005-0000-0000-000087080000}"/>
    <cellStyle name="20% - Accent2 36 2 2 2" xfId="2187" xr:uid="{00000000-0005-0000-0000-000088080000}"/>
    <cellStyle name="20% - Accent2 36 2 3" xfId="2188" xr:uid="{00000000-0005-0000-0000-000089080000}"/>
    <cellStyle name="20% - Accent2 36 3" xfId="2189" xr:uid="{00000000-0005-0000-0000-00008A080000}"/>
    <cellStyle name="20% - Accent2 36 4" xfId="2190" xr:uid="{00000000-0005-0000-0000-00008B080000}"/>
    <cellStyle name="20% - Accent2 36 5" xfId="2191" xr:uid="{00000000-0005-0000-0000-00008C080000}"/>
    <cellStyle name="20% - Accent2 37" xfId="2192" xr:uid="{00000000-0005-0000-0000-00008D080000}"/>
    <cellStyle name="20% - Accent2 37 2" xfId="2193" xr:uid="{00000000-0005-0000-0000-00008E080000}"/>
    <cellStyle name="20% - Accent2 37 2 2" xfId="2194" xr:uid="{00000000-0005-0000-0000-00008F080000}"/>
    <cellStyle name="20% - Accent2 37 2 2 2" xfId="2195" xr:uid="{00000000-0005-0000-0000-000090080000}"/>
    <cellStyle name="20% - Accent2 37 2 3" xfId="2196" xr:uid="{00000000-0005-0000-0000-000091080000}"/>
    <cellStyle name="20% - Accent2 37 3" xfId="2197" xr:uid="{00000000-0005-0000-0000-000092080000}"/>
    <cellStyle name="20% - Accent2 37 4" xfId="2198" xr:uid="{00000000-0005-0000-0000-000093080000}"/>
    <cellStyle name="20% - Accent2 37 5" xfId="2199" xr:uid="{00000000-0005-0000-0000-000094080000}"/>
    <cellStyle name="20% - Accent2 38" xfId="2200" xr:uid="{00000000-0005-0000-0000-000095080000}"/>
    <cellStyle name="20% - Accent2 38 2" xfId="2201" xr:uid="{00000000-0005-0000-0000-000096080000}"/>
    <cellStyle name="20% - Accent2 38 2 2" xfId="2202" xr:uid="{00000000-0005-0000-0000-000097080000}"/>
    <cellStyle name="20% - Accent2 38 2 2 2" xfId="2203" xr:uid="{00000000-0005-0000-0000-000098080000}"/>
    <cellStyle name="20% - Accent2 38 2 3" xfId="2204" xr:uid="{00000000-0005-0000-0000-000099080000}"/>
    <cellStyle name="20% - Accent2 38 3" xfId="2205" xr:uid="{00000000-0005-0000-0000-00009A080000}"/>
    <cellStyle name="20% - Accent2 38 4" xfId="2206" xr:uid="{00000000-0005-0000-0000-00009B080000}"/>
    <cellStyle name="20% - Accent2 38 5" xfId="2207" xr:uid="{00000000-0005-0000-0000-00009C080000}"/>
    <cellStyle name="20% - Accent2 39" xfId="2208" xr:uid="{00000000-0005-0000-0000-00009D080000}"/>
    <cellStyle name="20% - Accent2 39 2" xfId="2209" xr:uid="{00000000-0005-0000-0000-00009E080000}"/>
    <cellStyle name="20% - Accent2 39 2 2" xfId="2210" xr:uid="{00000000-0005-0000-0000-00009F080000}"/>
    <cellStyle name="20% - Accent2 39 2 2 2" xfId="2211" xr:uid="{00000000-0005-0000-0000-0000A0080000}"/>
    <cellStyle name="20% - Accent2 39 2 3" xfId="2212" xr:uid="{00000000-0005-0000-0000-0000A1080000}"/>
    <cellStyle name="20% - Accent2 39 3" xfId="2213" xr:uid="{00000000-0005-0000-0000-0000A2080000}"/>
    <cellStyle name="20% - Accent2 39 4" xfId="2214" xr:uid="{00000000-0005-0000-0000-0000A3080000}"/>
    <cellStyle name="20% - Accent2 39 5" xfId="2215" xr:uid="{00000000-0005-0000-0000-0000A4080000}"/>
    <cellStyle name="20% - Accent2 4" xfId="2216" xr:uid="{00000000-0005-0000-0000-0000A5080000}"/>
    <cellStyle name="20% - Accent2 4 10" xfId="2217" xr:uid="{00000000-0005-0000-0000-0000A6080000}"/>
    <cellStyle name="20% - Accent2 4 11" xfId="2218" xr:uid="{00000000-0005-0000-0000-0000A7080000}"/>
    <cellStyle name="20% - Accent2 4 12" xfId="2219" xr:uid="{00000000-0005-0000-0000-0000A8080000}"/>
    <cellStyle name="20% - Accent2 4 2" xfId="2220" xr:uid="{00000000-0005-0000-0000-0000A9080000}"/>
    <cellStyle name="20% - Accent2 4 2 10" xfId="2221" xr:uid="{00000000-0005-0000-0000-0000AA080000}"/>
    <cellStyle name="20% - Accent2 4 2 11" xfId="2222" xr:uid="{00000000-0005-0000-0000-0000AB080000}"/>
    <cellStyle name="20% - Accent2 4 2 2" xfId="2223" xr:uid="{00000000-0005-0000-0000-0000AC080000}"/>
    <cellStyle name="20% - Accent2 4 2 2 10" xfId="2224" xr:uid="{00000000-0005-0000-0000-0000AD080000}"/>
    <cellStyle name="20% - Accent2 4 2 2 11" xfId="2225" xr:uid="{00000000-0005-0000-0000-0000AE080000}"/>
    <cellStyle name="20% - Accent2 4 2 2 2" xfId="2226" xr:uid="{00000000-0005-0000-0000-0000AF080000}"/>
    <cellStyle name="20% - Accent2 4 2 2 2 2" xfId="2227" xr:uid="{00000000-0005-0000-0000-0000B0080000}"/>
    <cellStyle name="20% - Accent2 4 2 2 3" xfId="2228" xr:uid="{00000000-0005-0000-0000-0000B1080000}"/>
    <cellStyle name="20% - Accent2 4 2 2 4" xfId="2229" xr:uid="{00000000-0005-0000-0000-0000B2080000}"/>
    <cellStyle name="20% - Accent2 4 2 2 5" xfId="2230" xr:uid="{00000000-0005-0000-0000-0000B3080000}"/>
    <cellStyle name="20% - Accent2 4 2 2 6" xfId="2231" xr:uid="{00000000-0005-0000-0000-0000B4080000}"/>
    <cellStyle name="20% - Accent2 4 2 2 7" xfId="2232" xr:uid="{00000000-0005-0000-0000-0000B5080000}"/>
    <cellStyle name="20% - Accent2 4 2 2 8" xfId="2233" xr:uid="{00000000-0005-0000-0000-0000B6080000}"/>
    <cellStyle name="20% - Accent2 4 2 2 9" xfId="2234" xr:uid="{00000000-0005-0000-0000-0000B7080000}"/>
    <cellStyle name="20% - Accent2 4 2 3" xfId="2235" xr:uid="{00000000-0005-0000-0000-0000B8080000}"/>
    <cellStyle name="20% - Accent2 4 2 3 2" xfId="2236" xr:uid="{00000000-0005-0000-0000-0000B9080000}"/>
    <cellStyle name="20% - Accent2 4 2 4" xfId="2237" xr:uid="{00000000-0005-0000-0000-0000BA080000}"/>
    <cellStyle name="20% - Accent2 4 2 5" xfId="2238" xr:uid="{00000000-0005-0000-0000-0000BB080000}"/>
    <cellStyle name="20% - Accent2 4 2 6" xfId="2239" xr:uid="{00000000-0005-0000-0000-0000BC080000}"/>
    <cellStyle name="20% - Accent2 4 2 7" xfId="2240" xr:uid="{00000000-0005-0000-0000-0000BD080000}"/>
    <cellStyle name="20% - Accent2 4 2 8" xfId="2241" xr:uid="{00000000-0005-0000-0000-0000BE080000}"/>
    <cellStyle name="20% - Accent2 4 2 9" xfId="2242" xr:uid="{00000000-0005-0000-0000-0000BF080000}"/>
    <cellStyle name="20% - Accent2 4 3" xfId="2243" xr:uid="{00000000-0005-0000-0000-0000C0080000}"/>
    <cellStyle name="20% - Accent2 4 3 10" xfId="2244" xr:uid="{00000000-0005-0000-0000-0000C1080000}"/>
    <cellStyle name="20% - Accent2 4 3 11" xfId="2245" xr:uid="{00000000-0005-0000-0000-0000C2080000}"/>
    <cellStyle name="20% - Accent2 4 3 2" xfId="2246" xr:uid="{00000000-0005-0000-0000-0000C3080000}"/>
    <cellStyle name="20% - Accent2 4 3 3" xfId="2247" xr:uid="{00000000-0005-0000-0000-0000C4080000}"/>
    <cellStyle name="20% - Accent2 4 3 4" xfId="2248" xr:uid="{00000000-0005-0000-0000-0000C5080000}"/>
    <cellStyle name="20% - Accent2 4 3 5" xfId="2249" xr:uid="{00000000-0005-0000-0000-0000C6080000}"/>
    <cellStyle name="20% - Accent2 4 3 6" xfId="2250" xr:uid="{00000000-0005-0000-0000-0000C7080000}"/>
    <cellStyle name="20% - Accent2 4 3 7" xfId="2251" xr:uid="{00000000-0005-0000-0000-0000C8080000}"/>
    <cellStyle name="20% - Accent2 4 3 8" xfId="2252" xr:uid="{00000000-0005-0000-0000-0000C9080000}"/>
    <cellStyle name="20% - Accent2 4 3 9" xfId="2253" xr:uid="{00000000-0005-0000-0000-0000CA080000}"/>
    <cellStyle name="20% - Accent2 4 4" xfId="2254" xr:uid="{00000000-0005-0000-0000-0000CB080000}"/>
    <cellStyle name="20% - Accent2 4 4 2" xfId="2255" xr:uid="{00000000-0005-0000-0000-0000CC080000}"/>
    <cellStyle name="20% - Accent2 4 5" xfId="2256" xr:uid="{00000000-0005-0000-0000-0000CD080000}"/>
    <cellStyle name="20% - Accent2 4 5 2" xfId="2257" xr:uid="{00000000-0005-0000-0000-0000CE080000}"/>
    <cellStyle name="20% - Accent2 4 6" xfId="2258" xr:uid="{00000000-0005-0000-0000-0000CF080000}"/>
    <cellStyle name="20% - Accent2 4 7" xfId="2259" xr:uid="{00000000-0005-0000-0000-0000D0080000}"/>
    <cellStyle name="20% - Accent2 4 8" xfId="2260" xr:uid="{00000000-0005-0000-0000-0000D1080000}"/>
    <cellStyle name="20% - Accent2 4 9" xfId="2261" xr:uid="{00000000-0005-0000-0000-0000D2080000}"/>
    <cellStyle name="20% - Accent2 40" xfId="2262" xr:uid="{00000000-0005-0000-0000-0000D3080000}"/>
    <cellStyle name="20% - Accent2 40 2" xfId="2263" xr:uid="{00000000-0005-0000-0000-0000D4080000}"/>
    <cellStyle name="20% - Accent2 40 2 2" xfId="2264" xr:uid="{00000000-0005-0000-0000-0000D5080000}"/>
    <cellStyle name="20% - Accent2 40 2 2 2" xfId="2265" xr:uid="{00000000-0005-0000-0000-0000D6080000}"/>
    <cellStyle name="20% - Accent2 40 2 3" xfId="2266" xr:uid="{00000000-0005-0000-0000-0000D7080000}"/>
    <cellStyle name="20% - Accent2 40 3" xfId="2267" xr:uid="{00000000-0005-0000-0000-0000D8080000}"/>
    <cellStyle name="20% - Accent2 40 4" xfId="2268" xr:uid="{00000000-0005-0000-0000-0000D9080000}"/>
    <cellStyle name="20% - Accent2 40 5" xfId="2269" xr:uid="{00000000-0005-0000-0000-0000DA080000}"/>
    <cellStyle name="20% - Accent2 41" xfId="2270" xr:uid="{00000000-0005-0000-0000-0000DB080000}"/>
    <cellStyle name="20% - Accent2 41 2" xfId="2271" xr:uid="{00000000-0005-0000-0000-0000DC080000}"/>
    <cellStyle name="20% - Accent2 41 2 2" xfId="2272" xr:uid="{00000000-0005-0000-0000-0000DD080000}"/>
    <cellStyle name="20% - Accent2 41 2 2 2" xfId="2273" xr:uid="{00000000-0005-0000-0000-0000DE080000}"/>
    <cellStyle name="20% - Accent2 41 2 3" xfId="2274" xr:uid="{00000000-0005-0000-0000-0000DF080000}"/>
    <cellStyle name="20% - Accent2 41 3" xfId="2275" xr:uid="{00000000-0005-0000-0000-0000E0080000}"/>
    <cellStyle name="20% - Accent2 41 4" xfId="2276" xr:uid="{00000000-0005-0000-0000-0000E1080000}"/>
    <cellStyle name="20% - Accent2 41 5" xfId="2277" xr:uid="{00000000-0005-0000-0000-0000E2080000}"/>
    <cellStyle name="20% - Accent2 42" xfId="2278" xr:uid="{00000000-0005-0000-0000-0000E3080000}"/>
    <cellStyle name="20% - Accent2 42 2" xfId="2279" xr:uid="{00000000-0005-0000-0000-0000E4080000}"/>
    <cellStyle name="20% - Accent2 42 2 2" xfId="2280" xr:uid="{00000000-0005-0000-0000-0000E5080000}"/>
    <cellStyle name="20% - Accent2 42 2 2 2" xfId="2281" xr:uid="{00000000-0005-0000-0000-0000E6080000}"/>
    <cellStyle name="20% - Accent2 42 2 3" xfId="2282" xr:uid="{00000000-0005-0000-0000-0000E7080000}"/>
    <cellStyle name="20% - Accent2 42 3" xfId="2283" xr:uid="{00000000-0005-0000-0000-0000E8080000}"/>
    <cellStyle name="20% - Accent2 42 4" xfId="2284" xr:uid="{00000000-0005-0000-0000-0000E9080000}"/>
    <cellStyle name="20% - Accent2 42 5" xfId="2285" xr:uid="{00000000-0005-0000-0000-0000EA080000}"/>
    <cellStyle name="20% - Accent2 43" xfId="2286" xr:uid="{00000000-0005-0000-0000-0000EB080000}"/>
    <cellStyle name="20% - Accent2 43 2" xfId="2287" xr:uid="{00000000-0005-0000-0000-0000EC080000}"/>
    <cellStyle name="20% - Accent2 43 2 2" xfId="2288" xr:uid="{00000000-0005-0000-0000-0000ED080000}"/>
    <cellStyle name="20% - Accent2 43 2 2 2" xfId="2289" xr:uid="{00000000-0005-0000-0000-0000EE080000}"/>
    <cellStyle name="20% - Accent2 43 2 3" xfId="2290" xr:uid="{00000000-0005-0000-0000-0000EF080000}"/>
    <cellStyle name="20% - Accent2 43 3" xfId="2291" xr:uid="{00000000-0005-0000-0000-0000F0080000}"/>
    <cellStyle name="20% - Accent2 43 4" xfId="2292" xr:uid="{00000000-0005-0000-0000-0000F1080000}"/>
    <cellStyle name="20% - Accent2 43 5" xfId="2293" xr:uid="{00000000-0005-0000-0000-0000F2080000}"/>
    <cellStyle name="20% - Accent2 44" xfId="2294" xr:uid="{00000000-0005-0000-0000-0000F3080000}"/>
    <cellStyle name="20% - Accent2 44 2" xfId="2295" xr:uid="{00000000-0005-0000-0000-0000F4080000}"/>
    <cellStyle name="20% - Accent2 44 2 2" xfId="2296" xr:uid="{00000000-0005-0000-0000-0000F5080000}"/>
    <cellStyle name="20% - Accent2 44 2 2 2" xfId="2297" xr:uid="{00000000-0005-0000-0000-0000F6080000}"/>
    <cellStyle name="20% - Accent2 44 2 3" xfId="2298" xr:uid="{00000000-0005-0000-0000-0000F7080000}"/>
    <cellStyle name="20% - Accent2 44 3" xfId="2299" xr:uid="{00000000-0005-0000-0000-0000F8080000}"/>
    <cellStyle name="20% - Accent2 44 4" xfId="2300" xr:uid="{00000000-0005-0000-0000-0000F9080000}"/>
    <cellStyle name="20% - Accent2 44 5" xfId="2301" xr:uid="{00000000-0005-0000-0000-0000FA080000}"/>
    <cellStyle name="20% - Accent2 45" xfId="2302" xr:uid="{00000000-0005-0000-0000-0000FB080000}"/>
    <cellStyle name="20% - Accent2 45 2" xfId="2303" xr:uid="{00000000-0005-0000-0000-0000FC080000}"/>
    <cellStyle name="20% - Accent2 45 2 2" xfId="2304" xr:uid="{00000000-0005-0000-0000-0000FD080000}"/>
    <cellStyle name="20% - Accent2 45 2 2 2" xfId="2305" xr:uid="{00000000-0005-0000-0000-0000FE080000}"/>
    <cellStyle name="20% - Accent2 45 2 2 2 2" xfId="2306" xr:uid="{00000000-0005-0000-0000-0000FF080000}"/>
    <cellStyle name="20% - Accent2 45 2 3" xfId="2307" xr:uid="{00000000-0005-0000-0000-000000090000}"/>
    <cellStyle name="20% - Accent2 45 3" xfId="2308" xr:uid="{00000000-0005-0000-0000-000001090000}"/>
    <cellStyle name="20% - Accent2 45 3 2" xfId="2309" xr:uid="{00000000-0005-0000-0000-000002090000}"/>
    <cellStyle name="20% - Accent2 45 3 2 2" xfId="2310" xr:uid="{00000000-0005-0000-0000-000003090000}"/>
    <cellStyle name="20% - Accent2 45 4" xfId="2311" xr:uid="{00000000-0005-0000-0000-000004090000}"/>
    <cellStyle name="20% - Accent2 45 5" xfId="2312" xr:uid="{00000000-0005-0000-0000-000005090000}"/>
    <cellStyle name="20% - Accent2 45 6" xfId="2313" xr:uid="{00000000-0005-0000-0000-000006090000}"/>
    <cellStyle name="20% - Accent2 45 7" xfId="2314" xr:uid="{00000000-0005-0000-0000-000007090000}"/>
    <cellStyle name="20% - Accent2 46" xfId="2315" xr:uid="{00000000-0005-0000-0000-000008090000}"/>
    <cellStyle name="20% - Accent2 46 2" xfId="2316" xr:uid="{00000000-0005-0000-0000-000009090000}"/>
    <cellStyle name="20% - Accent2 46 2 2" xfId="2317" xr:uid="{00000000-0005-0000-0000-00000A090000}"/>
    <cellStyle name="20% - Accent2 46 2 2 2" xfId="2318" xr:uid="{00000000-0005-0000-0000-00000B090000}"/>
    <cellStyle name="20% - Accent2 46 2 2 2 2" xfId="2319" xr:uid="{00000000-0005-0000-0000-00000C090000}"/>
    <cellStyle name="20% - Accent2 46 2 3" xfId="2320" xr:uid="{00000000-0005-0000-0000-00000D090000}"/>
    <cellStyle name="20% - Accent2 46 3" xfId="2321" xr:uid="{00000000-0005-0000-0000-00000E090000}"/>
    <cellStyle name="20% - Accent2 46 3 2" xfId="2322" xr:uid="{00000000-0005-0000-0000-00000F090000}"/>
    <cellStyle name="20% - Accent2 46 3 2 2" xfId="2323" xr:uid="{00000000-0005-0000-0000-000010090000}"/>
    <cellStyle name="20% - Accent2 46 4" xfId="2324" xr:uid="{00000000-0005-0000-0000-000011090000}"/>
    <cellStyle name="20% - Accent2 46 5" xfId="2325" xr:uid="{00000000-0005-0000-0000-000012090000}"/>
    <cellStyle name="20% - Accent2 46 6" xfId="2326" xr:uid="{00000000-0005-0000-0000-000013090000}"/>
    <cellStyle name="20% - Accent2 46 7" xfId="2327" xr:uid="{00000000-0005-0000-0000-000014090000}"/>
    <cellStyle name="20% - Accent2 47" xfId="2328" xr:uid="{00000000-0005-0000-0000-000015090000}"/>
    <cellStyle name="20% - Accent2 47 2" xfId="2329" xr:uid="{00000000-0005-0000-0000-000016090000}"/>
    <cellStyle name="20% - Accent2 47 2 2" xfId="2330" xr:uid="{00000000-0005-0000-0000-000017090000}"/>
    <cellStyle name="20% - Accent2 47 2 2 2" xfId="2331" xr:uid="{00000000-0005-0000-0000-000018090000}"/>
    <cellStyle name="20% - Accent2 47 2 2 2 2" xfId="2332" xr:uid="{00000000-0005-0000-0000-000019090000}"/>
    <cellStyle name="20% - Accent2 47 2 3" xfId="2333" xr:uid="{00000000-0005-0000-0000-00001A090000}"/>
    <cellStyle name="20% - Accent2 47 3" xfId="2334" xr:uid="{00000000-0005-0000-0000-00001B090000}"/>
    <cellStyle name="20% - Accent2 47 3 2" xfId="2335" xr:uid="{00000000-0005-0000-0000-00001C090000}"/>
    <cellStyle name="20% - Accent2 47 3 2 2" xfId="2336" xr:uid="{00000000-0005-0000-0000-00001D090000}"/>
    <cellStyle name="20% - Accent2 47 4" xfId="2337" xr:uid="{00000000-0005-0000-0000-00001E090000}"/>
    <cellStyle name="20% - Accent2 47 5" xfId="2338" xr:uid="{00000000-0005-0000-0000-00001F090000}"/>
    <cellStyle name="20% - Accent2 47 6" xfId="2339" xr:uid="{00000000-0005-0000-0000-000020090000}"/>
    <cellStyle name="20% - Accent2 47 7" xfId="2340" xr:uid="{00000000-0005-0000-0000-000021090000}"/>
    <cellStyle name="20% - Accent2 48" xfId="2341" xr:uid="{00000000-0005-0000-0000-000022090000}"/>
    <cellStyle name="20% - Accent2 48 2" xfId="2342" xr:uid="{00000000-0005-0000-0000-000023090000}"/>
    <cellStyle name="20% - Accent2 48 2 2" xfId="2343" xr:uid="{00000000-0005-0000-0000-000024090000}"/>
    <cellStyle name="20% - Accent2 48 2 2 2" xfId="2344" xr:uid="{00000000-0005-0000-0000-000025090000}"/>
    <cellStyle name="20% - Accent2 48 2 2 2 2" xfId="2345" xr:uid="{00000000-0005-0000-0000-000026090000}"/>
    <cellStyle name="20% - Accent2 48 2 3" xfId="2346" xr:uid="{00000000-0005-0000-0000-000027090000}"/>
    <cellStyle name="20% - Accent2 48 3" xfId="2347" xr:uid="{00000000-0005-0000-0000-000028090000}"/>
    <cellStyle name="20% - Accent2 48 3 2" xfId="2348" xr:uid="{00000000-0005-0000-0000-000029090000}"/>
    <cellStyle name="20% - Accent2 48 3 2 2" xfId="2349" xr:uid="{00000000-0005-0000-0000-00002A090000}"/>
    <cellStyle name="20% - Accent2 48 4" xfId="2350" xr:uid="{00000000-0005-0000-0000-00002B090000}"/>
    <cellStyle name="20% - Accent2 48 5" xfId="2351" xr:uid="{00000000-0005-0000-0000-00002C090000}"/>
    <cellStyle name="20% - Accent2 48 6" xfId="2352" xr:uid="{00000000-0005-0000-0000-00002D090000}"/>
    <cellStyle name="20% - Accent2 48 7" xfId="2353" xr:uid="{00000000-0005-0000-0000-00002E090000}"/>
    <cellStyle name="20% - Accent2 49" xfId="2354" xr:uid="{00000000-0005-0000-0000-00002F090000}"/>
    <cellStyle name="20% - Accent2 49 2" xfId="2355" xr:uid="{00000000-0005-0000-0000-000030090000}"/>
    <cellStyle name="20% - Accent2 49 2 2" xfId="2356" xr:uid="{00000000-0005-0000-0000-000031090000}"/>
    <cellStyle name="20% - Accent2 49 2 2 2" xfId="2357" xr:uid="{00000000-0005-0000-0000-000032090000}"/>
    <cellStyle name="20% - Accent2 49 2 2 2 2" xfId="2358" xr:uid="{00000000-0005-0000-0000-000033090000}"/>
    <cellStyle name="20% - Accent2 49 2 3" xfId="2359" xr:uid="{00000000-0005-0000-0000-000034090000}"/>
    <cellStyle name="20% - Accent2 49 3" xfId="2360" xr:uid="{00000000-0005-0000-0000-000035090000}"/>
    <cellStyle name="20% - Accent2 49 3 2" xfId="2361" xr:uid="{00000000-0005-0000-0000-000036090000}"/>
    <cellStyle name="20% - Accent2 49 3 2 2" xfId="2362" xr:uid="{00000000-0005-0000-0000-000037090000}"/>
    <cellStyle name="20% - Accent2 49 4" xfId="2363" xr:uid="{00000000-0005-0000-0000-000038090000}"/>
    <cellStyle name="20% - Accent2 49 5" xfId="2364" xr:uid="{00000000-0005-0000-0000-000039090000}"/>
    <cellStyle name="20% - Accent2 49 6" xfId="2365" xr:uid="{00000000-0005-0000-0000-00003A090000}"/>
    <cellStyle name="20% - Accent2 49 7" xfId="2366" xr:uid="{00000000-0005-0000-0000-00003B090000}"/>
    <cellStyle name="20% - Accent2 5" xfId="2367" xr:uid="{00000000-0005-0000-0000-00003C090000}"/>
    <cellStyle name="20% - Accent2 5 10" xfId="2368" xr:uid="{00000000-0005-0000-0000-00003D090000}"/>
    <cellStyle name="20% - Accent2 5 11" xfId="2369" xr:uid="{00000000-0005-0000-0000-00003E090000}"/>
    <cellStyle name="20% - Accent2 5 12" xfId="2370" xr:uid="{00000000-0005-0000-0000-00003F090000}"/>
    <cellStyle name="20% - Accent2 5 2" xfId="2371" xr:uid="{00000000-0005-0000-0000-000040090000}"/>
    <cellStyle name="20% - Accent2 5 2 10" xfId="2372" xr:uid="{00000000-0005-0000-0000-000041090000}"/>
    <cellStyle name="20% - Accent2 5 2 11" xfId="2373" xr:uid="{00000000-0005-0000-0000-000042090000}"/>
    <cellStyle name="20% - Accent2 5 2 2" xfId="2374" xr:uid="{00000000-0005-0000-0000-000043090000}"/>
    <cellStyle name="20% - Accent2 5 2 2 10" xfId="2375" xr:uid="{00000000-0005-0000-0000-000044090000}"/>
    <cellStyle name="20% - Accent2 5 2 2 11" xfId="2376" xr:uid="{00000000-0005-0000-0000-000045090000}"/>
    <cellStyle name="20% - Accent2 5 2 2 2" xfId="2377" xr:uid="{00000000-0005-0000-0000-000046090000}"/>
    <cellStyle name="20% - Accent2 5 2 2 2 2" xfId="2378" xr:uid="{00000000-0005-0000-0000-000047090000}"/>
    <cellStyle name="20% - Accent2 5 2 2 3" xfId="2379" xr:uid="{00000000-0005-0000-0000-000048090000}"/>
    <cellStyle name="20% - Accent2 5 2 2 4" xfId="2380" xr:uid="{00000000-0005-0000-0000-000049090000}"/>
    <cellStyle name="20% - Accent2 5 2 2 5" xfId="2381" xr:uid="{00000000-0005-0000-0000-00004A090000}"/>
    <cellStyle name="20% - Accent2 5 2 2 6" xfId="2382" xr:uid="{00000000-0005-0000-0000-00004B090000}"/>
    <cellStyle name="20% - Accent2 5 2 2 7" xfId="2383" xr:uid="{00000000-0005-0000-0000-00004C090000}"/>
    <cellStyle name="20% - Accent2 5 2 2 8" xfId="2384" xr:uid="{00000000-0005-0000-0000-00004D090000}"/>
    <cellStyle name="20% - Accent2 5 2 2 9" xfId="2385" xr:uid="{00000000-0005-0000-0000-00004E090000}"/>
    <cellStyle name="20% - Accent2 5 2 3" xfId="2386" xr:uid="{00000000-0005-0000-0000-00004F090000}"/>
    <cellStyle name="20% - Accent2 5 2 3 2" xfId="2387" xr:uid="{00000000-0005-0000-0000-000050090000}"/>
    <cellStyle name="20% - Accent2 5 2 4" xfId="2388" xr:uid="{00000000-0005-0000-0000-000051090000}"/>
    <cellStyle name="20% - Accent2 5 2 5" xfId="2389" xr:uid="{00000000-0005-0000-0000-000052090000}"/>
    <cellStyle name="20% - Accent2 5 2 6" xfId="2390" xr:uid="{00000000-0005-0000-0000-000053090000}"/>
    <cellStyle name="20% - Accent2 5 2 7" xfId="2391" xr:uid="{00000000-0005-0000-0000-000054090000}"/>
    <cellStyle name="20% - Accent2 5 2 8" xfId="2392" xr:uid="{00000000-0005-0000-0000-000055090000}"/>
    <cellStyle name="20% - Accent2 5 2 9" xfId="2393" xr:uid="{00000000-0005-0000-0000-000056090000}"/>
    <cellStyle name="20% - Accent2 5 3" xfId="2394" xr:uid="{00000000-0005-0000-0000-000057090000}"/>
    <cellStyle name="20% - Accent2 5 3 10" xfId="2395" xr:uid="{00000000-0005-0000-0000-000058090000}"/>
    <cellStyle name="20% - Accent2 5 3 11" xfId="2396" xr:uid="{00000000-0005-0000-0000-000059090000}"/>
    <cellStyle name="20% - Accent2 5 3 2" xfId="2397" xr:uid="{00000000-0005-0000-0000-00005A090000}"/>
    <cellStyle name="20% - Accent2 5 3 3" xfId="2398" xr:uid="{00000000-0005-0000-0000-00005B090000}"/>
    <cellStyle name="20% - Accent2 5 3 4" xfId="2399" xr:uid="{00000000-0005-0000-0000-00005C090000}"/>
    <cellStyle name="20% - Accent2 5 3 5" xfId="2400" xr:uid="{00000000-0005-0000-0000-00005D090000}"/>
    <cellStyle name="20% - Accent2 5 3 6" xfId="2401" xr:uid="{00000000-0005-0000-0000-00005E090000}"/>
    <cellStyle name="20% - Accent2 5 3 7" xfId="2402" xr:uid="{00000000-0005-0000-0000-00005F090000}"/>
    <cellStyle name="20% - Accent2 5 3 8" xfId="2403" xr:uid="{00000000-0005-0000-0000-000060090000}"/>
    <cellStyle name="20% - Accent2 5 3 9" xfId="2404" xr:uid="{00000000-0005-0000-0000-000061090000}"/>
    <cellStyle name="20% - Accent2 5 4" xfId="2405" xr:uid="{00000000-0005-0000-0000-000062090000}"/>
    <cellStyle name="20% - Accent2 5 4 2" xfId="2406" xr:uid="{00000000-0005-0000-0000-000063090000}"/>
    <cellStyle name="20% - Accent2 5 5" xfId="2407" xr:uid="{00000000-0005-0000-0000-000064090000}"/>
    <cellStyle name="20% - Accent2 5 5 2" xfId="2408" xr:uid="{00000000-0005-0000-0000-000065090000}"/>
    <cellStyle name="20% - Accent2 5 6" xfId="2409" xr:uid="{00000000-0005-0000-0000-000066090000}"/>
    <cellStyle name="20% - Accent2 5 7" xfId="2410" xr:uid="{00000000-0005-0000-0000-000067090000}"/>
    <cellStyle name="20% - Accent2 5 8" xfId="2411" xr:uid="{00000000-0005-0000-0000-000068090000}"/>
    <cellStyle name="20% - Accent2 5 9" xfId="2412" xr:uid="{00000000-0005-0000-0000-000069090000}"/>
    <cellStyle name="20% - Accent2 50" xfId="2413" xr:uid="{00000000-0005-0000-0000-00006A090000}"/>
    <cellStyle name="20% - Accent2 50 2" xfId="2414" xr:uid="{00000000-0005-0000-0000-00006B090000}"/>
    <cellStyle name="20% - Accent2 50 2 2" xfId="2415" xr:uid="{00000000-0005-0000-0000-00006C090000}"/>
    <cellStyle name="20% - Accent2 50 3" xfId="2416" xr:uid="{00000000-0005-0000-0000-00006D090000}"/>
    <cellStyle name="20% - Accent2 51" xfId="2417" xr:uid="{00000000-0005-0000-0000-00006E090000}"/>
    <cellStyle name="20% - Accent2 51 2" xfId="2418" xr:uid="{00000000-0005-0000-0000-00006F090000}"/>
    <cellStyle name="20% - Accent2 51 2 2" xfId="2419" xr:uid="{00000000-0005-0000-0000-000070090000}"/>
    <cellStyle name="20% - Accent2 51 3" xfId="2420" xr:uid="{00000000-0005-0000-0000-000071090000}"/>
    <cellStyle name="20% - Accent2 52" xfId="2421" xr:uid="{00000000-0005-0000-0000-000072090000}"/>
    <cellStyle name="20% - Accent2 52 2" xfId="2422" xr:uid="{00000000-0005-0000-0000-000073090000}"/>
    <cellStyle name="20% - Accent2 52 2 2" xfId="2423" xr:uid="{00000000-0005-0000-0000-000074090000}"/>
    <cellStyle name="20% - Accent2 52 3" xfId="2424" xr:uid="{00000000-0005-0000-0000-000075090000}"/>
    <cellStyle name="20% - Accent2 53" xfId="2425" xr:uid="{00000000-0005-0000-0000-000076090000}"/>
    <cellStyle name="20% - Accent2 53 2" xfId="2426" xr:uid="{00000000-0005-0000-0000-000077090000}"/>
    <cellStyle name="20% - Accent2 53 2 2" xfId="2427" xr:uid="{00000000-0005-0000-0000-000078090000}"/>
    <cellStyle name="20% - Accent2 53 3" xfId="2428" xr:uid="{00000000-0005-0000-0000-000079090000}"/>
    <cellStyle name="20% - Accent2 54" xfId="2429" xr:uid="{00000000-0005-0000-0000-00007A090000}"/>
    <cellStyle name="20% - Accent2 54 2" xfId="2430" xr:uid="{00000000-0005-0000-0000-00007B090000}"/>
    <cellStyle name="20% - Accent2 54 2 2" xfId="2431" xr:uid="{00000000-0005-0000-0000-00007C090000}"/>
    <cellStyle name="20% - Accent2 54 3" xfId="2432" xr:uid="{00000000-0005-0000-0000-00007D090000}"/>
    <cellStyle name="20% - Accent2 55" xfId="2433" xr:uid="{00000000-0005-0000-0000-00007E090000}"/>
    <cellStyle name="20% - Accent2 55 2" xfId="2434" xr:uid="{00000000-0005-0000-0000-00007F090000}"/>
    <cellStyle name="20% - Accent2 55 2 2" xfId="2435" xr:uid="{00000000-0005-0000-0000-000080090000}"/>
    <cellStyle name="20% - Accent2 55 3" xfId="2436" xr:uid="{00000000-0005-0000-0000-000081090000}"/>
    <cellStyle name="20% - Accent2 56" xfId="2437" xr:uid="{00000000-0005-0000-0000-000082090000}"/>
    <cellStyle name="20% - Accent2 56 2" xfId="2438" xr:uid="{00000000-0005-0000-0000-000083090000}"/>
    <cellStyle name="20% - Accent2 56 2 2" xfId="2439" xr:uid="{00000000-0005-0000-0000-000084090000}"/>
    <cellStyle name="20% - Accent2 56 3" xfId="2440" xr:uid="{00000000-0005-0000-0000-000085090000}"/>
    <cellStyle name="20% - Accent2 57" xfId="2441" xr:uid="{00000000-0005-0000-0000-000086090000}"/>
    <cellStyle name="20% - Accent2 57 2" xfId="2442" xr:uid="{00000000-0005-0000-0000-000087090000}"/>
    <cellStyle name="20% - Accent2 57 2 2" xfId="2443" xr:uid="{00000000-0005-0000-0000-000088090000}"/>
    <cellStyle name="20% - Accent2 57 3" xfId="2444" xr:uid="{00000000-0005-0000-0000-000089090000}"/>
    <cellStyle name="20% - Accent2 58" xfId="2445" xr:uid="{00000000-0005-0000-0000-00008A090000}"/>
    <cellStyle name="20% - Accent2 58 2" xfId="2446" xr:uid="{00000000-0005-0000-0000-00008B090000}"/>
    <cellStyle name="20% - Accent2 58 2 2" xfId="2447" xr:uid="{00000000-0005-0000-0000-00008C090000}"/>
    <cellStyle name="20% - Accent2 58 3" xfId="2448" xr:uid="{00000000-0005-0000-0000-00008D090000}"/>
    <cellStyle name="20% - Accent2 59" xfId="2449" xr:uid="{00000000-0005-0000-0000-00008E090000}"/>
    <cellStyle name="20% - Accent2 59 2" xfId="2450" xr:uid="{00000000-0005-0000-0000-00008F090000}"/>
    <cellStyle name="20% - Accent2 59 2 2" xfId="2451" xr:uid="{00000000-0005-0000-0000-000090090000}"/>
    <cellStyle name="20% - Accent2 59 3" xfId="2452" xr:uid="{00000000-0005-0000-0000-000091090000}"/>
    <cellStyle name="20% - Accent2 6" xfId="2453" xr:uid="{00000000-0005-0000-0000-000092090000}"/>
    <cellStyle name="20% - Accent2 6 10" xfId="2454" xr:uid="{00000000-0005-0000-0000-000093090000}"/>
    <cellStyle name="20% - Accent2 6 11" xfId="2455" xr:uid="{00000000-0005-0000-0000-000094090000}"/>
    <cellStyle name="20% - Accent2 6 12" xfId="2456" xr:uid="{00000000-0005-0000-0000-000095090000}"/>
    <cellStyle name="20% - Accent2 6 2" xfId="2457" xr:uid="{00000000-0005-0000-0000-000096090000}"/>
    <cellStyle name="20% - Accent2 6 2 10" xfId="2458" xr:uid="{00000000-0005-0000-0000-000097090000}"/>
    <cellStyle name="20% - Accent2 6 2 11" xfId="2459" xr:uid="{00000000-0005-0000-0000-000098090000}"/>
    <cellStyle name="20% - Accent2 6 2 2" xfId="2460" xr:uid="{00000000-0005-0000-0000-000099090000}"/>
    <cellStyle name="20% - Accent2 6 2 2 10" xfId="2461" xr:uid="{00000000-0005-0000-0000-00009A090000}"/>
    <cellStyle name="20% - Accent2 6 2 2 11" xfId="2462" xr:uid="{00000000-0005-0000-0000-00009B090000}"/>
    <cellStyle name="20% - Accent2 6 2 2 2" xfId="2463" xr:uid="{00000000-0005-0000-0000-00009C090000}"/>
    <cellStyle name="20% - Accent2 6 2 2 2 2" xfId="2464" xr:uid="{00000000-0005-0000-0000-00009D090000}"/>
    <cellStyle name="20% - Accent2 6 2 2 3" xfId="2465" xr:uid="{00000000-0005-0000-0000-00009E090000}"/>
    <cellStyle name="20% - Accent2 6 2 2 4" xfId="2466" xr:uid="{00000000-0005-0000-0000-00009F090000}"/>
    <cellStyle name="20% - Accent2 6 2 2 5" xfId="2467" xr:uid="{00000000-0005-0000-0000-0000A0090000}"/>
    <cellStyle name="20% - Accent2 6 2 2 6" xfId="2468" xr:uid="{00000000-0005-0000-0000-0000A1090000}"/>
    <cellStyle name="20% - Accent2 6 2 2 7" xfId="2469" xr:uid="{00000000-0005-0000-0000-0000A2090000}"/>
    <cellStyle name="20% - Accent2 6 2 2 8" xfId="2470" xr:uid="{00000000-0005-0000-0000-0000A3090000}"/>
    <cellStyle name="20% - Accent2 6 2 2 9" xfId="2471" xr:uid="{00000000-0005-0000-0000-0000A4090000}"/>
    <cellStyle name="20% - Accent2 6 2 3" xfId="2472" xr:uid="{00000000-0005-0000-0000-0000A5090000}"/>
    <cellStyle name="20% - Accent2 6 2 3 2" xfId="2473" xr:uid="{00000000-0005-0000-0000-0000A6090000}"/>
    <cellStyle name="20% - Accent2 6 2 4" xfId="2474" xr:uid="{00000000-0005-0000-0000-0000A7090000}"/>
    <cellStyle name="20% - Accent2 6 2 5" xfId="2475" xr:uid="{00000000-0005-0000-0000-0000A8090000}"/>
    <cellStyle name="20% - Accent2 6 2 6" xfId="2476" xr:uid="{00000000-0005-0000-0000-0000A9090000}"/>
    <cellStyle name="20% - Accent2 6 2 7" xfId="2477" xr:uid="{00000000-0005-0000-0000-0000AA090000}"/>
    <cellStyle name="20% - Accent2 6 2 8" xfId="2478" xr:uid="{00000000-0005-0000-0000-0000AB090000}"/>
    <cellStyle name="20% - Accent2 6 2 9" xfId="2479" xr:uid="{00000000-0005-0000-0000-0000AC090000}"/>
    <cellStyle name="20% - Accent2 6 3" xfId="2480" xr:uid="{00000000-0005-0000-0000-0000AD090000}"/>
    <cellStyle name="20% - Accent2 6 3 10" xfId="2481" xr:uid="{00000000-0005-0000-0000-0000AE090000}"/>
    <cellStyle name="20% - Accent2 6 3 11" xfId="2482" xr:uid="{00000000-0005-0000-0000-0000AF090000}"/>
    <cellStyle name="20% - Accent2 6 3 2" xfId="2483" xr:uid="{00000000-0005-0000-0000-0000B0090000}"/>
    <cellStyle name="20% - Accent2 6 3 3" xfId="2484" xr:uid="{00000000-0005-0000-0000-0000B1090000}"/>
    <cellStyle name="20% - Accent2 6 3 4" xfId="2485" xr:uid="{00000000-0005-0000-0000-0000B2090000}"/>
    <cellStyle name="20% - Accent2 6 3 5" xfId="2486" xr:uid="{00000000-0005-0000-0000-0000B3090000}"/>
    <cellStyle name="20% - Accent2 6 3 6" xfId="2487" xr:uid="{00000000-0005-0000-0000-0000B4090000}"/>
    <cellStyle name="20% - Accent2 6 3 7" xfId="2488" xr:uid="{00000000-0005-0000-0000-0000B5090000}"/>
    <cellStyle name="20% - Accent2 6 3 8" xfId="2489" xr:uid="{00000000-0005-0000-0000-0000B6090000}"/>
    <cellStyle name="20% - Accent2 6 3 9" xfId="2490" xr:uid="{00000000-0005-0000-0000-0000B7090000}"/>
    <cellStyle name="20% - Accent2 6 4" xfId="2491" xr:uid="{00000000-0005-0000-0000-0000B8090000}"/>
    <cellStyle name="20% - Accent2 6 4 2" xfId="2492" xr:uid="{00000000-0005-0000-0000-0000B9090000}"/>
    <cellStyle name="20% - Accent2 6 5" xfId="2493" xr:uid="{00000000-0005-0000-0000-0000BA090000}"/>
    <cellStyle name="20% - Accent2 6 5 2" xfId="2494" xr:uid="{00000000-0005-0000-0000-0000BB090000}"/>
    <cellStyle name="20% - Accent2 6 6" xfId="2495" xr:uid="{00000000-0005-0000-0000-0000BC090000}"/>
    <cellStyle name="20% - Accent2 6 7" xfId="2496" xr:uid="{00000000-0005-0000-0000-0000BD090000}"/>
    <cellStyle name="20% - Accent2 6 8" xfId="2497" xr:uid="{00000000-0005-0000-0000-0000BE090000}"/>
    <cellStyle name="20% - Accent2 6 9" xfId="2498" xr:uid="{00000000-0005-0000-0000-0000BF090000}"/>
    <cellStyle name="20% - Accent2 60" xfId="2499" xr:uid="{00000000-0005-0000-0000-0000C0090000}"/>
    <cellStyle name="20% - Accent2 60 2" xfId="2500" xr:uid="{00000000-0005-0000-0000-0000C1090000}"/>
    <cellStyle name="20% - Accent2 60 2 2" xfId="2501" xr:uid="{00000000-0005-0000-0000-0000C2090000}"/>
    <cellStyle name="20% - Accent2 60 3" xfId="2502" xr:uid="{00000000-0005-0000-0000-0000C3090000}"/>
    <cellStyle name="20% - Accent2 61" xfId="2503" xr:uid="{00000000-0005-0000-0000-0000C4090000}"/>
    <cellStyle name="20% - Accent2 61 2" xfId="2504" xr:uid="{00000000-0005-0000-0000-0000C5090000}"/>
    <cellStyle name="20% - Accent2 61 2 2" xfId="2505" xr:uid="{00000000-0005-0000-0000-0000C6090000}"/>
    <cellStyle name="20% - Accent2 61 3" xfId="2506" xr:uid="{00000000-0005-0000-0000-0000C7090000}"/>
    <cellStyle name="20% - Accent2 62" xfId="2507" xr:uid="{00000000-0005-0000-0000-0000C8090000}"/>
    <cellStyle name="20% - Accent2 62 2" xfId="2508" xr:uid="{00000000-0005-0000-0000-0000C9090000}"/>
    <cellStyle name="20% - Accent2 62 2 2" xfId="2509" xr:uid="{00000000-0005-0000-0000-0000CA090000}"/>
    <cellStyle name="20% - Accent2 62 3" xfId="2510" xr:uid="{00000000-0005-0000-0000-0000CB090000}"/>
    <cellStyle name="20% - Accent2 63" xfId="2511" xr:uid="{00000000-0005-0000-0000-0000CC090000}"/>
    <cellStyle name="20% - Accent2 64" xfId="2512" xr:uid="{00000000-0005-0000-0000-0000CD090000}"/>
    <cellStyle name="20% - Accent2 65" xfId="2513" xr:uid="{00000000-0005-0000-0000-0000CE090000}"/>
    <cellStyle name="20% - Accent2 65 2" xfId="2514" xr:uid="{00000000-0005-0000-0000-0000CF090000}"/>
    <cellStyle name="20% - Accent2 66" xfId="2515" xr:uid="{00000000-0005-0000-0000-0000D0090000}"/>
    <cellStyle name="20% - Accent2 66 10" xfId="2516" xr:uid="{00000000-0005-0000-0000-0000D1090000}"/>
    <cellStyle name="20% - Accent2 66 11" xfId="2517" xr:uid="{00000000-0005-0000-0000-0000D2090000}"/>
    <cellStyle name="20% - Accent2 66 12" xfId="2518" xr:uid="{00000000-0005-0000-0000-0000D3090000}"/>
    <cellStyle name="20% - Accent2 66 13" xfId="2519" xr:uid="{00000000-0005-0000-0000-0000D4090000}"/>
    <cellStyle name="20% - Accent2 66 14" xfId="2520" xr:uid="{00000000-0005-0000-0000-0000D5090000}"/>
    <cellStyle name="20% - Accent2 66 15" xfId="2521" xr:uid="{00000000-0005-0000-0000-0000D6090000}"/>
    <cellStyle name="20% - Accent2 66 16" xfId="2522" xr:uid="{00000000-0005-0000-0000-0000D7090000}"/>
    <cellStyle name="20% - Accent2 66 17" xfId="2523" xr:uid="{00000000-0005-0000-0000-0000D8090000}"/>
    <cellStyle name="20% - Accent2 66 18" xfId="2524" xr:uid="{00000000-0005-0000-0000-0000D9090000}"/>
    <cellStyle name="20% - Accent2 66 19" xfId="2525" xr:uid="{00000000-0005-0000-0000-0000DA090000}"/>
    <cellStyle name="20% - Accent2 66 2" xfId="2526" xr:uid="{00000000-0005-0000-0000-0000DB090000}"/>
    <cellStyle name="20% - Accent2 66 20" xfId="2527" xr:uid="{00000000-0005-0000-0000-0000DC090000}"/>
    <cellStyle name="20% - Accent2 66 21" xfId="2528" xr:uid="{00000000-0005-0000-0000-0000DD090000}"/>
    <cellStyle name="20% - Accent2 66 22" xfId="2529" xr:uid="{00000000-0005-0000-0000-0000DE090000}"/>
    <cellStyle name="20% - Accent2 66 23" xfId="2530" xr:uid="{00000000-0005-0000-0000-0000DF090000}"/>
    <cellStyle name="20% - Accent2 66 24" xfId="2531" xr:uid="{00000000-0005-0000-0000-0000E0090000}"/>
    <cellStyle name="20% - Accent2 66 25" xfId="2532" xr:uid="{00000000-0005-0000-0000-0000E1090000}"/>
    <cellStyle name="20% - Accent2 66 26" xfId="2533" xr:uid="{00000000-0005-0000-0000-0000E2090000}"/>
    <cellStyle name="20% - Accent2 66 27" xfId="2534" xr:uid="{00000000-0005-0000-0000-0000E3090000}"/>
    <cellStyle name="20% - Accent2 66 28" xfId="2535" xr:uid="{00000000-0005-0000-0000-0000E4090000}"/>
    <cellStyle name="20% - Accent2 66 29" xfId="2536" xr:uid="{00000000-0005-0000-0000-0000E5090000}"/>
    <cellStyle name="20% - Accent2 66 3" xfId="2537" xr:uid="{00000000-0005-0000-0000-0000E6090000}"/>
    <cellStyle name="20% - Accent2 66 30" xfId="2538" xr:uid="{00000000-0005-0000-0000-0000E7090000}"/>
    <cellStyle name="20% - Accent2 66 31" xfId="2539" xr:uid="{00000000-0005-0000-0000-0000E8090000}"/>
    <cellStyle name="20% - Accent2 66 32" xfId="2540" xr:uid="{00000000-0005-0000-0000-0000E9090000}"/>
    <cellStyle name="20% - Accent2 66 33" xfId="2541" xr:uid="{00000000-0005-0000-0000-0000EA090000}"/>
    <cellStyle name="20% - Accent2 66 34" xfId="2542" xr:uid="{00000000-0005-0000-0000-0000EB090000}"/>
    <cellStyle name="20% - Accent2 66 35" xfId="2543" xr:uid="{00000000-0005-0000-0000-0000EC090000}"/>
    <cellStyle name="20% - Accent2 66 36" xfId="2544" xr:uid="{00000000-0005-0000-0000-0000ED090000}"/>
    <cellStyle name="20% - Accent2 66 37" xfId="2545" xr:uid="{00000000-0005-0000-0000-0000EE090000}"/>
    <cellStyle name="20% - Accent2 66 38" xfId="2546" xr:uid="{00000000-0005-0000-0000-0000EF090000}"/>
    <cellStyle name="20% - Accent2 66 39" xfId="2547" xr:uid="{00000000-0005-0000-0000-0000F0090000}"/>
    <cellStyle name="20% - Accent2 66 4" xfId="2548" xr:uid="{00000000-0005-0000-0000-0000F1090000}"/>
    <cellStyle name="20% - Accent2 66 40" xfId="2549" xr:uid="{00000000-0005-0000-0000-0000F2090000}"/>
    <cellStyle name="20% - Accent2 66 41" xfId="2550" xr:uid="{00000000-0005-0000-0000-0000F3090000}"/>
    <cellStyle name="20% - Accent2 66 42" xfId="2551" xr:uid="{00000000-0005-0000-0000-0000F4090000}"/>
    <cellStyle name="20% - Accent2 66 43" xfId="2552" xr:uid="{00000000-0005-0000-0000-0000F5090000}"/>
    <cellStyle name="20% - Accent2 66 44" xfId="2553" xr:uid="{00000000-0005-0000-0000-0000F6090000}"/>
    <cellStyle name="20% - Accent2 66 45" xfId="2554" xr:uid="{00000000-0005-0000-0000-0000F7090000}"/>
    <cellStyle name="20% - Accent2 66 46" xfId="2555" xr:uid="{00000000-0005-0000-0000-0000F8090000}"/>
    <cellStyle name="20% - Accent2 66 47" xfId="2556" xr:uid="{00000000-0005-0000-0000-0000F9090000}"/>
    <cellStyle name="20% - Accent2 66 48" xfId="2557" xr:uid="{00000000-0005-0000-0000-0000FA090000}"/>
    <cellStyle name="20% - Accent2 66 49" xfId="2558" xr:uid="{00000000-0005-0000-0000-0000FB090000}"/>
    <cellStyle name="20% - Accent2 66 5" xfId="2559" xr:uid="{00000000-0005-0000-0000-0000FC090000}"/>
    <cellStyle name="20% - Accent2 66 50" xfId="2560" xr:uid="{00000000-0005-0000-0000-0000FD090000}"/>
    <cellStyle name="20% - Accent2 66 51" xfId="2561" xr:uid="{00000000-0005-0000-0000-0000FE090000}"/>
    <cellStyle name="20% - Accent2 66 52" xfId="2562" xr:uid="{00000000-0005-0000-0000-0000FF090000}"/>
    <cellStyle name="20% - Accent2 66 53" xfId="2563" xr:uid="{00000000-0005-0000-0000-0000000A0000}"/>
    <cellStyle name="20% - Accent2 66 54" xfId="2564" xr:uid="{00000000-0005-0000-0000-0000010A0000}"/>
    <cellStyle name="20% - Accent2 66 55" xfId="2565" xr:uid="{00000000-0005-0000-0000-0000020A0000}"/>
    <cellStyle name="20% - Accent2 66 56" xfId="2566" xr:uid="{00000000-0005-0000-0000-0000030A0000}"/>
    <cellStyle name="20% - Accent2 66 57" xfId="2567" xr:uid="{00000000-0005-0000-0000-0000040A0000}"/>
    <cellStyle name="20% - Accent2 66 58" xfId="2568" xr:uid="{00000000-0005-0000-0000-0000050A0000}"/>
    <cellStyle name="20% - Accent2 66 59" xfId="2569" xr:uid="{00000000-0005-0000-0000-0000060A0000}"/>
    <cellStyle name="20% - Accent2 66 6" xfId="2570" xr:uid="{00000000-0005-0000-0000-0000070A0000}"/>
    <cellStyle name="20% - Accent2 66 60" xfId="2571" xr:uid="{00000000-0005-0000-0000-0000080A0000}"/>
    <cellStyle name="20% - Accent2 66 61" xfId="2572" xr:uid="{00000000-0005-0000-0000-0000090A0000}"/>
    <cellStyle name="20% - Accent2 66 62" xfId="2573" xr:uid="{00000000-0005-0000-0000-00000A0A0000}"/>
    <cellStyle name="20% - Accent2 66 63" xfId="2574" xr:uid="{00000000-0005-0000-0000-00000B0A0000}"/>
    <cellStyle name="20% - Accent2 66 64" xfId="2575" xr:uid="{00000000-0005-0000-0000-00000C0A0000}"/>
    <cellStyle name="20% - Accent2 66 65" xfId="2576" xr:uid="{00000000-0005-0000-0000-00000D0A0000}"/>
    <cellStyle name="20% - Accent2 66 66" xfId="2577" xr:uid="{00000000-0005-0000-0000-00000E0A0000}"/>
    <cellStyle name="20% - Accent2 66 67" xfId="2578" xr:uid="{00000000-0005-0000-0000-00000F0A0000}"/>
    <cellStyle name="20% - Accent2 66 68" xfId="2579" xr:uid="{00000000-0005-0000-0000-0000100A0000}"/>
    <cellStyle name="20% - Accent2 66 69" xfId="2580" xr:uid="{00000000-0005-0000-0000-0000110A0000}"/>
    <cellStyle name="20% - Accent2 66 7" xfId="2581" xr:uid="{00000000-0005-0000-0000-0000120A0000}"/>
    <cellStyle name="20% - Accent2 66 70" xfId="2582" xr:uid="{00000000-0005-0000-0000-0000130A0000}"/>
    <cellStyle name="20% - Accent2 66 71" xfId="2583" xr:uid="{00000000-0005-0000-0000-0000140A0000}"/>
    <cellStyle name="20% - Accent2 66 72" xfId="2584" xr:uid="{00000000-0005-0000-0000-0000150A0000}"/>
    <cellStyle name="20% - Accent2 66 73" xfId="2585" xr:uid="{00000000-0005-0000-0000-0000160A0000}"/>
    <cellStyle name="20% - Accent2 66 74" xfId="2586" xr:uid="{00000000-0005-0000-0000-0000170A0000}"/>
    <cellStyle name="20% - Accent2 66 75" xfId="2587" xr:uid="{00000000-0005-0000-0000-0000180A0000}"/>
    <cellStyle name="20% - Accent2 66 76" xfId="2588" xr:uid="{00000000-0005-0000-0000-0000190A0000}"/>
    <cellStyle name="20% - Accent2 66 77" xfId="2589" xr:uid="{00000000-0005-0000-0000-00001A0A0000}"/>
    <cellStyle name="20% - Accent2 66 78" xfId="2590" xr:uid="{00000000-0005-0000-0000-00001B0A0000}"/>
    <cellStyle name="20% - Accent2 66 79" xfId="2591" xr:uid="{00000000-0005-0000-0000-00001C0A0000}"/>
    <cellStyle name="20% - Accent2 66 8" xfId="2592" xr:uid="{00000000-0005-0000-0000-00001D0A0000}"/>
    <cellStyle name="20% - Accent2 66 80" xfId="2593" xr:uid="{00000000-0005-0000-0000-00001E0A0000}"/>
    <cellStyle name="20% - Accent2 66 81" xfId="2594" xr:uid="{00000000-0005-0000-0000-00001F0A0000}"/>
    <cellStyle name="20% - Accent2 66 82" xfId="2595" xr:uid="{00000000-0005-0000-0000-0000200A0000}"/>
    <cellStyle name="20% - Accent2 66 83" xfId="2596" xr:uid="{00000000-0005-0000-0000-0000210A0000}"/>
    <cellStyle name="20% - Accent2 66 84" xfId="2597" xr:uid="{00000000-0005-0000-0000-0000220A0000}"/>
    <cellStyle name="20% - Accent2 66 85" xfId="2598" xr:uid="{00000000-0005-0000-0000-0000230A0000}"/>
    <cellStyle name="20% - Accent2 66 86" xfId="2599" xr:uid="{00000000-0005-0000-0000-0000240A0000}"/>
    <cellStyle name="20% - Accent2 66 87" xfId="2600" xr:uid="{00000000-0005-0000-0000-0000250A0000}"/>
    <cellStyle name="20% - Accent2 66 88" xfId="2601" xr:uid="{00000000-0005-0000-0000-0000260A0000}"/>
    <cellStyle name="20% - Accent2 66 89" xfId="2602" xr:uid="{00000000-0005-0000-0000-0000270A0000}"/>
    <cellStyle name="20% - Accent2 66 9" xfId="2603" xr:uid="{00000000-0005-0000-0000-0000280A0000}"/>
    <cellStyle name="20% - Accent2 66 90" xfId="2604" xr:uid="{00000000-0005-0000-0000-0000290A0000}"/>
    <cellStyle name="20% - Accent2 66 91" xfId="2605" xr:uid="{00000000-0005-0000-0000-00002A0A0000}"/>
    <cellStyle name="20% - Accent2 66 92" xfId="2606" xr:uid="{00000000-0005-0000-0000-00002B0A0000}"/>
    <cellStyle name="20% - Accent2 66 93" xfId="2607" xr:uid="{00000000-0005-0000-0000-00002C0A0000}"/>
    <cellStyle name="20% - Accent2 67" xfId="2608" xr:uid="{00000000-0005-0000-0000-00002D0A0000}"/>
    <cellStyle name="20% - Accent2 67 10" xfId="2609" xr:uid="{00000000-0005-0000-0000-00002E0A0000}"/>
    <cellStyle name="20% - Accent2 67 11" xfId="2610" xr:uid="{00000000-0005-0000-0000-00002F0A0000}"/>
    <cellStyle name="20% - Accent2 67 12" xfId="2611" xr:uid="{00000000-0005-0000-0000-0000300A0000}"/>
    <cellStyle name="20% - Accent2 67 13" xfId="2612" xr:uid="{00000000-0005-0000-0000-0000310A0000}"/>
    <cellStyle name="20% - Accent2 67 14" xfId="2613" xr:uid="{00000000-0005-0000-0000-0000320A0000}"/>
    <cellStyle name="20% - Accent2 67 15" xfId="2614" xr:uid="{00000000-0005-0000-0000-0000330A0000}"/>
    <cellStyle name="20% - Accent2 67 16" xfId="2615" xr:uid="{00000000-0005-0000-0000-0000340A0000}"/>
    <cellStyle name="20% - Accent2 67 17" xfId="2616" xr:uid="{00000000-0005-0000-0000-0000350A0000}"/>
    <cellStyle name="20% - Accent2 67 18" xfId="2617" xr:uid="{00000000-0005-0000-0000-0000360A0000}"/>
    <cellStyle name="20% - Accent2 67 19" xfId="2618" xr:uid="{00000000-0005-0000-0000-0000370A0000}"/>
    <cellStyle name="20% - Accent2 67 2" xfId="2619" xr:uid="{00000000-0005-0000-0000-0000380A0000}"/>
    <cellStyle name="20% - Accent2 67 20" xfId="2620" xr:uid="{00000000-0005-0000-0000-0000390A0000}"/>
    <cellStyle name="20% - Accent2 67 21" xfId="2621" xr:uid="{00000000-0005-0000-0000-00003A0A0000}"/>
    <cellStyle name="20% - Accent2 67 22" xfId="2622" xr:uid="{00000000-0005-0000-0000-00003B0A0000}"/>
    <cellStyle name="20% - Accent2 67 23" xfId="2623" xr:uid="{00000000-0005-0000-0000-00003C0A0000}"/>
    <cellStyle name="20% - Accent2 67 24" xfId="2624" xr:uid="{00000000-0005-0000-0000-00003D0A0000}"/>
    <cellStyle name="20% - Accent2 67 25" xfId="2625" xr:uid="{00000000-0005-0000-0000-00003E0A0000}"/>
    <cellStyle name="20% - Accent2 67 26" xfId="2626" xr:uid="{00000000-0005-0000-0000-00003F0A0000}"/>
    <cellStyle name="20% - Accent2 67 27" xfId="2627" xr:uid="{00000000-0005-0000-0000-0000400A0000}"/>
    <cellStyle name="20% - Accent2 67 28" xfId="2628" xr:uid="{00000000-0005-0000-0000-0000410A0000}"/>
    <cellStyle name="20% - Accent2 67 29" xfId="2629" xr:uid="{00000000-0005-0000-0000-0000420A0000}"/>
    <cellStyle name="20% - Accent2 67 3" xfId="2630" xr:uid="{00000000-0005-0000-0000-0000430A0000}"/>
    <cellStyle name="20% - Accent2 67 30" xfId="2631" xr:uid="{00000000-0005-0000-0000-0000440A0000}"/>
    <cellStyle name="20% - Accent2 67 31" xfId="2632" xr:uid="{00000000-0005-0000-0000-0000450A0000}"/>
    <cellStyle name="20% - Accent2 67 32" xfId="2633" xr:uid="{00000000-0005-0000-0000-0000460A0000}"/>
    <cellStyle name="20% - Accent2 67 33" xfId="2634" xr:uid="{00000000-0005-0000-0000-0000470A0000}"/>
    <cellStyle name="20% - Accent2 67 34" xfId="2635" xr:uid="{00000000-0005-0000-0000-0000480A0000}"/>
    <cellStyle name="20% - Accent2 67 35" xfId="2636" xr:uid="{00000000-0005-0000-0000-0000490A0000}"/>
    <cellStyle name="20% - Accent2 67 36" xfId="2637" xr:uid="{00000000-0005-0000-0000-00004A0A0000}"/>
    <cellStyle name="20% - Accent2 67 37" xfId="2638" xr:uid="{00000000-0005-0000-0000-00004B0A0000}"/>
    <cellStyle name="20% - Accent2 67 38" xfId="2639" xr:uid="{00000000-0005-0000-0000-00004C0A0000}"/>
    <cellStyle name="20% - Accent2 67 39" xfId="2640" xr:uid="{00000000-0005-0000-0000-00004D0A0000}"/>
    <cellStyle name="20% - Accent2 67 4" xfId="2641" xr:uid="{00000000-0005-0000-0000-00004E0A0000}"/>
    <cellStyle name="20% - Accent2 67 40" xfId="2642" xr:uid="{00000000-0005-0000-0000-00004F0A0000}"/>
    <cellStyle name="20% - Accent2 67 41" xfId="2643" xr:uid="{00000000-0005-0000-0000-0000500A0000}"/>
    <cellStyle name="20% - Accent2 67 42" xfId="2644" xr:uid="{00000000-0005-0000-0000-0000510A0000}"/>
    <cellStyle name="20% - Accent2 67 43" xfId="2645" xr:uid="{00000000-0005-0000-0000-0000520A0000}"/>
    <cellStyle name="20% - Accent2 67 44" xfId="2646" xr:uid="{00000000-0005-0000-0000-0000530A0000}"/>
    <cellStyle name="20% - Accent2 67 45" xfId="2647" xr:uid="{00000000-0005-0000-0000-0000540A0000}"/>
    <cellStyle name="20% - Accent2 67 46" xfId="2648" xr:uid="{00000000-0005-0000-0000-0000550A0000}"/>
    <cellStyle name="20% - Accent2 67 47" xfId="2649" xr:uid="{00000000-0005-0000-0000-0000560A0000}"/>
    <cellStyle name="20% - Accent2 67 48" xfId="2650" xr:uid="{00000000-0005-0000-0000-0000570A0000}"/>
    <cellStyle name="20% - Accent2 67 49" xfId="2651" xr:uid="{00000000-0005-0000-0000-0000580A0000}"/>
    <cellStyle name="20% - Accent2 67 5" xfId="2652" xr:uid="{00000000-0005-0000-0000-0000590A0000}"/>
    <cellStyle name="20% - Accent2 67 50" xfId="2653" xr:uid="{00000000-0005-0000-0000-00005A0A0000}"/>
    <cellStyle name="20% - Accent2 67 51" xfId="2654" xr:uid="{00000000-0005-0000-0000-00005B0A0000}"/>
    <cellStyle name="20% - Accent2 67 52" xfId="2655" xr:uid="{00000000-0005-0000-0000-00005C0A0000}"/>
    <cellStyle name="20% - Accent2 67 53" xfId="2656" xr:uid="{00000000-0005-0000-0000-00005D0A0000}"/>
    <cellStyle name="20% - Accent2 67 54" xfId="2657" xr:uid="{00000000-0005-0000-0000-00005E0A0000}"/>
    <cellStyle name="20% - Accent2 67 55" xfId="2658" xr:uid="{00000000-0005-0000-0000-00005F0A0000}"/>
    <cellStyle name="20% - Accent2 67 56" xfId="2659" xr:uid="{00000000-0005-0000-0000-0000600A0000}"/>
    <cellStyle name="20% - Accent2 67 57" xfId="2660" xr:uid="{00000000-0005-0000-0000-0000610A0000}"/>
    <cellStyle name="20% - Accent2 67 58" xfId="2661" xr:uid="{00000000-0005-0000-0000-0000620A0000}"/>
    <cellStyle name="20% - Accent2 67 59" xfId="2662" xr:uid="{00000000-0005-0000-0000-0000630A0000}"/>
    <cellStyle name="20% - Accent2 67 6" xfId="2663" xr:uid="{00000000-0005-0000-0000-0000640A0000}"/>
    <cellStyle name="20% - Accent2 67 60" xfId="2664" xr:uid="{00000000-0005-0000-0000-0000650A0000}"/>
    <cellStyle name="20% - Accent2 67 61" xfId="2665" xr:uid="{00000000-0005-0000-0000-0000660A0000}"/>
    <cellStyle name="20% - Accent2 67 62" xfId="2666" xr:uid="{00000000-0005-0000-0000-0000670A0000}"/>
    <cellStyle name="20% - Accent2 67 63" xfId="2667" xr:uid="{00000000-0005-0000-0000-0000680A0000}"/>
    <cellStyle name="20% - Accent2 67 64" xfId="2668" xr:uid="{00000000-0005-0000-0000-0000690A0000}"/>
    <cellStyle name="20% - Accent2 67 65" xfId="2669" xr:uid="{00000000-0005-0000-0000-00006A0A0000}"/>
    <cellStyle name="20% - Accent2 67 66" xfId="2670" xr:uid="{00000000-0005-0000-0000-00006B0A0000}"/>
    <cellStyle name="20% - Accent2 67 67" xfId="2671" xr:uid="{00000000-0005-0000-0000-00006C0A0000}"/>
    <cellStyle name="20% - Accent2 67 68" xfId="2672" xr:uid="{00000000-0005-0000-0000-00006D0A0000}"/>
    <cellStyle name="20% - Accent2 67 69" xfId="2673" xr:uid="{00000000-0005-0000-0000-00006E0A0000}"/>
    <cellStyle name="20% - Accent2 67 7" xfId="2674" xr:uid="{00000000-0005-0000-0000-00006F0A0000}"/>
    <cellStyle name="20% - Accent2 67 70" xfId="2675" xr:uid="{00000000-0005-0000-0000-0000700A0000}"/>
    <cellStyle name="20% - Accent2 67 71" xfId="2676" xr:uid="{00000000-0005-0000-0000-0000710A0000}"/>
    <cellStyle name="20% - Accent2 67 72" xfId="2677" xr:uid="{00000000-0005-0000-0000-0000720A0000}"/>
    <cellStyle name="20% - Accent2 67 73" xfId="2678" xr:uid="{00000000-0005-0000-0000-0000730A0000}"/>
    <cellStyle name="20% - Accent2 67 74" xfId="2679" xr:uid="{00000000-0005-0000-0000-0000740A0000}"/>
    <cellStyle name="20% - Accent2 67 75" xfId="2680" xr:uid="{00000000-0005-0000-0000-0000750A0000}"/>
    <cellStyle name="20% - Accent2 67 76" xfId="2681" xr:uid="{00000000-0005-0000-0000-0000760A0000}"/>
    <cellStyle name="20% - Accent2 67 77" xfId="2682" xr:uid="{00000000-0005-0000-0000-0000770A0000}"/>
    <cellStyle name="20% - Accent2 67 78" xfId="2683" xr:uid="{00000000-0005-0000-0000-0000780A0000}"/>
    <cellStyle name="20% - Accent2 67 79" xfId="2684" xr:uid="{00000000-0005-0000-0000-0000790A0000}"/>
    <cellStyle name="20% - Accent2 67 8" xfId="2685" xr:uid="{00000000-0005-0000-0000-00007A0A0000}"/>
    <cellStyle name="20% - Accent2 67 80" xfId="2686" xr:uid="{00000000-0005-0000-0000-00007B0A0000}"/>
    <cellStyle name="20% - Accent2 67 81" xfId="2687" xr:uid="{00000000-0005-0000-0000-00007C0A0000}"/>
    <cellStyle name="20% - Accent2 67 82" xfId="2688" xr:uid="{00000000-0005-0000-0000-00007D0A0000}"/>
    <cellStyle name="20% - Accent2 67 83" xfId="2689" xr:uid="{00000000-0005-0000-0000-00007E0A0000}"/>
    <cellStyle name="20% - Accent2 67 84" xfId="2690" xr:uid="{00000000-0005-0000-0000-00007F0A0000}"/>
    <cellStyle name="20% - Accent2 67 85" xfId="2691" xr:uid="{00000000-0005-0000-0000-0000800A0000}"/>
    <cellStyle name="20% - Accent2 67 86" xfId="2692" xr:uid="{00000000-0005-0000-0000-0000810A0000}"/>
    <cellStyle name="20% - Accent2 67 87" xfId="2693" xr:uid="{00000000-0005-0000-0000-0000820A0000}"/>
    <cellStyle name="20% - Accent2 67 88" xfId="2694" xr:uid="{00000000-0005-0000-0000-0000830A0000}"/>
    <cellStyle name="20% - Accent2 67 89" xfId="2695" xr:uid="{00000000-0005-0000-0000-0000840A0000}"/>
    <cellStyle name="20% - Accent2 67 9" xfId="2696" xr:uid="{00000000-0005-0000-0000-0000850A0000}"/>
    <cellStyle name="20% - Accent2 67 90" xfId="2697" xr:uid="{00000000-0005-0000-0000-0000860A0000}"/>
    <cellStyle name="20% - Accent2 67 91" xfId="2698" xr:uid="{00000000-0005-0000-0000-0000870A0000}"/>
    <cellStyle name="20% - Accent2 67 92" xfId="2699" xr:uid="{00000000-0005-0000-0000-0000880A0000}"/>
    <cellStyle name="20% - Accent2 67 93" xfId="2700" xr:uid="{00000000-0005-0000-0000-0000890A0000}"/>
    <cellStyle name="20% - Accent2 68" xfId="2701" xr:uid="{00000000-0005-0000-0000-00008A0A0000}"/>
    <cellStyle name="20% - Accent2 68 10" xfId="2702" xr:uid="{00000000-0005-0000-0000-00008B0A0000}"/>
    <cellStyle name="20% - Accent2 68 11" xfId="2703" xr:uid="{00000000-0005-0000-0000-00008C0A0000}"/>
    <cellStyle name="20% - Accent2 68 12" xfId="2704" xr:uid="{00000000-0005-0000-0000-00008D0A0000}"/>
    <cellStyle name="20% - Accent2 68 13" xfId="2705" xr:uid="{00000000-0005-0000-0000-00008E0A0000}"/>
    <cellStyle name="20% - Accent2 68 14" xfId="2706" xr:uid="{00000000-0005-0000-0000-00008F0A0000}"/>
    <cellStyle name="20% - Accent2 68 15" xfId="2707" xr:uid="{00000000-0005-0000-0000-0000900A0000}"/>
    <cellStyle name="20% - Accent2 68 16" xfId="2708" xr:uid="{00000000-0005-0000-0000-0000910A0000}"/>
    <cellStyle name="20% - Accent2 68 17" xfId="2709" xr:uid="{00000000-0005-0000-0000-0000920A0000}"/>
    <cellStyle name="20% - Accent2 68 18" xfId="2710" xr:uid="{00000000-0005-0000-0000-0000930A0000}"/>
    <cellStyle name="20% - Accent2 68 19" xfId="2711" xr:uid="{00000000-0005-0000-0000-0000940A0000}"/>
    <cellStyle name="20% - Accent2 68 2" xfId="2712" xr:uid="{00000000-0005-0000-0000-0000950A0000}"/>
    <cellStyle name="20% - Accent2 68 20" xfId="2713" xr:uid="{00000000-0005-0000-0000-0000960A0000}"/>
    <cellStyle name="20% - Accent2 68 21" xfId="2714" xr:uid="{00000000-0005-0000-0000-0000970A0000}"/>
    <cellStyle name="20% - Accent2 68 22" xfId="2715" xr:uid="{00000000-0005-0000-0000-0000980A0000}"/>
    <cellStyle name="20% - Accent2 68 23" xfId="2716" xr:uid="{00000000-0005-0000-0000-0000990A0000}"/>
    <cellStyle name="20% - Accent2 68 24" xfId="2717" xr:uid="{00000000-0005-0000-0000-00009A0A0000}"/>
    <cellStyle name="20% - Accent2 68 25" xfId="2718" xr:uid="{00000000-0005-0000-0000-00009B0A0000}"/>
    <cellStyle name="20% - Accent2 68 26" xfId="2719" xr:uid="{00000000-0005-0000-0000-00009C0A0000}"/>
    <cellStyle name="20% - Accent2 68 27" xfId="2720" xr:uid="{00000000-0005-0000-0000-00009D0A0000}"/>
    <cellStyle name="20% - Accent2 68 28" xfId="2721" xr:uid="{00000000-0005-0000-0000-00009E0A0000}"/>
    <cellStyle name="20% - Accent2 68 29" xfId="2722" xr:uid="{00000000-0005-0000-0000-00009F0A0000}"/>
    <cellStyle name="20% - Accent2 68 3" xfId="2723" xr:uid="{00000000-0005-0000-0000-0000A00A0000}"/>
    <cellStyle name="20% - Accent2 68 30" xfId="2724" xr:uid="{00000000-0005-0000-0000-0000A10A0000}"/>
    <cellStyle name="20% - Accent2 68 31" xfId="2725" xr:uid="{00000000-0005-0000-0000-0000A20A0000}"/>
    <cellStyle name="20% - Accent2 68 32" xfId="2726" xr:uid="{00000000-0005-0000-0000-0000A30A0000}"/>
    <cellStyle name="20% - Accent2 68 33" xfId="2727" xr:uid="{00000000-0005-0000-0000-0000A40A0000}"/>
    <cellStyle name="20% - Accent2 68 34" xfId="2728" xr:uid="{00000000-0005-0000-0000-0000A50A0000}"/>
    <cellStyle name="20% - Accent2 68 35" xfId="2729" xr:uid="{00000000-0005-0000-0000-0000A60A0000}"/>
    <cellStyle name="20% - Accent2 68 36" xfId="2730" xr:uid="{00000000-0005-0000-0000-0000A70A0000}"/>
    <cellStyle name="20% - Accent2 68 37" xfId="2731" xr:uid="{00000000-0005-0000-0000-0000A80A0000}"/>
    <cellStyle name="20% - Accent2 68 38" xfId="2732" xr:uid="{00000000-0005-0000-0000-0000A90A0000}"/>
    <cellStyle name="20% - Accent2 68 39" xfId="2733" xr:uid="{00000000-0005-0000-0000-0000AA0A0000}"/>
    <cellStyle name="20% - Accent2 68 4" xfId="2734" xr:uid="{00000000-0005-0000-0000-0000AB0A0000}"/>
    <cellStyle name="20% - Accent2 68 40" xfId="2735" xr:uid="{00000000-0005-0000-0000-0000AC0A0000}"/>
    <cellStyle name="20% - Accent2 68 41" xfId="2736" xr:uid="{00000000-0005-0000-0000-0000AD0A0000}"/>
    <cellStyle name="20% - Accent2 68 42" xfId="2737" xr:uid="{00000000-0005-0000-0000-0000AE0A0000}"/>
    <cellStyle name="20% - Accent2 68 43" xfId="2738" xr:uid="{00000000-0005-0000-0000-0000AF0A0000}"/>
    <cellStyle name="20% - Accent2 68 44" xfId="2739" xr:uid="{00000000-0005-0000-0000-0000B00A0000}"/>
    <cellStyle name="20% - Accent2 68 45" xfId="2740" xr:uid="{00000000-0005-0000-0000-0000B10A0000}"/>
    <cellStyle name="20% - Accent2 68 46" xfId="2741" xr:uid="{00000000-0005-0000-0000-0000B20A0000}"/>
    <cellStyle name="20% - Accent2 68 47" xfId="2742" xr:uid="{00000000-0005-0000-0000-0000B30A0000}"/>
    <cellStyle name="20% - Accent2 68 48" xfId="2743" xr:uid="{00000000-0005-0000-0000-0000B40A0000}"/>
    <cellStyle name="20% - Accent2 68 49" xfId="2744" xr:uid="{00000000-0005-0000-0000-0000B50A0000}"/>
    <cellStyle name="20% - Accent2 68 5" xfId="2745" xr:uid="{00000000-0005-0000-0000-0000B60A0000}"/>
    <cellStyle name="20% - Accent2 68 50" xfId="2746" xr:uid="{00000000-0005-0000-0000-0000B70A0000}"/>
    <cellStyle name="20% - Accent2 68 51" xfId="2747" xr:uid="{00000000-0005-0000-0000-0000B80A0000}"/>
    <cellStyle name="20% - Accent2 68 52" xfId="2748" xr:uid="{00000000-0005-0000-0000-0000B90A0000}"/>
    <cellStyle name="20% - Accent2 68 53" xfId="2749" xr:uid="{00000000-0005-0000-0000-0000BA0A0000}"/>
    <cellStyle name="20% - Accent2 68 54" xfId="2750" xr:uid="{00000000-0005-0000-0000-0000BB0A0000}"/>
    <cellStyle name="20% - Accent2 68 55" xfId="2751" xr:uid="{00000000-0005-0000-0000-0000BC0A0000}"/>
    <cellStyle name="20% - Accent2 68 56" xfId="2752" xr:uid="{00000000-0005-0000-0000-0000BD0A0000}"/>
    <cellStyle name="20% - Accent2 68 57" xfId="2753" xr:uid="{00000000-0005-0000-0000-0000BE0A0000}"/>
    <cellStyle name="20% - Accent2 68 58" xfId="2754" xr:uid="{00000000-0005-0000-0000-0000BF0A0000}"/>
    <cellStyle name="20% - Accent2 68 59" xfId="2755" xr:uid="{00000000-0005-0000-0000-0000C00A0000}"/>
    <cellStyle name="20% - Accent2 68 6" xfId="2756" xr:uid="{00000000-0005-0000-0000-0000C10A0000}"/>
    <cellStyle name="20% - Accent2 68 60" xfId="2757" xr:uid="{00000000-0005-0000-0000-0000C20A0000}"/>
    <cellStyle name="20% - Accent2 68 61" xfId="2758" xr:uid="{00000000-0005-0000-0000-0000C30A0000}"/>
    <cellStyle name="20% - Accent2 68 62" xfId="2759" xr:uid="{00000000-0005-0000-0000-0000C40A0000}"/>
    <cellStyle name="20% - Accent2 68 63" xfId="2760" xr:uid="{00000000-0005-0000-0000-0000C50A0000}"/>
    <cellStyle name="20% - Accent2 68 64" xfId="2761" xr:uid="{00000000-0005-0000-0000-0000C60A0000}"/>
    <cellStyle name="20% - Accent2 68 65" xfId="2762" xr:uid="{00000000-0005-0000-0000-0000C70A0000}"/>
    <cellStyle name="20% - Accent2 68 66" xfId="2763" xr:uid="{00000000-0005-0000-0000-0000C80A0000}"/>
    <cellStyle name="20% - Accent2 68 67" xfId="2764" xr:uid="{00000000-0005-0000-0000-0000C90A0000}"/>
    <cellStyle name="20% - Accent2 68 68" xfId="2765" xr:uid="{00000000-0005-0000-0000-0000CA0A0000}"/>
    <cellStyle name="20% - Accent2 68 69" xfId="2766" xr:uid="{00000000-0005-0000-0000-0000CB0A0000}"/>
    <cellStyle name="20% - Accent2 68 7" xfId="2767" xr:uid="{00000000-0005-0000-0000-0000CC0A0000}"/>
    <cellStyle name="20% - Accent2 68 70" xfId="2768" xr:uid="{00000000-0005-0000-0000-0000CD0A0000}"/>
    <cellStyle name="20% - Accent2 68 71" xfId="2769" xr:uid="{00000000-0005-0000-0000-0000CE0A0000}"/>
    <cellStyle name="20% - Accent2 68 72" xfId="2770" xr:uid="{00000000-0005-0000-0000-0000CF0A0000}"/>
    <cellStyle name="20% - Accent2 68 73" xfId="2771" xr:uid="{00000000-0005-0000-0000-0000D00A0000}"/>
    <cellStyle name="20% - Accent2 68 74" xfId="2772" xr:uid="{00000000-0005-0000-0000-0000D10A0000}"/>
    <cellStyle name="20% - Accent2 68 75" xfId="2773" xr:uid="{00000000-0005-0000-0000-0000D20A0000}"/>
    <cellStyle name="20% - Accent2 68 76" xfId="2774" xr:uid="{00000000-0005-0000-0000-0000D30A0000}"/>
    <cellStyle name="20% - Accent2 68 77" xfId="2775" xr:uid="{00000000-0005-0000-0000-0000D40A0000}"/>
    <cellStyle name="20% - Accent2 68 78" xfId="2776" xr:uid="{00000000-0005-0000-0000-0000D50A0000}"/>
    <cellStyle name="20% - Accent2 68 79" xfId="2777" xr:uid="{00000000-0005-0000-0000-0000D60A0000}"/>
    <cellStyle name="20% - Accent2 68 8" xfId="2778" xr:uid="{00000000-0005-0000-0000-0000D70A0000}"/>
    <cellStyle name="20% - Accent2 68 80" xfId="2779" xr:uid="{00000000-0005-0000-0000-0000D80A0000}"/>
    <cellStyle name="20% - Accent2 68 81" xfId="2780" xr:uid="{00000000-0005-0000-0000-0000D90A0000}"/>
    <cellStyle name="20% - Accent2 68 82" xfId="2781" xr:uid="{00000000-0005-0000-0000-0000DA0A0000}"/>
    <cellStyle name="20% - Accent2 68 83" xfId="2782" xr:uid="{00000000-0005-0000-0000-0000DB0A0000}"/>
    <cellStyle name="20% - Accent2 68 84" xfId="2783" xr:uid="{00000000-0005-0000-0000-0000DC0A0000}"/>
    <cellStyle name="20% - Accent2 68 85" xfId="2784" xr:uid="{00000000-0005-0000-0000-0000DD0A0000}"/>
    <cellStyle name="20% - Accent2 68 86" xfId="2785" xr:uid="{00000000-0005-0000-0000-0000DE0A0000}"/>
    <cellStyle name="20% - Accent2 68 87" xfId="2786" xr:uid="{00000000-0005-0000-0000-0000DF0A0000}"/>
    <cellStyle name="20% - Accent2 68 88" xfId="2787" xr:uid="{00000000-0005-0000-0000-0000E00A0000}"/>
    <cellStyle name="20% - Accent2 68 89" xfId="2788" xr:uid="{00000000-0005-0000-0000-0000E10A0000}"/>
    <cellStyle name="20% - Accent2 68 9" xfId="2789" xr:uid="{00000000-0005-0000-0000-0000E20A0000}"/>
    <cellStyle name="20% - Accent2 68 90" xfId="2790" xr:uid="{00000000-0005-0000-0000-0000E30A0000}"/>
    <cellStyle name="20% - Accent2 68 91" xfId="2791" xr:uid="{00000000-0005-0000-0000-0000E40A0000}"/>
    <cellStyle name="20% - Accent2 68 92" xfId="2792" xr:uid="{00000000-0005-0000-0000-0000E50A0000}"/>
    <cellStyle name="20% - Accent2 68 93" xfId="2793" xr:uid="{00000000-0005-0000-0000-0000E60A0000}"/>
    <cellStyle name="20% - Accent2 69" xfId="2794" xr:uid="{00000000-0005-0000-0000-0000E70A0000}"/>
    <cellStyle name="20% - Accent2 69 10" xfId="2795" xr:uid="{00000000-0005-0000-0000-0000E80A0000}"/>
    <cellStyle name="20% - Accent2 69 11" xfId="2796" xr:uid="{00000000-0005-0000-0000-0000E90A0000}"/>
    <cellStyle name="20% - Accent2 69 12" xfId="2797" xr:uid="{00000000-0005-0000-0000-0000EA0A0000}"/>
    <cellStyle name="20% - Accent2 69 13" xfId="2798" xr:uid="{00000000-0005-0000-0000-0000EB0A0000}"/>
    <cellStyle name="20% - Accent2 69 14" xfId="2799" xr:uid="{00000000-0005-0000-0000-0000EC0A0000}"/>
    <cellStyle name="20% - Accent2 69 15" xfId="2800" xr:uid="{00000000-0005-0000-0000-0000ED0A0000}"/>
    <cellStyle name="20% - Accent2 69 16" xfId="2801" xr:uid="{00000000-0005-0000-0000-0000EE0A0000}"/>
    <cellStyle name="20% - Accent2 69 17" xfId="2802" xr:uid="{00000000-0005-0000-0000-0000EF0A0000}"/>
    <cellStyle name="20% - Accent2 69 18" xfId="2803" xr:uid="{00000000-0005-0000-0000-0000F00A0000}"/>
    <cellStyle name="20% - Accent2 69 19" xfId="2804" xr:uid="{00000000-0005-0000-0000-0000F10A0000}"/>
    <cellStyle name="20% - Accent2 69 2" xfId="2805" xr:uid="{00000000-0005-0000-0000-0000F20A0000}"/>
    <cellStyle name="20% - Accent2 69 20" xfId="2806" xr:uid="{00000000-0005-0000-0000-0000F30A0000}"/>
    <cellStyle name="20% - Accent2 69 21" xfId="2807" xr:uid="{00000000-0005-0000-0000-0000F40A0000}"/>
    <cellStyle name="20% - Accent2 69 22" xfId="2808" xr:uid="{00000000-0005-0000-0000-0000F50A0000}"/>
    <cellStyle name="20% - Accent2 69 23" xfId="2809" xr:uid="{00000000-0005-0000-0000-0000F60A0000}"/>
    <cellStyle name="20% - Accent2 69 24" xfId="2810" xr:uid="{00000000-0005-0000-0000-0000F70A0000}"/>
    <cellStyle name="20% - Accent2 69 25" xfId="2811" xr:uid="{00000000-0005-0000-0000-0000F80A0000}"/>
    <cellStyle name="20% - Accent2 69 26" xfId="2812" xr:uid="{00000000-0005-0000-0000-0000F90A0000}"/>
    <cellStyle name="20% - Accent2 69 27" xfId="2813" xr:uid="{00000000-0005-0000-0000-0000FA0A0000}"/>
    <cellStyle name="20% - Accent2 69 28" xfId="2814" xr:uid="{00000000-0005-0000-0000-0000FB0A0000}"/>
    <cellStyle name="20% - Accent2 69 29" xfId="2815" xr:uid="{00000000-0005-0000-0000-0000FC0A0000}"/>
    <cellStyle name="20% - Accent2 69 3" xfId="2816" xr:uid="{00000000-0005-0000-0000-0000FD0A0000}"/>
    <cellStyle name="20% - Accent2 69 30" xfId="2817" xr:uid="{00000000-0005-0000-0000-0000FE0A0000}"/>
    <cellStyle name="20% - Accent2 69 31" xfId="2818" xr:uid="{00000000-0005-0000-0000-0000FF0A0000}"/>
    <cellStyle name="20% - Accent2 69 32" xfId="2819" xr:uid="{00000000-0005-0000-0000-0000000B0000}"/>
    <cellStyle name="20% - Accent2 69 33" xfId="2820" xr:uid="{00000000-0005-0000-0000-0000010B0000}"/>
    <cellStyle name="20% - Accent2 69 34" xfId="2821" xr:uid="{00000000-0005-0000-0000-0000020B0000}"/>
    <cellStyle name="20% - Accent2 69 35" xfId="2822" xr:uid="{00000000-0005-0000-0000-0000030B0000}"/>
    <cellStyle name="20% - Accent2 69 36" xfId="2823" xr:uid="{00000000-0005-0000-0000-0000040B0000}"/>
    <cellStyle name="20% - Accent2 69 37" xfId="2824" xr:uid="{00000000-0005-0000-0000-0000050B0000}"/>
    <cellStyle name="20% - Accent2 69 38" xfId="2825" xr:uid="{00000000-0005-0000-0000-0000060B0000}"/>
    <cellStyle name="20% - Accent2 69 39" xfId="2826" xr:uid="{00000000-0005-0000-0000-0000070B0000}"/>
    <cellStyle name="20% - Accent2 69 4" xfId="2827" xr:uid="{00000000-0005-0000-0000-0000080B0000}"/>
    <cellStyle name="20% - Accent2 69 40" xfId="2828" xr:uid="{00000000-0005-0000-0000-0000090B0000}"/>
    <cellStyle name="20% - Accent2 69 41" xfId="2829" xr:uid="{00000000-0005-0000-0000-00000A0B0000}"/>
    <cellStyle name="20% - Accent2 69 42" xfId="2830" xr:uid="{00000000-0005-0000-0000-00000B0B0000}"/>
    <cellStyle name="20% - Accent2 69 43" xfId="2831" xr:uid="{00000000-0005-0000-0000-00000C0B0000}"/>
    <cellStyle name="20% - Accent2 69 44" xfId="2832" xr:uid="{00000000-0005-0000-0000-00000D0B0000}"/>
    <cellStyle name="20% - Accent2 69 45" xfId="2833" xr:uid="{00000000-0005-0000-0000-00000E0B0000}"/>
    <cellStyle name="20% - Accent2 69 46" xfId="2834" xr:uid="{00000000-0005-0000-0000-00000F0B0000}"/>
    <cellStyle name="20% - Accent2 69 47" xfId="2835" xr:uid="{00000000-0005-0000-0000-0000100B0000}"/>
    <cellStyle name="20% - Accent2 69 48" xfId="2836" xr:uid="{00000000-0005-0000-0000-0000110B0000}"/>
    <cellStyle name="20% - Accent2 69 49" xfId="2837" xr:uid="{00000000-0005-0000-0000-0000120B0000}"/>
    <cellStyle name="20% - Accent2 69 5" xfId="2838" xr:uid="{00000000-0005-0000-0000-0000130B0000}"/>
    <cellStyle name="20% - Accent2 69 50" xfId="2839" xr:uid="{00000000-0005-0000-0000-0000140B0000}"/>
    <cellStyle name="20% - Accent2 69 51" xfId="2840" xr:uid="{00000000-0005-0000-0000-0000150B0000}"/>
    <cellStyle name="20% - Accent2 69 52" xfId="2841" xr:uid="{00000000-0005-0000-0000-0000160B0000}"/>
    <cellStyle name="20% - Accent2 69 53" xfId="2842" xr:uid="{00000000-0005-0000-0000-0000170B0000}"/>
    <cellStyle name="20% - Accent2 69 54" xfId="2843" xr:uid="{00000000-0005-0000-0000-0000180B0000}"/>
    <cellStyle name="20% - Accent2 69 55" xfId="2844" xr:uid="{00000000-0005-0000-0000-0000190B0000}"/>
    <cellStyle name="20% - Accent2 69 56" xfId="2845" xr:uid="{00000000-0005-0000-0000-00001A0B0000}"/>
    <cellStyle name="20% - Accent2 69 57" xfId="2846" xr:uid="{00000000-0005-0000-0000-00001B0B0000}"/>
    <cellStyle name="20% - Accent2 69 58" xfId="2847" xr:uid="{00000000-0005-0000-0000-00001C0B0000}"/>
    <cellStyle name="20% - Accent2 69 59" xfId="2848" xr:uid="{00000000-0005-0000-0000-00001D0B0000}"/>
    <cellStyle name="20% - Accent2 69 6" xfId="2849" xr:uid="{00000000-0005-0000-0000-00001E0B0000}"/>
    <cellStyle name="20% - Accent2 69 60" xfId="2850" xr:uid="{00000000-0005-0000-0000-00001F0B0000}"/>
    <cellStyle name="20% - Accent2 69 61" xfId="2851" xr:uid="{00000000-0005-0000-0000-0000200B0000}"/>
    <cellStyle name="20% - Accent2 69 62" xfId="2852" xr:uid="{00000000-0005-0000-0000-0000210B0000}"/>
    <cellStyle name="20% - Accent2 69 63" xfId="2853" xr:uid="{00000000-0005-0000-0000-0000220B0000}"/>
    <cellStyle name="20% - Accent2 69 64" xfId="2854" xr:uid="{00000000-0005-0000-0000-0000230B0000}"/>
    <cellStyle name="20% - Accent2 69 65" xfId="2855" xr:uid="{00000000-0005-0000-0000-0000240B0000}"/>
    <cellStyle name="20% - Accent2 69 66" xfId="2856" xr:uid="{00000000-0005-0000-0000-0000250B0000}"/>
    <cellStyle name="20% - Accent2 69 67" xfId="2857" xr:uid="{00000000-0005-0000-0000-0000260B0000}"/>
    <cellStyle name="20% - Accent2 69 68" xfId="2858" xr:uid="{00000000-0005-0000-0000-0000270B0000}"/>
    <cellStyle name="20% - Accent2 69 69" xfId="2859" xr:uid="{00000000-0005-0000-0000-0000280B0000}"/>
    <cellStyle name="20% - Accent2 69 7" xfId="2860" xr:uid="{00000000-0005-0000-0000-0000290B0000}"/>
    <cellStyle name="20% - Accent2 69 70" xfId="2861" xr:uid="{00000000-0005-0000-0000-00002A0B0000}"/>
    <cellStyle name="20% - Accent2 69 71" xfId="2862" xr:uid="{00000000-0005-0000-0000-00002B0B0000}"/>
    <cellStyle name="20% - Accent2 69 72" xfId="2863" xr:uid="{00000000-0005-0000-0000-00002C0B0000}"/>
    <cellStyle name="20% - Accent2 69 73" xfId="2864" xr:uid="{00000000-0005-0000-0000-00002D0B0000}"/>
    <cellStyle name="20% - Accent2 69 74" xfId="2865" xr:uid="{00000000-0005-0000-0000-00002E0B0000}"/>
    <cellStyle name="20% - Accent2 69 75" xfId="2866" xr:uid="{00000000-0005-0000-0000-00002F0B0000}"/>
    <cellStyle name="20% - Accent2 69 76" xfId="2867" xr:uid="{00000000-0005-0000-0000-0000300B0000}"/>
    <cellStyle name="20% - Accent2 69 77" xfId="2868" xr:uid="{00000000-0005-0000-0000-0000310B0000}"/>
    <cellStyle name="20% - Accent2 69 78" xfId="2869" xr:uid="{00000000-0005-0000-0000-0000320B0000}"/>
    <cellStyle name="20% - Accent2 69 79" xfId="2870" xr:uid="{00000000-0005-0000-0000-0000330B0000}"/>
    <cellStyle name="20% - Accent2 69 8" xfId="2871" xr:uid="{00000000-0005-0000-0000-0000340B0000}"/>
    <cellStyle name="20% - Accent2 69 80" xfId="2872" xr:uid="{00000000-0005-0000-0000-0000350B0000}"/>
    <cellStyle name="20% - Accent2 69 81" xfId="2873" xr:uid="{00000000-0005-0000-0000-0000360B0000}"/>
    <cellStyle name="20% - Accent2 69 82" xfId="2874" xr:uid="{00000000-0005-0000-0000-0000370B0000}"/>
    <cellStyle name="20% - Accent2 69 83" xfId="2875" xr:uid="{00000000-0005-0000-0000-0000380B0000}"/>
    <cellStyle name="20% - Accent2 69 84" xfId="2876" xr:uid="{00000000-0005-0000-0000-0000390B0000}"/>
    <cellStyle name="20% - Accent2 69 85" xfId="2877" xr:uid="{00000000-0005-0000-0000-00003A0B0000}"/>
    <cellStyle name="20% - Accent2 69 86" xfId="2878" xr:uid="{00000000-0005-0000-0000-00003B0B0000}"/>
    <cellStyle name="20% - Accent2 69 87" xfId="2879" xr:uid="{00000000-0005-0000-0000-00003C0B0000}"/>
    <cellStyle name="20% - Accent2 69 88" xfId="2880" xr:uid="{00000000-0005-0000-0000-00003D0B0000}"/>
    <cellStyle name="20% - Accent2 69 89" xfId="2881" xr:uid="{00000000-0005-0000-0000-00003E0B0000}"/>
    <cellStyle name="20% - Accent2 69 9" xfId="2882" xr:uid="{00000000-0005-0000-0000-00003F0B0000}"/>
    <cellStyle name="20% - Accent2 69 90" xfId="2883" xr:uid="{00000000-0005-0000-0000-0000400B0000}"/>
    <cellStyle name="20% - Accent2 69 91" xfId="2884" xr:uid="{00000000-0005-0000-0000-0000410B0000}"/>
    <cellStyle name="20% - Accent2 69 92" xfId="2885" xr:uid="{00000000-0005-0000-0000-0000420B0000}"/>
    <cellStyle name="20% - Accent2 69 93" xfId="2886" xr:uid="{00000000-0005-0000-0000-0000430B0000}"/>
    <cellStyle name="20% - Accent2 7" xfId="2887" xr:uid="{00000000-0005-0000-0000-0000440B0000}"/>
    <cellStyle name="20% - Accent2 7 10" xfId="2888" xr:uid="{00000000-0005-0000-0000-0000450B0000}"/>
    <cellStyle name="20% - Accent2 7 11" xfId="2889" xr:uid="{00000000-0005-0000-0000-0000460B0000}"/>
    <cellStyle name="20% - Accent2 7 12" xfId="2890" xr:uid="{00000000-0005-0000-0000-0000470B0000}"/>
    <cellStyle name="20% - Accent2 7 2" xfId="2891" xr:uid="{00000000-0005-0000-0000-0000480B0000}"/>
    <cellStyle name="20% - Accent2 7 2 10" xfId="2892" xr:uid="{00000000-0005-0000-0000-0000490B0000}"/>
    <cellStyle name="20% - Accent2 7 2 11" xfId="2893" xr:uid="{00000000-0005-0000-0000-00004A0B0000}"/>
    <cellStyle name="20% - Accent2 7 2 2" xfId="2894" xr:uid="{00000000-0005-0000-0000-00004B0B0000}"/>
    <cellStyle name="20% - Accent2 7 2 2 10" xfId="2895" xr:uid="{00000000-0005-0000-0000-00004C0B0000}"/>
    <cellStyle name="20% - Accent2 7 2 2 11" xfId="2896" xr:uid="{00000000-0005-0000-0000-00004D0B0000}"/>
    <cellStyle name="20% - Accent2 7 2 2 2" xfId="2897" xr:uid="{00000000-0005-0000-0000-00004E0B0000}"/>
    <cellStyle name="20% - Accent2 7 2 2 2 2" xfId="2898" xr:uid="{00000000-0005-0000-0000-00004F0B0000}"/>
    <cellStyle name="20% - Accent2 7 2 2 3" xfId="2899" xr:uid="{00000000-0005-0000-0000-0000500B0000}"/>
    <cellStyle name="20% - Accent2 7 2 2 4" xfId="2900" xr:uid="{00000000-0005-0000-0000-0000510B0000}"/>
    <cellStyle name="20% - Accent2 7 2 2 5" xfId="2901" xr:uid="{00000000-0005-0000-0000-0000520B0000}"/>
    <cellStyle name="20% - Accent2 7 2 2 6" xfId="2902" xr:uid="{00000000-0005-0000-0000-0000530B0000}"/>
    <cellStyle name="20% - Accent2 7 2 2 7" xfId="2903" xr:uid="{00000000-0005-0000-0000-0000540B0000}"/>
    <cellStyle name="20% - Accent2 7 2 2 8" xfId="2904" xr:uid="{00000000-0005-0000-0000-0000550B0000}"/>
    <cellStyle name="20% - Accent2 7 2 2 9" xfId="2905" xr:uid="{00000000-0005-0000-0000-0000560B0000}"/>
    <cellStyle name="20% - Accent2 7 2 3" xfId="2906" xr:uid="{00000000-0005-0000-0000-0000570B0000}"/>
    <cellStyle name="20% - Accent2 7 2 3 2" xfId="2907" xr:uid="{00000000-0005-0000-0000-0000580B0000}"/>
    <cellStyle name="20% - Accent2 7 2 4" xfId="2908" xr:uid="{00000000-0005-0000-0000-0000590B0000}"/>
    <cellStyle name="20% - Accent2 7 2 5" xfId="2909" xr:uid="{00000000-0005-0000-0000-00005A0B0000}"/>
    <cellStyle name="20% - Accent2 7 2 6" xfId="2910" xr:uid="{00000000-0005-0000-0000-00005B0B0000}"/>
    <cellStyle name="20% - Accent2 7 2 7" xfId="2911" xr:uid="{00000000-0005-0000-0000-00005C0B0000}"/>
    <cellStyle name="20% - Accent2 7 2 8" xfId="2912" xr:uid="{00000000-0005-0000-0000-00005D0B0000}"/>
    <cellStyle name="20% - Accent2 7 2 9" xfId="2913" xr:uid="{00000000-0005-0000-0000-00005E0B0000}"/>
    <cellStyle name="20% - Accent2 7 3" xfId="2914" xr:uid="{00000000-0005-0000-0000-00005F0B0000}"/>
    <cellStyle name="20% - Accent2 7 3 10" xfId="2915" xr:uid="{00000000-0005-0000-0000-0000600B0000}"/>
    <cellStyle name="20% - Accent2 7 3 11" xfId="2916" xr:uid="{00000000-0005-0000-0000-0000610B0000}"/>
    <cellStyle name="20% - Accent2 7 3 2" xfId="2917" xr:uid="{00000000-0005-0000-0000-0000620B0000}"/>
    <cellStyle name="20% - Accent2 7 3 3" xfId="2918" xr:uid="{00000000-0005-0000-0000-0000630B0000}"/>
    <cellStyle name="20% - Accent2 7 3 4" xfId="2919" xr:uid="{00000000-0005-0000-0000-0000640B0000}"/>
    <cellStyle name="20% - Accent2 7 3 5" xfId="2920" xr:uid="{00000000-0005-0000-0000-0000650B0000}"/>
    <cellStyle name="20% - Accent2 7 3 6" xfId="2921" xr:uid="{00000000-0005-0000-0000-0000660B0000}"/>
    <cellStyle name="20% - Accent2 7 3 7" xfId="2922" xr:uid="{00000000-0005-0000-0000-0000670B0000}"/>
    <cellStyle name="20% - Accent2 7 3 8" xfId="2923" xr:uid="{00000000-0005-0000-0000-0000680B0000}"/>
    <cellStyle name="20% - Accent2 7 3 9" xfId="2924" xr:uid="{00000000-0005-0000-0000-0000690B0000}"/>
    <cellStyle name="20% - Accent2 7 4" xfId="2925" xr:uid="{00000000-0005-0000-0000-00006A0B0000}"/>
    <cellStyle name="20% - Accent2 7 4 2" xfId="2926" xr:uid="{00000000-0005-0000-0000-00006B0B0000}"/>
    <cellStyle name="20% - Accent2 7 5" xfId="2927" xr:uid="{00000000-0005-0000-0000-00006C0B0000}"/>
    <cellStyle name="20% - Accent2 7 5 2" xfId="2928" xr:uid="{00000000-0005-0000-0000-00006D0B0000}"/>
    <cellStyle name="20% - Accent2 7 6" xfId="2929" xr:uid="{00000000-0005-0000-0000-00006E0B0000}"/>
    <cellStyle name="20% - Accent2 7 7" xfId="2930" xr:uid="{00000000-0005-0000-0000-00006F0B0000}"/>
    <cellStyle name="20% - Accent2 7 8" xfId="2931" xr:uid="{00000000-0005-0000-0000-0000700B0000}"/>
    <cellStyle name="20% - Accent2 7 9" xfId="2932" xr:uid="{00000000-0005-0000-0000-0000710B0000}"/>
    <cellStyle name="20% - Accent2 70" xfId="2933" xr:uid="{00000000-0005-0000-0000-0000720B0000}"/>
    <cellStyle name="20% - Accent2 71" xfId="2934" xr:uid="{00000000-0005-0000-0000-0000730B0000}"/>
    <cellStyle name="20% - Accent2 72" xfId="2935" xr:uid="{00000000-0005-0000-0000-0000740B0000}"/>
    <cellStyle name="20% - Accent2 73" xfId="2936" xr:uid="{00000000-0005-0000-0000-0000750B0000}"/>
    <cellStyle name="20% - Accent2 74" xfId="2937" xr:uid="{00000000-0005-0000-0000-0000760B0000}"/>
    <cellStyle name="20% - Accent2 75" xfId="2938" xr:uid="{00000000-0005-0000-0000-0000770B0000}"/>
    <cellStyle name="20% - Accent2 76" xfId="2939" xr:uid="{00000000-0005-0000-0000-0000780B0000}"/>
    <cellStyle name="20% - Accent2 77" xfId="2940" xr:uid="{00000000-0005-0000-0000-0000790B0000}"/>
    <cellStyle name="20% - Accent2 78" xfId="2941" xr:uid="{00000000-0005-0000-0000-00007A0B0000}"/>
    <cellStyle name="20% - Accent2 79" xfId="2942" xr:uid="{00000000-0005-0000-0000-00007B0B0000}"/>
    <cellStyle name="20% - Accent2 8" xfId="2943" xr:uid="{00000000-0005-0000-0000-00007C0B0000}"/>
    <cellStyle name="20% - Accent2 8 10" xfId="2944" xr:uid="{00000000-0005-0000-0000-00007D0B0000}"/>
    <cellStyle name="20% - Accent2 8 11" xfId="2945" xr:uid="{00000000-0005-0000-0000-00007E0B0000}"/>
    <cellStyle name="20% - Accent2 8 2" xfId="2946" xr:uid="{00000000-0005-0000-0000-00007F0B0000}"/>
    <cellStyle name="20% - Accent2 8 2 10" xfId="2947" xr:uid="{00000000-0005-0000-0000-0000800B0000}"/>
    <cellStyle name="20% - Accent2 8 2 2" xfId="2948" xr:uid="{00000000-0005-0000-0000-0000810B0000}"/>
    <cellStyle name="20% - Accent2 8 2 2 2" xfId="2949" xr:uid="{00000000-0005-0000-0000-0000820B0000}"/>
    <cellStyle name="20% - Accent2 8 2 2 3" xfId="2950" xr:uid="{00000000-0005-0000-0000-0000830B0000}"/>
    <cellStyle name="20% - Accent2 8 2 3" xfId="2951" xr:uid="{00000000-0005-0000-0000-0000840B0000}"/>
    <cellStyle name="20% - Accent2 8 2 3 2" xfId="2952" xr:uid="{00000000-0005-0000-0000-0000850B0000}"/>
    <cellStyle name="20% - Accent2 8 2 4" xfId="2953" xr:uid="{00000000-0005-0000-0000-0000860B0000}"/>
    <cellStyle name="20% - Accent2 8 2 5" xfId="2954" xr:uid="{00000000-0005-0000-0000-0000870B0000}"/>
    <cellStyle name="20% - Accent2 8 2 6" xfId="2955" xr:uid="{00000000-0005-0000-0000-0000880B0000}"/>
    <cellStyle name="20% - Accent2 8 2 7" xfId="2956" xr:uid="{00000000-0005-0000-0000-0000890B0000}"/>
    <cellStyle name="20% - Accent2 8 2 8" xfId="2957" xr:uid="{00000000-0005-0000-0000-00008A0B0000}"/>
    <cellStyle name="20% - Accent2 8 2 9" xfId="2958" xr:uid="{00000000-0005-0000-0000-00008B0B0000}"/>
    <cellStyle name="20% - Accent2 8 3" xfId="2959" xr:uid="{00000000-0005-0000-0000-00008C0B0000}"/>
    <cellStyle name="20% - Accent2 8 3 2" xfId="2960" xr:uid="{00000000-0005-0000-0000-00008D0B0000}"/>
    <cellStyle name="20% - Accent2 8 4" xfId="2961" xr:uid="{00000000-0005-0000-0000-00008E0B0000}"/>
    <cellStyle name="20% - Accent2 8 4 2" xfId="2962" xr:uid="{00000000-0005-0000-0000-00008F0B0000}"/>
    <cellStyle name="20% - Accent2 8 5" xfId="2963" xr:uid="{00000000-0005-0000-0000-0000900B0000}"/>
    <cellStyle name="20% - Accent2 8 5 2" xfId="2964" xr:uid="{00000000-0005-0000-0000-0000910B0000}"/>
    <cellStyle name="20% - Accent2 8 6" xfId="2965" xr:uid="{00000000-0005-0000-0000-0000920B0000}"/>
    <cellStyle name="20% - Accent2 8 7" xfId="2966" xr:uid="{00000000-0005-0000-0000-0000930B0000}"/>
    <cellStyle name="20% - Accent2 8 8" xfId="2967" xr:uid="{00000000-0005-0000-0000-0000940B0000}"/>
    <cellStyle name="20% - Accent2 8 9" xfId="2968" xr:uid="{00000000-0005-0000-0000-0000950B0000}"/>
    <cellStyle name="20% - Accent2 80" xfId="2969" xr:uid="{00000000-0005-0000-0000-0000960B0000}"/>
    <cellStyle name="20% - Accent2 81" xfId="2970" xr:uid="{00000000-0005-0000-0000-0000970B0000}"/>
    <cellStyle name="20% - Accent2 82" xfId="2971" xr:uid="{00000000-0005-0000-0000-0000980B0000}"/>
    <cellStyle name="20% - Accent2 83" xfId="2972" xr:uid="{00000000-0005-0000-0000-0000990B0000}"/>
    <cellStyle name="20% - Accent2 84" xfId="2973" xr:uid="{00000000-0005-0000-0000-00009A0B0000}"/>
    <cellStyle name="20% - Accent2 85" xfId="2974" xr:uid="{00000000-0005-0000-0000-00009B0B0000}"/>
    <cellStyle name="20% - Accent2 86" xfId="2975" xr:uid="{00000000-0005-0000-0000-00009C0B0000}"/>
    <cellStyle name="20% - Accent2 87" xfId="2976" xr:uid="{00000000-0005-0000-0000-00009D0B0000}"/>
    <cellStyle name="20% - Accent2 88" xfId="2977" xr:uid="{00000000-0005-0000-0000-00009E0B0000}"/>
    <cellStyle name="20% - Accent2 89" xfId="2978" xr:uid="{00000000-0005-0000-0000-00009F0B0000}"/>
    <cellStyle name="20% - Accent2 9" xfId="2979" xr:uid="{00000000-0005-0000-0000-0000A00B0000}"/>
    <cellStyle name="20% - Accent2 9 10" xfId="2980" xr:uid="{00000000-0005-0000-0000-0000A10B0000}"/>
    <cellStyle name="20% - Accent2 9 11" xfId="2981" xr:uid="{00000000-0005-0000-0000-0000A20B0000}"/>
    <cellStyle name="20% - Accent2 9 2" xfId="2982" xr:uid="{00000000-0005-0000-0000-0000A30B0000}"/>
    <cellStyle name="20% - Accent2 9 2 10" xfId="2983" xr:uid="{00000000-0005-0000-0000-0000A40B0000}"/>
    <cellStyle name="20% - Accent2 9 2 2" xfId="2984" xr:uid="{00000000-0005-0000-0000-0000A50B0000}"/>
    <cellStyle name="20% - Accent2 9 2 2 2" xfId="2985" xr:uid="{00000000-0005-0000-0000-0000A60B0000}"/>
    <cellStyle name="20% - Accent2 9 2 2 3" xfId="2986" xr:uid="{00000000-0005-0000-0000-0000A70B0000}"/>
    <cellStyle name="20% - Accent2 9 2 3" xfId="2987" xr:uid="{00000000-0005-0000-0000-0000A80B0000}"/>
    <cellStyle name="20% - Accent2 9 2 3 2" xfId="2988" xr:uid="{00000000-0005-0000-0000-0000A90B0000}"/>
    <cellStyle name="20% - Accent2 9 2 4" xfId="2989" xr:uid="{00000000-0005-0000-0000-0000AA0B0000}"/>
    <cellStyle name="20% - Accent2 9 2 5" xfId="2990" xr:uid="{00000000-0005-0000-0000-0000AB0B0000}"/>
    <cellStyle name="20% - Accent2 9 2 6" xfId="2991" xr:uid="{00000000-0005-0000-0000-0000AC0B0000}"/>
    <cellStyle name="20% - Accent2 9 2 7" xfId="2992" xr:uid="{00000000-0005-0000-0000-0000AD0B0000}"/>
    <cellStyle name="20% - Accent2 9 2 8" xfId="2993" xr:uid="{00000000-0005-0000-0000-0000AE0B0000}"/>
    <cellStyle name="20% - Accent2 9 2 9" xfId="2994" xr:uid="{00000000-0005-0000-0000-0000AF0B0000}"/>
    <cellStyle name="20% - Accent2 9 3" xfId="2995" xr:uid="{00000000-0005-0000-0000-0000B00B0000}"/>
    <cellStyle name="20% - Accent2 9 3 2" xfId="2996" xr:uid="{00000000-0005-0000-0000-0000B10B0000}"/>
    <cellStyle name="20% - Accent2 9 4" xfId="2997" xr:uid="{00000000-0005-0000-0000-0000B20B0000}"/>
    <cellStyle name="20% - Accent2 9 4 2" xfId="2998" xr:uid="{00000000-0005-0000-0000-0000B30B0000}"/>
    <cellStyle name="20% - Accent2 9 5" xfId="2999" xr:uid="{00000000-0005-0000-0000-0000B40B0000}"/>
    <cellStyle name="20% - Accent2 9 5 2" xfId="3000" xr:uid="{00000000-0005-0000-0000-0000B50B0000}"/>
    <cellStyle name="20% - Accent2 9 6" xfId="3001" xr:uid="{00000000-0005-0000-0000-0000B60B0000}"/>
    <cellStyle name="20% - Accent2 9 7" xfId="3002" xr:uid="{00000000-0005-0000-0000-0000B70B0000}"/>
    <cellStyle name="20% - Accent2 9 8" xfId="3003" xr:uid="{00000000-0005-0000-0000-0000B80B0000}"/>
    <cellStyle name="20% - Accent2 9 9" xfId="3004" xr:uid="{00000000-0005-0000-0000-0000B90B0000}"/>
    <cellStyle name="20% - Accent2 90" xfId="3005" xr:uid="{00000000-0005-0000-0000-0000BA0B0000}"/>
    <cellStyle name="20% - Accent2 91" xfId="3006" xr:uid="{00000000-0005-0000-0000-0000BB0B0000}"/>
    <cellStyle name="20% - Accent2 92" xfId="3007" xr:uid="{00000000-0005-0000-0000-0000BC0B0000}"/>
    <cellStyle name="20% - Accent2 93" xfId="3008" xr:uid="{00000000-0005-0000-0000-0000BD0B0000}"/>
    <cellStyle name="20% - Accent2 94" xfId="3009" xr:uid="{00000000-0005-0000-0000-0000BE0B0000}"/>
    <cellStyle name="20% - Accent2 95" xfId="3010" xr:uid="{00000000-0005-0000-0000-0000BF0B0000}"/>
    <cellStyle name="20% - Accent2 96" xfId="3011" xr:uid="{00000000-0005-0000-0000-0000C00B0000}"/>
    <cellStyle name="20% - Accent2 97" xfId="3012" xr:uid="{00000000-0005-0000-0000-0000C10B0000}"/>
    <cellStyle name="20% - Accent2 98" xfId="3013" xr:uid="{00000000-0005-0000-0000-0000C20B0000}"/>
    <cellStyle name="20% - Accent2 99" xfId="3014" xr:uid="{00000000-0005-0000-0000-0000C30B0000}"/>
    <cellStyle name="20% - Accent3 10" xfId="3015" xr:uid="{00000000-0005-0000-0000-0000C40B0000}"/>
    <cellStyle name="20% - Accent3 10 10" xfId="3016" xr:uid="{00000000-0005-0000-0000-0000C50B0000}"/>
    <cellStyle name="20% - Accent3 10 11" xfId="3017" xr:uid="{00000000-0005-0000-0000-0000C60B0000}"/>
    <cellStyle name="20% - Accent3 10 2" xfId="3018" xr:uid="{00000000-0005-0000-0000-0000C70B0000}"/>
    <cellStyle name="20% - Accent3 10 2 10" xfId="3019" xr:uid="{00000000-0005-0000-0000-0000C80B0000}"/>
    <cellStyle name="20% - Accent3 10 2 2" xfId="3020" xr:uid="{00000000-0005-0000-0000-0000C90B0000}"/>
    <cellStyle name="20% - Accent3 10 2 2 2" xfId="3021" xr:uid="{00000000-0005-0000-0000-0000CA0B0000}"/>
    <cellStyle name="20% - Accent3 10 2 2 3" xfId="3022" xr:uid="{00000000-0005-0000-0000-0000CB0B0000}"/>
    <cellStyle name="20% - Accent3 10 2 3" xfId="3023" xr:uid="{00000000-0005-0000-0000-0000CC0B0000}"/>
    <cellStyle name="20% - Accent3 10 2 3 2" xfId="3024" xr:uid="{00000000-0005-0000-0000-0000CD0B0000}"/>
    <cellStyle name="20% - Accent3 10 2 4" xfId="3025" xr:uid="{00000000-0005-0000-0000-0000CE0B0000}"/>
    <cellStyle name="20% - Accent3 10 2 5" xfId="3026" xr:uid="{00000000-0005-0000-0000-0000CF0B0000}"/>
    <cellStyle name="20% - Accent3 10 2 6" xfId="3027" xr:uid="{00000000-0005-0000-0000-0000D00B0000}"/>
    <cellStyle name="20% - Accent3 10 2 7" xfId="3028" xr:uid="{00000000-0005-0000-0000-0000D10B0000}"/>
    <cellStyle name="20% - Accent3 10 2 8" xfId="3029" xr:uid="{00000000-0005-0000-0000-0000D20B0000}"/>
    <cellStyle name="20% - Accent3 10 2 9" xfId="3030" xr:uid="{00000000-0005-0000-0000-0000D30B0000}"/>
    <cellStyle name="20% - Accent3 10 3" xfId="3031" xr:uid="{00000000-0005-0000-0000-0000D40B0000}"/>
    <cellStyle name="20% - Accent3 10 3 2" xfId="3032" xr:uid="{00000000-0005-0000-0000-0000D50B0000}"/>
    <cellStyle name="20% - Accent3 10 4" xfId="3033" xr:uid="{00000000-0005-0000-0000-0000D60B0000}"/>
    <cellStyle name="20% - Accent3 10 4 2" xfId="3034" xr:uid="{00000000-0005-0000-0000-0000D70B0000}"/>
    <cellStyle name="20% - Accent3 10 5" xfId="3035" xr:uid="{00000000-0005-0000-0000-0000D80B0000}"/>
    <cellStyle name="20% - Accent3 10 5 2" xfId="3036" xr:uid="{00000000-0005-0000-0000-0000D90B0000}"/>
    <cellStyle name="20% - Accent3 10 6" xfId="3037" xr:uid="{00000000-0005-0000-0000-0000DA0B0000}"/>
    <cellStyle name="20% - Accent3 10 7" xfId="3038" xr:uid="{00000000-0005-0000-0000-0000DB0B0000}"/>
    <cellStyle name="20% - Accent3 10 8" xfId="3039" xr:uid="{00000000-0005-0000-0000-0000DC0B0000}"/>
    <cellStyle name="20% - Accent3 10 9" xfId="3040" xr:uid="{00000000-0005-0000-0000-0000DD0B0000}"/>
    <cellStyle name="20% - Accent3 100" xfId="3041" xr:uid="{00000000-0005-0000-0000-0000DE0B0000}"/>
    <cellStyle name="20% - Accent3 101" xfId="3042" xr:uid="{00000000-0005-0000-0000-0000DF0B0000}"/>
    <cellStyle name="20% - Accent3 102" xfId="3043" xr:uid="{00000000-0005-0000-0000-0000E00B0000}"/>
    <cellStyle name="20% - Accent3 103" xfId="3044" xr:uid="{00000000-0005-0000-0000-0000E10B0000}"/>
    <cellStyle name="20% - Accent3 104" xfId="3045" xr:uid="{00000000-0005-0000-0000-0000E20B0000}"/>
    <cellStyle name="20% - Accent3 105" xfId="3046" xr:uid="{00000000-0005-0000-0000-0000E30B0000}"/>
    <cellStyle name="20% - Accent3 106" xfId="3047" xr:uid="{00000000-0005-0000-0000-0000E40B0000}"/>
    <cellStyle name="20% - Accent3 107" xfId="3048" xr:uid="{00000000-0005-0000-0000-0000E50B0000}"/>
    <cellStyle name="20% - Accent3 108" xfId="3049" xr:uid="{00000000-0005-0000-0000-0000E60B0000}"/>
    <cellStyle name="20% - Accent3 109" xfId="3050" xr:uid="{00000000-0005-0000-0000-0000E70B0000}"/>
    <cellStyle name="20% - Accent3 11" xfId="3051" xr:uid="{00000000-0005-0000-0000-0000E80B0000}"/>
    <cellStyle name="20% - Accent3 11 10" xfId="3052" xr:uid="{00000000-0005-0000-0000-0000E90B0000}"/>
    <cellStyle name="20% - Accent3 11 11" xfId="3053" xr:uid="{00000000-0005-0000-0000-0000EA0B0000}"/>
    <cellStyle name="20% - Accent3 11 2" xfId="3054" xr:uid="{00000000-0005-0000-0000-0000EB0B0000}"/>
    <cellStyle name="20% - Accent3 11 2 10" xfId="3055" xr:uid="{00000000-0005-0000-0000-0000EC0B0000}"/>
    <cellStyle name="20% - Accent3 11 2 2" xfId="3056" xr:uid="{00000000-0005-0000-0000-0000ED0B0000}"/>
    <cellStyle name="20% - Accent3 11 2 2 2" xfId="3057" xr:uid="{00000000-0005-0000-0000-0000EE0B0000}"/>
    <cellStyle name="20% - Accent3 11 2 2 3" xfId="3058" xr:uid="{00000000-0005-0000-0000-0000EF0B0000}"/>
    <cellStyle name="20% - Accent3 11 2 3" xfId="3059" xr:uid="{00000000-0005-0000-0000-0000F00B0000}"/>
    <cellStyle name="20% - Accent3 11 2 3 2" xfId="3060" xr:uid="{00000000-0005-0000-0000-0000F10B0000}"/>
    <cellStyle name="20% - Accent3 11 2 4" xfId="3061" xr:uid="{00000000-0005-0000-0000-0000F20B0000}"/>
    <cellStyle name="20% - Accent3 11 2 5" xfId="3062" xr:uid="{00000000-0005-0000-0000-0000F30B0000}"/>
    <cellStyle name="20% - Accent3 11 2 6" xfId="3063" xr:uid="{00000000-0005-0000-0000-0000F40B0000}"/>
    <cellStyle name="20% - Accent3 11 2 7" xfId="3064" xr:uid="{00000000-0005-0000-0000-0000F50B0000}"/>
    <cellStyle name="20% - Accent3 11 2 8" xfId="3065" xr:uid="{00000000-0005-0000-0000-0000F60B0000}"/>
    <cellStyle name="20% - Accent3 11 2 9" xfId="3066" xr:uid="{00000000-0005-0000-0000-0000F70B0000}"/>
    <cellStyle name="20% - Accent3 11 3" xfId="3067" xr:uid="{00000000-0005-0000-0000-0000F80B0000}"/>
    <cellStyle name="20% - Accent3 11 3 2" xfId="3068" xr:uid="{00000000-0005-0000-0000-0000F90B0000}"/>
    <cellStyle name="20% - Accent3 11 4" xfId="3069" xr:uid="{00000000-0005-0000-0000-0000FA0B0000}"/>
    <cellStyle name="20% - Accent3 11 4 2" xfId="3070" xr:uid="{00000000-0005-0000-0000-0000FB0B0000}"/>
    <cellStyle name="20% - Accent3 11 5" xfId="3071" xr:uid="{00000000-0005-0000-0000-0000FC0B0000}"/>
    <cellStyle name="20% - Accent3 11 5 2" xfId="3072" xr:uid="{00000000-0005-0000-0000-0000FD0B0000}"/>
    <cellStyle name="20% - Accent3 11 6" xfId="3073" xr:uid="{00000000-0005-0000-0000-0000FE0B0000}"/>
    <cellStyle name="20% - Accent3 11 7" xfId="3074" xr:uid="{00000000-0005-0000-0000-0000FF0B0000}"/>
    <cellStyle name="20% - Accent3 11 8" xfId="3075" xr:uid="{00000000-0005-0000-0000-0000000C0000}"/>
    <cellStyle name="20% - Accent3 11 9" xfId="3076" xr:uid="{00000000-0005-0000-0000-0000010C0000}"/>
    <cellStyle name="20% - Accent3 110" xfId="3077" xr:uid="{00000000-0005-0000-0000-0000020C0000}"/>
    <cellStyle name="20% - Accent3 111" xfId="3078" xr:uid="{00000000-0005-0000-0000-0000030C0000}"/>
    <cellStyle name="20% - Accent3 112" xfId="3079" xr:uid="{00000000-0005-0000-0000-0000040C0000}"/>
    <cellStyle name="20% - Accent3 113" xfId="3080" xr:uid="{00000000-0005-0000-0000-0000050C0000}"/>
    <cellStyle name="20% - Accent3 114" xfId="3081" xr:uid="{00000000-0005-0000-0000-0000060C0000}"/>
    <cellStyle name="20% - Accent3 115" xfId="3082" xr:uid="{00000000-0005-0000-0000-0000070C0000}"/>
    <cellStyle name="20% - Accent3 116" xfId="3083" xr:uid="{00000000-0005-0000-0000-0000080C0000}"/>
    <cellStyle name="20% - Accent3 117" xfId="3084" xr:uid="{00000000-0005-0000-0000-0000090C0000}"/>
    <cellStyle name="20% - Accent3 118" xfId="3085" xr:uid="{00000000-0005-0000-0000-00000A0C0000}"/>
    <cellStyle name="20% - Accent3 119" xfId="3086" xr:uid="{00000000-0005-0000-0000-00000B0C0000}"/>
    <cellStyle name="20% - Accent3 12" xfId="3087" xr:uid="{00000000-0005-0000-0000-00000C0C0000}"/>
    <cellStyle name="20% - Accent3 12 10" xfId="3088" xr:uid="{00000000-0005-0000-0000-00000D0C0000}"/>
    <cellStyle name="20% - Accent3 12 11" xfId="3089" xr:uid="{00000000-0005-0000-0000-00000E0C0000}"/>
    <cellStyle name="20% - Accent3 12 12" xfId="3090" xr:uid="{00000000-0005-0000-0000-00000F0C0000}"/>
    <cellStyle name="20% - Accent3 12 2" xfId="3091" xr:uid="{00000000-0005-0000-0000-0000100C0000}"/>
    <cellStyle name="20% - Accent3 12 2 10" xfId="3092" xr:uid="{00000000-0005-0000-0000-0000110C0000}"/>
    <cellStyle name="20% - Accent3 12 2 11" xfId="3093" xr:uid="{00000000-0005-0000-0000-0000120C0000}"/>
    <cellStyle name="20% - Accent3 12 2 2" xfId="3094" xr:uid="{00000000-0005-0000-0000-0000130C0000}"/>
    <cellStyle name="20% - Accent3 12 2 2 2" xfId="3095" xr:uid="{00000000-0005-0000-0000-0000140C0000}"/>
    <cellStyle name="20% - Accent3 12 2 2 3" xfId="3096" xr:uid="{00000000-0005-0000-0000-0000150C0000}"/>
    <cellStyle name="20% - Accent3 12 2 3" xfId="3097" xr:uid="{00000000-0005-0000-0000-0000160C0000}"/>
    <cellStyle name="20% - Accent3 12 2 3 2" xfId="3098" xr:uid="{00000000-0005-0000-0000-0000170C0000}"/>
    <cellStyle name="20% - Accent3 12 2 4" xfId="3099" xr:uid="{00000000-0005-0000-0000-0000180C0000}"/>
    <cellStyle name="20% - Accent3 12 2 5" xfId="3100" xr:uid="{00000000-0005-0000-0000-0000190C0000}"/>
    <cellStyle name="20% - Accent3 12 2 6" xfId="3101" xr:uid="{00000000-0005-0000-0000-00001A0C0000}"/>
    <cellStyle name="20% - Accent3 12 2 7" xfId="3102" xr:uid="{00000000-0005-0000-0000-00001B0C0000}"/>
    <cellStyle name="20% - Accent3 12 2 8" xfId="3103" xr:uid="{00000000-0005-0000-0000-00001C0C0000}"/>
    <cellStyle name="20% - Accent3 12 2 9" xfId="3104" xr:uid="{00000000-0005-0000-0000-00001D0C0000}"/>
    <cellStyle name="20% - Accent3 12 3" xfId="3105" xr:uid="{00000000-0005-0000-0000-00001E0C0000}"/>
    <cellStyle name="20% - Accent3 12 3 2" xfId="3106" xr:uid="{00000000-0005-0000-0000-00001F0C0000}"/>
    <cellStyle name="20% - Accent3 12 4" xfId="3107" xr:uid="{00000000-0005-0000-0000-0000200C0000}"/>
    <cellStyle name="20% - Accent3 12 4 2" xfId="3108" xr:uid="{00000000-0005-0000-0000-0000210C0000}"/>
    <cellStyle name="20% - Accent3 12 5" xfId="3109" xr:uid="{00000000-0005-0000-0000-0000220C0000}"/>
    <cellStyle name="20% - Accent3 12 5 2" xfId="3110" xr:uid="{00000000-0005-0000-0000-0000230C0000}"/>
    <cellStyle name="20% - Accent3 12 6" xfId="3111" xr:uid="{00000000-0005-0000-0000-0000240C0000}"/>
    <cellStyle name="20% - Accent3 12 7" xfId="3112" xr:uid="{00000000-0005-0000-0000-0000250C0000}"/>
    <cellStyle name="20% - Accent3 12 8" xfId="3113" xr:uid="{00000000-0005-0000-0000-0000260C0000}"/>
    <cellStyle name="20% - Accent3 12 9" xfId="3114" xr:uid="{00000000-0005-0000-0000-0000270C0000}"/>
    <cellStyle name="20% - Accent3 13" xfId="3115" xr:uid="{00000000-0005-0000-0000-0000280C0000}"/>
    <cellStyle name="20% - Accent3 13 10" xfId="3116" xr:uid="{00000000-0005-0000-0000-0000290C0000}"/>
    <cellStyle name="20% - Accent3 13 11" xfId="3117" xr:uid="{00000000-0005-0000-0000-00002A0C0000}"/>
    <cellStyle name="20% - Accent3 13 2" xfId="3118" xr:uid="{00000000-0005-0000-0000-00002B0C0000}"/>
    <cellStyle name="20% - Accent3 13 2 2" xfId="3119" xr:uid="{00000000-0005-0000-0000-00002C0C0000}"/>
    <cellStyle name="20% - Accent3 13 2 2 2" xfId="3120" xr:uid="{00000000-0005-0000-0000-00002D0C0000}"/>
    <cellStyle name="20% - Accent3 13 2 3" xfId="3121" xr:uid="{00000000-0005-0000-0000-00002E0C0000}"/>
    <cellStyle name="20% - Accent3 13 2 4" xfId="3122" xr:uid="{00000000-0005-0000-0000-00002F0C0000}"/>
    <cellStyle name="20% - Accent3 13 3" xfId="3123" xr:uid="{00000000-0005-0000-0000-0000300C0000}"/>
    <cellStyle name="20% - Accent3 13 3 2" xfId="3124" xr:uid="{00000000-0005-0000-0000-0000310C0000}"/>
    <cellStyle name="20% - Accent3 13 4" xfId="3125" xr:uid="{00000000-0005-0000-0000-0000320C0000}"/>
    <cellStyle name="20% - Accent3 13 4 2" xfId="3126" xr:uid="{00000000-0005-0000-0000-0000330C0000}"/>
    <cellStyle name="20% - Accent3 13 5" xfId="3127" xr:uid="{00000000-0005-0000-0000-0000340C0000}"/>
    <cellStyle name="20% - Accent3 13 5 2" xfId="3128" xr:uid="{00000000-0005-0000-0000-0000350C0000}"/>
    <cellStyle name="20% - Accent3 13 6" xfId="3129" xr:uid="{00000000-0005-0000-0000-0000360C0000}"/>
    <cellStyle name="20% - Accent3 13 7" xfId="3130" xr:uid="{00000000-0005-0000-0000-0000370C0000}"/>
    <cellStyle name="20% - Accent3 13 8" xfId="3131" xr:uid="{00000000-0005-0000-0000-0000380C0000}"/>
    <cellStyle name="20% - Accent3 13 9" xfId="3132" xr:uid="{00000000-0005-0000-0000-0000390C0000}"/>
    <cellStyle name="20% - Accent3 14" xfId="3133" xr:uid="{00000000-0005-0000-0000-00003A0C0000}"/>
    <cellStyle name="20% - Accent3 14 2" xfId="3134" xr:uid="{00000000-0005-0000-0000-00003B0C0000}"/>
    <cellStyle name="20% - Accent3 14 2 2" xfId="3135" xr:uid="{00000000-0005-0000-0000-00003C0C0000}"/>
    <cellStyle name="20% - Accent3 14 2 2 2" xfId="3136" xr:uid="{00000000-0005-0000-0000-00003D0C0000}"/>
    <cellStyle name="20% - Accent3 14 2 3" xfId="3137" xr:uid="{00000000-0005-0000-0000-00003E0C0000}"/>
    <cellStyle name="20% - Accent3 14 3" xfId="3138" xr:uid="{00000000-0005-0000-0000-00003F0C0000}"/>
    <cellStyle name="20% - Accent3 14 4" xfId="3139" xr:uid="{00000000-0005-0000-0000-0000400C0000}"/>
    <cellStyle name="20% - Accent3 14 5" xfId="3140" xr:uid="{00000000-0005-0000-0000-0000410C0000}"/>
    <cellStyle name="20% - Accent3 14 6" xfId="3141" xr:uid="{00000000-0005-0000-0000-0000420C0000}"/>
    <cellStyle name="20% - Accent3 15" xfId="3142" xr:uid="{00000000-0005-0000-0000-0000430C0000}"/>
    <cellStyle name="20% - Accent3 15 2" xfId="3143" xr:uid="{00000000-0005-0000-0000-0000440C0000}"/>
    <cellStyle name="20% - Accent3 15 2 2" xfId="3144" xr:uid="{00000000-0005-0000-0000-0000450C0000}"/>
    <cellStyle name="20% - Accent3 15 2 2 2" xfId="3145" xr:uid="{00000000-0005-0000-0000-0000460C0000}"/>
    <cellStyle name="20% - Accent3 15 2 3" xfId="3146" xr:uid="{00000000-0005-0000-0000-0000470C0000}"/>
    <cellStyle name="20% - Accent3 15 3" xfId="3147" xr:uid="{00000000-0005-0000-0000-0000480C0000}"/>
    <cellStyle name="20% - Accent3 15 4" xfId="3148" xr:uid="{00000000-0005-0000-0000-0000490C0000}"/>
    <cellStyle name="20% - Accent3 15 5" xfId="3149" xr:uid="{00000000-0005-0000-0000-00004A0C0000}"/>
    <cellStyle name="20% - Accent3 15 6" xfId="3150" xr:uid="{00000000-0005-0000-0000-00004B0C0000}"/>
    <cellStyle name="20% - Accent3 16" xfId="3151" xr:uid="{00000000-0005-0000-0000-00004C0C0000}"/>
    <cellStyle name="20% - Accent3 16 2" xfId="3152" xr:uid="{00000000-0005-0000-0000-00004D0C0000}"/>
    <cellStyle name="20% - Accent3 16 2 2" xfId="3153" xr:uid="{00000000-0005-0000-0000-00004E0C0000}"/>
    <cellStyle name="20% - Accent3 16 2 2 2" xfId="3154" xr:uid="{00000000-0005-0000-0000-00004F0C0000}"/>
    <cellStyle name="20% - Accent3 16 2 3" xfId="3155" xr:uid="{00000000-0005-0000-0000-0000500C0000}"/>
    <cellStyle name="20% - Accent3 16 3" xfId="3156" xr:uid="{00000000-0005-0000-0000-0000510C0000}"/>
    <cellStyle name="20% - Accent3 16 4" xfId="3157" xr:uid="{00000000-0005-0000-0000-0000520C0000}"/>
    <cellStyle name="20% - Accent3 16 5" xfId="3158" xr:uid="{00000000-0005-0000-0000-0000530C0000}"/>
    <cellStyle name="20% - Accent3 16 6" xfId="3159" xr:uid="{00000000-0005-0000-0000-0000540C0000}"/>
    <cellStyle name="20% - Accent3 17" xfId="3160" xr:uid="{00000000-0005-0000-0000-0000550C0000}"/>
    <cellStyle name="20% - Accent3 17 2" xfId="3161" xr:uid="{00000000-0005-0000-0000-0000560C0000}"/>
    <cellStyle name="20% - Accent3 17 2 2" xfId="3162" xr:uid="{00000000-0005-0000-0000-0000570C0000}"/>
    <cellStyle name="20% - Accent3 17 2 2 2" xfId="3163" xr:uid="{00000000-0005-0000-0000-0000580C0000}"/>
    <cellStyle name="20% - Accent3 17 2 3" xfId="3164" xr:uid="{00000000-0005-0000-0000-0000590C0000}"/>
    <cellStyle name="20% - Accent3 17 3" xfId="3165" xr:uid="{00000000-0005-0000-0000-00005A0C0000}"/>
    <cellStyle name="20% - Accent3 17 4" xfId="3166" xr:uid="{00000000-0005-0000-0000-00005B0C0000}"/>
    <cellStyle name="20% - Accent3 17 5" xfId="3167" xr:uid="{00000000-0005-0000-0000-00005C0C0000}"/>
    <cellStyle name="20% - Accent3 17 6" xfId="3168" xr:uid="{00000000-0005-0000-0000-00005D0C0000}"/>
    <cellStyle name="20% - Accent3 18" xfId="3169" xr:uid="{00000000-0005-0000-0000-00005E0C0000}"/>
    <cellStyle name="20% - Accent3 18 2" xfId="3170" xr:uid="{00000000-0005-0000-0000-00005F0C0000}"/>
    <cellStyle name="20% - Accent3 18 2 2" xfId="3171" xr:uid="{00000000-0005-0000-0000-0000600C0000}"/>
    <cellStyle name="20% - Accent3 18 2 2 2" xfId="3172" xr:uid="{00000000-0005-0000-0000-0000610C0000}"/>
    <cellStyle name="20% - Accent3 18 2 3" xfId="3173" xr:uid="{00000000-0005-0000-0000-0000620C0000}"/>
    <cellStyle name="20% - Accent3 18 3" xfId="3174" xr:uid="{00000000-0005-0000-0000-0000630C0000}"/>
    <cellStyle name="20% - Accent3 18 4" xfId="3175" xr:uid="{00000000-0005-0000-0000-0000640C0000}"/>
    <cellStyle name="20% - Accent3 18 5" xfId="3176" xr:uid="{00000000-0005-0000-0000-0000650C0000}"/>
    <cellStyle name="20% - Accent3 18 6" xfId="3177" xr:uid="{00000000-0005-0000-0000-0000660C0000}"/>
    <cellStyle name="20% - Accent3 19" xfId="3178" xr:uid="{00000000-0005-0000-0000-0000670C0000}"/>
    <cellStyle name="20% - Accent3 19 2" xfId="3179" xr:uid="{00000000-0005-0000-0000-0000680C0000}"/>
    <cellStyle name="20% - Accent3 19 2 2" xfId="3180" xr:uid="{00000000-0005-0000-0000-0000690C0000}"/>
    <cellStyle name="20% - Accent3 19 2 2 2" xfId="3181" xr:uid="{00000000-0005-0000-0000-00006A0C0000}"/>
    <cellStyle name="20% - Accent3 19 2 3" xfId="3182" xr:uid="{00000000-0005-0000-0000-00006B0C0000}"/>
    <cellStyle name="20% - Accent3 19 3" xfId="3183" xr:uid="{00000000-0005-0000-0000-00006C0C0000}"/>
    <cellStyle name="20% - Accent3 19 4" xfId="3184" xr:uid="{00000000-0005-0000-0000-00006D0C0000}"/>
    <cellStyle name="20% - Accent3 19 5" xfId="3185" xr:uid="{00000000-0005-0000-0000-00006E0C0000}"/>
    <cellStyle name="20% - Accent3 19 6" xfId="3186" xr:uid="{00000000-0005-0000-0000-00006F0C0000}"/>
    <cellStyle name="20% - Accent3 2" xfId="3187" xr:uid="{00000000-0005-0000-0000-0000700C0000}"/>
    <cellStyle name="20% - Accent3 2 10" xfId="3188" xr:uid="{00000000-0005-0000-0000-0000710C0000}"/>
    <cellStyle name="20% - Accent3 2 10 2" xfId="3189" xr:uid="{00000000-0005-0000-0000-0000720C0000}"/>
    <cellStyle name="20% - Accent3 2 10 2 2" xfId="3190" xr:uid="{00000000-0005-0000-0000-0000730C0000}"/>
    <cellStyle name="20% - Accent3 2 10 3" xfId="3191" xr:uid="{00000000-0005-0000-0000-0000740C0000}"/>
    <cellStyle name="20% - Accent3 2 11" xfId="3192" xr:uid="{00000000-0005-0000-0000-0000750C0000}"/>
    <cellStyle name="20% - Accent3 2 11 2" xfId="3193" xr:uid="{00000000-0005-0000-0000-0000760C0000}"/>
    <cellStyle name="20% - Accent3 2 11 2 2" xfId="3194" xr:uid="{00000000-0005-0000-0000-0000770C0000}"/>
    <cellStyle name="20% - Accent3 2 11 3" xfId="3195" xr:uid="{00000000-0005-0000-0000-0000780C0000}"/>
    <cellStyle name="20% - Accent3 2 12" xfId="3196" xr:uid="{00000000-0005-0000-0000-0000790C0000}"/>
    <cellStyle name="20% - Accent3 2 12 2" xfId="3197" xr:uid="{00000000-0005-0000-0000-00007A0C0000}"/>
    <cellStyle name="20% - Accent3 2 12 2 2" xfId="3198" xr:uid="{00000000-0005-0000-0000-00007B0C0000}"/>
    <cellStyle name="20% - Accent3 2 12 3" xfId="3199" xr:uid="{00000000-0005-0000-0000-00007C0C0000}"/>
    <cellStyle name="20% - Accent3 2 13" xfId="3200" xr:uid="{00000000-0005-0000-0000-00007D0C0000}"/>
    <cellStyle name="20% - Accent3 2 13 2" xfId="3201" xr:uid="{00000000-0005-0000-0000-00007E0C0000}"/>
    <cellStyle name="20% - Accent3 2 13 2 2" xfId="3202" xr:uid="{00000000-0005-0000-0000-00007F0C0000}"/>
    <cellStyle name="20% - Accent3 2 13 3" xfId="3203" xr:uid="{00000000-0005-0000-0000-0000800C0000}"/>
    <cellStyle name="20% - Accent3 2 14" xfId="3204" xr:uid="{00000000-0005-0000-0000-0000810C0000}"/>
    <cellStyle name="20% - Accent3 2 14 2" xfId="3205" xr:uid="{00000000-0005-0000-0000-0000820C0000}"/>
    <cellStyle name="20% - Accent3 2 14 2 2" xfId="3206" xr:uid="{00000000-0005-0000-0000-0000830C0000}"/>
    <cellStyle name="20% - Accent3 2 14 3" xfId="3207" xr:uid="{00000000-0005-0000-0000-0000840C0000}"/>
    <cellStyle name="20% - Accent3 2 15" xfId="3208" xr:uid="{00000000-0005-0000-0000-0000850C0000}"/>
    <cellStyle name="20% - Accent3 2 15 2" xfId="3209" xr:uid="{00000000-0005-0000-0000-0000860C0000}"/>
    <cellStyle name="20% - Accent3 2 15 2 2" xfId="3210" xr:uid="{00000000-0005-0000-0000-0000870C0000}"/>
    <cellStyle name="20% - Accent3 2 15 3" xfId="3211" xr:uid="{00000000-0005-0000-0000-0000880C0000}"/>
    <cellStyle name="20% - Accent3 2 16" xfId="3212" xr:uid="{00000000-0005-0000-0000-0000890C0000}"/>
    <cellStyle name="20% - Accent3 2 16 2" xfId="3213" xr:uid="{00000000-0005-0000-0000-00008A0C0000}"/>
    <cellStyle name="20% - Accent3 2 16 2 2" xfId="3214" xr:uid="{00000000-0005-0000-0000-00008B0C0000}"/>
    <cellStyle name="20% - Accent3 2 16 3" xfId="3215" xr:uid="{00000000-0005-0000-0000-00008C0C0000}"/>
    <cellStyle name="20% - Accent3 2 17" xfId="3216" xr:uid="{00000000-0005-0000-0000-00008D0C0000}"/>
    <cellStyle name="20% - Accent3 2 17 2" xfId="3217" xr:uid="{00000000-0005-0000-0000-00008E0C0000}"/>
    <cellStyle name="20% - Accent3 2 17 2 2" xfId="3218" xr:uid="{00000000-0005-0000-0000-00008F0C0000}"/>
    <cellStyle name="20% - Accent3 2 17 3" xfId="3219" xr:uid="{00000000-0005-0000-0000-0000900C0000}"/>
    <cellStyle name="20% - Accent3 2 18" xfId="3220" xr:uid="{00000000-0005-0000-0000-0000910C0000}"/>
    <cellStyle name="20% - Accent3 2 18 2" xfId="3221" xr:uid="{00000000-0005-0000-0000-0000920C0000}"/>
    <cellStyle name="20% - Accent3 2 18 2 2" xfId="3222" xr:uid="{00000000-0005-0000-0000-0000930C0000}"/>
    <cellStyle name="20% - Accent3 2 18 3" xfId="3223" xr:uid="{00000000-0005-0000-0000-0000940C0000}"/>
    <cellStyle name="20% - Accent3 2 19" xfId="3224" xr:uid="{00000000-0005-0000-0000-0000950C0000}"/>
    <cellStyle name="20% - Accent3 2 19 2" xfId="3225" xr:uid="{00000000-0005-0000-0000-0000960C0000}"/>
    <cellStyle name="20% - Accent3 2 19 2 2" xfId="3226" xr:uid="{00000000-0005-0000-0000-0000970C0000}"/>
    <cellStyle name="20% - Accent3 2 19 3" xfId="3227" xr:uid="{00000000-0005-0000-0000-0000980C0000}"/>
    <cellStyle name="20% - Accent3 2 19 4" xfId="3228" xr:uid="{00000000-0005-0000-0000-0000990C0000}"/>
    <cellStyle name="20% - Accent3 2 2" xfId="3229" xr:uid="{00000000-0005-0000-0000-00009A0C0000}"/>
    <cellStyle name="20% - Accent3 2 2 10" xfId="3230" xr:uid="{00000000-0005-0000-0000-00009B0C0000}"/>
    <cellStyle name="20% - Accent3 2 2 11" xfId="3231" xr:uid="{00000000-0005-0000-0000-00009C0C0000}"/>
    <cellStyle name="20% - Accent3 2 2 12" xfId="3232" xr:uid="{00000000-0005-0000-0000-00009D0C0000}"/>
    <cellStyle name="20% - Accent3 2 2 2" xfId="3233" xr:uid="{00000000-0005-0000-0000-00009E0C0000}"/>
    <cellStyle name="20% - Accent3 2 2 2 10" xfId="3234" xr:uid="{00000000-0005-0000-0000-00009F0C0000}"/>
    <cellStyle name="20% - Accent3 2 2 2 11" xfId="3235" xr:uid="{00000000-0005-0000-0000-0000A00C0000}"/>
    <cellStyle name="20% - Accent3 2 2 2 2" xfId="3236" xr:uid="{00000000-0005-0000-0000-0000A10C0000}"/>
    <cellStyle name="20% - Accent3 2 2 2 2 10" xfId="3237" xr:uid="{00000000-0005-0000-0000-0000A20C0000}"/>
    <cellStyle name="20% - Accent3 2 2 2 2 2" xfId="3238" xr:uid="{00000000-0005-0000-0000-0000A30C0000}"/>
    <cellStyle name="20% - Accent3 2 2 2 2 3" xfId="3239" xr:uid="{00000000-0005-0000-0000-0000A40C0000}"/>
    <cellStyle name="20% - Accent3 2 2 2 2 3 2" xfId="3240" xr:uid="{00000000-0005-0000-0000-0000A50C0000}"/>
    <cellStyle name="20% - Accent3 2 2 2 2 4" xfId="3241" xr:uid="{00000000-0005-0000-0000-0000A60C0000}"/>
    <cellStyle name="20% - Accent3 2 2 2 2 5" xfId="3242" xr:uid="{00000000-0005-0000-0000-0000A70C0000}"/>
    <cellStyle name="20% - Accent3 2 2 2 2 6" xfId="3243" xr:uid="{00000000-0005-0000-0000-0000A80C0000}"/>
    <cellStyle name="20% - Accent3 2 2 2 2 7" xfId="3244" xr:uid="{00000000-0005-0000-0000-0000A90C0000}"/>
    <cellStyle name="20% - Accent3 2 2 2 2 8" xfId="3245" xr:uid="{00000000-0005-0000-0000-0000AA0C0000}"/>
    <cellStyle name="20% - Accent3 2 2 2 2 9" xfId="3246" xr:uid="{00000000-0005-0000-0000-0000AB0C0000}"/>
    <cellStyle name="20% - Accent3 2 2 2 3" xfId="3247" xr:uid="{00000000-0005-0000-0000-0000AC0C0000}"/>
    <cellStyle name="20% - Accent3 2 2 2 3 2" xfId="3248" xr:uid="{00000000-0005-0000-0000-0000AD0C0000}"/>
    <cellStyle name="20% - Accent3 2 2 2 4" xfId="3249" xr:uid="{00000000-0005-0000-0000-0000AE0C0000}"/>
    <cellStyle name="20% - Accent3 2 2 2 4 2" xfId="3250" xr:uid="{00000000-0005-0000-0000-0000AF0C0000}"/>
    <cellStyle name="20% - Accent3 2 2 2 5" xfId="3251" xr:uid="{00000000-0005-0000-0000-0000B00C0000}"/>
    <cellStyle name="20% - Accent3 2 2 2 5 2" xfId="3252" xr:uid="{00000000-0005-0000-0000-0000B10C0000}"/>
    <cellStyle name="20% - Accent3 2 2 2 6" xfId="3253" xr:uid="{00000000-0005-0000-0000-0000B20C0000}"/>
    <cellStyle name="20% - Accent3 2 2 2 7" xfId="3254" xr:uid="{00000000-0005-0000-0000-0000B30C0000}"/>
    <cellStyle name="20% - Accent3 2 2 2 8" xfId="3255" xr:uid="{00000000-0005-0000-0000-0000B40C0000}"/>
    <cellStyle name="20% - Accent3 2 2 2 9" xfId="3256" xr:uid="{00000000-0005-0000-0000-0000B50C0000}"/>
    <cellStyle name="20% - Accent3 2 2 3" xfId="3257" xr:uid="{00000000-0005-0000-0000-0000B60C0000}"/>
    <cellStyle name="20% - Accent3 2 2 3 10" xfId="3258" xr:uid="{00000000-0005-0000-0000-0000B70C0000}"/>
    <cellStyle name="20% - Accent3 2 2 3 2" xfId="3259" xr:uid="{00000000-0005-0000-0000-0000B80C0000}"/>
    <cellStyle name="20% - Accent3 2 2 3 2 2" xfId="3260" xr:uid="{00000000-0005-0000-0000-0000B90C0000}"/>
    <cellStyle name="20% - Accent3 2 2 3 3" xfId="3261" xr:uid="{00000000-0005-0000-0000-0000BA0C0000}"/>
    <cellStyle name="20% - Accent3 2 2 3 3 2" xfId="3262" xr:uid="{00000000-0005-0000-0000-0000BB0C0000}"/>
    <cellStyle name="20% - Accent3 2 2 3 4" xfId="3263" xr:uid="{00000000-0005-0000-0000-0000BC0C0000}"/>
    <cellStyle name="20% - Accent3 2 2 3 4 2" xfId="3264" xr:uid="{00000000-0005-0000-0000-0000BD0C0000}"/>
    <cellStyle name="20% - Accent3 2 2 3 5" xfId="3265" xr:uid="{00000000-0005-0000-0000-0000BE0C0000}"/>
    <cellStyle name="20% - Accent3 2 2 3 6" xfId="3266" xr:uid="{00000000-0005-0000-0000-0000BF0C0000}"/>
    <cellStyle name="20% - Accent3 2 2 3 7" xfId="3267" xr:uid="{00000000-0005-0000-0000-0000C00C0000}"/>
    <cellStyle name="20% - Accent3 2 2 3 8" xfId="3268" xr:uid="{00000000-0005-0000-0000-0000C10C0000}"/>
    <cellStyle name="20% - Accent3 2 2 3 9" xfId="3269" xr:uid="{00000000-0005-0000-0000-0000C20C0000}"/>
    <cellStyle name="20% - Accent3 2 2 4" xfId="3270" xr:uid="{00000000-0005-0000-0000-0000C30C0000}"/>
    <cellStyle name="20% - Accent3 2 2 4 2" xfId="3271" xr:uid="{00000000-0005-0000-0000-0000C40C0000}"/>
    <cellStyle name="20% - Accent3 2 2 4 2 2" xfId="3272" xr:uid="{00000000-0005-0000-0000-0000C50C0000}"/>
    <cellStyle name="20% - Accent3 2 2 4 3" xfId="3273" xr:uid="{00000000-0005-0000-0000-0000C60C0000}"/>
    <cellStyle name="20% - Accent3 2 2 5" xfId="3274" xr:uid="{00000000-0005-0000-0000-0000C70C0000}"/>
    <cellStyle name="20% - Accent3 2 2 5 2" xfId="3275" xr:uid="{00000000-0005-0000-0000-0000C80C0000}"/>
    <cellStyle name="20% - Accent3 2 2 6" xfId="3276" xr:uid="{00000000-0005-0000-0000-0000C90C0000}"/>
    <cellStyle name="20% - Accent3 2 2 6 2" xfId="3277" xr:uid="{00000000-0005-0000-0000-0000CA0C0000}"/>
    <cellStyle name="20% - Accent3 2 2 7" xfId="3278" xr:uid="{00000000-0005-0000-0000-0000CB0C0000}"/>
    <cellStyle name="20% - Accent3 2 2 7 2" xfId="3279" xr:uid="{00000000-0005-0000-0000-0000CC0C0000}"/>
    <cellStyle name="20% - Accent3 2 2 8" xfId="3280" xr:uid="{00000000-0005-0000-0000-0000CD0C0000}"/>
    <cellStyle name="20% - Accent3 2 2 9" xfId="3281" xr:uid="{00000000-0005-0000-0000-0000CE0C0000}"/>
    <cellStyle name="20% - Accent3 2 20" xfId="3282" xr:uid="{00000000-0005-0000-0000-0000CF0C0000}"/>
    <cellStyle name="20% - Accent3 2 21" xfId="3283" xr:uid="{00000000-0005-0000-0000-0000D00C0000}"/>
    <cellStyle name="20% - Accent3 2 22" xfId="3284" xr:uid="{00000000-0005-0000-0000-0000D10C0000}"/>
    <cellStyle name="20% - Accent3 2 22 2" xfId="3285" xr:uid="{00000000-0005-0000-0000-0000D20C0000}"/>
    <cellStyle name="20% - Accent3 2 23" xfId="3286" xr:uid="{00000000-0005-0000-0000-0000D30C0000}"/>
    <cellStyle name="20% - Accent3 2 24" xfId="3287" xr:uid="{00000000-0005-0000-0000-0000D40C0000}"/>
    <cellStyle name="20% - Accent3 2 25" xfId="3288" xr:uid="{00000000-0005-0000-0000-0000D50C0000}"/>
    <cellStyle name="20% - Accent3 2 26" xfId="3289" xr:uid="{00000000-0005-0000-0000-0000D60C0000}"/>
    <cellStyle name="20% - Accent3 2 27" xfId="3290" xr:uid="{00000000-0005-0000-0000-0000D70C0000}"/>
    <cellStyle name="20% - Accent3 2 28" xfId="3291" xr:uid="{00000000-0005-0000-0000-0000D80C0000}"/>
    <cellStyle name="20% - Accent3 2 3" xfId="3292" xr:uid="{00000000-0005-0000-0000-0000D90C0000}"/>
    <cellStyle name="20% - Accent3 2 3 10" xfId="3293" xr:uid="{00000000-0005-0000-0000-0000DA0C0000}"/>
    <cellStyle name="20% - Accent3 2 3 11" xfId="3294" xr:uid="{00000000-0005-0000-0000-0000DB0C0000}"/>
    <cellStyle name="20% - Accent3 2 3 12" xfId="3295" xr:uid="{00000000-0005-0000-0000-0000DC0C0000}"/>
    <cellStyle name="20% - Accent3 2 3 2" xfId="3296" xr:uid="{00000000-0005-0000-0000-0000DD0C0000}"/>
    <cellStyle name="20% - Accent3 2 3 2 10" xfId="3297" xr:uid="{00000000-0005-0000-0000-0000DE0C0000}"/>
    <cellStyle name="20% - Accent3 2 3 2 11" xfId="3298" xr:uid="{00000000-0005-0000-0000-0000DF0C0000}"/>
    <cellStyle name="20% - Accent3 2 3 2 2" xfId="3299" xr:uid="{00000000-0005-0000-0000-0000E00C0000}"/>
    <cellStyle name="20% - Accent3 2 3 2 2 10" xfId="3300" xr:uid="{00000000-0005-0000-0000-0000E10C0000}"/>
    <cellStyle name="20% - Accent3 2 3 2 2 2" xfId="3301" xr:uid="{00000000-0005-0000-0000-0000E20C0000}"/>
    <cellStyle name="20% - Accent3 2 3 2 2 2 2" xfId="3302" xr:uid="{00000000-0005-0000-0000-0000E30C0000}"/>
    <cellStyle name="20% - Accent3 2 3 2 2 3" xfId="3303" xr:uid="{00000000-0005-0000-0000-0000E40C0000}"/>
    <cellStyle name="20% - Accent3 2 3 2 2 4" xfId="3304" xr:uid="{00000000-0005-0000-0000-0000E50C0000}"/>
    <cellStyle name="20% - Accent3 2 3 2 2 5" xfId="3305" xr:uid="{00000000-0005-0000-0000-0000E60C0000}"/>
    <cellStyle name="20% - Accent3 2 3 2 2 6" xfId="3306" xr:uid="{00000000-0005-0000-0000-0000E70C0000}"/>
    <cellStyle name="20% - Accent3 2 3 2 2 7" xfId="3307" xr:uid="{00000000-0005-0000-0000-0000E80C0000}"/>
    <cellStyle name="20% - Accent3 2 3 2 2 8" xfId="3308" xr:uid="{00000000-0005-0000-0000-0000E90C0000}"/>
    <cellStyle name="20% - Accent3 2 3 2 2 9" xfId="3309" xr:uid="{00000000-0005-0000-0000-0000EA0C0000}"/>
    <cellStyle name="20% - Accent3 2 3 2 3" xfId="3310" xr:uid="{00000000-0005-0000-0000-0000EB0C0000}"/>
    <cellStyle name="20% - Accent3 2 3 2 3 2" xfId="3311" xr:uid="{00000000-0005-0000-0000-0000EC0C0000}"/>
    <cellStyle name="20% - Accent3 2 3 2 4" xfId="3312" xr:uid="{00000000-0005-0000-0000-0000ED0C0000}"/>
    <cellStyle name="20% - Accent3 2 3 2 5" xfId="3313" xr:uid="{00000000-0005-0000-0000-0000EE0C0000}"/>
    <cellStyle name="20% - Accent3 2 3 2 6" xfId="3314" xr:uid="{00000000-0005-0000-0000-0000EF0C0000}"/>
    <cellStyle name="20% - Accent3 2 3 2 7" xfId="3315" xr:uid="{00000000-0005-0000-0000-0000F00C0000}"/>
    <cellStyle name="20% - Accent3 2 3 2 8" xfId="3316" xr:uid="{00000000-0005-0000-0000-0000F10C0000}"/>
    <cellStyle name="20% - Accent3 2 3 2 9" xfId="3317" xr:uid="{00000000-0005-0000-0000-0000F20C0000}"/>
    <cellStyle name="20% - Accent3 2 3 3" xfId="3318" xr:uid="{00000000-0005-0000-0000-0000F30C0000}"/>
    <cellStyle name="20% - Accent3 2 3 3 10" xfId="3319" xr:uid="{00000000-0005-0000-0000-0000F40C0000}"/>
    <cellStyle name="20% - Accent3 2 3 3 2" xfId="3320" xr:uid="{00000000-0005-0000-0000-0000F50C0000}"/>
    <cellStyle name="20% - Accent3 2 3 3 2 2" xfId="3321" xr:uid="{00000000-0005-0000-0000-0000F60C0000}"/>
    <cellStyle name="20% - Accent3 2 3 3 3" xfId="3322" xr:uid="{00000000-0005-0000-0000-0000F70C0000}"/>
    <cellStyle name="20% - Accent3 2 3 3 4" xfId="3323" xr:uid="{00000000-0005-0000-0000-0000F80C0000}"/>
    <cellStyle name="20% - Accent3 2 3 3 5" xfId="3324" xr:uid="{00000000-0005-0000-0000-0000F90C0000}"/>
    <cellStyle name="20% - Accent3 2 3 3 6" xfId="3325" xr:uid="{00000000-0005-0000-0000-0000FA0C0000}"/>
    <cellStyle name="20% - Accent3 2 3 3 7" xfId="3326" xr:uid="{00000000-0005-0000-0000-0000FB0C0000}"/>
    <cellStyle name="20% - Accent3 2 3 3 8" xfId="3327" xr:uid="{00000000-0005-0000-0000-0000FC0C0000}"/>
    <cellStyle name="20% - Accent3 2 3 3 9" xfId="3328" xr:uid="{00000000-0005-0000-0000-0000FD0C0000}"/>
    <cellStyle name="20% - Accent3 2 3 4" xfId="3329" xr:uid="{00000000-0005-0000-0000-0000FE0C0000}"/>
    <cellStyle name="20% - Accent3 2 3 4 2" xfId="3330" xr:uid="{00000000-0005-0000-0000-0000FF0C0000}"/>
    <cellStyle name="20% - Accent3 2 3 5" xfId="3331" xr:uid="{00000000-0005-0000-0000-0000000D0000}"/>
    <cellStyle name="20% - Accent3 2 3 5 2" xfId="3332" xr:uid="{00000000-0005-0000-0000-0000010D0000}"/>
    <cellStyle name="20% - Accent3 2 3 6" xfId="3333" xr:uid="{00000000-0005-0000-0000-0000020D0000}"/>
    <cellStyle name="20% - Accent3 2 3 6 2" xfId="3334" xr:uid="{00000000-0005-0000-0000-0000030D0000}"/>
    <cellStyle name="20% - Accent3 2 3 7" xfId="3335" xr:uid="{00000000-0005-0000-0000-0000040D0000}"/>
    <cellStyle name="20% - Accent3 2 3 7 2" xfId="3336" xr:uid="{00000000-0005-0000-0000-0000050D0000}"/>
    <cellStyle name="20% - Accent3 2 3 8" xfId="3337" xr:uid="{00000000-0005-0000-0000-0000060D0000}"/>
    <cellStyle name="20% - Accent3 2 3 9" xfId="3338" xr:uid="{00000000-0005-0000-0000-0000070D0000}"/>
    <cellStyle name="20% - Accent3 2 4" xfId="3339" xr:uid="{00000000-0005-0000-0000-0000080D0000}"/>
    <cellStyle name="20% - Accent3 2 4 10" xfId="3340" xr:uid="{00000000-0005-0000-0000-0000090D0000}"/>
    <cellStyle name="20% - Accent3 2 4 11" xfId="3341" xr:uid="{00000000-0005-0000-0000-00000A0D0000}"/>
    <cellStyle name="20% - Accent3 2 4 12" xfId="3342" xr:uid="{00000000-0005-0000-0000-00000B0D0000}"/>
    <cellStyle name="20% - Accent3 2 4 2" xfId="3343" xr:uid="{00000000-0005-0000-0000-00000C0D0000}"/>
    <cellStyle name="20% - Accent3 2 4 2 10" xfId="3344" xr:uid="{00000000-0005-0000-0000-00000D0D0000}"/>
    <cellStyle name="20% - Accent3 2 4 2 11" xfId="3345" xr:uid="{00000000-0005-0000-0000-00000E0D0000}"/>
    <cellStyle name="20% - Accent3 2 4 2 2" xfId="3346" xr:uid="{00000000-0005-0000-0000-00000F0D0000}"/>
    <cellStyle name="20% - Accent3 2 4 2 2 10" xfId="3347" xr:uid="{00000000-0005-0000-0000-0000100D0000}"/>
    <cellStyle name="20% - Accent3 2 4 2 2 2" xfId="3348" xr:uid="{00000000-0005-0000-0000-0000110D0000}"/>
    <cellStyle name="20% - Accent3 2 4 2 2 2 2" xfId="3349" xr:uid="{00000000-0005-0000-0000-0000120D0000}"/>
    <cellStyle name="20% - Accent3 2 4 2 2 3" xfId="3350" xr:uid="{00000000-0005-0000-0000-0000130D0000}"/>
    <cellStyle name="20% - Accent3 2 4 2 2 4" xfId="3351" xr:uid="{00000000-0005-0000-0000-0000140D0000}"/>
    <cellStyle name="20% - Accent3 2 4 2 2 5" xfId="3352" xr:uid="{00000000-0005-0000-0000-0000150D0000}"/>
    <cellStyle name="20% - Accent3 2 4 2 2 6" xfId="3353" xr:uid="{00000000-0005-0000-0000-0000160D0000}"/>
    <cellStyle name="20% - Accent3 2 4 2 2 7" xfId="3354" xr:uid="{00000000-0005-0000-0000-0000170D0000}"/>
    <cellStyle name="20% - Accent3 2 4 2 2 8" xfId="3355" xr:uid="{00000000-0005-0000-0000-0000180D0000}"/>
    <cellStyle name="20% - Accent3 2 4 2 2 9" xfId="3356" xr:uid="{00000000-0005-0000-0000-0000190D0000}"/>
    <cellStyle name="20% - Accent3 2 4 2 3" xfId="3357" xr:uid="{00000000-0005-0000-0000-00001A0D0000}"/>
    <cellStyle name="20% - Accent3 2 4 2 3 2" xfId="3358" xr:uid="{00000000-0005-0000-0000-00001B0D0000}"/>
    <cellStyle name="20% - Accent3 2 4 2 4" xfId="3359" xr:uid="{00000000-0005-0000-0000-00001C0D0000}"/>
    <cellStyle name="20% - Accent3 2 4 2 5" xfId="3360" xr:uid="{00000000-0005-0000-0000-00001D0D0000}"/>
    <cellStyle name="20% - Accent3 2 4 2 6" xfId="3361" xr:uid="{00000000-0005-0000-0000-00001E0D0000}"/>
    <cellStyle name="20% - Accent3 2 4 2 7" xfId="3362" xr:uid="{00000000-0005-0000-0000-00001F0D0000}"/>
    <cellStyle name="20% - Accent3 2 4 2 8" xfId="3363" xr:uid="{00000000-0005-0000-0000-0000200D0000}"/>
    <cellStyle name="20% - Accent3 2 4 2 9" xfId="3364" xr:uid="{00000000-0005-0000-0000-0000210D0000}"/>
    <cellStyle name="20% - Accent3 2 4 3" xfId="3365" xr:uid="{00000000-0005-0000-0000-0000220D0000}"/>
    <cellStyle name="20% - Accent3 2 4 3 10" xfId="3366" xr:uid="{00000000-0005-0000-0000-0000230D0000}"/>
    <cellStyle name="20% - Accent3 2 4 3 2" xfId="3367" xr:uid="{00000000-0005-0000-0000-0000240D0000}"/>
    <cellStyle name="20% - Accent3 2 4 3 2 2" xfId="3368" xr:uid="{00000000-0005-0000-0000-0000250D0000}"/>
    <cellStyle name="20% - Accent3 2 4 3 3" xfId="3369" xr:uid="{00000000-0005-0000-0000-0000260D0000}"/>
    <cellStyle name="20% - Accent3 2 4 3 4" xfId="3370" xr:uid="{00000000-0005-0000-0000-0000270D0000}"/>
    <cellStyle name="20% - Accent3 2 4 3 5" xfId="3371" xr:uid="{00000000-0005-0000-0000-0000280D0000}"/>
    <cellStyle name="20% - Accent3 2 4 3 6" xfId="3372" xr:uid="{00000000-0005-0000-0000-0000290D0000}"/>
    <cellStyle name="20% - Accent3 2 4 3 7" xfId="3373" xr:uid="{00000000-0005-0000-0000-00002A0D0000}"/>
    <cellStyle name="20% - Accent3 2 4 3 8" xfId="3374" xr:uid="{00000000-0005-0000-0000-00002B0D0000}"/>
    <cellStyle name="20% - Accent3 2 4 3 9" xfId="3375" xr:uid="{00000000-0005-0000-0000-00002C0D0000}"/>
    <cellStyle name="20% - Accent3 2 4 4" xfId="3376" xr:uid="{00000000-0005-0000-0000-00002D0D0000}"/>
    <cellStyle name="20% - Accent3 2 4 4 2" xfId="3377" xr:uid="{00000000-0005-0000-0000-00002E0D0000}"/>
    <cellStyle name="20% - Accent3 2 4 5" xfId="3378" xr:uid="{00000000-0005-0000-0000-00002F0D0000}"/>
    <cellStyle name="20% - Accent3 2 4 5 2" xfId="3379" xr:uid="{00000000-0005-0000-0000-0000300D0000}"/>
    <cellStyle name="20% - Accent3 2 4 6" xfId="3380" xr:uid="{00000000-0005-0000-0000-0000310D0000}"/>
    <cellStyle name="20% - Accent3 2 4 6 2" xfId="3381" xr:uid="{00000000-0005-0000-0000-0000320D0000}"/>
    <cellStyle name="20% - Accent3 2 4 7" xfId="3382" xr:uid="{00000000-0005-0000-0000-0000330D0000}"/>
    <cellStyle name="20% - Accent3 2 4 7 2" xfId="3383" xr:uid="{00000000-0005-0000-0000-0000340D0000}"/>
    <cellStyle name="20% - Accent3 2 4 8" xfId="3384" xr:uid="{00000000-0005-0000-0000-0000350D0000}"/>
    <cellStyle name="20% - Accent3 2 4 9" xfId="3385" xr:uid="{00000000-0005-0000-0000-0000360D0000}"/>
    <cellStyle name="20% - Accent3 2 5" xfId="3386" xr:uid="{00000000-0005-0000-0000-0000370D0000}"/>
    <cellStyle name="20% - Accent3 2 5 10" xfId="3387" xr:uid="{00000000-0005-0000-0000-0000380D0000}"/>
    <cellStyle name="20% - Accent3 2 5 11" xfId="3388" xr:uid="{00000000-0005-0000-0000-0000390D0000}"/>
    <cellStyle name="20% - Accent3 2 5 12" xfId="3389" xr:uid="{00000000-0005-0000-0000-00003A0D0000}"/>
    <cellStyle name="20% - Accent3 2 5 2" xfId="3390" xr:uid="{00000000-0005-0000-0000-00003B0D0000}"/>
    <cellStyle name="20% - Accent3 2 5 2 10" xfId="3391" xr:uid="{00000000-0005-0000-0000-00003C0D0000}"/>
    <cellStyle name="20% - Accent3 2 5 2 11" xfId="3392" xr:uid="{00000000-0005-0000-0000-00003D0D0000}"/>
    <cellStyle name="20% - Accent3 2 5 2 2" xfId="3393" xr:uid="{00000000-0005-0000-0000-00003E0D0000}"/>
    <cellStyle name="20% - Accent3 2 5 2 2 10" xfId="3394" xr:uid="{00000000-0005-0000-0000-00003F0D0000}"/>
    <cellStyle name="20% - Accent3 2 5 2 2 2" xfId="3395" xr:uid="{00000000-0005-0000-0000-0000400D0000}"/>
    <cellStyle name="20% - Accent3 2 5 2 2 3" xfId="3396" xr:uid="{00000000-0005-0000-0000-0000410D0000}"/>
    <cellStyle name="20% - Accent3 2 5 2 2 4" xfId="3397" xr:uid="{00000000-0005-0000-0000-0000420D0000}"/>
    <cellStyle name="20% - Accent3 2 5 2 2 5" xfId="3398" xr:uid="{00000000-0005-0000-0000-0000430D0000}"/>
    <cellStyle name="20% - Accent3 2 5 2 2 6" xfId="3399" xr:uid="{00000000-0005-0000-0000-0000440D0000}"/>
    <cellStyle name="20% - Accent3 2 5 2 2 7" xfId="3400" xr:uid="{00000000-0005-0000-0000-0000450D0000}"/>
    <cellStyle name="20% - Accent3 2 5 2 2 8" xfId="3401" xr:uid="{00000000-0005-0000-0000-0000460D0000}"/>
    <cellStyle name="20% - Accent3 2 5 2 2 9" xfId="3402" xr:uid="{00000000-0005-0000-0000-0000470D0000}"/>
    <cellStyle name="20% - Accent3 2 5 2 3" xfId="3403" xr:uid="{00000000-0005-0000-0000-0000480D0000}"/>
    <cellStyle name="20% - Accent3 2 5 2 4" xfId="3404" xr:uid="{00000000-0005-0000-0000-0000490D0000}"/>
    <cellStyle name="20% - Accent3 2 5 2 5" xfId="3405" xr:uid="{00000000-0005-0000-0000-00004A0D0000}"/>
    <cellStyle name="20% - Accent3 2 5 2 6" xfId="3406" xr:uid="{00000000-0005-0000-0000-00004B0D0000}"/>
    <cellStyle name="20% - Accent3 2 5 2 7" xfId="3407" xr:uid="{00000000-0005-0000-0000-00004C0D0000}"/>
    <cellStyle name="20% - Accent3 2 5 2 8" xfId="3408" xr:uid="{00000000-0005-0000-0000-00004D0D0000}"/>
    <cellStyle name="20% - Accent3 2 5 2 9" xfId="3409" xr:uid="{00000000-0005-0000-0000-00004E0D0000}"/>
    <cellStyle name="20% - Accent3 2 5 3" xfId="3410" xr:uid="{00000000-0005-0000-0000-00004F0D0000}"/>
    <cellStyle name="20% - Accent3 2 5 3 10" xfId="3411" xr:uid="{00000000-0005-0000-0000-0000500D0000}"/>
    <cellStyle name="20% - Accent3 2 5 3 2" xfId="3412" xr:uid="{00000000-0005-0000-0000-0000510D0000}"/>
    <cellStyle name="20% - Accent3 2 5 3 3" xfId="3413" xr:uid="{00000000-0005-0000-0000-0000520D0000}"/>
    <cellStyle name="20% - Accent3 2 5 3 4" xfId="3414" xr:uid="{00000000-0005-0000-0000-0000530D0000}"/>
    <cellStyle name="20% - Accent3 2 5 3 5" xfId="3415" xr:uid="{00000000-0005-0000-0000-0000540D0000}"/>
    <cellStyle name="20% - Accent3 2 5 3 6" xfId="3416" xr:uid="{00000000-0005-0000-0000-0000550D0000}"/>
    <cellStyle name="20% - Accent3 2 5 3 7" xfId="3417" xr:uid="{00000000-0005-0000-0000-0000560D0000}"/>
    <cellStyle name="20% - Accent3 2 5 3 8" xfId="3418" xr:uid="{00000000-0005-0000-0000-0000570D0000}"/>
    <cellStyle name="20% - Accent3 2 5 3 9" xfId="3419" xr:uid="{00000000-0005-0000-0000-0000580D0000}"/>
    <cellStyle name="20% - Accent3 2 5 4" xfId="3420" xr:uid="{00000000-0005-0000-0000-0000590D0000}"/>
    <cellStyle name="20% - Accent3 2 5 5" xfId="3421" xr:uid="{00000000-0005-0000-0000-00005A0D0000}"/>
    <cellStyle name="20% - Accent3 2 5 6" xfId="3422" xr:uid="{00000000-0005-0000-0000-00005B0D0000}"/>
    <cellStyle name="20% - Accent3 2 5 7" xfId="3423" xr:uid="{00000000-0005-0000-0000-00005C0D0000}"/>
    <cellStyle name="20% - Accent3 2 5 7 2" xfId="3424" xr:uid="{00000000-0005-0000-0000-00005D0D0000}"/>
    <cellStyle name="20% - Accent3 2 5 8" xfId="3425" xr:uid="{00000000-0005-0000-0000-00005E0D0000}"/>
    <cellStyle name="20% - Accent3 2 5 9" xfId="3426" xr:uid="{00000000-0005-0000-0000-00005F0D0000}"/>
    <cellStyle name="20% - Accent3 2 6" xfId="3427" xr:uid="{00000000-0005-0000-0000-0000600D0000}"/>
    <cellStyle name="20% - Accent3 2 6 10" xfId="3428" xr:uid="{00000000-0005-0000-0000-0000610D0000}"/>
    <cellStyle name="20% - Accent3 2 6 11" xfId="3429" xr:uid="{00000000-0005-0000-0000-0000620D0000}"/>
    <cellStyle name="20% - Accent3 2 6 12" xfId="3430" xr:uid="{00000000-0005-0000-0000-0000630D0000}"/>
    <cellStyle name="20% - Accent3 2 6 2" xfId="3431" xr:uid="{00000000-0005-0000-0000-0000640D0000}"/>
    <cellStyle name="20% - Accent3 2 6 2 10" xfId="3432" xr:uid="{00000000-0005-0000-0000-0000650D0000}"/>
    <cellStyle name="20% - Accent3 2 6 2 11" xfId="3433" xr:uid="{00000000-0005-0000-0000-0000660D0000}"/>
    <cellStyle name="20% - Accent3 2 6 2 2" xfId="3434" xr:uid="{00000000-0005-0000-0000-0000670D0000}"/>
    <cellStyle name="20% - Accent3 2 6 2 2 10" xfId="3435" xr:uid="{00000000-0005-0000-0000-0000680D0000}"/>
    <cellStyle name="20% - Accent3 2 6 2 2 2" xfId="3436" xr:uid="{00000000-0005-0000-0000-0000690D0000}"/>
    <cellStyle name="20% - Accent3 2 6 2 2 3" xfId="3437" xr:uid="{00000000-0005-0000-0000-00006A0D0000}"/>
    <cellStyle name="20% - Accent3 2 6 2 2 4" xfId="3438" xr:uid="{00000000-0005-0000-0000-00006B0D0000}"/>
    <cellStyle name="20% - Accent3 2 6 2 2 5" xfId="3439" xr:uid="{00000000-0005-0000-0000-00006C0D0000}"/>
    <cellStyle name="20% - Accent3 2 6 2 2 6" xfId="3440" xr:uid="{00000000-0005-0000-0000-00006D0D0000}"/>
    <cellStyle name="20% - Accent3 2 6 2 2 7" xfId="3441" xr:uid="{00000000-0005-0000-0000-00006E0D0000}"/>
    <cellStyle name="20% - Accent3 2 6 2 2 8" xfId="3442" xr:uid="{00000000-0005-0000-0000-00006F0D0000}"/>
    <cellStyle name="20% - Accent3 2 6 2 2 9" xfId="3443" xr:uid="{00000000-0005-0000-0000-0000700D0000}"/>
    <cellStyle name="20% - Accent3 2 6 2 3" xfId="3444" xr:uid="{00000000-0005-0000-0000-0000710D0000}"/>
    <cellStyle name="20% - Accent3 2 6 2 4" xfId="3445" xr:uid="{00000000-0005-0000-0000-0000720D0000}"/>
    <cellStyle name="20% - Accent3 2 6 2 5" xfId="3446" xr:uid="{00000000-0005-0000-0000-0000730D0000}"/>
    <cellStyle name="20% - Accent3 2 6 2 6" xfId="3447" xr:uid="{00000000-0005-0000-0000-0000740D0000}"/>
    <cellStyle name="20% - Accent3 2 6 2 7" xfId="3448" xr:uid="{00000000-0005-0000-0000-0000750D0000}"/>
    <cellStyle name="20% - Accent3 2 6 2 8" xfId="3449" xr:uid="{00000000-0005-0000-0000-0000760D0000}"/>
    <cellStyle name="20% - Accent3 2 6 2 9" xfId="3450" xr:uid="{00000000-0005-0000-0000-0000770D0000}"/>
    <cellStyle name="20% - Accent3 2 6 3" xfId="3451" xr:uid="{00000000-0005-0000-0000-0000780D0000}"/>
    <cellStyle name="20% - Accent3 2 6 3 10" xfId="3452" xr:uid="{00000000-0005-0000-0000-0000790D0000}"/>
    <cellStyle name="20% - Accent3 2 6 3 11" xfId="3453" xr:uid="{00000000-0005-0000-0000-00007A0D0000}"/>
    <cellStyle name="20% - Accent3 2 6 3 2" xfId="3454" xr:uid="{00000000-0005-0000-0000-00007B0D0000}"/>
    <cellStyle name="20% - Accent3 2 6 3 3" xfId="3455" xr:uid="{00000000-0005-0000-0000-00007C0D0000}"/>
    <cellStyle name="20% - Accent3 2 6 3 4" xfId="3456" xr:uid="{00000000-0005-0000-0000-00007D0D0000}"/>
    <cellStyle name="20% - Accent3 2 6 3 5" xfId="3457" xr:uid="{00000000-0005-0000-0000-00007E0D0000}"/>
    <cellStyle name="20% - Accent3 2 6 3 6" xfId="3458" xr:uid="{00000000-0005-0000-0000-00007F0D0000}"/>
    <cellStyle name="20% - Accent3 2 6 3 7" xfId="3459" xr:uid="{00000000-0005-0000-0000-0000800D0000}"/>
    <cellStyle name="20% - Accent3 2 6 3 8" xfId="3460" xr:uid="{00000000-0005-0000-0000-0000810D0000}"/>
    <cellStyle name="20% - Accent3 2 6 3 9" xfId="3461" xr:uid="{00000000-0005-0000-0000-0000820D0000}"/>
    <cellStyle name="20% - Accent3 2 6 4" xfId="3462" xr:uid="{00000000-0005-0000-0000-0000830D0000}"/>
    <cellStyle name="20% - Accent3 2 6 5" xfId="3463" xr:uid="{00000000-0005-0000-0000-0000840D0000}"/>
    <cellStyle name="20% - Accent3 2 6 6" xfId="3464" xr:uid="{00000000-0005-0000-0000-0000850D0000}"/>
    <cellStyle name="20% - Accent3 2 6 6 2" xfId="3465" xr:uid="{00000000-0005-0000-0000-0000860D0000}"/>
    <cellStyle name="20% - Accent3 2 6 7" xfId="3466" xr:uid="{00000000-0005-0000-0000-0000870D0000}"/>
    <cellStyle name="20% - Accent3 2 6 7 2" xfId="3467" xr:uid="{00000000-0005-0000-0000-0000880D0000}"/>
    <cellStyle name="20% - Accent3 2 6 8" xfId="3468" xr:uid="{00000000-0005-0000-0000-0000890D0000}"/>
    <cellStyle name="20% - Accent3 2 6 9" xfId="3469" xr:uid="{00000000-0005-0000-0000-00008A0D0000}"/>
    <cellStyle name="20% - Accent3 2 7" xfId="3470" xr:uid="{00000000-0005-0000-0000-00008B0D0000}"/>
    <cellStyle name="20% - Accent3 2 7 10" xfId="3471" xr:uid="{00000000-0005-0000-0000-00008C0D0000}"/>
    <cellStyle name="20% - Accent3 2 7 11" xfId="3472" xr:uid="{00000000-0005-0000-0000-00008D0D0000}"/>
    <cellStyle name="20% - Accent3 2 7 2" xfId="3473" xr:uid="{00000000-0005-0000-0000-00008E0D0000}"/>
    <cellStyle name="20% - Accent3 2 7 2 10" xfId="3474" xr:uid="{00000000-0005-0000-0000-00008F0D0000}"/>
    <cellStyle name="20% - Accent3 2 7 2 2" xfId="3475" xr:uid="{00000000-0005-0000-0000-0000900D0000}"/>
    <cellStyle name="20% - Accent3 2 7 2 3" xfId="3476" xr:uid="{00000000-0005-0000-0000-0000910D0000}"/>
    <cellStyle name="20% - Accent3 2 7 2 4" xfId="3477" xr:uid="{00000000-0005-0000-0000-0000920D0000}"/>
    <cellStyle name="20% - Accent3 2 7 2 5" xfId="3478" xr:uid="{00000000-0005-0000-0000-0000930D0000}"/>
    <cellStyle name="20% - Accent3 2 7 2 6" xfId="3479" xr:uid="{00000000-0005-0000-0000-0000940D0000}"/>
    <cellStyle name="20% - Accent3 2 7 2 7" xfId="3480" xr:uid="{00000000-0005-0000-0000-0000950D0000}"/>
    <cellStyle name="20% - Accent3 2 7 2 8" xfId="3481" xr:uid="{00000000-0005-0000-0000-0000960D0000}"/>
    <cellStyle name="20% - Accent3 2 7 2 9" xfId="3482" xr:uid="{00000000-0005-0000-0000-0000970D0000}"/>
    <cellStyle name="20% - Accent3 2 7 3" xfId="3483" xr:uid="{00000000-0005-0000-0000-0000980D0000}"/>
    <cellStyle name="20% - Accent3 2 7 4" xfId="3484" xr:uid="{00000000-0005-0000-0000-0000990D0000}"/>
    <cellStyle name="20% - Accent3 2 7 5" xfId="3485" xr:uid="{00000000-0005-0000-0000-00009A0D0000}"/>
    <cellStyle name="20% - Accent3 2 7 6" xfId="3486" xr:uid="{00000000-0005-0000-0000-00009B0D0000}"/>
    <cellStyle name="20% - Accent3 2 7 6 2" xfId="3487" xr:uid="{00000000-0005-0000-0000-00009C0D0000}"/>
    <cellStyle name="20% - Accent3 2 7 7" xfId="3488" xr:uid="{00000000-0005-0000-0000-00009D0D0000}"/>
    <cellStyle name="20% - Accent3 2 7 8" xfId="3489" xr:uid="{00000000-0005-0000-0000-00009E0D0000}"/>
    <cellStyle name="20% - Accent3 2 7 9" xfId="3490" xr:uid="{00000000-0005-0000-0000-00009F0D0000}"/>
    <cellStyle name="20% - Accent3 2 8" xfId="3491" xr:uid="{00000000-0005-0000-0000-0000A00D0000}"/>
    <cellStyle name="20% - Accent3 2 8 10" xfId="3492" xr:uid="{00000000-0005-0000-0000-0000A10D0000}"/>
    <cellStyle name="20% - Accent3 2 8 2" xfId="3493" xr:uid="{00000000-0005-0000-0000-0000A20D0000}"/>
    <cellStyle name="20% - Accent3 2 8 2 2" xfId="3494" xr:uid="{00000000-0005-0000-0000-0000A30D0000}"/>
    <cellStyle name="20% - Accent3 2 8 3" xfId="3495" xr:uid="{00000000-0005-0000-0000-0000A40D0000}"/>
    <cellStyle name="20% - Accent3 2 8 4" xfId="3496" xr:uid="{00000000-0005-0000-0000-0000A50D0000}"/>
    <cellStyle name="20% - Accent3 2 8 5" xfId="3497" xr:uid="{00000000-0005-0000-0000-0000A60D0000}"/>
    <cellStyle name="20% - Accent3 2 8 6" xfId="3498" xr:uid="{00000000-0005-0000-0000-0000A70D0000}"/>
    <cellStyle name="20% - Accent3 2 8 6 2" xfId="3499" xr:uid="{00000000-0005-0000-0000-0000A80D0000}"/>
    <cellStyle name="20% - Accent3 2 8 7" xfId="3500" xr:uid="{00000000-0005-0000-0000-0000A90D0000}"/>
    <cellStyle name="20% - Accent3 2 8 8" xfId="3501" xr:uid="{00000000-0005-0000-0000-0000AA0D0000}"/>
    <cellStyle name="20% - Accent3 2 8 9" xfId="3502" xr:uid="{00000000-0005-0000-0000-0000AB0D0000}"/>
    <cellStyle name="20% - Accent3 2 9" xfId="3503" xr:uid="{00000000-0005-0000-0000-0000AC0D0000}"/>
    <cellStyle name="20% - Accent3 2 9 2" xfId="3504" xr:uid="{00000000-0005-0000-0000-0000AD0D0000}"/>
    <cellStyle name="20% - Accent3 2 9 2 2" xfId="3505" xr:uid="{00000000-0005-0000-0000-0000AE0D0000}"/>
    <cellStyle name="20% - Accent3 2 9 3" xfId="3506" xr:uid="{00000000-0005-0000-0000-0000AF0D0000}"/>
    <cellStyle name="20% - Accent3 20" xfId="3507" xr:uid="{00000000-0005-0000-0000-0000B00D0000}"/>
    <cellStyle name="20% - Accent3 20 2" xfId="3508" xr:uid="{00000000-0005-0000-0000-0000B10D0000}"/>
    <cellStyle name="20% - Accent3 20 2 2" xfId="3509" xr:uid="{00000000-0005-0000-0000-0000B20D0000}"/>
    <cellStyle name="20% - Accent3 20 2 2 2" xfId="3510" xr:uid="{00000000-0005-0000-0000-0000B30D0000}"/>
    <cellStyle name="20% - Accent3 20 2 3" xfId="3511" xr:uid="{00000000-0005-0000-0000-0000B40D0000}"/>
    <cellStyle name="20% - Accent3 20 3" xfId="3512" xr:uid="{00000000-0005-0000-0000-0000B50D0000}"/>
    <cellStyle name="20% - Accent3 20 4" xfId="3513" xr:uid="{00000000-0005-0000-0000-0000B60D0000}"/>
    <cellStyle name="20% - Accent3 20 5" xfId="3514" xr:uid="{00000000-0005-0000-0000-0000B70D0000}"/>
    <cellStyle name="20% - Accent3 20 6" xfId="3515" xr:uid="{00000000-0005-0000-0000-0000B80D0000}"/>
    <cellStyle name="20% - Accent3 21" xfId="3516" xr:uid="{00000000-0005-0000-0000-0000B90D0000}"/>
    <cellStyle name="20% - Accent3 21 2" xfId="3517" xr:uid="{00000000-0005-0000-0000-0000BA0D0000}"/>
    <cellStyle name="20% - Accent3 21 2 2" xfId="3518" xr:uid="{00000000-0005-0000-0000-0000BB0D0000}"/>
    <cellStyle name="20% - Accent3 21 2 2 2" xfId="3519" xr:uid="{00000000-0005-0000-0000-0000BC0D0000}"/>
    <cellStyle name="20% - Accent3 21 2 3" xfId="3520" xr:uid="{00000000-0005-0000-0000-0000BD0D0000}"/>
    <cellStyle name="20% - Accent3 21 3" xfId="3521" xr:uid="{00000000-0005-0000-0000-0000BE0D0000}"/>
    <cellStyle name="20% - Accent3 21 4" xfId="3522" xr:uid="{00000000-0005-0000-0000-0000BF0D0000}"/>
    <cellStyle name="20% - Accent3 21 5" xfId="3523" xr:uid="{00000000-0005-0000-0000-0000C00D0000}"/>
    <cellStyle name="20% - Accent3 21 6" xfId="3524" xr:uid="{00000000-0005-0000-0000-0000C10D0000}"/>
    <cellStyle name="20% - Accent3 22" xfId="3525" xr:uid="{00000000-0005-0000-0000-0000C20D0000}"/>
    <cellStyle name="20% - Accent3 22 2" xfId="3526" xr:uid="{00000000-0005-0000-0000-0000C30D0000}"/>
    <cellStyle name="20% - Accent3 22 2 2" xfId="3527" xr:uid="{00000000-0005-0000-0000-0000C40D0000}"/>
    <cellStyle name="20% - Accent3 22 2 2 2" xfId="3528" xr:uid="{00000000-0005-0000-0000-0000C50D0000}"/>
    <cellStyle name="20% - Accent3 22 2 3" xfId="3529" xr:uid="{00000000-0005-0000-0000-0000C60D0000}"/>
    <cellStyle name="20% - Accent3 22 3" xfId="3530" xr:uid="{00000000-0005-0000-0000-0000C70D0000}"/>
    <cellStyle name="20% - Accent3 22 4" xfId="3531" xr:uid="{00000000-0005-0000-0000-0000C80D0000}"/>
    <cellStyle name="20% - Accent3 22 5" xfId="3532" xr:uid="{00000000-0005-0000-0000-0000C90D0000}"/>
    <cellStyle name="20% - Accent3 22 6" xfId="3533" xr:uid="{00000000-0005-0000-0000-0000CA0D0000}"/>
    <cellStyle name="20% - Accent3 23" xfId="3534" xr:uid="{00000000-0005-0000-0000-0000CB0D0000}"/>
    <cellStyle name="20% - Accent3 23 2" xfId="3535" xr:uid="{00000000-0005-0000-0000-0000CC0D0000}"/>
    <cellStyle name="20% - Accent3 23 2 2" xfId="3536" xr:uid="{00000000-0005-0000-0000-0000CD0D0000}"/>
    <cellStyle name="20% - Accent3 23 2 2 2" xfId="3537" xr:uid="{00000000-0005-0000-0000-0000CE0D0000}"/>
    <cellStyle name="20% - Accent3 23 2 3" xfId="3538" xr:uid="{00000000-0005-0000-0000-0000CF0D0000}"/>
    <cellStyle name="20% - Accent3 23 3" xfId="3539" xr:uid="{00000000-0005-0000-0000-0000D00D0000}"/>
    <cellStyle name="20% - Accent3 23 4" xfId="3540" xr:uid="{00000000-0005-0000-0000-0000D10D0000}"/>
    <cellStyle name="20% - Accent3 23 5" xfId="3541" xr:uid="{00000000-0005-0000-0000-0000D20D0000}"/>
    <cellStyle name="20% - Accent3 23 6" xfId="3542" xr:uid="{00000000-0005-0000-0000-0000D30D0000}"/>
    <cellStyle name="20% - Accent3 24" xfId="3543" xr:uid="{00000000-0005-0000-0000-0000D40D0000}"/>
    <cellStyle name="20% - Accent3 24 2" xfId="3544" xr:uid="{00000000-0005-0000-0000-0000D50D0000}"/>
    <cellStyle name="20% - Accent3 24 2 2" xfId="3545" xr:uid="{00000000-0005-0000-0000-0000D60D0000}"/>
    <cellStyle name="20% - Accent3 24 2 2 2" xfId="3546" xr:uid="{00000000-0005-0000-0000-0000D70D0000}"/>
    <cellStyle name="20% - Accent3 24 2 3" xfId="3547" xr:uid="{00000000-0005-0000-0000-0000D80D0000}"/>
    <cellStyle name="20% - Accent3 24 3" xfId="3548" xr:uid="{00000000-0005-0000-0000-0000D90D0000}"/>
    <cellStyle name="20% - Accent3 24 4" xfId="3549" xr:uid="{00000000-0005-0000-0000-0000DA0D0000}"/>
    <cellStyle name="20% - Accent3 24 5" xfId="3550" xr:uid="{00000000-0005-0000-0000-0000DB0D0000}"/>
    <cellStyle name="20% - Accent3 25" xfId="3551" xr:uid="{00000000-0005-0000-0000-0000DC0D0000}"/>
    <cellStyle name="20% - Accent3 25 2" xfId="3552" xr:uid="{00000000-0005-0000-0000-0000DD0D0000}"/>
    <cellStyle name="20% - Accent3 25 2 2" xfId="3553" xr:uid="{00000000-0005-0000-0000-0000DE0D0000}"/>
    <cellStyle name="20% - Accent3 25 2 2 2" xfId="3554" xr:uid="{00000000-0005-0000-0000-0000DF0D0000}"/>
    <cellStyle name="20% - Accent3 25 2 3" xfId="3555" xr:uid="{00000000-0005-0000-0000-0000E00D0000}"/>
    <cellStyle name="20% - Accent3 25 3" xfId="3556" xr:uid="{00000000-0005-0000-0000-0000E10D0000}"/>
    <cellStyle name="20% - Accent3 25 4" xfId="3557" xr:uid="{00000000-0005-0000-0000-0000E20D0000}"/>
    <cellStyle name="20% - Accent3 25 5" xfId="3558" xr:uid="{00000000-0005-0000-0000-0000E30D0000}"/>
    <cellStyle name="20% - Accent3 26" xfId="3559" xr:uid="{00000000-0005-0000-0000-0000E40D0000}"/>
    <cellStyle name="20% - Accent3 26 2" xfId="3560" xr:uid="{00000000-0005-0000-0000-0000E50D0000}"/>
    <cellStyle name="20% - Accent3 26 2 2" xfId="3561" xr:uid="{00000000-0005-0000-0000-0000E60D0000}"/>
    <cellStyle name="20% - Accent3 26 2 2 2" xfId="3562" xr:uid="{00000000-0005-0000-0000-0000E70D0000}"/>
    <cellStyle name="20% - Accent3 26 2 3" xfId="3563" xr:uid="{00000000-0005-0000-0000-0000E80D0000}"/>
    <cellStyle name="20% - Accent3 26 3" xfId="3564" xr:uid="{00000000-0005-0000-0000-0000E90D0000}"/>
    <cellStyle name="20% - Accent3 26 4" xfId="3565" xr:uid="{00000000-0005-0000-0000-0000EA0D0000}"/>
    <cellStyle name="20% - Accent3 26 5" xfId="3566" xr:uid="{00000000-0005-0000-0000-0000EB0D0000}"/>
    <cellStyle name="20% - Accent3 27" xfId="3567" xr:uid="{00000000-0005-0000-0000-0000EC0D0000}"/>
    <cellStyle name="20% - Accent3 27 2" xfId="3568" xr:uid="{00000000-0005-0000-0000-0000ED0D0000}"/>
    <cellStyle name="20% - Accent3 27 2 2" xfId="3569" xr:uid="{00000000-0005-0000-0000-0000EE0D0000}"/>
    <cellStyle name="20% - Accent3 27 2 2 2" xfId="3570" xr:uid="{00000000-0005-0000-0000-0000EF0D0000}"/>
    <cellStyle name="20% - Accent3 27 2 3" xfId="3571" xr:uid="{00000000-0005-0000-0000-0000F00D0000}"/>
    <cellStyle name="20% - Accent3 27 3" xfId="3572" xr:uid="{00000000-0005-0000-0000-0000F10D0000}"/>
    <cellStyle name="20% - Accent3 27 4" xfId="3573" xr:uid="{00000000-0005-0000-0000-0000F20D0000}"/>
    <cellStyle name="20% - Accent3 27 5" xfId="3574" xr:uid="{00000000-0005-0000-0000-0000F30D0000}"/>
    <cellStyle name="20% - Accent3 28" xfId="3575" xr:uid="{00000000-0005-0000-0000-0000F40D0000}"/>
    <cellStyle name="20% - Accent3 28 2" xfId="3576" xr:uid="{00000000-0005-0000-0000-0000F50D0000}"/>
    <cellStyle name="20% - Accent3 28 2 2" xfId="3577" xr:uid="{00000000-0005-0000-0000-0000F60D0000}"/>
    <cellStyle name="20% - Accent3 28 2 2 2" xfId="3578" xr:uid="{00000000-0005-0000-0000-0000F70D0000}"/>
    <cellStyle name="20% - Accent3 28 2 3" xfId="3579" xr:uid="{00000000-0005-0000-0000-0000F80D0000}"/>
    <cellStyle name="20% - Accent3 28 3" xfId="3580" xr:uid="{00000000-0005-0000-0000-0000F90D0000}"/>
    <cellStyle name="20% - Accent3 28 4" xfId="3581" xr:uid="{00000000-0005-0000-0000-0000FA0D0000}"/>
    <cellStyle name="20% - Accent3 28 5" xfId="3582" xr:uid="{00000000-0005-0000-0000-0000FB0D0000}"/>
    <cellStyle name="20% - Accent3 29" xfId="3583" xr:uid="{00000000-0005-0000-0000-0000FC0D0000}"/>
    <cellStyle name="20% - Accent3 29 2" xfId="3584" xr:uid="{00000000-0005-0000-0000-0000FD0D0000}"/>
    <cellStyle name="20% - Accent3 29 2 2" xfId="3585" xr:uid="{00000000-0005-0000-0000-0000FE0D0000}"/>
    <cellStyle name="20% - Accent3 29 2 2 2" xfId="3586" xr:uid="{00000000-0005-0000-0000-0000FF0D0000}"/>
    <cellStyle name="20% - Accent3 29 2 3" xfId="3587" xr:uid="{00000000-0005-0000-0000-0000000E0000}"/>
    <cellStyle name="20% - Accent3 29 3" xfId="3588" xr:uid="{00000000-0005-0000-0000-0000010E0000}"/>
    <cellStyle name="20% - Accent3 29 4" xfId="3589" xr:uid="{00000000-0005-0000-0000-0000020E0000}"/>
    <cellStyle name="20% - Accent3 29 5" xfId="3590" xr:uid="{00000000-0005-0000-0000-0000030E0000}"/>
    <cellStyle name="20% - Accent3 3" xfId="3591" xr:uid="{00000000-0005-0000-0000-0000040E0000}"/>
    <cellStyle name="20% - Accent3 3 10" xfId="3592" xr:uid="{00000000-0005-0000-0000-0000050E0000}"/>
    <cellStyle name="20% - Accent3 3 11" xfId="3593" xr:uid="{00000000-0005-0000-0000-0000060E0000}"/>
    <cellStyle name="20% - Accent3 3 12" xfId="3594" xr:uid="{00000000-0005-0000-0000-0000070E0000}"/>
    <cellStyle name="20% - Accent3 3 13" xfId="3595" xr:uid="{00000000-0005-0000-0000-0000080E0000}"/>
    <cellStyle name="20% - Accent3 3 2" xfId="3596" xr:uid="{00000000-0005-0000-0000-0000090E0000}"/>
    <cellStyle name="20% - Accent3 3 2 10" xfId="3597" xr:uid="{00000000-0005-0000-0000-00000A0E0000}"/>
    <cellStyle name="20% - Accent3 3 2 11" xfId="3598" xr:uid="{00000000-0005-0000-0000-00000B0E0000}"/>
    <cellStyle name="20% - Accent3 3 2 2" xfId="3599" xr:uid="{00000000-0005-0000-0000-00000C0E0000}"/>
    <cellStyle name="20% - Accent3 3 2 2 10" xfId="3600" xr:uid="{00000000-0005-0000-0000-00000D0E0000}"/>
    <cellStyle name="20% - Accent3 3 2 2 2" xfId="3601" xr:uid="{00000000-0005-0000-0000-00000E0E0000}"/>
    <cellStyle name="20% - Accent3 3 2 2 3" xfId="3602" xr:uid="{00000000-0005-0000-0000-00000F0E0000}"/>
    <cellStyle name="20% - Accent3 3 2 2 4" xfId="3603" xr:uid="{00000000-0005-0000-0000-0000100E0000}"/>
    <cellStyle name="20% - Accent3 3 2 2 5" xfId="3604" xr:uid="{00000000-0005-0000-0000-0000110E0000}"/>
    <cellStyle name="20% - Accent3 3 2 2 6" xfId="3605" xr:uid="{00000000-0005-0000-0000-0000120E0000}"/>
    <cellStyle name="20% - Accent3 3 2 2 7" xfId="3606" xr:uid="{00000000-0005-0000-0000-0000130E0000}"/>
    <cellStyle name="20% - Accent3 3 2 2 8" xfId="3607" xr:uid="{00000000-0005-0000-0000-0000140E0000}"/>
    <cellStyle name="20% - Accent3 3 2 2 9" xfId="3608" xr:uid="{00000000-0005-0000-0000-0000150E0000}"/>
    <cellStyle name="20% - Accent3 3 2 3" xfId="3609" xr:uid="{00000000-0005-0000-0000-0000160E0000}"/>
    <cellStyle name="20% - Accent3 3 2 4" xfId="3610" xr:uid="{00000000-0005-0000-0000-0000170E0000}"/>
    <cellStyle name="20% - Accent3 3 2 5" xfId="3611" xr:uid="{00000000-0005-0000-0000-0000180E0000}"/>
    <cellStyle name="20% - Accent3 3 2 6" xfId="3612" xr:uid="{00000000-0005-0000-0000-0000190E0000}"/>
    <cellStyle name="20% - Accent3 3 2 7" xfId="3613" xr:uid="{00000000-0005-0000-0000-00001A0E0000}"/>
    <cellStyle name="20% - Accent3 3 2 8" xfId="3614" xr:uid="{00000000-0005-0000-0000-00001B0E0000}"/>
    <cellStyle name="20% - Accent3 3 2 9" xfId="3615" xr:uid="{00000000-0005-0000-0000-00001C0E0000}"/>
    <cellStyle name="20% - Accent3 3 3" xfId="3616" xr:uid="{00000000-0005-0000-0000-00001D0E0000}"/>
    <cellStyle name="20% - Accent3 3 3 10" xfId="3617" xr:uid="{00000000-0005-0000-0000-00001E0E0000}"/>
    <cellStyle name="20% - Accent3 3 3 11" xfId="3618" xr:uid="{00000000-0005-0000-0000-00001F0E0000}"/>
    <cellStyle name="20% - Accent3 3 3 2" xfId="3619" xr:uid="{00000000-0005-0000-0000-0000200E0000}"/>
    <cellStyle name="20% - Accent3 3 3 2 2" xfId="3620" xr:uid="{00000000-0005-0000-0000-0000210E0000}"/>
    <cellStyle name="20% - Accent3 3 3 2 2 2" xfId="3621" xr:uid="{00000000-0005-0000-0000-0000220E0000}"/>
    <cellStyle name="20% - Accent3 3 3 2 3" xfId="3622" xr:uid="{00000000-0005-0000-0000-0000230E0000}"/>
    <cellStyle name="20% - Accent3 3 3 3" xfId="3623" xr:uid="{00000000-0005-0000-0000-0000240E0000}"/>
    <cellStyle name="20% - Accent3 3 3 4" xfId="3624" xr:uid="{00000000-0005-0000-0000-0000250E0000}"/>
    <cellStyle name="20% - Accent3 3 3 5" xfId="3625" xr:uid="{00000000-0005-0000-0000-0000260E0000}"/>
    <cellStyle name="20% - Accent3 3 3 6" xfId="3626" xr:uid="{00000000-0005-0000-0000-0000270E0000}"/>
    <cellStyle name="20% - Accent3 3 3 7" xfId="3627" xr:uid="{00000000-0005-0000-0000-0000280E0000}"/>
    <cellStyle name="20% - Accent3 3 3 8" xfId="3628" xr:uid="{00000000-0005-0000-0000-0000290E0000}"/>
    <cellStyle name="20% - Accent3 3 3 9" xfId="3629" xr:uid="{00000000-0005-0000-0000-00002A0E0000}"/>
    <cellStyle name="20% - Accent3 3 4" xfId="3630" xr:uid="{00000000-0005-0000-0000-00002B0E0000}"/>
    <cellStyle name="20% - Accent3 3 4 2" xfId="3631" xr:uid="{00000000-0005-0000-0000-00002C0E0000}"/>
    <cellStyle name="20% - Accent3 3 5" xfId="3632" xr:uid="{00000000-0005-0000-0000-00002D0E0000}"/>
    <cellStyle name="20% - Accent3 3 5 2" xfId="3633" xr:uid="{00000000-0005-0000-0000-00002E0E0000}"/>
    <cellStyle name="20% - Accent3 3 6" xfId="3634" xr:uid="{00000000-0005-0000-0000-00002F0E0000}"/>
    <cellStyle name="20% - Accent3 3 6 2" xfId="3635" xr:uid="{00000000-0005-0000-0000-0000300E0000}"/>
    <cellStyle name="20% - Accent3 3 7" xfId="3636" xr:uid="{00000000-0005-0000-0000-0000310E0000}"/>
    <cellStyle name="20% - Accent3 3 7 2" xfId="3637" xr:uid="{00000000-0005-0000-0000-0000320E0000}"/>
    <cellStyle name="20% - Accent3 3 8" xfId="3638" xr:uid="{00000000-0005-0000-0000-0000330E0000}"/>
    <cellStyle name="20% - Accent3 3 8 2" xfId="3639" xr:uid="{00000000-0005-0000-0000-0000340E0000}"/>
    <cellStyle name="20% - Accent3 3 9" xfId="3640" xr:uid="{00000000-0005-0000-0000-0000350E0000}"/>
    <cellStyle name="20% - Accent3 3 9 2" xfId="3641" xr:uid="{00000000-0005-0000-0000-0000360E0000}"/>
    <cellStyle name="20% - Accent3 30" xfId="3642" xr:uid="{00000000-0005-0000-0000-0000370E0000}"/>
    <cellStyle name="20% - Accent3 30 2" xfId="3643" xr:uid="{00000000-0005-0000-0000-0000380E0000}"/>
    <cellStyle name="20% - Accent3 30 2 2" xfId="3644" xr:uid="{00000000-0005-0000-0000-0000390E0000}"/>
    <cellStyle name="20% - Accent3 30 2 2 2" xfId="3645" xr:uid="{00000000-0005-0000-0000-00003A0E0000}"/>
    <cellStyle name="20% - Accent3 30 2 3" xfId="3646" xr:uid="{00000000-0005-0000-0000-00003B0E0000}"/>
    <cellStyle name="20% - Accent3 30 3" xfId="3647" xr:uid="{00000000-0005-0000-0000-00003C0E0000}"/>
    <cellStyle name="20% - Accent3 30 4" xfId="3648" xr:uid="{00000000-0005-0000-0000-00003D0E0000}"/>
    <cellStyle name="20% - Accent3 30 5" xfId="3649" xr:uid="{00000000-0005-0000-0000-00003E0E0000}"/>
    <cellStyle name="20% - Accent3 31" xfId="3650" xr:uid="{00000000-0005-0000-0000-00003F0E0000}"/>
    <cellStyle name="20% - Accent3 31 2" xfId="3651" xr:uid="{00000000-0005-0000-0000-0000400E0000}"/>
    <cellStyle name="20% - Accent3 31 2 2" xfId="3652" xr:uid="{00000000-0005-0000-0000-0000410E0000}"/>
    <cellStyle name="20% - Accent3 31 2 2 2" xfId="3653" xr:uid="{00000000-0005-0000-0000-0000420E0000}"/>
    <cellStyle name="20% - Accent3 31 2 3" xfId="3654" xr:uid="{00000000-0005-0000-0000-0000430E0000}"/>
    <cellStyle name="20% - Accent3 31 3" xfId="3655" xr:uid="{00000000-0005-0000-0000-0000440E0000}"/>
    <cellStyle name="20% - Accent3 31 4" xfId="3656" xr:uid="{00000000-0005-0000-0000-0000450E0000}"/>
    <cellStyle name="20% - Accent3 31 5" xfId="3657" xr:uid="{00000000-0005-0000-0000-0000460E0000}"/>
    <cellStyle name="20% - Accent3 32" xfId="3658" xr:uid="{00000000-0005-0000-0000-0000470E0000}"/>
    <cellStyle name="20% - Accent3 32 2" xfId="3659" xr:uid="{00000000-0005-0000-0000-0000480E0000}"/>
    <cellStyle name="20% - Accent3 32 2 2" xfId="3660" xr:uid="{00000000-0005-0000-0000-0000490E0000}"/>
    <cellStyle name="20% - Accent3 32 2 2 2" xfId="3661" xr:uid="{00000000-0005-0000-0000-00004A0E0000}"/>
    <cellStyle name="20% - Accent3 32 2 3" xfId="3662" xr:uid="{00000000-0005-0000-0000-00004B0E0000}"/>
    <cellStyle name="20% - Accent3 32 3" xfId="3663" xr:uid="{00000000-0005-0000-0000-00004C0E0000}"/>
    <cellStyle name="20% - Accent3 32 4" xfId="3664" xr:uid="{00000000-0005-0000-0000-00004D0E0000}"/>
    <cellStyle name="20% - Accent3 32 5" xfId="3665" xr:uid="{00000000-0005-0000-0000-00004E0E0000}"/>
    <cellStyle name="20% - Accent3 33" xfId="3666" xr:uid="{00000000-0005-0000-0000-00004F0E0000}"/>
    <cellStyle name="20% - Accent3 33 2" xfId="3667" xr:uid="{00000000-0005-0000-0000-0000500E0000}"/>
    <cellStyle name="20% - Accent3 33 2 2" xfId="3668" xr:uid="{00000000-0005-0000-0000-0000510E0000}"/>
    <cellStyle name="20% - Accent3 33 2 2 2" xfId="3669" xr:uid="{00000000-0005-0000-0000-0000520E0000}"/>
    <cellStyle name="20% - Accent3 33 2 3" xfId="3670" xr:uid="{00000000-0005-0000-0000-0000530E0000}"/>
    <cellStyle name="20% - Accent3 33 3" xfId="3671" xr:uid="{00000000-0005-0000-0000-0000540E0000}"/>
    <cellStyle name="20% - Accent3 33 4" xfId="3672" xr:uid="{00000000-0005-0000-0000-0000550E0000}"/>
    <cellStyle name="20% - Accent3 33 5" xfId="3673" xr:uid="{00000000-0005-0000-0000-0000560E0000}"/>
    <cellStyle name="20% - Accent3 34" xfId="3674" xr:uid="{00000000-0005-0000-0000-0000570E0000}"/>
    <cellStyle name="20% - Accent3 34 2" xfId="3675" xr:uid="{00000000-0005-0000-0000-0000580E0000}"/>
    <cellStyle name="20% - Accent3 34 2 2" xfId="3676" xr:uid="{00000000-0005-0000-0000-0000590E0000}"/>
    <cellStyle name="20% - Accent3 34 2 2 2" xfId="3677" xr:uid="{00000000-0005-0000-0000-00005A0E0000}"/>
    <cellStyle name="20% - Accent3 34 2 3" xfId="3678" xr:uid="{00000000-0005-0000-0000-00005B0E0000}"/>
    <cellStyle name="20% - Accent3 34 3" xfId="3679" xr:uid="{00000000-0005-0000-0000-00005C0E0000}"/>
    <cellStyle name="20% - Accent3 34 4" xfId="3680" xr:uid="{00000000-0005-0000-0000-00005D0E0000}"/>
    <cellStyle name="20% - Accent3 34 5" xfId="3681" xr:uid="{00000000-0005-0000-0000-00005E0E0000}"/>
    <cellStyle name="20% - Accent3 35" xfId="3682" xr:uid="{00000000-0005-0000-0000-00005F0E0000}"/>
    <cellStyle name="20% - Accent3 35 2" xfId="3683" xr:uid="{00000000-0005-0000-0000-0000600E0000}"/>
    <cellStyle name="20% - Accent3 35 2 2" xfId="3684" xr:uid="{00000000-0005-0000-0000-0000610E0000}"/>
    <cellStyle name="20% - Accent3 35 2 2 2" xfId="3685" xr:uid="{00000000-0005-0000-0000-0000620E0000}"/>
    <cellStyle name="20% - Accent3 35 2 3" xfId="3686" xr:uid="{00000000-0005-0000-0000-0000630E0000}"/>
    <cellStyle name="20% - Accent3 35 3" xfId="3687" xr:uid="{00000000-0005-0000-0000-0000640E0000}"/>
    <cellStyle name="20% - Accent3 35 4" xfId="3688" xr:uid="{00000000-0005-0000-0000-0000650E0000}"/>
    <cellStyle name="20% - Accent3 35 5" xfId="3689" xr:uid="{00000000-0005-0000-0000-0000660E0000}"/>
    <cellStyle name="20% - Accent3 36" xfId="3690" xr:uid="{00000000-0005-0000-0000-0000670E0000}"/>
    <cellStyle name="20% - Accent3 36 2" xfId="3691" xr:uid="{00000000-0005-0000-0000-0000680E0000}"/>
    <cellStyle name="20% - Accent3 36 2 2" xfId="3692" xr:uid="{00000000-0005-0000-0000-0000690E0000}"/>
    <cellStyle name="20% - Accent3 36 2 2 2" xfId="3693" xr:uid="{00000000-0005-0000-0000-00006A0E0000}"/>
    <cellStyle name="20% - Accent3 36 2 3" xfId="3694" xr:uid="{00000000-0005-0000-0000-00006B0E0000}"/>
    <cellStyle name="20% - Accent3 36 3" xfId="3695" xr:uid="{00000000-0005-0000-0000-00006C0E0000}"/>
    <cellStyle name="20% - Accent3 36 4" xfId="3696" xr:uid="{00000000-0005-0000-0000-00006D0E0000}"/>
    <cellStyle name="20% - Accent3 36 5" xfId="3697" xr:uid="{00000000-0005-0000-0000-00006E0E0000}"/>
    <cellStyle name="20% - Accent3 37" xfId="3698" xr:uid="{00000000-0005-0000-0000-00006F0E0000}"/>
    <cellStyle name="20% - Accent3 37 2" xfId="3699" xr:uid="{00000000-0005-0000-0000-0000700E0000}"/>
    <cellStyle name="20% - Accent3 37 2 2" xfId="3700" xr:uid="{00000000-0005-0000-0000-0000710E0000}"/>
    <cellStyle name="20% - Accent3 37 2 2 2" xfId="3701" xr:uid="{00000000-0005-0000-0000-0000720E0000}"/>
    <cellStyle name="20% - Accent3 37 2 3" xfId="3702" xr:uid="{00000000-0005-0000-0000-0000730E0000}"/>
    <cellStyle name="20% - Accent3 37 3" xfId="3703" xr:uid="{00000000-0005-0000-0000-0000740E0000}"/>
    <cellStyle name="20% - Accent3 37 4" xfId="3704" xr:uid="{00000000-0005-0000-0000-0000750E0000}"/>
    <cellStyle name="20% - Accent3 37 5" xfId="3705" xr:uid="{00000000-0005-0000-0000-0000760E0000}"/>
    <cellStyle name="20% - Accent3 38" xfId="3706" xr:uid="{00000000-0005-0000-0000-0000770E0000}"/>
    <cellStyle name="20% - Accent3 38 2" xfId="3707" xr:uid="{00000000-0005-0000-0000-0000780E0000}"/>
    <cellStyle name="20% - Accent3 38 2 2" xfId="3708" xr:uid="{00000000-0005-0000-0000-0000790E0000}"/>
    <cellStyle name="20% - Accent3 38 2 2 2" xfId="3709" xr:uid="{00000000-0005-0000-0000-00007A0E0000}"/>
    <cellStyle name="20% - Accent3 38 2 3" xfId="3710" xr:uid="{00000000-0005-0000-0000-00007B0E0000}"/>
    <cellStyle name="20% - Accent3 38 3" xfId="3711" xr:uid="{00000000-0005-0000-0000-00007C0E0000}"/>
    <cellStyle name="20% - Accent3 38 4" xfId="3712" xr:uid="{00000000-0005-0000-0000-00007D0E0000}"/>
    <cellStyle name="20% - Accent3 38 5" xfId="3713" xr:uid="{00000000-0005-0000-0000-00007E0E0000}"/>
    <cellStyle name="20% - Accent3 39" xfId="3714" xr:uid="{00000000-0005-0000-0000-00007F0E0000}"/>
    <cellStyle name="20% - Accent3 39 2" xfId="3715" xr:uid="{00000000-0005-0000-0000-0000800E0000}"/>
    <cellStyle name="20% - Accent3 39 2 2" xfId="3716" xr:uid="{00000000-0005-0000-0000-0000810E0000}"/>
    <cellStyle name="20% - Accent3 39 2 2 2" xfId="3717" xr:uid="{00000000-0005-0000-0000-0000820E0000}"/>
    <cellStyle name="20% - Accent3 39 2 3" xfId="3718" xr:uid="{00000000-0005-0000-0000-0000830E0000}"/>
    <cellStyle name="20% - Accent3 39 3" xfId="3719" xr:uid="{00000000-0005-0000-0000-0000840E0000}"/>
    <cellStyle name="20% - Accent3 39 4" xfId="3720" xr:uid="{00000000-0005-0000-0000-0000850E0000}"/>
    <cellStyle name="20% - Accent3 39 5" xfId="3721" xr:uid="{00000000-0005-0000-0000-0000860E0000}"/>
    <cellStyle name="20% - Accent3 4" xfId="3722" xr:uid="{00000000-0005-0000-0000-0000870E0000}"/>
    <cellStyle name="20% - Accent3 4 10" xfId="3723" xr:uid="{00000000-0005-0000-0000-0000880E0000}"/>
    <cellStyle name="20% - Accent3 4 11" xfId="3724" xr:uid="{00000000-0005-0000-0000-0000890E0000}"/>
    <cellStyle name="20% - Accent3 4 12" xfId="3725" xr:uid="{00000000-0005-0000-0000-00008A0E0000}"/>
    <cellStyle name="20% - Accent3 4 2" xfId="3726" xr:uid="{00000000-0005-0000-0000-00008B0E0000}"/>
    <cellStyle name="20% - Accent3 4 2 10" xfId="3727" xr:uid="{00000000-0005-0000-0000-00008C0E0000}"/>
    <cellStyle name="20% - Accent3 4 2 11" xfId="3728" xr:uid="{00000000-0005-0000-0000-00008D0E0000}"/>
    <cellStyle name="20% - Accent3 4 2 2" xfId="3729" xr:uid="{00000000-0005-0000-0000-00008E0E0000}"/>
    <cellStyle name="20% - Accent3 4 2 2 10" xfId="3730" xr:uid="{00000000-0005-0000-0000-00008F0E0000}"/>
    <cellStyle name="20% - Accent3 4 2 2 11" xfId="3731" xr:uid="{00000000-0005-0000-0000-0000900E0000}"/>
    <cellStyle name="20% - Accent3 4 2 2 2" xfId="3732" xr:uid="{00000000-0005-0000-0000-0000910E0000}"/>
    <cellStyle name="20% - Accent3 4 2 2 2 2" xfId="3733" xr:uid="{00000000-0005-0000-0000-0000920E0000}"/>
    <cellStyle name="20% - Accent3 4 2 2 3" xfId="3734" xr:uid="{00000000-0005-0000-0000-0000930E0000}"/>
    <cellStyle name="20% - Accent3 4 2 2 4" xfId="3735" xr:uid="{00000000-0005-0000-0000-0000940E0000}"/>
    <cellStyle name="20% - Accent3 4 2 2 5" xfId="3736" xr:uid="{00000000-0005-0000-0000-0000950E0000}"/>
    <cellStyle name="20% - Accent3 4 2 2 6" xfId="3737" xr:uid="{00000000-0005-0000-0000-0000960E0000}"/>
    <cellStyle name="20% - Accent3 4 2 2 7" xfId="3738" xr:uid="{00000000-0005-0000-0000-0000970E0000}"/>
    <cellStyle name="20% - Accent3 4 2 2 8" xfId="3739" xr:uid="{00000000-0005-0000-0000-0000980E0000}"/>
    <cellStyle name="20% - Accent3 4 2 2 9" xfId="3740" xr:uid="{00000000-0005-0000-0000-0000990E0000}"/>
    <cellStyle name="20% - Accent3 4 2 3" xfId="3741" xr:uid="{00000000-0005-0000-0000-00009A0E0000}"/>
    <cellStyle name="20% - Accent3 4 2 3 2" xfId="3742" xr:uid="{00000000-0005-0000-0000-00009B0E0000}"/>
    <cellStyle name="20% - Accent3 4 2 4" xfId="3743" xr:uid="{00000000-0005-0000-0000-00009C0E0000}"/>
    <cellStyle name="20% - Accent3 4 2 5" xfId="3744" xr:uid="{00000000-0005-0000-0000-00009D0E0000}"/>
    <cellStyle name="20% - Accent3 4 2 6" xfId="3745" xr:uid="{00000000-0005-0000-0000-00009E0E0000}"/>
    <cellStyle name="20% - Accent3 4 2 7" xfId="3746" xr:uid="{00000000-0005-0000-0000-00009F0E0000}"/>
    <cellStyle name="20% - Accent3 4 2 8" xfId="3747" xr:uid="{00000000-0005-0000-0000-0000A00E0000}"/>
    <cellStyle name="20% - Accent3 4 2 9" xfId="3748" xr:uid="{00000000-0005-0000-0000-0000A10E0000}"/>
    <cellStyle name="20% - Accent3 4 3" xfId="3749" xr:uid="{00000000-0005-0000-0000-0000A20E0000}"/>
    <cellStyle name="20% - Accent3 4 3 10" xfId="3750" xr:uid="{00000000-0005-0000-0000-0000A30E0000}"/>
    <cellStyle name="20% - Accent3 4 3 11" xfId="3751" xr:uid="{00000000-0005-0000-0000-0000A40E0000}"/>
    <cellStyle name="20% - Accent3 4 3 2" xfId="3752" xr:uid="{00000000-0005-0000-0000-0000A50E0000}"/>
    <cellStyle name="20% - Accent3 4 3 3" xfId="3753" xr:uid="{00000000-0005-0000-0000-0000A60E0000}"/>
    <cellStyle name="20% - Accent3 4 3 4" xfId="3754" xr:uid="{00000000-0005-0000-0000-0000A70E0000}"/>
    <cellStyle name="20% - Accent3 4 3 5" xfId="3755" xr:uid="{00000000-0005-0000-0000-0000A80E0000}"/>
    <cellStyle name="20% - Accent3 4 3 6" xfId="3756" xr:uid="{00000000-0005-0000-0000-0000A90E0000}"/>
    <cellStyle name="20% - Accent3 4 3 7" xfId="3757" xr:uid="{00000000-0005-0000-0000-0000AA0E0000}"/>
    <cellStyle name="20% - Accent3 4 3 8" xfId="3758" xr:uid="{00000000-0005-0000-0000-0000AB0E0000}"/>
    <cellStyle name="20% - Accent3 4 3 9" xfId="3759" xr:uid="{00000000-0005-0000-0000-0000AC0E0000}"/>
    <cellStyle name="20% - Accent3 4 4" xfId="3760" xr:uid="{00000000-0005-0000-0000-0000AD0E0000}"/>
    <cellStyle name="20% - Accent3 4 4 2" xfId="3761" xr:uid="{00000000-0005-0000-0000-0000AE0E0000}"/>
    <cellStyle name="20% - Accent3 4 5" xfId="3762" xr:uid="{00000000-0005-0000-0000-0000AF0E0000}"/>
    <cellStyle name="20% - Accent3 4 5 2" xfId="3763" xr:uid="{00000000-0005-0000-0000-0000B00E0000}"/>
    <cellStyle name="20% - Accent3 4 6" xfId="3764" xr:uid="{00000000-0005-0000-0000-0000B10E0000}"/>
    <cellStyle name="20% - Accent3 4 7" xfId="3765" xr:uid="{00000000-0005-0000-0000-0000B20E0000}"/>
    <cellStyle name="20% - Accent3 4 8" xfId="3766" xr:uid="{00000000-0005-0000-0000-0000B30E0000}"/>
    <cellStyle name="20% - Accent3 4 9" xfId="3767" xr:uid="{00000000-0005-0000-0000-0000B40E0000}"/>
    <cellStyle name="20% - Accent3 40" xfId="3768" xr:uid="{00000000-0005-0000-0000-0000B50E0000}"/>
    <cellStyle name="20% - Accent3 40 2" xfId="3769" xr:uid="{00000000-0005-0000-0000-0000B60E0000}"/>
    <cellStyle name="20% - Accent3 40 2 2" xfId="3770" xr:uid="{00000000-0005-0000-0000-0000B70E0000}"/>
    <cellStyle name="20% - Accent3 40 2 2 2" xfId="3771" xr:uid="{00000000-0005-0000-0000-0000B80E0000}"/>
    <cellStyle name="20% - Accent3 40 2 3" xfId="3772" xr:uid="{00000000-0005-0000-0000-0000B90E0000}"/>
    <cellStyle name="20% - Accent3 40 3" xfId="3773" xr:uid="{00000000-0005-0000-0000-0000BA0E0000}"/>
    <cellStyle name="20% - Accent3 40 4" xfId="3774" xr:uid="{00000000-0005-0000-0000-0000BB0E0000}"/>
    <cellStyle name="20% - Accent3 40 5" xfId="3775" xr:uid="{00000000-0005-0000-0000-0000BC0E0000}"/>
    <cellStyle name="20% - Accent3 41" xfId="3776" xr:uid="{00000000-0005-0000-0000-0000BD0E0000}"/>
    <cellStyle name="20% - Accent3 41 2" xfId="3777" xr:uid="{00000000-0005-0000-0000-0000BE0E0000}"/>
    <cellStyle name="20% - Accent3 41 2 2" xfId="3778" xr:uid="{00000000-0005-0000-0000-0000BF0E0000}"/>
    <cellStyle name="20% - Accent3 41 2 2 2" xfId="3779" xr:uid="{00000000-0005-0000-0000-0000C00E0000}"/>
    <cellStyle name="20% - Accent3 41 2 3" xfId="3780" xr:uid="{00000000-0005-0000-0000-0000C10E0000}"/>
    <cellStyle name="20% - Accent3 41 3" xfId="3781" xr:uid="{00000000-0005-0000-0000-0000C20E0000}"/>
    <cellStyle name="20% - Accent3 41 4" xfId="3782" xr:uid="{00000000-0005-0000-0000-0000C30E0000}"/>
    <cellStyle name="20% - Accent3 41 5" xfId="3783" xr:uid="{00000000-0005-0000-0000-0000C40E0000}"/>
    <cellStyle name="20% - Accent3 42" xfId="3784" xr:uid="{00000000-0005-0000-0000-0000C50E0000}"/>
    <cellStyle name="20% - Accent3 42 2" xfId="3785" xr:uid="{00000000-0005-0000-0000-0000C60E0000}"/>
    <cellStyle name="20% - Accent3 42 2 2" xfId="3786" xr:uid="{00000000-0005-0000-0000-0000C70E0000}"/>
    <cellStyle name="20% - Accent3 42 2 2 2" xfId="3787" xr:uid="{00000000-0005-0000-0000-0000C80E0000}"/>
    <cellStyle name="20% - Accent3 42 2 3" xfId="3788" xr:uid="{00000000-0005-0000-0000-0000C90E0000}"/>
    <cellStyle name="20% - Accent3 42 3" xfId="3789" xr:uid="{00000000-0005-0000-0000-0000CA0E0000}"/>
    <cellStyle name="20% - Accent3 42 4" xfId="3790" xr:uid="{00000000-0005-0000-0000-0000CB0E0000}"/>
    <cellStyle name="20% - Accent3 42 5" xfId="3791" xr:uid="{00000000-0005-0000-0000-0000CC0E0000}"/>
    <cellStyle name="20% - Accent3 43" xfId="3792" xr:uid="{00000000-0005-0000-0000-0000CD0E0000}"/>
    <cellStyle name="20% - Accent3 43 2" xfId="3793" xr:uid="{00000000-0005-0000-0000-0000CE0E0000}"/>
    <cellStyle name="20% - Accent3 43 2 2" xfId="3794" xr:uid="{00000000-0005-0000-0000-0000CF0E0000}"/>
    <cellStyle name="20% - Accent3 43 2 2 2" xfId="3795" xr:uid="{00000000-0005-0000-0000-0000D00E0000}"/>
    <cellStyle name="20% - Accent3 43 2 3" xfId="3796" xr:uid="{00000000-0005-0000-0000-0000D10E0000}"/>
    <cellStyle name="20% - Accent3 43 3" xfId="3797" xr:uid="{00000000-0005-0000-0000-0000D20E0000}"/>
    <cellStyle name="20% - Accent3 43 4" xfId="3798" xr:uid="{00000000-0005-0000-0000-0000D30E0000}"/>
    <cellStyle name="20% - Accent3 43 5" xfId="3799" xr:uid="{00000000-0005-0000-0000-0000D40E0000}"/>
    <cellStyle name="20% - Accent3 44" xfId="3800" xr:uid="{00000000-0005-0000-0000-0000D50E0000}"/>
    <cellStyle name="20% - Accent3 44 2" xfId="3801" xr:uid="{00000000-0005-0000-0000-0000D60E0000}"/>
    <cellStyle name="20% - Accent3 44 2 2" xfId="3802" xr:uid="{00000000-0005-0000-0000-0000D70E0000}"/>
    <cellStyle name="20% - Accent3 44 2 2 2" xfId="3803" xr:uid="{00000000-0005-0000-0000-0000D80E0000}"/>
    <cellStyle name="20% - Accent3 44 2 3" xfId="3804" xr:uid="{00000000-0005-0000-0000-0000D90E0000}"/>
    <cellStyle name="20% - Accent3 44 3" xfId="3805" xr:uid="{00000000-0005-0000-0000-0000DA0E0000}"/>
    <cellStyle name="20% - Accent3 44 4" xfId="3806" xr:uid="{00000000-0005-0000-0000-0000DB0E0000}"/>
    <cellStyle name="20% - Accent3 44 5" xfId="3807" xr:uid="{00000000-0005-0000-0000-0000DC0E0000}"/>
    <cellStyle name="20% - Accent3 45" xfId="3808" xr:uid="{00000000-0005-0000-0000-0000DD0E0000}"/>
    <cellStyle name="20% - Accent3 45 2" xfId="3809" xr:uid="{00000000-0005-0000-0000-0000DE0E0000}"/>
    <cellStyle name="20% - Accent3 45 2 2" xfId="3810" xr:uid="{00000000-0005-0000-0000-0000DF0E0000}"/>
    <cellStyle name="20% - Accent3 45 2 2 2" xfId="3811" xr:uid="{00000000-0005-0000-0000-0000E00E0000}"/>
    <cellStyle name="20% - Accent3 45 2 2 2 2" xfId="3812" xr:uid="{00000000-0005-0000-0000-0000E10E0000}"/>
    <cellStyle name="20% - Accent3 45 2 3" xfId="3813" xr:uid="{00000000-0005-0000-0000-0000E20E0000}"/>
    <cellStyle name="20% - Accent3 45 3" xfId="3814" xr:uid="{00000000-0005-0000-0000-0000E30E0000}"/>
    <cellStyle name="20% - Accent3 45 3 2" xfId="3815" xr:uid="{00000000-0005-0000-0000-0000E40E0000}"/>
    <cellStyle name="20% - Accent3 45 3 2 2" xfId="3816" xr:uid="{00000000-0005-0000-0000-0000E50E0000}"/>
    <cellStyle name="20% - Accent3 45 4" xfId="3817" xr:uid="{00000000-0005-0000-0000-0000E60E0000}"/>
    <cellStyle name="20% - Accent3 45 5" xfId="3818" xr:uid="{00000000-0005-0000-0000-0000E70E0000}"/>
    <cellStyle name="20% - Accent3 45 6" xfId="3819" xr:uid="{00000000-0005-0000-0000-0000E80E0000}"/>
    <cellStyle name="20% - Accent3 45 7" xfId="3820" xr:uid="{00000000-0005-0000-0000-0000E90E0000}"/>
    <cellStyle name="20% - Accent3 46" xfId="3821" xr:uid="{00000000-0005-0000-0000-0000EA0E0000}"/>
    <cellStyle name="20% - Accent3 46 2" xfId="3822" xr:uid="{00000000-0005-0000-0000-0000EB0E0000}"/>
    <cellStyle name="20% - Accent3 46 2 2" xfId="3823" xr:uid="{00000000-0005-0000-0000-0000EC0E0000}"/>
    <cellStyle name="20% - Accent3 46 2 2 2" xfId="3824" xr:uid="{00000000-0005-0000-0000-0000ED0E0000}"/>
    <cellStyle name="20% - Accent3 46 2 2 2 2" xfId="3825" xr:uid="{00000000-0005-0000-0000-0000EE0E0000}"/>
    <cellStyle name="20% - Accent3 46 2 3" xfId="3826" xr:uid="{00000000-0005-0000-0000-0000EF0E0000}"/>
    <cellStyle name="20% - Accent3 46 3" xfId="3827" xr:uid="{00000000-0005-0000-0000-0000F00E0000}"/>
    <cellStyle name="20% - Accent3 46 3 2" xfId="3828" xr:uid="{00000000-0005-0000-0000-0000F10E0000}"/>
    <cellStyle name="20% - Accent3 46 3 2 2" xfId="3829" xr:uid="{00000000-0005-0000-0000-0000F20E0000}"/>
    <cellStyle name="20% - Accent3 46 4" xfId="3830" xr:uid="{00000000-0005-0000-0000-0000F30E0000}"/>
    <cellStyle name="20% - Accent3 46 5" xfId="3831" xr:uid="{00000000-0005-0000-0000-0000F40E0000}"/>
    <cellStyle name="20% - Accent3 46 6" xfId="3832" xr:uid="{00000000-0005-0000-0000-0000F50E0000}"/>
    <cellStyle name="20% - Accent3 46 7" xfId="3833" xr:uid="{00000000-0005-0000-0000-0000F60E0000}"/>
    <cellStyle name="20% - Accent3 47" xfId="3834" xr:uid="{00000000-0005-0000-0000-0000F70E0000}"/>
    <cellStyle name="20% - Accent3 47 2" xfId="3835" xr:uid="{00000000-0005-0000-0000-0000F80E0000}"/>
    <cellStyle name="20% - Accent3 47 2 2" xfId="3836" xr:uid="{00000000-0005-0000-0000-0000F90E0000}"/>
    <cellStyle name="20% - Accent3 47 2 2 2" xfId="3837" xr:uid="{00000000-0005-0000-0000-0000FA0E0000}"/>
    <cellStyle name="20% - Accent3 47 2 2 2 2" xfId="3838" xr:uid="{00000000-0005-0000-0000-0000FB0E0000}"/>
    <cellStyle name="20% - Accent3 47 2 3" xfId="3839" xr:uid="{00000000-0005-0000-0000-0000FC0E0000}"/>
    <cellStyle name="20% - Accent3 47 3" xfId="3840" xr:uid="{00000000-0005-0000-0000-0000FD0E0000}"/>
    <cellStyle name="20% - Accent3 47 3 2" xfId="3841" xr:uid="{00000000-0005-0000-0000-0000FE0E0000}"/>
    <cellStyle name="20% - Accent3 47 3 2 2" xfId="3842" xr:uid="{00000000-0005-0000-0000-0000FF0E0000}"/>
    <cellStyle name="20% - Accent3 47 4" xfId="3843" xr:uid="{00000000-0005-0000-0000-0000000F0000}"/>
    <cellStyle name="20% - Accent3 47 5" xfId="3844" xr:uid="{00000000-0005-0000-0000-0000010F0000}"/>
    <cellStyle name="20% - Accent3 47 6" xfId="3845" xr:uid="{00000000-0005-0000-0000-0000020F0000}"/>
    <cellStyle name="20% - Accent3 47 7" xfId="3846" xr:uid="{00000000-0005-0000-0000-0000030F0000}"/>
    <cellStyle name="20% - Accent3 48" xfId="3847" xr:uid="{00000000-0005-0000-0000-0000040F0000}"/>
    <cellStyle name="20% - Accent3 48 2" xfId="3848" xr:uid="{00000000-0005-0000-0000-0000050F0000}"/>
    <cellStyle name="20% - Accent3 48 2 2" xfId="3849" xr:uid="{00000000-0005-0000-0000-0000060F0000}"/>
    <cellStyle name="20% - Accent3 48 2 2 2" xfId="3850" xr:uid="{00000000-0005-0000-0000-0000070F0000}"/>
    <cellStyle name="20% - Accent3 48 2 2 2 2" xfId="3851" xr:uid="{00000000-0005-0000-0000-0000080F0000}"/>
    <cellStyle name="20% - Accent3 48 2 3" xfId="3852" xr:uid="{00000000-0005-0000-0000-0000090F0000}"/>
    <cellStyle name="20% - Accent3 48 3" xfId="3853" xr:uid="{00000000-0005-0000-0000-00000A0F0000}"/>
    <cellStyle name="20% - Accent3 48 3 2" xfId="3854" xr:uid="{00000000-0005-0000-0000-00000B0F0000}"/>
    <cellStyle name="20% - Accent3 48 3 2 2" xfId="3855" xr:uid="{00000000-0005-0000-0000-00000C0F0000}"/>
    <cellStyle name="20% - Accent3 48 4" xfId="3856" xr:uid="{00000000-0005-0000-0000-00000D0F0000}"/>
    <cellStyle name="20% - Accent3 48 5" xfId="3857" xr:uid="{00000000-0005-0000-0000-00000E0F0000}"/>
    <cellStyle name="20% - Accent3 48 6" xfId="3858" xr:uid="{00000000-0005-0000-0000-00000F0F0000}"/>
    <cellStyle name="20% - Accent3 48 7" xfId="3859" xr:uid="{00000000-0005-0000-0000-0000100F0000}"/>
    <cellStyle name="20% - Accent3 49" xfId="3860" xr:uid="{00000000-0005-0000-0000-0000110F0000}"/>
    <cellStyle name="20% - Accent3 49 2" xfId="3861" xr:uid="{00000000-0005-0000-0000-0000120F0000}"/>
    <cellStyle name="20% - Accent3 49 2 2" xfId="3862" xr:uid="{00000000-0005-0000-0000-0000130F0000}"/>
    <cellStyle name="20% - Accent3 49 2 2 2" xfId="3863" xr:uid="{00000000-0005-0000-0000-0000140F0000}"/>
    <cellStyle name="20% - Accent3 49 2 2 2 2" xfId="3864" xr:uid="{00000000-0005-0000-0000-0000150F0000}"/>
    <cellStyle name="20% - Accent3 49 2 3" xfId="3865" xr:uid="{00000000-0005-0000-0000-0000160F0000}"/>
    <cellStyle name="20% - Accent3 49 3" xfId="3866" xr:uid="{00000000-0005-0000-0000-0000170F0000}"/>
    <cellStyle name="20% - Accent3 49 3 2" xfId="3867" xr:uid="{00000000-0005-0000-0000-0000180F0000}"/>
    <cellStyle name="20% - Accent3 49 3 2 2" xfId="3868" xr:uid="{00000000-0005-0000-0000-0000190F0000}"/>
    <cellStyle name="20% - Accent3 49 4" xfId="3869" xr:uid="{00000000-0005-0000-0000-00001A0F0000}"/>
    <cellStyle name="20% - Accent3 49 5" xfId="3870" xr:uid="{00000000-0005-0000-0000-00001B0F0000}"/>
    <cellStyle name="20% - Accent3 49 6" xfId="3871" xr:uid="{00000000-0005-0000-0000-00001C0F0000}"/>
    <cellStyle name="20% - Accent3 49 7" xfId="3872" xr:uid="{00000000-0005-0000-0000-00001D0F0000}"/>
    <cellStyle name="20% - Accent3 5" xfId="3873" xr:uid="{00000000-0005-0000-0000-00001E0F0000}"/>
    <cellStyle name="20% - Accent3 5 10" xfId="3874" xr:uid="{00000000-0005-0000-0000-00001F0F0000}"/>
    <cellStyle name="20% - Accent3 5 11" xfId="3875" xr:uid="{00000000-0005-0000-0000-0000200F0000}"/>
    <cellStyle name="20% - Accent3 5 12" xfId="3876" xr:uid="{00000000-0005-0000-0000-0000210F0000}"/>
    <cellStyle name="20% - Accent3 5 2" xfId="3877" xr:uid="{00000000-0005-0000-0000-0000220F0000}"/>
    <cellStyle name="20% - Accent3 5 2 10" xfId="3878" xr:uid="{00000000-0005-0000-0000-0000230F0000}"/>
    <cellStyle name="20% - Accent3 5 2 11" xfId="3879" xr:uid="{00000000-0005-0000-0000-0000240F0000}"/>
    <cellStyle name="20% - Accent3 5 2 2" xfId="3880" xr:uid="{00000000-0005-0000-0000-0000250F0000}"/>
    <cellStyle name="20% - Accent3 5 2 2 10" xfId="3881" xr:uid="{00000000-0005-0000-0000-0000260F0000}"/>
    <cellStyle name="20% - Accent3 5 2 2 11" xfId="3882" xr:uid="{00000000-0005-0000-0000-0000270F0000}"/>
    <cellStyle name="20% - Accent3 5 2 2 2" xfId="3883" xr:uid="{00000000-0005-0000-0000-0000280F0000}"/>
    <cellStyle name="20% - Accent3 5 2 2 2 2" xfId="3884" xr:uid="{00000000-0005-0000-0000-0000290F0000}"/>
    <cellStyle name="20% - Accent3 5 2 2 3" xfId="3885" xr:uid="{00000000-0005-0000-0000-00002A0F0000}"/>
    <cellStyle name="20% - Accent3 5 2 2 4" xfId="3886" xr:uid="{00000000-0005-0000-0000-00002B0F0000}"/>
    <cellStyle name="20% - Accent3 5 2 2 5" xfId="3887" xr:uid="{00000000-0005-0000-0000-00002C0F0000}"/>
    <cellStyle name="20% - Accent3 5 2 2 6" xfId="3888" xr:uid="{00000000-0005-0000-0000-00002D0F0000}"/>
    <cellStyle name="20% - Accent3 5 2 2 7" xfId="3889" xr:uid="{00000000-0005-0000-0000-00002E0F0000}"/>
    <cellStyle name="20% - Accent3 5 2 2 8" xfId="3890" xr:uid="{00000000-0005-0000-0000-00002F0F0000}"/>
    <cellStyle name="20% - Accent3 5 2 2 9" xfId="3891" xr:uid="{00000000-0005-0000-0000-0000300F0000}"/>
    <cellStyle name="20% - Accent3 5 2 3" xfId="3892" xr:uid="{00000000-0005-0000-0000-0000310F0000}"/>
    <cellStyle name="20% - Accent3 5 2 3 2" xfId="3893" xr:uid="{00000000-0005-0000-0000-0000320F0000}"/>
    <cellStyle name="20% - Accent3 5 2 4" xfId="3894" xr:uid="{00000000-0005-0000-0000-0000330F0000}"/>
    <cellStyle name="20% - Accent3 5 2 5" xfId="3895" xr:uid="{00000000-0005-0000-0000-0000340F0000}"/>
    <cellStyle name="20% - Accent3 5 2 6" xfId="3896" xr:uid="{00000000-0005-0000-0000-0000350F0000}"/>
    <cellStyle name="20% - Accent3 5 2 7" xfId="3897" xr:uid="{00000000-0005-0000-0000-0000360F0000}"/>
    <cellStyle name="20% - Accent3 5 2 8" xfId="3898" xr:uid="{00000000-0005-0000-0000-0000370F0000}"/>
    <cellStyle name="20% - Accent3 5 2 9" xfId="3899" xr:uid="{00000000-0005-0000-0000-0000380F0000}"/>
    <cellStyle name="20% - Accent3 5 3" xfId="3900" xr:uid="{00000000-0005-0000-0000-0000390F0000}"/>
    <cellStyle name="20% - Accent3 5 3 10" xfId="3901" xr:uid="{00000000-0005-0000-0000-00003A0F0000}"/>
    <cellStyle name="20% - Accent3 5 3 11" xfId="3902" xr:uid="{00000000-0005-0000-0000-00003B0F0000}"/>
    <cellStyle name="20% - Accent3 5 3 2" xfId="3903" xr:uid="{00000000-0005-0000-0000-00003C0F0000}"/>
    <cellStyle name="20% - Accent3 5 3 3" xfId="3904" xr:uid="{00000000-0005-0000-0000-00003D0F0000}"/>
    <cellStyle name="20% - Accent3 5 3 4" xfId="3905" xr:uid="{00000000-0005-0000-0000-00003E0F0000}"/>
    <cellStyle name="20% - Accent3 5 3 5" xfId="3906" xr:uid="{00000000-0005-0000-0000-00003F0F0000}"/>
    <cellStyle name="20% - Accent3 5 3 6" xfId="3907" xr:uid="{00000000-0005-0000-0000-0000400F0000}"/>
    <cellStyle name="20% - Accent3 5 3 7" xfId="3908" xr:uid="{00000000-0005-0000-0000-0000410F0000}"/>
    <cellStyle name="20% - Accent3 5 3 8" xfId="3909" xr:uid="{00000000-0005-0000-0000-0000420F0000}"/>
    <cellStyle name="20% - Accent3 5 3 9" xfId="3910" xr:uid="{00000000-0005-0000-0000-0000430F0000}"/>
    <cellStyle name="20% - Accent3 5 4" xfId="3911" xr:uid="{00000000-0005-0000-0000-0000440F0000}"/>
    <cellStyle name="20% - Accent3 5 4 2" xfId="3912" xr:uid="{00000000-0005-0000-0000-0000450F0000}"/>
    <cellStyle name="20% - Accent3 5 5" xfId="3913" xr:uid="{00000000-0005-0000-0000-0000460F0000}"/>
    <cellStyle name="20% - Accent3 5 5 2" xfId="3914" xr:uid="{00000000-0005-0000-0000-0000470F0000}"/>
    <cellStyle name="20% - Accent3 5 6" xfId="3915" xr:uid="{00000000-0005-0000-0000-0000480F0000}"/>
    <cellStyle name="20% - Accent3 5 7" xfId="3916" xr:uid="{00000000-0005-0000-0000-0000490F0000}"/>
    <cellStyle name="20% - Accent3 5 8" xfId="3917" xr:uid="{00000000-0005-0000-0000-00004A0F0000}"/>
    <cellStyle name="20% - Accent3 5 9" xfId="3918" xr:uid="{00000000-0005-0000-0000-00004B0F0000}"/>
    <cellStyle name="20% - Accent3 50" xfId="3919" xr:uid="{00000000-0005-0000-0000-00004C0F0000}"/>
    <cellStyle name="20% - Accent3 50 2" xfId="3920" xr:uid="{00000000-0005-0000-0000-00004D0F0000}"/>
    <cellStyle name="20% - Accent3 50 2 2" xfId="3921" xr:uid="{00000000-0005-0000-0000-00004E0F0000}"/>
    <cellStyle name="20% - Accent3 50 3" xfId="3922" xr:uid="{00000000-0005-0000-0000-00004F0F0000}"/>
    <cellStyle name="20% - Accent3 51" xfId="3923" xr:uid="{00000000-0005-0000-0000-0000500F0000}"/>
    <cellStyle name="20% - Accent3 51 2" xfId="3924" xr:uid="{00000000-0005-0000-0000-0000510F0000}"/>
    <cellStyle name="20% - Accent3 51 2 2" xfId="3925" xr:uid="{00000000-0005-0000-0000-0000520F0000}"/>
    <cellStyle name="20% - Accent3 51 3" xfId="3926" xr:uid="{00000000-0005-0000-0000-0000530F0000}"/>
    <cellStyle name="20% - Accent3 52" xfId="3927" xr:uid="{00000000-0005-0000-0000-0000540F0000}"/>
    <cellStyle name="20% - Accent3 52 2" xfId="3928" xr:uid="{00000000-0005-0000-0000-0000550F0000}"/>
    <cellStyle name="20% - Accent3 52 2 2" xfId="3929" xr:uid="{00000000-0005-0000-0000-0000560F0000}"/>
    <cellStyle name="20% - Accent3 52 3" xfId="3930" xr:uid="{00000000-0005-0000-0000-0000570F0000}"/>
    <cellStyle name="20% - Accent3 53" xfId="3931" xr:uid="{00000000-0005-0000-0000-0000580F0000}"/>
    <cellStyle name="20% - Accent3 53 2" xfId="3932" xr:uid="{00000000-0005-0000-0000-0000590F0000}"/>
    <cellStyle name="20% - Accent3 53 2 2" xfId="3933" xr:uid="{00000000-0005-0000-0000-00005A0F0000}"/>
    <cellStyle name="20% - Accent3 53 3" xfId="3934" xr:uid="{00000000-0005-0000-0000-00005B0F0000}"/>
    <cellStyle name="20% - Accent3 54" xfId="3935" xr:uid="{00000000-0005-0000-0000-00005C0F0000}"/>
    <cellStyle name="20% - Accent3 54 2" xfId="3936" xr:uid="{00000000-0005-0000-0000-00005D0F0000}"/>
    <cellStyle name="20% - Accent3 54 2 2" xfId="3937" xr:uid="{00000000-0005-0000-0000-00005E0F0000}"/>
    <cellStyle name="20% - Accent3 54 3" xfId="3938" xr:uid="{00000000-0005-0000-0000-00005F0F0000}"/>
    <cellStyle name="20% - Accent3 55" xfId="3939" xr:uid="{00000000-0005-0000-0000-0000600F0000}"/>
    <cellStyle name="20% - Accent3 55 2" xfId="3940" xr:uid="{00000000-0005-0000-0000-0000610F0000}"/>
    <cellStyle name="20% - Accent3 55 2 2" xfId="3941" xr:uid="{00000000-0005-0000-0000-0000620F0000}"/>
    <cellStyle name="20% - Accent3 55 3" xfId="3942" xr:uid="{00000000-0005-0000-0000-0000630F0000}"/>
    <cellStyle name="20% - Accent3 56" xfId="3943" xr:uid="{00000000-0005-0000-0000-0000640F0000}"/>
    <cellStyle name="20% - Accent3 56 2" xfId="3944" xr:uid="{00000000-0005-0000-0000-0000650F0000}"/>
    <cellStyle name="20% - Accent3 56 2 2" xfId="3945" xr:uid="{00000000-0005-0000-0000-0000660F0000}"/>
    <cellStyle name="20% - Accent3 56 3" xfId="3946" xr:uid="{00000000-0005-0000-0000-0000670F0000}"/>
    <cellStyle name="20% - Accent3 57" xfId="3947" xr:uid="{00000000-0005-0000-0000-0000680F0000}"/>
    <cellStyle name="20% - Accent3 57 2" xfId="3948" xr:uid="{00000000-0005-0000-0000-0000690F0000}"/>
    <cellStyle name="20% - Accent3 57 2 2" xfId="3949" xr:uid="{00000000-0005-0000-0000-00006A0F0000}"/>
    <cellStyle name="20% - Accent3 57 3" xfId="3950" xr:uid="{00000000-0005-0000-0000-00006B0F0000}"/>
    <cellStyle name="20% - Accent3 58" xfId="3951" xr:uid="{00000000-0005-0000-0000-00006C0F0000}"/>
    <cellStyle name="20% - Accent3 58 2" xfId="3952" xr:uid="{00000000-0005-0000-0000-00006D0F0000}"/>
    <cellStyle name="20% - Accent3 58 2 2" xfId="3953" xr:uid="{00000000-0005-0000-0000-00006E0F0000}"/>
    <cellStyle name="20% - Accent3 58 3" xfId="3954" xr:uid="{00000000-0005-0000-0000-00006F0F0000}"/>
    <cellStyle name="20% - Accent3 59" xfId="3955" xr:uid="{00000000-0005-0000-0000-0000700F0000}"/>
    <cellStyle name="20% - Accent3 59 2" xfId="3956" xr:uid="{00000000-0005-0000-0000-0000710F0000}"/>
    <cellStyle name="20% - Accent3 59 2 2" xfId="3957" xr:uid="{00000000-0005-0000-0000-0000720F0000}"/>
    <cellStyle name="20% - Accent3 59 3" xfId="3958" xr:uid="{00000000-0005-0000-0000-0000730F0000}"/>
    <cellStyle name="20% - Accent3 6" xfId="3959" xr:uid="{00000000-0005-0000-0000-0000740F0000}"/>
    <cellStyle name="20% - Accent3 6 10" xfId="3960" xr:uid="{00000000-0005-0000-0000-0000750F0000}"/>
    <cellStyle name="20% - Accent3 6 11" xfId="3961" xr:uid="{00000000-0005-0000-0000-0000760F0000}"/>
    <cellStyle name="20% - Accent3 6 12" xfId="3962" xr:uid="{00000000-0005-0000-0000-0000770F0000}"/>
    <cellStyle name="20% - Accent3 6 2" xfId="3963" xr:uid="{00000000-0005-0000-0000-0000780F0000}"/>
    <cellStyle name="20% - Accent3 6 2 10" xfId="3964" xr:uid="{00000000-0005-0000-0000-0000790F0000}"/>
    <cellStyle name="20% - Accent3 6 2 11" xfId="3965" xr:uid="{00000000-0005-0000-0000-00007A0F0000}"/>
    <cellStyle name="20% - Accent3 6 2 2" xfId="3966" xr:uid="{00000000-0005-0000-0000-00007B0F0000}"/>
    <cellStyle name="20% - Accent3 6 2 2 10" xfId="3967" xr:uid="{00000000-0005-0000-0000-00007C0F0000}"/>
    <cellStyle name="20% - Accent3 6 2 2 11" xfId="3968" xr:uid="{00000000-0005-0000-0000-00007D0F0000}"/>
    <cellStyle name="20% - Accent3 6 2 2 2" xfId="3969" xr:uid="{00000000-0005-0000-0000-00007E0F0000}"/>
    <cellStyle name="20% - Accent3 6 2 2 2 2" xfId="3970" xr:uid="{00000000-0005-0000-0000-00007F0F0000}"/>
    <cellStyle name="20% - Accent3 6 2 2 3" xfId="3971" xr:uid="{00000000-0005-0000-0000-0000800F0000}"/>
    <cellStyle name="20% - Accent3 6 2 2 4" xfId="3972" xr:uid="{00000000-0005-0000-0000-0000810F0000}"/>
    <cellStyle name="20% - Accent3 6 2 2 5" xfId="3973" xr:uid="{00000000-0005-0000-0000-0000820F0000}"/>
    <cellStyle name="20% - Accent3 6 2 2 6" xfId="3974" xr:uid="{00000000-0005-0000-0000-0000830F0000}"/>
    <cellStyle name="20% - Accent3 6 2 2 7" xfId="3975" xr:uid="{00000000-0005-0000-0000-0000840F0000}"/>
    <cellStyle name="20% - Accent3 6 2 2 8" xfId="3976" xr:uid="{00000000-0005-0000-0000-0000850F0000}"/>
    <cellStyle name="20% - Accent3 6 2 2 9" xfId="3977" xr:uid="{00000000-0005-0000-0000-0000860F0000}"/>
    <cellStyle name="20% - Accent3 6 2 3" xfId="3978" xr:uid="{00000000-0005-0000-0000-0000870F0000}"/>
    <cellStyle name="20% - Accent3 6 2 3 2" xfId="3979" xr:uid="{00000000-0005-0000-0000-0000880F0000}"/>
    <cellStyle name="20% - Accent3 6 2 4" xfId="3980" xr:uid="{00000000-0005-0000-0000-0000890F0000}"/>
    <cellStyle name="20% - Accent3 6 2 5" xfId="3981" xr:uid="{00000000-0005-0000-0000-00008A0F0000}"/>
    <cellStyle name="20% - Accent3 6 2 6" xfId="3982" xr:uid="{00000000-0005-0000-0000-00008B0F0000}"/>
    <cellStyle name="20% - Accent3 6 2 7" xfId="3983" xr:uid="{00000000-0005-0000-0000-00008C0F0000}"/>
    <cellStyle name="20% - Accent3 6 2 8" xfId="3984" xr:uid="{00000000-0005-0000-0000-00008D0F0000}"/>
    <cellStyle name="20% - Accent3 6 2 9" xfId="3985" xr:uid="{00000000-0005-0000-0000-00008E0F0000}"/>
    <cellStyle name="20% - Accent3 6 3" xfId="3986" xr:uid="{00000000-0005-0000-0000-00008F0F0000}"/>
    <cellStyle name="20% - Accent3 6 3 10" xfId="3987" xr:uid="{00000000-0005-0000-0000-0000900F0000}"/>
    <cellStyle name="20% - Accent3 6 3 11" xfId="3988" xr:uid="{00000000-0005-0000-0000-0000910F0000}"/>
    <cellStyle name="20% - Accent3 6 3 2" xfId="3989" xr:uid="{00000000-0005-0000-0000-0000920F0000}"/>
    <cellStyle name="20% - Accent3 6 3 3" xfId="3990" xr:uid="{00000000-0005-0000-0000-0000930F0000}"/>
    <cellStyle name="20% - Accent3 6 3 4" xfId="3991" xr:uid="{00000000-0005-0000-0000-0000940F0000}"/>
    <cellStyle name="20% - Accent3 6 3 5" xfId="3992" xr:uid="{00000000-0005-0000-0000-0000950F0000}"/>
    <cellStyle name="20% - Accent3 6 3 6" xfId="3993" xr:uid="{00000000-0005-0000-0000-0000960F0000}"/>
    <cellStyle name="20% - Accent3 6 3 7" xfId="3994" xr:uid="{00000000-0005-0000-0000-0000970F0000}"/>
    <cellStyle name="20% - Accent3 6 3 8" xfId="3995" xr:uid="{00000000-0005-0000-0000-0000980F0000}"/>
    <cellStyle name="20% - Accent3 6 3 9" xfId="3996" xr:uid="{00000000-0005-0000-0000-0000990F0000}"/>
    <cellStyle name="20% - Accent3 6 4" xfId="3997" xr:uid="{00000000-0005-0000-0000-00009A0F0000}"/>
    <cellStyle name="20% - Accent3 6 4 2" xfId="3998" xr:uid="{00000000-0005-0000-0000-00009B0F0000}"/>
    <cellStyle name="20% - Accent3 6 5" xfId="3999" xr:uid="{00000000-0005-0000-0000-00009C0F0000}"/>
    <cellStyle name="20% - Accent3 6 5 2" xfId="4000" xr:uid="{00000000-0005-0000-0000-00009D0F0000}"/>
    <cellStyle name="20% - Accent3 6 6" xfId="4001" xr:uid="{00000000-0005-0000-0000-00009E0F0000}"/>
    <cellStyle name="20% - Accent3 6 7" xfId="4002" xr:uid="{00000000-0005-0000-0000-00009F0F0000}"/>
    <cellStyle name="20% - Accent3 6 8" xfId="4003" xr:uid="{00000000-0005-0000-0000-0000A00F0000}"/>
    <cellStyle name="20% - Accent3 6 9" xfId="4004" xr:uid="{00000000-0005-0000-0000-0000A10F0000}"/>
    <cellStyle name="20% - Accent3 60" xfId="4005" xr:uid="{00000000-0005-0000-0000-0000A20F0000}"/>
    <cellStyle name="20% - Accent3 60 2" xfId="4006" xr:uid="{00000000-0005-0000-0000-0000A30F0000}"/>
    <cellStyle name="20% - Accent3 60 2 2" xfId="4007" xr:uid="{00000000-0005-0000-0000-0000A40F0000}"/>
    <cellStyle name="20% - Accent3 60 3" xfId="4008" xr:uid="{00000000-0005-0000-0000-0000A50F0000}"/>
    <cellStyle name="20% - Accent3 61" xfId="4009" xr:uid="{00000000-0005-0000-0000-0000A60F0000}"/>
    <cellStyle name="20% - Accent3 61 2" xfId="4010" xr:uid="{00000000-0005-0000-0000-0000A70F0000}"/>
    <cellStyle name="20% - Accent3 61 2 2" xfId="4011" xr:uid="{00000000-0005-0000-0000-0000A80F0000}"/>
    <cellStyle name="20% - Accent3 61 3" xfId="4012" xr:uid="{00000000-0005-0000-0000-0000A90F0000}"/>
    <cellStyle name="20% - Accent3 62" xfId="4013" xr:uid="{00000000-0005-0000-0000-0000AA0F0000}"/>
    <cellStyle name="20% - Accent3 62 2" xfId="4014" xr:uid="{00000000-0005-0000-0000-0000AB0F0000}"/>
    <cellStyle name="20% - Accent3 62 2 2" xfId="4015" xr:uid="{00000000-0005-0000-0000-0000AC0F0000}"/>
    <cellStyle name="20% - Accent3 62 3" xfId="4016" xr:uid="{00000000-0005-0000-0000-0000AD0F0000}"/>
    <cellStyle name="20% - Accent3 63" xfId="4017" xr:uid="{00000000-0005-0000-0000-0000AE0F0000}"/>
    <cellStyle name="20% - Accent3 64" xfId="4018" xr:uid="{00000000-0005-0000-0000-0000AF0F0000}"/>
    <cellStyle name="20% - Accent3 65" xfId="4019" xr:uid="{00000000-0005-0000-0000-0000B00F0000}"/>
    <cellStyle name="20% - Accent3 65 2" xfId="4020" xr:uid="{00000000-0005-0000-0000-0000B10F0000}"/>
    <cellStyle name="20% - Accent3 66" xfId="4021" xr:uid="{00000000-0005-0000-0000-0000B20F0000}"/>
    <cellStyle name="20% - Accent3 66 10" xfId="4022" xr:uid="{00000000-0005-0000-0000-0000B30F0000}"/>
    <cellStyle name="20% - Accent3 66 11" xfId="4023" xr:uid="{00000000-0005-0000-0000-0000B40F0000}"/>
    <cellStyle name="20% - Accent3 66 12" xfId="4024" xr:uid="{00000000-0005-0000-0000-0000B50F0000}"/>
    <cellStyle name="20% - Accent3 66 13" xfId="4025" xr:uid="{00000000-0005-0000-0000-0000B60F0000}"/>
    <cellStyle name="20% - Accent3 66 14" xfId="4026" xr:uid="{00000000-0005-0000-0000-0000B70F0000}"/>
    <cellStyle name="20% - Accent3 66 15" xfId="4027" xr:uid="{00000000-0005-0000-0000-0000B80F0000}"/>
    <cellStyle name="20% - Accent3 66 16" xfId="4028" xr:uid="{00000000-0005-0000-0000-0000B90F0000}"/>
    <cellStyle name="20% - Accent3 66 17" xfId="4029" xr:uid="{00000000-0005-0000-0000-0000BA0F0000}"/>
    <cellStyle name="20% - Accent3 66 18" xfId="4030" xr:uid="{00000000-0005-0000-0000-0000BB0F0000}"/>
    <cellStyle name="20% - Accent3 66 19" xfId="4031" xr:uid="{00000000-0005-0000-0000-0000BC0F0000}"/>
    <cellStyle name="20% - Accent3 66 2" xfId="4032" xr:uid="{00000000-0005-0000-0000-0000BD0F0000}"/>
    <cellStyle name="20% - Accent3 66 20" xfId="4033" xr:uid="{00000000-0005-0000-0000-0000BE0F0000}"/>
    <cellStyle name="20% - Accent3 66 21" xfId="4034" xr:uid="{00000000-0005-0000-0000-0000BF0F0000}"/>
    <cellStyle name="20% - Accent3 66 22" xfId="4035" xr:uid="{00000000-0005-0000-0000-0000C00F0000}"/>
    <cellStyle name="20% - Accent3 66 23" xfId="4036" xr:uid="{00000000-0005-0000-0000-0000C10F0000}"/>
    <cellStyle name="20% - Accent3 66 24" xfId="4037" xr:uid="{00000000-0005-0000-0000-0000C20F0000}"/>
    <cellStyle name="20% - Accent3 66 25" xfId="4038" xr:uid="{00000000-0005-0000-0000-0000C30F0000}"/>
    <cellStyle name="20% - Accent3 66 26" xfId="4039" xr:uid="{00000000-0005-0000-0000-0000C40F0000}"/>
    <cellStyle name="20% - Accent3 66 27" xfId="4040" xr:uid="{00000000-0005-0000-0000-0000C50F0000}"/>
    <cellStyle name="20% - Accent3 66 28" xfId="4041" xr:uid="{00000000-0005-0000-0000-0000C60F0000}"/>
    <cellStyle name="20% - Accent3 66 29" xfId="4042" xr:uid="{00000000-0005-0000-0000-0000C70F0000}"/>
    <cellStyle name="20% - Accent3 66 3" xfId="4043" xr:uid="{00000000-0005-0000-0000-0000C80F0000}"/>
    <cellStyle name="20% - Accent3 66 30" xfId="4044" xr:uid="{00000000-0005-0000-0000-0000C90F0000}"/>
    <cellStyle name="20% - Accent3 66 31" xfId="4045" xr:uid="{00000000-0005-0000-0000-0000CA0F0000}"/>
    <cellStyle name="20% - Accent3 66 32" xfId="4046" xr:uid="{00000000-0005-0000-0000-0000CB0F0000}"/>
    <cellStyle name="20% - Accent3 66 33" xfId="4047" xr:uid="{00000000-0005-0000-0000-0000CC0F0000}"/>
    <cellStyle name="20% - Accent3 66 34" xfId="4048" xr:uid="{00000000-0005-0000-0000-0000CD0F0000}"/>
    <cellStyle name="20% - Accent3 66 35" xfId="4049" xr:uid="{00000000-0005-0000-0000-0000CE0F0000}"/>
    <cellStyle name="20% - Accent3 66 36" xfId="4050" xr:uid="{00000000-0005-0000-0000-0000CF0F0000}"/>
    <cellStyle name="20% - Accent3 66 37" xfId="4051" xr:uid="{00000000-0005-0000-0000-0000D00F0000}"/>
    <cellStyle name="20% - Accent3 66 38" xfId="4052" xr:uid="{00000000-0005-0000-0000-0000D10F0000}"/>
    <cellStyle name="20% - Accent3 66 39" xfId="4053" xr:uid="{00000000-0005-0000-0000-0000D20F0000}"/>
    <cellStyle name="20% - Accent3 66 4" xfId="4054" xr:uid="{00000000-0005-0000-0000-0000D30F0000}"/>
    <cellStyle name="20% - Accent3 66 40" xfId="4055" xr:uid="{00000000-0005-0000-0000-0000D40F0000}"/>
    <cellStyle name="20% - Accent3 66 41" xfId="4056" xr:uid="{00000000-0005-0000-0000-0000D50F0000}"/>
    <cellStyle name="20% - Accent3 66 42" xfId="4057" xr:uid="{00000000-0005-0000-0000-0000D60F0000}"/>
    <cellStyle name="20% - Accent3 66 43" xfId="4058" xr:uid="{00000000-0005-0000-0000-0000D70F0000}"/>
    <cellStyle name="20% - Accent3 66 44" xfId="4059" xr:uid="{00000000-0005-0000-0000-0000D80F0000}"/>
    <cellStyle name="20% - Accent3 66 45" xfId="4060" xr:uid="{00000000-0005-0000-0000-0000D90F0000}"/>
    <cellStyle name="20% - Accent3 66 46" xfId="4061" xr:uid="{00000000-0005-0000-0000-0000DA0F0000}"/>
    <cellStyle name="20% - Accent3 66 47" xfId="4062" xr:uid="{00000000-0005-0000-0000-0000DB0F0000}"/>
    <cellStyle name="20% - Accent3 66 48" xfId="4063" xr:uid="{00000000-0005-0000-0000-0000DC0F0000}"/>
    <cellStyle name="20% - Accent3 66 49" xfId="4064" xr:uid="{00000000-0005-0000-0000-0000DD0F0000}"/>
    <cellStyle name="20% - Accent3 66 5" xfId="4065" xr:uid="{00000000-0005-0000-0000-0000DE0F0000}"/>
    <cellStyle name="20% - Accent3 66 50" xfId="4066" xr:uid="{00000000-0005-0000-0000-0000DF0F0000}"/>
    <cellStyle name="20% - Accent3 66 51" xfId="4067" xr:uid="{00000000-0005-0000-0000-0000E00F0000}"/>
    <cellStyle name="20% - Accent3 66 52" xfId="4068" xr:uid="{00000000-0005-0000-0000-0000E10F0000}"/>
    <cellStyle name="20% - Accent3 66 53" xfId="4069" xr:uid="{00000000-0005-0000-0000-0000E20F0000}"/>
    <cellStyle name="20% - Accent3 66 54" xfId="4070" xr:uid="{00000000-0005-0000-0000-0000E30F0000}"/>
    <cellStyle name="20% - Accent3 66 55" xfId="4071" xr:uid="{00000000-0005-0000-0000-0000E40F0000}"/>
    <cellStyle name="20% - Accent3 66 56" xfId="4072" xr:uid="{00000000-0005-0000-0000-0000E50F0000}"/>
    <cellStyle name="20% - Accent3 66 57" xfId="4073" xr:uid="{00000000-0005-0000-0000-0000E60F0000}"/>
    <cellStyle name="20% - Accent3 66 58" xfId="4074" xr:uid="{00000000-0005-0000-0000-0000E70F0000}"/>
    <cellStyle name="20% - Accent3 66 59" xfId="4075" xr:uid="{00000000-0005-0000-0000-0000E80F0000}"/>
    <cellStyle name="20% - Accent3 66 6" xfId="4076" xr:uid="{00000000-0005-0000-0000-0000E90F0000}"/>
    <cellStyle name="20% - Accent3 66 60" xfId="4077" xr:uid="{00000000-0005-0000-0000-0000EA0F0000}"/>
    <cellStyle name="20% - Accent3 66 61" xfId="4078" xr:uid="{00000000-0005-0000-0000-0000EB0F0000}"/>
    <cellStyle name="20% - Accent3 66 62" xfId="4079" xr:uid="{00000000-0005-0000-0000-0000EC0F0000}"/>
    <cellStyle name="20% - Accent3 66 63" xfId="4080" xr:uid="{00000000-0005-0000-0000-0000ED0F0000}"/>
    <cellStyle name="20% - Accent3 66 64" xfId="4081" xr:uid="{00000000-0005-0000-0000-0000EE0F0000}"/>
    <cellStyle name="20% - Accent3 66 65" xfId="4082" xr:uid="{00000000-0005-0000-0000-0000EF0F0000}"/>
    <cellStyle name="20% - Accent3 66 66" xfId="4083" xr:uid="{00000000-0005-0000-0000-0000F00F0000}"/>
    <cellStyle name="20% - Accent3 66 67" xfId="4084" xr:uid="{00000000-0005-0000-0000-0000F10F0000}"/>
    <cellStyle name="20% - Accent3 66 68" xfId="4085" xr:uid="{00000000-0005-0000-0000-0000F20F0000}"/>
    <cellStyle name="20% - Accent3 66 69" xfId="4086" xr:uid="{00000000-0005-0000-0000-0000F30F0000}"/>
    <cellStyle name="20% - Accent3 66 7" xfId="4087" xr:uid="{00000000-0005-0000-0000-0000F40F0000}"/>
    <cellStyle name="20% - Accent3 66 70" xfId="4088" xr:uid="{00000000-0005-0000-0000-0000F50F0000}"/>
    <cellStyle name="20% - Accent3 66 71" xfId="4089" xr:uid="{00000000-0005-0000-0000-0000F60F0000}"/>
    <cellStyle name="20% - Accent3 66 72" xfId="4090" xr:uid="{00000000-0005-0000-0000-0000F70F0000}"/>
    <cellStyle name="20% - Accent3 66 73" xfId="4091" xr:uid="{00000000-0005-0000-0000-0000F80F0000}"/>
    <cellStyle name="20% - Accent3 66 74" xfId="4092" xr:uid="{00000000-0005-0000-0000-0000F90F0000}"/>
    <cellStyle name="20% - Accent3 66 75" xfId="4093" xr:uid="{00000000-0005-0000-0000-0000FA0F0000}"/>
    <cellStyle name="20% - Accent3 66 76" xfId="4094" xr:uid="{00000000-0005-0000-0000-0000FB0F0000}"/>
    <cellStyle name="20% - Accent3 66 77" xfId="4095" xr:uid="{00000000-0005-0000-0000-0000FC0F0000}"/>
    <cellStyle name="20% - Accent3 66 78" xfId="4096" xr:uid="{00000000-0005-0000-0000-0000FD0F0000}"/>
    <cellStyle name="20% - Accent3 66 79" xfId="4097" xr:uid="{00000000-0005-0000-0000-0000FE0F0000}"/>
    <cellStyle name="20% - Accent3 66 8" xfId="4098" xr:uid="{00000000-0005-0000-0000-0000FF0F0000}"/>
    <cellStyle name="20% - Accent3 66 80" xfId="4099" xr:uid="{00000000-0005-0000-0000-000000100000}"/>
    <cellStyle name="20% - Accent3 66 81" xfId="4100" xr:uid="{00000000-0005-0000-0000-000001100000}"/>
    <cellStyle name="20% - Accent3 66 82" xfId="4101" xr:uid="{00000000-0005-0000-0000-000002100000}"/>
    <cellStyle name="20% - Accent3 66 83" xfId="4102" xr:uid="{00000000-0005-0000-0000-000003100000}"/>
    <cellStyle name="20% - Accent3 66 84" xfId="4103" xr:uid="{00000000-0005-0000-0000-000004100000}"/>
    <cellStyle name="20% - Accent3 66 85" xfId="4104" xr:uid="{00000000-0005-0000-0000-000005100000}"/>
    <cellStyle name="20% - Accent3 66 86" xfId="4105" xr:uid="{00000000-0005-0000-0000-000006100000}"/>
    <cellStyle name="20% - Accent3 66 87" xfId="4106" xr:uid="{00000000-0005-0000-0000-000007100000}"/>
    <cellStyle name="20% - Accent3 66 88" xfId="4107" xr:uid="{00000000-0005-0000-0000-000008100000}"/>
    <cellStyle name="20% - Accent3 66 89" xfId="4108" xr:uid="{00000000-0005-0000-0000-000009100000}"/>
    <cellStyle name="20% - Accent3 66 9" xfId="4109" xr:uid="{00000000-0005-0000-0000-00000A100000}"/>
    <cellStyle name="20% - Accent3 66 90" xfId="4110" xr:uid="{00000000-0005-0000-0000-00000B100000}"/>
    <cellStyle name="20% - Accent3 66 91" xfId="4111" xr:uid="{00000000-0005-0000-0000-00000C100000}"/>
    <cellStyle name="20% - Accent3 66 92" xfId="4112" xr:uid="{00000000-0005-0000-0000-00000D100000}"/>
    <cellStyle name="20% - Accent3 66 93" xfId="4113" xr:uid="{00000000-0005-0000-0000-00000E100000}"/>
    <cellStyle name="20% - Accent3 67" xfId="4114" xr:uid="{00000000-0005-0000-0000-00000F100000}"/>
    <cellStyle name="20% - Accent3 67 10" xfId="4115" xr:uid="{00000000-0005-0000-0000-000010100000}"/>
    <cellStyle name="20% - Accent3 67 11" xfId="4116" xr:uid="{00000000-0005-0000-0000-000011100000}"/>
    <cellStyle name="20% - Accent3 67 12" xfId="4117" xr:uid="{00000000-0005-0000-0000-000012100000}"/>
    <cellStyle name="20% - Accent3 67 13" xfId="4118" xr:uid="{00000000-0005-0000-0000-000013100000}"/>
    <cellStyle name="20% - Accent3 67 14" xfId="4119" xr:uid="{00000000-0005-0000-0000-000014100000}"/>
    <cellStyle name="20% - Accent3 67 15" xfId="4120" xr:uid="{00000000-0005-0000-0000-000015100000}"/>
    <cellStyle name="20% - Accent3 67 16" xfId="4121" xr:uid="{00000000-0005-0000-0000-000016100000}"/>
    <cellStyle name="20% - Accent3 67 17" xfId="4122" xr:uid="{00000000-0005-0000-0000-000017100000}"/>
    <cellStyle name="20% - Accent3 67 18" xfId="4123" xr:uid="{00000000-0005-0000-0000-000018100000}"/>
    <cellStyle name="20% - Accent3 67 19" xfId="4124" xr:uid="{00000000-0005-0000-0000-000019100000}"/>
    <cellStyle name="20% - Accent3 67 2" xfId="4125" xr:uid="{00000000-0005-0000-0000-00001A100000}"/>
    <cellStyle name="20% - Accent3 67 20" xfId="4126" xr:uid="{00000000-0005-0000-0000-00001B100000}"/>
    <cellStyle name="20% - Accent3 67 21" xfId="4127" xr:uid="{00000000-0005-0000-0000-00001C100000}"/>
    <cellStyle name="20% - Accent3 67 22" xfId="4128" xr:uid="{00000000-0005-0000-0000-00001D100000}"/>
    <cellStyle name="20% - Accent3 67 23" xfId="4129" xr:uid="{00000000-0005-0000-0000-00001E100000}"/>
    <cellStyle name="20% - Accent3 67 24" xfId="4130" xr:uid="{00000000-0005-0000-0000-00001F100000}"/>
    <cellStyle name="20% - Accent3 67 25" xfId="4131" xr:uid="{00000000-0005-0000-0000-000020100000}"/>
    <cellStyle name="20% - Accent3 67 26" xfId="4132" xr:uid="{00000000-0005-0000-0000-000021100000}"/>
    <cellStyle name="20% - Accent3 67 27" xfId="4133" xr:uid="{00000000-0005-0000-0000-000022100000}"/>
    <cellStyle name="20% - Accent3 67 28" xfId="4134" xr:uid="{00000000-0005-0000-0000-000023100000}"/>
    <cellStyle name="20% - Accent3 67 29" xfId="4135" xr:uid="{00000000-0005-0000-0000-000024100000}"/>
    <cellStyle name="20% - Accent3 67 3" xfId="4136" xr:uid="{00000000-0005-0000-0000-000025100000}"/>
    <cellStyle name="20% - Accent3 67 30" xfId="4137" xr:uid="{00000000-0005-0000-0000-000026100000}"/>
    <cellStyle name="20% - Accent3 67 31" xfId="4138" xr:uid="{00000000-0005-0000-0000-000027100000}"/>
    <cellStyle name="20% - Accent3 67 32" xfId="4139" xr:uid="{00000000-0005-0000-0000-000028100000}"/>
    <cellStyle name="20% - Accent3 67 33" xfId="4140" xr:uid="{00000000-0005-0000-0000-000029100000}"/>
    <cellStyle name="20% - Accent3 67 34" xfId="4141" xr:uid="{00000000-0005-0000-0000-00002A100000}"/>
    <cellStyle name="20% - Accent3 67 35" xfId="4142" xr:uid="{00000000-0005-0000-0000-00002B100000}"/>
    <cellStyle name="20% - Accent3 67 36" xfId="4143" xr:uid="{00000000-0005-0000-0000-00002C100000}"/>
    <cellStyle name="20% - Accent3 67 37" xfId="4144" xr:uid="{00000000-0005-0000-0000-00002D100000}"/>
    <cellStyle name="20% - Accent3 67 38" xfId="4145" xr:uid="{00000000-0005-0000-0000-00002E100000}"/>
    <cellStyle name="20% - Accent3 67 39" xfId="4146" xr:uid="{00000000-0005-0000-0000-00002F100000}"/>
    <cellStyle name="20% - Accent3 67 4" xfId="4147" xr:uid="{00000000-0005-0000-0000-000030100000}"/>
    <cellStyle name="20% - Accent3 67 40" xfId="4148" xr:uid="{00000000-0005-0000-0000-000031100000}"/>
    <cellStyle name="20% - Accent3 67 41" xfId="4149" xr:uid="{00000000-0005-0000-0000-000032100000}"/>
    <cellStyle name="20% - Accent3 67 42" xfId="4150" xr:uid="{00000000-0005-0000-0000-000033100000}"/>
    <cellStyle name="20% - Accent3 67 43" xfId="4151" xr:uid="{00000000-0005-0000-0000-000034100000}"/>
    <cellStyle name="20% - Accent3 67 44" xfId="4152" xr:uid="{00000000-0005-0000-0000-000035100000}"/>
    <cellStyle name="20% - Accent3 67 45" xfId="4153" xr:uid="{00000000-0005-0000-0000-000036100000}"/>
    <cellStyle name="20% - Accent3 67 46" xfId="4154" xr:uid="{00000000-0005-0000-0000-000037100000}"/>
    <cellStyle name="20% - Accent3 67 47" xfId="4155" xr:uid="{00000000-0005-0000-0000-000038100000}"/>
    <cellStyle name="20% - Accent3 67 48" xfId="4156" xr:uid="{00000000-0005-0000-0000-000039100000}"/>
    <cellStyle name="20% - Accent3 67 49" xfId="4157" xr:uid="{00000000-0005-0000-0000-00003A100000}"/>
    <cellStyle name="20% - Accent3 67 5" xfId="4158" xr:uid="{00000000-0005-0000-0000-00003B100000}"/>
    <cellStyle name="20% - Accent3 67 50" xfId="4159" xr:uid="{00000000-0005-0000-0000-00003C100000}"/>
    <cellStyle name="20% - Accent3 67 51" xfId="4160" xr:uid="{00000000-0005-0000-0000-00003D100000}"/>
    <cellStyle name="20% - Accent3 67 52" xfId="4161" xr:uid="{00000000-0005-0000-0000-00003E100000}"/>
    <cellStyle name="20% - Accent3 67 53" xfId="4162" xr:uid="{00000000-0005-0000-0000-00003F100000}"/>
    <cellStyle name="20% - Accent3 67 54" xfId="4163" xr:uid="{00000000-0005-0000-0000-000040100000}"/>
    <cellStyle name="20% - Accent3 67 55" xfId="4164" xr:uid="{00000000-0005-0000-0000-000041100000}"/>
    <cellStyle name="20% - Accent3 67 56" xfId="4165" xr:uid="{00000000-0005-0000-0000-000042100000}"/>
    <cellStyle name="20% - Accent3 67 57" xfId="4166" xr:uid="{00000000-0005-0000-0000-000043100000}"/>
    <cellStyle name="20% - Accent3 67 58" xfId="4167" xr:uid="{00000000-0005-0000-0000-000044100000}"/>
    <cellStyle name="20% - Accent3 67 59" xfId="4168" xr:uid="{00000000-0005-0000-0000-000045100000}"/>
    <cellStyle name="20% - Accent3 67 6" xfId="4169" xr:uid="{00000000-0005-0000-0000-000046100000}"/>
    <cellStyle name="20% - Accent3 67 60" xfId="4170" xr:uid="{00000000-0005-0000-0000-000047100000}"/>
    <cellStyle name="20% - Accent3 67 61" xfId="4171" xr:uid="{00000000-0005-0000-0000-000048100000}"/>
    <cellStyle name="20% - Accent3 67 62" xfId="4172" xr:uid="{00000000-0005-0000-0000-000049100000}"/>
    <cellStyle name="20% - Accent3 67 63" xfId="4173" xr:uid="{00000000-0005-0000-0000-00004A100000}"/>
    <cellStyle name="20% - Accent3 67 64" xfId="4174" xr:uid="{00000000-0005-0000-0000-00004B100000}"/>
    <cellStyle name="20% - Accent3 67 65" xfId="4175" xr:uid="{00000000-0005-0000-0000-00004C100000}"/>
    <cellStyle name="20% - Accent3 67 66" xfId="4176" xr:uid="{00000000-0005-0000-0000-00004D100000}"/>
    <cellStyle name="20% - Accent3 67 67" xfId="4177" xr:uid="{00000000-0005-0000-0000-00004E100000}"/>
    <cellStyle name="20% - Accent3 67 68" xfId="4178" xr:uid="{00000000-0005-0000-0000-00004F100000}"/>
    <cellStyle name="20% - Accent3 67 69" xfId="4179" xr:uid="{00000000-0005-0000-0000-000050100000}"/>
    <cellStyle name="20% - Accent3 67 7" xfId="4180" xr:uid="{00000000-0005-0000-0000-000051100000}"/>
    <cellStyle name="20% - Accent3 67 70" xfId="4181" xr:uid="{00000000-0005-0000-0000-000052100000}"/>
    <cellStyle name="20% - Accent3 67 71" xfId="4182" xr:uid="{00000000-0005-0000-0000-000053100000}"/>
    <cellStyle name="20% - Accent3 67 72" xfId="4183" xr:uid="{00000000-0005-0000-0000-000054100000}"/>
    <cellStyle name="20% - Accent3 67 73" xfId="4184" xr:uid="{00000000-0005-0000-0000-000055100000}"/>
    <cellStyle name="20% - Accent3 67 74" xfId="4185" xr:uid="{00000000-0005-0000-0000-000056100000}"/>
    <cellStyle name="20% - Accent3 67 75" xfId="4186" xr:uid="{00000000-0005-0000-0000-000057100000}"/>
    <cellStyle name="20% - Accent3 67 76" xfId="4187" xr:uid="{00000000-0005-0000-0000-000058100000}"/>
    <cellStyle name="20% - Accent3 67 77" xfId="4188" xr:uid="{00000000-0005-0000-0000-000059100000}"/>
    <cellStyle name="20% - Accent3 67 78" xfId="4189" xr:uid="{00000000-0005-0000-0000-00005A100000}"/>
    <cellStyle name="20% - Accent3 67 79" xfId="4190" xr:uid="{00000000-0005-0000-0000-00005B100000}"/>
    <cellStyle name="20% - Accent3 67 8" xfId="4191" xr:uid="{00000000-0005-0000-0000-00005C100000}"/>
    <cellStyle name="20% - Accent3 67 80" xfId="4192" xr:uid="{00000000-0005-0000-0000-00005D100000}"/>
    <cellStyle name="20% - Accent3 67 81" xfId="4193" xr:uid="{00000000-0005-0000-0000-00005E100000}"/>
    <cellStyle name="20% - Accent3 67 82" xfId="4194" xr:uid="{00000000-0005-0000-0000-00005F100000}"/>
    <cellStyle name="20% - Accent3 67 83" xfId="4195" xr:uid="{00000000-0005-0000-0000-000060100000}"/>
    <cellStyle name="20% - Accent3 67 84" xfId="4196" xr:uid="{00000000-0005-0000-0000-000061100000}"/>
    <cellStyle name="20% - Accent3 67 85" xfId="4197" xr:uid="{00000000-0005-0000-0000-000062100000}"/>
    <cellStyle name="20% - Accent3 67 86" xfId="4198" xr:uid="{00000000-0005-0000-0000-000063100000}"/>
    <cellStyle name="20% - Accent3 67 87" xfId="4199" xr:uid="{00000000-0005-0000-0000-000064100000}"/>
    <cellStyle name="20% - Accent3 67 88" xfId="4200" xr:uid="{00000000-0005-0000-0000-000065100000}"/>
    <cellStyle name="20% - Accent3 67 89" xfId="4201" xr:uid="{00000000-0005-0000-0000-000066100000}"/>
    <cellStyle name="20% - Accent3 67 9" xfId="4202" xr:uid="{00000000-0005-0000-0000-000067100000}"/>
    <cellStyle name="20% - Accent3 67 90" xfId="4203" xr:uid="{00000000-0005-0000-0000-000068100000}"/>
    <cellStyle name="20% - Accent3 67 91" xfId="4204" xr:uid="{00000000-0005-0000-0000-000069100000}"/>
    <cellStyle name="20% - Accent3 67 92" xfId="4205" xr:uid="{00000000-0005-0000-0000-00006A100000}"/>
    <cellStyle name="20% - Accent3 67 93" xfId="4206" xr:uid="{00000000-0005-0000-0000-00006B100000}"/>
    <cellStyle name="20% - Accent3 68" xfId="4207" xr:uid="{00000000-0005-0000-0000-00006C100000}"/>
    <cellStyle name="20% - Accent3 68 10" xfId="4208" xr:uid="{00000000-0005-0000-0000-00006D100000}"/>
    <cellStyle name="20% - Accent3 68 11" xfId="4209" xr:uid="{00000000-0005-0000-0000-00006E100000}"/>
    <cellStyle name="20% - Accent3 68 12" xfId="4210" xr:uid="{00000000-0005-0000-0000-00006F100000}"/>
    <cellStyle name="20% - Accent3 68 13" xfId="4211" xr:uid="{00000000-0005-0000-0000-000070100000}"/>
    <cellStyle name="20% - Accent3 68 14" xfId="4212" xr:uid="{00000000-0005-0000-0000-000071100000}"/>
    <cellStyle name="20% - Accent3 68 15" xfId="4213" xr:uid="{00000000-0005-0000-0000-000072100000}"/>
    <cellStyle name="20% - Accent3 68 16" xfId="4214" xr:uid="{00000000-0005-0000-0000-000073100000}"/>
    <cellStyle name="20% - Accent3 68 17" xfId="4215" xr:uid="{00000000-0005-0000-0000-000074100000}"/>
    <cellStyle name="20% - Accent3 68 18" xfId="4216" xr:uid="{00000000-0005-0000-0000-000075100000}"/>
    <cellStyle name="20% - Accent3 68 19" xfId="4217" xr:uid="{00000000-0005-0000-0000-000076100000}"/>
    <cellStyle name="20% - Accent3 68 2" xfId="4218" xr:uid="{00000000-0005-0000-0000-000077100000}"/>
    <cellStyle name="20% - Accent3 68 20" xfId="4219" xr:uid="{00000000-0005-0000-0000-000078100000}"/>
    <cellStyle name="20% - Accent3 68 21" xfId="4220" xr:uid="{00000000-0005-0000-0000-000079100000}"/>
    <cellStyle name="20% - Accent3 68 22" xfId="4221" xr:uid="{00000000-0005-0000-0000-00007A100000}"/>
    <cellStyle name="20% - Accent3 68 23" xfId="4222" xr:uid="{00000000-0005-0000-0000-00007B100000}"/>
    <cellStyle name="20% - Accent3 68 24" xfId="4223" xr:uid="{00000000-0005-0000-0000-00007C100000}"/>
    <cellStyle name="20% - Accent3 68 25" xfId="4224" xr:uid="{00000000-0005-0000-0000-00007D100000}"/>
    <cellStyle name="20% - Accent3 68 26" xfId="4225" xr:uid="{00000000-0005-0000-0000-00007E100000}"/>
    <cellStyle name="20% - Accent3 68 27" xfId="4226" xr:uid="{00000000-0005-0000-0000-00007F100000}"/>
    <cellStyle name="20% - Accent3 68 28" xfId="4227" xr:uid="{00000000-0005-0000-0000-000080100000}"/>
    <cellStyle name="20% - Accent3 68 29" xfId="4228" xr:uid="{00000000-0005-0000-0000-000081100000}"/>
    <cellStyle name="20% - Accent3 68 3" xfId="4229" xr:uid="{00000000-0005-0000-0000-000082100000}"/>
    <cellStyle name="20% - Accent3 68 30" xfId="4230" xr:uid="{00000000-0005-0000-0000-000083100000}"/>
    <cellStyle name="20% - Accent3 68 31" xfId="4231" xr:uid="{00000000-0005-0000-0000-000084100000}"/>
    <cellStyle name="20% - Accent3 68 32" xfId="4232" xr:uid="{00000000-0005-0000-0000-000085100000}"/>
    <cellStyle name="20% - Accent3 68 33" xfId="4233" xr:uid="{00000000-0005-0000-0000-000086100000}"/>
    <cellStyle name="20% - Accent3 68 34" xfId="4234" xr:uid="{00000000-0005-0000-0000-000087100000}"/>
    <cellStyle name="20% - Accent3 68 35" xfId="4235" xr:uid="{00000000-0005-0000-0000-000088100000}"/>
    <cellStyle name="20% - Accent3 68 36" xfId="4236" xr:uid="{00000000-0005-0000-0000-000089100000}"/>
    <cellStyle name="20% - Accent3 68 37" xfId="4237" xr:uid="{00000000-0005-0000-0000-00008A100000}"/>
    <cellStyle name="20% - Accent3 68 38" xfId="4238" xr:uid="{00000000-0005-0000-0000-00008B100000}"/>
    <cellStyle name="20% - Accent3 68 39" xfId="4239" xr:uid="{00000000-0005-0000-0000-00008C100000}"/>
    <cellStyle name="20% - Accent3 68 4" xfId="4240" xr:uid="{00000000-0005-0000-0000-00008D100000}"/>
    <cellStyle name="20% - Accent3 68 40" xfId="4241" xr:uid="{00000000-0005-0000-0000-00008E100000}"/>
    <cellStyle name="20% - Accent3 68 41" xfId="4242" xr:uid="{00000000-0005-0000-0000-00008F100000}"/>
    <cellStyle name="20% - Accent3 68 42" xfId="4243" xr:uid="{00000000-0005-0000-0000-000090100000}"/>
    <cellStyle name="20% - Accent3 68 43" xfId="4244" xr:uid="{00000000-0005-0000-0000-000091100000}"/>
    <cellStyle name="20% - Accent3 68 44" xfId="4245" xr:uid="{00000000-0005-0000-0000-000092100000}"/>
    <cellStyle name="20% - Accent3 68 45" xfId="4246" xr:uid="{00000000-0005-0000-0000-000093100000}"/>
    <cellStyle name="20% - Accent3 68 46" xfId="4247" xr:uid="{00000000-0005-0000-0000-000094100000}"/>
    <cellStyle name="20% - Accent3 68 47" xfId="4248" xr:uid="{00000000-0005-0000-0000-000095100000}"/>
    <cellStyle name="20% - Accent3 68 48" xfId="4249" xr:uid="{00000000-0005-0000-0000-000096100000}"/>
    <cellStyle name="20% - Accent3 68 49" xfId="4250" xr:uid="{00000000-0005-0000-0000-000097100000}"/>
    <cellStyle name="20% - Accent3 68 5" xfId="4251" xr:uid="{00000000-0005-0000-0000-000098100000}"/>
    <cellStyle name="20% - Accent3 68 50" xfId="4252" xr:uid="{00000000-0005-0000-0000-000099100000}"/>
    <cellStyle name="20% - Accent3 68 51" xfId="4253" xr:uid="{00000000-0005-0000-0000-00009A100000}"/>
    <cellStyle name="20% - Accent3 68 52" xfId="4254" xr:uid="{00000000-0005-0000-0000-00009B100000}"/>
    <cellStyle name="20% - Accent3 68 53" xfId="4255" xr:uid="{00000000-0005-0000-0000-00009C100000}"/>
    <cellStyle name="20% - Accent3 68 54" xfId="4256" xr:uid="{00000000-0005-0000-0000-00009D100000}"/>
    <cellStyle name="20% - Accent3 68 55" xfId="4257" xr:uid="{00000000-0005-0000-0000-00009E100000}"/>
    <cellStyle name="20% - Accent3 68 56" xfId="4258" xr:uid="{00000000-0005-0000-0000-00009F100000}"/>
    <cellStyle name="20% - Accent3 68 57" xfId="4259" xr:uid="{00000000-0005-0000-0000-0000A0100000}"/>
    <cellStyle name="20% - Accent3 68 58" xfId="4260" xr:uid="{00000000-0005-0000-0000-0000A1100000}"/>
    <cellStyle name="20% - Accent3 68 59" xfId="4261" xr:uid="{00000000-0005-0000-0000-0000A2100000}"/>
    <cellStyle name="20% - Accent3 68 6" xfId="4262" xr:uid="{00000000-0005-0000-0000-0000A3100000}"/>
    <cellStyle name="20% - Accent3 68 60" xfId="4263" xr:uid="{00000000-0005-0000-0000-0000A4100000}"/>
    <cellStyle name="20% - Accent3 68 61" xfId="4264" xr:uid="{00000000-0005-0000-0000-0000A5100000}"/>
    <cellStyle name="20% - Accent3 68 62" xfId="4265" xr:uid="{00000000-0005-0000-0000-0000A6100000}"/>
    <cellStyle name="20% - Accent3 68 63" xfId="4266" xr:uid="{00000000-0005-0000-0000-0000A7100000}"/>
    <cellStyle name="20% - Accent3 68 64" xfId="4267" xr:uid="{00000000-0005-0000-0000-0000A8100000}"/>
    <cellStyle name="20% - Accent3 68 65" xfId="4268" xr:uid="{00000000-0005-0000-0000-0000A9100000}"/>
    <cellStyle name="20% - Accent3 68 66" xfId="4269" xr:uid="{00000000-0005-0000-0000-0000AA100000}"/>
    <cellStyle name="20% - Accent3 68 67" xfId="4270" xr:uid="{00000000-0005-0000-0000-0000AB100000}"/>
    <cellStyle name="20% - Accent3 68 68" xfId="4271" xr:uid="{00000000-0005-0000-0000-0000AC100000}"/>
    <cellStyle name="20% - Accent3 68 69" xfId="4272" xr:uid="{00000000-0005-0000-0000-0000AD100000}"/>
    <cellStyle name="20% - Accent3 68 7" xfId="4273" xr:uid="{00000000-0005-0000-0000-0000AE100000}"/>
    <cellStyle name="20% - Accent3 68 70" xfId="4274" xr:uid="{00000000-0005-0000-0000-0000AF100000}"/>
    <cellStyle name="20% - Accent3 68 71" xfId="4275" xr:uid="{00000000-0005-0000-0000-0000B0100000}"/>
    <cellStyle name="20% - Accent3 68 72" xfId="4276" xr:uid="{00000000-0005-0000-0000-0000B1100000}"/>
    <cellStyle name="20% - Accent3 68 73" xfId="4277" xr:uid="{00000000-0005-0000-0000-0000B2100000}"/>
    <cellStyle name="20% - Accent3 68 74" xfId="4278" xr:uid="{00000000-0005-0000-0000-0000B3100000}"/>
    <cellStyle name="20% - Accent3 68 75" xfId="4279" xr:uid="{00000000-0005-0000-0000-0000B4100000}"/>
    <cellStyle name="20% - Accent3 68 76" xfId="4280" xr:uid="{00000000-0005-0000-0000-0000B5100000}"/>
    <cellStyle name="20% - Accent3 68 77" xfId="4281" xr:uid="{00000000-0005-0000-0000-0000B6100000}"/>
    <cellStyle name="20% - Accent3 68 78" xfId="4282" xr:uid="{00000000-0005-0000-0000-0000B7100000}"/>
    <cellStyle name="20% - Accent3 68 79" xfId="4283" xr:uid="{00000000-0005-0000-0000-0000B8100000}"/>
    <cellStyle name="20% - Accent3 68 8" xfId="4284" xr:uid="{00000000-0005-0000-0000-0000B9100000}"/>
    <cellStyle name="20% - Accent3 68 80" xfId="4285" xr:uid="{00000000-0005-0000-0000-0000BA100000}"/>
    <cellStyle name="20% - Accent3 68 81" xfId="4286" xr:uid="{00000000-0005-0000-0000-0000BB100000}"/>
    <cellStyle name="20% - Accent3 68 82" xfId="4287" xr:uid="{00000000-0005-0000-0000-0000BC100000}"/>
    <cellStyle name="20% - Accent3 68 83" xfId="4288" xr:uid="{00000000-0005-0000-0000-0000BD100000}"/>
    <cellStyle name="20% - Accent3 68 84" xfId="4289" xr:uid="{00000000-0005-0000-0000-0000BE100000}"/>
    <cellStyle name="20% - Accent3 68 85" xfId="4290" xr:uid="{00000000-0005-0000-0000-0000BF100000}"/>
    <cellStyle name="20% - Accent3 68 86" xfId="4291" xr:uid="{00000000-0005-0000-0000-0000C0100000}"/>
    <cellStyle name="20% - Accent3 68 87" xfId="4292" xr:uid="{00000000-0005-0000-0000-0000C1100000}"/>
    <cellStyle name="20% - Accent3 68 88" xfId="4293" xr:uid="{00000000-0005-0000-0000-0000C2100000}"/>
    <cellStyle name="20% - Accent3 68 89" xfId="4294" xr:uid="{00000000-0005-0000-0000-0000C3100000}"/>
    <cellStyle name="20% - Accent3 68 9" xfId="4295" xr:uid="{00000000-0005-0000-0000-0000C4100000}"/>
    <cellStyle name="20% - Accent3 68 90" xfId="4296" xr:uid="{00000000-0005-0000-0000-0000C5100000}"/>
    <cellStyle name="20% - Accent3 68 91" xfId="4297" xr:uid="{00000000-0005-0000-0000-0000C6100000}"/>
    <cellStyle name="20% - Accent3 68 92" xfId="4298" xr:uid="{00000000-0005-0000-0000-0000C7100000}"/>
    <cellStyle name="20% - Accent3 68 93" xfId="4299" xr:uid="{00000000-0005-0000-0000-0000C8100000}"/>
    <cellStyle name="20% - Accent3 69" xfId="4300" xr:uid="{00000000-0005-0000-0000-0000C9100000}"/>
    <cellStyle name="20% - Accent3 69 10" xfId="4301" xr:uid="{00000000-0005-0000-0000-0000CA100000}"/>
    <cellStyle name="20% - Accent3 69 11" xfId="4302" xr:uid="{00000000-0005-0000-0000-0000CB100000}"/>
    <cellStyle name="20% - Accent3 69 12" xfId="4303" xr:uid="{00000000-0005-0000-0000-0000CC100000}"/>
    <cellStyle name="20% - Accent3 69 13" xfId="4304" xr:uid="{00000000-0005-0000-0000-0000CD100000}"/>
    <cellStyle name="20% - Accent3 69 14" xfId="4305" xr:uid="{00000000-0005-0000-0000-0000CE100000}"/>
    <cellStyle name="20% - Accent3 69 15" xfId="4306" xr:uid="{00000000-0005-0000-0000-0000CF100000}"/>
    <cellStyle name="20% - Accent3 69 16" xfId="4307" xr:uid="{00000000-0005-0000-0000-0000D0100000}"/>
    <cellStyle name="20% - Accent3 69 17" xfId="4308" xr:uid="{00000000-0005-0000-0000-0000D1100000}"/>
    <cellStyle name="20% - Accent3 69 18" xfId="4309" xr:uid="{00000000-0005-0000-0000-0000D2100000}"/>
    <cellStyle name="20% - Accent3 69 19" xfId="4310" xr:uid="{00000000-0005-0000-0000-0000D3100000}"/>
    <cellStyle name="20% - Accent3 69 2" xfId="4311" xr:uid="{00000000-0005-0000-0000-0000D4100000}"/>
    <cellStyle name="20% - Accent3 69 20" xfId="4312" xr:uid="{00000000-0005-0000-0000-0000D5100000}"/>
    <cellStyle name="20% - Accent3 69 21" xfId="4313" xr:uid="{00000000-0005-0000-0000-0000D6100000}"/>
    <cellStyle name="20% - Accent3 69 22" xfId="4314" xr:uid="{00000000-0005-0000-0000-0000D7100000}"/>
    <cellStyle name="20% - Accent3 69 23" xfId="4315" xr:uid="{00000000-0005-0000-0000-0000D8100000}"/>
    <cellStyle name="20% - Accent3 69 24" xfId="4316" xr:uid="{00000000-0005-0000-0000-0000D9100000}"/>
    <cellStyle name="20% - Accent3 69 25" xfId="4317" xr:uid="{00000000-0005-0000-0000-0000DA100000}"/>
    <cellStyle name="20% - Accent3 69 26" xfId="4318" xr:uid="{00000000-0005-0000-0000-0000DB100000}"/>
    <cellStyle name="20% - Accent3 69 27" xfId="4319" xr:uid="{00000000-0005-0000-0000-0000DC100000}"/>
    <cellStyle name="20% - Accent3 69 28" xfId="4320" xr:uid="{00000000-0005-0000-0000-0000DD100000}"/>
    <cellStyle name="20% - Accent3 69 29" xfId="4321" xr:uid="{00000000-0005-0000-0000-0000DE100000}"/>
    <cellStyle name="20% - Accent3 69 3" xfId="4322" xr:uid="{00000000-0005-0000-0000-0000DF100000}"/>
    <cellStyle name="20% - Accent3 69 30" xfId="4323" xr:uid="{00000000-0005-0000-0000-0000E0100000}"/>
    <cellStyle name="20% - Accent3 69 31" xfId="4324" xr:uid="{00000000-0005-0000-0000-0000E1100000}"/>
    <cellStyle name="20% - Accent3 69 32" xfId="4325" xr:uid="{00000000-0005-0000-0000-0000E2100000}"/>
    <cellStyle name="20% - Accent3 69 33" xfId="4326" xr:uid="{00000000-0005-0000-0000-0000E3100000}"/>
    <cellStyle name="20% - Accent3 69 34" xfId="4327" xr:uid="{00000000-0005-0000-0000-0000E4100000}"/>
    <cellStyle name="20% - Accent3 69 35" xfId="4328" xr:uid="{00000000-0005-0000-0000-0000E5100000}"/>
    <cellStyle name="20% - Accent3 69 36" xfId="4329" xr:uid="{00000000-0005-0000-0000-0000E6100000}"/>
    <cellStyle name="20% - Accent3 69 37" xfId="4330" xr:uid="{00000000-0005-0000-0000-0000E7100000}"/>
    <cellStyle name="20% - Accent3 69 38" xfId="4331" xr:uid="{00000000-0005-0000-0000-0000E8100000}"/>
    <cellStyle name="20% - Accent3 69 39" xfId="4332" xr:uid="{00000000-0005-0000-0000-0000E9100000}"/>
    <cellStyle name="20% - Accent3 69 4" xfId="4333" xr:uid="{00000000-0005-0000-0000-0000EA100000}"/>
    <cellStyle name="20% - Accent3 69 40" xfId="4334" xr:uid="{00000000-0005-0000-0000-0000EB100000}"/>
    <cellStyle name="20% - Accent3 69 41" xfId="4335" xr:uid="{00000000-0005-0000-0000-0000EC100000}"/>
    <cellStyle name="20% - Accent3 69 42" xfId="4336" xr:uid="{00000000-0005-0000-0000-0000ED100000}"/>
    <cellStyle name="20% - Accent3 69 43" xfId="4337" xr:uid="{00000000-0005-0000-0000-0000EE100000}"/>
    <cellStyle name="20% - Accent3 69 44" xfId="4338" xr:uid="{00000000-0005-0000-0000-0000EF100000}"/>
    <cellStyle name="20% - Accent3 69 45" xfId="4339" xr:uid="{00000000-0005-0000-0000-0000F0100000}"/>
    <cellStyle name="20% - Accent3 69 46" xfId="4340" xr:uid="{00000000-0005-0000-0000-0000F1100000}"/>
    <cellStyle name="20% - Accent3 69 47" xfId="4341" xr:uid="{00000000-0005-0000-0000-0000F2100000}"/>
    <cellStyle name="20% - Accent3 69 48" xfId="4342" xr:uid="{00000000-0005-0000-0000-0000F3100000}"/>
    <cellStyle name="20% - Accent3 69 49" xfId="4343" xr:uid="{00000000-0005-0000-0000-0000F4100000}"/>
    <cellStyle name="20% - Accent3 69 5" xfId="4344" xr:uid="{00000000-0005-0000-0000-0000F5100000}"/>
    <cellStyle name="20% - Accent3 69 50" xfId="4345" xr:uid="{00000000-0005-0000-0000-0000F6100000}"/>
    <cellStyle name="20% - Accent3 69 51" xfId="4346" xr:uid="{00000000-0005-0000-0000-0000F7100000}"/>
    <cellStyle name="20% - Accent3 69 52" xfId="4347" xr:uid="{00000000-0005-0000-0000-0000F8100000}"/>
    <cellStyle name="20% - Accent3 69 53" xfId="4348" xr:uid="{00000000-0005-0000-0000-0000F9100000}"/>
    <cellStyle name="20% - Accent3 69 54" xfId="4349" xr:uid="{00000000-0005-0000-0000-0000FA100000}"/>
    <cellStyle name="20% - Accent3 69 55" xfId="4350" xr:uid="{00000000-0005-0000-0000-0000FB100000}"/>
    <cellStyle name="20% - Accent3 69 56" xfId="4351" xr:uid="{00000000-0005-0000-0000-0000FC100000}"/>
    <cellStyle name="20% - Accent3 69 57" xfId="4352" xr:uid="{00000000-0005-0000-0000-0000FD100000}"/>
    <cellStyle name="20% - Accent3 69 58" xfId="4353" xr:uid="{00000000-0005-0000-0000-0000FE100000}"/>
    <cellStyle name="20% - Accent3 69 59" xfId="4354" xr:uid="{00000000-0005-0000-0000-0000FF100000}"/>
    <cellStyle name="20% - Accent3 69 6" xfId="4355" xr:uid="{00000000-0005-0000-0000-000000110000}"/>
    <cellStyle name="20% - Accent3 69 60" xfId="4356" xr:uid="{00000000-0005-0000-0000-000001110000}"/>
    <cellStyle name="20% - Accent3 69 61" xfId="4357" xr:uid="{00000000-0005-0000-0000-000002110000}"/>
    <cellStyle name="20% - Accent3 69 62" xfId="4358" xr:uid="{00000000-0005-0000-0000-000003110000}"/>
    <cellStyle name="20% - Accent3 69 63" xfId="4359" xr:uid="{00000000-0005-0000-0000-000004110000}"/>
    <cellStyle name="20% - Accent3 69 64" xfId="4360" xr:uid="{00000000-0005-0000-0000-000005110000}"/>
    <cellStyle name="20% - Accent3 69 65" xfId="4361" xr:uid="{00000000-0005-0000-0000-000006110000}"/>
    <cellStyle name="20% - Accent3 69 66" xfId="4362" xr:uid="{00000000-0005-0000-0000-000007110000}"/>
    <cellStyle name="20% - Accent3 69 67" xfId="4363" xr:uid="{00000000-0005-0000-0000-000008110000}"/>
    <cellStyle name="20% - Accent3 69 68" xfId="4364" xr:uid="{00000000-0005-0000-0000-000009110000}"/>
    <cellStyle name="20% - Accent3 69 69" xfId="4365" xr:uid="{00000000-0005-0000-0000-00000A110000}"/>
    <cellStyle name="20% - Accent3 69 7" xfId="4366" xr:uid="{00000000-0005-0000-0000-00000B110000}"/>
    <cellStyle name="20% - Accent3 69 70" xfId="4367" xr:uid="{00000000-0005-0000-0000-00000C110000}"/>
    <cellStyle name="20% - Accent3 69 71" xfId="4368" xr:uid="{00000000-0005-0000-0000-00000D110000}"/>
    <cellStyle name="20% - Accent3 69 72" xfId="4369" xr:uid="{00000000-0005-0000-0000-00000E110000}"/>
    <cellStyle name="20% - Accent3 69 73" xfId="4370" xr:uid="{00000000-0005-0000-0000-00000F110000}"/>
    <cellStyle name="20% - Accent3 69 74" xfId="4371" xr:uid="{00000000-0005-0000-0000-000010110000}"/>
    <cellStyle name="20% - Accent3 69 75" xfId="4372" xr:uid="{00000000-0005-0000-0000-000011110000}"/>
    <cellStyle name="20% - Accent3 69 76" xfId="4373" xr:uid="{00000000-0005-0000-0000-000012110000}"/>
    <cellStyle name="20% - Accent3 69 77" xfId="4374" xr:uid="{00000000-0005-0000-0000-000013110000}"/>
    <cellStyle name="20% - Accent3 69 78" xfId="4375" xr:uid="{00000000-0005-0000-0000-000014110000}"/>
    <cellStyle name="20% - Accent3 69 79" xfId="4376" xr:uid="{00000000-0005-0000-0000-000015110000}"/>
    <cellStyle name="20% - Accent3 69 8" xfId="4377" xr:uid="{00000000-0005-0000-0000-000016110000}"/>
    <cellStyle name="20% - Accent3 69 80" xfId="4378" xr:uid="{00000000-0005-0000-0000-000017110000}"/>
    <cellStyle name="20% - Accent3 69 81" xfId="4379" xr:uid="{00000000-0005-0000-0000-000018110000}"/>
    <cellStyle name="20% - Accent3 69 82" xfId="4380" xr:uid="{00000000-0005-0000-0000-000019110000}"/>
    <cellStyle name="20% - Accent3 69 83" xfId="4381" xr:uid="{00000000-0005-0000-0000-00001A110000}"/>
    <cellStyle name="20% - Accent3 69 84" xfId="4382" xr:uid="{00000000-0005-0000-0000-00001B110000}"/>
    <cellStyle name="20% - Accent3 69 85" xfId="4383" xr:uid="{00000000-0005-0000-0000-00001C110000}"/>
    <cellStyle name="20% - Accent3 69 86" xfId="4384" xr:uid="{00000000-0005-0000-0000-00001D110000}"/>
    <cellStyle name="20% - Accent3 69 87" xfId="4385" xr:uid="{00000000-0005-0000-0000-00001E110000}"/>
    <cellStyle name="20% - Accent3 69 88" xfId="4386" xr:uid="{00000000-0005-0000-0000-00001F110000}"/>
    <cellStyle name="20% - Accent3 69 89" xfId="4387" xr:uid="{00000000-0005-0000-0000-000020110000}"/>
    <cellStyle name="20% - Accent3 69 9" xfId="4388" xr:uid="{00000000-0005-0000-0000-000021110000}"/>
    <cellStyle name="20% - Accent3 69 90" xfId="4389" xr:uid="{00000000-0005-0000-0000-000022110000}"/>
    <cellStyle name="20% - Accent3 69 91" xfId="4390" xr:uid="{00000000-0005-0000-0000-000023110000}"/>
    <cellStyle name="20% - Accent3 69 92" xfId="4391" xr:uid="{00000000-0005-0000-0000-000024110000}"/>
    <cellStyle name="20% - Accent3 69 93" xfId="4392" xr:uid="{00000000-0005-0000-0000-000025110000}"/>
    <cellStyle name="20% - Accent3 7" xfId="4393" xr:uid="{00000000-0005-0000-0000-000026110000}"/>
    <cellStyle name="20% - Accent3 7 10" xfId="4394" xr:uid="{00000000-0005-0000-0000-000027110000}"/>
    <cellStyle name="20% - Accent3 7 11" xfId="4395" xr:uid="{00000000-0005-0000-0000-000028110000}"/>
    <cellStyle name="20% - Accent3 7 12" xfId="4396" xr:uid="{00000000-0005-0000-0000-000029110000}"/>
    <cellStyle name="20% - Accent3 7 2" xfId="4397" xr:uid="{00000000-0005-0000-0000-00002A110000}"/>
    <cellStyle name="20% - Accent3 7 2 10" xfId="4398" xr:uid="{00000000-0005-0000-0000-00002B110000}"/>
    <cellStyle name="20% - Accent3 7 2 11" xfId="4399" xr:uid="{00000000-0005-0000-0000-00002C110000}"/>
    <cellStyle name="20% - Accent3 7 2 2" xfId="4400" xr:uid="{00000000-0005-0000-0000-00002D110000}"/>
    <cellStyle name="20% - Accent3 7 2 2 10" xfId="4401" xr:uid="{00000000-0005-0000-0000-00002E110000}"/>
    <cellStyle name="20% - Accent3 7 2 2 11" xfId="4402" xr:uid="{00000000-0005-0000-0000-00002F110000}"/>
    <cellStyle name="20% - Accent3 7 2 2 2" xfId="4403" xr:uid="{00000000-0005-0000-0000-000030110000}"/>
    <cellStyle name="20% - Accent3 7 2 2 2 2" xfId="4404" xr:uid="{00000000-0005-0000-0000-000031110000}"/>
    <cellStyle name="20% - Accent3 7 2 2 3" xfId="4405" xr:uid="{00000000-0005-0000-0000-000032110000}"/>
    <cellStyle name="20% - Accent3 7 2 2 4" xfId="4406" xr:uid="{00000000-0005-0000-0000-000033110000}"/>
    <cellStyle name="20% - Accent3 7 2 2 5" xfId="4407" xr:uid="{00000000-0005-0000-0000-000034110000}"/>
    <cellStyle name="20% - Accent3 7 2 2 6" xfId="4408" xr:uid="{00000000-0005-0000-0000-000035110000}"/>
    <cellStyle name="20% - Accent3 7 2 2 7" xfId="4409" xr:uid="{00000000-0005-0000-0000-000036110000}"/>
    <cellStyle name="20% - Accent3 7 2 2 8" xfId="4410" xr:uid="{00000000-0005-0000-0000-000037110000}"/>
    <cellStyle name="20% - Accent3 7 2 2 9" xfId="4411" xr:uid="{00000000-0005-0000-0000-000038110000}"/>
    <cellStyle name="20% - Accent3 7 2 3" xfId="4412" xr:uid="{00000000-0005-0000-0000-000039110000}"/>
    <cellStyle name="20% - Accent3 7 2 3 2" xfId="4413" xr:uid="{00000000-0005-0000-0000-00003A110000}"/>
    <cellStyle name="20% - Accent3 7 2 4" xfId="4414" xr:uid="{00000000-0005-0000-0000-00003B110000}"/>
    <cellStyle name="20% - Accent3 7 2 5" xfId="4415" xr:uid="{00000000-0005-0000-0000-00003C110000}"/>
    <cellStyle name="20% - Accent3 7 2 6" xfId="4416" xr:uid="{00000000-0005-0000-0000-00003D110000}"/>
    <cellStyle name="20% - Accent3 7 2 7" xfId="4417" xr:uid="{00000000-0005-0000-0000-00003E110000}"/>
    <cellStyle name="20% - Accent3 7 2 8" xfId="4418" xr:uid="{00000000-0005-0000-0000-00003F110000}"/>
    <cellStyle name="20% - Accent3 7 2 9" xfId="4419" xr:uid="{00000000-0005-0000-0000-000040110000}"/>
    <cellStyle name="20% - Accent3 7 3" xfId="4420" xr:uid="{00000000-0005-0000-0000-000041110000}"/>
    <cellStyle name="20% - Accent3 7 3 10" xfId="4421" xr:uid="{00000000-0005-0000-0000-000042110000}"/>
    <cellStyle name="20% - Accent3 7 3 11" xfId="4422" xr:uid="{00000000-0005-0000-0000-000043110000}"/>
    <cellStyle name="20% - Accent3 7 3 2" xfId="4423" xr:uid="{00000000-0005-0000-0000-000044110000}"/>
    <cellStyle name="20% - Accent3 7 3 3" xfId="4424" xr:uid="{00000000-0005-0000-0000-000045110000}"/>
    <cellStyle name="20% - Accent3 7 3 4" xfId="4425" xr:uid="{00000000-0005-0000-0000-000046110000}"/>
    <cellStyle name="20% - Accent3 7 3 5" xfId="4426" xr:uid="{00000000-0005-0000-0000-000047110000}"/>
    <cellStyle name="20% - Accent3 7 3 6" xfId="4427" xr:uid="{00000000-0005-0000-0000-000048110000}"/>
    <cellStyle name="20% - Accent3 7 3 7" xfId="4428" xr:uid="{00000000-0005-0000-0000-000049110000}"/>
    <cellStyle name="20% - Accent3 7 3 8" xfId="4429" xr:uid="{00000000-0005-0000-0000-00004A110000}"/>
    <cellStyle name="20% - Accent3 7 3 9" xfId="4430" xr:uid="{00000000-0005-0000-0000-00004B110000}"/>
    <cellStyle name="20% - Accent3 7 4" xfId="4431" xr:uid="{00000000-0005-0000-0000-00004C110000}"/>
    <cellStyle name="20% - Accent3 7 4 2" xfId="4432" xr:uid="{00000000-0005-0000-0000-00004D110000}"/>
    <cellStyle name="20% - Accent3 7 5" xfId="4433" xr:uid="{00000000-0005-0000-0000-00004E110000}"/>
    <cellStyle name="20% - Accent3 7 5 2" xfId="4434" xr:uid="{00000000-0005-0000-0000-00004F110000}"/>
    <cellStyle name="20% - Accent3 7 6" xfId="4435" xr:uid="{00000000-0005-0000-0000-000050110000}"/>
    <cellStyle name="20% - Accent3 7 7" xfId="4436" xr:uid="{00000000-0005-0000-0000-000051110000}"/>
    <cellStyle name="20% - Accent3 7 8" xfId="4437" xr:uid="{00000000-0005-0000-0000-000052110000}"/>
    <cellStyle name="20% - Accent3 7 9" xfId="4438" xr:uid="{00000000-0005-0000-0000-000053110000}"/>
    <cellStyle name="20% - Accent3 70" xfId="4439" xr:uid="{00000000-0005-0000-0000-000054110000}"/>
    <cellStyle name="20% - Accent3 71" xfId="4440" xr:uid="{00000000-0005-0000-0000-000055110000}"/>
    <cellStyle name="20% - Accent3 72" xfId="4441" xr:uid="{00000000-0005-0000-0000-000056110000}"/>
    <cellStyle name="20% - Accent3 73" xfId="4442" xr:uid="{00000000-0005-0000-0000-000057110000}"/>
    <cellStyle name="20% - Accent3 74" xfId="4443" xr:uid="{00000000-0005-0000-0000-000058110000}"/>
    <cellStyle name="20% - Accent3 75" xfId="4444" xr:uid="{00000000-0005-0000-0000-000059110000}"/>
    <cellStyle name="20% - Accent3 76" xfId="4445" xr:uid="{00000000-0005-0000-0000-00005A110000}"/>
    <cellStyle name="20% - Accent3 77" xfId="4446" xr:uid="{00000000-0005-0000-0000-00005B110000}"/>
    <cellStyle name="20% - Accent3 78" xfId="4447" xr:uid="{00000000-0005-0000-0000-00005C110000}"/>
    <cellStyle name="20% - Accent3 79" xfId="4448" xr:uid="{00000000-0005-0000-0000-00005D110000}"/>
    <cellStyle name="20% - Accent3 8" xfId="4449" xr:uid="{00000000-0005-0000-0000-00005E110000}"/>
    <cellStyle name="20% - Accent3 8 10" xfId="4450" xr:uid="{00000000-0005-0000-0000-00005F110000}"/>
    <cellStyle name="20% - Accent3 8 11" xfId="4451" xr:uid="{00000000-0005-0000-0000-000060110000}"/>
    <cellStyle name="20% - Accent3 8 2" xfId="4452" xr:uid="{00000000-0005-0000-0000-000061110000}"/>
    <cellStyle name="20% - Accent3 8 2 10" xfId="4453" xr:uid="{00000000-0005-0000-0000-000062110000}"/>
    <cellStyle name="20% - Accent3 8 2 2" xfId="4454" xr:uid="{00000000-0005-0000-0000-000063110000}"/>
    <cellStyle name="20% - Accent3 8 2 2 2" xfId="4455" xr:uid="{00000000-0005-0000-0000-000064110000}"/>
    <cellStyle name="20% - Accent3 8 2 2 3" xfId="4456" xr:uid="{00000000-0005-0000-0000-000065110000}"/>
    <cellStyle name="20% - Accent3 8 2 3" xfId="4457" xr:uid="{00000000-0005-0000-0000-000066110000}"/>
    <cellStyle name="20% - Accent3 8 2 3 2" xfId="4458" xr:uid="{00000000-0005-0000-0000-000067110000}"/>
    <cellStyle name="20% - Accent3 8 2 4" xfId="4459" xr:uid="{00000000-0005-0000-0000-000068110000}"/>
    <cellStyle name="20% - Accent3 8 2 5" xfId="4460" xr:uid="{00000000-0005-0000-0000-000069110000}"/>
    <cellStyle name="20% - Accent3 8 2 6" xfId="4461" xr:uid="{00000000-0005-0000-0000-00006A110000}"/>
    <cellStyle name="20% - Accent3 8 2 7" xfId="4462" xr:uid="{00000000-0005-0000-0000-00006B110000}"/>
    <cellStyle name="20% - Accent3 8 2 8" xfId="4463" xr:uid="{00000000-0005-0000-0000-00006C110000}"/>
    <cellStyle name="20% - Accent3 8 2 9" xfId="4464" xr:uid="{00000000-0005-0000-0000-00006D110000}"/>
    <cellStyle name="20% - Accent3 8 3" xfId="4465" xr:uid="{00000000-0005-0000-0000-00006E110000}"/>
    <cellStyle name="20% - Accent3 8 3 2" xfId="4466" xr:uid="{00000000-0005-0000-0000-00006F110000}"/>
    <cellStyle name="20% - Accent3 8 4" xfId="4467" xr:uid="{00000000-0005-0000-0000-000070110000}"/>
    <cellStyle name="20% - Accent3 8 4 2" xfId="4468" xr:uid="{00000000-0005-0000-0000-000071110000}"/>
    <cellStyle name="20% - Accent3 8 5" xfId="4469" xr:uid="{00000000-0005-0000-0000-000072110000}"/>
    <cellStyle name="20% - Accent3 8 5 2" xfId="4470" xr:uid="{00000000-0005-0000-0000-000073110000}"/>
    <cellStyle name="20% - Accent3 8 6" xfId="4471" xr:uid="{00000000-0005-0000-0000-000074110000}"/>
    <cellStyle name="20% - Accent3 8 7" xfId="4472" xr:uid="{00000000-0005-0000-0000-000075110000}"/>
    <cellStyle name="20% - Accent3 8 8" xfId="4473" xr:uid="{00000000-0005-0000-0000-000076110000}"/>
    <cellStyle name="20% - Accent3 8 9" xfId="4474" xr:uid="{00000000-0005-0000-0000-000077110000}"/>
    <cellStyle name="20% - Accent3 80" xfId="4475" xr:uid="{00000000-0005-0000-0000-000078110000}"/>
    <cellStyle name="20% - Accent3 81" xfId="4476" xr:uid="{00000000-0005-0000-0000-000079110000}"/>
    <cellStyle name="20% - Accent3 82" xfId="4477" xr:uid="{00000000-0005-0000-0000-00007A110000}"/>
    <cellStyle name="20% - Accent3 83" xfId="4478" xr:uid="{00000000-0005-0000-0000-00007B110000}"/>
    <cellStyle name="20% - Accent3 84" xfId="4479" xr:uid="{00000000-0005-0000-0000-00007C110000}"/>
    <cellStyle name="20% - Accent3 85" xfId="4480" xr:uid="{00000000-0005-0000-0000-00007D110000}"/>
    <cellStyle name="20% - Accent3 86" xfId="4481" xr:uid="{00000000-0005-0000-0000-00007E110000}"/>
    <cellStyle name="20% - Accent3 87" xfId="4482" xr:uid="{00000000-0005-0000-0000-00007F110000}"/>
    <cellStyle name="20% - Accent3 88" xfId="4483" xr:uid="{00000000-0005-0000-0000-000080110000}"/>
    <cellStyle name="20% - Accent3 89" xfId="4484" xr:uid="{00000000-0005-0000-0000-000081110000}"/>
    <cellStyle name="20% - Accent3 9" xfId="4485" xr:uid="{00000000-0005-0000-0000-000082110000}"/>
    <cellStyle name="20% - Accent3 9 10" xfId="4486" xr:uid="{00000000-0005-0000-0000-000083110000}"/>
    <cellStyle name="20% - Accent3 9 11" xfId="4487" xr:uid="{00000000-0005-0000-0000-000084110000}"/>
    <cellStyle name="20% - Accent3 9 2" xfId="4488" xr:uid="{00000000-0005-0000-0000-000085110000}"/>
    <cellStyle name="20% - Accent3 9 2 10" xfId="4489" xr:uid="{00000000-0005-0000-0000-000086110000}"/>
    <cellStyle name="20% - Accent3 9 2 2" xfId="4490" xr:uid="{00000000-0005-0000-0000-000087110000}"/>
    <cellStyle name="20% - Accent3 9 2 2 2" xfId="4491" xr:uid="{00000000-0005-0000-0000-000088110000}"/>
    <cellStyle name="20% - Accent3 9 2 2 3" xfId="4492" xr:uid="{00000000-0005-0000-0000-000089110000}"/>
    <cellStyle name="20% - Accent3 9 2 3" xfId="4493" xr:uid="{00000000-0005-0000-0000-00008A110000}"/>
    <cellStyle name="20% - Accent3 9 2 3 2" xfId="4494" xr:uid="{00000000-0005-0000-0000-00008B110000}"/>
    <cellStyle name="20% - Accent3 9 2 4" xfId="4495" xr:uid="{00000000-0005-0000-0000-00008C110000}"/>
    <cellStyle name="20% - Accent3 9 2 5" xfId="4496" xr:uid="{00000000-0005-0000-0000-00008D110000}"/>
    <cellStyle name="20% - Accent3 9 2 6" xfId="4497" xr:uid="{00000000-0005-0000-0000-00008E110000}"/>
    <cellStyle name="20% - Accent3 9 2 7" xfId="4498" xr:uid="{00000000-0005-0000-0000-00008F110000}"/>
    <cellStyle name="20% - Accent3 9 2 8" xfId="4499" xr:uid="{00000000-0005-0000-0000-000090110000}"/>
    <cellStyle name="20% - Accent3 9 2 9" xfId="4500" xr:uid="{00000000-0005-0000-0000-000091110000}"/>
    <cellStyle name="20% - Accent3 9 3" xfId="4501" xr:uid="{00000000-0005-0000-0000-000092110000}"/>
    <cellStyle name="20% - Accent3 9 3 2" xfId="4502" xr:uid="{00000000-0005-0000-0000-000093110000}"/>
    <cellStyle name="20% - Accent3 9 4" xfId="4503" xr:uid="{00000000-0005-0000-0000-000094110000}"/>
    <cellStyle name="20% - Accent3 9 4 2" xfId="4504" xr:uid="{00000000-0005-0000-0000-000095110000}"/>
    <cellStyle name="20% - Accent3 9 5" xfId="4505" xr:uid="{00000000-0005-0000-0000-000096110000}"/>
    <cellStyle name="20% - Accent3 9 5 2" xfId="4506" xr:uid="{00000000-0005-0000-0000-000097110000}"/>
    <cellStyle name="20% - Accent3 9 6" xfId="4507" xr:uid="{00000000-0005-0000-0000-000098110000}"/>
    <cellStyle name="20% - Accent3 9 7" xfId="4508" xr:uid="{00000000-0005-0000-0000-000099110000}"/>
    <cellStyle name="20% - Accent3 9 8" xfId="4509" xr:uid="{00000000-0005-0000-0000-00009A110000}"/>
    <cellStyle name="20% - Accent3 9 9" xfId="4510" xr:uid="{00000000-0005-0000-0000-00009B110000}"/>
    <cellStyle name="20% - Accent3 90" xfId="4511" xr:uid="{00000000-0005-0000-0000-00009C110000}"/>
    <cellStyle name="20% - Accent3 91" xfId="4512" xr:uid="{00000000-0005-0000-0000-00009D110000}"/>
    <cellStyle name="20% - Accent3 92" xfId="4513" xr:uid="{00000000-0005-0000-0000-00009E110000}"/>
    <cellStyle name="20% - Accent3 93" xfId="4514" xr:uid="{00000000-0005-0000-0000-00009F110000}"/>
    <cellStyle name="20% - Accent3 94" xfId="4515" xr:uid="{00000000-0005-0000-0000-0000A0110000}"/>
    <cellStyle name="20% - Accent3 95" xfId="4516" xr:uid="{00000000-0005-0000-0000-0000A1110000}"/>
    <cellStyle name="20% - Accent3 96" xfId="4517" xr:uid="{00000000-0005-0000-0000-0000A2110000}"/>
    <cellStyle name="20% - Accent3 97" xfId="4518" xr:uid="{00000000-0005-0000-0000-0000A3110000}"/>
    <cellStyle name="20% - Accent3 98" xfId="4519" xr:uid="{00000000-0005-0000-0000-0000A4110000}"/>
    <cellStyle name="20% - Accent3 99" xfId="4520" xr:uid="{00000000-0005-0000-0000-0000A5110000}"/>
    <cellStyle name="20% - Accent4 10" xfId="4521" xr:uid="{00000000-0005-0000-0000-0000A6110000}"/>
    <cellStyle name="20% - Accent4 10 10" xfId="4522" xr:uid="{00000000-0005-0000-0000-0000A7110000}"/>
    <cellStyle name="20% - Accent4 10 11" xfId="4523" xr:uid="{00000000-0005-0000-0000-0000A8110000}"/>
    <cellStyle name="20% - Accent4 10 2" xfId="4524" xr:uid="{00000000-0005-0000-0000-0000A9110000}"/>
    <cellStyle name="20% - Accent4 10 2 10" xfId="4525" xr:uid="{00000000-0005-0000-0000-0000AA110000}"/>
    <cellStyle name="20% - Accent4 10 2 2" xfId="4526" xr:uid="{00000000-0005-0000-0000-0000AB110000}"/>
    <cellStyle name="20% - Accent4 10 2 2 2" xfId="4527" xr:uid="{00000000-0005-0000-0000-0000AC110000}"/>
    <cellStyle name="20% - Accent4 10 2 2 3" xfId="4528" xr:uid="{00000000-0005-0000-0000-0000AD110000}"/>
    <cellStyle name="20% - Accent4 10 2 3" xfId="4529" xr:uid="{00000000-0005-0000-0000-0000AE110000}"/>
    <cellStyle name="20% - Accent4 10 2 3 2" xfId="4530" xr:uid="{00000000-0005-0000-0000-0000AF110000}"/>
    <cellStyle name="20% - Accent4 10 2 4" xfId="4531" xr:uid="{00000000-0005-0000-0000-0000B0110000}"/>
    <cellStyle name="20% - Accent4 10 2 5" xfId="4532" xr:uid="{00000000-0005-0000-0000-0000B1110000}"/>
    <cellStyle name="20% - Accent4 10 2 6" xfId="4533" xr:uid="{00000000-0005-0000-0000-0000B2110000}"/>
    <cellStyle name="20% - Accent4 10 2 7" xfId="4534" xr:uid="{00000000-0005-0000-0000-0000B3110000}"/>
    <cellStyle name="20% - Accent4 10 2 8" xfId="4535" xr:uid="{00000000-0005-0000-0000-0000B4110000}"/>
    <cellStyle name="20% - Accent4 10 2 9" xfId="4536" xr:uid="{00000000-0005-0000-0000-0000B5110000}"/>
    <cellStyle name="20% - Accent4 10 3" xfId="4537" xr:uid="{00000000-0005-0000-0000-0000B6110000}"/>
    <cellStyle name="20% - Accent4 10 3 2" xfId="4538" xr:uid="{00000000-0005-0000-0000-0000B7110000}"/>
    <cellStyle name="20% - Accent4 10 4" xfId="4539" xr:uid="{00000000-0005-0000-0000-0000B8110000}"/>
    <cellStyle name="20% - Accent4 10 4 2" xfId="4540" xr:uid="{00000000-0005-0000-0000-0000B9110000}"/>
    <cellStyle name="20% - Accent4 10 5" xfId="4541" xr:uid="{00000000-0005-0000-0000-0000BA110000}"/>
    <cellStyle name="20% - Accent4 10 5 2" xfId="4542" xr:uid="{00000000-0005-0000-0000-0000BB110000}"/>
    <cellStyle name="20% - Accent4 10 6" xfId="4543" xr:uid="{00000000-0005-0000-0000-0000BC110000}"/>
    <cellStyle name="20% - Accent4 10 7" xfId="4544" xr:uid="{00000000-0005-0000-0000-0000BD110000}"/>
    <cellStyle name="20% - Accent4 10 8" xfId="4545" xr:uid="{00000000-0005-0000-0000-0000BE110000}"/>
    <cellStyle name="20% - Accent4 10 9" xfId="4546" xr:uid="{00000000-0005-0000-0000-0000BF110000}"/>
    <cellStyle name="20% - Accent4 100" xfId="4547" xr:uid="{00000000-0005-0000-0000-0000C0110000}"/>
    <cellStyle name="20% - Accent4 101" xfId="4548" xr:uid="{00000000-0005-0000-0000-0000C1110000}"/>
    <cellStyle name="20% - Accent4 102" xfId="4549" xr:uid="{00000000-0005-0000-0000-0000C2110000}"/>
    <cellStyle name="20% - Accent4 103" xfId="4550" xr:uid="{00000000-0005-0000-0000-0000C3110000}"/>
    <cellStyle name="20% - Accent4 104" xfId="4551" xr:uid="{00000000-0005-0000-0000-0000C4110000}"/>
    <cellStyle name="20% - Accent4 105" xfId="4552" xr:uid="{00000000-0005-0000-0000-0000C5110000}"/>
    <cellStyle name="20% - Accent4 106" xfId="4553" xr:uid="{00000000-0005-0000-0000-0000C6110000}"/>
    <cellStyle name="20% - Accent4 107" xfId="4554" xr:uid="{00000000-0005-0000-0000-0000C7110000}"/>
    <cellStyle name="20% - Accent4 108" xfId="4555" xr:uid="{00000000-0005-0000-0000-0000C8110000}"/>
    <cellStyle name="20% - Accent4 109" xfId="4556" xr:uid="{00000000-0005-0000-0000-0000C9110000}"/>
    <cellStyle name="20% - Accent4 11" xfId="4557" xr:uid="{00000000-0005-0000-0000-0000CA110000}"/>
    <cellStyle name="20% - Accent4 11 10" xfId="4558" xr:uid="{00000000-0005-0000-0000-0000CB110000}"/>
    <cellStyle name="20% - Accent4 11 11" xfId="4559" xr:uid="{00000000-0005-0000-0000-0000CC110000}"/>
    <cellStyle name="20% - Accent4 11 2" xfId="4560" xr:uid="{00000000-0005-0000-0000-0000CD110000}"/>
    <cellStyle name="20% - Accent4 11 2 10" xfId="4561" xr:uid="{00000000-0005-0000-0000-0000CE110000}"/>
    <cellStyle name="20% - Accent4 11 2 2" xfId="4562" xr:uid="{00000000-0005-0000-0000-0000CF110000}"/>
    <cellStyle name="20% - Accent4 11 2 2 2" xfId="4563" xr:uid="{00000000-0005-0000-0000-0000D0110000}"/>
    <cellStyle name="20% - Accent4 11 2 2 3" xfId="4564" xr:uid="{00000000-0005-0000-0000-0000D1110000}"/>
    <cellStyle name="20% - Accent4 11 2 3" xfId="4565" xr:uid="{00000000-0005-0000-0000-0000D2110000}"/>
    <cellStyle name="20% - Accent4 11 2 3 2" xfId="4566" xr:uid="{00000000-0005-0000-0000-0000D3110000}"/>
    <cellStyle name="20% - Accent4 11 2 4" xfId="4567" xr:uid="{00000000-0005-0000-0000-0000D4110000}"/>
    <cellStyle name="20% - Accent4 11 2 5" xfId="4568" xr:uid="{00000000-0005-0000-0000-0000D5110000}"/>
    <cellStyle name="20% - Accent4 11 2 6" xfId="4569" xr:uid="{00000000-0005-0000-0000-0000D6110000}"/>
    <cellStyle name="20% - Accent4 11 2 7" xfId="4570" xr:uid="{00000000-0005-0000-0000-0000D7110000}"/>
    <cellStyle name="20% - Accent4 11 2 8" xfId="4571" xr:uid="{00000000-0005-0000-0000-0000D8110000}"/>
    <cellStyle name="20% - Accent4 11 2 9" xfId="4572" xr:uid="{00000000-0005-0000-0000-0000D9110000}"/>
    <cellStyle name="20% - Accent4 11 3" xfId="4573" xr:uid="{00000000-0005-0000-0000-0000DA110000}"/>
    <cellStyle name="20% - Accent4 11 3 2" xfId="4574" xr:uid="{00000000-0005-0000-0000-0000DB110000}"/>
    <cellStyle name="20% - Accent4 11 4" xfId="4575" xr:uid="{00000000-0005-0000-0000-0000DC110000}"/>
    <cellStyle name="20% - Accent4 11 4 2" xfId="4576" xr:uid="{00000000-0005-0000-0000-0000DD110000}"/>
    <cellStyle name="20% - Accent4 11 5" xfId="4577" xr:uid="{00000000-0005-0000-0000-0000DE110000}"/>
    <cellStyle name="20% - Accent4 11 5 2" xfId="4578" xr:uid="{00000000-0005-0000-0000-0000DF110000}"/>
    <cellStyle name="20% - Accent4 11 6" xfId="4579" xr:uid="{00000000-0005-0000-0000-0000E0110000}"/>
    <cellStyle name="20% - Accent4 11 7" xfId="4580" xr:uid="{00000000-0005-0000-0000-0000E1110000}"/>
    <cellStyle name="20% - Accent4 11 8" xfId="4581" xr:uid="{00000000-0005-0000-0000-0000E2110000}"/>
    <cellStyle name="20% - Accent4 11 9" xfId="4582" xr:uid="{00000000-0005-0000-0000-0000E3110000}"/>
    <cellStyle name="20% - Accent4 110" xfId="4583" xr:uid="{00000000-0005-0000-0000-0000E4110000}"/>
    <cellStyle name="20% - Accent4 111" xfId="4584" xr:uid="{00000000-0005-0000-0000-0000E5110000}"/>
    <cellStyle name="20% - Accent4 112" xfId="4585" xr:uid="{00000000-0005-0000-0000-0000E6110000}"/>
    <cellStyle name="20% - Accent4 113" xfId="4586" xr:uid="{00000000-0005-0000-0000-0000E7110000}"/>
    <cellStyle name="20% - Accent4 114" xfId="4587" xr:uid="{00000000-0005-0000-0000-0000E8110000}"/>
    <cellStyle name="20% - Accent4 115" xfId="4588" xr:uid="{00000000-0005-0000-0000-0000E9110000}"/>
    <cellStyle name="20% - Accent4 116" xfId="4589" xr:uid="{00000000-0005-0000-0000-0000EA110000}"/>
    <cellStyle name="20% - Accent4 117" xfId="4590" xr:uid="{00000000-0005-0000-0000-0000EB110000}"/>
    <cellStyle name="20% - Accent4 118" xfId="4591" xr:uid="{00000000-0005-0000-0000-0000EC110000}"/>
    <cellStyle name="20% - Accent4 119" xfId="4592" xr:uid="{00000000-0005-0000-0000-0000ED110000}"/>
    <cellStyle name="20% - Accent4 12" xfId="4593" xr:uid="{00000000-0005-0000-0000-0000EE110000}"/>
    <cellStyle name="20% - Accent4 12 10" xfId="4594" xr:uid="{00000000-0005-0000-0000-0000EF110000}"/>
    <cellStyle name="20% - Accent4 12 11" xfId="4595" xr:uid="{00000000-0005-0000-0000-0000F0110000}"/>
    <cellStyle name="20% - Accent4 12 12" xfId="4596" xr:uid="{00000000-0005-0000-0000-0000F1110000}"/>
    <cellStyle name="20% - Accent4 12 2" xfId="4597" xr:uid="{00000000-0005-0000-0000-0000F2110000}"/>
    <cellStyle name="20% - Accent4 12 2 10" xfId="4598" xr:uid="{00000000-0005-0000-0000-0000F3110000}"/>
    <cellStyle name="20% - Accent4 12 2 11" xfId="4599" xr:uid="{00000000-0005-0000-0000-0000F4110000}"/>
    <cellStyle name="20% - Accent4 12 2 2" xfId="4600" xr:uid="{00000000-0005-0000-0000-0000F5110000}"/>
    <cellStyle name="20% - Accent4 12 2 2 2" xfId="4601" xr:uid="{00000000-0005-0000-0000-0000F6110000}"/>
    <cellStyle name="20% - Accent4 12 2 2 3" xfId="4602" xr:uid="{00000000-0005-0000-0000-0000F7110000}"/>
    <cellStyle name="20% - Accent4 12 2 3" xfId="4603" xr:uid="{00000000-0005-0000-0000-0000F8110000}"/>
    <cellStyle name="20% - Accent4 12 2 3 2" xfId="4604" xr:uid="{00000000-0005-0000-0000-0000F9110000}"/>
    <cellStyle name="20% - Accent4 12 2 4" xfId="4605" xr:uid="{00000000-0005-0000-0000-0000FA110000}"/>
    <cellStyle name="20% - Accent4 12 2 5" xfId="4606" xr:uid="{00000000-0005-0000-0000-0000FB110000}"/>
    <cellStyle name="20% - Accent4 12 2 6" xfId="4607" xr:uid="{00000000-0005-0000-0000-0000FC110000}"/>
    <cellStyle name="20% - Accent4 12 2 7" xfId="4608" xr:uid="{00000000-0005-0000-0000-0000FD110000}"/>
    <cellStyle name="20% - Accent4 12 2 8" xfId="4609" xr:uid="{00000000-0005-0000-0000-0000FE110000}"/>
    <cellStyle name="20% - Accent4 12 2 9" xfId="4610" xr:uid="{00000000-0005-0000-0000-0000FF110000}"/>
    <cellStyle name="20% - Accent4 12 3" xfId="4611" xr:uid="{00000000-0005-0000-0000-000000120000}"/>
    <cellStyle name="20% - Accent4 12 3 2" xfId="4612" xr:uid="{00000000-0005-0000-0000-000001120000}"/>
    <cellStyle name="20% - Accent4 12 4" xfId="4613" xr:uid="{00000000-0005-0000-0000-000002120000}"/>
    <cellStyle name="20% - Accent4 12 4 2" xfId="4614" xr:uid="{00000000-0005-0000-0000-000003120000}"/>
    <cellStyle name="20% - Accent4 12 5" xfId="4615" xr:uid="{00000000-0005-0000-0000-000004120000}"/>
    <cellStyle name="20% - Accent4 12 5 2" xfId="4616" xr:uid="{00000000-0005-0000-0000-000005120000}"/>
    <cellStyle name="20% - Accent4 12 6" xfId="4617" xr:uid="{00000000-0005-0000-0000-000006120000}"/>
    <cellStyle name="20% - Accent4 12 7" xfId="4618" xr:uid="{00000000-0005-0000-0000-000007120000}"/>
    <cellStyle name="20% - Accent4 12 8" xfId="4619" xr:uid="{00000000-0005-0000-0000-000008120000}"/>
    <cellStyle name="20% - Accent4 12 9" xfId="4620" xr:uid="{00000000-0005-0000-0000-000009120000}"/>
    <cellStyle name="20% - Accent4 13" xfId="4621" xr:uid="{00000000-0005-0000-0000-00000A120000}"/>
    <cellStyle name="20% - Accent4 13 10" xfId="4622" xr:uid="{00000000-0005-0000-0000-00000B120000}"/>
    <cellStyle name="20% - Accent4 13 11" xfId="4623" xr:uid="{00000000-0005-0000-0000-00000C120000}"/>
    <cellStyle name="20% - Accent4 13 2" xfId="4624" xr:uid="{00000000-0005-0000-0000-00000D120000}"/>
    <cellStyle name="20% - Accent4 13 2 2" xfId="4625" xr:uid="{00000000-0005-0000-0000-00000E120000}"/>
    <cellStyle name="20% - Accent4 13 2 2 2" xfId="4626" xr:uid="{00000000-0005-0000-0000-00000F120000}"/>
    <cellStyle name="20% - Accent4 13 2 3" xfId="4627" xr:uid="{00000000-0005-0000-0000-000010120000}"/>
    <cellStyle name="20% - Accent4 13 2 4" xfId="4628" xr:uid="{00000000-0005-0000-0000-000011120000}"/>
    <cellStyle name="20% - Accent4 13 3" xfId="4629" xr:uid="{00000000-0005-0000-0000-000012120000}"/>
    <cellStyle name="20% - Accent4 13 3 2" xfId="4630" xr:uid="{00000000-0005-0000-0000-000013120000}"/>
    <cellStyle name="20% - Accent4 13 4" xfId="4631" xr:uid="{00000000-0005-0000-0000-000014120000}"/>
    <cellStyle name="20% - Accent4 13 4 2" xfId="4632" xr:uid="{00000000-0005-0000-0000-000015120000}"/>
    <cellStyle name="20% - Accent4 13 5" xfId="4633" xr:uid="{00000000-0005-0000-0000-000016120000}"/>
    <cellStyle name="20% - Accent4 13 5 2" xfId="4634" xr:uid="{00000000-0005-0000-0000-000017120000}"/>
    <cellStyle name="20% - Accent4 13 6" xfId="4635" xr:uid="{00000000-0005-0000-0000-000018120000}"/>
    <cellStyle name="20% - Accent4 13 7" xfId="4636" xr:uid="{00000000-0005-0000-0000-000019120000}"/>
    <cellStyle name="20% - Accent4 13 8" xfId="4637" xr:uid="{00000000-0005-0000-0000-00001A120000}"/>
    <cellStyle name="20% - Accent4 13 9" xfId="4638" xr:uid="{00000000-0005-0000-0000-00001B120000}"/>
    <cellStyle name="20% - Accent4 14" xfId="4639" xr:uid="{00000000-0005-0000-0000-00001C120000}"/>
    <cellStyle name="20% - Accent4 14 2" xfId="4640" xr:uid="{00000000-0005-0000-0000-00001D120000}"/>
    <cellStyle name="20% - Accent4 14 2 2" xfId="4641" xr:uid="{00000000-0005-0000-0000-00001E120000}"/>
    <cellStyle name="20% - Accent4 14 2 2 2" xfId="4642" xr:uid="{00000000-0005-0000-0000-00001F120000}"/>
    <cellStyle name="20% - Accent4 14 2 3" xfId="4643" xr:uid="{00000000-0005-0000-0000-000020120000}"/>
    <cellStyle name="20% - Accent4 14 3" xfId="4644" xr:uid="{00000000-0005-0000-0000-000021120000}"/>
    <cellStyle name="20% - Accent4 14 4" xfId="4645" xr:uid="{00000000-0005-0000-0000-000022120000}"/>
    <cellStyle name="20% - Accent4 14 5" xfId="4646" xr:uid="{00000000-0005-0000-0000-000023120000}"/>
    <cellStyle name="20% - Accent4 14 6" xfId="4647" xr:uid="{00000000-0005-0000-0000-000024120000}"/>
    <cellStyle name="20% - Accent4 15" xfId="4648" xr:uid="{00000000-0005-0000-0000-000025120000}"/>
    <cellStyle name="20% - Accent4 15 2" xfId="4649" xr:uid="{00000000-0005-0000-0000-000026120000}"/>
    <cellStyle name="20% - Accent4 15 2 2" xfId="4650" xr:uid="{00000000-0005-0000-0000-000027120000}"/>
    <cellStyle name="20% - Accent4 15 2 2 2" xfId="4651" xr:uid="{00000000-0005-0000-0000-000028120000}"/>
    <cellStyle name="20% - Accent4 15 2 3" xfId="4652" xr:uid="{00000000-0005-0000-0000-000029120000}"/>
    <cellStyle name="20% - Accent4 15 3" xfId="4653" xr:uid="{00000000-0005-0000-0000-00002A120000}"/>
    <cellStyle name="20% - Accent4 15 4" xfId="4654" xr:uid="{00000000-0005-0000-0000-00002B120000}"/>
    <cellStyle name="20% - Accent4 15 5" xfId="4655" xr:uid="{00000000-0005-0000-0000-00002C120000}"/>
    <cellStyle name="20% - Accent4 15 6" xfId="4656" xr:uid="{00000000-0005-0000-0000-00002D120000}"/>
    <cellStyle name="20% - Accent4 16" xfId="4657" xr:uid="{00000000-0005-0000-0000-00002E120000}"/>
    <cellStyle name="20% - Accent4 16 2" xfId="4658" xr:uid="{00000000-0005-0000-0000-00002F120000}"/>
    <cellStyle name="20% - Accent4 16 2 2" xfId="4659" xr:uid="{00000000-0005-0000-0000-000030120000}"/>
    <cellStyle name="20% - Accent4 16 2 2 2" xfId="4660" xr:uid="{00000000-0005-0000-0000-000031120000}"/>
    <cellStyle name="20% - Accent4 16 2 3" xfId="4661" xr:uid="{00000000-0005-0000-0000-000032120000}"/>
    <cellStyle name="20% - Accent4 16 3" xfId="4662" xr:uid="{00000000-0005-0000-0000-000033120000}"/>
    <cellStyle name="20% - Accent4 16 4" xfId="4663" xr:uid="{00000000-0005-0000-0000-000034120000}"/>
    <cellStyle name="20% - Accent4 16 5" xfId="4664" xr:uid="{00000000-0005-0000-0000-000035120000}"/>
    <cellStyle name="20% - Accent4 16 6" xfId="4665" xr:uid="{00000000-0005-0000-0000-000036120000}"/>
    <cellStyle name="20% - Accent4 17" xfId="4666" xr:uid="{00000000-0005-0000-0000-000037120000}"/>
    <cellStyle name="20% - Accent4 17 2" xfId="4667" xr:uid="{00000000-0005-0000-0000-000038120000}"/>
    <cellStyle name="20% - Accent4 17 2 2" xfId="4668" xr:uid="{00000000-0005-0000-0000-000039120000}"/>
    <cellStyle name="20% - Accent4 17 2 2 2" xfId="4669" xr:uid="{00000000-0005-0000-0000-00003A120000}"/>
    <cellStyle name="20% - Accent4 17 2 3" xfId="4670" xr:uid="{00000000-0005-0000-0000-00003B120000}"/>
    <cellStyle name="20% - Accent4 17 3" xfId="4671" xr:uid="{00000000-0005-0000-0000-00003C120000}"/>
    <cellStyle name="20% - Accent4 17 4" xfId="4672" xr:uid="{00000000-0005-0000-0000-00003D120000}"/>
    <cellStyle name="20% - Accent4 17 5" xfId="4673" xr:uid="{00000000-0005-0000-0000-00003E120000}"/>
    <cellStyle name="20% - Accent4 17 6" xfId="4674" xr:uid="{00000000-0005-0000-0000-00003F120000}"/>
    <cellStyle name="20% - Accent4 18" xfId="4675" xr:uid="{00000000-0005-0000-0000-000040120000}"/>
    <cellStyle name="20% - Accent4 18 2" xfId="4676" xr:uid="{00000000-0005-0000-0000-000041120000}"/>
    <cellStyle name="20% - Accent4 18 2 2" xfId="4677" xr:uid="{00000000-0005-0000-0000-000042120000}"/>
    <cellStyle name="20% - Accent4 18 2 2 2" xfId="4678" xr:uid="{00000000-0005-0000-0000-000043120000}"/>
    <cellStyle name="20% - Accent4 18 2 3" xfId="4679" xr:uid="{00000000-0005-0000-0000-000044120000}"/>
    <cellStyle name="20% - Accent4 18 3" xfId="4680" xr:uid="{00000000-0005-0000-0000-000045120000}"/>
    <cellStyle name="20% - Accent4 18 4" xfId="4681" xr:uid="{00000000-0005-0000-0000-000046120000}"/>
    <cellStyle name="20% - Accent4 18 5" xfId="4682" xr:uid="{00000000-0005-0000-0000-000047120000}"/>
    <cellStyle name="20% - Accent4 18 6" xfId="4683" xr:uid="{00000000-0005-0000-0000-000048120000}"/>
    <cellStyle name="20% - Accent4 19" xfId="4684" xr:uid="{00000000-0005-0000-0000-000049120000}"/>
    <cellStyle name="20% - Accent4 19 2" xfId="4685" xr:uid="{00000000-0005-0000-0000-00004A120000}"/>
    <cellStyle name="20% - Accent4 19 2 2" xfId="4686" xr:uid="{00000000-0005-0000-0000-00004B120000}"/>
    <cellStyle name="20% - Accent4 19 2 2 2" xfId="4687" xr:uid="{00000000-0005-0000-0000-00004C120000}"/>
    <cellStyle name="20% - Accent4 19 2 3" xfId="4688" xr:uid="{00000000-0005-0000-0000-00004D120000}"/>
    <cellStyle name="20% - Accent4 19 3" xfId="4689" xr:uid="{00000000-0005-0000-0000-00004E120000}"/>
    <cellStyle name="20% - Accent4 19 4" xfId="4690" xr:uid="{00000000-0005-0000-0000-00004F120000}"/>
    <cellStyle name="20% - Accent4 19 5" xfId="4691" xr:uid="{00000000-0005-0000-0000-000050120000}"/>
    <cellStyle name="20% - Accent4 19 6" xfId="4692" xr:uid="{00000000-0005-0000-0000-000051120000}"/>
    <cellStyle name="20% - Accent4 2" xfId="4693" xr:uid="{00000000-0005-0000-0000-000052120000}"/>
    <cellStyle name="20% - Accent4 2 10" xfId="4694" xr:uid="{00000000-0005-0000-0000-000053120000}"/>
    <cellStyle name="20% - Accent4 2 10 2" xfId="4695" xr:uid="{00000000-0005-0000-0000-000054120000}"/>
    <cellStyle name="20% - Accent4 2 10 2 2" xfId="4696" xr:uid="{00000000-0005-0000-0000-000055120000}"/>
    <cellStyle name="20% - Accent4 2 10 3" xfId="4697" xr:uid="{00000000-0005-0000-0000-000056120000}"/>
    <cellStyle name="20% - Accent4 2 11" xfId="4698" xr:uid="{00000000-0005-0000-0000-000057120000}"/>
    <cellStyle name="20% - Accent4 2 11 2" xfId="4699" xr:uid="{00000000-0005-0000-0000-000058120000}"/>
    <cellStyle name="20% - Accent4 2 11 2 2" xfId="4700" xr:uid="{00000000-0005-0000-0000-000059120000}"/>
    <cellStyle name="20% - Accent4 2 11 3" xfId="4701" xr:uid="{00000000-0005-0000-0000-00005A120000}"/>
    <cellStyle name="20% - Accent4 2 12" xfId="4702" xr:uid="{00000000-0005-0000-0000-00005B120000}"/>
    <cellStyle name="20% - Accent4 2 12 2" xfId="4703" xr:uid="{00000000-0005-0000-0000-00005C120000}"/>
    <cellStyle name="20% - Accent4 2 12 2 2" xfId="4704" xr:uid="{00000000-0005-0000-0000-00005D120000}"/>
    <cellStyle name="20% - Accent4 2 12 3" xfId="4705" xr:uid="{00000000-0005-0000-0000-00005E120000}"/>
    <cellStyle name="20% - Accent4 2 13" xfId="4706" xr:uid="{00000000-0005-0000-0000-00005F120000}"/>
    <cellStyle name="20% - Accent4 2 13 2" xfId="4707" xr:uid="{00000000-0005-0000-0000-000060120000}"/>
    <cellStyle name="20% - Accent4 2 13 2 2" xfId="4708" xr:uid="{00000000-0005-0000-0000-000061120000}"/>
    <cellStyle name="20% - Accent4 2 13 3" xfId="4709" xr:uid="{00000000-0005-0000-0000-000062120000}"/>
    <cellStyle name="20% - Accent4 2 14" xfId="4710" xr:uid="{00000000-0005-0000-0000-000063120000}"/>
    <cellStyle name="20% - Accent4 2 14 2" xfId="4711" xr:uid="{00000000-0005-0000-0000-000064120000}"/>
    <cellStyle name="20% - Accent4 2 14 2 2" xfId="4712" xr:uid="{00000000-0005-0000-0000-000065120000}"/>
    <cellStyle name="20% - Accent4 2 14 3" xfId="4713" xr:uid="{00000000-0005-0000-0000-000066120000}"/>
    <cellStyle name="20% - Accent4 2 15" xfId="4714" xr:uid="{00000000-0005-0000-0000-000067120000}"/>
    <cellStyle name="20% - Accent4 2 15 2" xfId="4715" xr:uid="{00000000-0005-0000-0000-000068120000}"/>
    <cellStyle name="20% - Accent4 2 15 2 2" xfId="4716" xr:uid="{00000000-0005-0000-0000-000069120000}"/>
    <cellStyle name="20% - Accent4 2 15 3" xfId="4717" xr:uid="{00000000-0005-0000-0000-00006A120000}"/>
    <cellStyle name="20% - Accent4 2 16" xfId="4718" xr:uid="{00000000-0005-0000-0000-00006B120000}"/>
    <cellStyle name="20% - Accent4 2 16 2" xfId="4719" xr:uid="{00000000-0005-0000-0000-00006C120000}"/>
    <cellStyle name="20% - Accent4 2 16 2 2" xfId="4720" xr:uid="{00000000-0005-0000-0000-00006D120000}"/>
    <cellStyle name="20% - Accent4 2 16 3" xfId="4721" xr:uid="{00000000-0005-0000-0000-00006E120000}"/>
    <cellStyle name="20% - Accent4 2 17" xfId="4722" xr:uid="{00000000-0005-0000-0000-00006F120000}"/>
    <cellStyle name="20% - Accent4 2 17 2" xfId="4723" xr:uid="{00000000-0005-0000-0000-000070120000}"/>
    <cellStyle name="20% - Accent4 2 17 2 2" xfId="4724" xr:uid="{00000000-0005-0000-0000-000071120000}"/>
    <cellStyle name="20% - Accent4 2 17 3" xfId="4725" xr:uid="{00000000-0005-0000-0000-000072120000}"/>
    <cellStyle name="20% - Accent4 2 18" xfId="4726" xr:uid="{00000000-0005-0000-0000-000073120000}"/>
    <cellStyle name="20% - Accent4 2 18 2" xfId="4727" xr:uid="{00000000-0005-0000-0000-000074120000}"/>
    <cellStyle name="20% - Accent4 2 18 2 2" xfId="4728" xr:uid="{00000000-0005-0000-0000-000075120000}"/>
    <cellStyle name="20% - Accent4 2 18 3" xfId="4729" xr:uid="{00000000-0005-0000-0000-000076120000}"/>
    <cellStyle name="20% - Accent4 2 19" xfId="4730" xr:uid="{00000000-0005-0000-0000-000077120000}"/>
    <cellStyle name="20% - Accent4 2 19 2" xfId="4731" xr:uid="{00000000-0005-0000-0000-000078120000}"/>
    <cellStyle name="20% - Accent4 2 19 2 2" xfId="4732" xr:uid="{00000000-0005-0000-0000-000079120000}"/>
    <cellStyle name="20% - Accent4 2 19 3" xfId="4733" xr:uid="{00000000-0005-0000-0000-00007A120000}"/>
    <cellStyle name="20% - Accent4 2 19 4" xfId="4734" xr:uid="{00000000-0005-0000-0000-00007B120000}"/>
    <cellStyle name="20% - Accent4 2 2" xfId="4735" xr:uid="{00000000-0005-0000-0000-00007C120000}"/>
    <cellStyle name="20% - Accent4 2 2 10" xfId="4736" xr:uid="{00000000-0005-0000-0000-00007D120000}"/>
    <cellStyle name="20% - Accent4 2 2 11" xfId="4737" xr:uid="{00000000-0005-0000-0000-00007E120000}"/>
    <cellStyle name="20% - Accent4 2 2 12" xfId="4738" xr:uid="{00000000-0005-0000-0000-00007F120000}"/>
    <cellStyle name="20% - Accent4 2 2 2" xfId="4739" xr:uid="{00000000-0005-0000-0000-000080120000}"/>
    <cellStyle name="20% - Accent4 2 2 2 10" xfId="4740" xr:uid="{00000000-0005-0000-0000-000081120000}"/>
    <cellStyle name="20% - Accent4 2 2 2 11" xfId="4741" xr:uid="{00000000-0005-0000-0000-000082120000}"/>
    <cellStyle name="20% - Accent4 2 2 2 2" xfId="4742" xr:uid="{00000000-0005-0000-0000-000083120000}"/>
    <cellStyle name="20% - Accent4 2 2 2 2 10" xfId="4743" xr:uid="{00000000-0005-0000-0000-000084120000}"/>
    <cellStyle name="20% - Accent4 2 2 2 2 2" xfId="4744" xr:uid="{00000000-0005-0000-0000-000085120000}"/>
    <cellStyle name="20% - Accent4 2 2 2 2 2 2" xfId="4745" xr:uid="{00000000-0005-0000-0000-000086120000}"/>
    <cellStyle name="20% - Accent4 2 2 2 2 3" xfId="4746" xr:uid="{00000000-0005-0000-0000-000087120000}"/>
    <cellStyle name="20% - Accent4 2 2 2 2 3 2" xfId="4747" xr:uid="{00000000-0005-0000-0000-000088120000}"/>
    <cellStyle name="20% - Accent4 2 2 2 2 4" xfId="4748" xr:uid="{00000000-0005-0000-0000-000089120000}"/>
    <cellStyle name="20% - Accent4 2 2 2 2 5" xfId="4749" xr:uid="{00000000-0005-0000-0000-00008A120000}"/>
    <cellStyle name="20% - Accent4 2 2 2 2 6" xfId="4750" xr:uid="{00000000-0005-0000-0000-00008B120000}"/>
    <cellStyle name="20% - Accent4 2 2 2 2 7" xfId="4751" xr:uid="{00000000-0005-0000-0000-00008C120000}"/>
    <cellStyle name="20% - Accent4 2 2 2 2 8" xfId="4752" xr:uid="{00000000-0005-0000-0000-00008D120000}"/>
    <cellStyle name="20% - Accent4 2 2 2 2 9" xfId="4753" xr:uid="{00000000-0005-0000-0000-00008E120000}"/>
    <cellStyle name="20% - Accent4 2 2 2 3" xfId="4754" xr:uid="{00000000-0005-0000-0000-00008F120000}"/>
    <cellStyle name="20% - Accent4 2 2 2 3 2" xfId="4755" xr:uid="{00000000-0005-0000-0000-000090120000}"/>
    <cellStyle name="20% - Accent4 2 2 2 4" xfId="4756" xr:uid="{00000000-0005-0000-0000-000091120000}"/>
    <cellStyle name="20% - Accent4 2 2 2 4 2" xfId="4757" xr:uid="{00000000-0005-0000-0000-000092120000}"/>
    <cellStyle name="20% - Accent4 2 2 2 5" xfId="4758" xr:uid="{00000000-0005-0000-0000-000093120000}"/>
    <cellStyle name="20% - Accent4 2 2 2 5 2" xfId="4759" xr:uid="{00000000-0005-0000-0000-000094120000}"/>
    <cellStyle name="20% - Accent4 2 2 2 6" xfId="4760" xr:uid="{00000000-0005-0000-0000-000095120000}"/>
    <cellStyle name="20% - Accent4 2 2 2 7" xfId="4761" xr:uid="{00000000-0005-0000-0000-000096120000}"/>
    <cellStyle name="20% - Accent4 2 2 2 8" xfId="4762" xr:uid="{00000000-0005-0000-0000-000097120000}"/>
    <cellStyle name="20% - Accent4 2 2 2 9" xfId="4763" xr:uid="{00000000-0005-0000-0000-000098120000}"/>
    <cellStyle name="20% - Accent4 2 2 3" xfId="4764" xr:uid="{00000000-0005-0000-0000-000099120000}"/>
    <cellStyle name="20% - Accent4 2 2 3 10" xfId="4765" xr:uid="{00000000-0005-0000-0000-00009A120000}"/>
    <cellStyle name="20% - Accent4 2 2 3 2" xfId="4766" xr:uid="{00000000-0005-0000-0000-00009B120000}"/>
    <cellStyle name="20% - Accent4 2 2 3 2 2" xfId="4767" xr:uid="{00000000-0005-0000-0000-00009C120000}"/>
    <cellStyle name="20% - Accent4 2 2 3 3" xfId="4768" xr:uid="{00000000-0005-0000-0000-00009D120000}"/>
    <cellStyle name="20% - Accent4 2 2 3 3 2" xfId="4769" xr:uid="{00000000-0005-0000-0000-00009E120000}"/>
    <cellStyle name="20% - Accent4 2 2 3 4" xfId="4770" xr:uid="{00000000-0005-0000-0000-00009F120000}"/>
    <cellStyle name="20% - Accent4 2 2 3 4 2" xfId="4771" xr:uid="{00000000-0005-0000-0000-0000A0120000}"/>
    <cellStyle name="20% - Accent4 2 2 3 5" xfId="4772" xr:uid="{00000000-0005-0000-0000-0000A1120000}"/>
    <cellStyle name="20% - Accent4 2 2 3 6" xfId="4773" xr:uid="{00000000-0005-0000-0000-0000A2120000}"/>
    <cellStyle name="20% - Accent4 2 2 3 7" xfId="4774" xr:uid="{00000000-0005-0000-0000-0000A3120000}"/>
    <cellStyle name="20% - Accent4 2 2 3 8" xfId="4775" xr:uid="{00000000-0005-0000-0000-0000A4120000}"/>
    <cellStyle name="20% - Accent4 2 2 3 9" xfId="4776" xr:uid="{00000000-0005-0000-0000-0000A5120000}"/>
    <cellStyle name="20% - Accent4 2 2 4" xfId="4777" xr:uid="{00000000-0005-0000-0000-0000A6120000}"/>
    <cellStyle name="20% - Accent4 2 2 4 2" xfId="4778" xr:uid="{00000000-0005-0000-0000-0000A7120000}"/>
    <cellStyle name="20% - Accent4 2 2 4 2 2" xfId="4779" xr:uid="{00000000-0005-0000-0000-0000A8120000}"/>
    <cellStyle name="20% - Accent4 2 2 4 3" xfId="4780" xr:uid="{00000000-0005-0000-0000-0000A9120000}"/>
    <cellStyle name="20% - Accent4 2 2 5" xfId="4781" xr:uid="{00000000-0005-0000-0000-0000AA120000}"/>
    <cellStyle name="20% - Accent4 2 2 5 2" xfId="4782" xr:uid="{00000000-0005-0000-0000-0000AB120000}"/>
    <cellStyle name="20% - Accent4 2 2 6" xfId="4783" xr:uid="{00000000-0005-0000-0000-0000AC120000}"/>
    <cellStyle name="20% - Accent4 2 2 6 2" xfId="4784" xr:uid="{00000000-0005-0000-0000-0000AD120000}"/>
    <cellStyle name="20% - Accent4 2 2 7" xfId="4785" xr:uid="{00000000-0005-0000-0000-0000AE120000}"/>
    <cellStyle name="20% - Accent4 2 2 7 2" xfId="4786" xr:uid="{00000000-0005-0000-0000-0000AF120000}"/>
    <cellStyle name="20% - Accent4 2 2 8" xfId="4787" xr:uid="{00000000-0005-0000-0000-0000B0120000}"/>
    <cellStyle name="20% - Accent4 2 2 9" xfId="4788" xr:uid="{00000000-0005-0000-0000-0000B1120000}"/>
    <cellStyle name="20% - Accent4 2 20" xfId="4789" xr:uid="{00000000-0005-0000-0000-0000B2120000}"/>
    <cellStyle name="20% - Accent4 2 21" xfId="4790" xr:uid="{00000000-0005-0000-0000-0000B3120000}"/>
    <cellStyle name="20% - Accent4 2 22" xfId="4791" xr:uid="{00000000-0005-0000-0000-0000B4120000}"/>
    <cellStyle name="20% - Accent4 2 22 2" xfId="4792" xr:uid="{00000000-0005-0000-0000-0000B5120000}"/>
    <cellStyle name="20% - Accent4 2 23" xfId="4793" xr:uid="{00000000-0005-0000-0000-0000B6120000}"/>
    <cellStyle name="20% - Accent4 2 24" xfId="4794" xr:uid="{00000000-0005-0000-0000-0000B7120000}"/>
    <cellStyle name="20% - Accent4 2 25" xfId="4795" xr:uid="{00000000-0005-0000-0000-0000B8120000}"/>
    <cellStyle name="20% - Accent4 2 26" xfId="4796" xr:uid="{00000000-0005-0000-0000-0000B9120000}"/>
    <cellStyle name="20% - Accent4 2 27" xfId="4797" xr:uid="{00000000-0005-0000-0000-0000BA120000}"/>
    <cellStyle name="20% - Accent4 2 28" xfId="4798" xr:uid="{00000000-0005-0000-0000-0000BB120000}"/>
    <cellStyle name="20% - Accent4 2 3" xfId="4799" xr:uid="{00000000-0005-0000-0000-0000BC120000}"/>
    <cellStyle name="20% - Accent4 2 3 10" xfId="4800" xr:uid="{00000000-0005-0000-0000-0000BD120000}"/>
    <cellStyle name="20% - Accent4 2 3 11" xfId="4801" xr:uid="{00000000-0005-0000-0000-0000BE120000}"/>
    <cellStyle name="20% - Accent4 2 3 12" xfId="4802" xr:uid="{00000000-0005-0000-0000-0000BF120000}"/>
    <cellStyle name="20% - Accent4 2 3 2" xfId="4803" xr:uid="{00000000-0005-0000-0000-0000C0120000}"/>
    <cellStyle name="20% - Accent4 2 3 2 10" xfId="4804" xr:uid="{00000000-0005-0000-0000-0000C1120000}"/>
    <cellStyle name="20% - Accent4 2 3 2 11" xfId="4805" xr:uid="{00000000-0005-0000-0000-0000C2120000}"/>
    <cellStyle name="20% - Accent4 2 3 2 2" xfId="4806" xr:uid="{00000000-0005-0000-0000-0000C3120000}"/>
    <cellStyle name="20% - Accent4 2 3 2 2 10" xfId="4807" xr:uid="{00000000-0005-0000-0000-0000C4120000}"/>
    <cellStyle name="20% - Accent4 2 3 2 2 2" xfId="4808" xr:uid="{00000000-0005-0000-0000-0000C5120000}"/>
    <cellStyle name="20% - Accent4 2 3 2 2 2 2" xfId="4809" xr:uid="{00000000-0005-0000-0000-0000C6120000}"/>
    <cellStyle name="20% - Accent4 2 3 2 2 3" xfId="4810" xr:uid="{00000000-0005-0000-0000-0000C7120000}"/>
    <cellStyle name="20% - Accent4 2 3 2 2 4" xfId="4811" xr:uid="{00000000-0005-0000-0000-0000C8120000}"/>
    <cellStyle name="20% - Accent4 2 3 2 2 5" xfId="4812" xr:uid="{00000000-0005-0000-0000-0000C9120000}"/>
    <cellStyle name="20% - Accent4 2 3 2 2 6" xfId="4813" xr:uid="{00000000-0005-0000-0000-0000CA120000}"/>
    <cellStyle name="20% - Accent4 2 3 2 2 7" xfId="4814" xr:uid="{00000000-0005-0000-0000-0000CB120000}"/>
    <cellStyle name="20% - Accent4 2 3 2 2 8" xfId="4815" xr:uid="{00000000-0005-0000-0000-0000CC120000}"/>
    <cellStyle name="20% - Accent4 2 3 2 2 9" xfId="4816" xr:uid="{00000000-0005-0000-0000-0000CD120000}"/>
    <cellStyle name="20% - Accent4 2 3 2 3" xfId="4817" xr:uid="{00000000-0005-0000-0000-0000CE120000}"/>
    <cellStyle name="20% - Accent4 2 3 2 3 2" xfId="4818" xr:uid="{00000000-0005-0000-0000-0000CF120000}"/>
    <cellStyle name="20% - Accent4 2 3 2 4" xfId="4819" xr:uid="{00000000-0005-0000-0000-0000D0120000}"/>
    <cellStyle name="20% - Accent4 2 3 2 5" xfId="4820" xr:uid="{00000000-0005-0000-0000-0000D1120000}"/>
    <cellStyle name="20% - Accent4 2 3 2 6" xfId="4821" xr:uid="{00000000-0005-0000-0000-0000D2120000}"/>
    <cellStyle name="20% - Accent4 2 3 2 7" xfId="4822" xr:uid="{00000000-0005-0000-0000-0000D3120000}"/>
    <cellStyle name="20% - Accent4 2 3 2 8" xfId="4823" xr:uid="{00000000-0005-0000-0000-0000D4120000}"/>
    <cellStyle name="20% - Accent4 2 3 2 9" xfId="4824" xr:uid="{00000000-0005-0000-0000-0000D5120000}"/>
    <cellStyle name="20% - Accent4 2 3 3" xfId="4825" xr:uid="{00000000-0005-0000-0000-0000D6120000}"/>
    <cellStyle name="20% - Accent4 2 3 3 10" xfId="4826" xr:uid="{00000000-0005-0000-0000-0000D7120000}"/>
    <cellStyle name="20% - Accent4 2 3 3 2" xfId="4827" xr:uid="{00000000-0005-0000-0000-0000D8120000}"/>
    <cellStyle name="20% - Accent4 2 3 3 2 2" xfId="4828" xr:uid="{00000000-0005-0000-0000-0000D9120000}"/>
    <cellStyle name="20% - Accent4 2 3 3 3" xfId="4829" xr:uid="{00000000-0005-0000-0000-0000DA120000}"/>
    <cellStyle name="20% - Accent4 2 3 3 4" xfId="4830" xr:uid="{00000000-0005-0000-0000-0000DB120000}"/>
    <cellStyle name="20% - Accent4 2 3 3 5" xfId="4831" xr:uid="{00000000-0005-0000-0000-0000DC120000}"/>
    <cellStyle name="20% - Accent4 2 3 3 6" xfId="4832" xr:uid="{00000000-0005-0000-0000-0000DD120000}"/>
    <cellStyle name="20% - Accent4 2 3 3 7" xfId="4833" xr:uid="{00000000-0005-0000-0000-0000DE120000}"/>
    <cellStyle name="20% - Accent4 2 3 3 8" xfId="4834" xr:uid="{00000000-0005-0000-0000-0000DF120000}"/>
    <cellStyle name="20% - Accent4 2 3 3 9" xfId="4835" xr:uid="{00000000-0005-0000-0000-0000E0120000}"/>
    <cellStyle name="20% - Accent4 2 3 4" xfId="4836" xr:uid="{00000000-0005-0000-0000-0000E1120000}"/>
    <cellStyle name="20% - Accent4 2 3 4 2" xfId="4837" xr:uid="{00000000-0005-0000-0000-0000E2120000}"/>
    <cellStyle name="20% - Accent4 2 3 5" xfId="4838" xr:uid="{00000000-0005-0000-0000-0000E3120000}"/>
    <cellStyle name="20% - Accent4 2 3 5 2" xfId="4839" xr:uid="{00000000-0005-0000-0000-0000E4120000}"/>
    <cellStyle name="20% - Accent4 2 3 6" xfId="4840" xr:uid="{00000000-0005-0000-0000-0000E5120000}"/>
    <cellStyle name="20% - Accent4 2 3 6 2" xfId="4841" xr:uid="{00000000-0005-0000-0000-0000E6120000}"/>
    <cellStyle name="20% - Accent4 2 3 7" xfId="4842" xr:uid="{00000000-0005-0000-0000-0000E7120000}"/>
    <cellStyle name="20% - Accent4 2 3 7 2" xfId="4843" xr:uid="{00000000-0005-0000-0000-0000E8120000}"/>
    <cellStyle name="20% - Accent4 2 3 8" xfId="4844" xr:uid="{00000000-0005-0000-0000-0000E9120000}"/>
    <cellStyle name="20% - Accent4 2 3 9" xfId="4845" xr:uid="{00000000-0005-0000-0000-0000EA120000}"/>
    <cellStyle name="20% - Accent4 2 4" xfId="4846" xr:uid="{00000000-0005-0000-0000-0000EB120000}"/>
    <cellStyle name="20% - Accent4 2 4 10" xfId="4847" xr:uid="{00000000-0005-0000-0000-0000EC120000}"/>
    <cellStyle name="20% - Accent4 2 4 11" xfId="4848" xr:uid="{00000000-0005-0000-0000-0000ED120000}"/>
    <cellStyle name="20% - Accent4 2 4 12" xfId="4849" xr:uid="{00000000-0005-0000-0000-0000EE120000}"/>
    <cellStyle name="20% - Accent4 2 4 2" xfId="4850" xr:uid="{00000000-0005-0000-0000-0000EF120000}"/>
    <cellStyle name="20% - Accent4 2 4 2 10" xfId="4851" xr:uid="{00000000-0005-0000-0000-0000F0120000}"/>
    <cellStyle name="20% - Accent4 2 4 2 11" xfId="4852" xr:uid="{00000000-0005-0000-0000-0000F1120000}"/>
    <cellStyle name="20% - Accent4 2 4 2 2" xfId="4853" xr:uid="{00000000-0005-0000-0000-0000F2120000}"/>
    <cellStyle name="20% - Accent4 2 4 2 2 10" xfId="4854" xr:uid="{00000000-0005-0000-0000-0000F3120000}"/>
    <cellStyle name="20% - Accent4 2 4 2 2 2" xfId="4855" xr:uid="{00000000-0005-0000-0000-0000F4120000}"/>
    <cellStyle name="20% - Accent4 2 4 2 2 2 2" xfId="4856" xr:uid="{00000000-0005-0000-0000-0000F5120000}"/>
    <cellStyle name="20% - Accent4 2 4 2 2 3" xfId="4857" xr:uid="{00000000-0005-0000-0000-0000F6120000}"/>
    <cellStyle name="20% - Accent4 2 4 2 2 4" xfId="4858" xr:uid="{00000000-0005-0000-0000-0000F7120000}"/>
    <cellStyle name="20% - Accent4 2 4 2 2 5" xfId="4859" xr:uid="{00000000-0005-0000-0000-0000F8120000}"/>
    <cellStyle name="20% - Accent4 2 4 2 2 6" xfId="4860" xr:uid="{00000000-0005-0000-0000-0000F9120000}"/>
    <cellStyle name="20% - Accent4 2 4 2 2 7" xfId="4861" xr:uid="{00000000-0005-0000-0000-0000FA120000}"/>
    <cellStyle name="20% - Accent4 2 4 2 2 8" xfId="4862" xr:uid="{00000000-0005-0000-0000-0000FB120000}"/>
    <cellStyle name="20% - Accent4 2 4 2 2 9" xfId="4863" xr:uid="{00000000-0005-0000-0000-0000FC120000}"/>
    <cellStyle name="20% - Accent4 2 4 2 3" xfId="4864" xr:uid="{00000000-0005-0000-0000-0000FD120000}"/>
    <cellStyle name="20% - Accent4 2 4 2 3 2" xfId="4865" xr:uid="{00000000-0005-0000-0000-0000FE120000}"/>
    <cellStyle name="20% - Accent4 2 4 2 4" xfId="4866" xr:uid="{00000000-0005-0000-0000-0000FF120000}"/>
    <cellStyle name="20% - Accent4 2 4 2 5" xfId="4867" xr:uid="{00000000-0005-0000-0000-000000130000}"/>
    <cellStyle name="20% - Accent4 2 4 2 6" xfId="4868" xr:uid="{00000000-0005-0000-0000-000001130000}"/>
    <cellStyle name="20% - Accent4 2 4 2 7" xfId="4869" xr:uid="{00000000-0005-0000-0000-000002130000}"/>
    <cellStyle name="20% - Accent4 2 4 2 8" xfId="4870" xr:uid="{00000000-0005-0000-0000-000003130000}"/>
    <cellStyle name="20% - Accent4 2 4 2 9" xfId="4871" xr:uid="{00000000-0005-0000-0000-000004130000}"/>
    <cellStyle name="20% - Accent4 2 4 3" xfId="4872" xr:uid="{00000000-0005-0000-0000-000005130000}"/>
    <cellStyle name="20% - Accent4 2 4 3 10" xfId="4873" xr:uid="{00000000-0005-0000-0000-000006130000}"/>
    <cellStyle name="20% - Accent4 2 4 3 2" xfId="4874" xr:uid="{00000000-0005-0000-0000-000007130000}"/>
    <cellStyle name="20% - Accent4 2 4 3 2 2" xfId="4875" xr:uid="{00000000-0005-0000-0000-000008130000}"/>
    <cellStyle name="20% - Accent4 2 4 3 3" xfId="4876" xr:uid="{00000000-0005-0000-0000-000009130000}"/>
    <cellStyle name="20% - Accent4 2 4 3 4" xfId="4877" xr:uid="{00000000-0005-0000-0000-00000A130000}"/>
    <cellStyle name="20% - Accent4 2 4 3 5" xfId="4878" xr:uid="{00000000-0005-0000-0000-00000B130000}"/>
    <cellStyle name="20% - Accent4 2 4 3 6" xfId="4879" xr:uid="{00000000-0005-0000-0000-00000C130000}"/>
    <cellStyle name="20% - Accent4 2 4 3 7" xfId="4880" xr:uid="{00000000-0005-0000-0000-00000D130000}"/>
    <cellStyle name="20% - Accent4 2 4 3 8" xfId="4881" xr:uid="{00000000-0005-0000-0000-00000E130000}"/>
    <cellStyle name="20% - Accent4 2 4 3 9" xfId="4882" xr:uid="{00000000-0005-0000-0000-00000F130000}"/>
    <cellStyle name="20% - Accent4 2 4 4" xfId="4883" xr:uid="{00000000-0005-0000-0000-000010130000}"/>
    <cellStyle name="20% - Accent4 2 4 4 2" xfId="4884" xr:uid="{00000000-0005-0000-0000-000011130000}"/>
    <cellStyle name="20% - Accent4 2 4 5" xfId="4885" xr:uid="{00000000-0005-0000-0000-000012130000}"/>
    <cellStyle name="20% - Accent4 2 4 5 2" xfId="4886" xr:uid="{00000000-0005-0000-0000-000013130000}"/>
    <cellStyle name="20% - Accent4 2 4 6" xfId="4887" xr:uid="{00000000-0005-0000-0000-000014130000}"/>
    <cellStyle name="20% - Accent4 2 4 6 2" xfId="4888" xr:uid="{00000000-0005-0000-0000-000015130000}"/>
    <cellStyle name="20% - Accent4 2 4 7" xfId="4889" xr:uid="{00000000-0005-0000-0000-000016130000}"/>
    <cellStyle name="20% - Accent4 2 4 7 2" xfId="4890" xr:uid="{00000000-0005-0000-0000-000017130000}"/>
    <cellStyle name="20% - Accent4 2 4 8" xfId="4891" xr:uid="{00000000-0005-0000-0000-000018130000}"/>
    <cellStyle name="20% - Accent4 2 4 9" xfId="4892" xr:uid="{00000000-0005-0000-0000-000019130000}"/>
    <cellStyle name="20% - Accent4 2 5" xfId="4893" xr:uid="{00000000-0005-0000-0000-00001A130000}"/>
    <cellStyle name="20% - Accent4 2 5 10" xfId="4894" xr:uid="{00000000-0005-0000-0000-00001B130000}"/>
    <cellStyle name="20% - Accent4 2 5 11" xfId="4895" xr:uid="{00000000-0005-0000-0000-00001C130000}"/>
    <cellStyle name="20% - Accent4 2 5 12" xfId="4896" xr:uid="{00000000-0005-0000-0000-00001D130000}"/>
    <cellStyle name="20% - Accent4 2 5 2" xfId="4897" xr:uid="{00000000-0005-0000-0000-00001E130000}"/>
    <cellStyle name="20% - Accent4 2 5 2 10" xfId="4898" xr:uid="{00000000-0005-0000-0000-00001F130000}"/>
    <cellStyle name="20% - Accent4 2 5 2 11" xfId="4899" xr:uid="{00000000-0005-0000-0000-000020130000}"/>
    <cellStyle name="20% - Accent4 2 5 2 2" xfId="4900" xr:uid="{00000000-0005-0000-0000-000021130000}"/>
    <cellStyle name="20% - Accent4 2 5 2 2 10" xfId="4901" xr:uid="{00000000-0005-0000-0000-000022130000}"/>
    <cellStyle name="20% - Accent4 2 5 2 2 2" xfId="4902" xr:uid="{00000000-0005-0000-0000-000023130000}"/>
    <cellStyle name="20% - Accent4 2 5 2 2 3" xfId="4903" xr:uid="{00000000-0005-0000-0000-000024130000}"/>
    <cellStyle name="20% - Accent4 2 5 2 2 4" xfId="4904" xr:uid="{00000000-0005-0000-0000-000025130000}"/>
    <cellStyle name="20% - Accent4 2 5 2 2 5" xfId="4905" xr:uid="{00000000-0005-0000-0000-000026130000}"/>
    <cellStyle name="20% - Accent4 2 5 2 2 6" xfId="4906" xr:uid="{00000000-0005-0000-0000-000027130000}"/>
    <cellStyle name="20% - Accent4 2 5 2 2 7" xfId="4907" xr:uid="{00000000-0005-0000-0000-000028130000}"/>
    <cellStyle name="20% - Accent4 2 5 2 2 8" xfId="4908" xr:uid="{00000000-0005-0000-0000-000029130000}"/>
    <cellStyle name="20% - Accent4 2 5 2 2 9" xfId="4909" xr:uid="{00000000-0005-0000-0000-00002A130000}"/>
    <cellStyle name="20% - Accent4 2 5 2 3" xfId="4910" xr:uid="{00000000-0005-0000-0000-00002B130000}"/>
    <cellStyle name="20% - Accent4 2 5 2 4" xfId="4911" xr:uid="{00000000-0005-0000-0000-00002C130000}"/>
    <cellStyle name="20% - Accent4 2 5 2 5" xfId="4912" xr:uid="{00000000-0005-0000-0000-00002D130000}"/>
    <cellStyle name="20% - Accent4 2 5 2 6" xfId="4913" xr:uid="{00000000-0005-0000-0000-00002E130000}"/>
    <cellStyle name="20% - Accent4 2 5 2 7" xfId="4914" xr:uid="{00000000-0005-0000-0000-00002F130000}"/>
    <cellStyle name="20% - Accent4 2 5 2 8" xfId="4915" xr:uid="{00000000-0005-0000-0000-000030130000}"/>
    <cellStyle name="20% - Accent4 2 5 2 9" xfId="4916" xr:uid="{00000000-0005-0000-0000-000031130000}"/>
    <cellStyle name="20% - Accent4 2 5 3" xfId="4917" xr:uid="{00000000-0005-0000-0000-000032130000}"/>
    <cellStyle name="20% - Accent4 2 5 3 10" xfId="4918" xr:uid="{00000000-0005-0000-0000-000033130000}"/>
    <cellStyle name="20% - Accent4 2 5 3 2" xfId="4919" xr:uid="{00000000-0005-0000-0000-000034130000}"/>
    <cellStyle name="20% - Accent4 2 5 3 3" xfId="4920" xr:uid="{00000000-0005-0000-0000-000035130000}"/>
    <cellStyle name="20% - Accent4 2 5 3 4" xfId="4921" xr:uid="{00000000-0005-0000-0000-000036130000}"/>
    <cellStyle name="20% - Accent4 2 5 3 5" xfId="4922" xr:uid="{00000000-0005-0000-0000-000037130000}"/>
    <cellStyle name="20% - Accent4 2 5 3 6" xfId="4923" xr:uid="{00000000-0005-0000-0000-000038130000}"/>
    <cellStyle name="20% - Accent4 2 5 3 7" xfId="4924" xr:uid="{00000000-0005-0000-0000-000039130000}"/>
    <cellStyle name="20% - Accent4 2 5 3 8" xfId="4925" xr:uid="{00000000-0005-0000-0000-00003A130000}"/>
    <cellStyle name="20% - Accent4 2 5 3 9" xfId="4926" xr:uid="{00000000-0005-0000-0000-00003B130000}"/>
    <cellStyle name="20% - Accent4 2 5 4" xfId="4927" xr:uid="{00000000-0005-0000-0000-00003C130000}"/>
    <cellStyle name="20% - Accent4 2 5 5" xfId="4928" xr:uid="{00000000-0005-0000-0000-00003D130000}"/>
    <cellStyle name="20% - Accent4 2 5 6" xfId="4929" xr:uid="{00000000-0005-0000-0000-00003E130000}"/>
    <cellStyle name="20% - Accent4 2 5 7" xfId="4930" xr:uid="{00000000-0005-0000-0000-00003F130000}"/>
    <cellStyle name="20% - Accent4 2 5 7 2" xfId="4931" xr:uid="{00000000-0005-0000-0000-000040130000}"/>
    <cellStyle name="20% - Accent4 2 5 8" xfId="4932" xr:uid="{00000000-0005-0000-0000-000041130000}"/>
    <cellStyle name="20% - Accent4 2 5 9" xfId="4933" xr:uid="{00000000-0005-0000-0000-000042130000}"/>
    <cellStyle name="20% - Accent4 2 6" xfId="4934" xr:uid="{00000000-0005-0000-0000-000043130000}"/>
    <cellStyle name="20% - Accent4 2 6 10" xfId="4935" xr:uid="{00000000-0005-0000-0000-000044130000}"/>
    <cellStyle name="20% - Accent4 2 6 11" xfId="4936" xr:uid="{00000000-0005-0000-0000-000045130000}"/>
    <cellStyle name="20% - Accent4 2 6 12" xfId="4937" xr:uid="{00000000-0005-0000-0000-000046130000}"/>
    <cellStyle name="20% - Accent4 2 6 2" xfId="4938" xr:uid="{00000000-0005-0000-0000-000047130000}"/>
    <cellStyle name="20% - Accent4 2 6 2 10" xfId="4939" xr:uid="{00000000-0005-0000-0000-000048130000}"/>
    <cellStyle name="20% - Accent4 2 6 2 11" xfId="4940" xr:uid="{00000000-0005-0000-0000-000049130000}"/>
    <cellStyle name="20% - Accent4 2 6 2 2" xfId="4941" xr:uid="{00000000-0005-0000-0000-00004A130000}"/>
    <cellStyle name="20% - Accent4 2 6 2 2 10" xfId="4942" xr:uid="{00000000-0005-0000-0000-00004B130000}"/>
    <cellStyle name="20% - Accent4 2 6 2 2 2" xfId="4943" xr:uid="{00000000-0005-0000-0000-00004C130000}"/>
    <cellStyle name="20% - Accent4 2 6 2 2 3" xfId="4944" xr:uid="{00000000-0005-0000-0000-00004D130000}"/>
    <cellStyle name="20% - Accent4 2 6 2 2 4" xfId="4945" xr:uid="{00000000-0005-0000-0000-00004E130000}"/>
    <cellStyle name="20% - Accent4 2 6 2 2 5" xfId="4946" xr:uid="{00000000-0005-0000-0000-00004F130000}"/>
    <cellStyle name="20% - Accent4 2 6 2 2 6" xfId="4947" xr:uid="{00000000-0005-0000-0000-000050130000}"/>
    <cellStyle name="20% - Accent4 2 6 2 2 7" xfId="4948" xr:uid="{00000000-0005-0000-0000-000051130000}"/>
    <cellStyle name="20% - Accent4 2 6 2 2 8" xfId="4949" xr:uid="{00000000-0005-0000-0000-000052130000}"/>
    <cellStyle name="20% - Accent4 2 6 2 2 9" xfId="4950" xr:uid="{00000000-0005-0000-0000-000053130000}"/>
    <cellStyle name="20% - Accent4 2 6 2 3" xfId="4951" xr:uid="{00000000-0005-0000-0000-000054130000}"/>
    <cellStyle name="20% - Accent4 2 6 2 4" xfId="4952" xr:uid="{00000000-0005-0000-0000-000055130000}"/>
    <cellStyle name="20% - Accent4 2 6 2 5" xfId="4953" xr:uid="{00000000-0005-0000-0000-000056130000}"/>
    <cellStyle name="20% - Accent4 2 6 2 6" xfId="4954" xr:uid="{00000000-0005-0000-0000-000057130000}"/>
    <cellStyle name="20% - Accent4 2 6 2 7" xfId="4955" xr:uid="{00000000-0005-0000-0000-000058130000}"/>
    <cellStyle name="20% - Accent4 2 6 2 8" xfId="4956" xr:uid="{00000000-0005-0000-0000-000059130000}"/>
    <cellStyle name="20% - Accent4 2 6 2 9" xfId="4957" xr:uid="{00000000-0005-0000-0000-00005A130000}"/>
    <cellStyle name="20% - Accent4 2 6 3" xfId="4958" xr:uid="{00000000-0005-0000-0000-00005B130000}"/>
    <cellStyle name="20% - Accent4 2 6 3 10" xfId="4959" xr:uid="{00000000-0005-0000-0000-00005C130000}"/>
    <cellStyle name="20% - Accent4 2 6 3 11" xfId="4960" xr:uid="{00000000-0005-0000-0000-00005D130000}"/>
    <cellStyle name="20% - Accent4 2 6 3 2" xfId="4961" xr:uid="{00000000-0005-0000-0000-00005E130000}"/>
    <cellStyle name="20% - Accent4 2 6 3 3" xfId="4962" xr:uid="{00000000-0005-0000-0000-00005F130000}"/>
    <cellStyle name="20% - Accent4 2 6 3 4" xfId="4963" xr:uid="{00000000-0005-0000-0000-000060130000}"/>
    <cellStyle name="20% - Accent4 2 6 3 5" xfId="4964" xr:uid="{00000000-0005-0000-0000-000061130000}"/>
    <cellStyle name="20% - Accent4 2 6 3 6" xfId="4965" xr:uid="{00000000-0005-0000-0000-000062130000}"/>
    <cellStyle name="20% - Accent4 2 6 3 7" xfId="4966" xr:uid="{00000000-0005-0000-0000-000063130000}"/>
    <cellStyle name="20% - Accent4 2 6 3 8" xfId="4967" xr:uid="{00000000-0005-0000-0000-000064130000}"/>
    <cellStyle name="20% - Accent4 2 6 3 9" xfId="4968" xr:uid="{00000000-0005-0000-0000-000065130000}"/>
    <cellStyle name="20% - Accent4 2 6 4" xfId="4969" xr:uid="{00000000-0005-0000-0000-000066130000}"/>
    <cellStyle name="20% - Accent4 2 6 5" xfId="4970" xr:uid="{00000000-0005-0000-0000-000067130000}"/>
    <cellStyle name="20% - Accent4 2 6 6" xfId="4971" xr:uid="{00000000-0005-0000-0000-000068130000}"/>
    <cellStyle name="20% - Accent4 2 6 6 2" xfId="4972" xr:uid="{00000000-0005-0000-0000-000069130000}"/>
    <cellStyle name="20% - Accent4 2 6 7" xfId="4973" xr:uid="{00000000-0005-0000-0000-00006A130000}"/>
    <cellStyle name="20% - Accent4 2 6 7 2" xfId="4974" xr:uid="{00000000-0005-0000-0000-00006B130000}"/>
    <cellStyle name="20% - Accent4 2 6 8" xfId="4975" xr:uid="{00000000-0005-0000-0000-00006C130000}"/>
    <cellStyle name="20% - Accent4 2 6 9" xfId="4976" xr:uid="{00000000-0005-0000-0000-00006D130000}"/>
    <cellStyle name="20% - Accent4 2 7" xfId="4977" xr:uid="{00000000-0005-0000-0000-00006E130000}"/>
    <cellStyle name="20% - Accent4 2 7 10" xfId="4978" xr:uid="{00000000-0005-0000-0000-00006F130000}"/>
    <cellStyle name="20% - Accent4 2 7 11" xfId="4979" xr:uid="{00000000-0005-0000-0000-000070130000}"/>
    <cellStyle name="20% - Accent4 2 7 2" xfId="4980" xr:uid="{00000000-0005-0000-0000-000071130000}"/>
    <cellStyle name="20% - Accent4 2 7 2 10" xfId="4981" xr:uid="{00000000-0005-0000-0000-000072130000}"/>
    <cellStyle name="20% - Accent4 2 7 2 2" xfId="4982" xr:uid="{00000000-0005-0000-0000-000073130000}"/>
    <cellStyle name="20% - Accent4 2 7 2 3" xfId="4983" xr:uid="{00000000-0005-0000-0000-000074130000}"/>
    <cellStyle name="20% - Accent4 2 7 2 4" xfId="4984" xr:uid="{00000000-0005-0000-0000-000075130000}"/>
    <cellStyle name="20% - Accent4 2 7 2 5" xfId="4985" xr:uid="{00000000-0005-0000-0000-000076130000}"/>
    <cellStyle name="20% - Accent4 2 7 2 6" xfId="4986" xr:uid="{00000000-0005-0000-0000-000077130000}"/>
    <cellStyle name="20% - Accent4 2 7 2 7" xfId="4987" xr:uid="{00000000-0005-0000-0000-000078130000}"/>
    <cellStyle name="20% - Accent4 2 7 2 8" xfId="4988" xr:uid="{00000000-0005-0000-0000-000079130000}"/>
    <cellStyle name="20% - Accent4 2 7 2 9" xfId="4989" xr:uid="{00000000-0005-0000-0000-00007A130000}"/>
    <cellStyle name="20% - Accent4 2 7 3" xfId="4990" xr:uid="{00000000-0005-0000-0000-00007B130000}"/>
    <cellStyle name="20% - Accent4 2 7 4" xfId="4991" xr:uid="{00000000-0005-0000-0000-00007C130000}"/>
    <cellStyle name="20% - Accent4 2 7 5" xfId="4992" xr:uid="{00000000-0005-0000-0000-00007D130000}"/>
    <cellStyle name="20% - Accent4 2 7 6" xfId="4993" xr:uid="{00000000-0005-0000-0000-00007E130000}"/>
    <cellStyle name="20% - Accent4 2 7 6 2" xfId="4994" xr:uid="{00000000-0005-0000-0000-00007F130000}"/>
    <cellStyle name="20% - Accent4 2 7 7" xfId="4995" xr:uid="{00000000-0005-0000-0000-000080130000}"/>
    <cellStyle name="20% - Accent4 2 7 8" xfId="4996" xr:uid="{00000000-0005-0000-0000-000081130000}"/>
    <cellStyle name="20% - Accent4 2 7 9" xfId="4997" xr:uid="{00000000-0005-0000-0000-000082130000}"/>
    <cellStyle name="20% - Accent4 2 8" xfId="4998" xr:uid="{00000000-0005-0000-0000-000083130000}"/>
    <cellStyle name="20% - Accent4 2 8 10" xfId="4999" xr:uid="{00000000-0005-0000-0000-000084130000}"/>
    <cellStyle name="20% - Accent4 2 8 2" xfId="5000" xr:uid="{00000000-0005-0000-0000-000085130000}"/>
    <cellStyle name="20% - Accent4 2 8 2 2" xfId="5001" xr:uid="{00000000-0005-0000-0000-000086130000}"/>
    <cellStyle name="20% - Accent4 2 8 3" xfId="5002" xr:uid="{00000000-0005-0000-0000-000087130000}"/>
    <cellStyle name="20% - Accent4 2 8 4" xfId="5003" xr:uid="{00000000-0005-0000-0000-000088130000}"/>
    <cellStyle name="20% - Accent4 2 8 5" xfId="5004" xr:uid="{00000000-0005-0000-0000-000089130000}"/>
    <cellStyle name="20% - Accent4 2 8 6" xfId="5005" xr:uid="{00000000-0005-0000-0000-00008A130000}"/>
    <cellStyle name="20% - Accent4 2 8 6 2" xfId="5006" xr:uid="{00000000-0005-0000-0000-00008B130000}"/>
    <cellStyle name="20% - Accent4 2 8 7" xfId="5007" xr:uid="{00000000-0005-0000-0000-00008C130000}"/>
    <cellStyle name="20% - Accent4 2 8 8" xfId="5008" xr:uid="{00000000-0005-0000-0000-00008D130000}"/>
    <cellStyle name="20% - Accent4 2 8 9" xfId="5009" xr:uid="{00000000-0005-0000-0000-00008E130000}"/>
    <cellStyle name="20% - Accent4 2 9" xfId="5010" xr:uid="{00000000-0005-0000-0000-00008F130000}"/>
    <cellStyle name="20% - Accent4 2 9 2" xfId="5011" xr:uid="{00000000-0005-0000-0000-000090130000}"/>
    <cellStyle name="20% - Accent4 2 9 2 2" xfId="5012" xr:uid="{00000000-0005-0000-0000-000091130000}"/>
    <cellStyle name="20% - Accent4 2 9 3" xfId="5013" xr:uid="{00000000-0005-0000-0000-000092130000}"/>
    <cellStyle name="20% - Accent4 20" xfId="5014" xr:uid="{00000000-0005-0000-0000-000093130000}"/>
    <cellStyle name="20% - Accent4 20 2" xfId="5015" xr:uid="{00000000-0005-0000-0000-000094130000}"/>
    <cellStyle name="20% - Accent4 20 2 2" xfId="5016" xr:uid="{00000000-0005-0000-0000-000095130000}"/>
    <cellStyle name="20% - Accent4 20 2 2 2" xfId="5017" xr:uid="{00000000-0005-0000-0000-000096130000}"/>
    <cellStyle name="20% - Accent4 20 2 3" xfId="5018" xr:uid="{00000000-0005-0000-0000-000097130000}"/>
    <cellStyle name="20% - Accent4 20 3" xfId="5019" xr:uid="{00000000-0005-0000-0000-000098130000}"/>
    <cellStyle name="20% - Accent4 20 4" xfId="5020" xr:uid="{00000000-0005-0000-0000-000099130000}"/>
    <cellStyle name="20% - Accent4 20 5" xfId="5021" xr:uid="{00000000-0005-0000-0000-00009A130000}"/>
    <cellStyle name="20% - Accent4 20 6" xfId="5022" xr:uid="{00000000-0005-0000-0000-00009B130000}"/>
    <cellStyle name="20% - Accent4 21" xfId="5023" xr:uid="{00000000-0005-0000-0000-00009C130000}"/>
    <cellStyle name="20% - Accent4 21 2" xfId="5024" xr:uid="{00000000-0005-0000-0000-00009D130000}"/>
    <cellStyle name="20% - Accent4 21 2 2" xfId="5025" xr:uid="{00000000-0005-0000-0000-00009E130000}"/>
    <cellStyle name="20% - Accent4 21 2 2 2" xfId="5026" xr:uid="{00000000-0005-0000-0000-00009F130000}"/>
    <cellStyle name="20% - Accent4 21 2 3" xfId="5027" xr:uid="{00000000-0005-0000-0000-0000A0130000}"/>
    <cellStyle name="20% - Accent4 21 3" xfId="5028" xr:uid="{00000000-0005-0000-0000-0000A1130000}"/>
    <cellStyle name="20% - Accent4 21 4" xfId="5029" xr:uid="{00000000-0005-0000-0000-0000A2130000}"/>
    <cellStyle name="20% - Accent4 21 5" xfId="5030" xr:uid="{00000000-0005-0000-0000-0000A3130000}"/>
    <cellStyle name="20% - Accent4 21 6" xfId="5031" xr:uid="{00000000-0005-0000-0000-0000A4130000}"/>
    <cellStyle name="20% - Accent4 22" xfId="5032" xr:uid="{00000000-0005-0000-0000-0000A5130000}"/>
    <cellStyle name="20% - Accent4 22 2" xfId="5033" xr:uid="{00000000-0005-0000-0000-0000A6130000}"/>
    <cellStyle name="20% - Accent4 22 2 2" xfId="5034" xr:uid="{00000000-0005-0000-0000-0000A7130000}"/>
    <cellStyle name="20% - Accent4 22 2 2 2" xfId="5035" xr:uid="{00000000-0005-0000-0000-0000A8130000}"/>
    <cellStyle name="20% - Accent4 22 2 3" xfId="5036" xr:uid="{00000000-0005-0000-0000-0000A9130000}"/>
    <cellStyle name="20% - Accent4 22 3" xfId="5037" xr:uid="{00000000-0005-0000-0000-0000AA130000}"/>
    <cellStyle name="20% - Accent4 22 4" xfId="5038" xr:uid="{00000000-0005-0000-0000-0000AB130000}"/>
    <cellStyle name="20% - Accent4 22 5" xfId="5039" xr:uid="{00000000-0005-0000-0000-0000AC130000}"/>
    <cellStyle name="20% - Accent4 22 6" xfId="5040" xr:uid="{00000000-0005-0000-0000-0000AD130000}"/>
    <cellStyle name="20% - Accent4 23" xfId="5041" xr:uid="{00000000-0005-0000-0000-0000AE130000}"/>
    <cellStyle name="20% - Accent4 23 2" xfId="5042" xr:uid="{00000000-0005-0000-0000-0000AF130000}"/>
    <cellStyle name="20% - Accent4 23 2 2" xfId="5043" xr:uid="{00000000-0005-0000-0000-0000B0130000}"/>
    <cellStyle name="20% - Accent4 23 2 2 2" xfId="5044" xr:uid="{00000000-0005-0000-0000-0000B1130000}"/>
    <cellStyle name="20% - Accent4 23 2 3" xfId="5045" xr:uid="{00000000-0005-0000-0000-0000B2130000}"/>
    <cellStyle name="20% - Accent4 23 3" xfId="5046" xr:uid="{00000000-0005-0000-0000-0000B3130000}"/>
    <cellStyle name="20% - Accent4 23 4" xfId="5047" xr:uid="{00000000-0005-0000-0000-0000B4130000}"/>
    <cellStyle name="20% - Accent4 23 5" xfId="5048" xr:uid="{00000000-0005-0000-0000-0000B5130000}"/>
    <cellStyle name="20% - Accent4 23 6" xfId="5049" xr:uid="{00000000-0005-0000-0000-0000B6130000}"/>
    <cellStyle name="20% - Accent4 24" xfId="5050" xr:uid="{00000000-0005-0000-0000-0000B7130000}"/>
    <cellStyle name="20% - Accent4 24 2" xfId="5051" xr:uid="{00000000-0005-0000-0000-0000B8130000}"/>
    <cellStyle name="20% - Accent4 24 2 2" xfId="5052" xr:uid="{00000000-0005-0000-0000-0000B9130000}"/>
    <cellStyle name="20% - Accent4 24 2 2 2" xfId="5053" xr:uid="{00000000-0005-0000-0000-0000BA130000}"/>
    <cellStyle name="20% - Accent4 24 2 3" xfId="5054" xr:uid="{00000000-0005-0000-0000-0000BB130000}"/>
    <cellStyle name="20% - Accent4 24 3" xfId="5055" xr:uid="{00000000-0005-0000-0000-0000BC130000}"/>
    <cellStyle name="20% - Accent4 24 4" xfId="5056" xr:uid="{00000000-0005-0000-0000-0000BD130000}"/>
    <cellStyle name="20% - Accent4 24 5" xfId="5057" xr:uid="{00000000-0005-0000-0000-0000BE130000}"/>
    <cellStyle name="20% - Accent4 25" xfId="5058" xr:uid="{00000000-0005-0000-0000-0000BF130000}"/>
    <cellStyle name="20% - Accent4 25 2" xfId="5059" xr:uid="{00000000-0005-0000-0000-0000C0130000}"/>
    <cellStyle name="20% - Accent4 25 2 2" xfId="5060" xr:uid="{00000000-0005-0000-0000-0000C1130000}"/>
    <cellStyle name="20% - Accent4 25 2 2 2" xfId="5061" xr:uid="{00000000-0005-0000-0000-0000C2130000}"/>
    <cellStyle name="20% - Accent4 25 2 3" xfId="5062" xr:uid="{00000000-0005-0000-0000-0000C3130000}"/>
    <cellStyle name="20% - Accent4 25 3" xfId="5063" xr:uid="{00000000-0005-0000-0000-0000C4130000}"/>
    <cellStyle name="20% - Accent4 25 4" xfId="5064" xr:uid="{00000000-0005-0000-0000-0000C5130000}"/>
    <cellStyle name="20% - Accent4 25 5" xfId="5065" xr:uid="{00000000-0005-0000-0000-0000C6130000}"/>
    <cellStyle name="20% - Accent4 26" xfId="5066" xr:uid="{00000000-0005-0000-0000-0000C7130000}"/>
    <cellStyle name="20% - Accent4 26 2" xfId="5067" xr:uid="{00000000-0005-0000-0000-0000C8130000}"/>
    <cellStyle name="20% - Accent4 26 2 2" xfId="5068" xr:uid="{00000000-0005-0000-0000-0000C9130000}"/>
    <cellStyle name="20% - Accent4 26 2 2 2" xfId="5069" xr:uid="{00000000-0005-0000-0000-0000CA130000}"/>
    <cellStyle name="20% - Accent4 26 2 3" xfId="5070" xr:uid="{00000000-0005-0000-0000-0000CB130000}"/>
    <cellStyle name="20% - Accent4 26 3" xfId="5071" xr:uid="{00000000-0005-0000-0000-0000CC130000}"/>
    <cellStyle name="20% - Accent4 26 4" xfId="5072" xr:uid="{00000000-0005-0000-0000-0000CD130000}"/>
    <cellStyle name="20% - Accent4 26 5" xfId="5073" xr:uid="{00000000-0005-0000-0000-0000CE130000}"/>
    <cellStyle name="20% - Accent4 27" xfId="5074" xr:uid="{00000000-0005-0000-0000-0000CF130000}"/>
    <cellStyle name="20% - Accent4 27 2" xfId="5075" xr:uid="{00000000-0005-0000-0000-0000D0130000}"/>
    <cellStyle name="20% - Accent4 27 2 2" xfId="5076" xr:uid="{00000000-0005-0000-0000-0000D1130000}"/>
    <cellStyle name="20% - Accent4 27 2 2 2" xfId="5077" xr:uid="{00000000-0005-0000-0000-0000D2130000}"/>
    <cellStyle name="20% - Accent4 27 2 3" xfId="5078" xr:uid="{00000000-0005-0000-0000-0000D3130000}"/>
    <cellStyle name="20% - Accent4 27 3" xfId="5079" xr:uid="{00000000-0005-0000-0000-0000D4130000}"/>
    <cellStyle name="20% - Accent4 27 4" xfId="5080" xr:uid="{00000000-0005-0000-0000-0000D5130000}"/>
    <cellStyle name="20% - Accent4 27 5" xfId="5081" xr:uid="{00000000-0005-0000-0000-0000D6130000}"/>
    <cellStyle name="20% - Accent4 28" xfId="5082" xr:uid="{00000000-0005-0000-0000-0000D7130000}"/>
    <cellStyle name="20% - Accent4 28 2" xfId="5083" xr:uid="{00000000-0005-0000-0000-0000D8130000}"/>
    <cellStyle name="20% - Accent4 28 2 2" xfId="5084" xr:uid="{00000000-0005-0000-0000-0000D9130000}"/>
    <cellStyle name="20% - Accent4 28 2 2 2" xfId="5085" xr:uid="{00000000-0005-0000-0000-0000DA130000}"/>
    <cellStyle name="20% - Accent4 28 2 3" xfId="5086" xr:uid="{00000000-0005-0000-0000-0000DB130000}"/>
    <cellStyle name="20% - Accent4 28 3" xfId="5087" xr:uid="{00000000-0005-0000-0000-0000DC130000}"/>
    <cellStyle name="20% - Accent4 28 4" xfId="5088" xr:uid="{00000000-0005-0000-0000-0000DD130000}"/>
    <cellStyle name="20% - Accent4 28 5" xfId="5089" xr:uid="{00000000-0005-0000-0000-0000DE130000}"/>
    <cellStyle name="20% - Accent4 29" xfId="5090" xr:uid="{00000000-0005-0000-0000-0000DF130000}"/>
    <cellStyle name="20% - Accent4 29 2" xfId="5091" xr:uid="{00000000-0005-0000-0000-0000E0130000}"/>
    <cellStyle name="20% - Accent4 29 2 2" xfId="5092" xr:uid="{00000000-0005-0000-0000-0000E1130000}"/>
    <cellStyle name="20% - Accent4 29 2 2 2" xfId="5093" xr:uid="{00000000-0005-0000-0000-0000E2130000}"/>
    <cellStyle name="20% - Accent4 29 2 3" xfId="5094" xr:uid="{00000000-0005-0000-0000-0000E3130000}"/>
    <cellStyle name="20% - Accent4 29 3" xfId="5095" xr:uid="{00000000-0005-0000-0000-0000E4130000}"/>
    <cellStyle name="20% - Accent4 29 4" xfId="5096" xr:uid="{00000000-0005-0000-0000-0000E5130000}"/>
    <cellStyle name="20% - Accent4 29 5" xfId="5097" xr:uid="{00000000-0005-0000-0000-0000E6130000}"/>
    <cellStyle name="20% - Accent4 3" xfId="5098" xr:uid="{00000000-0005-0000-0000-0000E7130000}"/>
    <cellStyle name="20% - Accent4 3 10" xfId="5099" xr:uid="{00000000-0005-0000-0000-0000E8130000}"/>
    <cellStyle name="20% - Accent4 3 11" xfId="5100" xr:uid="{00000000-0005-0000-0000-0000E9130000}"/>
    <cellStyle name="20% - Accent4 3 12" xfId="5101" xr:uid="{00000000-0005-0000-0000-0000EA130000}"/>
    <cellStyle name="20% - Accent4 3 13" xfId="5102" xr:uid="{00000000-0005-0000-0000-0000EB130000}"/>
    <cellStyle name="20% - Accent4 3 2" xfId="5103" xr:uid="{00000000-0005-0000-0000-0000EC130000}"/>
    <cellStyle name="20% - Accent4 3 2 10" xfId="5104" xr:uid="{00000000-0005-0000-0000-0000ED130000}"/>
    <cellStyle name="20% - Accent4 3 2 11" xfId="5105" xr:uid="{00000000-0005-0000-0000-0000EE130000}"/>
    <cellStyle name="20% - Accent4 3 2 2" xfId="5106" xr:uid="{00000000-0005-0000-0000-0000EF130000}"/>
    <cellStyle name="20% - Accent4 3 2 2 10" xfId="5107" xr:uid="{00000000-0005-0000-0000-0000F0130000}"/>
    <cellStyle name="20% - Accent4 3 2 2 2" xfId="5108" xr:uid="{00000000-0005-0000-0000-0000F1130000}"/>
    <cellStyle name="20% - Accent4 3 2 2 3" xfId="5109" xr:uid="{00000000-0005-0000-0000-0000F2130000}"/>
    <cellStyle name="20% - Accent4 3 2 2 4" xfId="5110" xr:uid="{00000000-0005-0000-0000-0000F3130000}"/>
    <cellStyle name="20% - Accent4 3 2 2 5" xfId="5111" xr:uid="{00000000-0005-0000-0000-0000F4130000}"/>
    <cellStyle name="20% - Accent4 3 2 2 6" xfId="5112" xr:uid="{00000000-0005-0000-0000-0000F5130000}"/>
    <cellStyle name="20% - Accent4 3 2 2 7" xfId="5113" xr:uid="{00000000-0005-0000-0000-0000F6130000}"/>
    <cellStyle name="20% - Accent4 3 2 2 8" xfId="5114" xr:uid="{00000000-0005-0000-0000-0000F7130000}"/>
    <cellStyle name="20% - Accent4 3 2 2 9" xfId="5115" xr:uid="{00000000-0005-0000-0000-0000F8130000}"/>
    <cellStyle name="20% - Accent4 3 2 3" xfId="5116" xr:uid="{00000000-0005-0000-0000-0000F9130000}"/>
    <cellStyle name="20% - Accent4 3 2 4" xfId="5117" xr:uid="{00000000-0005-0000-0000-0000FA130000}"/>
    <cellStyle name="20% - Accent4 3 2 5" xfId="5118" xr:uid="{00000000-0005-0000-0000-0000FB130000}"/>
    <cellStyle name="20% - Accent4 3 2 6" xfId="5119" xr:uid="{00000000-0005-0000-0000-0000FC130000}"/>
    <cellStyle name="20% - Accent4 3 2 7" xfId="5120" xr:uid="{00000000-0005-0000-0000-0000FD130000}"/>
    <cellStyle name="20% - Accent4 3 2 8" xfId="5121" xr:uid="{00000000-0005-0000-0000-0000FE130000}"/>
    <cellStyle name="20% - Accent4 3 2 9" xfId="5122" xr:uid="{00000000-0005-0000-0000-0000FF130000}"/>
    <cellStyle name="20% - Accent4 3 3" xfId="5123" xr:uid="{00000000-0005-0000-0000-000000140000}"/>
    <cellStyle name="20% - Accent4 3 3 10" xfId="5124" xr:uid="{00000000-0005-0000-0000-000001140000}"/>
    <cellStyle name="20% - Accent4 3 3 11" xfId="5125" xr:uid="{00000000-0005-0000-0000-000002140000}"/>
    <cellStyle name="20% - Accent4 3 3 2" xfId="5126" xr:uid="{00000000-0005-0000-0000-000003140000}"/>
    <cellStyle name="20% - Accent4 3 3 2 2" xfId="5127" xr:uid="{00000000-0005-0000-0000-000004140000}"/>
    <cellStyle name="20% - Accent4 3 3 2 2 2" xfId="5128" xr:uid="{00000000-0005-0000-0000-000005140000}"/>
    <cellStyle name="20% - Accent4 3 3 2 3" xfId="5129" xr:uid="{00000000-0005-0000-0000-000006140000}"/>
    <cellStyle name="20% - Accent4 3 3 3" xfId="5130" xr:uid="{00000000-0005-0000-0000-000007140000}"/>
    <cellStyle name="20% - Accent4 3 3 4" xfId="5131" xr:uid="{00000000-0005-0000-0000-000008140000}"/>
    <cellStyle name="20% - Accent4 3 3 5" xfId="5132" xr:uid="{00000000-0005-0000-0000-000009140000}"/>
    <cellStyle name="20% - Accent4 3 3 6" xfId="5133" xr:uid="{00000000-0005-0000-0000-00000A140000}"/>
    <cellStyle name="20% - Accent4 3 3 7" xfId="5134" xr:uid="{00000000-0005-0000-0000-00000B140000}"/>
    <cellStyle name="20% - Accent4 3 3 8" xfId="5135" xr:uid="{00000000-0005-0000-0000-00000C140000}"/>
    <cellStyle name="20% - Accent4 3 3 9" xfId="5136" xr:uid="{00000000-0005-0000-0000-00000D140000}"/>
    <cellStyle name="20% - Accent4 3 4" xfId="5137" xr:uid="{00000000-0005-0000-0000-00000E140000}"/>
    <cellStyle name="20% - Accent4 3 4 2" xfId="5138" xr:uid="{00000000-0005-0000-0000-00000F140000}"/>
    <cellStyle name="20% - Accent4 3 5" xfId="5139" xr:uid="{00000000-0005-0000-0000-000010140000}"/>
    <cellStyle name="20% - Accent4 3 5 2" xfId="5140" xr:uid="{00000000-0005-0000-0000-000011140000}"/>
    <cellStyle name="20% - Accent4 3 6" xfId="5141" xr:uid="{00000000-0005-0000-0000-000012140000}"/>
    <cellStyle name="20% - Accent4 3 6 2" xfId="5142" xr:uid="{00000000-0005-0000-0000-000013140000}"/>
    <cellStyle name="20% - Accent4 3 7" xfId="5143" xr:uid="{00000000-0005-0000-0000-000014140000}"/>
    <cellStyle name="20% - Accent4 3 7 2" xfId="5144" xr:uid="{00000000-0005-0000-0000-000015140000}"/>
    <cellStyle name="20% - Accent4 3 8" xfId="5145" xr:uid="{00000000-0005-0000-0000-000016140000}"/>
    <cellStyle name="20% - Accent4 3 8 2" xfId="5146" xr:uid="{00000000-0005-0000-0000-000017140000}"/>
    <cellStyle name="20% - Accent4 3 9" xfId="5147" xr:uid="{00000000-0005-0000-0000-000018140000}"/>
    <cellStyle name="20% - Accent4 3 9 2" xfId="5148" xr:uid="{00000000-0005-0000-0000-000019140000}"/>
    <cellStyle name="20% - Accent4 30" xfId="5149" xr:uid="{00000000-0005-0000-0000-00001A140000}"/>
    <cellStyle name="20% - Accent4 30 2" xfId="5150" xr:uid="{00000000-0005-0000-0000-00001B140000}"/>
    <cellStyle name="20% - Accent4 30 2 2" xfId="5151" xr:uid="{00000000-0005-0000-0000-00001C140000}"/>
    <cellStyle name="20% - Accent4 30 2 2 2" xfId="5152" xr:uid="{00000000-0005-0000-0000-00001D140000}"/>
    <cellStyle name="20% - Accent4 30 2 3" xfId="5153" xr:uid="{00000000-0005-0000-0000-00001E140000}"/>
    <cellStyle name="20% - Accent4 30 3" xfId="5154" xr:uid="{00000000-0005-0000-0000-00001F140000}"/>
    <cellStyle name="20% - Accent4 30 4" xfId="5155" xr:uid="{00000000-0005-0000-0000-000020140000}"/>
    <cellStyle name="20% - Accent4 30 5" xfId="5156" xr:uid="{00000000-0005-0000-0000-000021140000}"/>
    <cellStyle name="20% - Accent4 31" xfId="5157" xr:uid="{00000000-0005-0000-0000-000022140000}"/>
    <cellStyle name="20% - Accent4 31 2" xfId="5158" xr:uid="{00000000-0005-0000-0000-000023140000}"/>
    <cellStyle name="20% - Accent4 31 2 2" xfId="5159" xr:uid="{00000000-0005-0000-0000-000024140000}"/>
    <cellStyle name="20% - Accent4 31 2 2 2" xfId="5160" xr:uid="{00000000-0005-0000-0000-000025140000}"/>
    <cellStyle name="20% - Accent4 31 2 3" xfId="5161" xr:uid="{00000000-0005-0000-0000-000026140000}"/>
    <cellStyle name="20% - Accent4 31 3" xfId="5162" xr:uid="{00000000-0005-0000-0000-000027140000}"/>
    <cellStyle name="20% - Accent4 31 4" xfId="5163" xr:uid="{00000000-0005-0000-0000-000028140000}"/>
    <cellStyle name="20% - Accent4 31 5" xfId="5164" xr:uid="{00000000-0005-0000-0000-000029140000}"/>
    <cellStyle name="20% - Accent4 32" xfId="5165" xr:uid="{00000000-0005-0000-0000-00002A140000}"/>
    <cellStyle name="20% - Accent4 32 2" xfId="5166" xr:uid="{00000000-0005-0000-0000-00002B140000}"/>
    <cellStyle name="20% - Accent4 32 2 2" xfId="5167" xr:uid="{00000000-0005-0000-0000-00002C140000}"/>
    <cellStyle name="20% - Accent4 32 2 2 2" xfId="5168" xr:uid="{00000000-0005-0000-0000-00002D140000}"/>
    <cellStyle name="20% - Accent4 32 2 3" xfId="5169" xr:uid="{00000000-0005-0000-0000-00002E140000}"/>
    <cellStyle name="20% - Accent4 32 3" xfId="5170" xr:uid="{00000000-0005-0000-0000-00002F140000}"/>
    <cellStyle name="20% - Accent4 32 4" xfId="5171" xr:uid="{00000000-0005-0000-0000-000030140000}"/>
    <cellStyle name="20% - Accent4 32 5" xfId="5172" xr:uid="{00000000-0005-0000-0000-000031140000}"/>
    <cellStyle name="20% - Accent4 33" xfId="5173" xr:uid="{00000000-0005-0000-0000-000032140000}"/>
    <cellStyle name="20% - Accent4 33 2" xfId="5174" xr:uid="{00000000-0005-0000-0000-000033140000}"/>
    <cellStyle name="20% - Accent4 33 2 2" xfId="5175" xr:uid="{00000000-0005-0000-0000-000034140000}"/>
    <cellStyle name="20% - Accent4 33 2 2 2" xfId="5176" xr:uid="{00000000-0005-0000-0000-000035140000}"/>
    <cellStyle name="20% - Accent4 33 2 3" xfId="5177" xr:uid="{00000000-0005-0000-0000-000036140000}"/>
    <cellStyle name="20% - Accent4 33 3" xfId="5178" xr:uid="{00000000-0005-0000-0000-000037140000}"/>
    <cellStyle name="20% - Accent4 33 4" xfId="5179" xr:uid="{00000000-0005-0000-0000-000038140000}"/>
    <cellStyle name="20% - Accent4 33 5" xfId="5180" xr:uid="{00000000-0005-0000-0000-000039140000}"/>
    <cellStyle name="20% - Accent4 34" xfId="5181" xr:uid="{00000000-0005-0000-0000-00003A140000}"/>
    <cellStyle name="20% - Accent4 34 2" xfId="5182" xr:uid="{00000000-0005-0000-0000-00003B140000}"/>
    <cellStyle name="20% - Accent4 34 2 2" xfId="5183" xr:uid="{00000000-0005-0000-0000-00003C140000}"/>
    <cellStyle name="20% - Accent4 34 2 2 2" xfId="5184" xr:uid="{00000000-0005-0000-0000-00003D140000}"/>
    <cellStyle name="20% - Accent4 34 2 3" xfId="5185" xr:uid="{00000000-0005-0000-0000-00003E140000}"/>
    <cellStyle name="20% - Accent4 34 3" xfId="5186" xr:uid="{00000000-0005-0000-0000-00003F140000}"/>
    <cellStyle name="20% - Accent4 34 4" xfId="5187" xr:uid="{00000000-0005-0000-0000-000040140000}"/>
    <cellStyle name="20% - Accent4 34 5" xfId="5188" xr:uid="{00000000-0005-0000-0000-000041140000}"/>
    <cellStyle name="20% - Accent4 35" xfId="5189" xr:uid="{00000000-0005-0000-0000-000042140000}"/>
    <cellStyle name="20% - Accent4 35 2" xfId="5190" xr:uid="{00000000-0005-0000-0000-000043140000}"/>
    <cellStyle name="20% - Accent4 35 2 2" xfId="5191" xr:uid="{00000000-0005-0000-0000-000044140000}"/>
    <cellStyle name="20% - Accent4 35 2 2 2" xfId="5192" xr:uid="{00000000-0005-0000-0000-000045140000}"/>
    <cellStyle name="20% - Accent4 35 2 3" xfId="5193" xr:uid="{00000000-0005-0000-0000-000046140000}"/>
    <cellStyle name="20% - Accent4 35 3" xfId="5194" xr:uid="{00000000-0005-0000-0000-000047140000}"/>
    <cellStyle name="20% - Accent4 35 4" xfId="5195" xr:uid="{00000000-0005-0000-0000-000048140000}"/>
    <cellStyle name="20% - Accent4 35 5" xfId="5196" xr:uid="{00000000-0005-0000-0000-000049140000}"/>
    <cellStyle name="20% - Accent4 36" xfId="5197" xr:uid="{00000000-0005-0000-0000-00004A140000}"/>
    <cellStyle name="20% - Accent4 36 2" xfId="5198" xr:uid="{00000000-0005-0000-0000-00004B140000}"/>
    <cellStyle name="20% - Accent4 36 2 2" xfId="5199" xr:uid="{00000000-0005-0000-0000-00004C140000}"/>
    <cellStyle name="20% - Accent4 36 2 2 2" xfId="5200" xr:uid="{00000000-0005-0000-0000-00004D140000}"/>
    <cellStyle name="20% - Accent4 36 2 3" xfId="5201" xr:uid="{00000000-0005-0000-0000-00004E140000}"/>
    <cellStyle name="20% - Accent4 36 3" xfId="5202" xr:uid="{00000000-0005-0000-0000-00004F140000}"/>
    <cellStyle name="20% - Accent4 36 4" xfId="5203" xr:uid="{00000000-0005-0000-0000-000050140000}"/>
    <cellStyle name="20% - Accent4 36 5" xfId="5204" xr:uid="{00000000-0005-0000-0000-000051140000}"/>
    <cellStyle name="20% - Accent4 37" xfId="5205" xr:uid="{00000000-0005-0000-0000-000052140000}"/>
    <cellStyle name="20% - Accent4 37 2" xfId="5206" xr:uid="{00000000-0005-0000-0000-000053140000}"/>
    <cellStyle name="20% - Accent4 37 2 2" xfId="5207" xr:uid="{00000000-0005-0000-0000-000054140000}"/>
    <cellStyle name="20% - Accent4 37 2 2 2" xfId="5208" xr:uid="{00000000-0005-0000-0000-000055140000}"/>
    <cellStyle name="20% - Accent4 37 2 3" xfId="5209" xr:uid="{00000000-0005-0000-0000-000056140000}"/>
    <cellStyle name="20% - Accent4 37 3" xfId="5210" xr:uid="{00000000-0005-0000-0000-000057140000}"/>
    <cellStyle name="20% - Accent4 37 4" xfId="5211" xr:uid="{00000000-0005-0000-0000-000058140000}"/>
    <cellStyle name="20% - Accent4 37 5" xfId="5212" xr:uid="{00000000-0005-0000-0000-000059140000}"/>
    <cellStyle name="20% - Accent4 38" xfId="5213" xr:uid="{00000000-0005-0000-0000-00005A140000}"/>
    <cellStyle name="20% - Accent4 38 2" xfId="5214" xr:uid="{00000000-0005-0000-0000-00005B140000}"/>
    <cellStyle name="20% - Accent4 38 2 2" xfId="5215" xr:uid="{00000000-0005-0000-0000-00005C140000}"/>
    <cellStyle name="20% - Accent4 38 2 2 2" xfId="5216" xr:uid="{00000000-0005-0000-0000-00005D140000}"/>
    <cellStyle name="20% - Accent4 38 2 3" xfId="5217" xr:uid="{00000000-0005-0000-0000-00005E140000}"/>
    <cellStyle name="20% - Accent4 38 3" xfId="5218" xr:uid="{00000000-0005-0000-0000-00005F140000}"/>
    <cellStyle name="20% - Accent4 38 4" xfId="5219" xr:uid="{00000000-0005-0000-0000-000060140000}"/>
    <cellStyle name="20% - Accent4 38 5" xfId="5220" xr:uid="{00000000-0005-0000-0000-000061140000}"/>
    <cellStyle name="20% - Accent4 39" xfId="5221" xr:uid="{00000000-0005-0000-0000-000062140000}"/>
    <cellStyle name="20% - Accent4 39 2" xfId="5222" xr:uid="{00000000-0005-0000-0000-000063140000}"/>
    <cellStyle name="20% - Accent4 39 2 2" xfId="5223" xr:uid="{00000000-0005-0000-0000-000064140000}"/>
    <cellStyle name="20% - Accent4 39 2 2 2" xfId="5224" xr:uid="{00000000-0005-0000-0000-000065140000}"/>
    <cellStyle name="20% - Accent4 39 2 3" xfId="5225" xr:uid="{00000000-0005-0000-0000-000066140000}"/>
    <cellStyle name="20% - Accent4 39 3" xfId="5226" xr:uid="{00000000-0005-0000-0000-000067140000}"/>
    <cellStyle name="20% - Accent4 39 4" xfId="5227" xr:uid="{00000000-0005-0000-0000-000068140000}"/>
    <cellStyle name="20% - Accent4 39 5" xfId="5228" xr:uid="{00000000-0005-0000-0000-000069140000}"/>
    <cellStyle name="20% - Accent4 4" xfId="5229" xr:uid="{00000000-0005-0000-0000-00006A140000}"/>
    <cellStyle name="20% - Accent4 4 10" xfId="5230" xr:uid="{00000000-0005-0000-0000-00006B140000}"/>
    <cellStyle name="20% - Accent4 4 11" xfId="5231" xr:uid="{00000000-0005-0000-0000-00006C140000}"/>
    <cellStyle name="20% - Accent4 4 12" xfId="5232" xr:uid="{00000000-0005-0000-0000-00006D140000}"/>
    <cellStyle name="20% - Accent4 4 2" xfId="5233" xr:uid="{00000000-0005-0000-0000-00006E140000}"/>
    <cellStyle name="20% - Accent4 4 2 10" xfId="5234" xr:uid="{00000000-0005-0000-0000-00006F140000}"/>
    <cellStyle name="20% - Accent4 4 2 11" xfId="5235" xr:uid="{00000000-0005-0000-0000-000070140000}"/>
    <cellStyle name="20% - Accent4 4 2 2" xfId="5236" xr:uid="{00000000-0005-0000-0000-000071140000}"/>
    <cellStyle name="20% - Accent4 4 2 2 10" xfId="5237" xr:uid="{00000000-0005-0000-0000-000072140000}"/>
    <cellStyle name="20% - Accent4 4 2 2 11" xfId="5238" xr:uid="{00000000-0005-0000-0000-000073140000}"/>
    <cellStyle name="20% - Accent4 4 2 2 2" xfId="5239" xr:uid="{00000000-0005-0000-0000-000074140000}"/>
    <cellStyle name="20% - Accent4 4 2 2 2 2" xfId="5240" xr:uid="{00000000-0005-0000-0000-000075140000}"/>
    <cellStyle name="20% - Accent4 4 2 2 3" xfId="5241" xr:uid="{00000000-0005-0000-0000-000076140000}"/>
    <cellStyle name="20% - Accent4 4 2 2 4" xfId="5242" xr:uid="{00000000-0005-0000-0000-000077140000}"/>
    <cellStyle name="20% - Accent4 4 2 2 5" xfId="5243" xr:uid="{00000000-0005-0000-0000-000078140000}"/>
    <cellStyle name="20% - Accent4 4 2 2 6" xfId="5244" xr:uid="{00000000-0005-0000-0000-000079140000}"/>
    <cellStyle name="20% - Accent4 4 2 2 7" xfId="5245" xr:uid="{00000000-0005-0000-0000-00007A140000}"/>
    <cellStyle name="20% - Accent4 4 2 2 8" xfId="5246" xr:uid="{00000000-0005-0000-0000-00007B140000}"/>
    <cellStyle name="20% - Accent4 4 2 2 9" xfId="5247" xr:uid="{00000000-0005-0000-0000-00007C140000}"/>
    <cellStyle name="20% - Accent4 4 2 3" xfId="5248" xr:uid="{00000000-0005-0000-0000-00007D140000}"/>
    <cellStyle name="20% - Accent4 4 2 3 2" xfId="5249" xr:uid="{00000000-0005-0000-0000-00007E140000}"/>
    <cellStyle name="20% - Accent4 4 2 4" xfId="5250" xr:uid="{00000000-0005-0000-0000-00007F140000}"/>
    <cellStyle name="20% - Accent4 4 2 5" xfId="5251" xr:uid="{00000000-0005-0000-0000-000080140000}"/>
    <cellStyle name="20% - Accent4 4 2 6" xfId="5252" xr:uid="{00000000-0005-0000-0000-000081140000}"/>
    <cellStyle name="20% - Accent4 4 2 7" xfId="5253" xr:uid="{00000000-0005-0000-0000-000082140000}"/>
    <cellStyle name="20% - Accent4 4 2 8" xfId="5254" xr:uid="{00000000-0005-0000-0000-000083140000}"/>
    <cellStyle name="20% - Accent4 4 2 9" xfId="5255" xr:uid="{00000000-0005-0000-0000-000084140000}"/>
    <cellStyle name="20% - Accent4 4 3" xfId="5256" xr:uid="{00000000-0005-0000-0000-000085140000}"/>
    <cellStyle name="20% - Accent4 4 3 10" xfId="5257" xr:uid="{00000000-0005-0000-0000-000086140000}"/>
    <cellStyle name="20% - Accent4 4 3 11" xfId="5258" xr:uid="{00000000-0005-0000-0000-000087140000}"/>
    <cellStyle name="20% - Accent4 4 3 2" xfId="5259" xr:uid="{00000000-0005-0000-0000-000088140000}"/>
    <cellStyle name="20% - Accent4 4 3 3" xfId="5260" xr:uid="{00000000-0005-0000-0000-000089140000}"/>
    <cellStyle name="20% - Accent4 4 3 4" xfId="5261" xr:uid="{00000000-0005-0000-0000-00008A140000}"/>
    <cellStyle name="20% - Accent4 4 3 5" xfId="5262" xr:uid="{00000000-0005-0000-0000-00008B140000}"/>
    <cellStyle name="20% - Accent4 4 3 6" xfId="5263" xr:uid="{00000000-0005-0000-0000-00008C140000}"/>
    <cellStyle name="20% - Accent4 4 3 7" xfId="5264" xr:uid="{00000000-0005-0000-0000-00008D140000}"/>
    <cellStyle name="20% - Accent4 4 3 8" xfId="5265" xr:uid="{00000000-0005-0000-0000-00008E140000}"/>
    <cellStyle name="20% - Accent4 4 3 9" xfId="5266" xr:uid="{00000000-0005-0000-0000-00008F140000}"/>
    <cellStyle name="20% - Accent4 4 4" xfId="5267" xr:uid="{00000000-0005-0000-0000-000090140000}"/>
    <cellStyle name="20% - Accent4 4 4 2" xfId="5268" xr:uid="{00000000-0005-0000-0000-000091140000}"/>
    <cellStyle name="20% - Accent4 4 5" xfId="5269" xr:uid="{00000000-0005-0000-0000-000092140000}"/>
    <cellStyle name="20% - Accent4 4 5 2" xfId="5270" xr:uid="{00000000-0005-0000-0000-000093140000}"/>
    <cellStyle name="20% - Accent4 4 6" xfId="5271" xr:uid="{00000000-0005-0000-0000-000094140000}"/>
    <cellStyle name="20% - Accent4 4 7" xfId="5272" xr:uid="{00000000-0005-0000-0000-000095140000}"/>
    <cellStyle name="20% - Accent4 4 8" xfId="5273" xr:uid="{00000000-0005-0000-0000-000096140000}"/>
    <cellStyle name="20% - Accent4 4 9" xfId="5274" xr:uid="{00000000-0005-0000-0000-000097140000}"/>
    <cellStyle name="20% - Accent4 40" xfId="5275" xr:uid="{00000000-0005-0000-0000-000098140000}"/>
    <cellStyle name="20% - Accent4 40 2" xfId="5276" xr:uid="{00000000-0005-0000-0000-000099140000}"/>
    <cellStyle name="20% - Accent4 40 2 2" xfId="5277" xr:uid="{00000000-0005-0000-0000-00009A140000}"/>
    <cellStyle name="20% - Accent4 40 2 2 2" xfId="5278" xr:uid="{00000000-0005-0000-0000-00009B140000}"/>
    <cellStyle name="20% - Accent4 40 2 3" xfId="5279" xr:uid="{00000000-0005-0000-0000-00009C140000}"/>
    <cellStyle name="20% - Accent4 40 3" xfId="5280" xr:uid="{00000000-0005-0000-0000-00009D140000}"/>
    <cellStyle name="20% - Accent4 40 4" xfId="5281" xr:uid="{00000000-0005-0000-0000-00009E140000}"/>
    <cellStyle name="20% - Accent4 40 5" xfId="5282" xr:uid="{00000000-0005-0000-0000-00009F140000}"/>
    <cellStyle name="20% - Accent4 41" xfId="5283" xr:uid="{00000000-0005-0000-0000-0000A0140000}"/>
    <cellStyle name="20% - Accent4 41 2" xfId="5284" xr:uid="{00000000-0005-0000-0000-0000A1140000}"/>
    <cellStyle name="20% - Accent4 41 2 2" xfId="5285" xr:uid="{00000000-0005-0000-0000-0000A2140000}"/>
    <cellStyle name="20% - Accent4 41 2 2 2" xfId="5286" xr:uid="{00000000-0005-0000-0000-0000A3140000}"/>
    <cellStyle name="20% - Accent4 41 2 3" xfId="5287" xr:uid="{00000000-0005-0000-0000-0000A4140000}"/>
    <cellStyle name="20% - Accent4 41 3" xfId="5288" xr:uid="{00000000-0005-0000-0000-0000A5140000}"/>
    <cellStyle name="20% - Accent4 41 4" xfId="5289" xr:uid="{00000000-0005-0000-0000-0000A6140000}"/>
    <cellStyle name="20% - Accent4 41 5" xfId="5290" xr:uid="{00000000-0005-0000-0000-0000A7140000}"/>
    <cellStyle name="20% - Accent4 42" xfId="5291" xr:uid="{00000000-0005-0000-0000-0000A8140000}"/>
    <cellStyle name="20% - Accent4 42 2" xfId="5292" xr:uid="{00000000-0005-0000-0000-0000A9140000}"/>
    <cellStyle name="20% - Accent4 42 2 2" xfId="5293" xr:uid="{00000000-0005-0000-0000-0000AA140000}"/>
    <cellStyle name="20% - Accent4 42 2 2 2" xfId="5294" xr:uid="{00000000-0005-0000-0000-0000AB140000}"/>
    <cellStyle name="20% - Accent4 42 2 3" xfId="5295" xr:uid="{00000000-0005-0000-0000-0000AC140000}"/>
    <cellStyle name="20% - Accent4 42 3" xfId="5296" xr:uid="{00000000-0005-0000-0000-0000AD140000}"/>
    <cellStyle name="20% - Accent4 42 4" xfId="5297" xr:uid="{00000000-0005-0000-0000-0000AE140000}"/>
    <cellStyle name="20% - Accent4 42 5" xfId="5298" xr:uid="{00000000-0005-0000-0000-0000AF140000}"/>
    <cellStyle name="20% - Accent4 43" xfId="5299" xr:uid="{00000000-0005-0000-0000-0000B0140000}"/>
    <cellStyle name="20% - Accent4 43 2" xfId="5300" xr:uid="{00000000-0005-0000-0000-0000B1140000}"/>
    <cellStyle name="20% - Accent4 43 2 2" xfId="5301" xr:uid="{00000000-0005-0000-0000-0000B2140000}"/>
    <cellStyle name="20% - Accent4 43 2 2 2" xfId="5302" xr:uid="{00000000-0005-0000-0000-0000B3140000}"/>
    <cellStyle name="20% - Accent4 43 2 3" xfId="5303" xr:uid="{00000000-0005-0000-0000-0000B4140000}"/>
    <cellStyle name="20% - Accent4 43 3" xfId="5304" xr:uid="{00000000-0005-0000-0000-0000B5140000}"/>
    <cellStyle name="20% - Accent4 43 4" xfId="5305" xr:uid="{00000000-0005-0000-0000-0000B6140000}"/>
    <cellStyle name="20% - Accent4 43 5" xfId="5306" xr:uid="{00000000-0005-0000-0000-0000B7140000}"/>
    <cellStyle name="20% - Accent4 44" xfId="5307" xr:uid="{00000000-0005-0000-0000-0000B8140000}"/>
    <cellStyle name="20% - Accent4 44 2" xfId="5308" xr:uid="{00000000-0005-0000-0000-0000B9140000}"/>
    <cellStyle name="20% - Accent4 44 2 2" xfId="5309" xr:uid="{00000000-0005-0000-0000-0000BA140000}"/>
    <cellStyle name="20% - Accent4 44 2 2 2" xfId="5310" xr:uid="{00000000-0005-0000-0000-0000BB140000}"/>
    <cellStyle name="20% - Accent4 44 2 3" xfId="5311" xr:uid="{00000000-0005-0000-0000-0000BC140000}"/>
    <cellStyle name="20% - Accent4 44 3" xfId="5312" xr:uid="{00000000-0005-0000-0000-0000BD140000}"/>
    <cellStyle name="20% - Accent4 44 4" xfId="5313" xr:uid="{00000000-0005-0000-0000-0000BE140000}"/>
    <cellStyle name="20% - Accent4 44 5" xfId="5314" xr:uid="{00000000-0005-0000-0000-0000BF140000}"/>
    <cellStyle name="20% - Accent4 45" xfId="5315" xr:uid="{00000000-0005-0000-0000-0000C0140000}"/>
    <cellStyle name="20% - Accent4 45 2" xfId="5316" xr:uid="{00000000-0005-0000-0000-0000C1140000}"/>
    <cellStyle name="20% - Accent4 45 2 2" xfId="5317" xr:uid="{00000000-0005-0000-0000-0000C2140000}"/>
    <cellStyle name="20% - Accent4 45 2 2 2" xfId="5318" xr:uid="{00000000-0005-0000-0000-0000C3140000}"/>
    <cellStyle name="20% - Accent4 45 2 2 2 2" xfId="5319" xr:uid="{00000000-0005-0000-0000-0000C4140000}"/>
    <cellStyle name="20% - Accent4 45 2 3" xfId="5320" xr:uid="{00000000-0005-0000-0000-0000C5140000}"/>
    <cellStyle name="20% - Accent4 45 3" xfId="5321" xr:uid="{00000000-0005-0000-0000-0000C6140000}"/>
    <cellStyle name="20% - Accent4 45 3 2" xfId="5322" xr:uid="{00000000-0005-0000-0000-0000C7140000}"/>
    <cellStyle name="20% - Accent4 45 3 2 2" xfId="5323" xr:uid="{00000000-0005-0000-0000-0000C8140000}"/>
    <cellStyle name="20% - Accent4 45 4" xfId="5324" xr:uid="{00000000-0005-0000-0000-0000C9140000}"/>
    <cellStyle name="20% - Accent4 45 5" xfId="5325" xr:uid="{00000000-0005-0000-0000-0000CA140000}"/>
    <cellStyle name="20% - Accent4 45 6" xfId="5326" xr:uid="{00000000-0005-0000-0000-0000CB140000}"/>
    <cellStyle name="20% - Accent4 45 7" xfId="5327" xr:uid="{00000000-0005-0000-0000-0000CC140000}"/>
    <cellStyle name="20% - Accent4 46" xfId="5328" xr:uid="{00000000-0005-0000-0000-0000CD140000}"/>
    <cellStyle name="20% - Accent4 46 2" xfId="5329" xr:uid="{00000000-0005-0000-0000-0000CE140000}"/>
    <cellStyle name="20% - Accent4 46 2 2" xfId="5330" xr:uid="{00000000-0005-0000-0000-0000CF140000}"/>
    <cellStyle name="20% - Accent4 46 2 2 2" xfId="5331" xr:uid="{00000000-0005-0000-0000-0000D0140000}"/>
    <cellStyle name="20% - Accent4 46 2 2 2 2" xfId="5332" xr:uid="{00000000-0005-0000-0000-0000D1140000}"/>
    <cellStyle name="20% - Accent4 46 2 3" xfId="5333" xr:uid="{00000000-0005-0000-0000-0000D2140000}"/>
    <cellStyle name="20% - Accent4 46 3" xfId="5334" xr:uid="{00000000-0005-0000-0000-0000D3140000}"/>
    <cellStyle name="20% - Accent4 46 3 2" xfId="5335" xr:uid="{00000000-0005-0000-0000-0000D4140000}"/>
    <cellStyle name="20% - Accent4 46 3 2 2" xfId="5336" xr:uid="{00000000-0005-0000-0000-0000D5140000}"/>
    <cellStyle name="20% - Accent4 46 4" xfId="5337" xr:uid="{00000000-0005-0000-0000-0000D6140000}"/>
    <cellStyle name="20% - Accent4 46 5" xfId="5338" xr:uid="{00000000-0005-0000-0000-0000D7140000}"/>
    <cellStyle name="20% - Accent4 46 6" xfId="5339" xr:uid="{00000000-0005-0000-0000-0000D8140000}"/>
    <cellStyle name="20% - Accent4 46 7" xfId="5340" xr:uid="{00000000-0005-0000-0000-0000D9140000}"/>
    <cellStyle name="20% - Accent4 47" xfId="5341" xr:uid="{00000000-0005-0000-0000-0000DA140000}"/>
    <cellStyle name="20% - Accent4 47 2" xfId="5342" xr:uid="{00000000-0005-0000-0000-0000DB140000}"/>
    <cellStyle name="20% - Accent4 47 2 2" xfId="5343" xr:uid="{00000000-0005-0000-0000-0000DC140000}"/>
    <cellStyle name="20% - Accent4 47 2 2 2" xfId="5344" xr:uid="{00000000-0005-0000-0000-0000DD140000}"/>
    <cellStyle name="20% - Accent4 47 2 2 2 2" xfId="5345" xr:uid="{00000000-0005-0000-0000-0000DE140000}"/>
    <cellStyle name="20% - Accent4 47 2 3" xfId="5346" xr:uid="{00000000-0005-0000-0000-0000DF140000}"/>
    <cellStyle name="20% - Accent4 47 3" xfId="5347" xr:uid="{00000000-0005-0000-0000-0000E0140000}"/>
    <cellStyle name="20% - Accent4 47 3 2" xfId="5348" xr:uid="{00000000-0005-0000-0000-0000E1140000}"/>
    <cellStyle name="20% - Accent4 47 3 2 2" xfId="5349" xr:uid="{00000000-0005-0000-0000-0000E2140000}"/>
    <cellStyle name="20% - Accent4 47 4" xfId="5350" xr:uid="{00000000-0005-0000-0000-0000E3140000}"/>
    <cellStyle name="20% - Accent4 47 5" xfId="5351" xr:uid="{00000000-0005-0000-0000-0000E4140000}"/>
    <cellStyle name="20% - Accent4 47 6" xfId="5352" xr:uid="{00000000-0005-0000-0000-0000E5140000}"/>
    <cellStyle name="20% - Accent4 47 7" xfId="5353" xr:uid="{00000000-0005-0000-0000-0000E6140000}"/>
    <cellStyle name="20% - Accent4 48" xfId="5354" xr:uid="{00000000-0005-0000-0000-0000E7140000}"/>
    <cellStyle name="20% - Accent4 48 2" xfId="5355" xr:uid="{00000000-0005-0000-0000-0000E8140000}"/>
    <cellStyle name="20% - Accent4 48 2 2" xfId="5356" xr:uid="{00000000-0005-0000-0000-0000E9140000}"/>
    <cellStyle name="20% - Accent4 48 2 2 2" xfId="5357" xr:uid="{00000000-0005-0000-0000-0000EA140000}"/>
    <cellStyle name="20% - Accent4 48 2 2 2 2" xfId="5358" xr:uid="{00000000-0005-0000-0000-0000EB140000}"/>
    <cellStyle name="20% - Accent4 48 2 3" xfId="5359" xr:uid="{00000000-0005-0000-0000-0000EC140000}"/>
    <cellStyle name="20% - Accent4 48 3" xfId="5360" xr:uid="{00000000-0005-0000-0000-0000ED140000}"/>
    <cellStyle name="20% - Accent4 48 3 2" xfId="5361" xr:uid="{00000000-0005-0000-0000-0000EE140000}"/>
    <cellStyle name="20% - Accent4 48 3 2 2" xfId="5362" xr:uid="{00000000-0005-0000-0000-0000EF140000}"/>
    <cellStyle name="20% - Accent4 48 4" xfId="5363" xr:uid="{00000000-0005-0000-0000-0000F0140000}"/>
    <cellStyle name="20% - Accent4 48 5" xfId="5364" xr:uid="{00000000-0005-0000-0000-0000F1140000}"/>
    <cellStyle name="20% - Accent4 48 6" xfId="5365" xr:uid="{00000000-0005-0000-0000-0000F2140000}"/>
    <cellStyle name="20% - Accent4 48 7" xfId="5366" xr:uid="{00000000-0005-0000-0000-0000F3140000}"/>
    <cellStyle name="20% - Accent4 49" xfId="5367" xr:uid="{00000000-0005-0000-0000-0000F4140000}"/>
    <cellStyle name="20% - Accent4 49 2" xfId="5368" xr:uid="{00000000-0005-0000-0000-0000F5140000}"/>
    <cellStyle name="20% - Accent4 49 2 2" xfId="5369" xr:uid="{00000000-0005-0000-0000-0000F6140000}"/>
    <cellStyle name="20% - Accent4 49 2 2 2" xfId="5370" xr:uid="{00000000-0005-0000-0000-0000F7140000}"/>
    <cellStyle name="20% - Accent4 49 2 2 2 2" xfId="5371" xr:uid="{00000000-0005-0000-0000-0000F8140000}"/>
    <cellStyle name="20% - Accent4 49 2 3" xfId="5372" xr:uid="{00000000-0005-0000-0000-0000F9140000}"/>
    <cellStyle name="20% - Accent4 49 3" xfId="5373" xr:uid="{00000000-0005-0000-0000-0000FA140000}"/>
    <cellStyle name="20% - Accent4 49 3 2" xfId="5374" xr:uid="{00000000-0005-0000-0000-0000FB140000}"/>
    <cellStyle name="20% - Accent4 49 3 2 2" xfId="5375" xr:uid="{00000000-0005-0000-0000-0000FC140000}"/>
    <cellStyle name="20% - Accent4 49 4" xfId="5376" xr:uid="{00000000-0005-0000-0000-0000FD140000}"/>
    <cellStyle name="20% - Accent4 49 5" xfId="5377" xr:uid="{00000000-0005-0000-0000-0000FE140000}"/>
    <cellStyle name="20% - Accent4 49 6" xfId="5378" xr:uid="{00000000-0005-0000-0000-0000FF140000}"/>
    <cellStyle name="20% - Accent4 49 7" xfId="5379" xr:uid="{00000000-0005-0000-0000-000000150000}"/>
    <cellStyle name="20% - Accent4 5" xfId="5380" xr:uid="{00000000-0005-0000-0000-000001150000}"/>
    <cellStyle name="20% - Accent4 5 10" xfId="5381" xr:uid="{00000000-0005-0000-0000-000002150000}"/>
    <cellStyle name="20% - Accent4 5 11" xfId="5382" xr:uid="{00000000-0005-0000-0000-000003150000}"/>
    <cellStyle name="20% - Accent4 5 12" xfId="5383" xr:uid="{00000000-0005-0000-0000-000004150000}"/>
    <cellStyle name="20% - Accent4 5 2" xfId="5384" xr:uid="{00000000-0005-0000-0000-000005150000}"/>
    <cellStyle name="20% - Accent4 5 2 10" xfId="5385" xr:uid="{00000000-0005-0000-0000-000006150000}"/>
    <cellStyle name="20% - Accent4 5 2 11" xfId="5386" xr:uid="{00000000-0005-0000-0000-000007150000}"/>
    <cellStyle name="20% - Accent4 5 2 2" xfId="5387" xr:uid="{00000000-0005-0000-0000-000008150000}"/>
    <cellStyle name="20% - Accent4 5 2 2 10" xfId="5388" xr:uid="{00000000-0005-0000-0000-000009150000}"/>
    <cellStyle name="20% - Accent4 5 2 2 11" xfId="5389" xr:uid="{00000000-0005-0000-0000-00000A150000}"/>
    <cellStyle name="20% - Accent4 5 2 2 2" xfId="5390" xr:uid="{00000000-0005-0000-0000-00000B150000}"/>
    <cellStyle name="20% - Accent4 5 2 2 2 2" xfId="5391" xr:uid="{00000000-0005-0000-0000-00000C150000}"/>
    <cellStyle name="20% - Accent4 5 2 2 3" xfId="5392" xr:uid="{00000000-0005-0000-0000-00000D150000}"/>
    <cellStyle name="20% - Accent4 5 2 2 4" xfId="5393" xr:uid="{00000000-0005-0000-0000-00000E150000}"/>
    <cellStyle name="20% - Accent4 5 2 2 5" xfId="5394" xr:uid="{00000000-0005-0000-0000-00000F150000}"/>
    <cellStyle name="20% - Accent4 5 2 2 6" xfId="5395" xr:uid="{00000000-0005-0000-0000-000010150000}"/>
    <cellStyle name="20% - Accent4 5 2 2 7" xfId="5396" xr:uid="{00000000-0005-0000-0000-000011150000}"/>
    <cellStyle name="20% - Accent4 5 2 2 8" xfId="5397" xr:uid="{00000000-0005-0000-0000-000012150000}"/>
    <cellStyle name="20% - Accent4 5 2 2 9" xfId="5398" xr:uid="{00000000-0005-0000-0000-000013150000}"/>
    <cellStyle name="20% - Accent4 5 2 3" xfId="5399" xr:uid="{00000000-0005-0000-0000-000014150000}"/>
    <cellStyle name="20% - Accent4 5 2 3 2" xfId="5400" xr:uid="{00000000-0005-0000-0000-000015150000}"/>
    <cellStyle name="20% - Accent4 5 2 4" xfId="5401" xr:uid="{00000000-0005-0000-0000-000016150000}"/>
    <cellStyle name="20% - Accent4 5 2 5" xfId="5402" xr:uid="{00000000-0005-0000-0000-000017150000}"/>
    <cellStyle name="20% - Accent4 5 2 6" xfId="5403" xr:uid="{00000000-0005-0000-0000-000018150000}"/>
    <cellStyle name="20% - Accent4 5 2 7" xfId="5404" xr:uid="{00000000-0005-0000-0000-000019150000}"/>
    <cellStyle name="20% - Accent4 5 2 8" xfId="5405" xr:uid="{00000000-0005-0000-0000-00001A150000}"/>
    <cellStyle name="20% - Accent4 5 2 9" xfId="5406" xr:uid="{00000000-0005-0000-0000-00001B150000}"/>
    <cellStyle name="20% - Accent4 5 3" xfId="5407" xr:uid="{00000000-0005-0000-0000-00001C150000}"/>
    <cellStyle name="20% - Accent4 5 3 10" xfId="5408" xr:uid="{00000000-0005-0000-0000-00001D150000}"/>
    <cellStyle name="20% - Accent4 5 3 11" xfId="5409" xr:uid="{00000000-0005-0000-0000-00001E150000}"/>
    <cellStyle name="20% - Accent4 5 3 2" xfId="5410" xr:uid="{00000000-0005-0000-0000-00001F150000}"/>
    <cellStyle name="20% - Accent4 5 3 3" xfId="5411" xr:uid="{00000000-0005-0000-0000-000020150000}"/>
    <cellStyle name="20% - Accent4 5 3 4" xfId="5412" xr:uid="{00000000-0005-0000-0000-000021150000}"/>
    <cellStyle name="20% - Accent4 5 3 5" xfId="5413" xr:uid="{00000000-0005-0000-0000-000022150000}"/>
    <cellStyle name="20% - Accent4 5 3 6" xfId="5414" xr:uid="{00000000-0005-0000-0000-000023150000}"/>
    <cellStyle name="20% - Accent4 5 3 7" xfId="5415" xr:uid="{00000000-0005-0000-0000-000024150000}"/>
    <cellStyle name="20% - Accent4 5 3 8" xfId="5416" xr:uid="{00000000-0005-0000-0000-000025150000}"/>
    <cellStyle name="20% - Accent4 5 3 9" xfId="5417" xr:uid="{00000000-0005-0000-0000-000026150000}"/>
    <cellStyle name="20% - Accent4 5 4" xfId="5418" xr:uid="{00000000-0005-0000-0000-000027150000}"/>
    <cellStyle name="20% - Accent4 5 4 2" xfId="5419" xr:uid="{00000000-0005-0000-0000-000028150000}"/>
    <cellStyle name="20% - Accent4 5 5" xfId="5420" xr:uid="{00000000-0005-0000-0000-000029150000}"/>
    <cellStyle name="20% - Accent4 5 5 2" xfId="5421" xr:uid="{00000000-0005-0000-0000-00002A150000}"/>
    <cellStyle name="20% - Accent4 5 6" xfId="5422" xr:uid="{00000000-0005-0000-0000-00002B150000}"/>
    <cellStyle name="20% - Accent4 5 7" xfId="5423" xr:uid="{00000000-0005-0000-0000-00002C150000}"/>
    <cellStyle name="20% - Accent4 5 8" xfId="5424" xr:uid="{00000000-0005-0000-0000-00002D150000}"/>
    <cellStyle name="20% - Accent4 5 9" xfId="5425" xr:uid="{00000000-0005-0000-0000-00002E150000}"/>
    <cellStyle name="20% - Accent4 50" xfId="5426" xr:uid="{00000000-0005-0000-0000-00002F150000}"/>
    <cellStyle name="20% - Accent4 50 2" xfId="5427" xr:uid="{00000000-0005-0000-0000-000030150000}"/>
    <cellStyle name="20% - Accent4 50 2 2" xfId="5428" xr:uid="{00000000-0005-0000-0000-000031150000}"/>
    <cellStyle name="20% - Accent4 50 3" xfId="5429" xr:uid="{00000000-0005-0000-0000-000032150000}"/>
    <cellStyle name="20% - Accent4 51" xfId="5430" xr:uid="{00000000-0005-0000-0000-000033150000}"/>
    <cellStyle name="20% - Accent4 51 2" xfId="5431" xr:uid="{00000000-0005-0000-0000-000034150000}"/>
    <cellStyle name="20% - Accent4 51 2 2" xfId="5432" xr:uid="{00000000-0005-0000-0000-000035150000}"/>
    <cellStyle name="20% - Accent4 51 3" xfId="5433" xr:uid="{00000000-0005-0000-0000-000036150000}"/>
    <cellStyle name="20% - Accent4 52" xfId="5434" xr:uid="{00000000-0005-0000-0000-000037150000}"/>
    <cellStyle name="20% - Accent4 52 2" xfId="5435" xr:uid="{00000000-0005-0000-0000-000038150000}"/>
    <cellStyle name="20% - Accent4 52 2 2" xfId="5436" xr:uid="{00000000-0005-0000-0000-000039150000}"/>
    <cellStyle name="20% - Accent4 52 3" xfId="5437" xr:uid="{00000000-0005-0000-0000-00003A150000}"/>
    <cellStyle name="20% - Accent4 53" xfId="5438" xr:uid="{00000000-0005-0000-0000-00003B150000}"/>
    <cellStyle name="20% - Accent4 53 2" xfId="5439" xr:uid="{00000000-0005-0000-0000-00003C150000}"/>
    <cellStyle name="20% - Accent4 53 2 2" xfId="5440" xr:uid="{00000000-0005-0000-0000-00003D150000}"/>
    <cellStyle name="20% - Accent4 53 3" xfId="5441" xr:uid="{00000000-0005-0000-0000-00003E150000}"/>
    <cellStyle name="20% - Accent4 54" xfId="5442" xr:uid="{00000000-0005-0000-0000-00003F150000}"/>
    <cellStyle name="20% - Accent4 54 2" xfId="5443" xr:uid="{00000000-0005-0000-0000-000040150000}"/>
    <cellStyle name="20% - Accent4 54 2 2" xfId="5444" xr:uid="{00000000-0005-0000-0000-000041150000}"/>
    <cellStyle name="20% - Accent4 54 3" xfId="5445" xr:uid="{00000000-0005-0000-0000-000042150000}"/>
    <cellStyle name="20% - Accent4 55" xfId="5446" xr:uid="{00000000-0005-0000-0000-000043150000}"/>
    <cellStyle name="20% - Accent4 55 2" xfId="5447" xr:uid="{00000000-0005-0000-0000-000044150000}"/>
    <cellStyle name="20% - Accent4 55 2 2" xfId="5448" xr:uid="{00000000-0005-0000-0000-000045150000}"/>
    <cellStyle name="20% - Accent4 55 3" xfId="5449" xr:uid="{00000000-0005-0000-0000-000046150000}"/>
    <cellStyle name="20% - Accent4 56" xfId="5450" xr:uid="{00000000-0005-0000-0000-000047150000}"/>
    <cellStyle name="20% - Accent4 56 2" xfId="5451" xr:uid="{00000000-0005-0000-0000-000048150000}"/>
    <cellStyle name="20% - Accent4 56 2 2" xfId="5452" xr:uid="{00000000-0005-0000-0000-000049150000}"/>
    <cellStyle name="20% - Accent4 56 3" xfId="5453" xr:uid="{00000000-0005-0000-0000-00004A150000}"/>
    <cellStyle name="20% - Accent4 57" xfId="5454" xr:uid="{00000000-0005-0000-0000-00004B150000}"/>
    <cellStyle name="20% - Accent4 57 2" xfId="5455" xr:uid="{00000000-0005-0000-0000-00004C150000}"/>
    <cellStyle name="20% - Accent4 57 2 2" xfId="5456" xr:uid="{00000000-0005-0000-0000-00004D150000}"/>
    <cellStyle name="20% - Accent4 57 3" xfId="5457" xr:uid="{00000000-0005-0000-0000-00004E150000}"/>
    <cellStyle name="20% - Accent4 58" xfId="5458" xr:uid="{00000000-0005-0000-0000-00004F150000}"/>
    <cellStyle name="20% - Accent4 58 2" xfId="5459" xr:uid="{00000000-0005-0000-0000-000050150000}"/>
    <cellStyle name="20% - Accent4 58 2 2" xfId="5460" xr:uid="{00000000-0005-0000-0000-000051150000}"/>
    <cellStyle name="20% - Accent4 58 3" xfId="5461" xr:uid="{00000000-0005-0000-0000-000052150000}"/>
    <cellStyle name="20% - Accent4 59" xfId="5462" xr:uid="{00000000-0005-0000-0000-000053150000}"/>
    <cellStyle name="20% - Accent4 59 2" xfId="5463" xr:uid="{00000000-0005-0000-0000-000054150000}"/>
    <cellStyle name="20% - Accent4 59 2 2" xfId="5464" xr:uid="{00000000-0005-0000-0000-000055150000}"/>
    <cellStyle name="20% - Accent4 59 3" xfId="5465" xr:uid="{00000000-0005-0000-0000-000056150000}"/>
    <cellStyle name="20% - Accent4 6" xfId="5466" xr:uid="{00000000-0005-0000-0000-000057150000}"/>
    <cellStyle name="20% - Accent4 6 10" xfId="5467" xr:uid="{00000000-0005-0000-0000-000058150000}"/>
    <cellStyle name="20% - Accent4 6 11" xfId="5468" xr:uid="{00000000-0005-0000-0000-000059150000}"/>
    <cellStyle name="20% - Accent4 6 12" xfId="5469" xr:uid="{00000000-0005-0000-0000-00005A150000}"/>
    <cellStyle name="20% - Accent4 6 2" xfId="5470" xr:uid="{00000000-0005-0000-0000-00005B150000}"/>
    <cellStyle name="20% - Accent4 6 2 10" xfId="5471" xr:uid="{00000000-0005-0000-0000-00005C150000}"/>
    <cellStyle name="20% - Accent4 6 2 11" xfId="5472" xr:uid="{00000000-0005-0000-0000-00005D150000}"/>
    <cellStyle name="20% - Accent4 6 2 2" xfId="5473" xr:uid="{00000000-0005-0000-0000-00005E150000}"/>
    <cellStyle name="20% - Accent4 6 2 2 10" xfId="5474" xr:uid="{00000000-0005-0000-0000-00005F150000}"/>
    <cellStyle name="20% - Accent4 6 2 2 11" xfId="5475" xr:uid="{00000000-0005-0000-0000-000060150000}"/>
    <cellStyle name="20% - Accent4 6 2 2 2" xfId="5476" xr:uid="{00000000-0005-0000-0000-000061150000}"/>
    <cellStyle name="20% - Accent4 6 2 2 2 2" xfId="5477" xr:uid="{00000000-0005-0000-0000-000062150000}"/>
    <cellStyle name="20% - Accent4 6 2 2 3" xfId="5478" xr:uid="{00000000-0005-0000-0000-000063150000}"/>
    <cellStyle name="20% - Accent4 6 2 2 4" xfId="5479" xr:uid="{00000000-0005-0000-0000-000064150000}"/>
    <cellStyle name="20% - Accent4 6 2 2 5" xfId="5480" xr:uid="{00000000-0005-0000-0000-000065150000}"/>
    <cellStyle name="20% - Accent4 6 2 2 6" xfId="5481" xr:uid="{00000000-0005-0000-0000-000066150000}"/>
    <cellStyle name="20% - Accent4 6 2 2 7" xfId="5482" xr:uid="{00000000-0005-0000-0000-000067150000}"/>
    <cellStyle name="20% - Accent4 6 2 2 8" xfId="5483" xr:uid="{00000000-0005-0000-0000-000068150000}"/>
    <cellStyle name="20% - Accent4 6 2 2 9" xfId="5484" xr:uid="{00000000-0005-0000-0000-000069150000}"/>
    <cellStyle name="20% - Accent4 6 2 3" xfId="5485" xr:uid="{00000000-0005-0000-0000-00006A150000}"/>
    <cellStyle name="20% - Accent4 6 2 3 2" xfId="5486" xr:uid="{00000000-0005-0000-0000-00006B150000}"/>
    <cellStyle name="20% - Accent4 6 2 4" xfId="5487" xr:uid="{00000000-0005-0000-0000-00006C150000}"/>
    <cellStyle name="20% - Accent4 6 2 5" xfId="5488" xr:uid="{00000000-0005-0000-0000-00006D150000}"/>
    <cellStyle name="20% - Accent4 6 2 6" xfId="5489" xr:uid="{00000000-0005-0000-0000-00006E150000}"/>
    <cellStyle name="20% - Accent4 6 2 7" xfId="5490" xr:uid="{00000000-0005-0000-0000-00006F150000}"/>
    <cellStyle name="20% - Accent4 6 2 8" xfId="5491" xr:uid="{00000000-0005-0000-0000-000070150000}"/>
    <cellStyle name="20% - Accent4 6 2 9" xfId="5492" xr:uid="{00000000-0005-0000-0000-000071150000}"/>
    <cellStyle name="20% - Accent4 6 3" xfId="5493" xr:uid="{00000000-0005-0000-0000-000072150000}"/>
    <cellStyle name="20% - Accent4 6 3 10" xfId="5494" xr:uid="{00000000-0005-0000-0000-000073150000}"/>
    <cellStyle name="20% - Accent4 6 3 11" xfId="5495" xr:uid="{00000000-0005-0000-0000-000074150000}"/>
    <cellStyle name="20% - Accent4 6 3 2" xfId="5496" xr:uid="{00000000-0005-0000-0000-000075150000}"/>
    <cellStyle name="20% - Accent4 6 3 3" xfId="5497" xr:uid="{00000000-0005-0000-0000-000076150000}"/>
    <cellStyle name="20% - Accent4 6 3 4" xfId="5498" xr:uid="{00000000-0005-0000-0000-000077150000}"/>
    <cellStyle name="20% - Accent4 6 3 5" xfId="5499" xr:uid="{00000000-0005-0000-0000-000078150000}"/>
    <cellStyle name="20% - Accent4 6 3 6" xfId="5500" xr:uid="{00000000-0005-0000-0000-000079150000}"/>
    <cellStyle name="20% - Accent4 6 3 7" xfId="5501" xr:uid="{00000000-0005-0000-0000-00007A150000}"/>
    <cellStyle name="20% - Accent4 6 3 8" xfId="5502" xr:uid="{00000000-0005-0000-0000-00007B150000}"/>
    <cellStyle name="20% - Accent4 6 3 9" xfId="5503" xr:uid="{00000000-0005-0000-0000-00007C150000}"/>
    <cellStyle name="20% - Accent4 6 4" xfId="5504" xr:uid="{00000000-0005-0000-0000-00007D150000}"/>
    <cellStyle name="20% - Accent4 6 4 2" xfId="5505" xr:uid="{00000000-0005-0000-0000-00007E150000}"/>
    <cellStyle name="20% - Accent4 6 5" xfId="5506" xr:uid="{00000000-0005-0000-0000-00007F150000}"/>
    <cellStyle name="20% - Accent4 6 5 2" xfId="5507" xr:uid="{00000000-0005-0000-0000-000080150000}"/>
    <cellStyle name="20% - Accent4 6 6" xfId="5508" xr:uid="{00000000-0005-0000-0000-000081150000}"/>
    <cellStyle name="20% - Accent4 6 7" xfId="5509" xr:uid="{00000000-0005-0000-0000-000082150000}"/>
    <cellStyle name="20% - Accent4 6 8" xfId="5510" xr:uid="{00000000-0005-0000-0000-000083150000}"/>
    <cellStyle name="20% - Accent4 6 9" xfId="5511" xr:uid="{00000000-0005-0000-0000-000084150000}"/>
    <cellStyle name="20% - Accent4 60" xfId="5512" xr:uid="{00000000-0005-0000-0000-000085150000}"/>
    <cellStyle name="20% - Accent4 60 2" xfId="5513" xr:uid="{00000000-0005-0000-0000-000086150000}"/>
    <cellStyle name="20% - Accent4 60 2 2" xfId="5514" xr:uid="{00000000-0005-0000-0000-000087150000}"/>
    <cellStyle name="20% - Accent4 60 3" xfId="5515" xr:uid="{00000000-0005-0000-0000-000088150000}"/>
    <cellStyle name="20% - Accent4 61" xfId="5516" xr:uid="{00000000-0005-0000-0000-000089150000}"/>
    <cellStyle name="20% - Accent4 61 2" xfId="5517" xr:uid="{00000000-0005-0000-0000-00008A150000}"/>
    <cellStyle name="20% - Accent4 61 2 2" xfId="5518" xr:uid="{00000000-0005-0000-0000-00008B150000}"/>
    <cellStyle name="20% - Accent4 61 3" xfId="5519" xr:uid="{00000000-0005-0000-0000-00008C150000}"/>
    <cellStyle name="20% - Accent4 62" xfId="5520" xr:uid="{00000000-0005-0000-0000-00008D150000}"/>
    <cellStyle name="20% - Accent4 62 2" xfId="5521" xr:uid="{00000000-0005-0000-0000-00008E150000}"/>
    <cellStyle name="20% - Accent4 62 2 2" xfId="5522" xr:uid="{00000000-0005-0000-0000-00008F150000}"/>
    <cellStyle name="20% - Accent4 62 3" xfId="5523" xr:uid="{00000000-0005-0000-0000-000090150000}"/>
    <cellStyle name="20% - Accent4 63" xfId="5524" xr:uid="{00000000-0005-0000-0000-000091150000}"/>
    <cellStyle name="20% - Accent4 64" xfId="5525" xr:uid="{00000000-0005-0000-0000-000092150000}"/>
    <cellStyle name="20% - Accent4 65" xfId="5526" xr:uid="{00000000-0005-0000-0000-000093150000}"/>
    <cellStyle name="20% - Accent4 65 2" xfId="5527" xr:uid="{00000000-0005-0000-0000-000094150000}"/>
    <cellStyle name="20% - Accent4 66" xfId="5528" xr:uid="{00000000-0005-0000-0000-000095150000}"/>
    <cellStyle name="20% - Accent4 66 10" xfId="5529" xr:uid="{00000000-0005-0000-0000-000096150000}"/>
    <cellStyle name="20% - Accent4 66 11" xfId="5530" xr:uid="{00000000-0005-0000-0000-000097150000}"/>
    <cellStyle name="20% - Accent4 66 12" xfId="5531" xr:uid="{00000000-0005-0000-0000-000098150000}"/>
    <cellStyle name="20% - Accent4 66 13" xfId="5532" xr:uid="{00000000-0005-0000-0000-000099150000}"/>
    <cellStyle name="20% - Accent4 66 14" xfId="5533" xr:uid="{00000000-0005-0000-0000-00009A150000}"/>
    <cellStyle name="20% - Accent4 66 15" xfId="5534" xr:uid="{00000000-0005-0000-0000-00009B150000}"/>
    <cellStyle name="20% - Accent4 66 16" xfId="5535" xr:uid="{00000000-0005-0000-0000-00009C150000}"/>
    <cellStyle name="20% - Accent4 66 17" xfId="5536" xr:uid="{00000000-0005-0000-0000-00009D150000}"/>
    <cellStyle name="20% - Accent4 66 18" xfId="5537" xr:uid="{00000000-0005-0000-0000-00009E150000}"/>
    <cellStyle name="20% - Accent4 66 19" xfId="5538" xr:uid="{00000000-0005-0000-0000-00009F150000}"/>
    <cellStyle name="20% - Accent4 66 2" xfId="5539" xr:uid="{00000000-0005-0000-0000-0000A0150000}"/>
    <cellStyle name="20% - Accent4 66 20" xfId="5540" xr:uid="{00000000-0005-0000-0000-0000A1150000}"/>
    <cellStyle name="20% - Accent4 66 21" xfId="5541" xr:uid="{00000000-0005-0000-0000-0000A2150000}"/>
    <cellStyle name="20% - Accent4 66 22" xfId="5542" xr:uid="{00000000-0005-0000-0000-0000A3150000}"/>
    <cellStyle name="20% - Accent4 66 23" xfId="5543" xr:uid="{00000000-0005-0000-0000-0000A4150000}"/>
    <cellStyle name="20% - Accent4 66 24" xfId="5544" xr:uid="{00000000-0005-0000-0000-0000A5150000}"/>
    <cellStyle name="20% - Accent4 66 25" xfId="5545" xr:uid="{00000000-0005-0000-0000-0000A6150000}"/>
    <cellStyle name="20% - Accent4 66 26" xfId="5546" xr:uid="{00000000-0005-0000-0000-0000A7150000}"/>
    <cellStyle name="20% - Accent4 66 27" xfId="5547" xr:uid="{00000000-0005-0000-0000-0000A8150000}"/>
    <cellStyle name="20% - Accent4 66 28" xfId="5548" xr:uid="{00000000-0005-0000-0000-0000A9150000}"/>
    <cellStyle name="20% - Accent4 66 29" xfId="5549" xr:uid="{00000000-0005-0000-0000-0000AA150000}"/>
    <cellStyle name="20% - Accent4 66 3" xfId="5550" xr:uid="{00000000-0005-0000-0000-0000AB150000}"/>
    <cellStyle name="20% - Accent4 66 30" xfId="5551" xr:uid="{00000000-0005-0000-0000-0000AC150000}"/>
    <cellStyle name="20% - Accent4 66 31" xfId="5552" xr:uid="{00000000-0005-0000-0000-0000AD150000}"/>
    <cellStyle name="20% - Accent4 66 32" xfId="5553" xr:uid="{00000000-0005-0000-0000-0000AE150000}"/>
    <cellStyle name="20% - Accent4 66 33" xfId="5554" xr:uid="{00000000-0005-0000-0000-0000AF150000}"/>
    <cellStyle name="20% - Accent4 66 34" xfId="5555" xr:uid="{00000000-0005-0000-0000-0000B0150000}"/>
    <cellStyle name="20% - Accent4 66 35" xfId="5556" xr:uid="{00000000-0005-0000-0000-0000B1150000}"/>
    <cellStyle name="20% - Accent4 66 36" xfId="5557" xr:uid="{00000000-0005-0000-0000-0000B2150000}"/>
    <cellStyle name="20% - Accent4 66 37" xfId="5558" xr:uid="{00000000-0005-0000-0000-0000B3150000}"/>
    <cellStyle name="20% - Accent4 66 38" xfId="5559" xr:uid="{00000000-0005-0000-0000-0000B4150000}"/>
    <cellStyle name="20% - Accent4 66 39" xfId="5560" xr:uid="{00000000-0005-0000-0000-0000B5150000}"/>
    <cellStyle name="20% - Accent4 66 4" xfId="5561" xr:uid="{00000000-0005-0000-0000-0000B6150000}"/>
    <cellStyle name="20% - Accent4 66 40" xfId="5562" xr:uid="{00000000-0005-0000-0000-0000B7150000}"/>
    <cellStyle name="20% - Accent4 66 41" xfId="5563" xr:uid="{00000000-0005-0000-0000-0000B8150000}"/>
    <cellStyle name="20% - Accent4 66 42" xfId="5564" xr:uid="{00000000-0005-0000-0000-0000B9150000}"/>
    <cellStyle name="20% - Accent4 66 43" xfId="5565" xr:uid="{00000000-0005-0000-0000-0000BA150000}"/>
    <cellStyle name="20% - Accent4 66 44" xfId="5566" xr:uid="{00000000-0005-0000-0000-0000BB150000}"/>
    <cellStyle name="20% - Accent4 66 45" xfId="5567" xr:uid="{00000000-0005-0000-0000-0000BC150000}"/>
    <cellStyle name="20% - Accent4 66 46" xfId="5568" xr:uid="{00000000-0005-0000-0000-0000BD150000}"/>
    <cellStyle name="20% - Accent4 66 47" xfId="5569" xr:uid="{00000000-0005-0000-0000-0000BE150000}"/>
    <cellStyle name="20% - Accent4 66 48" xfId="5570" xr:uid="{00000000-0005-0000-0000-0000BF150000}"/>
    <cellStyle name="20% - Accent4 66 49" xfId="5571" xr:uid="{00000000-0005-0000-0000-0000C0150000}"/>
    <cellStyle name="20% - Accent4 66 5" xfId="5572" xr:uid="{00000000-0005-0000-0000-0000C1150000}"/>
    <cellStyle name="20% - Accent4 66 50" xfId="5573" xr:uid="{00000000-0005-0000-0000-0000C2150000}"/>
    <cellStyle name="20% - Accent4 66 51" xfId="5574" xr:uid="{00000000-0005-0000-0000-0000C3150000}"/>
    <cellStyle name="20% - Accent4 66 52" xfId="5575" xr:uid="{00000000-0005-0000-0000-0000C4150000}"/>
    <cellStyle name="20% - Accent4 66 53" xfId="5576" xr:uid="{00000000-0005-0000-0000-0000C5150000}"/>
    <cellStyle name="20% - Accent4 66 54" xfId="5577" xr:uid="{00000000-0005-0000-0000-0000C6150000}"/>
    <cellStyle name="20% - Accent4 66 55" xfId="5578" xr:uid="{00000000-0005-0000-0000-0000C7150000}"/>
    <cellStyle name="20% - Accent4 66 56" xfId="5579" xr:uid="{00000000-0005-0000-0000-0000C8150000}"/>
    <cellStyle name="20% - Accent4 66 57" xfId="5580" xr:uid="{00000000-0005-0000-0000-0000C9150000}"/>
    <cellStyle name="20% - Accent4 66 58" xfId="5581" xr:uid="{00000000-0005-0000-0000-0000CA150000}"/>
    <cellStyle name="20% - Accent4 66 59" xfId="5582" xr:uid="{00000000-0005-0000-0000-0000CB150000}"/>
    <cellStyle name="20% - Accent4 66 6" xfId="5583" xr:uid="{00000000-0005-0000-0000-0000CC150000}"/>
    <cellStyle name="20% - Accent4 66 60" xfId="5584" xr:uid="{00000000-0005-0000-0000-0000CD150000}"/>
    <cellStyle name="20% - Accent4 66 61" xfId="5585" xr:uid="{00000000-0005-0000-0000-0000CE150000}"/>
    <cellStyle name="20% - Accent4 66 62" xfId="5586" xr:uid="{00000000-0005-0000-0000-0000CF150000}"/>
    <cellStyle name="20% - Accent4 66 63" xfId="5587" xr:uid="{00000000-0005-0000-0000-0000D0150000}"/>
    <cellStyle name="20% - Accent4 66 64" xfId="5588" xr:uid="{00000000-0005-0000-0000-0000D1150000}"/>
    <cellStyle name="20% - Accent4 66 65" xfId="5589" xr:uid="{00000000-0005-0000-0000-0000D2150000}"/>
    <cellStyle name="20% - Accent4 66 66" xfId="5590" xr:uid="{00000000-0005-0000-0000-0000D3150000}"/>
    <cellStyle name="20% - Accent4 66 67" xfId="5591" xr:uid="{00000000-0005-0000-0000-0000D4150000}"/>
    <cellStyle name="20% - Accent4 66 68" xfId="5592" xr:uid="{00000000-0005-0000-0000-0000D5150000}"/>
    <cellStyle name="20% - Accent4 66 69" xfId="5593" xr:uid="{00000000-0005-0000-0000-0000D6150000}"/>
    <cellStyle name="20% - Accent4 66 7" xfId="5594" xr:uid="{00000000-0005-0000-0000-0000D7150000}"/>
    <cellStyle name="20% - Accent4 66 70" xfId="5595" xr:uid="{00000000-0005-0000-0000-0000D8150000}"/>
    <cellStyle name="20% - Accent4 66 71" xfId="5596" xr:uid="{00000000-0005-0000-0000-0000D9150000}"/>
    <cellStyle name="20% - Accent4 66 72" xfId="5597" xr:uid="{00000000-0005-0000-0000-0000DA150000}"/>
    <cellStyle name="20% - Accent4 66 73" xfId="5598" xr:uid="{00000000-0005-0000-0000-0000DB150000}"/>
    <cellStyle name="20% - Accent4 66 74" xfId="5599" xr:uid="{00000000-0005-0000-0000-0000DC150000}"/>
    <cellStyle name="20% - Accent4 66 75" xfId="5600" xr:uid="{00000000-0005-0000-0000-0000DD150000}"/>
    <cellStyle name="20% - Accent4 66 76" xfId="5601" xr:uid="{00000000-0005-0000-0000-0000DE150000}"/>
    <cellStyle name="20% - Accent4 66 77" xfId="5602" xr:uid="{00000000-0005-0000-0000-0000DF150000}"/>
    <cellStyle name="20% - Accent4 66 78" xfId="5603" xr:uid="{00000000-0005-0000-0000-0000E0150000}"/>
    <cellStyle name="20% - Accent4 66 79" xfId="5604" xr:uid="{00000000-0005-0000-0000-0000E1150000}"/>
    <cellStyle name="20% - Accent4 66 8" xfId="5605" xr:uid="{00000000-0005-0000-0000-0000E2150000}"/>
    <cellStyle name="20% - Accent4 66 80" xfId="5606" xr:uid="{00000000-0005-0000-0000-0000E3150000}"/>
    <cellStyle name="20% - Accent4 66 81" xfId="5607" xr:uid="{00000000-0005-0000-0000-0000E4150000}"/>
    <cellStyle name="20% - Accent4 66 82" xfId="5608" xr:uid="{00000000-0005-0000-0000-0000E5150000}"/>
    <cellStyle name="20% - Accent4 66 83" xfId="5609" xr:uid="{00000000-0005-0000-0000-0000E6150000}"/>
    <cellStyle name="20% - Accent4 66 84" xfId="5610" xr:uid="{00000000-0005-0000-0000-0000E7150000}"/>
    <cellStyle name="20% - Accent4 66 85" xfId="5611" xr:uid="{00000000-0005-0000-0000-0000E8150000}"/>
    <cellStyle name="20% - Accent4 66 86" xfId="5612" xr:uid="{00000000-0005-0000-0000-0000E9150000}"/>
    <cellStyle name="20% - Accent4 66 87" xfId="5613" xr:uid="{00000000-0005-0000-0000-0000EA150000}"/>
    <cellStyle name="20% - Accent4 66 88" xfId="5614" xr:uid="{00000000-0005-0000-0000-0000EB150000}"/>
    <cellStyle name="20% - Accent4 66 89" xfId="5615" xr:uid="{00000000-0005-0000-0000-0000EC150000}"/>
    <cellStyle name="20% - Accent4 66 9" xfId="5616" xr:uid="{00000000-0005-0000-0000-0000ED150000}"/>
    <cellStyle name="20% - Accent4 66 90" xfId="5617" xr:uid="{00000000-0005-0000-0000-0000EE150000}"/>
    <cellStyle name="20% - Accent4 66 91" xfId="5618" xr:uid="{00000000-0005-0000-0000-0000EF150000}"/>
    <cellStyle name="20% - Accent4 66 92" xfId="5619" xr:uid="{00000000-0005-0000-0000-0000F0150000}"/>
    <cellStyle name="20% - Accent4 66 93" xfId="5620" xr:uid="{00000000-0005-0000-0000-0000F1150000}"/>
    <cellStyle name="20% - Accent4 67" xfId="5621" xr:uid="{00000000-0005-0000-0000-0000F2150000}"/>
    <cellStyle name="20% - Accent4 67 10" xfId="5622" xr:uid="{00000000-0005-0000-0000-0000F3150000}"/>
    <cellStyle name="20% - Accent4 67 11" xfId="5623" xr:uid="{00000000-0005-0000-0000-0000F4150000}"/>
    <cellStyle name="20% - Accent4 67 12" xfId="5624" xr:uid="{00000000-0005-0000-0000-0000F5150000}"/>
    <cellStyle name="20% - Accent4 67 13" xfId="5625" xr:uid="{00000000-0005-0000-0000-0000F6150000}"/>
    <cellStyle name="20% - Accent4 67 14" xfId="5626" xr:uid="{00000000-0005-0000-0000-0000F7150000}"/>
    <cellStyle name="20% - Accent4 67 15" xfId="5627" xr:uid="{00000000-0005-0000-0000-0000F8150000}"/>
    <cellStyle name="20% - Accent4 67 16" xfId="5628" xr:uid="{00000000-0005-0000-0000-0000F9150000}"/>
    <cellStyle name="20% - Accent4 67 17" xfId="5629" xr:uid="{00000000-0005-0000-0000-0000FA150000}"/>
    <cellStyle name="20% - Accent4 67 18" xfId="5630" xr:uid="{00000000-0005-0000-0000-0000FB150000}"/>
    <cellStyle name="20% - Accent4 67 19" xfId="5631" xr:uid="{00000000-0005-0000-0000-0000FC150000}"/>
    <cellStyle name="20% - Accent4 67 2" xfId="5632" xr:uid="{00000000-0005-0000-0000-0000FD150000}"/>
    <cellStyle name="20% - Accent4 67 20" xfId="5633" xr:uid="{00000000-0005-0000-0000-0000FE150000}"/>
    <cellStyle name="20% - Accent4 67 21" xfId="5634" xr:uid="{00000000-0005-0000-0000-0000FF150000}"/>
    <cellStyle name="20% - Accent4 67 22" xfId="5635" xr:uid="{00000000-0005-0000-0000-000000160000}"/>
    <cellStyle name="20% - Accent4 67 23" xfId="5636" xr:uid="{00000000-0005-0000-0000-000001160000}"/>
    <cellStyle name="20% - Accent4 67 24" xfId="5637" xr:uid="{00000000-0005-0000-0000-000002160000}"/>
    <cellStyle name="20% - Accent4 67 25" xfId="5638" xr:uid="{00000000-0005-0000-0000-000003160000}"/>
    <cellStyle name="20% - Accent4 67 26" xfId="5639" xr:uid="{00000000-0005-0000-0000-000004160000}"/>
    <cellStyle name="20% - Accent4 67 27" xfId="5640" xr:uid="{00000000-0005-0000-0000-000005160000}"/>
    <cellStyle name="20% - Accent4 67 28" xfId="5641" xr:uid="{00000000-0005-0000-0000-000006160000}"/>
    <cellStyle name="20% - Accent4 67 29" xfId="5642" xr:uid="{00000000-0005-0000-0000-000007160000}"/>
    <cellStyle name="20% - Accent4 67 3" xfId="5643" xr:uid="{00000000-0005-0000-0000-000008160000}"/>
    <cellStyle name="20% - Accent4 67 30" xfId="5644" xr:uid="{00000000-0005-0000-0000-000009160000}"/>
    <cellStyle name="20% - Accent4 67 31" xfId="5645" xr:uid="{00000000-0005-0000-0000-00000A160000}"/>
    <cellStyle name="20% - Accent4 67 32" xfId="5646" xr:uid="{00000000-0005-0000-0000-00000B160000}"/>
    <cellStyle name="20% - Accent4 67 33" xfId="5647" xr:uid="{00000000-0005-0000-0000-00000C160000}"/>
    <cellStyle name="20% - Accent4 67 34" xfId="5648" xr:uid="{00000000-0005-0000-0000-00000D160000}"/>
    <cellStyle name="20% - Accent4 67 35" xfId="5649" xr:uid="{00000000-0005-0000-0000-00000E160000}"/>
    <cellStyle name="20% - Accent4 67 36" xfId="5650" xr:uid="{00000000-0005-0000-0000-00000F160000}"/>
    <cellStyle name="20% - Accent4 67 37" xfId="5651" xr:uid="{00000000-0005-0000-0000-000010160000}"/>
    <cellStyle name="20% - Accent4 67 38" xfId="5652" xr:uid="{00000000-0005-0000-0000-000011160000}"/>
    <cellStyle name="20% - Accent4 67 39" xfId="5653" xr:uid="{00000000-0005-0000-0000-000012160000}"/>
    <cellStyle name="20% - Accent4 67 4" xfId="5654" xr:uid="{00000000-0005-0000-0000-000013160000}"/>
    <cellStyle name="20% - Accent4 67 40" xfId="5655" xr:uid="{00000000-0005-0000-0000-000014160000}"/>
    <cellStyle name="20% - Accent4 67 41" xfId="5656" xr:uid="{00000000-0005-0000-0000-000015160000}"/>
    <cellStyle name="20% - Accent4 67 42" xfId="5657" xr:uid="{00000000-0005-0000-0000-000016160000}"/>
    <cellStyle name="20% - Accent4 67 43" xfId="5658" xr:uid="{00000000-0005-0000-0000-000017160000}"/>
    <cellStyle name="20% - Accent4 67 44" xfId="5659" xr:uid="{00000000-0005-0000-0000-000018160000}"/>
    <cellStyle name="20% - Accent4 67 45" xfId="5660" xr:uid="{00000000-0005-0000-0000-000019160000}"/>
    <cellStyle name="20% - Accent4 67 46" xfId="5661" xr:uid="{00000000-0005-0000-0000-00001A160000}"/>
    <cellStyle name="20% - Accent4 67 47" xfId="5662" xr:uid="{00000000-0005-0000-0000-00001B160000}"/>
    <cellStyle name="20% - Accent4 67 48" xfId="5663" xr:uid="{00000000-0005-0000-0000-00001C160000}"/>
    <cellStyle name="20% - Accent4 67 49" xfId="5664" xr:uid="{00000000-0005-0000-0000-00001D160000}"/>
    <cellStyle name="20% - Accent4 67 5" xfId="5665" xr:uid="{00000000-0005-0000-0000-00001E160000}"/>
    <cellStyle name="20% - Accent4 67 50" xfId="5666" xr:uid="{00000000-0005-0000-0000-00001F160000}"/>
    <cellStyle name="20% - Accent4 67 51" xfId="5667" xr:uid="{00000000-0005-0000-0000-000020160000}"/>
    <cellStyle name="20% - Accent4 67 52" xfId="5668" xr:uid="{00000000-0005-0000-0000-000021160000}"/>
    <cellStyle name="20% - Accent4 67 53" xfId="5669" xr:uid="{00000000-0005-0000-0000-000022160000}"/>
    <cellStyle name="20% - Accent4 67 54" xfId="5670" xr:uid="{00000000-0005-0000-0000-000023160000}"/>
    <cellStyle name="20% - Accent4 67 55" xfId="5671" xr:uid="{00000000-0005-0000-0000-000024160000}"/>
    <cellStyle name="20% - Accent4 67 56" xfId="5672" xr:uid="{00000000-0005-0000-0000-000025160000}"/>
    <cellStyle name="20% - Accent4 67 57" xfId="5673" xr:uid="{00000000-0005-0000-0000-000026160000}"/>
    <cellStyle name="20% - Accent4 67 58" xfId="5674" xr:uid="{00000000-0005-0000-0000-000027160000}"/>
    <cellStyle name="20% - Accent4 67 59" xfId="5675" xr:uid="{00000000-0005-0000-0000-000028160000}"/>
    <cellStyle name="20% - Accent4 67 6" xfId="5676" xr:uid="{00000000-0005-0000-0000-000029160000}"/>
    <cellStyle name="20% - Accent4 67 60" xfId="5677" xr:uid="{00000000-0005-0000-0000-00002A160000}"/>
    <cellStyle name="20% - Accent4 67 61" xfId="5678" xr:uid="{00000000-0005-0000-0000-00002B160000}"/>
    <cellStyle name="20% - Accent4 67 62" xfId="5679" xr:uid="{00000000-0005-0000-0000-00002C160000}"/>
    <cellStyle name="20% - Accent4 67 63" xfId="5680" xr:uid="{00000000-0005-0000-0000-00002D160000}"/>
    <cellStyle name="20% - Accent4 67 64" xfId="5681" xr:uid="{00000000-0005-0000-0000-00002E160000}"/>
    <cellStyle name="20% - Accent4 67 65" xfId="5682" xr:uid="{00000000-0005-0000-0000-00002F160000}"/>
    <cellStyle name="20% - Accent4 67 66" xfId="5683" xr:uid="{00000000-0005-0000-0000-000030160000}"/>
    <cellStyle name="20% - Accent4 67 67" xfId="5684" xr:uid="{00000000-0005-0000-0000-000031160000}"/>
    <cellStyle name="20% - Accent4 67 68" xfId="5685" xr:uid="{00000000-0005-0000-0000-000032160000}"/>
    <cellStyle name="20% - Accent4 67 69" xfId="5686" xr:uid="{00000000-0005-0000-0000-000033160000}"/>
    <cellStyle name="20% - Accent4 67 7" xfId="5687" xr:uid="{00000000-0005-0000-0000-000034160000}"/>
    <cellStyle name="20% - Accent4 67 70" xfId="5688" xr:uid="{00000000-0005-0000-0000-000035160000}"/>
    <cellStyle name="20% - Accent4 67 71" xfId="5689" xr:uid="{00000000-0005-0000-0000-000036160000}"/>
    <cellStyle name="20% - Accent4 67 72" xfId="5690" xr:uid="{00000000-0005-0000-0000-000037160000}"/>
    <cellStyle name="20% - Accent4 67 73" xfId="5691" xr:uid="{00000000-0005-0000-0000-000038160000}"/>
    <cellStyle name="20% - Accent4 67 74" xfId="5692" xr:uid="{00000000-0005-0000-0000-000039160000}"/>
    <cellStyle name="20% - Accent4 67 75" xfId="5693" xr:uid="{00000000-0005-0000-0000-00003A160000}"/>
    <cellStyle name="20% - Accent4 67 76" xfId="5694" xr:uid="{00000000-0005-0000-0000-00003B160000}"/>
    <cellStyle name="20% - Accent4 67 77" xfId="5695" xr:uid="{00000000-0005-0000-0000-00003C160000}"/>
    <cellStyle name="20% - Accent4 67 78" xfId="5696" xr:uid="{00000000-0005-0000-0000-00003D160000}"/>
    <cellStyle name="20% - Accent4 67 79" xfId="5697" xr:uid="{00000000-0005-0000-0000-00003E160000}"/>
    <cellStyle name="20% - Accent4 67 8" xfId="5698" xr:uid="{00000000-0005-0000-0000-00003F160000}"/>
    <cellStyle name="20% - Accent4 67 80" xfId="5699" xr:uid="{00000000-0005-0000-0000-000040160000}"/>
    <cellStyle name="20% - Accent4 67 81" xfId="5700" xr:uid="{00000000-0005-0000-0000-000041160000}"/>
    <cellStyle name="20% - Accent4 67 82" xfId="5701" xr:uid="{00000000-0005-0000-0000-000042160000}"/>
    <cellStyle name="20% - Accent4 67 83" xfId="5702" xr:uid="{00000000-0005-0000-0000-000043160000}"/>
    <cellStyle name="20% - Accent4 67 84" xfId="5703" xr:uid="{00000000-0005-0000-0000-000044160000}"/>
    <cellStyle name="20% - Accent4 67 85" xfId="5704" xr:uid="{00000000-0005-0000-0000-000045160000}"/>
    <cellStyle name="20% - Accent4 67 86" xfId="5705" xr:uid="{00000000-0005-0000-0000-000046160000}"/>
    <cellStyle name="20% - Accent4 67 87" xfId="5706" xr:uid="{00000000-0005-0000-0000-000047160000}"/>
    <cellStyle name="20% - Accent4 67 88" xfId="5707" xr:uid="{00000000-0005-0000-0000-000048160000}"/>
    <cellStyle name="20% - Accent4 67 89" xfId="5708" xr:uid="{00000000-0005-0000-0000-000049160000}"/>
    <cellStyle name="20% - Accent4 67 9" xfId="5709" xr:uid="{00000000-0005-0000-0000-00004A160000}"/>
    <cellStyle name="20% - Accent4 67 90" xfId="5710" xr:uid="{00000000-0005-0000-0000-00004B160000}"/>
    <cellStyle name="20% - Accent4 67 91" xfId="5711" xr:uid="{00000000-0005-0000-0000-00004C160000}"/>
    <cellStyle name="20% - Accent4 67 92" xfId="5712" xr:uid="{00000000-0005-0000-0000-00004D160000}"/>
    <cellStyle name="20% - Accent4 67 93" xfId="5713" xr:uid="{00000000-0005-0000-0000-00004E160000}"/>
    <cellStyle name="20% - Accent4 68" xfId="5714" xr:uid="{00000000-0005-0000-0000-00004F160000}"/>
    <cellStyle name="20% - Accent4 68 10" xfId="5715" xr:uid="{00000000-0005-0000-0000-000050160000}"/>
    <cellStyle name="20% - Accent4 68 11" xfId="5716" xr:uid="{00000000-0005-0000-0000-000051160000}"/>
    <cellStyle name="20% - Accent4 68 12" xfId="5717" xr:uid="{00000000-0005-0000-0000-000052160000}"/>
    <cellStyle name="20% - Accent4 68 13" xfId="5718" xr:uid="{00000000-0005-0000-0000-000053160000}"/>
    <cellStyle name="20% - Accent4 68 14" xfId="5719" xr:uid="{00000000-0005-0000-0000-000054160000}"/>
    <cellStyle name="20% - Accent4 68 15" xfId="5720" xr:uid="{00000000-0005-0000-0000-000055160000}"/>
    <cellStyle name="20% - Accent4 68 16" xfId="5721" xr:uid="{00000000-0005-0000-0000-000056160000}"/>
    <cellStyle name="20% - Accent4 68 17" xfId="5722" xr:uid="{00000000-0005-0000-0000-000057160000}"/>
    <cellStyle name="20% - Accent4 68 18" xfId="5723" xr:uid="{00000000-0005-0000-0000-000058160000}"/>
    <cellStyle name="20% - Accent4 68 19" xfId="5724" xr:uid="{00000000-0005-0000-0000-000059160000}"/>
    <cellStyle name="20% - Accent4 68 2" xfId="5725" xr:uid="{00000000-0005-0000-0000-00005A160000}"/>
    <cellStyle name="20% - Accent4 68 20" xfId="5726" xr:uid="{00000000-0005-0000-0000-00005B160000}"/>
    <cellStyle name="20% - Accent4 68 21" xfId="5727" xr:uid="{00000000-0005-0000-0000-00005C160000}"/>
    <cellStyle name="20% - Accent4 68 22" xfId="5728" xr:uid="{00000000-0005-0000-0000-00005D160000}"/>
    <cellStyle name="20% - Accent4 68 23" xfId="5729" xr:uid="{00000000-0005-0000-0000-00005E160000}"/>
    <cellStyle name="20% - Accent4 68 24" xfId="5730" xr:uid="{00000000-0005-0000-0000-00005F160000}"/>
    <cellStyle name="20% - Accent4 68 25" xfId="5731" xr:uid="{00000000-0005-0000-0000-000060160000}"/>
    <cellStyle name="20% - Accent4 68 26" xfId="5732" xr:uid="{00000000-0005-0000-0000-000061160000}"/>
    <cellStyle name="20% - Accent4 68 27" xfId="5733" xr:uid="{00000000-0005-0000-0000-000062160000}"/>
    <cellStyle name="20% - Accent4 68 28" xfId="5734" xr:uid="{00000000-0005-0000-0000-000063160000}"/>
    <cellStyle name="20% - Accent4 68 29" xfId="5735" xr:uid="{00000000-0005-0000-0000-000064160000}"/>
    <cellStyle name="20% - Accent4 68 3" xfId="5736" xr:uid="{00000000-0005-0000-0000-000065160000}"/>
    <cellStyle name="20% - Accent4 68 30" xfId="5737" xr:uid="{00000000-0005-0000-0000-000066160000}"/>
    <cellStyle name="20% - Accent4 68 31" xfId="5738" xr:uid="{00000000-0005-0000-0000-000067160000}"/>
    <cellStyle name="20% - Accent4 68 32" xfId="5739" xr:uid="{00000000-0005-0000-0000-000068160000}"/>
    <cellStyle name="20% - Accent4 68 33" xfId="5740" xr:uid="{00000000-0005-0000-0000-000069160000}"/>
    <cellStyle name="20% - Accent4 68 34" xfId="5741" xr:uid="{00000000-0005-0000-0000-00006A160000}"/>
    <cellStyle name="20% - Accent4 68 35" xfId="5742" xr:uid="{00000000-0005-0000-0000-00006B160000}"/>
    <cellStyle name="20% - Accent4 68 36" xfId="5743" xr:uid="{00000000-0005-0000-0000-00006C160000}"/>
    <cellStyle name="20% - Accent4 68 37" xfId="5744" xr:uid="{00000000-0005-0000-0000-00006D160000}"/>
    <cellStyle name="20% - Accent4 68 38" xfId="5745" xr:uid="{00000000-0005-0000-0000-00006E160000}"/>
    <cellStyle name="20% - Accent4 68 39" xfId="5746" xr:uid="{00000000-0005-0000-0000-00006F160000}"/>
    <cellStyle name="20% - Accent4 68 4" xfId="5747" xr:uid="{00000000-0005-0000-0000-000070160000}"/>
    <cellStyle name="20% - Accent4 68 40" xfId="5748" xr:uid="{00000000-0005-0000-0000-000071160000}"/>
    <cellStyle name="20% - Accent4 68 41" xfId="5749" xr:uid="{00000000-0005-0000-0000-000072160000}"/>
    <cellStyle name="20% - Accent4 68 42" xfId="5750" xr:uid="{00000000-0005-0000-0000-000073160000}"/>
    <cellStyle name="20% - Accent4 68 43" xfId="5751" xr:uid="{00000000-0005-0000-0000-000074160000}"/>
    <cellStyle name="20% - Accent4 68 44" xfId="5752" xr:uid="{00000000-0005-0000-0000-000075160000}"/>
    <cellStyle name="20% - Accent4 68 45" xfId="5753" xr:uid="{00000000-0005-0000-0000-000076160000}"/>
    <cellStyle name="20% - Accent4 68 46" xfId="5754" xr:uid="{00000000-0005-0000-0000-000077160000}"/>
    <cellStyle name="20% - Accent4 68 47" xfId="5755" xr:uid="{00000000-0005-0000-0000-000078160000}"/>
    <cellStyle name="20% - Accent4 68 48" xfId="5756" xr:uid="{00000000-0005-0000-0000-000079160000}"/>
    <cellStyle name="20% - Accent4 68 49" xfId="5757" xr:uid="{00000000-0005-0000-0000-00007A160000}"/>
    <cellStyle name="20% - Accent4 68 5" xfId="5758" xr:uid="{00000000-0005-0000-0000-00007B160000}"/>
    <cellStyle name="20% - Accent4 68 50" xfId="5759" xr:uid="{00000000-0005-0000-0000-00007C160000}"/>
    <cellStyle name="20% - Accent4 68 51" xfId="5760" xr:uid="{00000000-0005-0000-0000-00007D160000}"/>
    <cellStyle name="20% - Accent4 68 52" xfId="5761" xr:uid="{00000000-0005-0000-0000-00007E160000}"/>
    <cellStyle name="20% - Accent4 68 53" xfId="5762" xr:uid="{00000000-0005-0000-0000-00007F160000}"/>
    <cellStyle name="20% - Accent4 68 54" xfId="5763" xr:uid="{00000000-0005-0000-0000-000080160000}"/>
    <cellStyle name="20% - Accent4 68 55" xfId="5764" xr:uid="{00000000-0005-0000-0000-000081160000}"/>
    <cellStyle name="20% - Accent4 68 56" xfId="5765" xr:uid="{00000000-0005-0000-0000-000082160000}"/>
    <cellStyle name="20% - Accent4 68 57" xfId="5766" xr:uid="{00000000-0005-0000-0000-000083160000}"/>
    <cellStyle name="20% - Accent4 68 58" xfId="5767" xr:uid="{00000000-0005-0000-0000-000084160000}"/>
    <cellStyle name="20% - Accent4 68 59" xfId="5768" xr:uid="{00000000-0005-0000-0000-000085160000}"/>
    <cellStyle name="20% - Accent4 68 6" xfId="5769" xr:uid="{00000000-0005-0000-0000-000086160000}"/>
    <cellStyle name="20% - Accent4 68 60" xfId="5770" xr:uid="{00000000-0005-0000-0000-000087160000}"/>
    <cellStyle name="20% - Accent4 68 61" xfId="5771" xr:uid="{00000000-0005-0000-0000-000088160000}"/>
    <cellStyle name="20% - Accent4 68 62" xfId="5772" xr:uid="{00000000-0005-0000-0000-000089160000}"/>
    <cellStyle name="20% - Accent4 68 63" xfId="5773" xr:uid="{00000000-0005-0000-0000-00008A160000}"/>
    <cellStyle name="20% - Accent4 68 64" xfId="5774" xr:uid="{00000000-0005-0000-0000-00008B160000}"/>
    <cellStyle name="20% - Accent4 68 65" xfId="5775" xr:uid="{00000000-0005-0000-0000-00008C160000}"/>
    <cellStyle name="20% - Accent4 68 66" xfId="5776" xr:uid="{00000000-0005-0000-0000-00008D160000}"/>
    <cellStyle name="20% - Accent4 68 67" xfId="5777" xr:uid="{00000000-0005-0000-0000-00008E160000}"/>
    <cellStyle name="20% - Accent4 68 68" xfId="5778" xr:uid="{00000000-0005-0000-0000-00008F160000}"/>
    <cellStyle name="20% - Accent4 68 69" xfId="5779" xr:uid="{00000000-0005-0000-0000-000090160000}"/>
    <cellStyle name="20% - Accent4 68 7" xfId="5780" xr:uid="{00000000-0005-0000-0000-000091160000}"/>
    <cellStyle name="20% - Accent4 68 70" xfId="5781" xr:uid="{00000000-0005-0000-0000-000092160000}"/>
    <cellStyle name="20% - Accent4 68 71" xfId="5782" xr:uid="{00000000-0005-0000-0000-000093160000}"/>
    <cellStyle name="20% - Accent4 68 72" xfId="5783" xr:uid="{00000000-0005-0000-0000-000094160000}"/>
    <cellStyle name="20% - Accent4 68 73" xfId="5784" xr:uid="{00000000-0005-0000-0000-000095160000}"/>
    <cellStyle name="20% - Accent4 68 74" xfId="5785" xr:uid="{00000000-0005-0000-0000-000096160000}"/>
    <cellStyle name="20% - Accent4 68 75" xfId="5786" xr:uid="{00000000-0005-0000-0000-000097160000}"/>
    <cellStyle name="20% - Accent4 68 76" xfId="5787" xr:uid="{00000000-0005-0000-0000-000098160000}"/>
    <cellStyle name="20% - Accent4 68 77" xfId="5788" xr:uid="{00000000-0005-0000-0000-000099160000}"/>
    <cellStyle name="20% - Accent4 68 78" xfId="5789" xr:uid="{00000000-0005-0000-0000-00009A160000}"/>
    <cellStyle name="20% - Accent4 68 79" xfId="5790" xr:uid="{00000000-0005-0000-0000-00009B160000}"/>
    <cellStyle name="20% - Accent4 68 8" xfId="5791" xr:uid="{00000000-0005-0000-0000-00009C160000}"/>
    <cellStyle name="20% - Accent4 68 80" xfId="5792" xr:uid="{00000000-0005-0000-0000-00009D160000}"/>
    <cellStyle name="20% - Accent4 68 81" xfId="5793" xr:uid="{00000000-0005-0000-0000-00009E160000}"/>
    <cellStyle name="20% - Accent4 68 82" xfId="5794" xr:uid="{00000000-0005-0000-0000-00009F160000}"/>
    <cellStyle name="20% - Accent4 68 83" xfId="5795" xr:uid="{00000000-0005-0000-0000-0000A0160000}"/>
    <cellStyle name="20% - Accent4 68 84" xfId="5796" xr:uid="{00000000-0005-0000-0000-0000A1160000}"/>
    <cellStyle name="20% - Accent4 68 85" xfId="5797" xr:uid="{00000000-0005-0000-0000-0000A2160000}"/>
    <cellStyle name="20% - Accent4 68 86" xfId="5798" xr:uid="{00000000-0005-0000-0000-0000A3160000}"/>
    <cellStyle name="20% - Accent4 68 87" xfId="5799" xr:uid="{00000000-0005-0000-0000-0000A4160000}"/>
    <cellStyle name="20% - Accent4 68 88" xfId="5800" xr:uid="{00000000-0005-0000-0000-0000A5160000}"/>
    <cellStyle name="20% - Accent4 68 89" xfId="5801" xr:uid="{00000000-0005-0000-0000-0000A6160000}"/>
    <cellStyle name="20% - Accent4 68 9" xfId="5802" xr:uid="{00000000-0005-0000-0000-0000A7160000}"/>
    <cellStyle name="20% - Accent4 68 90" xfId="5803" xr:uid="{00000000-0005-0000-0000-0000A8160000}"/>
    <cellStyle name="20% - Accent4 68 91" xfId="5804" xr:uid="{00000000-0005-0000-0000-0000A9160000}"/>
    <cellStyle name="20% - Accent4 68 92" xfId="5805" xr:uid="{00000000-0005-0000-0000-0000AA160000}"/>
    <cellStyle name="20% - Accent4 68 93" xfId="5806" xr:uid="{00000000-0005-0000-0000-0000AB160000}"/>
    <cellStyle name="20% - Accent4 69" xfId="5807" xr:uid="{00000000-0005-0000-0000-0000AC160000}"/>
    <cellStyle name="20% - Accent4 69 10" xfId="5808" xr:uid="{00000000-0005-0000-0000-0000AD160000}"/>
    <cellStyle name="20% - Accent4 69 11" xfId="5809" xr:uid="{00000000-0005-0000-0000-0000AE160000}"/>
    <cellStyle name="20% - Accent4 69 12" xfId="5810" xr:uid="{00000000-0005-0000-0000-0000AF160000}"/>
    <cellStyle name="20% - Accent4 69 13" xfId="5811" xr:uid="{00000000-0005-0000-0000-0000B0160000}"/>
    <cellStyle name="20% - Accent4 69 14" xfId="5812" xr:uid="{00000000-0005-0000-0000-0000B1160000}"/>
    <cellStyle name="20% - Accent4 69 15" xfId="5813" xr:uid="{00000000-0005-0000-0000-0000B2160000}"/>
    <cellStyle name="20% - Accent4 69 16" xfId="5814" xr:uid="{00000000-0005-0000-0000-0000B3160000}"/>
    <cellStyle name="20% - Accent4 69 17" xfId="5815" xr:uid="{00000000-0005-0000-0000-0000B4160000}"/>
    <cellStyle name="20% - Accent4 69 18" xfId="5816" xr:uid="{00000000-0005-0000-0000-0000B5160000}"/>
    <cellStyle name="20% - Accent4 69 19" xfId="5817" xr:uid="{00000000-0005-0000-0000-0000B6160000}"/>
    <cellStyle name="20% - Accent4 69 2" xfId="5818" xr:uid="{00000000-0005-0000-0000-0000B7160000}"/>
    <cellStyle name="20% - Accent4 69 20" xfId="5819" xr:uid="{00000000-0005-0000-0000-0000B8160000}"/>
    <cellStyle name="20% - Accent4 69 21" xfId="5820" xr:uid="{00000000-0005-0000-0000-0000B9160000}"/>
    <cellStyle name="20% - Accent4 69 22" xfId="5821" xr:uid="{00000000-0005-0000-0000-0000BA160000}"/>
    <cellStyle name="20% - Accent4 69 23" xfId="5822" xr:uid="{00000000-0005-0000-0000-0000BB160000}"/>
    <cellStyle name="20% - Accent4 69 24" xfId="5823" xr:uid="{00000000-0005-0000-0000-0000BC160000}"/>
    <cellStyle name="20% - Accent4 69 25" xfId="5824" xr:uid="{00000000-0005-0000-0000-0000BD160000}"/>
    <cellStyle name="20% - Accent4 69 26" xfId="5825" xr:uid="{00000000-0005-0000-0000-0000BE160000}"/>
    <cellStyle name="20% - Accent4 69 27" xfId="5826" xr:uid="{00000000-0005-0000-0000-0000BF160000}"/>
    <cellStyle name="20% - Accent4 69 28" xfId="5827" xr:uid="{00000000-0005-0000-0000-0000C0160000}"/>
    <cellStyle name="20% - Accent4 69 29" xfId="5828" xr:uid="{00000000-0005-0000-0000-0000C1160000}"/>
    <cellStyle name="20% - Accent4 69 3" xfId="5829" xr:uid="{00000000-0005-0000-0000-0000C2160000}"/>
    <cellStyle name="20% - Accent4 69 30" xfId="5830" xr:uid="{00000000-0005-0000-0000-0000C3160000}"/>
    <cellStyle name="20% - Accent4 69 31" xfId="5831" xr:uid="{00000000-0005-0000-0000-0000C4160000}"/>
    <cellStyle name="20% - Accent4 69 32" xfId="5832" xr:uid="{00000000-0005-0000-0000-0000C5160000}"/>
    <cellStyle name="20% - Accent4 69 33" xfId="5833" xr:uid="{00000000-0005-0000-0000-0000C6160000}"/>
    <cellStyle name="20% - Accent4 69 34" xfId="5834" xr:uid="{00000000-0005-0000-0000-0000C7160000}"/>
    <cellStyle name="20% - Accent4 69 35" xfId="5835" xr:uid="{00000000-0005-0000-0000-0000C8160000}"/>
    <cellStyle name="20% - Accent4 69 36" xfId="5836" xr:uid="{00000000-0005-0000-0000-0000C9160000}"/>
    <cellStyle name="20% - Accent4 69 37" xfId="5837" xr:uid="{00000000-0005-0000-0000-0000CA160000}"/>
    <cellStyle name="20% - Accent4 69 38" xfId="5838" xr:uid="{00000000-0005-0000-0000-0000CB160000}"/>
    <cellStyle name="20% - Accent4 69 39" xfId="5839" xr:uid="{00000000-0005-0000-0000-0000CC160000}"/>
    <cellStyle name="20% - Accent4 69 4" xfId="5840" xr:uid="{00000000-0005-0000-0000-0000CD160000}"/>
    <cellStyle name="20% - Accent4 69 40" xfId="5841" xr:uid="{00000000-0005-0000-0000-0000CE160000}"/>
    <cellStyle name="20% - Accent4 69 41" xfId="5842" xr:uid="{00000000-0005-0000-0000-0000CF160000}"/>
    <cellStyle name="20% - Accent4 69 42" xfId="5843" xr:uid="{00000000-0005-0000-0000-0000D0160000}"/>
    <cellStyle name="20% - Accent4 69 43" xfId="5844" xr:uid="{00000000-0005-0000-0000-0000D1160000}"/>
    <cellStyle name="20% - Accent4 69 44" xfId="5845" xr:uid="{00000000-0005-0000-0000-0000D2160000}"/>
    <cellStyle name="20% - Accent4 69 45" xfId="5846" xr:uid="{00000000-0005-0000-0000-0000D3160000}"/>
    <cellStyle name="20% - Accent4 69 46" xfId="5847" xr:uid="{00000000-0005-0000-0000-0000D4160000}"/>
    <cellStyle name="20% - Accent4 69 47" xfId="5848" xr:uid="{00000000-0005-0000-0000-0000D5160000}"/>
    <cellStyle name="20% - Accent4 69 48" xfId="5849" xr:uid="{00000000-0005-0000-0000-0000D6160000}"/>
    <cellStyle name="20% - Accent4 69 49" xfId="5850" xr:uid="{00000000-0005-0000-0000-0000D7160000}"/>
    <cellStyle name="20% - Accent4 69 5" xfId="5851" xr:uid="{00000000-0005-0000-0000-0000D8160000}"/>
    <cellStyle name="20% - Accent4 69 50" xfId="5852" xr:uid="{00000000-0005-0000-0000-0000D9160000}"/>
    <cellStyle name="20% - Accent4 69 51" xfId="5853" xr:uid="{00000000-0005-0000-0000-0000DA160000}"/>
    <cellStyle name="20% - Accent4 69 52" xfId="5854" xr:uid="{00000000-0005-0000-0000-0000DB160000}"/>
    <cellStyle name="20% - Accent4 69 53" xfId="5855" xr:uid="{00000000-0005-0000-0000-0000DC160000}"/>
    <cellStyle name="20% - Accent4 69 54" xfId="5856" xr:uid="{00000000-0005-0000-0000-0000DD160000}"/>
    <cellStyle name="20% - Accent4 69 55" xfId="5857" xr:uid="{00000000-0005-0000-0000-0000DE160000}"/>
    <cellStyle name="20% - Accent4 69 56" xfId="5858" xr:uid="{00000000-0005-0000-0000-0000DF160000}"/>
    <cellStyle name="20% - Accent4 69 57" xfId="5859" xr:uid="{00000000-0005-0000-0000-0000E0160000}"/>
    <cellStyle name="20% - Accent4 69 58" xfId="5860" xr:uid="{00000000-0005-0000-0000-0000E1160000}"/>
    <cellStyle name="20% - Accent4 69 59" xfId="5861" xr:uid="{00000000-0005-0000-0000-0000E2160000}"/>
    <cellStyle name="20% - Accent4 69 6" xfId="5862" xr:uid="{00000000-0005-0000-0000-0000E3160000}"/>
    <cellStyle name="20% - Accent4 69 60" xfId="5863" xr:uid="{00000000-0005-0000-0000-0000E4160000}"/>
    <cellStyle name="20% - Accent4 69 61" xfId="5864" xr:uid="{00000000-0005-0000-0000-0000E5160000}"/>
    <cellStyle name="20% - Accent4 69 62" xfId="5865" xr:uid="{00000000-0005-0000-0000-0000E6160000}"/>
    <cellStyle name="20% - Accent4 69 63" xfId="5866" xr:uid="{00000000-0005-0000-0000-0000E7160000}"/>
    <cellStyle name="20% - Accent4 69 64" xfId="5867" xr:uid="{00000000-0005-0000-0000-0000E8160000}"/>
    <cellStyle name="20% - Accent4 69 65" xfId="5868" xr:uid="{00000000-0005-0000-0000-0000E9160000}"/>
    <cellStyle name="20% - Accent4 69 66" xfId="5869" xr:uid="{00000000-0005-0000-0000-0000EA160000}"/>
    <cellStyle name="20% - Accent4 69 67" xfId="5870" xr:uid="{00000000-0005-0000-0000-0000EB160000}"/>
    <cellStyle name="20% - Accent4 69 68" xfId="5871" xr:uid="{00000000-0005-0000-0000-0000EC160000}"/>
    <cellStyle name="20% - Accent4 69 69" xfId="5872" xr:uid="{00000000-0005-0000-0000-0000ED160000}"/>
    <cellStyle name="20% - Accent4 69 7" xfId="5873" xr:uid="{00000000-0005-0000-0000-0000EE160000}"/>
    <cellStyle name="20% - Accent4 69 70" xfId="5874" xr:uid="{00000000-0005-0000-0000-0000EF160000}"/>
    <cellStyle name="20% - Accent4 69 71" xfId="5875" xr:uid="{00000000-0005-0000-0000-0000F0160000}"/>
    <cellStyle name="20% - Accent4 69 72" xfId="5876" xr:uid="{00000000-0005-0000-0000-0000F1160000}"/>
    <cellStyle name="20% - Accent4 69 73" xfId="5877" xr:uid="{00000000-0005-0000-0000-0000F2160000}"/>
    <cellStyle name="20% - Accent4 69 74" xfId="5878" xr:uid="{00000000-0005-0000-0000-0000F3160000}"/>
    <cellStyle name="20% - Accent4 69 75" xfId="5879" xr:uid="{00000000-0005-0000-0000-0000F4160000}"/>
    <cellStyle name="20% - Accent4 69 76" xfId="5880" xr:uid="{00000000-0005-0000-0000-0000F5160000}"/>
    <cellStyle name="20% - Accent4 69 77" xfId="5881" xr:uid="{00000000-0005-0000-0000-0000F6160000}"/>
    <cellStyle name="20% - Accent4 69 78" xfId="5882" xr:uid="{00000000-0005-0000-0000-0000F7160000}"/>
    <cellStyle name="20% - Accent4 69 79" xfId="5883" xr:uid="{00000000-0005-0000-0000-0000F8160000}"/>
    <cellStyle name="20% - Accent4 69 8" xfId="5884" xr:uid="{00000000-0005-0000-0000-0000F9160000}"/>
    <cellStyle name="20% - Accent4 69 80" xfId="5885" xr:uid="{00000000-0005-0000-0000-0000FA160000}"/>
    <cellStyle name="20% - Accent4 69 81" xfId="5886" xr:uid="{00000000-0005-0000-0000-0000FB160000}"/>
    <cellStyle name="20% - Accent4 69 82" xfId="5887" xr:uid="{00000000-0005-0000-0000-0000FC160000}"/>
    <cellStyle name="20% - Accent4 69 83" xfId="5888" xr:uid="{00000000-0005-0000-0000-0000FD160000}"/>
    <cellStyle name="20% - Accent4 69 84" xfId="5889" xr:uid="{00000000-0005-0000-0000-0000FE160000}"/>
    <cellStyle name="20% - Accent4 69 85" xfId="5890" xr:uid="{00000000-0005-0000-0000-0000FF160000}"/>
    <cellStyle name="20% - Accent4 69 86" xfId="5891" xr:uid="{00000000-0005-0000-0000-000000170000}"/>
    <cellStyle name="20% - Accent4 69 87" xfId="5892" xr:uid="{00000000-0005-0000-0000-000001170000}"/>
    <cellStyle name="20% - Accent4 69 88" xfId="5893" xr:uid="{00000000-0005-0000-0000-000002170000}"/>
    <cellStyle name="20% - Accent4 69 89" xfId="5894" xr:uid="{00000000-0005-0000-0000-000003170000}"/>
    <cellStyle name="20% - Accent4 69 9" xfId="5895" xr:uid="{00000000-0005-0000-0000-000004170000}"/>
    <cellStyle name="20% - Accent4 69 90" xfId="5896" xr:uid="{00000000-0005-0000-0000-000005170000}"/>
    <cellStyle name="20% - Accent4 69 91" xfId="5897" xr:uid="{00000000-0005-0000-0000-000006170000}"/>
    <cellStyle name="20% - Accent4 69 92" xfId="5898" xr:uid="{00000000-0005-0000-0000-000007170000}"/>
    <cellStyle name="20% - Accent4 69 93" xfId="5899" xr:uid="{00000000-0005-0000-0000-000008170000}"/>
    <cellStyle name="20% - Accent4 7" xfId="5900" xr:uid="{00000000-0005-0000-0000-000009170000}"/>
    <cellStyle name="20% - Accent4 7 10" xfId="5901" xr:uid="{00000000-0005-0000-0000-00000A170000}"/>
    <cellStyle name="20% - Accent4 7 11" xfId="5902" xr:uid="{00000000-0005-0000-0000-00000B170000}"/>
    <cellStyle name="20% - Accent4 7 12" xfId="5903" xr:uid="{00000000-0005-0000-0000-00000C170000}"/>
    <cellStyle name="20% - Accent4 7 2" xfId="5904" xr:uid="{00000000-0005-0000-0000-00000D170000}"/>
    <cellStyle name="20% - Accent4 7 2 10" xfId="5905" xr:uid="{00000000-0005-0000-0000-00000E170000}"/>
    <cellStyle name="20% - Accent4 7 2 11" xfId="5906" xr:uid="{00000000-0005-0000-0000-00000F170000}"/>
    <cellStyle name="20% - Accent4 7 2 2" xfId="5907" xr:uid="{00000000-0005-0000-0000-000010170000}"/>
    <cellStyle name="20% - Accent4 7 2 2 10" xfId="5908" xr:uid="{00000000-0005-0000-0000-000011170000}"/>
    <cellStyle name="20% - Accent4 7 2 2 11" xfId="5909" xr:uid="{00000000-0005-0000-0000-000012170000}"/>
    <cellStyle name="20% - Accent4 7 2 2 2" xfId="5910" xr:uid="{00000000-0005-0000-0000-000013170000}"/>
    <cellStyle name="20% - Accent4 7 2 2 2 2" xfId="5911" xr:uid="{00000000-0005-0000-0000-000014170000}"/>
    <cellStyle name="20% - Accent4 7 2 2 3" xfId="5912" xr:uid="{00000000-0005-0000-0000-000015170000}"/>
    <cellStyle name="20% - Accent4 7 2 2 4" xfId="5913" xr:uid="{00000000-0005-0000-0000-000016170000}"/>
    <cellStyle name="20% - Accent4 7 2 2 5" xfId="5914" xr:uid="{00000000-0005-0000-0000-000017170000}"/>
    <cellStyle name="20% - Accent4 7 2 2 6" xfId="5915" xr:uid="{00000000-0005-0000-0000-000018170000}"/>
    <cellStyle name="20% - Accent4 7 2 2 7" xfId="5916" xr:uid="{00000000-0005-0000-0000-000019170000}"/>
    <cellStyle name="20% - Accent4 7 2 2 8" xfId="5917" xr:uid="{00000000-0005-0000-0000-00001A170000}"/>
    <cellStyle name="20% - Accent4 7 2 2 9" xfId="5918" xr:uid="{00000000-0005-0000-0000-00001B170000}"/>
    <cellStyle name="20% - Accent4 7 2 3" xfId="5919" xr:uid="{00000000-0005-0000-0000-00001C170000}"/>
    <cellStyle name="20% - Accent4 7 2 3 2" xfId="5920" xr:uid="{00000000-0005-0000-0000-00001D170000}"/>
    <cellStyle name="20% - Accent4 7 2 4" xfId="5921" xr:uid="{00000000-0005-0000-0000-00001E170000}"/>
    <cellStyle name="20% - Accent4 7 2 5" xfId="5922" xr:uid="{00000000-0005-0000-0000-00001F170000}"/>
    <cellStyle name="20% - Accent4 7 2 6" xfId="5923" xr:uid="{00000000-0005-0000-0000-000020170000}"/>
    <cellStyle name="20% - Accent4 7 2 7" xfId="5924" xr:uid="{00000000-0005-0000-0000-000021170000}"/>
    <cellStyle name="20% - Accent4 7 2 8" xfId="5925" xr:uid="{00000000-0005-0000-0000-000022170000}"/>
    <cellStyle name="20% - Accent4 7 2 9" xfId="5926" xr:uid="{00000000-0005-0000-0000-000023170000}"/>
    <cellStyle name="20% - Accent4 7 3" xfId="5927" xr:uid="{00000000-0005-0000-0000-000024170000}"/>
    <cellStyle name="20% - Accent4 7 3 10" xfId="5928" xr:uid="{00000000-0005-0000-0000-000025170000}"/>
    <cellStyle name="20% - Accent4 7 3 11" xfId="5929" xr:uid="{00000000-0005-0000-0000-000026170000}"/>
    <cellStyle name="20% - Accent4 7 3 2" xfId="5930" xr:uid="{00000000-0005-0000-0000-000027170000}"/>
    <cellStyle name="20% - Accent4 7 3 3" xfId="5931" xr:uid="{00000000-0005-0000-0000-000028170000}"/>
    <cellStyle name="20% - Accent4 7 3 4" xfId="5932" xr:uid="{00000000-0005-0000-0000-000029170000}"/>
    <cellStyle name="20% - Accent4 7 3 5" xfId="5933" xr:uid="{00000000-0005-0000-0000-00002A170000}"/>
    <cellStyle name="20% - Accent4 7 3 6" xfId="5934" xr:uid="{00000000-0005-0000-0000-00002B170000}"/>
    <cellStyle name="20% - Accent4 7 3 7" xfId="5935" xr:uid="{00000000-0005-0000-0000-00002C170000}"/>
    <cellStyle name="20% - Accent4 7 3 8" xfId="5936" xr:uid="{00000000-0005-0000-0000-00002D170000}"/>
    <cellStyle name="20% - Accent4 7 3 9" xfId="5937" xr:uid="{00000000-0005-0000-0000-00002E170000}"/>
    <cellStyle name="20% - Accent4 7 4" xfId="5938" xr:uid="{00000000-0005-0000-0000-00002F170000}"/>
    <cellStyle name="20% - Accent4 7 4 2" xfId="5939" xr:uid="{00000000-0005-0000-0000-000030170000}"/>
    <cellStyle name="20% - Accent4 7 5" xfId="5940" xr:uid="{00000000-0005-0000-0000-000031170000}"/>
    <cellStyle name="20% - Accent4 7 5 2" xfId="5941" xr:uid="{00000000-0005-0000-0000-000032170000}"/>
    <cellStyle name="20% - Accent4 7 6" xfId="5942" xr:uid="{00000000-0005-0000-0000-000033170000}"/>
    <cellStyle name="20% - Accent4 7 7" xfId="5943" xr:uid="{00000000-0005-0000-0000-000034170000}"/>
    <cellStyle name="20% - Accent4 7 8" xfId="5944" xr:uid="{00000000-0005-0000-0000-000035170000}"/>
    <cellStyle name="20% - Accent4 7 9" xfId="5945" xr:uid="{00000000-0005-0000-0000-000036170000}"/>
    <cellStyle name="20% - Accent4 70" xfId="5946" xr:uid="{00000000-0005-0000-0000-000037170000}"/>
    <cellStyle name="20% - Accent4 71" xfId="5947" xr:uid="{00000000-0005-0000-0000-000038170000}"/>
    <cellStyle name="20% - Accent4 72" xfId="5948" xr:uid="{00000000-0005-0000-0000-000039170000}"/>
    <cellStyle name="20% - Accent4 73" xfId="5949" xr:uid="{00000000-0005-0000-0000-00003A170000}"/>
    <cellStyle name="20% - Accent4 74" xfId="5950" xr:uid="{00000000-0005-0000-0000-00003B170000}"/>
    <cellStyle name="20% - Accent4 75" xfId="5951" xr:uid="{00000000-0005-0000-0000-00003C170000}"/>
    <cellStyle name="20% - Accent4 76" xfId="5952" xr:uid="{00000000-0005-0000-0000-00003D170000}"/>
    <cellStyle name="20% - Accent4 77" xfId="5953" xr:uid="{00000000-0005-0000-0000-00003E170000}"/>
    <cellStyle name="20% - Accent4 78" xfId="5954" xr:uid="{00000000-0005-0000-0000-00003F170000}"/>
    <cellStyle name="20% - Accent4 79" xfId="5955" xr:uid="{00000000-0005-0000-0000-000040170000}"/>
    <cellStyle name="20% - Accent4 8" xfId="5956" xr:uid="{00000000-0005-0000-0000-000041170000}"/>
    <cellStyle name="20% - Accent4 8 10" xfId="5957" xr:uid="{00000000-0005-0000-0000-000042170000}"/>
    <cellStyle name="20% - Accent4 8 11" xfId="5958" xr:uid="{00000000-0005-0000-0000-000043170000}"/>
    <cellStyle name="20% - Accent4 8 2" xfId="5959" xr:uid="{00000000-0005-0000-0000-000044170000}"/>
    <cellStyle name="20% - Accent4 8 2 10" xfId="5960" xr:uid="{00000000-0005-0000-0000-000045170000}"/>
    <cellStyle name="20% - Accent4 8 2 2" xfId="5961" xr:uid="{00000000-0005-0000-0000-000046170000}"/>
    <cellStyle name="20% - Accent4 8 2 2 2" xfId="5962" xr:uid="{00000000-0005-0000-0000-000047170000}"/>
    <cellStyle name="20% - Accent4 8 2 2 3" xfId="5963" xr:uid="{00000000-0005-0000-0000-000048170000}"/>
    <cellStyle name="20% - Accent4 8 2 3" xfId="5964" xr:uid="{00000000-0005-0000-0000-000049170000}"/>
    <cellStyle name="20% - Accent4 8 2 3 2" xfId="5965" xr:uid="{00000000-0005-0000-0000-00004A170000}"/>
    <cellStyle name="20% - Accent4 8 2 4" xfId="5966" xr:uid="{00000000-0005-0000-0000-00004B170000}"/>
    <cellStyle name="20% - Accent4 8 2 5" xfId="5967" xr:uid="{00000000-0005-0000-0000-00004C170000}"/>
    <cellStyle name="20% - Accent4 8 2 6" xfId="5968" xr:uid="{00000000-0005-0000-0000-00004D170000}"/>
    <cellStyle name="20% - Accent4 8 2 7" xfId="5969" xr:uid="{00000000-0005-0000-0000-00004E170000}"/>
    <cellStyle name="20% - Accent4 8 2 8" xfId="5970" xr:uid="{00000000-0005-0000-0000-00004F170000}"/>
    <cellStyle name="20% - Accent4 8 2 9" xfId="5971" xr:uid="{00000000-0005-0000-0000-000050170000}"/>
    <cellStyle name="20% - Accent4 8 3" xfId="5972" xr:uid="{00000000-0005-0000-0000-000051170000}"/>
    <cellStyle name="20% - Accent4 8 3 2" xfId="5973" xr:uid="{00000000-0005-0000-0000-000052170000}"/>
    <cellStyle name="20% - Accent4 8 4" xfId="5974" xr:uid="{00000000-0005-0000-0000-000053170000}"/>
    <cellStyle name="20% - Accent4 8 4 2" xfId="5975" xr:uid="{00000000-0005-0000-0000-000054170000}"/>
    <cellStyle name="20% - Accent4 8 5" xfId="5976" xr:uid="{00000000-0005-0000-0000-000055170000}"/>
    <cellStyle name="20% - Accent4 8 5 2" xfId="5977" xr:uid="{00000000-0005-0000-0000-000056170000}"/>
    <cellStyle name="20% - Accent4 8 6" xfId="5978" xr:uid="{00000000-0005-0000-0000-000057170000}"/>
    <cellStyle name="20% - Accent4 8 7" xfId="5979" xr:uid="{00000000-0005-0000-0000-000058170000}"/>
    <cellStyle name="20% - Accent4 8 8" xfId="5980" xr:uid="{00000000-0005-0000-0000-000059170000}"/>
    <cellStyle name="20% - Accent4 8 9" xfId="5981" xr:uid="{00000000-0005-0000-0000-00005A170000}"/>
    <cellStyle name="20% - Accent4 80" xfId="5982" xr:uid="{00000000-0005-0000-0000-00005B170000}"/>
    <cellStyle name="20% - Accent4 81" xfId="5983" xr:uid="{00000000-0005-0000-0000-00005C170000}"/>
    <cellStyle name="20% - Accent4 82" xfId="5984" xr:uid="{00000000-0005-0000-0000-00005D170000}"/>
    <cellStyle name="20% - Accent4 83" xfId="5985" xr:uid="{00000000-0005-0000-0000-00005E170000}"/>
    <cellStyle name="20% - Accent4 84" xfId="5986" xr:uid="{00000000-0005-0000-0000-00005F170000}"/>
    <cellStyle name="20% - Accent4 85" xfId="5987" xr:uid="{00000000-0005-0000-0000-000060170000}"/>
    <cellStyle name="20% - Accent4 86" xfId="5988" xr:uid="{00000000-0005-0000-0000-000061170000}"/>
    <cellStyle name="20% - Accent4 87" xfId="5989" xr:uid="{00000000-0005-0000-0000-000062170000}"/>
    <cellStyle name="20% - Accent4 88" xfId="5990" xr:uid="{00000000-0005-0000-0000-000063170000}"/>
    <cellStyle name="20% - Accent4 89" xfId="5991" xr:uid="{00000000-0005-0000-0000-000064170000}"/>
    <cellStyle name="20% - Accent4 9" xfId="5992" xr:uid="{00000000-0005-0000-0000-000065170000}"/>
    <cellStyle name="20% - Accent4 9 10" xfId="5993" xr:uid="{00000000-0005-0000-0000-000066170000}"/>
    <cellStyle name="20% - Accent4 9 11" xfId="5994" xr:uid="{00000000-0005-0000-0000-000067170000}"/>
    <cellStyle name="20% - Accent4 9 2" xfId="5995" xr:uid="{00000000-0005-0000-0000-000068170000}"/>
    <cellStyle name="20% - Accent4 9 2 10" xfId="5996" xr:uid="{00000000-0005-0000-0000-000069170000}"/>
    <cellStyle name="20% - Accent4 9 2 2" xfId="5997" xr:uid="{00000000-0005-0000-0000-00006A170000}"/>
    <cellStyle name="20% - Accent4 9 2 2 2" xfId="5998" xr:uid="{00000000-0005-0000-0000-00006B170000}"/>
    <cellStyle name="20% - Accent4 9 2 2 3" xfId="5999" xr:uid="{00000000-0005-0000-0000-00006C170000}"/>
    <cellStyle name="20% - Accent4 9 2 3" xfId="6000" xr:uid="{00000000-0005-0000-0000-00006D170000}"/>
    <cellStyle name="20% - Accent4 9 2 3 2" xfId="6001" xr:uid="{00000000-0005-0000-0000-00006E170000}"/>
    <cellStyle name="20% - Accent4 9 2 4" xfId="6002" xr:uid="{00000000-0005-0000-0000-00006F170000}"/>
    <cellStyle name="20% - Accent4 9 2 5" xfId="6003" xr:uid="{00000000-0005-0000-0000-000070170000}"/>
    <cellStyle name="20% - Accent4 9 2 6" xfId="6004" xr:uid="{00000000-0005-0000-0000-000071170000}"/>
    <cellStyle name="20% - Accent4 9 2 7" xfId="6005" xr:uid="{00000000-0005-0000-0000-000072170000}"/>
    <cellStyle name="20% - Accent4 9 2 8" xfId="6006" xr:uid="{00000000-0005-0000-0000-000073170000}"/>
    <cellStyle name="20% - Accent4 9 2 9" xfId="6007" xr:uid="{00000000-0005-0000-0000-000074170000}"/>
    <cellStyle name="20% - Accent4 9 3" xfId="6008" xr:uid="{00000000-0005-0000-0000-000075170000}"/>
    <cellStyle name="20% - Accent4 9 3 2" xfId="6009" xr:uid="{00000000-0005-0000-0000-000076170000}"/>
    <cellStyle name="20% - Accent4 9 4" xfId="6010" xr:uid="{00000000-0005-0000-0000-000077170000}"/>
    <cellStyle name="20% - Accent4 9 4 2" xfId="6011" xr:uid="{00000000-0005-0000-0000-000078170000}"/>
    <cellStyle name="20% - Accent4 9 5" xfId="6012" xr:uid="{00000000-0005-0000-0000-000079170000}"/>
    <cellStyle name="20% - Accent4 9 5 2" xfId="6013" xr:uid="{00000000-0005-0000-0000-00007A170000}"/>
    <cellStyle name="20% - Accent4 9 6" xfId="6014" xr:uid="{00000000-0005-0000-0000-00007B170000}"/>
    <cellStyle name="20% - Accent4 9 7" xfId="6015" xr:uid="{00000000-0005-0000-0000-00007C170000}"/>
    <cellStyle name="20% - Accent4 9 8" xfId="6016" xr:uid="{00000000-0005-0000-0000-00007D170000}"/>
    <cellStyle name="20% - Accent4 9 9" xfId="6017" xr:uid="{00000000-0005-0000-0000-00007E170000}"/>
    <cellStyle name="20% - Accent4 90" xfId="6018" xr:uid="{00000000-0005-0000-0000-00007F170000}"/>
    <cellStyle name="20% - Accent4 91" xfId="6019" xr:uid="{00000000-0005-0000-0000-000080170000}"/>
    <cellStyle name="20% - Accent4 92" xfId="6020" xr:uid="{00000000-0005-0000-0000-000081170000}"/>
    <cellStyle name="20% - Accent4 93" xfId="6021" xr:uid="{00000000-0005-0000-0000-000082170000}"/>
    <cellStyle name="20% - Accent4 94" xfId="6022" xr:uid="{00000000-0005-0000-0000-000083170000}"/>
    <cellStyle name="20% - Accent4 95" xfId="6023" xr:uid="{00000000-0005-0000-0000-000084170000}"/>
    <cellStyle name="20% - Accent4 96" xfId="6024" xr:uid="{00000000-0005-0000-0000-000085170000}"/>
    <cellStyle name="20% - Accent4 97" xfId="6025" xr:uid="{00000000-0005-0000-0000-000086170000}"/>
    <cellStyle name="20% - Accent4 98" xfId="6026" xr:uid="{00000000-0005-0000-0000-000087170000}"/>
    <cellStyle name="20% - Accent4 99" xfId="6027" xr:uid="{00000000-0005-0000-0000-000088170000}"/>
    <cellStyle name="20% - Accent5 10" xfId="6028" xr:uid="{00000000-0005-0000-0000-000089170000}"/>
    <cellStyle name="20% - Accent5 10 10" xfId="6029" xr:uid="{00000000-0005-0000-0000-00008A170000}"/>
    <cellStyle name="20% - Accent5 10 11" xfId="6030" xr:uid="{00000000-0005-0000-0000-00008B170000}"/>
    <cellStyle name="20% - Accent5 10 2" xfId="6031" xr:uid="{00000000-0005-0000-0000-00008C170000}"/>
    <cellStyle name="20% - Accent5 10 2 10" xfId="6032" xr:uid="{00000000-0005-0000-0000-00008D170000}"/>
    <cellStyle name="20% - Accent5 10 2 2" xfId="6033" xr:uid="{00000000-0005-0000-0000-00008E170000}"/>
    <cellStyle name="20% - Accent5 10 2 3" xfId="6034" xr:uid="{00000000-0005-0000-0000-00008F170000}"/>
    <cellStyle name="20% - Accent5 10 2 4" xfId="6035" xr:uid="{00000000-0005-0000-0000-000090170000}"/>
    <cellStyle name="20% - Accent5 10 2 5" xfId="6036" xr:uid="{00000000-0005-0000-0000-000091170000}"/>
    <cellStyle name="20% - Accent5 10 2 6" xfId="6037" xr:uid="{00000000-0005-0000-0000-000092170000}"/>
    <cellStyle name="20% - Accent5 10 2 7" xfId="6038" xr:uid="{00000000-0005-0000-0000-000093170000}"/>
    <cellStyle name="20% - Accent5 10 2 8" xfId="6039" xr:uid="{00000000-0005-0000-0000-000094170000}"/>
    <cellStyle name="20% - Accent5 10 2 9" xfId="6040" xr:uid="{00000000-0005-0000-0000-000095170000}"/>
    <cellStyle name="20% - Accent5 10 3" xfId="6041" xr:uid="{00000000-0005-0000-0000-000096170000}"/>
    <cellStyle name="20% - Accent5 10 4" xfId="6042" xr:uid="{00000000-0005-0000-0000-000097170000}"/>
    <cellStyle name="20% - Accent5 10 5" xfId="6043" xr:uid="{00000000-0005-0000-0000-000098170000}"/>
    <cellStyle name="20% - Accent5 10 6" xfId="6044" xr:uid="{00000000-0005-0000-0000-000099170000}"/>
    <cellStyle name="20% - Accent5 10 7" xfId="6045" xr:uid="{00000000-0005-0000-0000-00009A170000}"/>
    <cellStyle name="20% - Accent5 10 8" xfId="6046" xr:uid="{00000000-0005-0000-0000-00009B170000}"/>
    <cellStyle name="20% - Accent5 10 9" xfId="6047" xr:uid="{00000000-0005-0000-0000-00009C170000}"/>
    <cellStyle name="20% - Accent5 11" xfId="6048" xr:uid="{00000000-0005-0000-0000-00009D170000}"/>
    <cellStyle name="20% - Accent5 11 10" xfId="6049" xr:uid="{00000000-0005-0000-0000-00009E170000}"/>
    <cellStyle name="20% - Accent5 11 11" xfId="6050" xr:uid="{00000000-0005-0000-0000-00009F170000}"/>
    <cellStyle name="20% - Accent5 11 2" xfId="6051" xr:uid="{00000000-0005-0000-0000-0000A0170000}"/>
    <cellStyle name="20% - Accent5 11 2 10" xfId="6052" xr:uid="{00000000-0005-0000-0000-0000A1170000}"/>
    <cellStyle name="20% - Accent5 11 2 2" xfId="6053" xr:uid="{00000000-0005-0000-0000-0000A2170000}"/>
    <cellStyle name="20% - Accent5 11 2 3" xfId="6054" xr:uid="{00000000-0005-0000-0000-0000A3170000}"/>
    <cellStyle name="20% - Accent5 11 2 4" xfId="6055" xr:uid="{00000000-0005-0000-0000-0000A4170000}"/>
    <cellStyle name="20% - Accent5 11 2 5" xfId="6056" xr:uid="{00000000-0005-0000-0000-0000A5170000}"/>
    <cellStyle name="20% - Accent5 11 2 6" xfId="6057" xr:uid="{00000000-0005-0000-0000-0000A6170000}"/>
    <cellStyle name="20% - Accent5 11 2 7" xfId="6058" xr:uid="{00000000-0005-0000-0000-0000A7170000}"/>
    <cellStyle name="20% - Accent5 11 2 8" xfId="6059" xr:uid="{00000000-0005-0000-0000-0000A8170000}"/>
    <cellStyle name="20% - Accent5 11 2 9" xfId="6060" xr:uid="{00000000-0005-0000-0000-0000A9170000}"/>
    <cellStyle name="20% - Accent5 11 3" xfId="6061" xr:uid="{00000000-0005-0000-0000-0000AA170000}"/>
    <cellStyle name="20% - Accent5 11 4" xfId="6062" xr:uid="{00000000-0005-0000-0000-0000AB170000}"/>
    <cellStyle name="20% - Accent5 11 5" xfId="6063" xr:uid="{00000000-0005-0000-0000-0000AC170000}"/>
    <cellStyle name="20% - Accent5 11 6" xfId="6064" xr:uid="{00000000-0005-0000-0000-0000AD170000}"/>
    <cellStyle name="20% - Accent5 11 7" xfId="6065" xr:uid="{00000000-0005-0000-0000-0000AE170000}"/>
    <cellStyle name="20% - Accent5 11 8" xfId="6066" xr:uid="{00000000-0005-0000-0000-0000AF170000}"/>
    <cellStyle name="20% - Accent5 11 9" xfId="6067" xr:uid="{00000000-0005-0000-0000-0000B0170000}"/>
    <cellStyle name="20% - Accent5 12" xfId="6068" xr:uid="{00000000-0005-0000-0000-0000B1170000}"/>
    <cellStyle name="20% - Accent5 12 10" xfId="6069" xr:uid="{00000000-0005-0000-0000-0000B2170000}"/>
    <cellStyle name="20% - Accent5 12 11" xfId="6070" xr:uid="{00000000-0005-0000-0000-0000B3170000}"/>
    <cellStyle name="20% - Accent5 12 2" xfId="6071" xr:uid="{00000000-0005-0000-0000-0000B4170000}"/>
    <cellStyle name="20% - Accent5 12 2 10" xfId="6072" xr:uid="{00000000-0005-0000-0000-0000B5170000}"/>
    <cellStyle name="20% - Accent5 12 2 2" xfId="6073" xr:uid="{00000000-0005-0000-0000-0000B6170000}"/>
    <cellStyle name="20% - Accent5 12 2 3" xfId="6074" xr:uid="{00000000-0005-0000-0000-0000B7170000}"/>
    <cellStyle name="20% - Accent5 12 2 4" xfId="6075" xr:uid="{00000000-0005-0000-0000-0000B8170000}"/>
    <cellStyle name="20% - Accent5 12 2 5" xfId="6076" xr:uid="{00000000-0005-0000-0000-0000B9170000}"/>
    <cellStyle name="20% - Accent5 12 2 6" xfId="6077" xr:uid="{00000000-0005-0000-0000-0000BA170000}"/>
    <cellStyle name="20% - Accent5 12 2 7" xfId="6078" xr:uid="{00000000-0005-0000-0000-0000BB170000}"/>
    <cellStyle name="20% - Accent5 12 2 8" xfId="6079" xr:uid="{00000000-0005-0000-0000-0000BC170000}"/>
    <cellStyle name="20% - Accent5 12 2 9" xfId="6080" xr:uid="{00000000-0005-0000-0000-0000BD170000}"/>
    <cellStyle name="20% - Accent5 12 3" xfId="6081" xr:uid="{00000000-0005-0000-0000-0000BE170000}"/>
    <cellStyle name="20% - Accent5 12 4" xfId="6082" xr:uid="{00000000-0005-0000-0000-0000BF170000}"/>
    <cellStyle name="20% - Accent5 12 5" xfId="6083" xr:uid="{00000000-0005-0000-0000-0000C0170000}"/>
    <cellStyle name="20% - Accent5 12 6" xfId="6084" xr:uid="{00000000-0005-0000-0000-0000C1170000}"/>
    <cellStyle name="20% - Accent5 12 7" xfId="6085" xr:uid="{00000000-0005-0000-0000-0000C2170000}"/>
    <cellStyle name="20% - Accent5 12 8" xfId="6086" xr:uid="{00000000-0005-0000-0000-0000C3170000}"/>
    <cellStyle name="20% - Accent5 12 9" xfId="6087" xr:uid="{00000000-0005-0000-0000-0000C4170000}"/>
    <cellStyle name="20% - Accent5 13" xfId="6088" xr:uid="{00000000-0005-0000-0000-0000C5170000}"/>
    <cellStyle name="20% - Accent5 13 10" xfId="6089" xr:uid="{00000000-0005-0000-0000-0000C6170000}"/>
    <cellStyle name="20% - Accent5 13 2" xfId="6090" xr:uid="{00000000-0005-0000-0000-0000C7170000}"/>
    <cellStyle name="20% - Accent5 13 2 2" xfId="6091" xr:uid="{00000000-0005-0000-0000-0000C8170000}"/>
    <cellStyle name="20% - Accent5 13 3" xfId="6092" xr:uid="{00000000-0005-0000-0000-0000C9170000}"/>
    <cellStyle name="20% - Accent5 13 4" xfId="6093" xr:uid="{00000000-0005-0000-0000-0000CA170000}"/>
    <cellStyle name="20% - Accent5 13 5" xfId="6094" xr:uid="{00000000-0005-0000-0000-0000CB170000}"/>
    <cellStyle name="20% - Accent5 13 6" xfId="6095" xr:uid="{00000000-0005-0000-0000-0000CC170000}"/>
    <cellStyle name="20% - Accent5 13 7" xfId="6096" xr:uid="{00000000-0005-0000-0000-0000CD170000}"/>
    <cellStyle name="20% - Accent5 13 8" xfId="6097" xr:uid="{00000000-0005-0000-0000-0000CE170000}"/>
    <cellStyle name="20% - Accent5 13 9" xfId="6098" xr:uid="{00000000-0005-0000-0000-0000CF170000}"/>
    <cellStyle name="20% - Accent5 14" xfId="6099" xr:uid="{00000000-0005-0000-0000-0000D0170000}"/>
    <cellStyle name="20% - Accent5 14 2" xfId="6100" xr:uid="{00000000-0005-0000-0000-0000D1170000}"/>
    <cellStyle name="20% - Accent5 14 2 2" xfId="6101" xr:uid="{00000000-0005-0000-0000-0000D2170000}"/>
    <cellStyle name="20% - Accent5 14 3" xfId="6102" xr:uid="{00000000-0005-0000-0000-0000D3170000}"/>
    <cellStyle name="20% - Accent5 15" xfId="6103" xr:uid="{00000000-0005-0000-0000-0000D4170000}"/>
    <cellStyle name="20% - Accent5 15 2" xfId="6104" xr:uid="{00000000-0005-0000-0000-0000D5170000}"/>
    <cellStyle name="20% - Accent5 15 2 2" xfId="6105" xr:uid="{00000000-0005-0000-0000-0000D6170000}"/>
    <cellStyle name="20% - Accent5 15 3" xfId="6106" xr:uid="{00000000-0005-0000-0000-0000D7170000}"/>
    <cellStyle name="20% - Accent5 16" xfId="6107" xr:uid="{00000000-0005-0000-0000-0000D8170000}"/>
    <cellStyle name="20% - Accent5 16 2" xfId="6108" xr:uid="{00000000-0005-0000-0000-0000D9170000}"/>
    <cellStyle name="20% - Accent5 16 2 2" xfId="6109" xr:uid="{00000000-0005-0000-0000-0000DA170000}"/>
    <cellStyle name="20% - Accent5 16 3" xfId="6110" xr:uid="{00000000-0005-0000-0000-0000DB170000}"/>
    <cellStyle name="20% - Accent5 17" xfId="6111" xr:uid="{00000000-0005-0000-0000-0000DC170000}"/>
    <cellStyle name="20% - Accent5 17 2" xfId="6112" xr:uid="{00000000-0005-0000-0000-0000DD170000}"/>
    <cellStyle name="20% - Accent5 17 2 2" xfId="6113" xr:uid="{00000000-0005-0000-0000-0000DE170000}"/>
    <cellStyle name="20% - Accent5 17 3" xfId="6114" xr:uid="{00000000-0005-0000-0000-0000DF170000}"/>
    <cellStyle name="20% - Accent5 18" xfId="6115" xr:uid="{00000000-0005-0000-0000-0000E0170000}"/>
    <cellStyle name="20% - Accent5 18 2" xfId="6116" xr:uid="{00000000-0005-0000-0000-0000E1170000}"/>
    <cellStyle name="20% - Accent5 18 2 2" xfId="6117" xr:uid="{00000000-0005-0000-0000-0000E2170000}"/>
    <cellStyle name="20% - Accent5 18 3" xfId="6118" xr:uid="{00000000-0005-0000-0000-0000E3170000}"/>
    <cellStyle name="20% - Accent5 19" xfId="6119" xr:uid="{00000000-0005-0000-0000-0000E4170000}"/>
    <cellStyle name="20% - Accent5 19 2" xfId="6120" xr:uid="{00000000-0005-0000-0000-0000E5170000}"/>
    <cellStyle name="20% - Accent5 19 2 2" xfId="6121" xr:uid="{00000000-0005-0000-0000-0000E6170000}"/>
    <cellStyle name="20% - Accent5 19 3" xfId="6122" xr:uid="{00000000-0005-0000-0000-0000E7170000}"/>
    <cellStyle name="20% - Accent5 2" xfId="6123" xr:uid="{00000000-0005-0000-0000-0000E8170000}"/>
    <cellStyle name="20% - Accent5 2 10" xfId="6124" xr:uid="{00000000-0005-0000-0000-0000E9170000}"/>
    <cellStyle name="20% - Accent5 2 10 2" xfId="6125" xr:uid="{00000000-0005-0000-0000-0000EA170000}"/>
    <cellStyle name="20% - Accent5 2 10 2 2" xfId="6126" xr:uid="{00000000-0005-0000-0000-0000EB170000}"/>
    <cellStyle name="20% - Accent5 2 10 3" xfId="6127" xr:uid="{00000000-0005-0000-0000-0000EC170000}"/>
    <cellStyle name="20% - Accent5 2 11" xfId="6128" xr:uid="{00000000-0005-0000-0000-0000ED170000}"/>
    <cellStyle name="20% - Accent5 2 11 2" xfId="6129" xr:uid="{00000000-0005-0000-0000-0000EE170000}"/>
    <cellStyle name="20% - Accent5 2 11 2 2" xfId="6130" xr:uid="{00000000-0005-0000-0000-0000EF170000}"/>
    <cellStyle name="20% - Accent5 2 11 3" xfId="6131" xr:uid="{00000000-0005-0000-0000-0000F0170000}"/>
    <cellStyle name="20% - Accent5 2 12" xfId="6132" xr:uid="{00000000-0005-0000-0000-0000F1170000}"/>
    <cellStyle name="20% - Accent5 2 12 2" xfId="6133" xr:uid="{00000000-0005-0000-0000-0000F2170000}"/>
    <cellStyle name="20% - Accent5 2 12 2 2" xfId="6134" xr:uid="{00000000-0005-0000-0000-0000F3170000}"/>
    <cellStyle name="20% - Accent5 2 12 3" xfId="6135" xr:uid="{00000000-0005-0000-0000-0000F4170000}"/>
    <cellStyle name="20% - Accent5 2 13" xfId="6136" xr:uid="{00000000-0005-0000-0000-0000F5170000}"/>
    <cellStyle name="20% - Accent5 2 13 2" xfId="6137" xr:uid="{00000000-0005-0000-0000-0000F6170000}"/>
    <cellStyle name="20% - Accent5 2 13 2 2" xfId="6138" xr:uid="{00000000-0005-0000-0000-0000F7170000}"/>
    <cellStyle name="20% - Accent5 2 13 3" xfId="6139" xr:uid="{00000000-0005-0000-0000-0000F8170000}"/>
    <cellStyle name="20% - Accent5 2 14" xfId="6140" xr:uid="{00000000-0005-0000-0000-0000F9170000}"/>
    <cellStyle name="20% - Accent5 2 14 2" xfId="6141" xr:uid="{00000000-0005-0000-0000-0000FA170000}"/>
    <cellStyle name="20% - Accent5 2 14 2 2" xfId="6142" xr:uid="{00000000-0005-0000-0000-0000FB170000}"/>
    <cellStyle name="20% - Accent5 2 14 3" xfId="6143" xr:uid="{00000000-0005-0000-0000-0000FC170000}"/>
    <cellStyle name="20% - Accent5 2 15" xfId="6144" xr:uid="{00000000-0005-0000-0000-0000FD170000}"/>
    <cellStyle name="20% - Accent5 2 15 2" xfId="6145" xr:uid="{00000000-0005-0000-0000-0000FE170000}"/>
    <cellStyle name="20% - Accent5 2 15 2 2" xfId="6146" xr:uid="{00000000-0005-0000-0000-0000FF170000}"/>
    <cellStyle name="20% - Accent5 2 15 3" xfId="6147" xr:uid="{00000000-0005-0000-0000-000000180000}"/>
    <cellStyle name="20% - Accent5 2 16" xfId="6148" xr:uid="{00000000-0005-0000-0000-000001180000}"/>
    <cellStyle name="20% - Accent5 2 16 2" xfId="6149" xr:uid="{00000000-0005-0000-0000-000002180000}"/>
    <cellStyle name="20% - Accent5 2 16 2 2" xfId="6150" xr:uid="{00000000-0005-0000-0000-000003180000}"/>
    <cellStyle name="20% - Accent5 2 16 3" xfId="6151" xr:uid="{00000000-0005-0000-0000-000004180000}"/>
    <cellStyle name="20% - Accent5 2 17" xfId="6152" xr:uid="{00000000-0005-0000-0000-000005180000}"/>
    <cellStyle name="20% - Accent5 2 17 2" xfId="6153" xr:uid="{00000000-0005-0000-0000-000006180000}"/>
    <cellStyle name="20% - Accent5 2 17 2 2" xfId="6154" xr:uid="{00000000-0005-0000-0000-000007180000}"/>
    <cellStyle name="20% - Accent5 2 17 3" xfId="6155" xr:uid="{00000000-0005-0000-0000-000008180000}"/>
    <cellStyle name="20% - Accent5 2 18" xfId="6156" xr:uid="{00000000-0005-0000-0000-000009180000}"/>
    <cellStyle name="20% - Accent5 2 18 2" xfId="6157" xr:uid="{00000000-0005-0000-0000-00000A180000}"/>
    <cellStyle name="20% - Accent5 2 18 2 2" xfId="6158" xr:uid="{00000000-0005-0000-0000-00000B180000}"/>
    <cellStyle name="20% - Accent5 2 18 3" xfId="6159" xr:uid="{00000000-0005-0000-0000-00000C180000}"/>
    <cellStyle name="20% - Accent5 2 19" xfId="6160" xr:uid="{00000000-0005-0000-0000-00000D180000}"/>
    <cellStyle name="20% - Accent5 2 19 2" xfId="6161" xr:uid="{00000000-0005-0000-0000-00000E180000}"/>
    <cellStyle name="20% - Accent5 2 19 2 2" xfId="6162" xr:uid="{00000000-0005-0000-0000-00000F180000}"/>
    <cellStyle name="20% - Accent5 2 19 3" xfId="6163" xr:uid="{00000000-0005-0000-0000-000010180000}"/>
    <cellStyle name="20% - Accent5 2 19 4" xfId="6164" xr:uid="{00000000-0005-0000-0000-000011180000}"/>
    <cellStyle name="20% - Accent5 2 2" xfId="6165" xr:uid="{00000000-0005-0000-0000-000012180000}"/>
    <cellStyle name="20% - Accent5 2 2 10" xfId="6166" xr:uid="{00000000-0005-0000-0000-000013180000}"/>
    <cellStyle name="20% - Accent5 2 2 11" xfId="6167" xr:uid="{00000000-0005-0000-0000-000014180000}"/>
    <cellStyle name="20% - Accent5 2 2 12" xfId="6168" xr:uid="{00000000-0005-0000-0000-000015180000}"/>
    <cellStyle name="20% - Accent5 2 2 2" xfId="6169" xr:uid="{00000000-0005-0000-0000-000016180000}"/>
    <cellStyle name="20% - Accent5 2 2 2 10" xfId="6170" xr:uid="{00000000-0005-0000-0000-000017180000}"/>
    <cellStyle name="20% - Accent5 2 2 2 11" xfId="6171" xr:uid="{00000000-0005-0000-0000-000018180000}"/>
    <cellStyle name="20% - Accent5 2 2 2 2" xfId="6172" xr:uid="{00000000-0005-0000-0000-000019180000}"/>
    <cellStyle name="20% - Accent5 2 2 2 2 10" xfId="6173" xr:uid="{00000000-0005-0000-0000-00001A180000}"/>
    <cellStyle name="20% - Accent5 2 2 2 2 2" xfId="6174" xr:uid="{00000000-0005-0000-0000-00001B180000}"/>
    <cellStyle name="20% - Accent5 2 2 2 2 2 2" xfId="6175" xr:uid="{00000000-0005-0000-0000-00001C180000}"/>
    <cellStyle name="20% - Accent5 2 2 2 2 3" xfId="6176" xr:uid="{00000000-0005-0000-0000-00001D180000}"/>
    <cellStyle name="20% - Accent5 2 2 2 2 3 2" xfId="6177" xr:uid="{00000000-0005-0000-0000-00001E180000}"/>
    <cellStyle name="20% - Accent5 2 2 2 2 4" xfId="6178" xr:uid="{00000000-0005-0000-0000-00001F180000}"/>
    <cellStyle name="20% - Accent5 2 2 2 2 5" xfId="6179" xr:uid="{00000000-0005-0000-0000-000020180000}"/>
    <cellStyle name="20% - Accent5 2 2 2 2 6" xfId="6180" xr:uid="{00000000-0005-0000-0000-000021180000}"/>
    <cellStyle name="20% - Accent5 2 2 2 2 7" xfId="6181" xr:uid="{00000000-0005-0000-0000-000022180000}"/>
    <cellStyle name="20% - Accent5 2 2 2 2 8" xfId="6182" xr:uid="{00000000-0005-0000-0000-000023180000}"/>
    <cellStyle name="20% - Accent5 2 2 2 2 9" xfId="6183" xr:uid="{00000000-0005-0000-0000-000024180000}"/>
    <cellStyle name="20% - Accent5 2 2 2 3" xfId="6184" xr:uid="{00000000-0005-0000-0000-000025180000}"/>
    <cellStyle name="20% - Accent5 2 2 2 3 2" xfId="6185" xr:uid="{00000000-0005-0000-0000-000026180000}"/>
    <cellStyle name="20% - Accent5 2 2 2 4" xfId="6186" xr:uid="{00000000-0005-0000-0000-000027180000}"/>
    <cellStyle name="20% - Accent5 2 2 2 4 2" xfId="6187" xr:uid="{00000000-0005-0000-0000-000028180000}"/>
    <cellStyle name="20% - Accent5 2 2 2 5" xfId="6188" xr:uid="{00000000-0005-0000-0000-000029180000}"/>
    <cellStyle name="20% - Accent5 2 2 2 6" xfId="6189" xr:uid="{00000000-0005-0000-0000-00002A180000}"/>
    <cellStyle name="20% - Accent5 2 2 2 7" xfId="6190" xr:uid="{00000000-0005-0000-0000-00002B180000}"/>
    <cellStyle name="20% - Accent5 2 2 2 8" xfId="6191" xr:uid="{00000000-0005-0000-0000-00002C180000}"/>
    <cellStyle name="20% - Accent5 2 2 2 9" xfId="6192" xr:uid="{00000000-0005-0000-0000-00002D180000}"/>
    <cellStyle name="20% - Accent5 2 2 3" xfId="6193" xr:uid="{00000000-0005-0000-0000-00002E180000}"/>
    <cellStyle name="20% - Accent5 2 2 3 10" xfId="6194" xr:uid="{00000000-0005-0000-0000-00002F180000}"/>
    <cellStyle name="20% - Accent5 2 2 3 2" xfId="6195" xr:uid="{00000000-0005-0000-0000-000030180000}"/>
    <cellStyle name="20% - Accent5 2 2 3 2 2" xfId="6196" xr:uid="{00000000-0005-0000-0000-000031180000}"/>
    <cellStyle name="20% - Accent5 2 2 3 3" xfId="6197" xr:uid="{00000000-0005-0000-0000-000032180000}"/>
    <cellStyle name="20% - Accent5 2 2 3 4" xfId="6198" xr:uid="{00000000-0005-0000-0000-000033180000}"/>
    <cellStyle name="20% - Accent5 2 2 3 5" xfId="6199" xr:uid="{00000000-0005-0000-0000-000034180000}"/>
    <cellStyle name="20% - Accent5 2 2 3 6" xfId="6200" xr:uid="{00000000-0005-0000-0000-000035180000}"/>
    <cellStyle name="20% - Accent5 2 2 3 7" xfId="6201" xr:uid="{00000000-0005-0000-0000-000036180000}"/>
    <cellStyle name="20% - Accent5 2 2 3 8" xfId="6202" xr:uid="{00000000-0005-0000-0000-000037180000}"/>
    <cellStyle name="20% - Accent5 2 2 3 9" xfId="6203" xr:uid="{00000000-0005-0000-0000-000038180000}"/>
    <cellStyle name="20% - Accent5 2 2 4" xfId="6204" xr:uid="{00000000-0005-0000-0000-000039180000}"/>
    <cellStyle name="20% - Accent5 2 2 5" xfId="6205" xr:uid="{00000000-0005-0000-0000-00003A180000}"/>
    <cellStyle name="20% - Accent5 2 2 6" xfId="6206" xr:uid="{00000000-0005-0000-0000-00003B180000}"/>
    <cellStyle name="20% - Accent5 2 2 6 2" xfId="6207" xr:uid="{00000000-0005-0000-0000-00003C180000}"/>
    <cellStyle name="20% - Accent5 2 2 7" xfId="6208" xr:uid="{00000000-0005-0000-0000-00003D180000}"/>
    <cellStyle name="20% - Accent5 2 2 7 2" xfId="6209" xr:uid="{00000000-0005-0000-0000-00003E180000}"/>
    <cellStyle name="20% - Accent5 2 2 8" xfId="6210" xr:uid="{00000000-0005-0000-0000-00003F180000}"/>
    <cellStyle name="20% - Accent5 2 2 9" xfId="6211" xr:uid="{00000000-0005-0000-0000-000040180000}"/>
    <cellStyle name="20% - Accent5 2 20" xfId="6212" xr:uid="{00000000-0005-0000-0000-000041180000}"/>
    <cellStyle name="20% - Accent5 2 20 2" xfId="6213" xr:uid="{00000000-0005-0000-0000-000042180000}"/>
    <cellStyle name="20% - Accent5 2 20 2 2" xfId="6214" xr:uid="{00000000-0005-0000-0000-000043180000}"/>
    <cellStyle name="20% - Accent5 2 20 3" xfId="6215" xr:uid="{00000000-0005-0000-0000-000044180000}"/>
    <cellStyle name="20% - Accent5 2 21" xfId="6216" xr:uid="{00000000-0005-0000-0000-000045180000}"/>
    <cellStyle name="20% - Accent5 2 21 2" xfId="6217" xr:uid="{00000000-0005-0000-0000-000046180000}"/>
    <cellStyle name="20% - Accent5 2 21 2 2" xfId="6218" xr:uid="{00000000-0005-0000-0000-000047180000}"/>
    <cellStyle name="20% - Accent5 2 21 3" xfId="6219" xr:uid="{00000000-0005-0000-0000-000048180000}"/>
    <cellStyle name="20% - Accent5 2 22" xfId="6220" xr:uid="{00000000-0005-0000-0000-000049180000}"/>
    <cellStyle name="20% - Accent5 2 22 2" xfId="6221" xr:uid="{00000000-0005-0000-0000-00004A180000}"/>
    <cellStyle name="20% - Accent5 2 23" xfId="6222" xr:uid="{00000000-0005-0000-0000-00004B180000}"/>
    <cellStyle name="20% - Accent5 2 24" xfId="6223" xr:uid="{00000000-0005-0000-0000-00004C180000}"/>
    <cellStyle name="20% - Accent5 2 25" xfId="6224" xr:uid="{00000000-0005-0000-0000-00004D180000}"/>
    <cellStyle name="20% - Accent5 2 26" xfId="6225" xr:uid="{00000000-0005-0000-0000-00004E180000}"/>
    <cellStyle name="20% - Accent5 2 27" xfId="6226" xr:uid="{00000000-0005-0000-0000-00004F180000}"/>
    <cellStyle name="20% - Accent5 2 28" xfId="6227" xr:uid="{00000000-0005-0000-0000-000050180000}"/>
    <cellStyle name="20% - Accent5 2 3" xfId="6228" xr:uid="{00000000-0005-0000-0000-000051180000}"/>
    <cellStyle name="20% - Accent5 2 3 10" xfId="6229" xr:uid="{00000000-0005-0000-0000-000052180000}"/>
    <cellStyle name="20% - Accent5 2 3 11" xfId="6230" xr:uid="{00000000-0005-0000-0000-000053180000}"/>
    <cellStyle name="20% - Accent5 2 3 12" xfId="6231" xr:uid="{00000000-0005-0000-0000-000054180000}"/>
    <cellStyle name="20% - Accent5 2 3 2" xfId="6232" xr:uid="{00000000-0005-0000-0000-000055180000}"/>
    <cellStyle name="20% - Accent5 2 3 2 10" xfId="6233" xr:uid="{00000000-0005-0000-0000-000056180000}"/>
    <cellStyle name="20% - Accent5 2 3 2 11" xfId="6234" xr:uid="{00000000-0005-0000-0000-000057180000}"/>
    <cellStyle name="20% - Accent5 2 3 2 2" xfId="6235" xr:uid="{00000000-0005-0000-0000-000058180000}"/>
    <cellStyle name="20% - Accent5 2 3 2 2 10" xfId="6236" xr:uid="{00000000-0005-0000-0000-000059180000}"/>
    <cellStyle name="20% - Accent5 2 3 2 2 2" xfId="6237" xr:uid="{00000000-0005-0000-0000-00005A180000}"/>
    <cellStyle name="20% - Accent5 2 3 2 2 3" xfId="6238" xr:uid="{00000000-0005-0000-0000-00005B180000}"/>
    <cellStyle name="20% - Accent5 2 3 2 2 4" xfId="6239" xr:uid="{00000000-0005-0000-0000-00005C180000}"/>
    <cellStyle name="20% - Accent5 2 3 2 2 5" xfId="6240" xr:uid="{00000000-0005-0000-0000-00005D180000}"/>
    <cellStyle name="20% - Accent5 2 3 2 2 6" xfId="6241" xr:uid="{00000000-0005-0000-0000-00005E180000}"/>
    <cellStyle name="20% - Accent5 2 3 2 2 7" xfId="6242" xr:uid="{00000000-0005-0000-0000-00005F180000}"/>
    <cellStyle name="20% - Accent5 2 3 2 2 8" xfId="6243" xr:uid="{00000000-0005-0000-0000-000060180000}"/>
    <cellStyle name="20% - Accent5 2 3 2 2 9" xfId="6244" xr:uid="{00000000-0005-0000-0000-000061180000}"/>
    <cellStyle name="20% - Accent5 2 3 2 3" xfId="6245" xr:uid="{00000000-0005-0000-0000-000062180000}"/>
    <cellStyle name="20% - Accent5 2 3 2 4" xfId="6246" xr:uid="{00000000-0005-0000-0000-000063180000}"/>
    <cellStyle name="20% - Accent5 2 3 2 5" xfId="6247" xr:uid="{00000000-0005-0000-0000-000064180000}"/>
    <cellStyle name="20% - Accent5 2 3 2 6" xfId="6248" xr:uid="{00000000-0005-0000-0000-000065180000}"/>
    <cellStyle name="20% - Accent5 2 3 2 7" xfId="6249" xr:uid="{00000000-0005-0000-0000-000066180000}"/>
    <cellStyle name="20% - Accent5 2 3 2 8" xfId="6250" xr:uid="{00000000-0005-0000-0000-000067180000}"/>
    <cellStyle name="20% - Accent5 2 3 2 9" xfId="6251" xr:uid="{00000000-0005-0000-0000-000068180000}"/>
    <cellStyle name="20% - Accent5 2 3 3" xfId="6252" xr:uid="{00000000-0005-0000-0000-000069180000}"/>
    <cellStyle name="20% - Accent5 2 3 3 10" xfId="6253" xr:uid="{00000000-0005-0000-0000-00006A180000}"/>
    <cellStyle name="20% - Accent5 2 3 3 11" xfId="6254" xr:uid="{00000000-0005-0000-0000-00006B180000}"/>
    <cellStyle name="20% - Accent5 2 3 3 2" xfId="6255" xr:uid="{00000000-0005-0000-0000-00006C180000}"/>
    <cellStyle name="20% - Accent5 2 3 3 3" xfId="6256" xr:uid="{00000000-0005-0000-0000-00006D180000}"/>
    <cellStyle name="20% - Accent5 2 3 3 4" xfId="6257" xr:uid="{00000000-0005-0000-0000-00006E180000}"/>
    <cellStyle name="20% - Accent5 2 3 3 5" xfId="6258" xr:uid="{00000000-0005-0000-0000-00006F180000}"/>
    <cellStyle name="20% - Accent5 2 3 3 6" xfId="6259" xr:uid="{00000000-0005-0000-0000-000070180000}"/>
    <cellStyle name="20% - Accent5 2 3 3 7" xfId="6260" xr:uid="{00000000-0005-0000-0000-000071180000}"/>
    <cellStyle name="20% - Accent5 2 3 3 8" xfId="6261" xr:uid="{00000000-0005-0000-0000-000072180000}"/>
    <cellStyle name="20% - Accent5 2 3 3 9" xfId="6262" xr:uid="{00000000-0005-0000-0000-000073180000}"/>
    <cellStyle name="20% - Accent5 2 3 4" xfId="6263" xr:uid="{00000000-0005-0000-0000-000074180000}"/>
    <cellStyle name="20% - Accent5 2 3 5" xfId="6264" xr:uid="{00000000-0005-0000-0000-000075180000}"/>
    <cellStyle name="20% - Accent5 2 3 6" xfId="6265" xr:uid="{00000000-0005-0000-0000-000076180000}"/>
    <cellStyle name="20% - Accent5 2 3 6 2" xfId="6266" xr:uid="{00000000-0005-0000-0000-000077180000}"/>
    <cellStyle name="20% - Accent5 2 3 7" xfId="6267" xr:uid="{00000000-0005-0000-0000-000078180000}"/>
    <cellStyle name="20% - Accent5 2 3 7 2" xfId="6268" xr:uid="{00000000-0005-0000-0000-000079180000}"/>
    <cellStyle name="20% - Accent5 2 3 8" xfId="6269" xr:uid="{00000000-0005-0000-0000-00007A180000}"/>
    <cellStyle name="20% - Accent5 2 3 9" xfId="6270" xr:uid="{00000000-0005-0000-0000-00007B180000}"/>
    <cellStyle name="20% - Accent5 2 4" xfId="6271" xr:uid="{00000000-0005-0000-0000-00007C180000}"/>
    <cellStyle name="20% - Accent5 2 4 10" xfId="6272" xr:uid="{00000000-0005-0000-0000-00007D180000}"/>
    <cellStyle name="20% - Accent5 2 4 11" xfId="6273" xr:uid="{00000000-0005-0000-0000-00007E180000}"/>
    <cellStyle name="20% - Accent5 2 4 12" xfId="6274" xr:uid="{00000000-0005-0000-0000-00007F180000}"/>
    <cellStyle name="20% - Accent5 2 4 2" xfId="6275" xr:uid="{00000000-0005-0000-0000-000080180000}"/>
    <cellStyle name="20% - Accent5 2 4 2 10" xfId="6276" xr:uid="{00000000-0005-0000-0000-000081180000}"/>
    <cellStyle name="20% - Accent5 2 4 2 11" xfId="6277" xr:uid="{00000000-0005-0000-0000-000082180000}"/>
    <cellStyle name="20% - Accent5 2 4 2 2" xfId="6278" xr:uid="{00000000-0005-0000-0000-000083180000}"/>
    <cellStyle name="20% - Accent5 2 4 2 2 10" xfId="6279" xr:uid="{00000000-0005-0000-0000-000084180000}"/>
    <cellStyle name="20% - Accent5 2 4 2 2 2" xfId="6280" xr:uid="{00000000-0005-0000-0000-000085180000}"/>
    <cellStyle name="20% - Accent5 2 4 2 2 3" xfId="6281" xr:uid="{00000000-0005-0000-0000-000086180000}"/>
    <cellStyle name="20% - Accent5 2 4 2 2 4" xfId="6282" xr:uid="{00000000-0005-0000-0000-000087180000}"/>
    <cellStyle name="20% - Accent5 2 4 2 2 5" xfId="6283" xr:uid="{00000000-0005-0000-0000-000088180000}"/>
    <cellStyle name="20% - Accent5 2 4 2 2 6" xfId="6284" xr:uid="{00000000-0005-0000-0000-000089180000}"/>
    <cellStyle name="20% - Accent5 2 4 2 2 7" xfId="6285" xr:uid="{00000000-0005-0000-0000-00008A180000}"/>
    <cellStyle name="20% - Accent5 2 4 2 2 8" xfId="6286" xr:uid="{00000000-0005-0000-0000-00008B180000}"/>
    <cellStyle name="20% - Accent5 2 4 2 2 9" xfId="6287" xr:uid="{00000000-0005-0000-0000-00008C180000}"/>
    <cellStyle name="20% - Accent5 2 4 2 3" xfId="6288" xr:uid="{00000000-0005-0000-0000-00008D180000}"/>
    <cellStyle name="20% - Accent5 2 4 2 4" xfId="6289" xr:uid="{00000000-0005-0000-0000-00008E180000}"/>
    <cellStyle name="20% - Accent5 2 4 2 5" xfId="6290" xr:uid="{00000000-0005-0000-0000-00008F180000}"/>
    <cellStyle name="20% - Accent5 2 4 2 6" xfId="6291" xr:uid="{00000000-0005-0000-0000-000090180000}"/>
    <cellStyle name="20% - Accent5 2 4 2 7" xfId="6292" xr:uid="{00000000-0005-0000-0000-000091180000}"/>
    <cellStyle name="20% - Accent5 2 4 2 8" xfId="6293" xr:uid="{00000000-0005-0000-0000-000092180000}"/>
    <cellStyle name="20% - Accent5 2 4 2 9" xfId="6294" xr:uid="{00000000-0005-0000-0000-000093180000}"/>
    <cellStyle name="20% - Accent5 2 4 3" xfId="6295" xr:uid="{00000000-0005-0000-0000-000094180000}"/>
    <cellStyle name="20% - Accent5 2 4 3 10" xfId="6296" xr:uid="{00000000-0005-0000-0000-000095180000}"/>
    <cellStyle name="20% - Accent5 2 4 3 2" xfId="6297" xr:uid="{00000000-0005-0000-0000-000096180000}"/>
    <cellStyle name="20% - Accent5 2 4 3 3" xfId="6298" xr:uid="{00000000-0005-0000-0000-000097180000}"/>
    <cellStyle name="20% - Accent5 2 4 3 4" xfId="6299" xr:uid="{00000000-0005-0000-0000-000098180000}"/>
    <cellStyle name="20% - Accent5 2 4 3 5" xfId="6300" xr:uid="{00000000-0005-0000-0000-000099180000}"/>
    <cellStyle name="20% - Accent5 2 4 3 6" xfId="6301" xr:uid="{00000000-0005-0000-0000-00009A180000}"/>
    <cellStyle name="20% - Accent5 2 4 3 7" xfId="6302" xr:uid="{00000000-0005-0000-0000-00009B180000}"/>
    <cellStyle name="20% - Accent5 2 4 3 8" xfId="6303" xr:uid="{00000000-0005-0000-0000-00009C180000}"/>
    <cellStyle name="20% - Accent5 2 4 3 9" xfId="6304" xr:uid="{00000000-0005-0000-0000-00009D180000}"/>
    <cellStyle name="20% - Accent5 2 4 4" xfId="6305" xr:uid="{00000000-0005-0000-0000-00009E180000}"/>
    <cellStyle name="20% - Accent5 2 4 5" xfId="6306" xr:uid="{00000000-0005-0000-0000-00009F180000}"/>
    <cellStyle name="20% - Accent5 2 4 6" xfId="6307" xr:uid="{00000000-0005-0000-0000-0000A0180000}"/>
    <cellStyle name="20% - Accent5 2 4 7" xfId="6308" xr:uid="{00000000-0005-0000-0000-0000A1180000}"/>
    <cellStyle name="20% - Accent5 2 4 7 2" xfId="6309" xr:uid="{00000000-0005-0000-0000-0000A2180000}"/>
    <cellStyle name="20% - Accent5 2 4 8" xfId="6310" xr:uid="{00000000-0005-0000-0000-0000A3180000}"/>
    <cellStyle name="20% - Accent5 2 4 9" xfId="6311" xr:uid="{00000000-0005-0000-0000-0000A4180000}"/>
    <cellStyle name="20% - Accent5 2 5" xfId="6312" xr:uid="{00000000-0005-0000-0000-0000A5180000}"/>
    <cellStyle name="20% - Accent5 2 5 10" xfId="6313" xr:uid="{00000000-0005-0000-0000-0000A6180000}"/>
    <cellStyle name="20% - Accent5 2 5 11" xfId="6314" xr:uid="{00000000-0005-0000-0000-0000A7180000}"/>
    <cellStyle name="20% - Accent5 2 5 12" xfId="6315" xr:uid="{00000000-0005-0000-0000-0000A8180000}"/>
    <cellStyle name="20% - Accent5 2 5 2" xfId="6316" xr:uid="{00000000-0005-0000-0000-0000A9180000}"/>
    <cellStyle name="20% - Accent5 2 5 2 10" xfId="6317" xr:uid="{00000000-0005-0000-0000-0000AA180000}"/>
    <cellStyle name="20% - Accent5 2 5 2 11" xfId="6318" xr:uid="{00000000-0005-0000-0000-0000AB180000}"/>
    <cellStyle name="20% - Accent5 2 5 2 2" xfId="6319" xr:uid="{00000000-0005-0000-0000-0000AC180000}"/>
    <cellStyle name="20% - Accent5 2 5 2 2 10" xfId="6320" xr:uid="{00000000-0005-0000-0000-0000AD180000}"/>
    <cellStyle name="20% - Accent5 2 5 2 2 2" xfId="6321" xr:uid="{00000000-0005-0000-0000-0000AE180000}"/>
    <cellStyle name="20% - Accent5 2 5 2 2 3" xfId="6322" xr:uid="{00000000-0005-0000-0000-0000AF180000}"/>
    <cellStyle name="20% - Accent5 2 5 2 2 4" xfId="6323" xr:uid="{00000000-0005-0000-0000-0000B0180000}"/>
    <cellStyle name="20% - Accent5 2 5 2 2 5" xfId="6324" xr:uid="{00000000-0005-0000-0000-0000B1180000}"/>
    <cellStyle name="20% - Accent5 2 5 2 2 6" xfId="6325" xr:uid="{00000000-0005-0000-0000-0000B2180000}"/>
    <cellStyle name="20% - Accent5 2 5 2 2 7" xfId="6326" xr:uid="{00000000-0005-0000-0000-0000B3180000}"/>
    <cellStyle name="20% - Accent5 2 5 2 2 8" xfId="6327" xr:uid="{00000000-0005-0000-0000-0000B4180000}"/>
    <cellStyle name="20% - Accent5 2 5 2 2 9" xfId="6328" xr:uid="{00000000-0005-0000-0000-0000B5180000}"/>
    <cellStyle name="20% - Accent5 2 5 2 3" xfId="6329" xr:uid="{00000000-0005-0000-0000-0000B6180000}"/>
    <cellStyle name="20% - Accent5 2 5 2 4" xfId="6330" xr:uid="{00000000-0005-0000-0000-0000B7180000}"/>
    <cellStyle name="20% - Accent5 2 5 2 5" xfId="6331" xr:uid="{00000000-0005-0000-0000-0000B8180000}"/>
    <cellStyle name="20% - Accent5 2 5 2 6" xfId="6332" xr:uid="{00000000-0005-0000-0000-0000B9180000}"/>
    <cellStyle name="20% - Accent5 2 5 2 7" xfId="6333" xr:uid="{00000000-0005-0000-0000-0000BA180000}"/>
    <cellStyle name="20% - Accent5 2 5 2 8" xfId="6334" xr:uid="{00000000-0005-0000-0000-0000BB180000}"/>
    <cellStyle name="20% - Accent5 2 5 2 9" xfId="6335" xr:uid="{00000000-0005-0000-0000-0000BC180000}"/>
    <cellStyle name="20% - Accent5 2 5 3" xfId="6336" xr:uid="{00000000-0005-0000-0000-0000BD180000}"/>
    <cellStyle name="20% - Accent5 2 5 3 10" xfId="6337" xr:uid="{00000000-0005-0000-0000-0000BE180000}"/>
    <cellStyle name="20% - Accent5 2 5 3 11" xfId="6338" xr:uid="{00000000-0005-0000-0000-0000BF180000}"/>
    <cellStyle name="20% - Accent5 2 5 3 2" xfId="6339" xr:uid="{00000000-0005-0000-0000-0000C0180000}"/>
    <cellStyle name="20% - Accent5 2 5 3 3" xfId="6340" xr:uid="{00000000-0005-0000-0000-0000C1180000}"/>
    <cellStyle name="20% - Accent5 2 5 3 4" xfId="6341" xr:uid="{00000000-0005-0000-0000-0000C2180000}"/>
    <cellStyle name="20% - Accent5 2 5 3 5" xfId="6342" xr:uid="{00000000-0005-0000-0000-0000C3180000}"/>
    <cellStyle name="20% - Accent5 2 5 3 6" xfId="6343" xr:uid="{00000000-0005-0000-0000-0000C4180000}"/>
    <cellStyle name="20% - Accent5 2 5 3 7" xfId="6344" xr:uid="{00000000-0005-0000-0000-0000C5180000}"/>
    <cellStyle name="20% - Accent5 2 5 3 8" xfId="6345" xr:uid="{00000000-0005-0000-0000-0000C6180000}"/>
    <cellStyle name="20% - Accent5 2 5 3 9" xfId="6346" xr:uid="{00000000-0005-0000-0000-0000C7180000}"/>
    <cellStyle name="20% - Accent5 2 5 4" xfId="6347" xr:uid="{00000000-0005-0000-0000-0000C8180000}"/>
    <cellStyle name="20% - Accent5 2 5 5" xfId="6348" xr:uid="{00000000-0005-0000-0000-0000C9180000}"/>
    <cellStyle name="20% - Accent5 2 5 6" xfId="6349" xr:uid="{00000000-0005-0000-0000-0000CA180000}"/>
    <cellStyle name="20% - Accent5 2 5 6 2" xfId="6350" xr:uid="{00000000-0005-0000-0000-0000CB180000}"/>
    <cellStyle name="20% - Accent5 2 5 7" xfId="6351" xr:uid="{00000000-0005-0000-0000-0000CC180000}"/>
    <cellStyle name="20% - Accent5 2 5 7 2" xfId="6352" xr:uid="{00000000-0005-0000-0000-0000CD180000}"/>
    <cellStyle name="20% - Accent5 2 5 8" xfId="6353" xr:uid="{00000000-0005-0000-0000-0000CE180000}"/>
    <cellStyle name="20% - Accent5 2 5 9" xfId="6354" xr:uid="{00000000-0005-0000-0000-0000CF180000}"/>
    <cellStyle name="20% - Accent5 2 6" xfId="6355" xr:uid="{00000000-0005-0000-0000-0000D0180000}"/>
    <cellStyle name="20% - Accent5 2 6 10" xfId="6356" xr:uid="{00000000-0005-0000-0000-0000D1180000}"/>
    <cellStyle name="20% - Accent5 2 6 11" xfId="6357" xr:uid="{00000000-0005-0000-0000-0000D2180000}"/>
    <cellStyle name="20% - Accent5 2 6 12" xfId="6358" xr:uid="{00000000-0005-0000-0000-0000D3180000}"/>
    <cellStyle name="20% - Accent5 2 6 2" xfId="6359" xr:uid="{00000000-0005-0000-0000-0000D4180000}"/>
    <cellStyle name="20% - Accent5 2 6 2 10" xfId="6360" xr:uid="{00000000-0005-0000-0000-0000D5180000}"/>
    <cellStyle name="20% - Accent5 2 6 2 11" xfId="6361" xr:uid="{00000000-0005-0000-0000-0000D6180000}"/>
    <cellStyle name="20% - Accent5 2 6 2 2" xfId="6362" xr:uid="{00000000-0005-0000-0000-0000D7180000}"/>
    <cellStyle name="20% - Accent5 2 6 2 2 10" xfId="6363" xr:uid="{00000000-0005-0000-0000-0000D8180000}"/>
    <cellStyle name="20% - Accent5 2 6 2 2 2" xfId="6364" xr:uid="{00000000-0005-0000-0000-0000D9180000}"/>
    <cellStyle name="20% - Accent5 2 6 2 2 3" xfId="6365" xr:uid="{00000000-0005-0000-0000-0000DA180000}"/>
    <cellStyle name="20% - Accent5 2 6 2 2 4" xfId="6366" xr:uid="{00000000-0005-0000-0000-0000DB180000}"/>
    <cellStyle name="20% - Accent5 2 6 2 2 5" xfId="6367" xr:uid="{00000000-0005-0000-0000-0000DC180000}"/>
    <cellStyle name="20% - Accent5 2 6 2 2 6" xfId="6368" xr:uid="{00000000-0005-0000-0000-0000DD180000}"/>
    <cellStyle name="20% - Accent5 2 6 2 2 7" xfId="6369" xr:uid="{00000000-0005-0000-0000-0000DE180000}"/>
    <cellStyle name="20% - Accent5 2 6 2 2 8" xfId="6370" xr:uid="{00000000-0005-0000-0000-0000DF180000}"/>
    <cellStyle name="20% - Accent5 2 6 2 2 9" xfId="6371" xr:uid="{00000000-0005-0000-0000-0000E0180000}"/>
    <cellStyle name="20% - Accent5 2 6 2 3" xfId="6372" xr:uid="{00000000-0005-0000-0000-0000E1180000}"/>
    <cellStyle name="20% - Accent5 2 6 2 4" xfId="6373" xr:uid="{00000000-0005-0000-0000-0000E2180000}"/>
    <cellStyle name="20% - Accent5 2 6 2 5" xfId="6374" xr:uid="{00000000-0005-0000-0000-0000E3180000}"/>
    <cellStyle name="20% - Accent5 2 6 2 6" xfId="6375" xr:uid="{00000000-0005-0000-0000-0000E4180000}"/>
    <cellStyle name="20% - Accent5 2 6 2 7" xfId="6376" xr:uid="{00000000-0005-0000-0000-0000E5180000}"/>
    <cellStyle name="20% - Accent5 2 6 2 8" xfId="6377" xr:uid="{00000000-0005-0000-0000-0000E6180000}"/>
    <cellStyle name="20% - Accent5 2 6 2 9" xfId="6378" xr:uid="{00000000-0005-0000-0000-0000E7180000}"/>
    <cellStyle name="20% - Accent5 2 6 3" xfId="6379" xr:uid="{00000000-0005-0000-0000-0000E8180000}"/>
    <cellStyle name="20% - Accent5 2 6 3 10" xfId="6380" xr:uid="{00000000-0005-0000-0000-0000E9180000}"/>
    <cellStyle name="20% - Accent5 2 6 3 2" xfId="6381" xr:uid="{00000000-0005-0000-0000-0000EA180000}"/>
    <cellStyle name="20% - Accent5 2 6 3 3" xfId="6382" xr:uid="{00000000-0005-0000-0000-0000EB180000}"/>
    <cellStyle name="20% - Accent5 2 6 3 4" xfId="6383" xr:uid="{00000000-0005-0000-0000-0000EC180000}"/>
    <cellStyle name="20% - Accent5 2 6 3 5" xfId="6384" xr:uid="{00000000-0005-0000-0000-0000ED180000}"/>
    <cellStyle name="20% - Accent5 2 6 3 6" xfId="6385" xr:uid="{00000000-0005-0000-0000-0000EE180000}"/>
    <cellStyle name="20% - Accent5 2 6 3 7" xfId="6386" xr:uid="{00000000-0005-0000-0000-0000EF180000}"/>
    <cellStyle name="20% - Accent5 2 6 3 8" xfId="6387" xr:uid="{00000000-0005-0000-0000-0000F0180000}"/>
    <cellStyle name="20% - Accent5 2 6 3 9" xfId="6388" xr:uid="{00000000-0005-0000-0000-0000F1180000}"/>
    <cellStyle name="20% - Accent5 2 6 4" xfId="6389" xr:uid="{00000000-0005-0000-0000-0000F2180000}"/>
    <cellStyle name="20% - Accent5 2 6 5" xfId="6390" xr:uid="{00000000-0005-0000-0000-0000F3180000}"/>
    <cellStyle name="20% - Accent5 2 6 6" xfId="6391" xr:uid="{00000000-0005-0000-0000-0000F4180000}"/>
    <cellStyle name="20% - Accent5 2 6 7" xfId="6392" xr:uid="{00000000-0005-0000-0000-0000F5180000}"/>
    <cellStyle name="20% - Accent5 2 6 8" xfId="6393" xr:uid="{00000000-0005-0000-0000-0000F6180000}"/>
    <cellStyle name="20% - Accent5 2 6 9" xfId="6394" xr:uid="{00000000-0005-0000-0000-0000F7180000}"/>
    <cellStyle name="20% - Accent5 2 7" xfId="6395" xr:uid="{00000000-0005-0000-0000-0000F8180000}"/>
    <cellStyle name="20% - Accent5 2 7 10" xfId="6396" xr:uid="{00000000-0005-0000-0000-0000F9180000}"/>
    <cellStyle name="20% - Accent5 2 7 11" xfId="6397" xr:uid="{00000000-0005-0000-0000-0000FA180000}"/>
    <cellStyle name="20% - Accent5 2 7 2" xfId="6398" xr:uid="{00000000-0005-0000-0000-0000FB180000}"/>
    <cellStyle name="20% - Accent5 2 7 2 10" xfId="6399" xr:uid="{00000000-0005-0000-0000-0000FC180000}"/>
    <cellStyle name="20% - Accent5 2 7 2 2" xfId="6400" xr:uid="{00000000-0005-0000-0000-0000FD180000}"/>
    <cellStyle name="20% - Accent5 2 7 2 3" xfId="6401" xr:uid="{00000000-0005-0000-0000-0000FE180000}"/>
    <cellStyle name="20% - Accent5 2 7 2 4" xfId="6402" xr:uid="{00000000-0005-0000-0000-0000FF180000}"/>
    <cellStyle name="20% - Accent5 2 7 2 5" xfId="6403" xr:uid="{00000000-0005-0000-0000-000000190000}"/>
    <cellStyle name="20% - Accent5 2 7 2 6" xfId="6404" xr:uid="{00000000-0005-0000-0000-000001190000}"/>
    <cellStyle name="20% - Accent5 2 7 2 7" xfId="6405" xr:uid="{00000000-0005-0000-0000-000002190000}"/>
    <cellStyle name="20% - Accent5 2 7 2 8" xfId="6406" xr:uid="{00000000-0005-0000-0000-000003190000}"/>
    <cellStyle name="20% - Accent5 2 7 2 9" xfId="6407" xr:uid="{00000000-0005-0000-0000-000004190000}"/>
    <cellStyle name="20% - Accent5 2 7 3" xfId="6408" xr:uid="{00000000-0005-0000-0000-000005190000}"/>
    <cellStyle name="20% - Accent5 2 7 4" xfId="6409" xr:uid="{00000000-0005-0000-0000-000006190000}"/>
    <cellStyle name="20% - Accent5 2 7 5" xfId="6410" xr:uid="{00000000-0005-0000-0000-000007190000}"/>
    <cellStyle name="20% - Accent5 2 7 6" xfId="6411" xr:uid="{00000000-0005-0000-0000-000008190000}"/>
    <cellStyle name="20% - Accent5 2 7 7" xfId="6412" xr:uid="{00000000-0005-0000-0000-000009190000}"/>
    <cellStyle name="20% - Accent5 2 7 8" xfId="6413" xr:uid="{00000000-0005-0000-0000-00000A190000}"/>
    <cellStyle name="20% - Accent5 2 7 9" xfId="6414" xr:uid="{00000000-0005-0000-0000-00000B190000}"/>
    <cellStyle name="20% - Accent5 2 8" xfId="6415" xr:uid="{00000000-0005-0000-0000-00000C190000}"/>
    <cellStyle name="20% - Accent5 2 8 10" xfId="6416" xr:uid="{00000000-0005-0000-0000-00000D190000}"/>
    <cellStyle name="20% - Accent5 2 8 2" xfId="6417" xr:uid="{00000000-0005-0000-0000-00000E190000}"/>
    <cellStyle name="20% - Accent5 2 8 2 2" xfId="6418" xr:uid="{00000000-0005-0000-0000-00000F190000}"/>
    <cellStyle name="20% - Accent5 2 8 3" xfId="6419" xr:uid="{00000000-0005-0000-0000-000010190000}"/>
    <cellStyle name="20% - Accent5 2 8 4" xfId="6420" xr:uid="{00000000-0005-0000-0000-000011190000}"/>
    <cellStyle name="20% - Accent5 2 8 5" xfId="6421" xr:uid="{00000000-0005-0000-0000-000012190000}"/>
    <cellStyle name="20% - Accent5 2 8 6" xfId="6422" xr:uid="{00000000-0005-0000-0000-000013190000}"/>
    <cellStyle name="20% - Accent5 2 8 7" xfId="6423" xr:uid="{00000000-0005-0000-0000-000014190000}"/>
    <cellStyle name="20% - Accent5 2 8 8" xfId="6424" xr:uid="{00000000-0005-0000-0000-000015190000}"/>
    <cellStyle name="20% - Accent5 2 8 9" xfId="6425" xr:uid="{00000000-0005-0000-0000-000016190000}"/>
    <cellStyle name="20% - Accent5 2 9" xfId="6426" xr:uid="{00000000-0005-0000-0000-000017190000}"/>
    <cellStyle name="20% - Accent5 2 9 2" xfId="6427" xr:uid="{00000000-0005-0000-0000-000018190000}"/>
    <cellStyle name="20% - Accent5 2 9 2 2" xfId="6428" xr:uid="{00000000-0005-0000-0000-000019190000}"/>
    <cellStyle name="20% - Accent5 2 9 3" xfId="6429" xr:uid="{00000000-0005-0000-0000-00001A190000}"/>
    <cellStyle name="20% - Accent5 20" xfId="6430" xr:uid="{00000000-0005-0000-0000-00001B190000}"/>
    <cellStyle name="20% - Accent5 20 2" xfId="6431" xr:uid="{00000000-0005-0000-0000-00001C190000}"/>
    <cellStyle name="20% - Accent5 21" xfId="6432" xr:uid="{00000000-0005-0000-0000-00001D190000}"/>
    <cellStyle name="20% - Accent5 21 2" xfId="6433" xr:uid="{00000000-0005-0000-0000-00001E190000}"/>
    <cellStyle name="20% - Accent5 22" xfId="6434" xr:uid="{00000000-0005-0000-0000-00001F190000}"/>
    <cellStyle name="20% - Accent5 22 2" xfId="6435" xr:uid="{00000000-0005-0000-0000-000020190000}"/>
    <cellStyle name="20% - Accent5 23" xfId="6436" xr:uid="{00000000-0005-0000-0000-000021190000}"/>
    <cellStyle name="20% - Accent5 23 10" xfId="6437" xr:uid="{00000000-0005-0000-0000-000022190000}"/>
    <cellStyle name="20% - Accent5 23 11" xfId="6438" xr:uid="{00000000-0005-0000-0000-000023190000}"/>
    <cellStyle name="20% - Accent5 23 12" xfId="6439" xr:uid="{00000000-0005-0000-0000-000024190000}"/>
    <cellStyle name="20% - Accent5 23 13" xfId="6440" xr:uid="{00000000-0005-0000-0000-000025190000}"/>
    <cellStyle name="20% - Accent5 23 14" xfId="6441" xr:uid="{00000000-0005-0000-0000-000026190000}"/>
    <cellStyle name="20% - Accent5 23 15" xfId="6442" xr:uid="{00000000-0005-0000-0000-000027190000}"/>
    <cellStyle name="20% - Accent5 23 16" xfId="6443" xr:uid="{00000000-0005-0000-0000-000028190000}"/>
    <cellStyle name="20% - Accent5 23 17" xfId="6444" xr:uid="{00000000-0005-0000-0000-000029190000}"/>
    <cellStyle name="20% - Accent5 23 18" xfId="6445" xr:uid="{00000000-0005-0000-0000-00002A190000}"/>
    <cellStyle name="20% - Accent5 23 19" xfId="6446" xr:uid="{00000000-0005-0000-0000-00002B190000}"/>
    <cellStyle name="20% - Accent5 23 2" xfId="6447" xr:uid="{00000000-0005-0000-0000-00002C190000}"/>
    <cellStyle name="20% - Accent5 23 20" xfId="6448" xr:uid="{00000000-0005-0000-0000-00002D190000}"/>
    <cellStyle name="20% - Accent5 23 21" xfId="6449" xr:uid="{00000000-0005-0000-0000-00002E190000}"/>
    <cellStyle name="20% - Accent5 23 22" xfId="6450" xr:uid="{00000000-0005-0000-0000-00002F190000}"/>
    <cellStyle name="20% - Accent5 23 23" xfId="6451" xr:uid="{00000000-0005-0000-0000-000030190000}"/>
    <cellStyle name="20% - Accent5 23 24" xfId="6452" xr:uid="{00000000-0005-0000-0000-000031190000}"/>
    <cellStyle name="20% - Accent5 23 25" xfId="6453" xr:uid="{00000000-0005-0000-0000-000032190000}"/>
    <cellStyle name="20% - Accent5 23 26" xfId="6454" xr:uid="{00000000-0005-0000-0000-000033190000}"/>
    <cellStyle name="20% - Accent5 23 27" xfId="6455" xr:uid="{00000000-0005-0000-0000-000034190000}"/>
    <cellStyle name="20% - Accent5 23 28" xfId="6456" xr:uid="{00000000-0005-0000-0000-000035190000}"/>
    <cellStyle name="20% - Accent5 23 29" xfId="6457" xr:uid="{00000000-0005-0000-0000-000036190000}"/>
    <cellStyle name="20% - Accent5 23 3" xfId="6458" xr:uid="{00000000-0005-0000-0000-000037190000}"/>
    <cellStyle name="20% - Accent5 23 30" xfId="6459" xr:uid="{00000000-0005-0000-0000-000038190000}"/>
    <cellStyle name="20% - Accent5 23 31" xfId="6460" xr:uid="{00000000-0005-0000-0000-000039190000}"/>
    <cellStyle name="20% - Accent5 23 32" xfId="6461" xr:uid="{00000000-0005-0000-0000-00003A190000}"/>
    <cellStyle name="20% - Accent5 23 33" xfId="6462" xr:uid="{00000000-0005-0000-0000-00003B190000}"/>
    <cellStyle name="20% - Accent5 23 34" xfId="6463" xr:uid="{00000000-0005-0000-0000-00003C190000}"/>
    <cellStyle name="20% - Accent5 23 35" xfId="6464" xr:uid="{00000000-0005-0000-0000-00003D190000}"/>
    <cellStyle name="20% - Accent5 23 36" xfId="6465" xr:uid="{00000000-0005-0000-0000-00003E190000}"/>
    <cellStyle name="20% - Accent5 23 37" xfId="6466" xr:uid="{00000000-0005-0000-0000-00003F190000}"/>
    <cellStyle name="20% - Accent5 23 38" xfId="6467" xr:uid="{00000000-0005-0000-0000-000040190000}"/>
    <cellStyle name="20% - Accent5 23 39" xfId="6468" xr:uid="{00000000-0005-0000-0000-000041190000}"/>
    <cellStyle name="20% - Accent5 23 4" xfId="6469" xr:uid="{00000000-0005-0000-0000-000042190000}"/>
    <cellStyle name="20% - Accent5 23 40" xfId="6470" xr:uid="{00000000-0005-0000-0000-000043190000}"/>
    <cellStyle name="20% - Accent5 23 41" xfId="6471" xr:uid="{00000000-0005-0000-0000-000044190000}"/>
    <cellStyle name="20% - Accent5 23 42" xfId="6472" xr:uid="{00000000-0005-0000-0000-000045190000}"/>
    <cellStyle name="20% - Accent5 23 43" xfId="6473" xr:uid="{00000000-0005-0000-0000-000046190000}"/>
    <cellStyle name="20% - Accent5 23 44" xfId="6474" xr:uid="{00000000-0005-0000-0000-000047190000}"/>
    <cellStyle name="20% - Accent5 23 45" xfId="6475" xr:uid="{00000000-0005-0000-0000-000048190000}"/>
    <cellStyle name="20% - Accent5 23 46" xfId="6476" xr:uid="{00000000-0005-0000-0000-000049190000}"/>
    <cellStyle name="20% - Accent5 23 47" xfId="6477" xr:uid="{00000000-0005-0000-0000-00004A190000}"/>
    <cellStyle name="20% - Accent5 23 48" xfId="6478" xr:uid="{00000000-0005-0000-0000-00004B190000}"/>
    <cellStyle name="20% - Accent5 23 49" xfId="6479" xr:uid="{00000000-0005-0000-0000-00004C190000}"/>
    <cellStyle name="20% - Accent5 23 5" xfId="6480" xr:uid="{00000000-0005-0000-0000-00004D190000}"/>
    <cellStyle name="20% - Accent5 23 50" xfId="6481" xr:uid="{00000000-0005-0000-0000-00004E190000}"/>
    <cellStyle name="20% - Accent5 23 51" xfId="6482" xr:uid="{00000000-0005-0000-0000-00004F190000}"/>
    <cellStyle name="20% - Accent5 23 52" xfId="6483" xr:uid="{00000000-0005-0000-0000-000050190000}"/>
    <cellStyle name="20% - Accent5 23 53" xfId="6484" xr:uid="{00000000-0005-0000-0000-000051190000}"/>
    <cellStyle name="20% - Accent5 23 54" xfId="6485" xr:uid="{00000000-0005-0000-0000-000052190000}"/>
    <cellStyle name="20% - Accent5 23 55" xfId="6486" xr:uid="{00000000-0005-0000-0000-000053190000}"/>
    <cellStyle name="20% - Accent5 23 56" xfId="6487" xr:uid="{00000000-0005-0000-0000-000054190000}"/>
    <cellStyle name="20% - Accent5 23 57" xfId="6488" xr:uid="{00000000-0005-0000-0000-000055190000}"/>
    <cellStyle name="20% - Accent5 23 58" xfId="6489" xr:uid="{00000000-0005-0000-0000-000056190000}"/>
    <cellStyle name="20% - Accent5 23 59" xfId="6490" xr:uid="{00000000-0005-0000-0000-000057190000}"/>
    <cellStyle name="20% - Accent5 23 6" xfId="6491" xr:uid="{00000000-0005-0000-0000-000058190000}"/>
    <cellStyle name="20% - Accent5 23 60" xfId="6492" xr:uid="{00000000-0005-0000-0000-000059190000}"/>
    <cellStyle name="20% - Accent5 23 61" xfId="6493" xr:uid="{00000000-0005-0000-0000-00005A190000}"/>
    <cellStyle name="20% - Accent5 23 62" xfId="6494" xr:uid="{00000000-0005-0000-0000-00005B190000}"/>
    <cellStyle name="20% - Accent5 23 63" xfId="6495" xr:uid="{00000000-0005-0000-0000-00005C190000}"/>
    <cellStyle name="20% - Accent5 23 64" xfId="6496" xr:uid="{00000000-0005-0000-0000-00005D190000}"/>
    <cellStyle name="20% - Accent5 23 65" xfId="6497" xr:uid="{00000000-0005-0000-0000-00005E190000}"/>
    <cellStyle name="20% - Accent5 23 66" xfId="6498" xr:uid="{00000000-0005-0000-0000-00005F190000}"/>
    <cellStyle name="20% - Accent5 23 67" xfId="6499" xr:uid="{00000000-0005-0000-0000-000060190000}"/>
    <cellStyle name="20% - Accent5 23 68" xfId="6500" xr:uid="{00000000-0005-0000-0000-000061190000}"/>
    <cellStyle name="20% - Accent5 23 69" xfId="6501" xr:uid="{00000000-0005-0000-0000-000062190000}"/>
    <cellStyle name="20% - Accent5 23 7" xfId="6502" xr:uid="{00000000-0005-0000-0000-000063190000}"/>
    <cellStyle name="20% - Accent5 23 70" xfId="6503" xr:uid="{00000000-0005-0000-0000-000064190000}"/>
    <cellStyle name="20% - Accent5 23 71" xfId="6504" xr:uid="{00000000-0005-0000-0000-000065190000}"/>
    <cellStyle name="20% - Accent5 23 72" xfId="6505" xr:uid="{00000000-0005-0000-0000-000066190000}"/>
    <cellStyle name="20% - Accent5 23 73" xfId="6506" xr:uid="{00000000-0005-0000-0000-000067190000}"/>
    <cellStyle name="20% - Accent5 23 74" xfId="6507" xr:uid="{00000000-0005-0000-0000-000068190000}"/>
    <cellStyle name="20% - Accent5 23 75" xfId="6508" xr:uid="{00000000-0005-0000-0000-000069190000}"/>
    <cellStyle name="20% - Accent5 23 76" xfId="6509" xr:uid="{00000000-0005-0000-0000-00006A190000}"/>
    <cellStyle name="20% - Accent5 23 77" xfId="6510" xr:uid="{00000000-0005-0000-0000-00006B190000}"/>
    <cellStyle name="20% - Accent5 23 78" xfId="6511" xr:uid="{00000000-0005-0000-0000-00006C190000}"/>
    <cellStyle name="20% - Accent5 23 79" xfId="6512" xr:uid="{00000000-0005-0000-0000-00006D190000}"/>
    <cellStyle name="20% - Accent5 23 8" xfId="6513" xr:uid="{00000000-0005-0000-0000-00006E190000}"/>
    <cellStyle name="20% - Accent5 23 80" xfId="6514" xr:uid="{00000000-0005-0000-0000-00006F190000}"/>
    <cellStyle name="20% - Accent5 23 81" xfId="6515" xr:uid="{00000000-0005-0000-0000-000070190000}"/>
    <cellStyle name="20% - Accent5 23 82" xfId="6516" xr:uid="{00000000-0005-0000-0000-000071190000}"/>
    <cellStyle name="20% - Accent5 23 83" xfId="6517" xr:uid="{00000000-0005-0000-0000-000072190000}"/>
    <cellStyle name="20% - Accent5 23 84" xfId="6518" xr:uid="{00000000-0005-0000-0000-000073190000}"/>
    <cellStyle name="20% - Accent5 23 85" xfId="6519" xr:uid="{00000000-0005-0000-0000-000074190000}"/>
    <cellStyle name="20% - Accent5 23 86" xfId="6520" xr:uid="{00000000-0005-0000-0000-000075190000}"/>
    <cellStyle name="20% - Accent5 23 87" xfId="6521" xr:uid="{00000000-0005-0000-0000-000076190000}"/>
    <cellStyle name="20% - Accent5 23 88" xfId="6522" xr:uid="{00000000-0005-0000-0000-000077190000}"/>
    <cellStyle name="20% - Accent5 23 89" xfId="6523" xr:uid="{00000000-0005-0000-0000-000078190000}"/>
    <cellStyle name="20% - Accent5 23 9" xfId="6524" xr:uid="{00000000-0005-0000-0000-000079190000}"/>
    <cellStyle name="20% - Accent5 23 90" xfId="6525" xr:uid="{00000000-0005-0000-0000-00007A190000}"/>
    <cellStyle name="20% - Accent5 23 91" xfId="6526" xr:uid="{00000000-0005-0000-0000-00007B190000}"/>
    <cellStyle name="20% - Accent5 23 92" xfId="6527" xr:uid="{00000000-0005-0000-0000-00007C190000}"/>
    <cellStyle name="20% - Accent5 23 93" xfId="6528" xr:uid="{00000000-0005-0000-0000-00007D190000}"/>
    <cellStyle name="20% - Accent5 24" xfId="6529" xr:uid="{00000000-0005-0000-0000-00007E190000}"/>
    <cellStyle name="20% - Accent5 24 10" xfId="6530" xr:uid="{00000000-0005-0000-0000-00007F190000}"/>
    <cellStyle name="20% - Accent5 24 11" xfId="6531" xr:uid="{00000000-0005-0000-0000-000080190000}"/>
    <cellStyle name="20% - Accent5 24 12" xfId="6532" xr:uid="{00000000-0005-0000-0000-000081190000}"/>
    <cellStyle name="20% - Accent5 24 13" xfId="6533" xr:uid="{00000000-0005-0000-0000-000082190000}"/>
    <cellStyle name="20% - Accent5 24 14" xfId="6534" xr:uid="{00000000-0005-0000-0000-000083190000}"/>
    <cellStyle name="20% - Accent5 24 15" xfId="6535" xr:uid="{00000000-0005-0000-0000-000084190000}"/>
    <cellStyle name="20% - Accent5 24 16" xfId="6536" xr:uid="{00000000-0005-0000-0000-000085190000}"/>
    <cellStyle name="20% - Accent5 24 17" xfId="6537" xr:uid="{00000000-0005-0000-0000-000086190000}"/>
    <cellStyle name="20% - Accent5 24 18" xfId="6538" xr:uid="{00000000-0005-0000-0000-000087190000}"/>
    <cellStyle name="20% - Accent5 24 19" xfId="6539" xr:uid="{00000000-0005-0000-0000-000088190000}"/>
    <cellStyle name="20% - Accent5 24 2" xfId="6540" xr:uid="{00000000-0005-0000-0000-000089190000}"/>
    <cellStyle name="20% - Accent5 24 20" xfId="6541" xr:uid="{00000000-0005-0000-0000-00008A190000}"/>
    <cellStyle name="20% - Accent5 24 21" xfId="6542" xr:uid="{00000000-0005-0000-0000-00008B190000}"/>
    <cellStyle name="20% - Accent5 24 22" xfId="6543" xr:uid="{00000000-0005-0000-0000-00008C190000}"/>
    <cellStyle name="20% - Accent5 24 23" xfId="6544" xr:uid="{00000000-0005-0000-0000-00008D190000}"/>
    <cellStyle name="20% - Accent5 24 24" xfId="6545" xr:uid="{00000000-0005-0000-0000-00008E190000}"/>
    <cellStyle name="20% - Accent5 24 25" xfId="6546" xr:uid="{00000000-0005-0000-0000-00008F190000}"/>
    <cellStyle name="20% - Accent5 24 26" xfId="6547" xr:uid="{00000000-0005-0000-0000-000090190000}"/>
    <cellStyle name="20% - Accent5 24 27" xfId="6548" xr:uid="{00000000-0005-0000-0000-000091190000}"/>
    <cellStyle name="20% - Accent5 24 28" xfId="6549" xr:uid="{00000000-0005-0000-0000-000092190000}"/>
    <cellStyle name="20% - Accent5 24 29" xfId="6550" xr:uid="{00000000-0005-0000-0000-000093190000}"/>
    <cellStyle name="20% - Accent5 24 3" xfId="6551" xr:uid="{00000000-0005-0000-0000-000094190000}"/>
    <cellStyle name="20% - Accent5 24 30" xfId="6552" xr:uid="{00000000-0005-0000-0000-000095190000}"/>
    <cellStyle name="20% - Accent5 24 31" xfId="6553" xr:uid="{00000000-0005-0000-0000-000096190000}"/>
    <cellStyle name="20% - Accent5 24 32" xfId="6554" xr:uid="{00000000-0005-0000-0000-000097190000}"/>
    <cellStyle name="20% - Accent5 24 33" xfId="6555" xr:uid="{00000000-0005-0000-0000-000098190000}"/>
    <cellStyle name="20% - Accent5 24 34" xfId="6556" xr:uid="{00000000-0005-0000-0000-000099190000}"/>
    <cellStyle name="20% - Accent5 24 35" xfId="6557" xr:uid="{00000000-0005-0000-0000-00009A190000}"/>
    <cellStyle name="20% - Accent5 24 36" xfId="6558" xr:uid="{00000000-0005-0000-0000-00009B190000}"/>
    <cellStyle name="20% - Accent5 24 37" xfId="6559" xr:uid="{00000000-0005-0000-0000-00009C190000}"/>
    <cellStyle name="20% - Accent5 24 38" xfId="6560" xr:uid="{00000000-0005-0000-0000-00009D190000}"/>
    <cellStyle name="20% - Accent5 24 39" xfId="6561" xr:uid="{00000000-0005-0000-0000-00009E190000}"/>
    <cellStyle name="20% - Accent5 24 4" xfId="6562" xr:uid="{00000000-0005-0000-0000-00009F190000}"/>
    <cellStyle name="20% - Accent5 24 40" xfId="6563" xr:uid="{00000000-0005-0000-0000-0000A0190000}"/>
    <cellStyle name="20% - Accent5 24 41" xfId="6564" xr:uid="{00000000-0005-0000-0000-0000A1190000}"/>
    <cellStyle name="20% - Accent5 24 42" xfId="6565" xr:uid="{00000000-0005-0000-0000-0000A2190000}"/>
    <cellStyle name="20% - Accent5 24 43" xfId="6566" xr:uid="{00000000-0005-0000-0000-0000A3190000}"/>
    <cellStyle name="20% - Accent5 24 44" xfId="6567" xr:uid="{00000000-0005-0000-0000-0000A4190000}"/>
    <cellStyle name="20% - Accent5 24 45" xfId="6568" xr:uid="{00000000-0005-0000-0000-0000A5190000}"/>
    <cellStyle name="20% - Accent5 24 46" xfId="6569" xr:uid="{00000000-0005-0000-0000-0000A6190000}"/>
    <cellStyle name="20% - Accent5 24 47" xfId="6570" xr:uid="{00000000-0005-0000-0000-0000A7190000}"/>
    <cellStyle name="20% - Accent5 24 48" xfId="6571" xr:uid="{00000000-0005-0000-0000-0000A8190000}"/>
    <cellStyle name="20% - Accent5 24 49" xfId="6572" xr:uid="{00000000-0005-0000-0000-0000A9190000}"/>
    <cellStyle name="20% - Accent5 24 5" xfId="6573" xr:uid="{00000000-0005-0000-0000-0000AA190000}"/>
    <cellStyle name="20% - Accent5 24 50" xfId="6574" xr:uid="{00000000-0005-0000-0000-0000AB190000}"/>
    <cellStyle name="20% - Accent5 24 51" xfId="6575" xr:uid="{00000000-0005-0000-0000-0000AC190000}"/>
    <cellStyle name="20% - Accent5 24 52" xfId="6576" xr:uid="{00000000-0005-0000-0000-0000AD190000}"/>
    <cellStyle name="20% - Accent5 24 53" xfId="6577" xr:uid="{00000000-0005-0000-0000-0000AE190000}"/>
    <cellStyle name="20% - Accent5 24 54" xfId="6578" xr:uid="{00000000-0005-0000-0000-0000AF190000}"/>
    <cellStyle name="20% - Accent5 24 55" xfId="6579" xr:uid="{00000000-0005-0000-0000-0000B0190000}"/>
    <cellStyle name="20% - Accent5 24 56" xfId="6580" xr:uid="{00000000-0005-0000-0000-0000B1190000}"/>
    <cellStyle name="20% - Accent5 24 57" xfId="6581" xr:uid="{00000000-0005-0000-0000-0000B2190000}"/>
    <cellStyle name="20% - Accent5 24 58" xfId="6582" xr:uid="{00000000-0005-0000-0000-0000B3190000}"/>
    <cellStyle name="20% - Accent5 24 59" xfId="6583" xr:uid="{00000000-0005-0000-0000-0000B4190000}"/>
    <cellStyle name="20% - Accent5 24 6" xfId="6584" xr:uid="{00000000-0005-0000-0000-0000B5190000}"/>
    <cellStyle name="20% - Accent5 24 60" xfId="6585" xr:uid="{00000000-0005-0000-0000-0000B6190000}"/>
    <cellStyle name="20% - Accent5 24 61" xfId="6586" xr:uid="{00000000-0005-0000-0000-0000B7190000}"/>
    <cellStyle name="20% - Accent5 24 62" xfId="6587" xr:uid="{00000000-0005-0000-0000-0000B8190000}"/>
    <cellStyle name="20% - Accent5 24 63" xfId="6588" xr:uid="{00000000-0005-0000-0000-0000B9190000}"/>
    <cellStyle name="20% - Accent5 24 64" xfId="6589" xr:uid="{00000000-0005-0000-0000-0000BA190000}"/>
    <cellStyle name="20% - Accent5 24 65" xfId="6590" xr:uid="{00000000-0005-0000-0000-0000BB190000}"/>
    <cellStyle name="20% - Accent5 24 66" xfId="6591" xr:uid="{00000000-0005-0000-0000-0000BC190000}"/>
    <cellStyle name="20% - Accent5 24 67" xfId="6592" xr:uid="{00000000-0005-0000-0000-0000BD190000}"/>
    <cellStyle name="20% - Accent5 24 68" xfId="6593" xr:uid="{00000000-0005-0000-0000-0000BE190000}"/>
    <cellStyle name="20% - Accent5 24 69" xfId="6594" xr:uid="{00000000-0005-0000-0000-0000BF190000}"/>
    <cellStyle name="20% - Accent5 24 7" xfId="6595" xr:uid="{00000000-0005-0000-0000-0000C0190000}"/>
    <cellStyle name="20% - Accent5 24 70" xfId="6596" xr:uid="{00000000-0005-0000-0000-0000C1190000}"/>
    <cellStyle name="20% - Accent5 24 71" xfId="6597" xr:uid="{00000000-0005-0000-0000-0000C2190000}"/>
    <cellStyle name="20% - Accent5 24 72" xfId="6598" xr:uid="{00000000-0005-0000-0000-0000C3190000}"/>
    <cellStyle name="20% - Accent5 24 73" xfId="6599" xr:uid="{00000000-0005-0000-0000-0000C4190000}"/>
    <cellStyle name="20% - Accent5 24 74" xfId="6600" xr:uid="{00000000-0005-0000-0000-0000C5190000}"/>
    <cellStyle name="20% - Accent5 24 75" xfId="6601" xr:uid="{00000000-0005-0000-0000-0000C6190000}"/>
    <cellStyle name="20% - Accent5 24 76" xfId="6602" xr:uid="{00000000-0005-0000-0000-0000C7190000}"/>
    <cellStyle name="20% - Accent5 24 77" xfId="6603" xr:uid="{00000000-0005-0000-0000-0000C8190000}"/>
    <cellStyle name="20% - Accent5 24 78" xfId="6604" xr:uid="{00000000-0005-0000-0000-0000C9190000}"/>
    <cellStyle name="20% - Accent5 24 79" xfId="6605" xr:uid="{00000000-0005-0000-0000-0000CA190000}"/>
    <cellStyle name="20% - Accent5 24 8" xfId="6606" xr:uid="{00000000-0005-0000-0000-0000CB190000}"/>
    <cellStyle name="20% - Accent5 24 80" xfId="6607" xr:uid="{00000000-0005-0000-0000-0000CC190000}"/>
    <cellStyle name="20% - Accent5 24 81" xfId="6608" xr:uid="{00000000-0005-0000-0000-0000CD190000}"/>
    <cellStyle name="20% - Accent5 24 82" xfId="6609" xr:uid="{00000000-0005-0000-0000-0000CE190000}"/>
    <cellStyle name="20% - Accent5 24 83" xfId="6610" xr:uid="{00000000-0005-0000-0000-0000CF190000}"/>
    <cellStyle name="20% - Accent5 24 84" xfId="6611" xr:uid="{00000000-0005-0000-0000-0000D0190000}"/>
    <cellStyle name="20% - Accent5 24 85" xfId="6612" xr:uid="{00000000-0005-0000-0000-0000D1190000}"/>
    <cellStyle name="20% - Accent5 24 86" xfId="6613" xr:uid="{00000000-0005-0000-0000-0000D2190000}"/>
    <cellStyle name="20% - Accent5 24 87" xfId="6614" xr:uid="{00000000-0005-0000-0000-0000D3190000}"/>
    <cellStyle name="20% - Accent5 24 88" xfId="6615" xr:uid="{00000000-0005-0000-0000-0000D4190000}"/>
    <cellStyle name="20% - Accent5 24 89" xfId="6616" xr:uid="{00000000-0005-0000-0000-0000D5190000}"/>
    <cellStyle name="20% - Accent5 24 9" xfId="6617" xr:uid="{00000000-0005-0000-0000-0000D6190000}"/>
    <cellStyle name="20% - Accent5 24 90" xfId="6618" xr:uid="{00000000-0005-0000-0000-0000D7190000}"/>
    <cellStyle name="20% - Accent5 24 91" xfId="6619" xr:uid="{00000000-0005-0000-0000-0000D8190000}"/>
    <cellStyle name="20% - Accent5 24 92" xfId="6620" xr:uid="{00000000-0005-0000-0000-0000D9190000}"/>
    <cellStyle name="20% - Accent5 24 93" xfId="6621" xr:uid="{00000000-0005-0000-0000-0000DA190000}"/>
    <cellStyle name="20% - Accent5 25" xfId="6622" xr:uid="{00000000-0005-0000-0000-0000DB190000}"/>
    <cellStyle name="20% - Accent5 25 10" xfId="6623" xr:uid="{00000000-0005-0000-0000-0000DC190000}"/>
    <cellStyle name="20% - Accent5 25 11" xfId="6624" xr:uid="{00000000-0005-0000-0000-0000DD190000}"/>
    <cellStyle name="20% - Accent5 25 12" xfId="6625" xr:uid="{00000000-0005-0000-0000-0000DE190000}"/>
    <cellStyle name="20% - Accent5 25 13" xfId="6626" xr:uid="{00000000-0005-0000-0000-0000DF190000}"/>
    <cellStyle name="20% - Accent5 25 14" xfId="6627" xr:uid="{00000000-0005-0000-0000-0000E0190000}"/>
    <cellStyle name="20% - Accent5 25 15" xfId="6628" xr:uid="{00000000-0005-0000-0000-0000E1190000}"/>
    <cellStyle name="20% - Accent5 25 16" xfId="6629" xr:uid="{00000000-0005-0000-0000-0000E2190000}"/>
    <cellStyle name="20% - Accent5 25 17" xfId="6630" xr:uid="{00000000-0005-0000-0000-0000E3190000}"/>
    <cellStyle name="20% - Accent5 25 18" xfId="6631" xr:uid="{00000000-0005-0000-0000-0000E4190000}"/>
    <cellStyle name="20% - Accent5 25 19" xfId="6632" xr:uid="{00000000-0005-0000-0000-0000E5190000}"/>
    <cellStyle name="20% - Accent5 25 2" xfId="6633" xr:uid="{00000000-0005-0000-0000-0000E6190000}"/>
    <cellStyle name="20% - Accent5 25 20" xfId="6634" xr:uid="{00000000-0005-0000-0000-0000E7190000}"/>
    <cellStyle name="20% - Accent5 25 21" xfId="6635" xr:uid="{00000000-0005-0000-0000-0000E8190000}"/>
    <cellStyle name="20% - Accent5 25 22" xfId="6636" xr:uid="{00000000-0005-0000-0000-0000E9190000}"/>
    <cellStyle name="20% - Accent5 25 23" xfId="6637" xr:uid="{00000000-0005-0000-0000-0000EA190000}"/>
    <cellStyle name="20% - Accent5 25 24" xfId="6638" xr:uid="{00000000-0005-0000-0000-0000EB190000}"/>
    <cellStyle name="20% - Accent5 25 25" xfId="6639" xr:uid="{00000000-0005-0000-0000-0000EC190000}"/>
    <cellStyle name="20% - Accent5 25 26" xfId="6640" xr:uid="{00000000-0005-0000-0000-0000ED190000}"/>
    <cellStyle name="20% - Accent5 25 27" xfId="6641" xr:uid="{00000000-0005-0000-0000-0000EE190000}"/>
    <cellStyle name="20% - Accent5 25 28" xfId="6642" xr:uid="{00000000-0005-0000-0000-0000EF190000}"/>
    <cellStyle name="20% - Accent5 25 29" xfId="6643" xr:uid="{00000000-0005-0000-0000-0000F0190000}"/>
    <cellStyle name="20% - Accent5 25 3" xfId="6644" xr:uid="{00000000-0005-0000-0000-0000F1190000}"/>
    <cellStyle name="20% - Accent5 25 30" xfId="6645" xr:uid="{00000000-0005-0000-0000-0000F2190000}"/>
    <cellStyle name="20% - Accent5 25 31" xfId="6646" xr:uid="{00000000-0005-0000-0000-0000F3190000}"/>
    <cellStyle name="20% - Accent5 25 32" xfId="6647" xr:uid="{00000000-0005-0000-0000-0000F4190000}"/>
    <cellStyle name="20% - Accent5 25 33" xfId="6648" xr:uid="{00000000-0005-0000-0000-0000F5190000}"/>
    <cellStyle name="20% - Accent5 25 34" xfId="6649" xr:uid="{00000000-0005-0000-0000-0000F6190000}"/>
    <cellStyle name="20% - Accent5 25 35" xfId="6650" xr:uid="{00000000-0005-0000-0000-0000F7190000}"/>
    <cellStyle name="20% - Accent5 25 36" xfId="6651" xr:uid="{00000000-0005-0000-0000-0000F8190000}"/>
    <cellStyle name="20% - Accent5 25 37" xfId="6652" xr:uid="{00000000-0005-0000-0000-0000F9190000}"/>
    <cellStyle name="20% - Accent5 25 38" xfId="6653" xr:uid="{00000000-0005-0000-0000-0000FA190000}"/>
    <cellStyle name="20% - Accent5 25 39" xfId="6654" xr:uid="{00000000-0005-0000-0000-0000FB190000}"/>
    <cellStyle name="20% - Accent5 25 4" xfId="6655" xr:uid="{00000000-0005-0000-0000-0000FC190000}"/>
    <cellStyle name="20% - Accent5 25 40" xfId="6656" xr:uid="{00000000-0005-0000-0000-0000FD190000}"/>
    <cellStyle name="20% - Accent5 25 41" xfId="6657" xr:uid="{00000000-0005-0000-0000-0000FE190000}"/>
    <cellStyle name="20% - Accent5 25 42" xfId="6658" xr:uid="{00000000-0005-0000-0000-0000FF190000}"/>
    <cellStyle name="20% - Accent5 25 43" xfId="6659" xr:uid="{00000000-0005-0000-0000-0000001A0000}"/>
    <cellStyle name="20% - Accent5 25 44" xfId="6660" xr:uid="{00000000-0005-0000-0000-0000011A0000}"/>
    <cellStyle name="20% - Accent5 25 45" xfId="6661" xr:uid="{00000000-0005-0000-0000-0000021A0000}"/>
    <cellStyle name="20% - Accent5 25 46" xfId="6662" xr:uid="{00000000-0005-0000-0000-0000031A0000}"/>
    <cellStyle name="20% - Accent5 25 47" xfId="6663" xr:uid="{00000000-0005-0000-0000-0000041A0000}"/>
    <cellStyle name="20% - Accent5 25 48" xfId="6664" xr:uid="{00000000-0005-0000-0000-0000051A0000}"/>
    <cellStyle name="20% - Accent5 25 49" xfId="6665" xr:uid="{00000000-0005-0000-0000-0000061A0000}"/>
    <cellStyle name="20% - Accent5 25 5" xfId="6666" xr:uid="{00000000-0005-0000-0000-0000071A0000}"/>
    <cellStyle name="20% - Accent5 25 50" xfId="6667" xr:uid="{00000000-0005-0000-0000-0000081A0000}"/>
    <cellStyle name="20% - Accent5 25 51" xfId="6668" xr:uid="{00000000-0005-0000-0000-0000091A0000}"/>
    <cellStyle name="20% - Accent5 25 52" xfId="6669" xr:uid="{00000000-0005-0000-0000-00000A1A0000}"/>
    <cellStyle name="20% - Accent5 25 53" xfId="6670" xr:uid="{00000000-0005-0000-0000-00000B1A0000}"/>
    <cellStyle name="20% - Accent5 25 54" xfId="6671" xr:uid="{00000000-0005-0000-0000-00000C1A0000}"/>
    <cellStyle name="20% - Accent5 25 55" xfId="6672" xr:uid="{00000000-0005-0000-0000-00000D1A0000}"/>
    <cellStyle name="20% - Accent5 25 56" xfId="6673" xr:uid="{00000000-0005-0000-0000-00000E1A0000}"/>
    <cellStyle name="20% - Accent5 25 57" xfId="6674" xr:uid="{00000000-0005-0000-0000-00000F1A0000}"/>
    <cellStyle name="20% - Accent5 25 58" xfId="6675" xr:uid="{00000000-0005-0000-0000-0000101A0000}"/>
    <cellStyle name="20% - Accent5 25 59" xfId="6676" xr:uid="{00000000-0005-0000-0000-0000111A0000}"/>
    <cellStyle name="20% - Accent5 25 6" xfId="6677" xr:uid="{00000000-0005-0000-0000-0000121A0000}"/>
    <cellStyle name="20% - Accent5 25 60" xfId="6678" xr:uid="{00000000-0005-0000-0000-0000131A0000}"/>
    <cellStyle name="20% - Accent5 25 61" xfId="6679" xr:uid="{00000000-0005-0000-0000-0000141A0000}"/>
    <cellStyle name="20% - Accent5 25 62" xfId="6680" xr:uid="{00000000-0005-0000-0000-0000151A0000}"/>
    <cellStyle name="20% - Accent5 25 63" xfId="6681" xr:uid="{00000000-0005-0000-0000-0000161A0000}"/>
    <cellStyle name="20% - Accent5 25 64" xfId="6682" xr:uid="{00000000-0005-0000-0000-0000171A0000}"/>
    <cellStyle name="20% - Accent5 25 65" xfId="6683" xr:uid="{00000000-0005-0000-0000-0000181A0000}"/>
    <cellStyle name="20% - Accent5 25 66" xfId="6684" xr:uid="{00000000-0005-0000-0000-0000191A0000}"/>
    <cellStyle name="20% - Accent5 25 67" xfId="6685" xr:uid="{00000000-0005-0000-0000-00001A1A0000}"/>
    <cellStyle name="20% - Accent5 25 68" xfId="6686" xr:uid="{00000000-0005-0000-0000-00001B1A0000}"/>
    <cellStyle name="20% - Accent5 25 69" xfId="6687" xr:uid="{00000000-0005-0000-0000-00001C1A0000}"/>
    <cellStyle name="20% - Accent5 25 7" xfId="6688" xr:uid="{00000000-0005-0000-0000-00001D1A0000}"/>
    <cellStyle name="20% - Accent5 25 70" xfId="6689" xr:uid="{00000000-0005-0000-0000-00001E1A0000}"/>
    <cellStyle name="20% - Accent5 25 71" xfId="6690" xr:uid="{00000000-0005-0000-0000-00001F1A0000}"/>
    <cellStyle name="20% - Accent5 25 72" xfId="6691" xr:uid="{00000000-0005-0000-0000-0000201A0000}"/>
    <cellStyle name="20% - Accent5 25 73" xfId="6692" xr:uid="{00000000-0005-0000-0000-0000211A0000}"/>
    <cellStyle name="20% - Accent5 25 74" xfId="6693" xr:uid="{00000000-0005-0000-0000-0000221A0000}"/>
    <cellStyle name="20% - Accent5 25 75" xfId="6694" xr:uid="{00000000-0005-0000-0000-0000231A0000}"/>
    <cellStyle name="20% - Accent5 25 76" xfId="6695" xr:uid="{00000000-0005-0000-0000-0000241A0000}"/>
    <cellStyle name="20% - Accent5 25 77" xfId="6696" xr:uid="{00000000-0005-0000-0000-0000251A0000}"/>
    <cellStyle name="20% - Accent5 25 78" xfId="6697" xr:uid="{00000000-0005-0000-0000-0000261A0000}"/>
    <cellStyle name="20% - Accent5 25 79" xfId="6698" xr:uid="{00000000-0005-0000-0000-0000271A0000}"/>
    <cellStyle name="20% - Accent5 25 8" xfId="6699" xr:uid="{00000000-0005-0000-0000-0000281A0000}"/>
    <cellStyle name="20% - Accent5 25 80" xfId="6700" xr:uid="{00000000-0005-0000-0000-0000291A0000}"/>
    <cellStyle name="20% - Accent5 25 81" xfId="6701" xr:uid="{00000000-0005-0000-0000-00002A1A0000}"/>
    <cellStyle name="20% - Accent5 25 82" xfId="6702" xr:uid="{00000000-0005-0000-0000-00002B1A0000}"/>
    <cellStyle name="20% - Accent5 25 83" xfId="6703" xr:uid="{00000000-0005-0000-0000-00002C1A0000}"/>
    <cellStyle name="20% - Accent5 25 84" xfId="6704" xr:uid="{00000000-0005-0000-0000-00002D1A0000}"/>
    <cellStyle name="20% - Accent5 25 85" xfId="6705" xr:uid="{00000000-0005-0000-0000-00002E1A0000}"/>
    <cellStyle name="20% - Accent5 25 86" xfId="6706" xr:uid="{00000000-0005-0000-0000-00002F1A0000}"/>
    <cellStyle name="20% - Accent5 25 87" xfId="6707" xr:uid="{00000000-0005-0000-0000-0000301A0000}"/>
    <cellStyle name="20% - Accent5 25 88" xfId="6708" xr:uid="{00000000-0005-0000-0000-0000311A0000}"/>
    <cellStyle name="20% - Accent5 25 89" xfId="6709" xr:uid="{00000000-0005-0000-0000-0000321A0000}"/>
    <cellStyle name="20% - Accent5 25 9" xfId="6710" xr:uid="{00000000-0005-0000-0000-0000331A0000}"/>
    <cellStyle name="20% - Accent5 25 90" xfId="6711" xr:uid="{00000000-0005-0000-0000-0000341A0000}"/>
    <cellStyle name="20% - Accent5 25 91" xfId="6712" xr:uid="{00000000-0005-0000-0000-0000351A0000}"/>
    <cellStyle name="20% - Accent5 25 92" xfId="6713" xr:uid="{00000000-0005-0000-0000-0000361A0000}"/>
    <cellStyle name="20% - Accent5 25 93" xfId="6714" xr:uid="{00000000-0005-0000-0000-0000371A0000}"/>
    <cellStyle name="20% - Accent5 26" xfId="6715" xr:uid="{00000000-0005-0000-0000-0000381A0000}"/>
    <cellStyle name="20% - Accent5 26 10" xfId="6716" xr:uid="{00000000-0005-0000-0000-0000391A0000}"/>
    <cellStyle name="20% - Accent5 26 11" xfId="6717" xr:uid="{00000000-0005-0000-0000-00003A1A0000}"/>
    <cellStyle name="20% - Accent5 26 12" xfId="6718" xr:uid="{00000000-0005-0000-0000-00003B1A0000}"/>
    <cellStyle name="20% - Accent5 26 13" xfId="6719" xr:uid="{00000000-0005-0000-0000-00003C1A0000}"/>
    <cellStyle name="20% - Accent5 26 14" xfId="6720" xr:uid="{00000000-0005-0000-0000-00003D1A0000}"/>
    <cellStyle name="20% - Accent5 26 15" xfId="6721" xr:uid="{00000000-0005-0000-0000-00003E1A0000}"/>
    <cellStyle name="20% - Accent5 26 16" xfId="6722" xr:uid="{00000000-0005-0000-0000-00003F1A0000}"/>
    <cellStyle name="20% - Accent5 26 17" xfId="6723" xr:uid="{00000000-0005-0000-0000-0000401A0000}"/>
    <cellStyle name="20% - Accent5 26 18" xfId="6724" xr:uid="{00000000-0005-0000-0000-0000411A0000}"/>
    <cellStyle name="20% - Accent5 26 19" xfId="6725" xr:uid="{00000000-0005-0000-0000-0000421A0000}"/>
    <cellStyle name="20% - Accent5 26 2" xfId="6726" xr:uid="{00000000-0005-0000-0000-0000431A0000}"/>
    <cellStyle name="20% - Accent5 26 20" xfId="6727" xr:uid="{00000000-0005-0000-0000-0000441A0000}"/>
    <cellStyle name="20% - Accent5 26 21" xfId="6728" xr:uid="{00000000-0005-0000-0000-0000451A0000}"/>
    <cellStyle name="20% - Accent5 26 22" xfId="6729" xr:uid="{00000000-0005-0000-0000-0000461A0000}"/>
    <cellStyle name="20% - Accent5 26 23" xfId="6730" xr:uid="{00000000-0005-0000-0000-0000471A0000}"/>
    <cellStyle name="20% - Accent5 26 24" xfId="6731" xr:uid="{00000000-0005-0000-0000-0000481A0000}"/>
    <cellStyle name="20% - Accent5 26 25" xfId="6732" xr:uid="{00000000-0005-0000-0000-0000491A0000}"/>
    <cellStyle name="20% - Accent5 26 26" xfId="6733" xr:uid="{00000000-0005-0000-0000-00004A1A0000}"/>
    <cellStyle name="20% - Accent5 26 27" xfId="6734" xr:uid="{00000000-0005-0000-0000-00004B1A0000}"/>
    <cellStyle name="20% - Accent5 26 28" xfId="6735" xr:uid="{00000000-0005-0000-0000-00004C1A0000}"/>
    <cellStyle name="20% - Accent5 26 29" xfId="6736" xr:uid="{00000000-0005-0000-0000-00004D1A0000}"/>
    <cellStyle name="20% - Accent5 26 3" xfId="6737" xr:uid="{00000000-0005-0000-0000-00004E1A0000}"/>
    <cellStyle name="20% - Accent5 26 30" xfId="6738" xr:uid="{00000000-0005-0000-0000-00004F1A0000}"/>
    <cellStyle name="20% - Accent5 26 31" xfId="6739" xr:uid="{00000000-0005-0000-0000-0000501A0000}"/>
    <cellStyle name="20% - Accent5 26 32" xfId="6740" xr:uid="{00000000-0005-0000-0000-0000511A0000}"/>
    <cellStyle name="20% - Accent5 26 33" xfId="6741" xr:uid="{00000000-0005-0000-0000-0000521A0000}"/>
    <cellStyle name="20% - Accent5 26 34" xfId="6742" xr:uid="{00000000-0005-0000-0000-0000531A0000}"/>
    <cellStyle name="20% - Accent5 26 35" xfId="6743" xr:uid="{00000000-0005-0000-0000-0000541A0000}"/>
    <cellStyle name="20% - Accent5 26 36" xfId="6744" xr:uid="{00000000-0005-0000-0000-0000551A0000}"/>
    <cellStyle name="20% - Accent5 26 37" xfId="6745" xr:uid="{00000000-0005-0000-0000-0000561A0000}"/>
    <cellStyle name="20% - Accent5 26 38" xfId="6746" xr:uid="{00000000-0005-0000-0000-0000571A0000}"/>
    <cellStyle name="20% - Accent5 26 39" xfId="6747" xr:uid="{00000000-0005-0000-0000-0000581A0000}"/>
    <cellStyle name="20% - Accent5 26 4" xfId="6748" xr:uid="{00000000-0005-0000-0000-0000591A0000}"/>
    <cellStyle name="20% - Accent5 26 40" xfId="6749" xr:uid="{00000000-0005-0000-0000-00005A1A0000}"/>
    <cellStyle name="20% - Accent5 26 41" xfId="6750" xr:uid="{00000000-0005-0000-0000-00005B1A0000}"/>
    <cellStyle name="20% - Accent5 26 42" xfId="6751" xr:uid="{00000000-0005-0000-0000-00005C1A0000}"/>
    <cellStyle name="20% - Accent5 26 43" xfId="6752" xr:uid="{00000000-0005-0000-0000-00005D1A0000}"/>
    <cellStyle name="20% - Accent5 26 44" xfId="6753" xr:uid="{00000000-0005-0000-0000-00005E1A0000}"/>
    <cellStyle name="20% - Accent5 26 45" xfId="6754" xr:uid="{00000000-0005-0000-0000-00005F1A0000}"/>
    <cellStyle name="20% - Accent5 26 46" xfId="6755" xr:uid="{00000000-0005-0000-0000-0000601A0000}"/>
    <cellStyle name="20% - Accent5 26 47" xfId="6756" xr:uid="{00000000-0005-0000-0000-0000611A0000}"/>
    <cellStyle name="20% - Accent5 26 48" xfId="6757" xr:uid="{00000000-0005-0000-0000-0000621A0000}"/>
    <cellStyle name="20% - Accent5 26 49" xfId="6758" xr:uid="{00000000-0005-0000-0000-0000631A0000}"/>
    <cellStyle name="20% - Accent5 26 5" xfId="6759" xr:uid="{00000000-0005-0000-0000-0000641A0000}"/>
    <cellStyle name="20% - Accent5 26 50" xfId="6760" xr:uid="{00000000-0005-0000-0000-0000651A0000}"/>
    <cellStyle name="20% - Accent5 26 51" xfId="6761" xr:uid="{00000000-0005-0000-0000-0000661A0000}"/>
    <cellStyle name="20% - Accent5 26 52" xfId="6762" xr:uid="{00000000-0005-0000-0000-0000671A0000}"/>
    <cellStyle name="20% - Accent5 26 53" xfId="6763" xr:uid="{00000000-0005-0000-0000-0000681A0000}"/>
    <cellStyle name="20% - Accent5 26 54" xfId="6764" xr:uid="{00000000-0005-0000-0000-0000691A0000}"/>
    <cellStyle name="20% - Accent5 26 55" xfId="6765" xr:uid="{00000000-0005-0000-0000-00006A1A0000}"/>
    <cellStyle name="20% - Accent5 26 56" xfId="6766" xr:uid="{00000000-0005-0000-0000-00006B1A0000}"/>
    <cellStyle name="20% - Accent5 26 57" xfId="6767" xr:uid="{00000000-0005-0000-0000-00006C1A0000}"/>
    <cellStyle name="20% - Accent5 26 58" xfId="6768" xr:uid="{00000000-0005-0000-0000-00006D1A0000}"/>
    <cellStyle name="20% - Accent5 26 59" xfId="6769" xr:uid="{00000000-0005-0000-0000-00006E1A0000}"/>
    <cellStyle name="20% - Accent5 26 6" xfId="6770" xr:uid="{00000000-0005-0000-0000-00006F1A0000}"/>
    <cellStyle name="20% - Accent5 26 60" xfId="6771" xr:uid="{00000000-0005-0000-0000-0000701A0000}"/>
    <cellStyle name="20% - Accent5 26 61" xfId="6772" xr:uid="{00000000-0005-0000-0000-0000711A0000}"/>
    <cellStyle name="20% - Accent5 26 62" xfId="6773" xr:uid="{00000000-0005-0000-0000-0000721A0000}"/>
    <cellStyle name="20% - Accent5 26 63" xfId="6774" xr:uid="{00000000-0005-0000-0000-0000731A0000}"/>
    <cellStyle name="20% - Accent5 26 64" xfId="6775" xr:uid="{00000000-0005-0000-0000-0000741A0000}"/>
    <cellStyle name="20% - Accent5 26 65" xfId="6776" xr:uid="{00000000-0005-0000-0000-0000751A0000}"/>
    <cellStyle name="20% - Accent5 26 66" xfId="6777" xr:uid="{00000000-0005-0000-0000-0000761A0000}"/>
    <cellStyle name="20% - Accent5 26 67" xfId="6778" xr:uid="{00000000-0005-0000-0000-0000771A0000}"/>
    <cellStyle name="20% - Accent5 26 68" xfId="6779" xr:uid="{00000000-0005-0000-0000-0000781A0000}"/>
    <cellStyle name="20% - Accent5 26 69" xfId="6780" xr:uid="{00000000-0005-0000-0000-0000791A0000}"/>
    <cellStyle name="20% - Accent5 26 7" xfId="6781" xr:uid="{00000000-0005-0000-0000-00007A1A0000}"/>
    <cellStyle name="20% - Accent5 26 70" xfId="6782" xr:uid="{00000000-0005-0000-0000-00007B1A0000}"/>
    <cellStyle name="20% - Accent5 26 71" xfId="6783" xr:uid="{00000000-0005-0000-0000-00007C1A0000}"/>
    <cellStyle name="20% - Accent5 26 72" xfId="6784" xr:uid="{00000000-0005-0000-0000-00007D1A0000}"/>
    <cellStyle name="20% - Accent5 26 73" xfId="6785" xr:uid="{00000000-0005-0000-0000-00007E1A0000}"/>
    <cellStyle name="20% - Accent5 26 74" xfId="6786" xr:uid="{00000000-0005-0000-0000-00007F1A0000}"/>
    <cellStyle name="20% - Accent5 26 75" xfId="6787" xr:uid="{00000000-0005-0000-0000-0000801A0000}"/>
    <cellStyle name="20% - Accent5 26 76" xfId="6788" xr:uid="{00000000-0005-0000-0000-0000811A0000}"/>
    <cellStyle name="20% - Accent5 26 77" xfId="6789" xr:uid="{00000000-0005-0000-0000-0000821A0000}"/>
    <cellStyle name="20% - Accent5 26 78" xfId="6790" xr:uid="{00000000-0005-0000-0000-0000831A0000}"/>
    <cellStyle name="20% - Accent5 26 79" xfId="6791" xr:uid="{00000000-0005-0000-0000-0000841A0000}"/>
    <cellStyle name="20% - Accent5 26 8" xfId="6792" xr:uid="{00000000-0005-0000-0000-0000851A0000}"/>
    <cellStyle name="20% - Accent5 26 80" xfId="6793" xr:uid="{00000000-0005-0000-0000-0000861A0000}"/>
    <cellStyle name="20% - Accent5 26 81" xfId="6794" xr:uid="{00000000-0005-0000-0000-0000871A0000}"/>
    <cellStyle name="20% - Accent5 26 82" xfId="6795" xr:uid="{00000000-0005-0000-0000-0000881A0000}"/>
    <cellStyle name="20% - Accent5 26 83" xfId="6796" xr:uid="{00000000-0005-0000-0000-0000891A0000}"/>
    <cellStyle name="20% - Accent5 26 84" xfId="6797" xr:uid="{00000000-0005-0000-0000-00008A1A0000}"/>
    <cellStyle name="20% - Accent5 26 85" xfId="6798" xr:uid="{00000000-0005-0000-0000-00008B1A0000}"/>
    <cellStyle name="20% - Accent5 26 86" xfId="6799" xr:uid="{00000000-0005-0000-0000-00008C1A0000}"/>
    <cellStyle name="20% - Accent5 26 87" xfId="6800" xr:uid="{00000000-0005-0000-0000-00008D1A0000}"/>
    <cellStyle name="20% - Accent5 26 88" xfId="6801" xr:uid="{00000000-0005-0000-0000-00008E1A0000}"/>
    <cellStyle name="20% - Accent5 26 89" xfId="6802" xr:uid="{00000000-0005-0000-0000-00008F1A0000}"/>
    <cellStyle name="20% - Accent5 26 9" xfId="6803" xr:uid="{00000000-0005-0000-0000-0000901A0000}"/>
    <cellStyle name="20% - Accent5 26 90" xfId="6804" xr:uid="{00000000-0005-0000-0000-0000911A0000}"/>
    <cellStyle name="20% - Accent5 26 91" xfId="6805" xr:uid="{00000000-0005-0000-0000-0000921A0000}"/>
    <cellStyle name="20% - Accent5 26 92" xfId="6806" xr:uid="{00000000-0005-0000-0000-0000931A0000}"/>
    <cellStyle name="20% - Accent5 26 93" xfId="6807" xr:uid="{00000000-0005-0000-0000-0000941A0000}"/>
    <cellStyle name="20% - Accent5 27" xfId="6808" xr:uid="{00000000-0005-0000-0000-0000951A0000}"/>
    <cellStyle name="20% - Accent5 28" xfId="6809" xr:uid="{00000000-0005-0000-0000-0000961A0000}"/>
    <cellStyle name="20% - Accent5 29" xfId="6810" xr:uid="{00000000-0005-0000-0000-0000971A0000}"/>
    <cellStyle name="20% - Accent5 3" xfId="6811" xr:uid="{00000000-0005-0000-0000-0000981A0000}"/>
    <cellStyle name="20% - Accent5 3 10" xfId="6812" xr:uid="{00000000-0005-0000-0000-0000991A0000}"/>
    <cellStyle name="20% - Accent5 3 11" xfId="6813" xr:uid="{00000000-0005-0000-0000-00009A1A0000}"/>
    <cellStyle name="20% - Accent5 3 12" xfId="6814" xr:uid="{00000000-0005-0000-0000-00009B1A0000}"/>
    <cellStyle name="20% - Accent5 3 13" xfId="6815" xr:uid="{00000000-0005-0000-0000-00009C1A0000}"/>
    <cellStyle name="20% - Accent5 3 2" xfId="6816" xr:uid="{00000000-0005-0000-0000-00009D1A0000}"/>
    <cellStyle name="20% - Accent5 3 2 10" xfId="6817" xr:uid="{00000000-0005-0000-0000-00009E1A0000}"/>
    <cellStyle name="20% - Accent5 3 2 11" xfId="6818" xr:uid="{00000000-0005-0000-0000-00009F1A0000}"/>
    <cellStyle name="20% - Accent5 3 2 2" xfId="6819" xr:uid="{00000000-0005-0000-0000-0000A01A0000}"/>
    <cellStyle name="20% - Accent5 3 2 2 10" xfId="6820" xr:uid="{00000000-0005-0000-0000-0000A11A0000}"/>
    <cellStyle name="20% - Accent5 3 2 2 2" xfId="6821" xr:uid="{00000000-0005-0000-0000-0000A21A0000}"/>
    <cellStyle name="20% - Accent5 3 2 2 3" xfId="6822" xr:uid="{00000000-0005-0000-0000-0000A31A0000}"/>
    <cellStyle name="20% - Accent5 3 2 2 4" xfId="6823" xr:uid="{00000000-0005-0000-0000-0000A41A0000}"/>
    <cellStyle name="20% - Accent5 3 2 2 5" xfId="6824" xr:uid="{00000000-0005-0000-0000-0000A51A0000}"/>
    <cellStyle name="20% - Accent5 3 2 2 6" xfId="6825" xr:uid="{00000000-0005-0000-0000-0000A61A0000}"/>
    <cellStyle name="20% - Accent5 3 2 2 7" xfId="6826" xr:uid="{00000000-0005-0000-0000-0000A71A0000}"/>
    <cellStyle name="20% - Accent5 3 2 2 8" xfId="6827" xr:uid="{00000000-0005-0000-0000-0000A81A0000}"/>
    <cellStyle name="20% - Accent5 3 2 2 9" xfId="6828" xr:uid="{00000000-0005-0000-0000-0000A91A0000}"/>
    <cellStyle name="20% - Accent5 3 2 3" xfId="6829" xr:uid="{00000000-0005-0000-0000-0000AA1A0000}"/>
    <cellStyle name="20% - Accent5 3 2 3 2" xfId="6830" xr:uid="{00000000-0005-0000-0000-0000AB1A0000}"/>
    <cellStyle name="20% - Accent5 3 2 4" xfId="6831" xr:uid="{00000000-0005-0000-0000-0000AC1A0000}"/>
    <cellStyle name="20% - Accent5 3 2 4 2" xfId="6832" xr:uid="{00000000-0005-0000-0000-0000AD1A0000}"/>
    <cellStyle name="20% - Accent5 3 2 5" xfId="6833" xr:uid="{00000000-0005-0000-0000-0000AE1A0000}"/>
    <cellStyle name="20% - Accent5 3 2 6" xfId="6834" xr:uid="{00000000-0005-0000-0000-0000AF1A0000}"/>
    <cellStyle name="20% - Accent5 3 2 7" xfId="6835" xr:uid="{00000000-0005-0000-0000-0000B01A0000}"/>
    <cellStyle name="20% - Accent5 3 2 8" xfId="6836" xr:uid="{00000000-0005-0000-0000-0000B11A0000}"/>
    <cellStyle name="20% - Accent5 3 2 9" xfId="6837" xr:uid="{00000000-0005-0000-0000-0000B21A0000}"/>
    <cellStyle name="20% - Accent5 3 3" xfId="6838" xr:uid="{00000000-0005-0000-0000-0000B31A0000}"/>
    <cellStyle name="20% - Accent5 3 3 10" xfId="6839" xr:uid="{00000000-0005-0000-0000-0000B41A0000}"/>
    <cellStyle name="20% - Accent5 3 3 2" xfId="6840" xr:uid="{00000000-0005-0000-0000-0000B51A0000}"/>
    <cellStyle name="20% - Accent5 3 3 2 2" xfId="6841" xr:uid="{00000000-0005-0000-0000-0000B61A0000}"/>
    <cellStyle name="20% - Accent5 3 3 3" xfId="6842" xr:uid="{00000000-0005-0000-0000-0000B71A0000}"/>
    <cellStyle name="20% - Accent5 3 3 3 2" xfId="6843" xr:uid="{00000000-0005-0000-0000-0000B81A0000}"/>
    <cellStyle name="20% - Accent5 3 3 4" xfId="6844" xr:uid="{00000000-0005-0000-0000-0000B91A0000}"/>
    <cellStyle name="20% - Accent5 3 3 5" xfId="6845" xr:uid="{00000000-0005-0000-0000-0000BA1A0000}"/>
    <cellStyle name="20% - Accent5 3 3 6" xfId="6846" xr:uid="{00000000-0005-0000-0000-0000BB1A0000}"/>
    <cellStyle name="20% - Accent5 3 3 7" xfId="6847" xr:uid="{00000000-0005-0000-0000-0000BC1A0000}"/>
    <cellStyle name="20% - Accent5 3 3 8" xfId="6848" xr:uid="{00000000-0005-0000-0000-0000BD1A0000}"/>
    <cellStyle name="20% - Accent5 3 3 9" xfId="6849" xr:uid="{00000000-0005-0000-0000-0000BE1A0000}"/>
    <cellStyle name="20% - Accent5 3 4" xfId="6850" xr:uid="{00000000-0005-0000-0000-0000BF1A0000}"/>
    <cellStyle name="20% - Accent5 3 4 2" xfId="6851" xr:uid="{00000000-0005-0000-0000-0000C01A0000}"/>
    <cellStyle name="20% - Accent5 3 4 2 2" xfId="6852" xr:uid="{00000000-0005-0000-0000-0000C11A0000}"/>
    <cellStyle name="20% - Accent5 3 4 3" xfId="6853" xr:uid="{00000000-0005-0000-0000-0000C21A0000}"/>
    <cellStyle name="20% - Accent5 3 5" xfId="6854" xr:uid="{00000000-0005-0000-0000-0000C31A0000}"/>
    <cellStyle name="20% - Accent5 3 5 2" xfId="6855" xr:uid="{00000000-0005-0000-0000-0000C41A0000}"/>
    <cellStyle name="20% - Accent5 3 6" xfId="6856" xr:uid="{00000000-0005-0000-0000-0000C51A0000}"/>
    <cellStyle name="20% - Accent5 3 6 2" xfId="6857" xr:uid="{00000000-0005-0000-0000-0000C61A0000}"/>
    <cellStyle name="20% - Accent5 3 7" xfId="6858" xr:uid="{00000000-0005-0000-0000-0000C71A0000}"/>
    <cellStyle name="20% - Accent5 3 7 2" xfId="6859" xr:uid="{00000000-0005-0000-0000-0000C81A0000}"/>
    <cellStyle name="20% - Accent5 3 8" xfId="6860" xr:uid="{00000000-0005-0000-0000-0000C91A0000}"/>
    <cellStyle name="20% - Accent5 3 9" xfId="6861" xr:uid="{00000000-0005-0000-0000-0000CA1A0000}"/>
    <cellStyle name="20% - Accent5 30" xfId="6862" xr:uid="{00000000-0005-0000-0000-0000CB1A0000}"/>
    <cellStyle name="20% - Accent5 31" xfId="6863" xr:uid="{00000000-0005-0000-0000-0000CC1A0000}"/>
    <cellStyle name="20% - Accent5 32" xfId="6864" xr:uid="{00000000-0005-0000-0000-0000CD1A0000}"/>
    <cellStyle name="20% - Accent5 33" xfId="6865" xr:uid="{00000000-0005-0000-0000-0000CE1A0000}"/>
    <cellStyle name="20% - Accent5 34" xfId="6866" xr:uid="{00000000-0005-0000-0000-0000CF1A0000}"/>
    <cellStyle name="20% - Accent5 35" xfId="6867" xr:uid="{00000000-0005-0000-0000-0000D01A0000}"/>
    <cellStyle name="20% - Accent5 36" xfId="6868" xr:uid="{00000000-0005-0000-0000-0000D11A0000}"/>
    <cellStyle name="20% - Accent5 37" xfId="6869" xr:uid="{00000000-0005-0000-0000-0000D21A0000}"/>
    <cellStyle name="20% - Accent5 38" xfId="6870" xr:uid="{00000000-0005-0000-0000-0000D31A0000}"/>
    <cellStyle name="20% - Accent5 39" xfId="6871" xr:uid="{00000000-0005-0000-0000-0000D41A0000}"/>
    <cellStyle name="20% - Accent5 4" xfId="6872" xr:uid="{00000000-0005-0000-0000-0000D51A0000}"/>
    <cellStyle name="20% - Accent5 4 10" xfId="6873" xr:uid="{00000000-0005-0000-0000-0000D61A0000}"/>
    <cellStyle name="20% - Accent5 4 11" xfId="6874" xr:uid="{00000000-0005-0000-0000-0000D71A0000}"/>
    <cellStyle name="20% - Accent5 4 12" xfId="6875" xr:uid="{00000000-0005-0000-0000-0000D81A0000}"/>
    <cellStyle name="20% - Accent5 4 2" xfId="6876" xr:uid="{00000000-0005-0000-0000-0000D91A0000}"/>
    <cellStyle name="20% - Accent5 4 2 10" xfId="6877" xr:uid="{00000000-0005-0000-0000-0000DA1A0000}"/>
    <cellStyle name="20% - Accent5 4 2 11" xfId="6878" xr:uid="{00000000-0005-0000-0000-0000DB1A0000}"/>
    <cellStyle name="20% - Accent5 4 2 2" xfId="6879" xr:uid="{00000000-0005-0000-0000-0000DC1A0000}"/>
    <cellStyle name="20% - Accent5 4 2 2 10" xfId="6880" xr:uid="{00000000-0005-0000-0000-0000DD1A0000}"/>
    <cellStyle name="20% - Accent5 4 2 2 2" xfId="6881" xr:uid="{00000000-0005-0000-0000-0000DE1A0000}"/>
    <cellStyle name="20% - Accent5 4 2 2 2 2" xfId="6882" xr:uid="{00000000-0005-0000-0000-0000DF1A0000}"/>
    <cellStyle name="20% - Accent5 4 2 2 3" xfId="6883" xr:uid="{00000000-0005-0000-0000-0000E01A0000}"/>
    <cellStyle name="20% - Accent5 4 2 2 4" xfId="6884" xr:uid="{00000000-0005-0000-0000-0000E11A0000}"/>
    <cellStyle name="20% - Accent5 4 2 2 5" xfId="6885" xr:uid="{00000000-0005-0000-0000-0000E21A0000}"/>
    <cellStyle name="20% - Accent5 4 2 2 6" xfId="6886" xr:uid="{00000000-0005-0000-0000-0000E31A0000}"/>
    <cellStyle name="20% - Accent5 4 2 2 7" xfId="6887" xr:uid="{00000000-0005-0000-0000-0000E41A0000}"/>
    <cellStyle name="20% - Accent5 4 2 2 8" xfId="6888" xr:uid="{00000000-0005-0000-0000-0000E51A0000}"/>
    <cellStyle name="20% - Accent5 4 2 2 9" xfId="6889" xr:uid="{00000000-0005-0000-0000-0000E61A0000}"/>
    <cellStyle name="20% - Accent5 4 2 3" xfId="6890" xr:uid="{00000000-0005-0000-0000-0000E71A0000}"/>
    <cellStyle name="20% - Accent5 4 2 3 2" xfId="6891" xr:uid="{00000000-0005-0000-0000-0000E81A0000}"/>
    <cellStyle name="20% - Accent5 4 2 4" xfId="6892" xr:uid="{00000000-0005-0000-0000-0000E91A0000}"/>
    <cellStyle name="20% - Accent5 4 2 5" xfId="6893" xr:uid="{00000000-0005-0000-0000-0000EA1A0000}"/>
    <cellStyle name="20% - Accent5 4 2 6" xfId="6894" xr:uid="{00000000-0005-0000-0000-0000EB1A0000}"/>
    <cellStyle name="20% - Accent5 4 2 7" xfId="6895" xr:uid="{00000000-0005-0000-0000-0000EC1A0000}"/>
    <cellStyle name="20% - Accent5 4 2 8" xfId="6896" xr:uid="{00000000-0005-0000-0000-0000ED1A0000}"/>
    <cellStyle name="20% - Accent5 4 2 9" xfId="6897" xr:uid="{00000000-0005-0000-0000-0000EE1A0000}"/>
    <cellStyle name="20% - Accent5 4 3" xfId="6898" xr:uid="{00000000-0005-0000-0000-0000EF1A0000}"/>
    <cellStyle name="20% - Accent5 4 3 10" xfId="6899" xr:uid="{00000000-0005-0000-0000-0000F01A0000}"/>
    <cellStyle name="20% - Accent5 4 3 2" xfId="6900" xr:uid="{00000000-0005-0000-0000-0000F11A0000}"/>
    <cellStyle name="20% - Accent5 4 3 2 2" xfId="6901" xr:uid="{00000000-0005-0000-0000-0000F21A0000}"/>
    <cellStyle name="20% - Accent5 4 3 3" xfId="6902" xr:uid="{00000000-0005-0000-0000-0000F31A0000}"/>
    <cellStyle name="20% - Accent5 4 3 4" xfId="6903" xr:uid="{00000000-0005-0000-0000-0000F41A0000}"/>
    <cellStyle name="20% - Accent5 4 3 5" xfId="6904" xr:uid="{00000000-0005-0000-0000-0000F51A0000}"/>
    <cellStyle name="20% - Accent5 4 3 6" xfId="6905" xr:uid="{00000000-0005-0000-0000-0000F61A0000}"/>
    <cellStyle name="20% - Accent5 4 3 7" xfId="6906" xr:uid="{00000000-0005-0000-0000-0000F71A0000}"/>
    <cellStyle name="20% - Accent5 4 3 8" xfId="6907" xr:uid="{00000000-0005-0000-0000-0000F81A0000}"/>
    <cellStyle name="20% - Accent5 4 3 9" xfId="6908" xr:uid="{00000000-0005-0000-0000-0000F91A0000}"/>
    <cellStyle name="20% - Accent5 4 4" xfId="6909" xr:uid="{00000000-0005-0000-0000-0000FA1A0000}"/>
    <cellStyle name="20% - Accent5 4 4 2" xfId="6910" xr:uid="{00000000-0005-0000-0000-0000FB1A0000}"/>
    <cellStyle name="20% - Accent5 4 5" xfId="6911" xr:uid="{00000000-0005-0000-0000-0000FC1A0000}"/>
    <cellStyle name="20% - Accent5 4 5 2" xfId="6912" xr:uid="{00000000-0005-0000-0000-0000FD1A0000}"/>
    <cellStyle name="20% - Accent5 4 6" xfId="6913" xr:uid="{00000000-0005-0000-0000-0000FE1A0000}"/>
    <cellStyle name="20% - Accent5 4 6 2" xfId="6914" xr:uid="{00000000-0005-0000-0000-0000FF1A0000}"/>
    <cellStyle name="20% - Accent5 4 7" xfId="6915" xr:uid="{00000000-0005-0000-0000-0000001B0000}"/>
    <cellStyle name="20% - Accent5 4 7 2" xfId="6916" xr:uid="{00000000-0005-0000-0000-0000011B0000}"/>
    <cellStyle name="20% - Accent5 4 8" xfId="6917" xr:uid="{00000000-0005-0000-0000-0000021B0000}"/>
    <cellStyle name="20% - Accent5 4 9" xfId="6918" xr:uid="{00000000-0005-0000-0000-0000031B0000}"/>
    <cellStyle name="20% - Accent5 40" xfId="6919" xr:uid="{00000000-0005-0000-0000-0000041B0000}"/>
    <cellStyle name="20% - Accent5 41" xfId="6920" xr:uid="{00000000-0005-0000-0000-0000051B0000}"/>
    <cellStyle name="20% - Accent5 42" xfId="6921" xr:uid="{00000000-0005-0000-0000-0000061B0000}"/>
    <cellStyle name="20% - Accent5 43" xfId="6922" xr:uid="{00000000-0005-0000-0000-0000071B0000}"/>
    <cellStyle name="20% - Accent5 44" xfId="6923" xr:uid="{00000000-0005-0000-0000-0000081B0000}"/>
    <cellStyle name="20% - Accent5 45" xfId="6924" xr:uid="{00000000-0005-0000-0000-0000091B0000}"/>
    <cellStyle name="20% - Accent5 46" xfId="6925" xr:uid="{00000000-0005-0000-0000-00000A1B0000}"/>
    <cellStyle name="20% - Accent5 47" xfId="6926" xr:uid="{00000000-0005-0000-0000-00000B1B0000}"/>
    <cellStyle name="20% - Accent5 48" xfId="6927" xr:uid="{00000000-0005-0000-0000-00000C1B0000}"/>
    <cellStyle name="20% - Accent5 49" xfId="6928" xr:uid="{00000000-0005-0000-0000-00000D1B0000}"/>
    <cellStyle name="20% - Accent5 5" xfId="6929" xr:uid="{00000000-0005-0000-0000-00000E1B0000}"/>
    <cellStyle name="20% - Accent5 5 10" xfId="6930" xr:uid="{00000000-0005-0000-0000-00000F1B0000}"/>
    <cellStyle name="20% - Accent5 5 11" xfId="6931" xr:uid="{00000000-0005-0000-0000-0000101B0000}"/>
    <cellStyle name="20% - Accent5 5 12" xfId="6932" xr:uid="{00000000-0005-0000-0000-0000111B0000}"/>
    <cellStyle name="20% - Accent5 5 2" xfId="6933" xr:uid="{00000000-0005-0000-0000-0000121B0000}"/>
    <cellStyle name="20% - Accent5 5 2 10" xfId="6934" xr:uid="{00000000-0005-0000-0000-0000131B0000}"/>
    <cellStyle name="20% - Accent5 5 2 11" xfId="6935" xr:uid="{00000000-0005-0000-0000-0000141B0000}"/>
    <cellStyle name="20% - Accent5 5 2 2" xfId="6936" xr:uid="{00000000-0005-0000-0000-0000151B0000}"/>
    <cellStyle name="20% - Accent5 5 2 2 10" xfId="6937" xr:uid="{00000000-0005-0000-0000-0000161B0000}"/>
    <cellStyle name="20% - Accent5 5 2 2 2" xfId="6938" xr:uid="{00000000-0005-0000-0000-0000171B0000}"/>
    <cellStyle name="20% - Accent5 5 2 2 3" xfId="6939" xr:uid="{00000000-0005-0000-0000-0000181B0000}"/>
    <cellStyle name="20% - Accent5 5 2 2 4" xfId="6940" xr:uid="{00000000-0005-0000-0000-0000191B0000}"/>
    <cellStyle name="20% - Accent5 5 2 2 5" xfId="6941" xr:uid="{00000000-0005-0000-0000-00001A1B0000}"/>
    <cellStyle name="20% - Accent5 5 2 2 6" xfId="6942" xr:uid="{00000000-0005-0000-0000-00001B1B0000}"/>
    <cellStyle name="20% - Accent5 5 2 2 7" xfId="6943" xr:uid="{00000000-0005-0000-0000-00001C1B0000}"/>
    <cellStyle name="20% - Accent5 5 2 2 8" xfId="6944" xr:uid="{00000000-0005-0000-0000-00001D1B0000}"/>
    <cellStyle name="20% - Accent5 5 2 2 9" xfId="6945" xr:uid="{00000000-0005-0000-0000-00001E1B0000}"/>
    <cellStyle name="20% - Accent5 5 2 3" xfId="6946" xr:uid="{00000000-0005-0000-0000-00001F1B0000}"/>
    <cellStyle name="20% - Accent5 5 2 4" xfId="6947" xr:uid="{00000000-0005-0000-0000-0000201B0000}"/>
    <cellStyle name="20% - Accent5 5 2 5" xfId="6948" xr:uid="{00000000-0005-0000-0000-0000211B0000}"/>
    <cellStyle name="20% - Accent5 5 2 6" xfId="6949" xr:uid="{00000000-0005-0000-0000-0000221B0000}"/>
    <cellStyle name="20% - Accent5 5 2 7" xfId="6950" xr:uid="{00000000-0005-0000-0000-0000231B0000}"/>
    <cellStyle name="20% - Accent5 5 2 8" xfId="6951" xr:uid="{00000000-0005-0000-0000-0000241B0000}"/>
    <cellStyle name="20% - Accent5 5 2 9" xfId="6952" xr:uid="{00000000-0005-0000-0000-0000251B0000}"/>
    <cellStyle name="20% - Accent5 5 3" xfId="6953" xr:uid="{00000000-0005-0000-0000-0000261B0000}"/>
    <cellStyle name="20% - Accent5 5 3 10" xfId="6954" xr:uid="{00000000-0005-0000-0000-0000271B0000}"/>
    <cellStyle name="20% - Accent5 5 3 2" xfId="6955" xr:uid="{00000000-0005-0000-0000-0000281B0000}"/>
    <cellStyle name="20% - Accent5 5 3 3" xfId="6956" xr:uid="{00000000-0005-0000-0000-0000291B0000}"/>
    <cellStyle name="20% - Accent5 5 3 4" xfId="6957" xr:uid="{00000000-0005-0000-0000-00002A1B0000}"/>
    <cellStyle name="20% - Accent5 5 3 5" xfId="6958" xr:uid="{00000000-0005-0000-0000-00002B1B0000}"/>
    <cellStyle name="20% - Accent5 5 3 6" xfId="6959" xr:uid="{00000000-0005-0000-0000-00002C1B0000}"/>
    <cellStyle name="20% - Accent5 5 3 7" xfId="6960" xr:uid="{00000000-0005-0000-0000-00002D1B0000}"/>
    <cellStyle name="20% - Accent5 5 3 8" xfId="6961" xr:uid="{00000000-0005-0000-0000-00002E1B0000}"/>
    <cellStyle name="20% - Accent5 5 3 9" xfId="6962" xr:uid="{00000000-0005-0000-0000-00002F1B0000}"/>
    <cellStyle name="20% - Accent5 5 4" xfId="6963" xr:uid="{00000000-0005-0000-0000-0000301B0000}"/>
    <cellStyle name="20% - Accent5 5 5" xfId="6964" xr:uid="{00000000-0005-0000-0000-0000311B0000}"/>
    <cellStyle name="20% - Accent5 5 6" xfId="6965" xr:uid="{00000000-0005-0000-0000-0000321B0000}"/>
    <cellStyle name="20% - Accent5 5 7" xfId="6966" xr:uid="{00000000-0005-0000-0000-0000331B0000}"/>
    <cellStyle name="20% - Accent5 5 8" xfId="6967" xr:uid="{00000000-0005-0000-0000-0000341B0000}"/>
    <cellStyle name="20% - Accent5 5 9" xfId="6968" xr:uid="{00000000-0005-0000-0000-0000351B0000}"/>
    <cellStyle name="20% - Accent5 50" xfId="6969" xr:uid="{00000000-0005-0000-0000-0000361B0000}"/>
    <cellStyle name="20% - Accent5 51" xfId="6970" xr:uid="{00000000-0005-0000-0000-0000371B0000}"/>
    <cellStyle name="20% - Accent5 52" xfId="6971" xr:uid="{00000000-0005-0000-0000-0000381B0000}"/>
    <cellStyle name="20% - Accent5 53" xfId="6972" xr:uid="{00000000-0005-0000-0000-0000391B0000}"/>
    <cellStyle name="20% - Accent5 54" xfId="6973" xr:uid="{00000000-0005-0000-0000-00003A1B0000}"/>
    <cellStyle name="20% - Accent5 55" xfId="6974" xr:uid="{00000000-0005-0000-0000-00003B1B0000}"/>
    <cellStyle name="20% - Accent5 56" xfId="6975" xr:uid="{00000000-0005-0000-0000-00003C1B0000}"/>
    <cellStyle name="20% - Accent5 57" xfId="6976" xr:uid="{00000000-0005-0000-0000-00003D1B0000}"/>
    <cellStyle name="20% - Accent5 58" xfId="6977" xr:uid="{00000000-0005-0000-0000-00003E1B0000}"/>
    <cellStyle name="20% - Accent5 59" xfId="6978" xr:uid="{00000000-0005-0000-0000-00003F1B0000}"/>
    <cellStyle name="20% - Accent5 6" xfId="6979" xr:uid="{00000000-0005-0000-0000-0000401B0000}"/>
    <cellStyle name="20% - Accent5 6 10" xfId="6980" xr:uid="{00000000-0005-0000-0000-0000411B0000}"/>
    <cellStyle name="20% - Accent5 6 11" xfId="6981" xr:uid="{00000000-0005-0000-0000-0000421B0000}"/>
    <cellStyle name="20% - Accent5 6 12" xfId="6982" xr:uid="{00000000-0005-0000-0000-0000431B0000}"/>
    <cellStyle name="20% - Accent5 6 2" xfId="6983" xr:uid="{00000000-0005-0000-0000-0000441B0000}"/>
    <cellStyle name="20% - Accent5 6 2 10" xfId="6984" xr:uid="{00000000-0005-0000-0000-0000451B0000}"/>
    <cellStyle name="20% - Accent5 6 2 11" xfId="6985" xr:uid="{00000000-0005-0000-0000-0000461B0000}"/>
    <cellStyle name="20% - Accent5 6 2 2" xfId="6986" xr:uid="{00000000-0005-0000-0000-0000471B0000}"/>
    <cellStyle name="20% - Accent5 6 2 2 10" xfId="6987" xr:uid="{00000000-0005-0000-0000-0000481B0000}"/>
    <cellStyle name="20% - Accent5 6 2 2 2" xfId="6988" xr:uid="{00000000-0005-0000-0000-0000491B0000}"/>
    <cellStyle name="20% - Accent5 6 2 2 3" xfId="6989" xr:uid="{00000000-0005-0000-0000-00004A1B0000}"/>
    <cellStyle name="20% - Accent5 6 2 2 4" xfId="6990" xr:uid="{00000000-0005-0000-0000-00004B1B0000}"/>
    <cellStyle name="20% - Accent5 6 2 2 5" xfId="6991" xr:uid="{00000000-0005-0000-0000-00004C1B0000}"/>
    <cellStyle name="20% - Accent5 6 2 2 6" xfId="6992" xr:uid="{00000000-0005-0000-0000-00004D1B0000}"/>
    <cellStyle name="20% - Accent5 6 2 2 7" xfId="6993" xr:uid="{00000000-0005-0000-0000-00004E1B0000}"/>
    <cellStyle name="20% - Accent5 6 2 2 8" xfId="6994" xr:uid="{00000000-0005-0000-0000-00004F1B0000}"/>
    <cellStyle name="20% - Accent5 6 2 2 9" xfId="6995" xr:uid="{00000000-0005-0000-0000-0000501B0000}"/>
    <cellStyle name="20% - Accent5 6 2 3" xfId="6996" xr:uid="{00000000-0005-0000-0000-0000511B0000}"/>
    <cellStyle name="20% - Accent5 6 2 4" xfId="6997" xr:uid="{00000000-0005-0000-0000-0000521B0000}"/>
    <cellStyle name="20% - Accent5 6 2 5" xfId="6998" xr:uid="{00000000-0005-0000-0000-0000531B0000}"/>
    <cellStyle name="20% - Accent5 6 2 6" xfId="6999" xr:uid="{00000000-0005-0000-0000-0000541B0000}"/>
    <cellStyle name="20% - Accent5 6 2 7" xfId="7000" xr:uid="{00000000-0005-0000-0000-0000551B0000}"/>
    <cellStyle name="20% - Accent5 6 2 8" xfId="7001" xr:uid="{00000000-0005-0000-0000-0000561B0000}"/>
    <cellStyle name="20% - Accent5 6 2 9" xfId="7002" xr:uid="{00000000-0005-0000-0000-0000571B0000}"/>
    <cellStyle name="20% - Accent5 6 3" xfId="7003" xr:uid="{00000000-0005-0000-0000-0000581B0000}"/>
    <cellStyle name="20% - Accent5 6 3 10" xfId="7004" xr:uid="{00000000-0005-0000-0000-0000591B0000}"/>
    <cellStyle name="20% - Accent5 6 3 2" xfId="7005" xr:uid="{00000000-0005-0000-0000-00005A1B0000}"/>
    <cellStyle name="20% - Accent5 6 3 3" xfId="7006" xr:uid="{00000000-0005-0000-0000-00005B1B0000}"/>
    <cellStyle name="20% - Accent5 6 3 4" xfId="7007" xr:uid="{00000000-0005-0000-0000-00005C1B0000}"/>
    <cellStyle name="20% - Accent5 6 3 5" xfId="7008" xr:uid="{00000000-0005-0000-0000-00005D1B0000}"/>
    <cellStyle name="20% - Accent5 6 3 6" xfId="7009" xr:uid="{00000000-0005-0000-0000-00005E1B0000}"/>
    <cellStyle name="20% - Accent5 6 3 7" xfId="7010" xr:uid="{00000000-0005-0000-0000-00005F1B0000}"/>
    <cellStyle name="20% - Accent5 6 3 8" xfId="7011" xr:uid="{00000000-0005-0000-0000-0000601B0000}"/>
    <cellStyle name="20% - Accent5 6 3 9" xfId="7012" xr:uid="{00000000-0005-0000-0000-0000611B0000}"/>
    <cellStyle name="20% - Accent5 6 4" xfId="7013" xr:uid="{00000000-0005-0000-0000-0000621B0000}"/>
    <cellStyle name="20% - Accent5 6 5" xfId="7014" xr:uid="{00000000-0005-0000-0000-0000631B0000}"/>
    <cellStyle name="20% - Accent5 6 6" xfId="7015" xr:uid="{00000000-0005-0000-0000-0000641B0000}"/>
    <cellStyle name="20% - Accent5 6 7" xfId="7016" xr:uid="{00000000-0005-0000-0000-0000651B0000}"/>
    <cellStyle name="20% - Accent5 6 8" xfId="7017" xr:uid="{00000000-0005-0000-0000-0000661B0000}"/>
    <cellStyle name="20% - Accent5 6 9" xfId="7018" xr:uid="{00000000-0005-0000-0000-0000671B0000}"/>
    <cellStyle name="20% - Accent5 60" xfId="7019" xr:uid="{00000000-0005-0000-0000-0000681B0000}"/>
    <cellStyle name="20% - Accent5 61" xfId="7020" xr:uid="{00000000-0005-0000-0000-0000691B0000}"/>
    <cellStyle name="20% - Accent5 62" xfId="7021" xr:uid="{00000000-0005-0000-0000-00006A1B0000}"/>
    <cellStyle name="20% - Accent5 63" xfId="7022" xr:uid="{00000000-0005-0000-0000-00006B1B0000}"/>
    <cellStyle name="20% - Accent5 64" xfId="7023" xr:uid="{00000000-0005-0000-0000-00006C1B0000}"/>
    <cellStyle name="20% - Accent5 65" xfId="7024" xr:uid="{00000000-0005-0000-0000-00006D1B0000}"/>
    <cellStyle name="20% - Accent5 66" xfId="7025" xr:uid="{00000000-0005-0000-0000-00006E1B0000}"/>
    <cellStyle name="20% - Accent5 67" xfId="7026" xr:uid="{00000000-0005-0000-0000-00006F1B0000}"/>
    <cellStyle name="20% - Accent5 68" xfId="7027" xr:uid="{00000000-0005-0000-0000-0000701B0000}"/>
    <cellStyle name="20% - Accent5 69" xfId="7028" xr:uid="{00000000-0005-0000-0000-0000711B0000}"/>
    <cellStyle name="20% - Accent5 7" xfId="7029" xr:uid="{00000000-0005-0000-0000-0000721B0000}"/>
    <cellStyle name="20% - Accent5 7 10" xfId="7030" xr:uid="{00000000-0005-0000-0000-0000731B0000}"/>
    <cellStyle name="20% - Accent5 7 11" xfId="7031" xr:uid="{00000000-0005-0000-0000-0000741B0000}"/>
    <cellStyle name="20% - Accent5 7 12" xfId="7032" xr:uid="{00000000-0005-0000-0000-0000751B0000}"/>
    <cellStyle name="20% - Accent5 7 2" xfId="7033" xr:uid="{00000000-0005-0000-0000-0000761B0000}"/>
    <cellStyle name="20% - Accent5 7 2 10" xfId="7034" xr:uid="{00000000-0005-0000-0000-0000771B0000}"/>
    <cellStyle name="20% - Accent5 7 2 11" xfId="7035" xr:uid="{00000000-0005-0000-0000-0000781B0000}"/>
    <cellStyle name="20% - Accent5 7 2 2" xfId="7036" xr:uid="{00000000-0005-0000-0000-0000791B0000}"/>
    <cellStyle name="20% - Accent5 7 2 2 10" xfId="7037" xr:uid="{00000000-0005-0000-0000-00007A1B0000}"/>
    <cellStyle name="20% - Accent5 7 2 2 2" xfId="7038" xr:uid="{00000000-0005-0000-0000-00007B1B0000}"/>
    <cellStyle name="20% - Accent5 7 2 2 3" xfId="7039" xr:uid="{00000000-0005-0000-0000-00007C1B0000}"/>
    <cellStyle name="20% - Accent5 7 2 2 4" xfId="7040" xr:uid="{00000000-0005-0000-0000-00007D1B0000}"/>
    <cellStyle name="20% - Accent5 7 2 2 5" xfId="7041" xr:uid="{00000000-0005-0000-0000-00007E1B0000}"/>
    <cellStyle name="20% - Accent5 7 2 2 6" xfId="7042" xr:uid="{00000000-0005-0000-0000-00007F1B0000}"/>
    <cellStyle name="20% - Accent5 7 2 2 7" xfId="7043" xr:uid="{00000000-0005-0000-0000-0000801B0000}"/>
    <cellStyle name="20% - Accent5 7 2 2 8" xfId="7044" xr:uid="{00000000-0005-0000-0000-0000811B0000}"/>
    <cellStyle name="20% - Accent5 7 2 2 9" xfId="7045" xr:uid="{00000000-0005-0000-0000-0000821B0000}"/>
    <cellStyle name="20% - Accent5 7 2 3" xfId="7046" xr:uid="{00000000-0005-0000-0000-0000831B0000}"/>
    <cellStyle name="20% - Accent5 7 2 4" xfId="7047" xr:uid="{00000000-0005-0000-0000-0000841B0000}"/>
    <cellStyle name="20% - Accent5 7 2 5" xfId="7048" xr:uid="{00000000-0005-0000-0000-0000851B0000}"/>
    <cellStyle name="20% - Accent5 7 2 6" xfId="7049" xr:uid="{00000000-0005-0000-0000-0000861B0000}"/>
    <cellStyle name="20% - Accent5 7 2 7" xfId="7050" xr:uid="{00000000-0005-0000-0000-0000871B0000}"/>
    <cellStyle name="20% - Accent5 7 2 8" xfId="7051" xr:uid="{00000000-0005-0000-0000-0000881B0000}"/>
    <cellStyle name="20% - Accent5 7 2 9" xfId="7052" xr:uid="{00000000-0005-0000-0000-0000891B0000}"/>
    <cellStyle name="20% - Accent5 7 3" xfId="7053" xr:uid="{00000000-0005-0000-0000-00008A1B0000}"/>
    <cellStyle name="20% - Accent5 7 3 10" xfId="7054" xr:uid="{00000000-0005-0000-0000-00008B1B0000}"/>
    <cellStyle name="20% - Accent5 7 3 2" xfId="7055" xr:uid="{00000000-0005-0000-0000-00008C1B0000}"/>
    <cellStyle name="20% - Accent5 7 3 3" xfId="7056" xr:uid="{00000000-0005-0000-0000-00008D1B0000}"/>
    <cellStyle name="20% - Accent5 7 3 4" xfId="7057" xr:uid="{00000000-0005-0000-0000-00008E1B0000}"/>
    <cellStyle name="20% - Accent5 7 3 5" xfId="7058" xr:uid="{00000000-0005-0000-0000-00008F1B0000}"/>
    <cellStyle name="20% - Accent5 7 3 6" xfId="7059" xr:uid="{00000000-0005-0000-0000-0000901B0000}"/>
    <cellStyle name="20% - Accent5 7 3 7" xfId="7060" xr:uid="{00000000-0005-0000-0000-0000911B0000}"/>
    <cellStyle name="20% - Accent5 7 3 8" xfId="7061" xr:uid="{00000000-0005-0000-0000-0000921B0000}"/>
    <cellStyle name="20% - Accent5 7 3 9" xfId="7062" xr:uid="{00000000-0005-0000-0000-0000931B0000}"/>
    <cellStyle name="20% - Accent5 7 4" xfId="7063" xr:uid="{00000000-0005-0000-0000-0000941B0000}"/>
    <cellStyle name="20% - Accent5 7 5" xfId="7064" xr:uid="{00000000-0005-0000-0000-0000951B0000}"/>
    <cellStyle name="20% - Accent5 7 6" xfId="7065" xr:uid="{00000000-0005-0000-0000-0000961B0000}"/>
    <cellStyle name="20% - Accent5 7 7" xfId="7066" xr:uid="{00000000-0005-0000-0000-0000971B0000}"/>
    <cellStyle name="20% - Accent5 7 8" xfId="7067" xr:uid="{00000000-0005-0000-0000-0000981B0000}"/>
    <cellStyle name="20% - Accent5 7 9" xfId="7068" xr:uid="{00000000-0005-0000-0000-0000991B0000}"/>
    <cellStyle name="20% - Accent5 70" xfId="7069" xr:uid="{00000000-0005-0000-0000-00009A1B0000}"/>
    <cellStyle name="20% - Accent5 71" xfId="7070" xr:uid="{00000000-0005-0000-0000-00009B1B0000}"/>
    <cellStyle name="20% - Accent5 72" xfId="7071" xr:uid="{00000000-0005-0000-0000-00009C1B0000}"/>
    <cellStyle name="20% - Accent5 73" xfId="7072" xr:uid="{00000000-0005-0000-0000-00009D1B0000}"/>
    <cellStyle name="20% - Accent5 74" xfId="7073" xr:uid="{00000000-0005-0000-0000-00009E1B0000}"/>
    <cellStyle name="20% - Accent5 75" xfId="7074" xr:uid="{00000000-0005-0000-0000-00009F1B0000}"/>
    <cellStyle name="20% - Accent5 76" xfId="7075" xr:uid="{00000000-0005-0000-0000-0000A01B0000}"/>
    <cellStyle name="20% - Accent5 8" xfId="7076" xr:uid="{00000000-0005-0000-0000-0000A11B0000}"/>
    <cellStyle name="20% - Accent5 8 10" xfId="7077" xr:uid="{00000000-0005-0000-0000-0000A21B0000}"/>
    <cellStyle name="20% - Accent5 8 11" xfId="7078" xr:uid="{00000000-0005-0000-0000-0000A31B0000}"/>
    <cellStyle name="20% - Accent5 8 2" xfId="7079" xr:uid="{00000000-0005-0000-0000-0000A41B0000}"/>
    <cellStyle name="20% - Accent5 8 2 10" xfId="7080" xr:uid="{00000000-0005-0000-0000-0000A51B0000}"/>
    <cellStyle name="20% - Accent5 8 2 2" xfId="7081" xr:uid="{00000000-0005-0000-0000-0000A61B0000}"/>
    <cellStyle name="20% - Accent5 8 2 3" xfId="7082" xr:uid="{00000000-0005-0000-0000-0000A71B0000}"/>
    <cellStyle name="20% - Accent5 8 2 4" xfId="7083" xr:uid="{00000000-0005-0000-0000-0000A81B0000}"/>
    <cellStyle name="20% - Accent5 8 2 5" xfId="7084" xr:uid="{00000000-0005-0000-0000-0000A91B0000}"/>
    <cellStyle name="20% - Accent5 8 2 6" xfId="7085" xr:uid="{00000000-0005-0000-0000-0000AA1B0000}"/>
    <cellStyle name="20% - Accent5 8 2 7" xfId="7086" xr:uid="{00000000-0005-0000-0000-0000AB1B0000}"/>
    <cellStyle name="20% - Accent5 8 2 8" xfId="7087" xr:uid="{00000000-0005-0000-0000-0000AC1B0000}"/>
    <cellStyle name="20% - Accent5 8 2 9" xfId="7088" xr:uid="{00000000-0005-0000-0000-0000AD1B0000}"/>
    <cellStyle name="20% - Accent5 8 3" xfId="7089" xr:uid="{00000000-0005-0000-0000-0000AE1B0000}"/>
    <cellStyle name="20% - Accent5 8 4" xfId="7090" xr:uid="{00000000-0005-0000-0000-0000AF1B0000}"/>
    <cellStyle name="20% - Accent5 8 5" xfId="7091" xr:uid="{00000000-0005-0000-0000-0000B01B0000}"/>
    <cellStyle name="20% - Accent5 8 6" xfId="7092" xr:uid="{00000000-0005-0000-0000-0000B11B0000}"/>
    <cellStyle name="20% - Accent5 8 7" xfId="7093" xr:uid="{00000000-0005-0000-0000-0000B21B0000}"/>
    <cellStyle name="20% - Accent5 8 8" xfId="7094" xr:uid="{00000000-0005-0000-0000-0000B31B0000}"/>
    <cellStyle name="20% - Accent5 8 9" xfId="7095" xr:uid="{00000000-0005-0000-0000-0000B41B0000}"/>
    <cellStyle name="20% - Accent5 9" xfId="7096" xr:uid="{00000000-0005-0000-0000-0000B51B0000}"/>
    <cellStyle name="20% - Accent5 9 10" xfId="7097" xr:uid="{00000000-0005-0000-0000-0000B61B0000}"/>
    <cellStyle name="20% - Accent5 9 11" xfId="7098" xr:uid="{00000000-0005-0000-0000-0000B71B0000}"/>
    <cellStyle name="20% - Accent5 9 2" xfId="7099" xr:uid="{00000000-0005-0000-0000-0000B81B0000}"/>
    <cellStyle name="20% - Accent5 9 2 10" xfId="7100" xr:uid="{00000000-0005-0000-0000-0000B91B0000}"/>
    <cellStyle name="20% - Accent5 9 2 2" xfId="7101" xr:uid="{00000000-0005-0000-0000-0000BA1B0000}"/>
    <cellStyle name="20% - Accent5 9 2 3" xfId="7102" xr:uid="{00000000-0005-0000-0000-0000BB1B0000}"/>
    <cellStyle name="20% - Accent5 9 2 4" xfId="7103" xr:uid="{00000000-0005-0000-0000-0000BC1B0000}"/>
    <cellStyle name="20% - Accent5 9 2 5" xfId="7104" xr:uid="{00000000-0005-0000-0000-0000BD1B0000}"/>
    <cellStyle name="20% - Accent5 9 2 6" xfId="7105" xr:uid="{00000000-0005-0000-0000-0000BE1B0000}"/>
    <cellStyle name="20% - Accent5 9 2 7" xfId="7106" xr:uid="{00000000-0005-0000-0000-0000BF1B0000}"/>
    <cellStyle name="20% - Accent5 9 2 8" xfId="7107" xr:uid="{00000000-0005-0000-0000-0000C01B0000}"/>
    <cellStyle name="20% - Accent5 9 2 9" xfId="7108" xr:uid="{00000000-0005-0000-0000-0000C11B0000}"/>
    <cellStyle name="20% - Accent5 9 3" xfId="7109" xr:uid="{00000000-0005-0000-0000-0000C21B0000}"/>
    <cellStyle name="20% - Accent5 9 4" xfId="7110" xr:uid="{00000000-0005-0000-0000-0000C31B0000}"/>
    <cellStyle name="20% - Accent5 9 5" xfId="7111" xr:uid="{00000000-0005-0000-0000-0000C41B0000}"/>
    <cellStyle name="20% - Accent5 9 6" xfId="7112" xr:uid="{00000000-0005-0000-0000-0000C51B0000}"/>
    <cellStyle name="20% - Accent5 9 7" xfId="7113" xr:uid="{00000000-0005-0000-0000-0000C61B0000}"/>
    <cellStyle name="20% - Accent5 9 8" xfId="7114" xr:uid="{00000000-0005-0000-0000-0000C71B0000}"/>
    <cellStyle name="20% - Accent5 9 9" xfId="7115" xr:uid="{00000000-0005-0000-0000-0000C81B0000}"/>
    <cellStyle name="20% - Accent6 10" xfId="7116" xr:uid="{00000000-0005-0000-0000-0000C91B0000}"/>
    <cellStyle name="20% - Accent6 10 10" xfId="7117" xr:uid="{00000000-0005-0000-0000-0000CA1B0000}"/>
    <cellStyle name="20% - Accent6 10 11" xfId="7118" xr:uid="{00000000-0005-0000-0000-0000CB1B0000}"/>
    <cellStyle name="20% - Accent6 10 2" xfId="7119" xr:uid="{00000000-0005-0000-0000-0000CC1B0000}"/>
    <cellStyle name="20% - Accent6 10 2 10" xfId="7120" xr:uid="{00000000-0005-0000-0000-0000CD1B0000}"/>
    <cellStyle name="20% - Accent6 10 2 2" xfId="7121" xr:uid="{00000000-0005-0000-0000-0000CE1B0000}"/>
    <cellStyle name="20% - Accent6 10 2 3" xfId="7122" xr:uid="{00000000-0005-0000-0000-0000CF1B0000}"/>
    <cellStyle name="20% - Accent6 10 2 4" xfId="7123" xr:uid="{00000000-0005-0000-0000-0000D01B0000}"/>
    <cellStyle name="20% - Accent6 10 2 5" xfId="7124" xr:uid="{00000000-0005-0000-0000-0000D11B0000}"/>
    <cellStyle name="20% - Accent6 10 2 6" xfId="7125" xr:uid="{00000000-0005-0000-0000-0000D21B0000}"/>
    <cellStyle name="20% - Accent6 10 2 7" xfId="7126" xr:uid="{00000000-0005-0000-0000-0000D31B0000}"/>
    <cellStyle name="20% - Accent6 10 2 8" xfId="7127" xr:uid="{00000000-0005-0000-0000-0000D41B0000}"/>
    <cellStyle name="20% - Accent6 10 2 9" xfId="7128" xr:uid="{00000000-0005-0000-0000-0000D51B0000}"/>
    <cellStyle name="20% - Accent6 10 3" xfId="7129" xr:uid="{00000000-0005-0000-0000-0000D61B0000}"/>
    <cellStyle name="20% - Accent6 10 4" xfId="7130" xr:uid="{00000000-0005-0000-0000-0000D71B0000}"/>
    <cellStyle name="20% - Accent6 10 5" xfId="7131" xr:uid="{00000000-0005-0000-0000-0000D81B0000}"/>
    <cellStyle name="20% - Accent6 10 6" xfId="7132" xr:uid="{00000000-0005-0000-0000-0000D91B0000}"/>
    <cellStyle name="20% - Accent6 10 7" xfId="7133" xr:uid="{00000000-0005-0000-0000-0000DA1B0000}"/>
    <cellStyle name="20% - Accent6 10 8" xfId="7134" xr:uid="{00000000-0005-0000-0000-0000DB1B0000}"/>
    <cellStyle name="20% - Accent6 10 9" xfId="7135" xr:uid="{00000000-0005-0000-0000-0000DC1B0000}"/>
    <cellStyle name="20% - Accent6 11" xfId="7136" xr:uid="{00000000-0005-0000-0000-0000DD1B0000}"/>
    <cellStyle name="20% - Accent6 11 10" xfId="7137" xr:uid="{00000000-0005-0000-0000-0000DE1B0000}"/>
    <cellStyle name="20% - Accent6 11 11" xfId="7138" xr:uid="{00000000-0005-0000-0000-0000DF1B0000}"/>
    <cellStyle name="20% - Accent6 11 2" xfId="7139" xr:uid="{00000000-0005-0000-0000-0000E01B0000}"/>
    <cellStyle name="20% - Accent6 11 2 10" xfId="7140" xr:uid="{00000000-0005-0000-0000-0000E11B0000}"/>
    <cellStyle name="20% - Accent6 11 2 2" xfId="7141" xr:uid="{00000000-0005-0000-0000-0000E21B0000}"/>
    <cellStyle name="20% - Accent6 11 2 3" xfId="7142" xr:uid="{00000000-0005-0000-0000-0000E31B0000}"/>
    <cellStyle name="20% - Accent6 11 2 4" xfId="7143" xr:uid="{00000000-0005-0000-0000-0000E41B0000}"/>
    <cellStyle name="20% - Accent6 11 2 5" xfId="7144" xr:uid="{00000000-0005-0000-0000-0000E51B0000}"/>
    <cellStyle name="20% - Accent6 11 2 6" xfId="7145" xr:uid="{00000000-0005-0000-0000-0000E61B0000}"/>
    <cellStyle name="20% - Accent6 11 2 7" xfId="7146" xr:uid="{00000000-0005-0000-0000-0000E71B0000}"/>
    <cellStyle name="20% - Accent6 11 2 8" xfId="7147" xr:uid="{00000000-0005-0000-0000-0000E81B0000}"/>
    <cellStyle name="20% - Accent6 11 2 9" xfId="7148" xr:uid="{00000000-0005-0000-0000-0000E91B0000}"/>
    <cellStyle name="20% - Accent6 11 3" xfId="7149" xr:uid="{00000000-0005-0000-0000-0000EA1B0000}"/>
    <cellStyle name="20% - Accent6 11 4" xfId="7150" xr:uid="{00000000-0005-0000-0000-0000EB1B0000}"/>
    <cellStyle name="20% - Accent6 11 5" xfId="7151" xr:uid="{00000000-0005-0000-0000-0000EC1B0000}"/>
    <cellStyle name="20% - Accent6 11 6" xfId="7152" xr:uid="{00000000-0005-0000-0000-0000ED1B0000}"/>
    <cellStyle name="20% - Accent6 11 7" xfId="7153" xr:uid="{00000000-0005-0000-0000-0000EE1B0000}"/>
    <cellStyle name="20% - Accent6 11 8" xfId="7154" xr:uid="{00000000-0005-0000-0000-0000EF1B0000}"/>
    <cellStyle name="20% - Accent6 11 9" xfId="7155" xr:uid="{00000000-0005-0000-0000-0000F01B0000}"/>
    <cellStyle name="20% - Accent6 12" xfId="7156" xr:uid="{00000000-0005-0000-0000-0000F11B0000}"/>
    <cellStyle name="20% - Accent6 12 10" xfId="7157" xr:uid="{00000000-0005-0000-0000-0000F21B0000}"/>
    <cellStyle name="20% - Accent6 12 11" xfId="7158" xr:uid="{00000000-0005-0000-0000-0000F31B0000}"/>
    <cellStyle name="20% - Accent6 12 2" xfId="7159" xr:uid="{00000000-0005-0000-0000-0000F41B0000}"/>
    <cellStyle name="20% - Accent6 12 2 10" xfId="7160" xr:uid="{00000000-0005-0000-0000-0000F51B0000}"/>
    <cellStyle name="20% - Accent6 12 2 2" xfId="7161" xr:uid="{00000000-0005-0000-0000-0000F61B0000}"/>
    <cellStyle name="20% - Accent6 12 2 3" xfId="7162" xr:uid="{00000000-0005-0000-0000-0000F71B0000}"/>
    <cellStyle name="20% - Accent6 12 2 4" xfId="7163" xr:uid="{00000000-0005-0000-0000-0000F81B0000}"/>
    <cellStyle name="20% - Accent6 12 2 5" xfId="7164" xr:uid="{00000000-0005-0000-0000-0000F91B0000}"/>
    <cellStyle name="20% - Accent6 12 2 6" xfId="7165" xr:uid="{00000000-0005-0000-0000-0000FA1B0000}"/>
    <cellStyle name="20% - Accent6 12 2 7" xfId="7166" xr:uid="{00000000-0005-0000-0000-0000FB1B0000}"/>
    <cellStyle name="20% - Accent6 12 2 8" xfId="7167" xr:uid="{00000000-0005-0000-0000-0000FC1B0000}"/>
    <cellStyle name="20% - Accent6 12 2 9" xfId="7168" xr:uid="{00000000-0005-0000-0000-0000FD1B0000}"/>
    <cellStyle name="20% - Accent6 12 3" xfId="7169" xr:uid="{00000000-0005-0000-0000-0000FE1B0000}"/>
    <cellStyle name="20% - Accent6 12 4" xfId="7170" xr:uid="{00000000-0005-0000-0000-0000FF1B0000}"/>
    <cellStyle name="20% - Accent6 12 5" xfId="7171" xr:uid="{00000000-0005-0000-0000-0000001C0000}"/>
    <cellStyle name="20% - Accent6 12 6" xfId="7172" xr:uid="{00000000-0005-0000-0000-0000011C0000}"/>
    <cellStyle name="20% - Accent6 12 7" xfId="7173" xr:uid="{00000000-0005-0000-0000-0000021C0000}"/>
    <cellStyle name="20% - Accent6 12 8" xfId="7174" xr:uid="{00000000-0005-0000-0000-0000031C0000}"/>
    <cellStyle name="20% - Accent6 12 9" xfId="7175" xr:uid="{00000000-0005-0000-0000-0000041C0000}"/>
    <cellStyle name="20% - Accent6 13" xfId="7176" xr:uid="{00000000-0005-0000-0000-0000051C0000}"/>
    <cellStyle name="20% - Accent6 13 10" xfId="7177" xr:uid="{00000000-0005-0000-0000-0000061C0000}"/>
    <cellStyle name="20% - Accent6 13 2" xfId="7178" xr:uid="{00000000-0005-0000-0000-0000071C0000}"/>
    <cellStyle name="20% - Accent6 13 2 2" xfId="7179" xr:uid="{00000000-0005-0000-0000-0000081C0000}"/>
    <cellStyle name="20% - Accent6 13 3" xfId="7180" xr:uid="{00000000-0005-0000-0000-0000091C0000}"/>
    <cellStyle name="20% - Accent6 13 4" xfId="7181" xr:uid="{00000000-0005-0000-0000-00000A1C0000}"/>
    <cellStyle name="20% - Accent6 13 5" xfId="7182" xr:uid="{00000000-0005-0000-0000-00000B1C0000}"/>
    <cellStyle name="20% - Accent6 13 6" xfId="7183" xr:uid="{00000000-0005-0000-0000-00000C1C0000}"/>
    <cellStyle name="20% - Accent6 13 7" xfId="7184" xr:uid="{00000000-0005-0000-0000-00000D1C0000}"/>
    <cellStyle name="20% - Accent6 13 8" xfId="7185" xr:uid="{00000000-0005-0000-0000-00000E1C0000}"/>
    <cellStyle name="20% - Accent6 13 9" xfId="7186" xr:uid="{00000000-0005-0000-0000-00000F1C0000}"/>
    <cellStyle name="20% - Accent6 14" xfId="7187" xr:uid="{00000000-0005-0000-0000-0000101C0000}"/>
    <cellStyle name="20% - Accent6 14 2" xfId="7188" xr:uid="{00000000-0005-0000-0000-0000111C0000}"/>
    <cellStyle name="20% - Accent6 14 2 2" xfId="7189" xr:uid="{00000000-0005-0000-0000-0000121C0000}"/>
    <cellStyle name="20% - Accent6 14 3" xfId="7190" xr:uid="{00000000-0005-0000-0000-0000131C0000}"/>
    <cellStyle name="20% - Accent6 15" xfId="7191" xr:uid="{00000000-0005-0000-0000-0000141C0000}"/>
    <cellStyle name="20% - Accent6 15 2" xfId="7192" xr:uid="{00000000-0005-0000-0000-0000151C0000}"/>
    <cellStyle name="20% - Accent6 15 2 2" xfId="7193" xr:uid="{00000000-0005-0000-0000-0000161C0000}"/>
    <cellStyle name="20% - Accent6 15 3" xfId="7194" xr:uid="{00000000-0005-0000-0000-0000171C0000}"/>
    <cellStyle name="20% - Accent6 16" xfId="7195" xr:uid="{00000000-0005-0000-0000-0000181C0000}"/>
    <cellStyle name="20% - Accent6 16 2" xfId="7196" xr:uid="{00000000-0005-0000-0000-0000191C0000}"/>
    <cellStyle name="20% - Accent6 16 2 2" xfId="7197" xr:uid="{00000000-0005-0000-0000-00001A1C0000}"/>
    <cellStyle name="20% - Accent6 16 3" xfId="7198" xr:uid="{00000000-0005-0000-0000-00001B1C0000}"/>
    <cellStyle name="20% - Accent6 17" xfId="7199" xr:uid="{00000000-0005-0000-0000-00001C1C0000}"/>
    <cellStyle name="20% - Accent6 17 2" xfId="7200" xr:uid="{00000000-0005-0000-0000-00001D1C0000}"/>
    <cellStyle name="20% - Accent6 17 2 2" xfId="7201" xr:uid="{00000000-0005-0000-0000-00001E1C0000}"/>
    <cellStyle name="20% - Accent6 17 3" xfId="7202" xr:uid="{00000000-0005-0000-0000-00001F1C0000}"/>
    <cellStyle name="20% - Accent6 18" xfId="7203" xr:uid="{00000000-0005-0000-0000-0000201C0000}"/>
    <cellStyle name="20% - Accent6 18 2" xfId="7204" xr:uid="{00000000-0005-0000-0000-0000211C0000}"/>
    <cellStyle name="20% - Accent6 18 2 2" xfId="7205" xr:uid="{00000000-0005-0000-0000-0000221C0000}"/>
    <cellStyle name="20% - Accent6 18 3" xfId="7206" xr:uid="{00000000-0005-0000-0000-0000231C0000}"/>
    <cellStyle name="20% - Accent6 19" xfId="7207" xr:uid="{00000000-0005-0000-0000-0000241C0000}"/>
    <cellStyle name="20% - Accent6 19 2" xfId="7208" xr:uid="{00000000-0005-0000-0000-0000251C0000}"/>
    <cellStyle name="20% - Accent6 19 2 2" xfId="7209" xr:uid="{00000000-0005-0000-0000-0000261C0000}"/>
    <cellStyle name="20% - Accent6 19 3" xfId="7210" xr:uid="{00000000-0005-0000-0000-0000271C0000}"/>
    <cellStyle name="20% - Accent6 2" xfId="7211" xr:uid="{00000000-0005-0000-0000-0000281C0000}"/>
    <cellStyle name="20% - Accent6 2 10" xfId="7212" xr:uid="{00000000-0005-0000-0000-0000291C0000}"/>
    <cellStyle name="20% - Accent6 2 10 2" xfId="7213" xr:uid="{00000000-0005-0000-0000-00002A1C0000}"/>
    <cellStyle name="20% - Accent6 2 10 2 2" xfId="7214" xr:uid="{00000000-0005-0000-0000-00002B1C0000}"/>
    <cellStyle name="20% - Accent6 2 10 3" xfId="7215" xr:uid="{00000000-0005-0000-0000-00002C1C0000}"/>
    <cellStyle name="20% - Accent6 2 11" xfId="7216" xr:uid="{00000000-0005-0000-0000-00002D1C0000}"/>
    <cellStyle name="20% - Accent6 2 11 2" xfId="7217" xr:uid="{00000000-0005-0000-0000-00002E1C0000}"/>
    <cellStyle name="20% - Accent6 2 11 2 2" xfId="7218" xr:uid="{00000000-0005-0000-0000-00002F1C0000}"/>
    <cellStyle name="20% - Accent6 2 11 3" xfId="7219" xr:uid="{00000000-0005-0000-0000-0000301C0000}"/>
    <cellStyle name="20% - Accent6 2 12" xfId="7220" xr:uid="{00000000-0005-0000-0000-0000311C0000}"/>
    <cellStyle name="20% - Accent6 2 12 2" xfId="7221" xr:uid="{00000000-0005-0000-0000-0000321C0000}"/>
    <cellStyle name="20% - Accent6 2 12 2 2" xfId="7222" xr:uid="{00000000-0005-0000-0000-0000331C0000}"/>
    <cellStyle name="20% - Accent6 2 12 3" xfId="7223" xr:uid="{00000000-0005-0000-0000-0000341C0000}"/>
    <cellStyle name="20% - Accent6 2 13" xfId="7224" xr:uid="{00000000-0005-0000-0000-0000351C0000}"/>
    <cellStyle name="20% - Accent6 2 13 2" xfId="7225" xr:uid="{00000000-0005-0000-0000-0000361C0000}"/>
    <cellStyle name="20% - Accent6 2 13 2 2" xfId="7226" xr:uid="{00000000-0005-0000-0000-0000371C0000}"/>
    <cellStyle name="20% - Accent6 2 13 3" xfId="7227" xr:uid="{00000000-0005-0000-0000-0000381C0000}"/>
    <cellStyle name="20% - Accent6 2 14" xfId="7228" xr:uid="{00000000-0005-0000-0000-0000391C0000}"/>
    <cellStyle name="20% - Accent6 2 14 2" xfId="7229" xr:uid="{00000000-0005-0000-0000-00003A1C0000}"/>
    <cellStyle name="20% - Accent6 2 14 2 2" xfId="7230" xr:uid="{00000000-0005-0000-0000-00003B1C0000}"/>
    <cellStyle name="20% - Accent6 2 14 3" xfId="7231" xr:uid="{00000000-0005-0000-0000-00003C1C0000}"/>
    <cellStyle name="20% - Accent6 2 15" xfId="7232" xr:uid="{00000000-0005-0000-0000-00003D1C0000}"/>
    <cellStyle name="20% - Accent6 2 15 2" xfId="7233" xr:uid="{00000000-0005-0000-0000-00003E1C0000}"/>
    <cellStyle name="20% - Accent6 2 15 2 2" xfId="7234" xr:uid="{00000000-0005-0000-0000-00003F1C0000}"/>
    <cellStyle name="20% - Accent6 2 15 3" xfId="7235" xr:uid="{00000000-0005-0000-0000-0000401C0000}"/>
    <cellStyle name="20% - Accent6 2 16" xfId="7236" xr:uid="{00000000-0005-0000-0000-0000411C0000}"/>
    <cellStyle name="20% - Accent6 2 16 2" xfId="7237" xr:uid="{00000000-0005-0000-0000-0000421C0000}"/>
    <cellStyle name="20% - Accent6 2 16 2 2" xfId="7238" xr:uid="{00000000-0005-0000-0000-0000431C0000}"/>
    <cellStyle name="20% - Accent6 2 16 3" xfId="7239" xr:uid="{00000000-0005-0000-0000-0000441C0000}"/>
    <cellStyle name="20% - Accent6 2 17" xfId="7240" xr:uid="{00000000-0005-0000-0000-0000451C0000}"/>
    <cellStyle name="20% - Accent6 2 17 2" xfId="7241" xr:uid="{00000000-0005-0000-0000-0000461C0000}"/>
    <cellStyle name="20% - Accent6 2 17 2 2" xfId="7242" xr:uid="{00000000-0005-0000-0000-0000471C0000}"/>
    <cellStyle name="20% - Accent6 2 17 3" xfId="7243" xr:uid="{00000000-0005-0000-0000-0000481C0000}"/>
    <cellStyle name="20% - Accent6 2 18" xfId="7244" xr:uid="{00000000-0005-0000-0000-0000491C0000}"/>
    <cellStyle name="20% - Accent6 2 18 2" xfId="7245" xr:uid="{00000000-0005-0000-0000-00004A1C0000}"/>
    <cellStyle name="20% - Accent6 2 18 2 2" xfId="7246" xr:uid="{00000000-0005-0000-0000-00004B1C0000}"/>
    <cellStyle name="20% - Accent6 2 18 3" xfId="7247" xr:uid="{00000000-0005-0000-0000-00004C1C0000}"/>
    <cellStyle name="20% - Accent6 2 19" xfId="7248" xr:uid="{00000000-0005-0000-0000-00004D1C0000}"/>
    <cellStyle name="20% - Accent6 2 19 2" xfId="7249" xr:uid="{00000000-0005-0000-0000-00004E1C0000}"/>
    <cellStyle name="20% - Accent6 2 19 2 2" xfId="7250" xr:uid="{00000000-0005-0000-0000-00004F1C0000}"/>
    <cellStyle name="20% - Accent6 2 19 3" xfId="7251" xr:uid="{00000000-0005-0000-0000-0000501C0000}"/>
    <cellStyle name="20% - Accent6 2 19 4" xfId="7252" xr:uid="{00000000-0005-0000-0000-0000511C0000}"/>
    <cellStyle name="20% - Accent6 2 2" xfId="7253" xr:uid="{00000000-0005-0000-0000-0000521C0000}"/>
    <cellStyle name="20% - Accent6 2 2 10" xfId="7254" xr:uid="{00000000-0005-0000-0000-0000531C0000}"/>
    <cellStyle name="20% - Accent6 2 2 11" xfId="7255" xr:uid="{00000000-0005-0000-0000-0000541C0000}"/>
    <cellStyle name="20% - Accent6 2 2 12" xfId="7256" xr:uid="{00000000-0005-0000-0000-0000551C0000}"/>
    <cellStyle name="20% - Accent6 2 2 2" xfId="7257" xr:uid="{00000000-0005-0000-0000-0000561C0000}"/>
    <cellStyle name="20% - Accent6 2 2 2 10" xfId="7258" xr:uid="{00000000-0005-0000-0000-0000571C0000}"/>
    <cellStyle name="20% - Accent6 2 2 2 11" xfId="7259" xr:uid="{00000000-0005-0000-0000-0000581C0000}"/>
    <cellStyle name="20% - Accent6 2 2 2 2" xfId="7260" xr:uid="{00000000-0005-0000-0000-0000591C0000}"/>
    <cellStyle name="20% - Accent6 2 2 2 2 10" xfId="7261" xr:uid="{00000000-0005-0000-0000-00005A1C0000}"/>
    <cellStyle name="20% - Accent6 2 2 2 2 2" xfId="7262" xr:uid="{00000000-0005-0000-0000-00005B1C0000}"/>
    <cellStyle name="20% - Accent6 2 2 2 2 2 2" xfId="7263" xr:uid="{00000000-0005-0000-0000-00005C1C0000}"/>
    <cellStyle name="20% - Accent6 2 2 2 2 3" xfId="7264" xr:uid="{00000000-0005-0000-0000-00005D1C0000}"/>
    <cellStyle name="20% - Accent6 2 2 2 2 3 2" xfId="7265" xr:uid="{00000000-0005-0000-0000-00005E1C0000}"/>
    <cellStyle name="20% - Accent6 2 2 2 2 4" xfId="7266" xr:uid="{00000000-0005-0000-0000-00005F1C0000}"/>
    <cellStyle name="20% - Accent6 2 2 2 2 5" xfId="7267" xr:uid="{00000000-0005-0000-0000-0000601C0000}"/>
    <cellStyle name="20% - Accent6 2 2 2 2 6" xfId="7268" xr:uid="{00000000-0005-0000-0000-0000611C0000}"/>
    <cellStyle name="20% - Accent6 2 2 2 2 7" xfId="7269" xr:uid="{00000000-0005-0000-0000-0000621C0000}"/>
    <cellStyle name="20% - Accent6 2 2 2 2 8" xfId="7270" xr:uid="{00000000-0005-0000-0000-0000631C0000}"/>
    <cellStyle name="20% - Accent6 2 2 2 2 9" xfId="7271" xr:uid="{00000000-0005-0000-0000-0000641C0000}"/>
    <cellStyle name="20% - Accent6 2 2 2 3" xfId="7272" xr:uid="{00000000-0005-0000-0000-0000651C0000}"/>
    <cellStyle name="20% - Accent6 2 2 2 3 2" xfId="7273" xr:uid="{00000000-0005-0000-0000-0000661C0000}"/>
    <cellStyle name="20% - Accent6 2 2 2 4" xfId="7274" xr:uid="{00000000-0005-0000-0000-0000671C0000}"/>
    <cellStyle name="20% - Accent6 2 2 2 4 2" xfId="7275" xr:uid="{00000000-0005-0000-0000-0000681C0000}"/>
    <cellStyle name="20% - Accent6 2 2 2 5" xfId="7276" xr:uid="{00000000-0005-0000-0000-0000691C0000}"/>
    <cellStyle name="20% - Accent6 2 2 2 6" xfId="7277" xr:uid="{00000000-0005-0000-0000-00006A1C0000}"/>
    <cellStyle name="20% - Accent6 2 2 2 7" xfId="7278" xr:uid="{00000000-0005-0000-0000-00006B1C0000}"/>
    <cellStyle name="20% - Accent6 2 2 2 8" xfId="7279" xr:uid="{00000000-0005-0000-0000-00006C1C0000}"/>
    <cellStyle name="20% - Accent6 2 2 2 9" xfId="7280" xr:uid="{00000000-0005-0000-0000-00006D1C0000}"/>
    <cellStyle name="20% - Accent6 2 2 3" xfId="7281" xr:uid="{00000000-0005-0000-0000-00006E1C0000}"/>
    <cellStyle name="20% - Accent6 2 2 3 10" xfId="7282" xr:uid="{00000000-0005-0000-0000-00006F1C0000}"/>
    <cellStyle name="20% - Accent6 2 2 3 2" xfId="7283" xr:uid="{00000000-0005-0000-0000-0000701C0000}"/>
    <cellStyle name="20% - Accent6 2 2 3 2 2" xfId="7284" xr:uid="{00000000-0005-0000-0000-0000711C0000}"/>
    <cellStyle name="20% - Accent6 2 2 3 3" xfId="7285" xr:uid="{00000000-0005-0000-0000-0000721C0000}"/>
    <cellStyle name="20% - Accent6 2 2 3 4" xfId="7286" xr:uid="{00000000-0005-0000-0000-0000731C0000}"/>
    <cellStyle name="20% - Accent6 2 2 3 5" xfId="7287" xr:uid="{00000000-0005-0000-0000-0000741C0000}"/>
    <cellStyle name="20% - Accent6 2 2 3 6" xfId="7288" xr:uid="{00000000-0005-0000-0000-0000751C0000}"/>
    <cellStyle name="20% - Accent6 2 2 3 7" xfId="7289" xr:uid="{00000000-0005-0000-0000-0000761C0000}"/>
    <cellStyle name="20% - Accent6 2 2 3 8" xfId="7290" xr:uid="{00000000-0005-0000-0000-0000771C0000}"/>
    <cellStyle name="20% - Accent6 2 2 3 9" xfId="7291" xr:uid="{00000000-0005-0000-0000-0000781C0000}"/>
    <cellStyle name="20% - Accent6 2 2 4" xfId="7292" xr:uid="{00000000-0005-0000-0000-0000791C0000}"/>
    <cellStyle name="20% - Accent6 2 2 5" xfId="7293" xr:uid="{00000000-0005-0000-0000-00007A1C0000}"/>
    <cellStyle name="20% - Accent6 2 2 6" xfId="7294" xr:uid="{00000000-0005-0000-0000-00007B1C0000}"/>
    <cellStyle name="20% - Accent6 2 2 6 2" xfId="7295" xr:uid="{00000000-0005-0000-0000-00007C1C0000}"/>
    <cellStyle name="20% - Accent6 2 2 7" xfId="7296" xr:uid="{00000000-0005-0000-0000-00007D1C0000}"/>
    <cellStyle name="20% - Accent6 2 2 7 2" xfId="7297" xr:uid="{00000000-0005-0000-0000-00007E1C0000}"/>
    <cellStyle name="20% - Accent6 2 2 8" xfId="7298" xr:uid="{00000000-0005-0000-0000-00007F1C0000}"/>
    <cellStyle name="20% - Accent6 2 2 9" xfId="7299" xr:uid="{00000000-0005-0000-0000-0000801C0000}"/>
    <cellStyle name="20% - Accent6 2 20" xfId="7300" xr:uid="{00000000-0005-0000-0000-0000811C0000}"/>
    <cellStyle name="20% - Accent6 2 20 2" xfId="7301" xr:uid="{00000000-0005-0000-0000-0000821C0000}"/>
    <cellStyle name="20% - Accent6 2 20 2 2" xfId="7302" xr:uid="{00000000-0005-0000-0000-0000831C0000}"/>
    <cellStyle name="20% - Accent6 2 20 3" xfId="7303" xr:uid="{00000000-0005-0000-0000-0000841C0000}"/>
    <cellStyle name="20% - Accent6 2 21" xfId="7304" xr:uid="{00000000-0005-0000-0000-0000851C0000}"/>
    <cellStyle name="20% - Accent6 2 21 2" xfId="7305" xr:uid="{00000000-0005-0000-0000-0000861C0000}"/>
    <cellStyle name="20% - Accent6 2 21 2 2" xfId="7306" xr:uid="{00000000-0005-0000-0000-0000871C0000}"/>
    <cellStyle name="20% - Accent6 2 21 3" xfId="7307" xr:uid="{00000000-0005-0000-0000-0000881C0000}"/>
    <cellStyle name="20% - Accent6 2 22" xfId="7308" xr:uid="{00000000-0005-0000-0000-0000891C0000}"/>
    <cellStyle name="20% - Accent6 2 22 2" xfId="7309" xr:uid="{00000000-0005-0000-0000-00008A1C0000}"/>
    <cellStyle name="20% - Accent6 2 23" xfId="7310" xr:uid="{00000000-0005-0000-0000-00008B1C0000}"/>
    <cellStyle name="20% - Accent6 2 24" xfId="7311" xr:uid="{00000000-0005-0000-0000-00008C1C0000}"/>
    <cellStyle name="20% - Accent6 2 25" xfId="7312" xr:uid="{00000000-0005-0000-0000-00008D1C0000}"/>
    <cellStyle name="20% - Accent6 2 26" xfId="7313" xr:uid="{00000000-0005-0000-0000-00008E1C0000}"/>
    <cellStyle name="20% - Accent6 2 27" xfId="7314" xr:uid="{00000000-0005-0000-0000-00008F1C0000}"/>
    <cellStyle name="20% - Accent6 2 28" xfId="7315" xr:uid="{00000000-0005-0000-0000-0000901C0000}"/>
    <cellStyle name="20% - Accent6 2 3" xfId="7316" xr:uid="{00000000-0005-0000-0000-0000911C0000}"/>
    <cellStyle name="20% - Accent6 2 3 10" xfId="7317" xr:uid="{00000000-0005-0000-0000-0000921C0000}"/>
    <cellStyle name="20% - Accent6 2 3 11" xfId="7318" xr:uid="{00000000-0005-0000-0000-0000931C0000}"/>
    <cellStyle name="20% - Accent6 2 3 12" xfId="7319" xr:uid="{00000000-0005-0000-0000-0000941C0000}"/>
    <cellStyle name="20% - Accent6 2 3 2" xfId="7320" xr:uid="{00000000-0005-0000-0000-0000951C0000}"/>
    <cellStyle name="20% - Accent6 2 3 2 10" xfId="7321" xr:uid="{00000000-0005-0000-0000-0000961C0000}"/>
    <cellStyle name="20% - Accent6 2 3 2 11" xfId="7322" xr:uid="{00000000-0005-0000-0000-0000971C0000}"/>
    <cellStyle name="20% - Accent6 2 3 2 2" xfId="7323" xr:uid="{00000000-0005-0000-0000-0000981C0000}"/>
    <cellStyle name="20% - Accent6 2 3 2 2 10" xfId="7324" xr:uid="{00000000-0005-0000-0000-0000991C0000}"/>
    <cellStyle name="20% - Accent6 2 3 2 2 2" xfId="7325" xr:uid="{00000000-0005-0000-0000-00009A1C0000}"/>
    <cellStyle name="20% - Accent6 2 3 2 2 3" xfId="7326" xr:uid="{00000000-0005-0000-0000-00009B1C0000}"/>
    <cellStyle name="20% - Accent6 2 3 2 2 4" xfId="7327" xr:uid="{00000000-0005-0000-0000-00009C1C0000}"/>
    <cellStyle name="20% - Accent6 2 3 2 2 5" xfId="7328" xr:uid="{00000000-0005-0000-0000-00009D1C0000}"/>
    <cellStyle name="20% - Accent6 2 3 2 2 6" xfId="7329" xr:uid="{00000000-0005-0000-0000-00009E1C0000}"/>
    <cellStyle name="20% - Accent6 2 3 2 2 7" xfId="7330" xr:uid="{00000000-0005-0000-0000-00009F1C0000}"/>
    <cellStyle name="20% - Accent6 2 3 2 2 8" xfId="7331" xr:uid="{00000000-0005-0000-0000-0000A01C0000}"/>
    <cellStyle name="20% - Accent6 2 3 2 2 9" xfId="7332" xr:uid="{00000000-0005-0000-0000-0000A11C0000}"/>
    <cellStyle name="20% - Accent6 2 3 2 3" xfId="7333" xr:uid="{00000000-0005-0000-0000-0000A21C0000}"/>
    <cellStyle name="20% - Accent6 2 3 2 4" xfId="7334" xr:uid="{00000000-0005-0000-0000-0000A31C0000}"/>
    <cellStyle name="20% - Accent6 2 3 2 5" xfId="7335" xr:uid="{00000000-0005-0000-0000-0000A41C0000}"/>
    <cellStyle name="20% - Accent6 2 3 2 6" xfId="7336" xr:uid="{00000000-0005-0000-0000-0000A51C0000}"/>
    <cellStyle name="20% - Accent6 2 3 2 7" xfId="7337" xr:uid="{00000000-0005-0000-0000-0000A61C0000}"/>
    <cellStyle name="20% - Accent6 2 3 2 8" xfId="7338" xr:uid="{00000000-0005-0000-0000-0000A71C0000}"/>
    <cellStyle name="20% - Accent6 2 3 2 9" xfId="7339" xr:uid="{00000000-0005-0000-0000-0000A81C0000}"/>
    <cellStyle name="20% - Accent6 2 3 3" xfId="7340" xr:uid="{00000000-0005-0000-0000-0000A91C0000}"/>
    <cellStyle name="20% - Accent6 2 3 3 10" xfId="7341" xr:uid="{00000000-0005-0000-0000-0000AA1C0000}"/>
    <cellStyle name="20% - Accent6 2 3 3 11" xfId="7342" xr:uid="{00000000-0005-0000-0000-0000AB1C0000}"/>
    <cellStyle name="20% - Accent6 2 3 3 2" xfId="7343" xr:uid="{00000000-0005-0000-0000-0000AC1C0000}"/>
    <cellStyle name="20% - Accent6 2 3 3 3" xfId="7344" xr:uid="{00000000-0005-0000-0000-0000AD1C0000}"/>
    <cellStyle name="20% - Accent6 2 3 3 4" xfId="7345" xr:uid="{00000000-0005-0000-0000-0000AE1C0000}"/>
    <cellStyle name="20% - Accent6 2 3 3 5" xfId="7346" xr:uid="{00000000-0005-0000-0000-0000AF1C0000}"/>
    <cellStyle name="20% - Accent6 2 3 3 6" xfId="7347" xr:uid="{00000000-0005-0000-0000-0000B01C0000}"/>
    <cellStyle name="20% - Accent6 2 3 3 7" xfId="7348" xr:uid="{00000000-0005-0000-0000-0000B11C0000}"/>
    <cellStyle name="20% - Accent6 2 3 3 8" xfId="7349" xr:uid="{00000000-0005-0000-0000-0000B21C0000}"/>
    <cellStyle name="20% - Accent6 2 3 3 9" xfId="7350" xr:uid="{00000000-0005-0000-0000-0000B31C0000}"/>
    <cellStyle name="20% - Accent6 2 3 4" xfId="7351" xr:uid="{00000000-0005-0000-0000-0000B41C0000}"/>
    <cellStyle name="20% - Accent6 2 3 5" xfId="7352" xr:uid="{00000000-0005-0000-0000-0000B51C0000}"/>
    <cellStyle name="20% - Accent6 2 3 6" xfId="7353" xr:uid="{00000000-0005-0000-0000-0000B61C0000}"/>
    <cellStyle name="20% - Accent6 2 3 6 2" xfId="7354" xr:uid="{00000000-0005-0000-0000-0000B71C0000}"/>
    <cellStyle name="20% - Accent6 2 3 7" xfId="7355" xr:uid="{00000000-0005-0000-0000-0000B81C0000}"/>
    <cellStyle name="20% - Accent6 2 3 7 2" xfId="7356" xr:uid="{00000000-0005-0000-0000-0000B91C0000}"/>
    <cellStyle name="20% - Accent6 2 3 8" xfId="7357" xr:uid="{00000000-0005-0000-0000-0000BA1C0000}"/>
    <cellStyle name="20% - Accent6 2 3 9" xfId="7358" xr:uid="{00000000-0005-0000-0000-0000BB1C0000}"/>
    <cellStyle name="20% - Accent6 2 4" xfId="7359" xr:uid="{00000000-0005-0000-0000-0000BC1C0000}"/>
    <cellStyle name="20% - Accent6 2 4 10" xfId="7360" xr:uid="{00000000-0005-0000-0000-0000BD1C0000}"/>
    <cellStyle name="20% - Accent6 2 4 11" xfId="7361" xr:uid="{00000000-0005-0000-0000-0000BE1C0000}"/>
    <cellStyle name="20% - Accent6 2 4 12" xfId="7362" xr:uid="{00000000-0005-0000-0000-0000BF1C0000}"/>
    <cellStyle name="20% - Accent6 2 4 2" xfId="7363" xr:uid="{00000000-0005-0000-0000-0000C01C0000}"/>
    <cellStyle name="20% - Accent6 2 4 2 10" xfId="7364" xr:uid="{00000000-0005-0000-0000-0000C11C0000}"/>
    <cellStyle name="20% - Accent6 2 4 2 11" xfId="7365" xr:uid="{00000000-0005-0000-0000-0000C21C0000}"/>
    <cellStyle name="20% - Accent6 2 4 2 2" xfId="7366" xr:uid="{00000000-0005-0000-0000-0000C31C0000}"/>
    <cellStyle name="20% - Accent6 2 4 2 2 10" xfId="7367" xr:uid="{00000000-0005-0000-0000-0000C41C0000}"/>
    <cellStyle name="20% - Accent6 2 4 2 2 2" xfId="7368" xr:uid="{00000000-0005-0000-0000-0000C51C0000}"/>
    <cellStyle name="20% - Accent6 2 4 2 2 3" xfId="7369" xr:uid="{00000000-0005-0000-0000-0000C61C0000}"/>
    <cellStyle name="20% - Accent6 2 4 2 2 4" xfId="7370" xr:uid="{00000000-0005-0000-0000-0000C71C0000}"/>
    <cellStyle name="20% - Accent6 2 4 2 2 5" xfId="7371" xr:uid="{00000000-0005-0000-0000-0000C81C0000}"/>
    <cellStyle name="20% - Accent6 2 4 2 2 6" xfId="7372" xr:uid="{00000000-0005-0000-0000-0000C91C0000}"/>
    <cellStyle name="20% - Accent6 2 4 2 2 7" xfId="7373" xr:uid="{00000000-0005-0000-0000-0000CA1C0000}"/>
    <cellStyle name="20% - Accent6 2 4 2 2 8" xfId="7374" xr:uid="{00000000-0005-0000-0000-0000CB1C0000}"/>
    <cellStyle name="20% - Accent6 2 4 2 2 9" xfId="7375" xr:uid="{00000000-0005-0000-0000-0000CC1C0000}"/>
    <cellStyle name="20% - Accent6 2 4 2 3" xfId="7376" xr:uid="{00000000-0005-0000-0000-0000CD1C0000}"/>
    <cellStyle name="20% - Accent6 2 4 2 4" xfId="7377" xr:uid="{00000000-0005-0000-0000-0000CE1C0000}"/>
    <cellStyle name="20% - Accent6 2 4 2 5" xfId="7378" xr:uid="{00000000-0005-0000-0000-0000CF1C0000}"/>
    <cellStyle name="20% - Accent6 2 4 2 6" xfId="7379" xr:uid="{00000000-0005-0000-0000-0000D01C0000}"/>
    <cellStyle name="20% - Accent6 2 4 2 7" xfId="7380" xr:uid="{00000000-0005-0000-0000-0000D11C0000}"/>
    <cellStyle name="20% - Accent6 2 4 2 8" xfId="7381" xr:uid="{00000000-0005-0000-0000-0000D21C0000}"/>
    <cellStyle name="20% - Accent6 2 4 2 9" xfId="7382" xr:uid="{00000000-0005-0000-0000-0000D31C0000}"/>
    <cellStyle name="20% - Accent6 2 4 3" xfId="7383" xr:uid="{00000000-0005-0000-0000-0000D41C0000}"/>
    <cellStyle name="20% - Accent6 2 4 3 10" xfId="7384" xr:uid="{00000000-0005-0000-0000-0000D51C0000}"/>
    <cellStyle name="20% - Accent6 2 4 3 2" xfId="7385" xr:uid="{00000000-0005-0000-0000-0000D61C0000}"/>
    <cellStyle name="20% - Accent6 2 4 3 3" xfId="7386" xr:uid="{00000000-0005-0000-0000-0000D71C0000}"/>
    <cellStyle name="20% - Accent6 2 4 3 4" xfId="7387" xr:uid="{00000000-0005-0000-0000-0000D81C0000}"/>
    <cellStyle name="20% - Accent6 2 4 3 5" xfId="7388" xr:uid="{00000000-0005-0000-0000-0000D91C0000}"/>
    <cellStyle name="20% - Accent6 2 4 3 6" xfId="7389" xr:uid="{00000000-0005-0000-0000-0000DA1C0000}"/>
    <cellStyle name="20% - Accent6 2 4 3 7" xfId="7390" xr:uid="{00000000-0005-0000-0000-0000DB1C0000}"/>
    <cellStyle name="20% - Accent6 2 4 3 8" xfId="7391" xr:uid="{00000000-0005-0000-0000-0000DC1C0000}"/>
    <cellStyle name="20% - Accent6 2 4 3 9" xfId="7392" xr:uid="{00000000-0005-0000-0000-0000DD1C0000}"/>
    <cellStyle name="20% - Accent6 2 4 4" xfId="7393" xr:uid="{00000000-0005-0000-0000-0000DE1C0000}"/>
    <cellStyle name="20% - Accent6 2 4 5" xfId="7394" xr:uid="{00000000-0005-0000-0000-0000DF1C0000}"/>
    <cellStyle name="20% - Accent6 2 4 6" xfId="7395" xr:uid="{00000000-0005-0000-0000-0000E01C0000}"/>
    <cellStyle name="20% - Accent6 2 4 7" xfId="7396" xr:uid="{00000000-0005-0000-0000-0000E11C0000}"/>
    <cellStyle name="20% - Accent6 2 4 7 2" xfId="7397" xr:uid="{00000000-0005-0000-0000-0000E21C0000}"/>
    <cellStyle name="20% - Accent6 2 4 8" xfId="7398" xr:uid="{00000000-0005-0000-0000-0000E31C0000}"/>
    <cellStyle name="20% - Accent6 2 4 9" xfId="7399" xr:uid="{00000000-0005-0000-0000-0000E41C0000}"/>
    <cellStyle name="20% - Accent6 2 5" xfId="7400" xr:uid="{00000000-0005-0000-0000-0000E51C0000}"/>
    <cellStyle name="20% - Accent6 2 5 10" xfId="7401" xr:uid="{00000000-0005-0000-0000-0000E61C0000}"/>
    <cellStyle name="20% - Accent6 2 5 11" xfId="7402" xr:uid="{00000000-0005-0000-0000-0000E71C0000}"/>
    <cellStyle name="20% - Accent6 2 5 12" xfId="7403" xr:uid="{00000000-0005-0000-0000-0000E81C0000}"/>
    <cellStyle name="20% - Accent6 2 5 2" xfId="7404" xr:uid="{00000000-0005-0000-0000-0000E91C0000}"/>
    <cellStyle name="20% - Accent6 2 5 2 10" xfId="7405" xr:uid="{00000000-0005-0000-0000-0000EA1C0000}"/>
    <cellStyle name="20% - Accent6 2 5 2 11" xfId="7406" xr:uid="{00000000-0005-0000-0000-0000EB1C0000}"/>
    <cellStyle name="20% - Accent6 2 5 2 2" xfId="7407" xr:uid="{00000000-0005-0000-0000-0000EC1C0000}"/>
    <cellStyle name="20% - Accent6 2 5 2 2 10" xfId="7408" xr:uid="{00000000-0005-0000-0000-0000ED1C0000}"/>
    <cellStyle name="20% - Accent6 2 5 2 2 2" xfId="7409" xr:uid="{00000000-0005-0000-0000-0000EE1C0000}"/>
    <cellStyle name="20% - Accent6 2 5 2 2 3" xfId="7410" xr:uid="{00000000-0005-0000-0000-0000EF1C0000}"/>
    <cellStyle name="20% - Accent6 2 5 2 2 4" xfId="7411" xr:uid="{00000000-0005-0000-0000-0000F01C0000}"/>
    <cellStyle name="20% - Accent6 2 5 2 2 5" xfId="7412" xr:uid="{00000000-0005-0000-0000-0000F11C0000}"/>
    <cellStyle name="20% - Accent6 2 5 2 2 6" xfId="7413" xr:uid="{00000000-0005-0000-0000-0000F21C0000}"/>
    <cellStyle name="20% - Accent6 2 5 2 2 7" xfId="7414" xr:uid="{00000000-0005-0000-0000-0000F31C0000}"/>
    <cellStyle name="20% - Accent6 2 5 2 2 8" xfId="7415" xr:uid="{00000000-0005-0000-0000-0000F41C0000}"/>
    <cellStyle name="20% - Accent6 2 5 2 2 9" xfId="7416" xr:uid="{00000000-0005-0000-0000-0000F51C0000}"/>
    <cellStyle name="20% - Accent6 2 5 2 3" xfId="7417" xr:uid="{00000000-0005-0000-0000-0000F61C0000}"/>
    <cellStyle name="20% - Accent6 2 5 2 4" xfId="7418" xr:uid="{00000000-0005-0000-0000-0000F71C0000}"/>
    <cellStyle name="20% - Accent6 2 5 2 5" xfId="7419" xr:uid="{00000000-0005-0000-0000-0000F81C0000}"/>
    <cellStyle name="20% - Accent6 2 5 2 6" xfId="7420" xr:uid="{00000000-0005-0000-0000-0000F91C0000}"/>
    <cellStyle name="20% - Accent6 2 5 2 7" xfId="7421" xr:uid="{00000000-0005-0000-0000-0000FA1C0000}"/>
    <cellStyle name="20% - Accent6 2 5 2 8" xfId="7422" xr:uid="{00000000-0005-0000-0000-0000FB1C0000}"/>
    <cellStyle name="20% - Accent6 2 5 2 9" xfId="7423" xr:uid="{00000000-0005-0000-0000-0000FC1C0000}"/>
    <cellStyle name="20% - Accent6 2 5 3" xfId="7424" xr:uid="{00000000-0005-0000-0000-0000FD1C0000}"/>
    <cellStyle name="20% - Accent6 2 5 3 10" xfId="7425" xr:uid="{00000000-0005-0000-0000-0000FE1C0000}"/>
    <cellStyle name="20% - Accent6 2 5 3 11" xfId="7426" xr:uid="{00000000-0005-0000-0000-0000FF1C0000}"/>
    <cellStyle name="20% - Accent6 2 5 3 2" xfId="7427" xr:uid="{00000000-0005-0000-0000-0000001D0000}"/>
    <cellStyle name="20% - Accent6 2 5 3 3" xfId="7428" xr:uid="{00000000-0005-0000-0000-0000011D0000}"/>
    <cellStyle name="20% - Accent6 2 5 3 4" xfId="7429" xr:uid="{00000000-0005-0000-0000-0000021D0000}"/>
    <cellStyle name="20% - Accent6 2 5 3 5" xfId="7430" xr:uid="{00000000-0005-0000-0000-0000031D0000}"/>
    <cellStyle name="20% - Accent6 2 5 3 6" xfId="7431" xr:uid="{00000000-0005-0000-0000-0000041D0000}"/>
    <cellStyle name="20% - Accent6 2 5 3 7" xfId="7432" xr:uid="{00000000-0005-0000-0000-0000051D0000}"/>
    <cellStyle name="20% - Accent6 2 5 3 8" xfId="7433" xr:uid="{00000000-0005-0000-0000-0000061D0000}"/>
    <cellStyle name="20% - Accent6 2 5 3 9" xfId="7434" xr:uid="{00000000-0005-0000-0000-0000071D0000}"/>
    <cellStyle name="20% - Accent6 2 5 4" xfId="7435" xr:uid="{00000000-0005-0000-0000-0000081D0000}"/>
    <cellStyle name="20% - Accent6 2 5 5" xfId="7436" xr:uid="{00000000-0005-0000-0000-0000091D0000}"/>
    <cellStyle name="20% - Accent6 2 5 6" xfId="7437" xr:uid="{00000000-0005-0000-0000-00000A1D0000}"/>
    <cellStyle name="20% - Accent6 2 5 6 2" xfId="7438" xr:uid="{00000000-0005-0000-0000-00000B1D0000}"/>
    <cellStyle name="20% - Accent6 2 5 7" xfId="7439" xr:uid="{00000000-0005-0000-0000-00000C1D0000}"/>
    <cellStyle name="20% - Accent6 2 5 7 2" xfId="7440" xr:uid="{00000000-0005-0000-0000-00000D1D0000}"/>
    <cellStyle name="20% - Accent6 2 5 8" xfId="7441" xr:uid="{00000000-0005-0000-0000-00000E1D0000}"/>
    <cellStyle name="20% - Accent6 2 5 9" xfId="7442" xr:uid="{00000000-0005-0000-0000-00000F1D0000}"/>
    <cellStyle name="20% - Accent6 2 6" xfId="7443" xr:uid="{00000000-0005-0000-0000-0000101D0000}"/>
    <cellStyle name="20% - Accent6 2 6 10" xfId="7444" xr:uid="{00000000-0005-0000-0000-0000111D0000}"/>
    <cellStyle name="20% - Accent6 2 6 11" xfId="7445" xr:uid="{00000000-0005-0000-0000-0000121D0000}"/>
    <cellStyle name="20% - Accent6 2 6 12" xfId="7446" xr:uid="{00000000-0005-0000-0000-0000131D0000}"/>
    <cellStyle name="20% - Accent6 2 6 2" xfId="7447" xr:uid="{00000000-0005-0000-0000-0000141D0000}"/>
    <cellStyle name="20% - Accent6 2 6 2 10" xfId="7448" xr:uid="{00000000-0005-0000-0000-0000151D0000}"/>
    <cellStyle name="20% - Accent6 2 6 2 11" xfId="7449" xr:uid="{00000000-0005-0000-0000-0000161D0000}"/>
    <cellStyle name="20% - Accent6 2 6 2 2" xfId="7450" xr:uid="{00000000-0005-0000-0000-0000171D0000}"/>
    <cellStyle name="20% - Accent6 2 6 2 2 10" xfId="7451" xr:uid="{00000000-0005-0000-0000-0000181D0000}"/>
    <cellStyle name="20% - Accent6 2 6 2 2 2" xfId="7452" xr:uid="{00000000-0005-0000-0000-0000191D0000}"/>
    <cellStyle name="20% - Accent6 2 6 2 2 3" xfId="7453" xr:uid="{00000000-0005-0000-0000-00001A1D0000}"/>
    <cellStyle name="20% - Accent6 2 6 2 2 4" xfId="7454" xr:uid="{00000000-0005-0000-0000-00001B1D0000}"/>
    <cellStyle name="20% - Accent6 2 6 2 2 5" xfId="7455" xr:uid="{00000000-0005-0000-0000-00001C1D0000}"/>
    <cellStyle name="20% - Accent6 2 6 2 2 6" xfId="7456" xr:uid="{00000000-0005-0000-0000-00001D1D0000}"/>
    <cellStyle name="20% - Accent6 2 6 2 2 7" xfId="7457" xr:uid="{00000000-0005-0000-0000-00001E1D0000}"/>
    <cellStyle name="20% - Accent6 2 6 2 2 8" xfId="7458" xr:uid="{00000000-0005-0000-0000-00001F1D0000}"/>
    <cellStyle name="20% - Accent6 2 6 2 2 9" xfId="7459" xr:uid="{00000000-0005-0000-0000-0000201D0000}"/>
    <cellStyle name="20% - Accent6 2 6 2 3" xfId="7460" xr:uid="{00000000-0005-0000-0000-0000211D0000}"/>
    <cellStyle name="20% - Accent6 2 6 2 4" xfId="7461" xr:uid="{00000000-0005-0000-0000-0000221D0000}"/>
    <cellStyle name="20% - Accent6 2 6 2 5" xfId="7462" xr:uid="{00000000-0005-0000-0000-0000231D0000}"/>
    <cellStyle name="20% - Accent6 2 6 2 6" xfId="7463" xr:uid="{00000000-0005-0000-0000-0000241D0000}"/>
    <cellStyle name="20% - Accent6 2 6 2 7" xfId="7464" xr:uid="{00000000-0005-0000-0000-0000251D0000}"/>
    <cellStyle name="20% - Accent6 2 6 2 8" xfId="7465" xr:uid="{00000000-0005-0000-0000-0000261D0000}"/>
    <cellStyle name="20% - Accent6 2 6 2 9" xfId="7466" xr:uid="{00000000-0005-0000-0000-0000271D0000}"/>
    <cellStyle name="20% - Accent6 2 6 3" xfId="7467" xr:uid="{00000000-0005-0000-0000-0000281D0000}"/>
    <cellStyle name="20% - Accent6 2 6 3 10" xfId="7468" xr:uid="{00000000-0005-0000-0000-0000291D0000}"/>
    <cellStyle name="20% - Accent6 2 6 3 2" xfId="7469" xr:uid="{00000000-0005-0000-0000-00002A1D0000}"/>
    <cellStyle name="20% - Accent6 2 6 3 3" xfId="7470" xr:uid="{00000000-0005-0000-0000-00002B1D0000}"/>
    <cellStyle name="20% - Accent6 2 6 3 4" xfId="7471" xr:uid="{00000000-0005-0000-0000-00002C1D0000}"/>
    <cellStyle name="20% - Accent6 2 6 3 5" xfId="7472" xr:uid="{00000000-0005-0000-0000-00002D1D0000}"/>
    <cellStyle name="20% - Accent6 2 6 3 6" xfId="7473" xr:uid="{00000000-0005-0000-0000-00002E1D0000}"/>
    <cellStyle name="20% - Accent6 2 6 3 7" xfId="7474" xr:uid="{00000000-0005-0000-0000-00002F1D0000}"/>
    <cellStyle name="20% - Accent6 2 6 3 8" xfId="7475" xr:uid="{00000000-0005-0000-0000-0000301D0000}"/>
    <cellStyle name="20% - Accent6 2 6 3 9" xfId="7476" xr:uid="{00000000-0005-0000-0000-0000311D0000}"/>
    <cellStyle name="20% - Accent6 2 6 4" xfId="7477" xr:uid="{00000000-0005-0000-0000-0000321D0000}"/>
    <cellStyle name="20% - Accent6 2 6 5" xfId="7478" xr:uid="{00000000-0005-0000-0000-0000331D0000}"/>
    <cellStyle name="20% - Accent6 2 6 6" xfId="7479" xr:uid="{00000000-0005-0000-0000-0000341D0000}"/>
    <cellStyle name="20% - Accent6 2 6 7" xfId="7480" xr:uid="{00000000-0005-0000-0000-0000351D0000}"/>
    <cellStyle name="20% - Accent6 2 6 8" xfId="7481" xr:uid="{00000000-0005-0000-0000-0000361D0000}"/>
    <cellStyle name="20% - Accent6 2 6 9" xfId="7482" xr:uid="{00000000-0005-0000-0000-0000371D0000}"/>
    <cellStyle name="20% - Accent6 2 7" xfId="7483" xr:uid="{00000000-0005-0000-0000-0000381D0000}"/>
    <cellStyle name="20% - Accent6 2 7 10" xfId="7484" xr:uid="{00000000-0005-0000-0000-0000391D0000}"/>
    <cellStyle name="20% - Accent6 2 7 11" xfId="7485" xr:uid="{00000000-0005-0000-0000-00003A1D0000}"/>
    <cellStyle name="20% - Accent6 2 7 2" xfId="7486" xr:uid="{00000000-0005-0000-0000-00003B1D0000}"/>
    <cellStyle name="20% - Accent6 2 7 2 10" xfId="7487" xr:uid="{00000000-0005-0000-0000-00003C1D0000}"/>
    <cellStyle name="20% - Accent6 2 7 2 2" xfId="7488" xr:uid="{00000000-0005-0000-0000-00003D1D0000}"/>
    <cellStyle name="20% - Accent6 2 7 2 3" xfId="7489" xr:uid="{00000000-0005-0000-0000-00003E1D0000}"/>
    <cellStyle name="20% - Accent6 2 7 2 4" xfId="7490" xr:uid="{00000000-0005-0000-0000-00003F1D0000}"/>
    <cellStyle name="20% - Accent6 2 7 2 5" xfId="7491" xr:uid="{00000000-0005-0000-0000-0000401D0000}"/>
    <cellStyle name="20% - Accent6 2 7 2 6" xfId="7492" xr:uid="{00000000-0005-0000-0000-0000411D0000}"/>
    <cellStyle name="20% - Accent6 2 7 2 7" xfId="7493" xr:uid="{00000000-0005-0000-0000-0000421D0000}"/>
    <cellStyle name="20% - Accent6 2 7 2 8" xfId="7494" xr:uid="{00000000-0005-0000-0000-0000431D0000}"/>
    <cellStyle name="20% - Accent6 2 7 2 9" xfId="7495" xr:uid="{00000000-0005-0000-0000-0000441D0000}"/>
    <cellStyle name="20% - Accent6 2 7 3" xfId="7496" xr:uid="{00000000-0005-0000-0000-0000451D0000}"/>
    <cellStyle name="20% - Accent6 2 7 4" xfId="7497" xr:uid="{00000000-0005-0000-0000-0000461D0000}"/>
    <cellStyle name="20% - Accent6 2 7 5" xfId="7498" xr:uid="{00000000-0005-0000-0000-0000471D0000}"/>
    <cellStyle name="20% - Accent6 2 7 6" xfId="7499" xr:uid="{00000000-0005-0000-0000-0000481D0000}"/>
    <cellStyle name="20% - Accent6 2 7 7" xfId="7500" xr:uid="{00000000-0005-0000-0000-0000491D0000}"/>
    <cellStyle name="20% - Accent6 2 7 8" xfId="7501" xr:uid="{00000000-0005-0000-0000-00004A1D0000}"/>
    <cellStyle name="20% - Accent6 2 7 9" xfId="7502" xr:uid="{00000000-0005-0000-0000-00004B1D0000}"/>
    <cellStyle name="20% - Accent6 2 8" xfId="7503" xr:uid="{00000000-0005-0000-0000-00004C1D0000}"/>
    <cellStyle name="20% - Accent6 2 8 10" xfId="7504" xr:uid="{00000000-0005-0000-0000-00004D1D0000}"/>
    <cellStyle name="20% - Accent6 2 8 2" xfId="7505" xr:uid="{00000000-0005-0000-0000-00004E1D0000}"/>
    <cellStyle name="20% - Accent6 2 8 2 2" xfId="7506" xr:uid="{00000000-0005-0000-0000-00004F1D0000}"/>
    <cellStyle name="20% - Accent6 2 8 3" xfId="7507" xr:uid="{00000000-0005-0000-0000-0000501D0000}"/>
    <cellStyle name="20% - Accent6 2 8 4" xfId="7508" xr:uid="{00000000-0005-0000-0000-0000511D0000}"/>
    <cellStyle name="20% - Accent6 2 8 5" xfId="7509" xr:uid="{00000000-0005-0000-0000-0000521D0000}"/>
    <cellStyle name="20% - Accent6 2 8 6" xfId="7510" xr:uid="{00000000-0005-0000-0000-0000531D0000}"/>
    <cellStyle name="20% - Accent6 2 8 7" xfId="7511" xr:uid="{00000000-0005-0000-0000-0000541D0000}"/>
    <cellStyle name="20% - Accent6 2 8 8" xfId="7512" xr:uid="{00000000-0005-0000-0000-0000551D0000}"/>
    <cellStyle name="20% - Accent6 2 8 9" xfId="7513" xr:uid="{00000000-0005-0000-0000-0000561D0000}"/>
    <cellStyle name="20% - Accent6 2 9" xfId="7514" xr:uid="{00000000-0005-0000-0000-0000571D0000}"/>
    <cellStyle name="20% - Accent6 2 9 2" xfId="7515" xr:uid="{00000000-0005-0000-0000-0000581D0000}"/>
    <cellStyle name="20% - Accent6 2 9 2 2" xfId="7516" xr:uid="{00000000-0005-0000-0000-0000591D0000}"/>
    <cellStyle name="20% - Accent6 2 9 3" xfId="7517" xr:uid="{00000000-0005-0000-0000-00005A1D0000}"/>
    <cellStyle name="20% - Accent6 20" xfId="7518" xr:uid="{00000000-0005-0000-0000-00005B1D0000}"/>
    <cellStyle name="20% - Accent6 20 2" xfId="7519" xr:uid="{00000000-0005-0000-0000-00005C1D0000}"/>
    <cellStyle name="20% - Accent6 21" xfId="7520" xr:uid="{00000000-0005-0000-0000-00005D1D0000}"/>
    <cellStyle name="20% - Accent6 21 2" xfId="7521" xr:uid="{00000000-0005-0000-0000-00005E1D0000}"/>
    <cellStyle name="20% - Accent6 22" xfId="7522" xr:uid="{00000000-0005-0000-0000-00005F1D0000}"/>
    <cellStyle name="20% - Accent6 22 2" xfId="7523" xr:uid="{00000000-0005-0000-0000-0000601D0000}"/>
    <cellStyle name="20% - Accent6 23" xfId="7524" xr:uid="{00000000-0005-0000-0000-0000611D0000}"/>
    <cellStyle name="20% - Accent6 23 10" xfId="7525" xr:uid="{00000000-0005-0000-0000-0000621D0000}"/>
    <cellStyle name="20% - Accent6 23 11" xfId="7526" xr:uid="{00000000-0005-0000-0000-0000631D0000}"/>
    <cellStyle name="20% - Accent6 23 12" xfId="7527" xr:uid="{00000000-0005-0000-0000-0000641D0000}"/>
    <cellStyle name="20% - Accent6 23 13" xfId="7528" xr:uid="{00000000-0005-0000-0000-0000651D0000}"/>
    <cellStyle name="20% - Accent6 23 14" xfId="7529" xr:uid="{00000000-0005-0000-0000-0000661D0000}"/>
    <cellStyle name="20% - Accent6 23 15" xfId="7530" xr:uid="{00000000-0005-0000-0000-0000671D0000}"/>
    <cellStyle name="20% - Accent6 23 16" xfId="7531" xr:uid="{00000000-0005-0000-0000-0000681D0000}"/>
    <cellStyle name="20% - Accent6 23 17" xfId="7532" xr:uid="{00000000-0005-0000-0000-0000691D0000}"/>
    <cellStyle name="20% - Accent6 23 18" xfId="7533" xr:uid="{00000000-0005-0000-0000-00006A1D0000}"/>
    <cellStyle name="20% - Accent6 23 19" xfId="7534" xr:uid="{00000000-0005-0000-0000-00006B1D0000}"/>
    <cellStyle name="20% - Accent6 23 2" xfId="7535" xr:uid="{00000000-0005-0000-0000-00006C1D0000}"/>
    <cellStyle name="20% - Accent6 23 20" xfId="7536" xr:uid="{00000000-0005-0000-0000-00006D1D0000}"/>
    <cellStyle name="20% - Accent6 23 21" xfId="7537" xr:uid="{00000000-0005-0000-0000-00006E1D0000}"/>
    <cellStyle name="20% - Accent6 23 22" xfId="7538" xr:uid="{00000000-0005-0000-0000-00006F1D0000}"/>
    <cellStyle name="20% - Accent6 23 23" xfId="7539" xr:uid="{00000000-0005-0000-0000-0000701D0000}"/>
    <cellStyle name="20% - Accent6 23 24" xfId="7540" xr:uid="{00000000-0005-0000-0000-0000711D0000}"/>
    <cellStyle name="20% - Accent6 23 25" xfId="7541" xr:uid="{00000000-0005-0000-0000-0000721D0000}"/>
    <cellStyle name="20% - Accent6 23 26" xfId="7542" xr:uid="{00000000-0005-0000-0000-0000731D0000}"/>
    <cellStyle name="20% - Accent6 23 27" xfId="7543" xr:uid="{00000000-0005-0000-0000-0000741D0000}"/>
    <cellStyle name="20% - Accent6 23 28" xfId="7544" xr:uid="{00000000-0005-0000-0000-0000751D0000}"/>
    <cellStyle name="20% - Accent6 23 29" xfId="7545" xr:uid="{00000000-0005-0000-0000-0000761D0000}"/>
    <cellStyle name="20% - Accent6 23 3" xfId="7546" xr:uid="{00000000-0005-0000-0000-0000771D0000}"/>
    <cellStyle name="20% - Accent6 23 30" xfId="7547" xr:uid="{00000000-0005-0000-0000-0000781D0000}"/>
    <cellStyle name="20% - Accent6 23 31" xfId="7548" xr:uid="{00000000-0005-0000-0000-0000791D0000}"/>
    <cellStyle name="20% - Accent6 23 32" xfId="7549" xr:uid="{00000000-0005-0000-0000-00007A1D0000}"/>
    <cellStyle name="20% - Accent6 23 33" xfId="7550" xr:uid="{00000000-0005-0000-0000-00007B1D0000}"/>
    <cellStyle name="20% - Accent6 23 34" xfId="7551" xr:uid="{00000000-0005-0000-0000-00007C1D0000}"/>
    <cellStyle name="20% - Accent6 23 35" xfId="7552" xr:uid="{00000000-0005-0000-0000-00007D1D0000}"/>
    <cellStyle name="20% - Accent6 23 36" xfId="7553" xr:uid="{00000000-0005-0000-0000-00007E1D0000}"/>
    <cellStyle name="20% - Accent6 23 37" xfId="7554" xr:uid="{00000000-0005-0000-0000-00007F1D0000}"/>
    <cellStyle name="20% - Accent6 23 38" xfId="7555" xr:uid="{00000000-0005-0000-0000-0000801D0000}"/>
    <cellStyle name="20% - Accent6 23 39" xfId="7556" xr:uid="{00000000-0005-0000-0000-0000811D0000}"/>
    <cellStyle name="20% - Accent6 23 4" xfId="7557" xr:uid="{00000000-0005-0000-0000-0000821D0000}"/>
    <cellStyle name="20% - Accent6 23 40" xfId="7558" xr:uid="{00000000-0005-0000-0000-0000831D0000}"/>
    <cellStyle name="20% - Accent6 23 41" xfId="7559" xr:uid="{00000000-0005-0000-0000-0000841D0000}"/>
    <cellStyle name="20% - Accent6 23 42" xfId="7560" xr:uid="{00000000-0005-0000-0000-0000851D0000}"/>
    <cellStyle name="20% - Accent6 23 43" xfId="7561" xr:uid="{00000000-0005-0000-0000-0000861D0000}"/>
    <cellStyle name="20% - Accent6 23 44" xfId="7562" xr:uid="{00000000-0005-0000-0000-0000871D0000}"/>
    <cellStyle name="20% - Accent6 23 45" xfId="7563" xr:uid="{00000000-0005-0000-0000-0000881D0000}"/>
    <cellStyle name="20% - Accent6 23 46" xfId="7564" xr:uid="{00000000-0005-0000-0000-0000891D0000}"/>
    <cellStyle name="20% - Accent6 23 47" xfId="7565" xr:uid="{00000000-0005-0000-0000-00008A1D0000}"/>
    <cellStyle name="20% - Accent6 23 48" xfId="7566" xr:uid="{00000000-0005-0000-0000-00008B1D0000}"/>
    <cellStyle name="20% - Accent6 23 49" xfId="7567" xr:uid="{00000000-0005-0000-0000-00008C1D0000}"/>
    <cellStyle name="20% - Accent6 23 5" xfId="7568" xr:uid="{00000000-0005-0000-0000-00008D1D0000}"/>
    <cellStyle name="20% - Accent6 23 50" xfId="7569" xr:uid="{00000000-0005-0000-0000-00008E1D0000}"/>
    <cellStyle name="20% - Accent6 23 51" xfId="7570" xr:uid="{00000000-0005-0000-0000-00008F1D0000}"/>
    <cellStyle name="20% - Accent6 23 52" xfId="7571" xr:uid="{00000000-0005-0000-0000-0000901D0000}"/>
    <cellStyle name="20% - Accent6 23 53" xfId="7572" xr:uid="{00000000-0005-0000-0000-0000911D0000}"/>
    <cellStyle name="20% - Accent6 23 54" xfId="7573" xr:uid="{00000000-0005-0000-0000-0000921D0000}"/>
    <cellStyle name="20% - Accent6 23 55" xfId="7574" xr:uid="{00000000-0005-0000-0000-0000931D0000}"/>
    <cellStyle name="20% - Accent6 23 56" xfId="7575" xr:uid="{00000000-0005-0000-0000-0000941D0000}"/>
    <cellStyle name="20% - Accent6 23 57" xfId="7576" xr:uid="{00000000-0005-0000-0000-0000951D0000}"/>
    <cellStyle name="20% - Accent6 23 58" xfId="7577" xr:uid="{00000000-0005-0000-0000-0000961D0000}"/>
    <cellStyle name="20% - Accent6 23 59" xfId="7578" xr:uid="{00000000-0005-0000-0000-0000971D0000}"/>
    <cellStyle name="20% - Accent6 23 6" xfId="7579" xr:uid="{00000000-0005-0000-0000-0000981D0000}"/>
    <cellStyle name="20% - Accent6 23 60" xfId="7580" xr:uid="{00000000-0005-0000-0000-0000991D0000}"/>
    <cellStyle name="20% - Accent6 23 61" xfId="7581" xr:uid="{00000000-0005-0000-0000-00009A1D0000}"/>
    <cellStyle name="20% - Accent6 23 62" xfId="7582" xr:uid="{00000000-0005-0000-0000-00009B1D0000}"/>
    <cellStyle name="20% - Accent6 23 63" xfId="7583" xr:uid="{00000000-0005-0000-0000-00009C1D0000}"/>
    <cellStyle name="20% - Accent6 23 64" xfId="7584" xr:uid="{00000000-0005-0000-0000-00009D1D0000}"/>
    <cellStyle name="20% - Accent6 23 65" xfId="7585" xr:uid="{00000000-0005-0000-0000-00009E1D0000}"/>
    <cellStyle name="20% - Accent6 23 66" xfId="7586" xr:uid="{00000000-0005-0000-0000-00009F1D0000}"/>
    <cellStyle name="20% - Accent6 23 67" xfId="7587" xr:uid="{00000000-0005-0000-0000-0000A01D0000}"/>
    <cellStyle name="20% - Accent6 23 68" xfId="7588" xr:uid="{00000000-0005-0000-0000-0000A11D0000}"/>
    <cellStyle name="20% - Accent6 23 69" xfId="7589" xr:uid="{00000000-0005-0000-0000-0000A21D0000}"/>
    <cellStyle name="20% - Accent6 23 7" xfId="7590" xr:uid="{00000000-0005-0000-0000-0000A31D0000}"/>
    <cellStyle name="20% - Accent6 23 70" xfId="7591" xr:uid="{00000000-0005-0000-0000-0000A41D0000}"/>
    <cellStyle name="20% - Accent6 23 71" xfId="7592" xr:uid="{00000000-0005-0000-0000-0000A51D0000}"/>
    <cellStyle name="20% - Accent6 23 72" xfId="7593" xr:uid="{00000000-0005-0000-0000-0000A61D0000}"/>
    <cellStyle name="20% - Accent6 23 73" xfId="7594" xr:uid="{00000000-0005-0000-0000-0000A71D0000}"/>
    <cellStyle name="20% - Accent6 23 74" xfId="7595" xr:uid="{00000000-0005-0000-0000-0000A81D0000}"/>
    <cellStyle name="20% - Accent6 23 75" xfId="7596" xr:uid="{00000000-0005-0000-0000-0000A91D0000}"/>
    <cellStyle name="20% - Accent6 23 76" xfId="7597" xr:uid="{00000000-0005-0000-0000-0000AA1D0000}"/>
    <cellStyle name="20% - Accent6 23 77" xfId="7598" xr:uid="{00000000-0005-0000-0000-0000AB1D0000}"/>
    <cellStyle name="20% - Accent6 23 78" xfId="7599" xr:uid="{00000000-0005-0000-0000-0000AC1D0000}"/>
    <cellStyle name="20% - Accent6 23 79" xfId="7600" xr:uid="{00000000-0005-0000-0000-0000AD1D0000}"/>
    <cellStyle name="20% - Accent6 23 8" xfId="7601" xr:uid="{00000000-0005-0000-0000-0000AE1D0000}"/>
    <cellStyle name="20% - Accent6 23 80" xfId="7602" xr:uid="{00000000-0005-0000-0000-0000AF1D0000}"/>
    <cellStyle name="20% - Accent6 23 81" xfId="7603" xr:uid="{00000000-0005-0000-0000-0000B01D0000}"/>
    <cellStyle name="20% - Accent6 23 82" xfId="7604" xr:uid="{00000000-0005-0000-0000-0000B11D0000}"/>
    <cellStyle name="20% - Accent6 23 83" xfId="7605" xr:uid="{00000000-0005-0000-0000-0000B21D0000}"/>
    <cellStyle name="20% - Accent6 23 84" xfId="7606" xr:uid="{00000000-0005-0000-0000-0000B31D0000}"/>
    <cellStyle name="20% - Accent6 23 85" xfId="7607" xr:uid="{00000000-0005-0000-0000-0000B41D0000}"/>
    <cellStyle name="20% - Accent6 23 86" xfId="7608" xr:uid="{00000000-0005-0000-0000-0000B51D0000}"/>
    <cellStyle name="20% - Accent6 23 87" xfId="7609" xr:uid="{00000000-0005-0000-0000-0000B61D0000}"/>
    <cellStyle name="20% - Accent6 23 88" xfId="7610" xr:uid="{00000000-0005-0000-0000-0000B71D0000}"/>
    <cellStyle name="20% - Accent6 23 89" xfId="7611" xr:uid="{00000000-0005-0000-0000-0000B81D0000}"/>
    <cellStyle name="20% - Accent6 23 9" xfId="7612" xr:uid="{00000000-0005-0000-0000-0000B91D0000}"/>
    <cellStyle name="20% - Accent6 23 90" xfId="7613" xr:uid="{00000000-0005-0000-0000-0000BA1D0000}"/>
    <cellStyle name="20% - Accent6 23 91" xfId="7614" xr:uid="{00000000-0005-0000-0000-0000BB1D0000}"/>
    <cellStyle name="20% - Accent6 23 92" xfId="7615" xr:uid="{00000000-0005-0000-0000-0000BC1D0000}"/>
    <cellStyle name="20% - Accent6 23 93" xfId="7616" xr:uid="{00000000-0005-0000-0000-0000BD1D0000}"/>
    <cellStyle name="20% - Accent6 24" xfId="7617" xr:uid="{00000000-0005-0000-0000-0000BE1D0000}"/>
    <cellStyle name="20% - Accent6 24 10" xfId="7618" xr:uid="{00000000-0005-0000-0000-0000BF1D0000}"/>
    <cellStyle name="20% - Accent6 24 11" xfId="7619" xr:uid="{00000000-0005-0000-0000-0000C01D0000}"/>
    <cellStyle name="20% - Accent6 24 12" xfId="7620" xr:uid="{00000000-0005-0000-0000-0000C11D0000}"/>
    <cellStyle name="20% - Accent6 24 13" xfId="7621" xr:uid="{00000000-0005-0000-0000-0000C21D0000}"/>
    <cellStyle name="20% - Accent6 24 14" xfId="7622" xr:uid="{00000000-0005-0000-0000-0000C31D0000}"/>
    <cellStyle name="20% - Accent6 24 15" xfId="7623" xr:uid="{00000000-0005-0000-0000-0000C41D0000}"/>
    <cellStyle name="20% - Accent6 24 16" xfId="7624" xr:uid="{00000000-0005-0000-0000-0000C51D0000}"/>
    <cellStyle name="20% - Accent6 24 17" xfId="7625" xr:uid="{00000000-0005-0000-0000-0000C61D0000}"/>
    <cellStyle name="20% - Accent6 24 18" xfId="7626" xr:uid="{00000000-0005-0000-0000-0000C71D0000}"/>
    <cellStyle name="20% - Accent6 24 19" xfId="7627" xr:uid="{00000000-0005-0000-0000-0000C81D0000}"/>
    <cellStyle name="20% - Accent6 24 2" xfId="7628" xr:uid="{00000000-0005-0000-0000-0000C91D0000}"/>
    <cellStyle name="20% - Accent6 24 20" xfId="7629" xr:uid="{00000000-0005-0000-0000-0000CA1D0000}"/>
    <cellStyle name="20% - Accent6 24 21" xfId="7630" xr:uid="{00000000-0005-0000-0000-0000CB1D0000}"/>
    <cellStyle name="20% - Accent6 24 22" xfId="7631" xr:uid="{00000000-0005-0000-0000-0000CC1D0000}"/>
    <cellStyle name="20% - Accent6 24 23" xfId="7632" xr:uid="{00000000-0005-0000-0000-0000CD1D0000}"/>
    <cellStyle name="20% - Accent6 24 24" xfId="7633" xr:uid="{00000000-0005-0000-0000-0000CE1D0000}"/>
    <cellStyle name="20% - Accent6 24 25" xfId="7634" xr:uid="{00000000-0005-0000-0000-0000CF1D0000}"/>
    <cellStyle name="20% - Accent6 24 26" xfId="7635" xr:uid="{00000000-0005-0000-0000-0000D01D0000}"/>
    <cellStyle name="20% - Accent6 24 27" xfId="7636" xr:uid="{00000000-0005-0000-0000-0000D11D0000}"/>
    <cellStyle name="20% - Accent6 24 28" xfId="7637" xr:uid="{00000000-0005-0000-0000-0000D21D0000}"/>
    <cellStyle name="20% - Accent6 24 29" xfId="7638" xr:uid="{00000000-0005-0000-0000-0000D31D0000}"/>
    <cellStyle name="20% - Accent6 24 3" xfId="7639" xr:uid="{00000000-0005-0000-0000-0000D41D0000}"/>
    <cellStyle name="20% - Accent6 24 30" xfId="7640" xr:uid="{00000000-0005-0000-0000-0000D51D0000}"/>
    <cellStyle name="20% - Accent6 24 31" xfId="7641" xr:uid="{00000000-0005-0000-0000-0000D61D0000}"/>
    <cellStyle name="20% - Accent6 24 32" xfId="7642" xr:uid="{00000000-0005-0000-0000-0000D71D0000}"/>
    <cellStyle name="20% - Accent6 24 33" xfId="7643" xr:uid="{00000000-0005-0000-0000-0000D81D0000}"/>
    <cellStyle name="20% - Accent6 24 34" xfId="7644" xr:uid="{00000000-0005-0000-0000-0000D91D0000}"/>
    <cellStyle name="20% - Accent6 24 35" xfId="7645" xr:uid="{00000000-0005-0000-0000-0000DA1D0000}"/>
    <cellStyle name="20% - Accent6 24 36" xfId="7646" xr:uid="{00000000-0005-0000-0000-0000DB1D0000}"/>
    <cellStyle name="20% - Accent6 24 37" xfId="7647" xr:uid="{00000000-0005-0000-0000-0000DC1D0000}"/>
    <cellStyle name="20% - Accent6 24 38" xfId="7648" xr:uid="{00000000-0005-0000-0000-0000DD1D0000}"/>
    <cellStyle name="20% - Accent6 24 39" xfId="7649" xr:uid="{00000000-0005-0000-0000-0000DE1D0000}"/>
    <cellStyle name="20% - Accent6 24 4" xfId="7650" xr:uid="{00000000-0005-0000-0000-0000DF1D0000}"/>
    <cellStyle name="20% - Accent6 24 40" xfId="7651" xr:uid="{00000000-0005-0000-0000-0000E01D0000}"/>
    <cellStyle name="20% - Accent6 24 41" xfId="7652" xr:uid="{00000000-0005-0000-0000-0000E11D0000}"/>
    <cellStyle name="20% - Accent6 24 42" xfId="7653" xr:uid="{00000000-0005-0000-0000-0000E21D0000}"/>
    <cellStyle name="20% - Accent6 24 43" xfId="7654" xr:uid="{00000000-0005-0000-0000-0000E31D0000}"/>
    <cellStyle name="20% - Accent6 24 44" xfId="7655" xr:uid="{00000000-0005-0000-0000-0000E41D0000}"/>
    <cellStyle name="20% - Accent6 24 45" xfId="7656" xr:uid="{00000000-0005-0000-0000-0000E51D0000}"/>
    <cellStyle name="20% - Accent6 24 46" xfId="7657" xr:uid="{00000000-0005-0000-0000-0000E61D0000}"/>
    <cellStyle name="20% - Accent6 24 47" xfId="7658" xr:uid="{00000000-0005-0000-0000-0000E71D0000}"/>
    <cellStyle name="20% - Accent6 24 48" xfId="7659" xr:uid="{00000000-0005-0000-0000-0000E81D0000}"/>
    <cellStyle name="20% - Accent6 24 49" xfId="7660" xr:uid="{00000000-0005-0000-0000-0000E91D0000}"/>
    <cellStyle name="20% - Accent6 24 5" xfId="7661" xr:uid="{00000000-0005-0000-0000-0000EA1D0000}"/>
    <cellStyle name="20% - Accent6 24 50" xfId="7662" xr:uid="{00000000-0005-0000-0000-0000EB1D0000}"/>
    <cellStyle name="20% - Accent6 24 51" xfId="7663" xr:uid="{00000000-0005-0000-0000-0000EC1D0000}"/>
    <cellStyle name="20% - Accent6 24 52" xfId="7664" xr:uid="{00000000-0005-0000-0000-0000ED1D0000}"/>
    <cellStyle name="20% - Accent6 24 53" xfId="7665" xr:uid="{00000000-0005-0000-0000-0000EE1D0000}"/>
    <cellStyle name="20% - Accent6 24 54" xfId="7666" xr:uid="{00000000-0005-0000-0000-0000EF1D0000}"/>
    <cellStyle name="20% - Accent6 24 55" xfId="7667" xr:uid="{00000000-0005-0000-0000-0000F01D0000}"/>
    <cellStyle name="20% - Accent6 24 56" xfId="7668" xr:uid="{00000000-0005-0000-0000-0000F11D0000}"/>
    <cellStyle name="20% - Accent6 24 57" xfId="7669" xr:uid="{00000000-0005-0000-0000-0000F21D0000}"/>
    <cellStyle name="20% - Accent6 24 58" xfId="7670" xr:uid="{00000000-0005-0000-0000-0000F31D0000}"/>
    <cellStyle name="20% - Accent6 24 59" xfId="7671" xr:uid="{00000000-0005-0000-0000-0000F41D0000}"/>
    <cellStyle name="20% - Accent6 24 6" xfId="7672" xr:uid="{00000000-0005-0000-0000-0000F51D0000}"/>
    <cellStyle name="20% - Accent6 24 60" xfId="7673" xr:uid="{00000000-0005-0000-0000-0000F61D0000}"/>
    <cellStyle name="20% - Accent6 24 61" xfId="7674" xr:uid="{00000000-0005-0000-0000-0000F71D0000}"/>
    <cellStyle name="20% - Accent6 24 62" xfId="7675" xr:uid="{00000000-0005-0000-0000-0000F81D0000}"/>
    <cellStyle name="20% - Accent6 24 63" xfId="7676" xr:uid="{00000000-0005-0000-0000-0000F91D0000}"/>
    <cellStyle name="20% - Accent6 24 64" xfId="7677" xr:uid="{00000000-0005-0000-0000-0000FA1D0000}"/>
    <cellStyle name="20% - Accent6 24 65" xfId="7678" xr:uid="{00000000-0005-0000-0000-0000FB1D0000}"/>
    <cellStyle name="20% - Accent6 24 66" xfId="7679" xr:uid="{00000000-0005-0000-0000-0000FC1D0000}"/>
    <cellStyle name="20% - Accent6 24 67" xfId="7680" xr:uid="{00000000-0005-0000-0000-0000FD1D0000}"/>
    <cellStyle name="20% - Accent6 24 68" xfId="7681" xr:uid="{00000000-0005-0000-0000-0000FE1D0000}"/>
    <cellStyle name="20% - Accent6 24 69" xfId="7682" xr:uid="{00000000-0005-0000-0000-0000FF1D0000}"/>
    <cellStyle name="20% - Accent6 24 7" xfId="7683" xr:uid="{00000000-0005-0000-0000-0000001E0000}"/>
    <cellStyle name="20% - Accent6 24 70" xfId="7684" xr:uid="{00000000-0005-0000-0000-0000011E0000}"/>
    <cellStyle name="20% - Accent6 24 71" xfId="7685" xr:uid="{00000000-0005-0000-0000-0000021E0000}"/>
    <cellStyle name="20% - Accent6 24 72" xfId="7686" xr:uid="{00000000-0005-0000-0000-0000031E0000}"/>
    <cellStyle name="20% - Accent6 24 73" xfId="7687" xr:uid="{00000000-0005-0000-0000-0000041E0000}"/>
    <cellStyle name="20% - Accent6 24 74" xfId="7688" xr:uid="{00000000-0005-0000-0000-0000051E0000}"/>
    <cellStyle name="20% - Accent6 24 75" xfId="7689" xr:uid="{00000000-0005-0000-0000-0000061E0000}"/>
    <cellStyle name="20% - Accent6 24 76" xfId="7690" xr:uid="{00000000-0005-0000-0000-0000071E0000}"/>
    <cellStyle name="20% - Accent6 24 77" xfId="7691" xr:uid="{00000000-0005-0000-0000-0000081E0000}"/>
    <cellStyle name="20% - Accent6 24 78" xfId="7692" xr:uid="{00000000-0005-0000-0000-0000091E0000}"/>
    <cellStyle name="20% - Accent6 24 79" xfId="7693" xr:uid="{00000000-0005-0000-0000-00000A1E0000}"/>
    <cellStyle name="20% - Accent6 24 8" xfId="7694" xr:uid="{00000000-0005-0000-0000-00000B1E0000}"/>
    <cellStyle name="20% - Accent6 24 80" xfId="7695" xr:uid="{00000000-0005-0000-0000-00000C1E0000}"/>
    <cellStyle name="20% - Accent6 24 81" xfId="7696" xr:uid="{00000000-0005-0000-0000-00000D1E0000}"/>
    <cellStyle name="20% - Accent6 24 82" xfId="7697" xr:uid="{00000000-0005-0000-0000-00000E1E0000}"/>
    <cellStyle name="20% - Accent6 24 83" xfId="7698" xr:uid="{00000000-0005-0000-0000-00000F1E0000}"/>
    <cellStyle name="20% - Accent6 24 84" xfId="7699" xr:uid="{00000000-0005-0000-0000-0000101E0000}"/>
    <cellStyle name="20% - Accent6 24 85" xfId="7700" xr:uid="{00000000-0005-0000-0000-0000111E0000}"/>
    <cellStyle name="20% - Accent6 24 86" xfId="7701" xr:uid="{00000000-0005-0000-0000-0000121E0000}"/>
    <cellStyle name="20% - Accent6 24 87" xfId="7702" xr:uid="{00000000-0005-0000-0000-0000131E0000}"/>
    <cellStyle name="20% - Accent6 24 88" xfId="7703" xr:uid="{00000000-0005-0000-0000-0000141E0000}"/>
    <cellStyle name="20% - Accent6 24 89" xfId="7704" xr:uid="{00000000-0005-0000-0000-0000151E0000}"/>
    <cellStyle name="20% - Accent6 24 9" xfId="7705" xr:uid="{00000000-0005-0000-0000-0000161E0000}"/>
    <cellStyle name="20% - Accent6 24 90" xfId="7706" xr:uid="{00000000-0005-0000-0000-0000171E0000}"/>
    <cellStyle name="20% - Accent6 24 91" xfId="7707" xr:uid="{00000000-0005-0000-0000-0000181E0000}"/>
    <cellStyle name="20% - Accent6 24 92" xfId="7708" xr:uid="{00000000-0005-0000-0000-0000191E0000}"/>
    <cellStyle name="20% - Accent6 24 93" xfId="7709" xr:uid="{00000000-0005-0000-0000-00001A1E0000}"/>
    <cellStyle name="20% - Accent6 25" xfId="7710" xr:uid="{00000000-0005-0000-0000-00001B1E0000}"/>
    <cellStyle name="20% - Accent6 25 10" xfId="7711" xr:uid="{00000000-0005-0000-0000-00001C1E0000}"/>
    <cellStyle name="20% - Accent6 25 11" xfId="7712" xr:uid="{00000000-0005-0000-0000-00001D1E0000}"/>
    <cellStyle name="20% - Accent6 25 12" xfId="7713" xr:uid="{00000000-0005-0000-0000-00001E1E0000}"/>
    <cellStyle name="20% - Accent6 25 13" xfId="7714" xr:uid="{00000000-0005-0000-0000-00001F1E0000}"/>
    <cellStyle name="20% - Accent6 25 14" xfId="7715" xr:uid="{00000000-0005-0000-0000-0000201E0000}"/>
    <cellStyle name="20% - Accent6 25 15" xfId="7716" xr:uid="{00000000-0005-0000-0000-0000211E0000}"/>
    <cellStyle name="20% - Accent6 25 16" xfId="7717" xr:uid="{00000000-0005-0000-0000-0000221E0000}"/>
    <cellStyle name="20% - Accent6 25 17" xfId="7718" xr:uid="{00000000-0005-0000-0000-0000231E0000}"/>
    <cellStyle name="20% - Accent6 25 18" xfId="7719" xr:uid="{00000000-0005-0000-0000-0000241E0000}"/>
    <cellStyle name="20% - Accent6 25 19" xfId="7720" xr:uid="{00000000-0005-0000-0000-0000251E0000}"/>
    <cellStyle name="20% - Accent6 25 2" xfId="7721" xr:uid="{00000000-0005-0000-0000-0000261E0000}"/>
    <cellStyle name="20% - Accent6 25 20" xfId="7722" xr:uid="{00000000-0005-0000-0000-0000271E0000}"/>
    <cellStyle name="20% - Accent6 25 21" xfId="7723" xr:uid="{00000000-0005-0000-0000-0000281E0000}"/>
    <cellStyle name="20% - Accent6 25 22" xfId="7724" xr:uid="{00000000-0005-0000-0000-0000291E0000}"/>
    <cellStyle name="20% - Accent6 25 23" xfId="7725" xr:uid="{00000000-0005-0000-0000-00002A1E0000}"/>
    <cellStyle name="20% - Accent6 25 24" xfId="7726" xr:uid="{00000000-0005-0000-0000-00002B1E0000}"/>
    <cellStyle name="20% - Accent6 25 25" xfId="7727" xr:uid="{00000000-0005-0000-0000-00002C1E0000}"/>
    <cellStyle name="20% - Accent6 25 26" xfId="7728" xr:uid="{00000000-0005-0000-0000-00002D1E0000}"/>
    <cellStyle name="20% - Accent6 25 27" xfId="7729" xr:uid="{00000000-0005-0000-0000-00002E1E0000}"/>
    <cellStyle name="20% - Accent6 25 28" xfId="7730" xr:uid="{00000000-0005-0000-0000-00002F1E0000}"/>
    <cellStyle name="20% - Accent6 25 29" xfId="7731" xr:uid="{00000000-0005-0000-0000-0000301E0000}"/>
    <cellStyle name="20% - Accent6 25 3" xfId="7732" xr:uid="{00000000-0005-0000-0000-0000311E0000}"/>
    <cellStyle name="20% - Accent6 25 30" xfId="7733" xr:uid="{00000000-0005-0000-0000-0000321E0000}"/>
    <cellStyle name="20% - Accent6 25 31" xfId="7734" xr:uid="{00000000-0005-0000-0000-0000331E0000}"/>
    <cellStyle name="20% - Accent6 25 32" xfId="7735" xr:uid="{00000000-0005-0000-0000-0000341E0000}"/>
    <cellStyle name="20% - Accent6 25 33" xfId="7736" xr:uid="{00000000-0005-0000-0000-0000351E0000}"/>
    <cellStyle name="20% - Accent6 25 34" xfId="7737" xr:uid="{00000000-0005-0000-0000-0000361E0000}"/>
    <cellStyle name="20% - Accent6 25 35" xfId="7738" xr:uid="{00000000-0005-0000-0000-0000371E0000}"/>
    <cellStyle name="20% - Accent6 25 36" xfId="7739" xr:uid="{00000000-0005-0000-0000-0000381E0000}"/>
    <cellStyle name="20% - Accent6 25 37" xfId="7740" xr:uid="{00000000-0005-0000-0000-0000391E0000}"/>
    <cellStyle name="20% - Accent6 25 38" xfId="7741" xr:uid="{00000000-0005-0000-0000-00003A1E0000}"/>
    <cellStyle name="20% - Accent6 25 39" xfId="7742" xr:uid="{00000000-0005-0000-0000-00003B1E0000}"/>
    <cellStyle name="20% - Accent6 25 4" xfId="7743" xr:uid="{00000000-0005-0000-0000-00003C1E0000}"/>
    <cellStyle name="20% - Accent6 25 40" xfId="7744" xr:uid="{00000000-0005-0000-0000-00003D1E0000}"/>
    <cellStyle name="20% - Accent6 25 41" xfId="7745" xr:uid="{00000000-0005-0000-0000-00003E1E0000}"/>
    <cellStyle name="20% - Accent6 25 42" xfId="7746" xr:uid="{00000000-0005-0000-0000-00003F1E0000}"/>
    <cellStyle name="20% - Accent6 25 43" xfId="7747" xr:uid="{00000000-0005-0000-0000-0000401E0000}"/>
    <cellStyle name="20% - Accent6 25 44" xfId="7748" xr:uid="{00000000-0005-0000-0000-0000411E0000}"/>
    <cellStyle name="20% - Accent6 25 45" xfId="7749" xr:uid="{00000000-0005-0000-0000-0000421E0000}"/>
    <cellStyle name="20% - Accent6 25 46" xfId="7750" xr:uid="{00000000-0005-0000-0000-0000431E0000}"/>
    <cellStyle name="20% - Accent6 25 47" xfId="7751" xr:uid="{00000000-0005-0000-0000-0000441E0000}"/>
    <cellStyle name="20% - Accent6 25 48" xfId="7752" xr:uid="{00000000-0005-0000-0000-0000451E0000}"/>
    <cellStyle name="20% - Accent6 25 49" xfId="7753" xr:uid="{00000000-0005-0000-0000-0000461E0000}"/>
    <cellStyle name="20% - Accent6 25 5" xfId="7754" xr:uid="{00000000-0005-0000-0000-0000471E0000}"/>
    <cellStyle name="20% - Accent6 25 50" xfId="7755" xr:uid="{00000000-0005-0000-0000-0000481E0000}"/>
    <cellStyle name="20% - Accent6 25 51" xfId="7756" xr:uid="{00000000-0005-0000-0000-0000491E0000}"/>
    <cellStyle name="20% - Accent6 25 52" xfId="7757" xr:uid="{00000000-0005-0000-0000-00004A1E0000}"/>
    <cellStyle name="20% - Accent6 25 53" xfId="7758" xr:uid="{00000000-0005-0000-0000-00004B1E0000}"/>
    <cellStyle name="20% - Accent6 25 54" xfId="7759" xr:uid="{00000000-0005-0000-0000-00004C1E0000}"/>
    <cellStyle name="20% - Accent6 25 55" xfId="7760" xr:uid="{00000000-0005-0000-0000-00004D1E0000}"/>
    <cellStyle name="20% - Accent6 25 56" xfId="7761" xr:uid="{00000000-0005-0000-0000-00004E1E0000}"/>
    <cellStyle name="20% - Accent6 25 57" xfId="7762" xr:uid="{00000000-0005-0000-0000-00004F1E0000}"/>
    <cellStyle name="20% - Accent6 25 58" xfId="7763" xr:uid="{00000000-0005-0000-0000-0000501E0000}"/>
    <cellStyle name="20% - Accent6 25 59" xfId="7764" xr:uid="{00000000-0005-0000-0000-0000511E0000}"/>
    <cellStyle name="20% - Accent6 25 6" xfId="7765" xr:uid="{00000000-0005-0000-0000-0000521E0000}"/>
    <cellStyle name="20% - Accent6 25 60" xfId="7766" xr:uid="{00000000-0005-0000-0000-0000531E0000}"/>
    <cellStyle name="20% - Accent6 25 61" xfId="7767" xr:uid="{00000000-0005-0000-0000-0000541E0000}"/>
    <cellStyle name="20% - Accent6 25 62" xfId="7768" xr:uid="{00000000-0005-0000-0000-0000551E0000}"/>
    <cellStyle name="20% - Accent6 25 63" xfId="7769" xr:uid="{00000000-0005-0000-0000-0000561E0000}"/>
    <cellStyle name="20% - Accent6 25 64" xfId="7770" xr:uid="{00000000-0005-0000-0000-0000571E0000}"/>
    <cellStyle name="20% - Accent6 25 65" xfId="7771" xr:uid="{00000000-0005-0000-0000-0000581E0000}"/>
    <cellStyle name="20% - Accent6 25 66" xfId="7772" xr:uid="{00000000-0005-0000-0000-0000591E0000}"/>
    <cellStyle name="20% - Accent6 25 67" xfId="7773" xr:uid="{00000000-0005-0000-0000-00005A1E0000}"/>
    <cellStyle name="20% - Accent6 25 68" xfId="7774" xr:uid="{00000000-0005-0000-0000-00005B1E0000}"/>
    <cellStyle name="20% - Accent6 25 69" xfId="7775" xr:uid="{00000000-0005-0000-0000-00005C1E0000}"/>
    <cellStyle name="20% - Accent6 25 7" xfId="7776" xr:uid="{00000000-0005-0000-0000-00005D1E0000}"/>
    <cellStyle name="20% - Accent6 25 70" xfId="7777" xr:uid="{00000000-0005-0000-0000-00005E1E0000}"/>
    <cellStyle name="20% - Accent6 25 71" xfId="7778" xr:uid="{00000000-0005-0000-0000-00005F1E0000}"/>
    <cellStyle name="20% - Accent6 25 72" xfId="7779" xr:uid="{00000000-0005-0000-0000-0000601E0000}"/>
    <cellStyle name="20% - Accent6 25 73" xfId="7780" xr:uid="{00000000-0005-0000-0000-0000611E0000}"/>
    <cellStyle name="20% - Accent6 25 74" xfId="7781" xr:uid="{00000000-0005-0000-0000-0000621E0000}"/>
    <cellStyle name="20% - Accent6 25 75" xfId="7782" xr:uid="{00000000-0005-0000-0000-0000631E0000}"/>
    <cellStyle name="20% - Accent6 25 76" xfId="7783" xr:uid="{00000000-0005-0000-0000-0000641E0000}"/>
    <cellStyle name="20% - Accent6 25 77" xfId="7784" xr:uid="{00000000-0005-0000-0000-0000651E0000}"/>
    <cellStyle name="20% - Accent6 25 78" xfId="7785" xr:uid="{00000000-0005-0000-0000-0000661E0000}"/>
    <cellStyle name="20% - Accent6 25 79" xfId="7786" xr:uid="{00000000-0005-0000-0000-0000671E0000}"/>
    <cellStyle name="20% - Accent6 25 8" xfId="7787" xr:uid="{00000000-0005-0000-0000-0000681E0000}"/>
    <cellStyle name="20% - Accent6 25 80" xfId="7788" xr:uid="{00000000-0005-0000-0000-0000691E0000}"/>
    <cellStyle name="20% - Accent6 25 81" xfId="7789" xr:uid="{00000000-0005-0000-0000-00006A1E0000}"/>
    <cellStyle name="20% - Accent6 25 82" xfId="7790" xr:uid="{00000000-0005-0000-0000-00006B1E0000}"/>
    <cellStyle name="20% - Accent6 25 83" xfId="7791" xr:uid="{00000000-0005-0000-0000-00006C1E0000}"/>
    <cellStyle name="20% - Accent6 25 84" xfId="7792" xr:uid="{00000000-0005-0000-0000-00006D1E0000}"/>
    <cellStyle name="20% - Accent6 25 85" xfId="7793" xr:uid="{00000000-0005-0000-0000-00006E1E0000}"/>
    <cellStyle name="20% - Accent6 25 86" xfId="7794" xr:uid="{00000000-0005-0000-0000-00006F1E0000}"/>
    <cellStyle name="20% - Accent6 25 87" xfId="7795" xr:uid="{00000000-0005-0000-0000-0000701E0000}"/>
    <cellStyle name="20% - Accent6 25 88" xfId="7796" xr:uid="{00000000-0005-0000-0000-0000711E0000}"/>
    <cellStyle name="20% - Accent6 25 89" xfId="7797" xr:uid="{00000000-0005-0000-0000-0000721E0000}"/>
    <cellStyle name="20% - Accent6 25 9" xfId="7798" xr:uid="{00000000-0005-0000-0000-0000731E0000}"/>
    <cellStyle name="20% - Accent6 25 90" xfId="7799" xr:uid="{00000000-0005-0000-0000-0000741E0000}"/>
    <cellStyle name="20% - Accent6 25 91" xfId="7800" xr:uid="{00000000-0005-0000-0000-0000751E0000}"/>
    <cellStyle name="20% - Accent6 25 92" xfId="7801" xr:uid="{00000000-0005-0000-0000-0000761E0000}"/>
    <cellStyle name="20% - Accent6 25 93" xfId="7802" xr:uid="{00000000-0005-0000-0000-0000771E0000}"/>
    <cellStyle name="20% - Accent6 26" xfId="7803" xr:uid="{00000000-0005-0000-0000-0000781E0000}"/>
    <cellStyle name="20% - Accent6 26 10" xfId="7804" xr:uid="{00000000-0005-0000-0000-0000791E0000}"/>
    <cellStyle name="20% - Accent6 26 11" xfId="7805" xr:uid="{00000000-0005-0000-0000-00007A1E0000}"/>
    <cellStyle name="20% - Accent6 26 12" xfId="7806" xr:uid="{00000000-0005-0000-0000-00007B1E0000}"/>
    <cellStyle name="20% - Accent6 26 13" xfId="7807" xr:uid="{00000000-0005-0000-0000-00007C1E0000}"/>
    <cellStyle name="20% - Accent6 26 14" xfId="7808" xr:uid="{00000000-0005-0000-0000-00007D1E0000}"/>
    <cellStyle name="20% - Accent6 26 15" xfId="7809" xr:uid="{00000000-0005-0000-0000-00007E1E0000}"/>
    <cellStyle name="20% - Accent6 26 16" xfId="7810" xr:uid="{00000000-0005-0000-0000-00007F1E0000}"/>
    <cellStyle name="20% - Accent6 26 17" xfId="7811" xr:uid="{00000000-0005-0000-0000-0000801E0000}"/>
    <cellStyle name="20% - Accent6 26 18" xfId="7812" xr:uid="{00000000-0005-0000-0000-0000811E0000}"/>
    <cellStyle name="20% - Accent6 26 19" xfId="7813" xr:uid="{00000000-0005-0000-0000-0000821E0000}"/>
    <cellStyle name="20% - Accent6 26 2" xfId="7814" xr:uid="{00000000-0005-0000-0000-0000831E0000}"/>
    <cellStyle name="20% - Accent6 26 20" xfId="7815" xr:uid="{00000000-0005-0000-0000-0000841E0000}"/>
    <cellStyle name="20% - Accent6 26 21" xfId="7816" xr:uid="{00000000-0005-0000-0000-0000851E0000}"/>
    <cellStyle name="20% - Accent6 26 22" xfId="7817" xr:uid="{00000000-0005-0000-0000-0000861E0000}"/>
    <cellStyle name="20% - Accent6 26 23" xfId="7818" xr:uid="{00000000-0005-0000-0000-0000871E0000}"/>
    <cellStyle name="20% - Accent6 26 24" xfId="7819" xr:uid="{00000000-0005-0000-0000-0000881E0000}"/>
    <cellStyle name="20% - Accent6 26 25" xfId="7820" xr:uid="{00000000-0005-0000-0000-0000891E0000}"/>
    <cellStyle name="20% - Accent6 26 26" xfId="7821" xr:uid="{00000000-0005-0000-0000-00008A1E0000}"/>
    <cellStyle name="20% - Accent6 26 27" xfId="7822" xr:uid="{00000000-0005-0000-0000-00008B1E0000}"/>
    <cellStyle name="20% - Accent6 26 28" xfId="7823" xr:uid="{00000000-0005-0000-0000-00008C1E0000}"/>
    <cellStyle name="20% - Accent6 26 29" xfId="7824" xr:uid="{00000000-0005-0000-0000-00008D1E0000}"/>
    <cellStyle name="20% - Accent6 26 3" xfId="7825" xr:uid="{00000000-0005-0000-0000-00008E1E0000}"/>
    <cellStyle name="20% - Accent6 26 30" xfId="7826" xr:uid="{00000000-0005-0000-0000-00008F1E0000}"/>
    <cellStyle name="20% - Accent6 26 31" xfId="7827" xr:uid="{00000000-0005-0000-0000-0000901E0000}"/>
    <cellStyle name="20% - Accent6 26 32" xfId="7828" xr:uid="{00000000-0005-0000-0000-0000911E0000}"/>
    <cellStyle name="20% - Accent6 26 33" xfId="7829" xr:uid="{00000000-0005-0000-0000-0000921E0000}"/>
    <cellStyle name="20% - Accent6 26 34" xfId="7830" xr:uid="{00000000-0005-0000-0000-0000931E0000}"/>
    <cellStyle name="20% - Accent6 26 35" xfId="7831" xr:uid="{00000000-0005-0000-0000-0000941E0000}"/>
    <cellStyle name="20% - Accent6 26 36" xfId="7832" xr:uid="{00000000-0005-0000-0000-0000951E0000}"/>
    <cellStyle name="20% - Accent6 26 37" xfId="7833" xr:uid="{00000000-0005-0000-0000-0000961E0000}"/>
    <cellStyle name="20% - Accent6 26 38" xfId="7834" xr:uid="{00000000-0005-0000-0000-0000971E0000}"/>
    <cellStyle name="20% - Accent6 26 39" xfId="7835" xr:uid="{00000000-0005-0000-0000-0000981E0000}"/>
    <cellStyle name="20% - Accent6 26 4" xfId="7836" xr:uid="{00000000-0005-0000-0000-0000991E0000}"/>
    <cellStyle name="20% - Accent6 26 40" xfId="7837" xr:uid="{00000000-0005-0000-0000-00009A1E0000}"/>
    <cellStyle name="20% - Accent6 26 41" xfId="7838" xr:uid="{00000000-0005-0000-0000-00009B1E0000}"/>
    <cellStyle name="20% - Accent6 26 42" xfId="7839" xr:uid="{00000000-0005-0000-0000-00009C1E0000}"/>
    <cellStyle name="20% - Accent6 26 43" xfId="7840" xr:uid="{00000000-0005-0000-0000-00009D1E0000}"/>
    <cellStyle name="20% - Accent6 26 44" xfId="7841" xr:uid="{00000000-0005-0000-0000-00009E1E0000}"/>
    <cellStyle name="20% - Accent6 26 45" xfId="7842" xr:uid="{00000000-0005-0000-0000-00009F1E0000}"/>
    <cellStyle name="20% - Accent6 26 46" xfId="7843" xr:uid="{00000000-0005-0000-0000-0000A01E0000}"/>
    <cellStyle name="20% - Accent6 26 47" xfId="7844" xr:uid="{00000000-0005-0000-0000-0000A11E0000}"/>
    <cellStyle name="20% - Accent6 26 48" xfId="7845" xr:uid="{00000000-0005-0000-0000-0000A21E0000}"/>
    <cellStyle name="20% - Accent6 26 49" xfId="7846" xr:uid="{00000000-0005-0000-0000-0000A31E0000}"/>
    <cellStyle name="20% - Accent6 26 5" xfId="7847" xr:uid="{00000000-0005-0000-0000-0000A41E0000}"/>
    <cellStyle name="20% - Accent6 26 50" xfId="7848" xr:uid="{00000000-0005-0000-0000-0000A51E0000}"/>
    <cellStyle name="20% - Accent6 26 51" xfId="7849" xr:uid="{00000000-0005-0000-0000-0000A61E0000}"/>
    <cellStyle name="20% - Accent6 26 52" xfId="7850" xr:uid="{00000000-0005-0000-0000-0000A71E0000}"/>
    <cellStyle name="20% - Accent6 26 53" xfId="7851" xr:uid="{00000000-0005-0000-0000-0000A81E0000}"/>
    <cellStyle name="20% - Accent6 26 54" xfId="7852" xr:uid="{00000000-0005-0000-0000-0000A91E0000}"/>
    <cellStyle name="20% - Accent6 26 55" xfId="7853" xr:uid="{00000000-0005-0000-0000-0000AA1E0000}"/>
    <cellStyle name="20% - Accent6 26 56" xfId="7854" xr:uid="{00000000-0005-0000-0000-0000AB1E0000}"/>
    <cellStyle name="20% - Accent6 26 57" xfId="7855" xr:uid="{00000000-0005-0000-0000-0000AC1E0000}"/>
    <cellStyle name="20% - Accent6 26 58" xfId="7856" xr:uid="{00000000-0005-0000-0000-0000AD1E0000}"/>
    <cellStyle name="20% - Accent6 26 59" xfId="7857" xr:uid="{00000000-0005-0000-0000-0000AE1E0000}"/>
    <cellStyle name="20% - Accent6 26 6" xfId="7858" xr:uid="{00000000-0005-0000-0000-0000AF1E0000}"/>
    <cellStyle name="20% - Accent6 26 60" xfId="7859" xr:uid="{00000000-0005-0000-0000-0000B01E0000}"/>
    <cellStyle name="20% - Accent6 26 61" xfId="7860" xr:uid="{00000000-0005-0000-0000-0000B11E0000}"/>
    <cellStyle name="20% - Accent6 26 62" xfId="7861" xr:uid="{00000000-0005-0000-0000-0000B21E0000}"/>
    <cellStyle name="20% - Accent6 26 63" xfId="7862" xr:uid="{00000000-0005-0000-0000-0000B31E0000}"/>
    <cellStyle name="20% - Accent6 26 64" xfId="7863" xr:uid="{00000000-0005-0000-0000-0000B41E0000}"/>
    <cellStyle name="20% - Accent6 26 65" xfId="7864" xr:uid="{00000000-0005-0000-0000-0000B51E0000}"/>
    <cellStyle name="20% - Accent6 26 66" xfId="7865" xr:uid="{00000000-0005-0000-0000-0000B61E0000}"/>
    <cellStyle name="20% - Accent6 26 67" xfId="7866" xr:uid="{00000000-0005-0000-0000-0000B71E0000}"/>
    <cellStyle name="20% - Accent6 26 68" xfId="7867" xr:uid="{00000000-0005-0000-0000-0000B81E0000}"/>
    <cellStyle name="20% - Accent6 26 69" xfId="7868" xr:uid="{00000000-0005-0000-0000-0000B91E0000}"/>
    <cellStyle name="20% - Accent6 26 7" xfId="7869" xr:uid="{00000000-0005-0000-0000-0000BA1E0000}"/>
    <cellStyle name="20% - Accent6 26 70" xfId="7870" xr:uid="{00000000-0005-0000-0000-0000BB1E0000}"/>
    <cellStyle name="20% - Accent6 26 71" xfId="7871" xr:uid="{00000000-0005-0000-0000-0000BC1E0000}"/>
    <cellStyle name="20% - Accent6 26 72" xfId="7872" xr:uid="{00000000-0005-0000-0000-0000BD1E0000}"/>
    <cellStyle name="20% - Accent6 26 73" xfId="7873" xr:uid="{00000000-0005-0000-0000-0000BE1E0000}"/>
    <cellStyle name="20% - Accent6 26 74" xfId="7874" xr:uid="{00000000-0005-0000-0000-0000BF1E0000}"/>
    <cellStyle name="20% - Accent6 26 75" xfId="7875" xr:uid="{00000000-0005-0000-0000-0000C01E0000}"/>
    <cellStyle name="20% - Accent6 26 76" xfId="7876" xr:uid="{00000000-0005-0000-0000-0000C11E0000}"/>
    <cellStyle name="20% - Accent6 26 77" xfId="7877" xr:uid="{00000000-0005-0000-0000-0000C21E0000}"/>
    <cellStyle name="20% - Accent6 26 78" xfId="7878" xr:uid="{00000000-0005-0000-0000-0000C31E0000}"/>
    <cellStyle name="20% - Accent6 26 79" xfId="7879" xr:uid="{00000000-0005-0000-0000-0000C41E0000}"/>
    <cellStyle name="20% - Accent6 26 8" xfId="7880" xr:uid="{00000000-0005-0000-0000-0000C51E0000}"/>
    <cellStyle name="20% - Accent6 26 80" xfId="7881" xr:uid="{00000000-0005-0000-0000-0000C61E0000}"/>
    <cellStyle name="20% - Accent6 26 81" xfId="7882" xr:uid="{00000000-0005-0000-0000-0000C71E0000}"/>
    <cellStyle name="20% - Accent6 26 82" xfId="7883" xr:uid="{00000000-0005-0000-0000-0000C81E0000}"/>
    <cellStyle name="20% - Accent6 26 83" xfId="7884" xr:uid="{00000000-0005-0000-0000-0000C91E0000}"/>
    <cellStyle name="20% - Accent6 26 84" xfId="7885" xr:uid="{00000000-0005-0000-0000-0000CA1E0000}"/>
    <cellStyle name="20% - Accent6 26 85" xfId="7886" xr:uid="{00000000-0005-0000-0000-0000CB1E0000}"/>
    <cellStyle name="20% - Accent6 26 86" xfId="7887" xr:uid="{00000000-0005-0000-0000-0000CC1E0000}"/>
    <cellStyle name="20% - Accent6 26 87" xfId="7888" xr:uid="{00000000-0005-0000-0000-0000CD1E0000}"/>
    <cellStyle name="20% - Accent6 26 88" xfId="7889" xr:uid="{00000000-0005-0000-0000-0000CE1E0000}"/>
    <cellStyle name="20% - Accent6 26 89" xfId="7890" xr:uid="{00000000-0005-0000-0000-0000CF1E0000}"/>
    <cellStyle name="20% - Accent6 26 9" xfId="7891" xr:uid="{00000000-0005-0000-0000-0000D01E0000}"/>
    <cellStyle name="20% - Accent6 26 90" xfId="7892" xr:uid="{00000000-0005-0000-0000-0000D11E0000}"/>
    <cellStyle name="20% - Accent6 26 91" xfId="7893" xr:uid="{00000000-0005-0000-0000-0000D21E0000}"/>
    <cellStyle name="20% - Accent6 26 92" xfId="7894" xr:uid="{00000000-0005-0000-0000-0000D31E0000}"/>
    <cellStyle name="20% - Accent6 26 93" xfId="7895" xr:uid="{00000000-0005-0000-0000-0000D41E0000}"/>
    <cellStyle name="20% - Accent6 27" xfId="7896" xr:uid="{00000000-0005-0000-0000-0000D51E0000}"/>
    <cellStyle name="20% - Accent6 28" xfId="7897" xr:uid="{00000000-0005-0000-0000-0000D61E0000}"/>
    <cellStyle name="20% - Accent6 29" xfId="7898" xr:uid="{00000000-0005-0000-0000-0000D71E0000}"/>
    <cellStyle name="20% - Accent6 3" xfId="7899" xr:uid="{00000000-0005-0000-0000-0000D81E0000}"/>
    <cellStyle name="20% - Accent6 3 10" xfId="7900" xr:uid="{00000000-0005-0000-0000-0000D91E0000}"/>
    <cellStyle name="20% - Accent6 3 11" xfId="7901" xr:uid="{00000000-0005-0000-0000-0000DA1E0000}"/>
    <cellStyle name="20% - Accent6 3 12" xfId="7902" xr:uid="{00000000-0005-0000-0000-0000DB1E0000}"/>
    <cellStyle name="20% - Accent6 3 13" xfId="7903" xr:uid="{00000000-0005-0000-0000-0000DC1E0000}"/>
    <cellStyle name="20% - Accent6 3 2" xfId="7904" xr:uid="{00000000-0005-0000-0000-0000DD1E0000}"/>
    <cellStyle name="20% - Accent6 3 2 10" xfId="7905" xr:uid="{00000000-0005-0000-0000-0000DE1E0000}"/>
    <cellStyle name="20% - Accent6 3 2 11" xfId="7906" xr:uid="{00000000-0005-0000-0000-0000DF1E0000}"/>
    <cellStyle name="20% - Accent6 3 2 2" xfId="7907" xr:uid="{00000000-0005-0000-0000-0000E01E0000}"/>
    <cellStyle name="20% - Accent6 3 2 2 10" xfId="7908" xr:uid="{00000000-0005-0000-0000-0000E11E0000}"/>
    <cellStyle name="20% - Accent6 3 2 2 2" xfId="7909" xr:uid="{00000000-0005-0000-0000-0000E21E0000}"/>
    <cellStyle name="20% - Accent6 3 2 2 3" xfId="7910" xr:uid="{00000000-0005-0000-0000-0000E31E0000}"/>
    <cellStyle name="20% - Accent6 3 2 2 4" xfId="7911" xr:uid="{00000000-0005-0000-0000-0000E41E0000}"/>
    <cellStyle name="20% - Accent6 3 2 2 5" xfId="7912" xr:uid="{00000000-0005-0000-0000-0000E51E0000}"/>
    <cellStyle name="20% - Accent6 3 2 2 6" xfId="7913" xr:uid="{00000000-0005-0000-0000-0000E61E0000}"/>
    <cellStyle name="20% - Accent6 3 2 2 7" xfId="7914" xr:uid="{00000000-0005-0000-0000-0000E71E0000}"/>
    <cellStyle name="20% - Accent6 3 2 2 8" xfId="7915" xr:uid="{00000000-0005-0000-0000-0000E81E0000}"/>
    <cellStyle name="20% - Accent6 3 2 2 9" xfId="7916" xr:uid="{00000000-0005-0000-0000-0000E91E0000}"/>
    <cellStyle name="20% - Accent6 3 2 3" xfId="7917" xr:uid="{00000000-0005-0000-0000-0000EA1E0000}"/>
    <cellStyle name="20% - Accent6 3 2 3 2" xfId="7918" xr:uid="{00000000-0005-0000-0000-0000EB1E0000}"/>
    <cellStyle name="20% - Accent6 3 2 4" xfId="7919" xr:uid="{00000000-0005-0000-0000-0000EC1E0000}"/>
    <cellStyle name="20% - Accent6 3 2 4 2" xfId="7920" xr:uid="{00000000-0005-0000-0000-0000ED1E0000}"/>
    <cellStyle name="20% - Accent6 3 2 5" xfId="7921" xr:uid="{00000000-0005-0000-0000-0000EE1E0000}"/>
    <cellStyle name="20% - Accent6 3 2 6" xfId="7922" xr:uid="{00000000-0005-0000-0000-0000EF1E0000}"/>
    <cellStyle name="20% - Accent6 3 2 7" xfId="7923" xr:uid="{00000000-0005-0000-0000-0000F01E0000}"/>
    <cellStyle name="20% - Accent6 3 2 8" xfId="7924" xr:uid="{00000000-0005-0000-0000-0000F11E0000}"/>
    <cellStyle name="20% - Accent6 3 2 9" xfId="7925" xr:uid="{00000000-0005-0000-0000-0000F21E0000}"/>
    <cellStyle name="20% - Accent6 3 3" xfId="7926" xr:uid="{00000000-0005-0000-0000-0000F31E0000}"/>
    <cellStyle name="20% - Accent6 3 3 10" xfId="7927" xr:uid="{00000000-0005-0000-0000-0000F41E0000}"/>
    <cellStyle name="20% - Accent6 3 3 2" xfId="7928" xr:uid="{00000000-0005-0000-0000-0000F51E0000}"/>
    <cellStyle name="20% - Accent6 3 3 2 2" xfId="7929" xr:uid="{00000000-0005-0000-0000-0000F61E0000}"/>
    <cellStyle name="20% - Accent6 3 3 3" xfId="7930" xr:uid="{00000000-0005-0000-0000-0000F71E0000}"/>
    <cellStyle name="20% - Accent6 3 3 3 2" xfId="7931" xr:uid="{00000000-0005-0000-0000-0000F81E0000}"/>
    <cellStyle name="20% - Accent6 3 3 4" xfId="7932" xr:uid="{00000000-0005-0000-0000-0000F91E0000}"/>
    <cellStyle name="20% - Accent6 3 3 5" xfId="7933" xr:uid="{00000000-0005-0000-0000-0000FA1E0000}"/>
    <cellStyle name="20% - Accent6 3 3 6" xfId="7934" xr:uid="{00000000-0005-0000-0000-0000FB1E0000}"/>
    <cellStyle name="20% - Accent6 3 3 7" xfId="7935" xr:uid="{00000000-0005-0000-0000-0000FC1E0000}"/>
    <cellStyle name="20% - Accent6 3 3 8" xfId="7936" xr:uid="{00000000-0005-0000-0000-0000FD1E0000}"/>
    <cellStyle name="20% - Accent6 3 3 9" xfId="7937" xr:uid="{00000000-0005-0000-0000-0000FE1E0000}"/>
    <cellStyle name="20% - Accent6 3 4" xfId="7938" xr:uid="{00000000-0005-0000-0000-0000FF1E0000}"/>
    <cellStyle name="20% - Accent6 3 4 2" xfId="7939" xr:uid="{00000000-0005-0000-0000-0000001F0000}"/>
    <cellStyle name="20% - Accent6 3 4 2 2" xfId="7940" xr:uid="{00000000-0005-0000-0000-0000011F0000}"/>
    <cellStyle name="20% - Accent6 3 4 3" xfId="7941" xr:uid="{00000000-0005-0000-0000-0000021F0000}"/>
    <cellStyle name="20% - Accent6 3 5" xfId="7942" xr:uid="{00000000-0005-0000-0000-0000031F0000}"/>
    <cellStyle name="20% - Accent6 3 5 2" xfId="7943" xr:uid="{00000000-0005-0000-0000-0000041F0000}"/>
    <cellStyle name="20% - Accent6 3 6" xfId="7944" xr:uid="{00000000-0005-0000-0000-0000051F0000}"/>
    <cellStyle name="20% - Accent6 3 6 2" xfId="7945" xr:uid="{00000000-0005-0000-0000-0000061F0000}"/>
    <cellStyle name="20% - Accent6 3 7" xfId="7946" xr:uid="{00000000-0005-0000-0000-0000071F0000}"/>
    <cellStyle name="20% - Accent6 3 7 2" xfId="7947" xr:uid="{00000000-0005-0000-0000-0000081F0000}"/>
    <cellStyle name="20% - Accent6 3 8" xfId="7948" xr:uid="{00000000-0005-0000-0000-0000091F0000}"/>
    <cellStyle name="20% - Accent6 3 9" xfId="7949" xr:uid="{00000000-0005-0000-0000-00000A1F0000}"/>
    <cellStyle name="20% - Accent6 30" xfId="7950" xr:uid="{00000000-0005-0000-0000-00000B1F0000}"/>
    <cellStyle name="20% - Accent6 31" xfId="7951" xr:uid="{00000000-0005-0000-0000-00000C1F0000}"/>
    <cellStyle name="20% - Accent6 32" xfId="7952" xr:uid="{00000000-0005-0000-0000-00000D1F0000}"/>
    <cellStyle name="20% - Accent6 33" xfId="7953" xr:uid="{00000000-0005-0000-0000-00000E1F0000}"/>
    <cellStyle name="20% - Accent6 34" xfId="7954" xr:uid="{00000000-0005-0000-0000-00000F1F0000}"/>
    <cellStyle name="20% - Accent6 35" xfId="7955" xr:uid="{00000000-0005-0000-0000-0000101F0000}"/>
    <cellStyle name="20% - Accent6 36" xfId="7956" xr:uid="{00000000-0005-0000-0000-0000111F0000}"/>
    <cellStyle name="20% - Accent6 37" xfId="7957" xr:uid="{00000000-0005-0000-0000-0000121F0000}"/>
    <cellStyle name="20% - Accent6 38" xfId="7958" xr:uid="{00000000-0005-0000-0000-0000131F0000}"/>
    <cellStyle name="20% - Accent6 39" xfId="7959" xr:uid="{00000000-0005-0000-0000-0000141F0000}"/>
    <cellStyle name="20% - Accent6 4" xfId="7960" xr:uid="{00000000-0005-0000-0000-0000151F0000}"/>
    <cellStyle name="20% - Accent6 4 10" xfId="7961" xr:uid="{00000000-0005-0000-0000-0000161F0000}"/>
    <cellStyle name="20% - Accent6 4 11" xfId="7962" xr:uid="{00000000-0005-0000-0000-0000171F0000}"/>
    <cellStyle name="20% - Accent6 4 12" xfId="7963" xr:uid="{00000000-0005-0000-0000-0000181F0000}"/>
    <cellStyle name="20% - Accent6 4 2" xfId="7964" xr:uid="{00000000-0005-0000-0000-0000191F0000}"/>
    <cellStyle name="20% - Accent6 4 2 10" xfId="7965" xr:uid="{00000000-0005-0000-0000-00001A1F0000}"/>
    <cellStyle name="20% - Accent6 4 2 11" xfId="7966" xr:uid="{00000000-0005-0000-0000-00001B1F0000}"/>
    <cellStyle name="20% - Accent6 4 2 2" xfId="7967" xr:uid="{00000000-0005-0000-0000-00001C1F0000}"/>
    <cellStyle name="20% - Accent6 4 2 2 10" xfId="7968" xr:uid="{00000000-0005-0000-0000-00001D1F0000}"/>
    <cellStyle name="20% - Accent6 4 2 2 2" xfId="7969" xr:uid="{00000000-0005-0000-0000-00001E1F0000}"/>
    <cellStyle name="20% - Accent6 4 2 2 2 2" xfId="7970" xr:uid="{00000000-0005-0000-0000-00001F1F0000}"/>
    <cellStyle name="20% - Accent6 4 2 2 3" xfId="7971" xr:uid="{00000000-0005-0000-0000-0000201F0000}"/>
    <cellStyle name="20% - Accent6 4 2 2 4" xfId="7972" xr:uid="{00000000-0005-0000-0000-0000211F0000}"/>
    <cellStyle name="20% - Accent6 4 2 2 5" xfId="7973" xr:uid="{00000000-0005-0000-0000-0000221F0000}"/>
    <cellStyle name="20% - Accent6 4 2 2 6" xfId="7974" xr:uid="{00000000-0005-0000-0000-0000231F0000}"/>
    <cellStyle name="20% - Accent6 4 2 2 7" xfId="7975" xr:uid="{00000000-0005-0000-0000-0000241F0000}"/>
    <cellStyle name="20% - Accent6 4 2 2 8" xfId="7976" xr:uid="{00000000-0005-0000-0000-0000251F0000}"/>
    <cellStyle name="20% - Accent6 4 2 2 9" xfId="7977" xr:uid="{00000000-0005-0000-0000-0000261F0000}"/>
    <cellStyle name="20% - Accent6 4 2 3" xfId="7978" xr:uid="{00000000-0005-0000-0000-0000271F0000}"/>
    <cellStyle name="20% - Accent6 4 2 3 2" xfId="7979" xr:uid="{00000000-0005-0000-0000-0000281F0000}"/>
    <cellStyle name="20% - Accent6 4 2 4" xfId="7980" xr:uid="{00000000-0005-0000-0000-0000291F0000}"/>
    <cellStyle name="20% - Accent6 4 2 5" xfId="7981" xr:uid="{00000000-0005-0000-0000-00002A1F0000}"/>
    <cellStyle name="20% - Accent6 4 2 6" xfId="7982" xr:uid="{00000000-0005-0000-0000-00002B1F0000}"/>
    <cellStyle name="20% - Accent6 4 2 7" xfId="7983" xr:uid="{00000000-0005-0000-0000-00002C1F0000}"/>
    <cellStyle name="20% - Accent6 4 2 8" xfId="7984" xr:uid="{00000000-0005-0000-0000-00002D1F0000}"/>
    <cellStyle name="20% - Accent6 4 2 9" xfId="7985" xr:uid="{00000000-0005-0000-0000-00002E1F0000}"/>
    <cellStyle name="20% - Accent6 4 3" xfId="7986" xr:uid="{00000000-0005-0000-0000-00002F1F0000}"/>
    <cellStyle name="20% - Accent6 4 3 10" xfId="7987" xr:uid="{00000000-0005-0000-0000-0000301F0000}"/>
    <cellStyle name="20% - Accent6 4 3 2" xfId="7988" xr:uid="{00000000-0005-0000-0000-0000311F0000}"/>
    <cellStyle name="20% - Accent6 4 3 2 2" xfId="7989" xr:uid="{00000000-0005-0000-0000-0000321F0000}"/>
    <cellStyle name="20% - Accent6 4 3 3" xfId="7990" xr:uid="{00000000-0005-0000-0000-0000331F0000}"/>
    <cellStyle name="20% - Accent6 4 3 4" xfId="7991" xr:uid="{00000000-0005-0000-0000-0000341F0000}"/>
    <cellStyle name="20% - Accent6 4 3 5" xfId="7992" xr:uid="{00000000-0005-0000-0000-0000351F0000}"/>
    <cellStyle name="20% - Accent6 4 3 6" xfId="7993" xr:uid="{00000000-0005-0000-0000-0000361F0000}"/>
    <cellStyle name="20% - Accent6 4 3 7" xfId="7994" xr:uid="{00000000-0005-0000-0000-0000371F0000}"/>
    <cellStyle name="20% - Accent6 4 3 8" xfId="7995" xr:uid="{00000000-0005-0000-0000-0000381F0000}"/>
    <cellStyle name="20% - Accent6 4 3 9" xfId="7996" xr:uid="{00000000-0005-0000-0000-0000391F0000}"/>
    <cellStyle name="20% - Accent6 4 4" xfId="7997" xr:uid="{00000000-0005-0000-0000-00003A1F0000}"/>
    <cellStyle name="20% - Accent6 4 4 2" xfId="7998" xr:uid="{00000000-0005-0000-0000-00003B1F0000}"/>
    <cellStyle name="20% - Accent6 4 5" xfId="7999" xr:uid="{00000000-0005-0000-0000-00003C1F0000}"/>
    <cellStyle name="20% - Accent6 4 5 2" xfId="8000" xr:uid="{00000000-0005-0000-0000-00003D1F0000}"/>
    <cellStyle name="20% - Accent6 4 6" xfId="8001" xr:uid="{00000000-0005-0000-0000-00003E1F0000}"/>
    <cellStyle name="20% - Accent6 4 6 2" xfId="8002" xr:uid="{00000000-0005-0000-0000-00003F1F0000}"/>
    <cellStyle name="20% - Accent6 4 7" xfId="8003" xr:uid="{00000000-0005-0000-0000-0000401F0000}"/>
    <cellStyle name="20% - Accent6 4 7 2" xfId="8004" xr:uid="{00000000-0005-0000-0000-0000411F0000}"/>
    <cellStyle name="20% - Accent6 4 8" xfId="8005" xr:uid="{00000000-0005-0000-0000-0000421F0000}"/>
    <cellStyle name="20% - Accent6 4 9" xfId="8006" xr:uid="{00000000-0005-0000-0000-0000431F0000}"/>
    <cellStyle name="20% - Accent6 40" xfId="8007" xr:uid="{00000000-0005-0000-0000-0000441F0000}"/>
    <cellStyle name="20% - Accent6 41" xfId="8008" xr:uid="{00000000-0005-0000-0000-0000451F0000}"/>
    <cellStyle name="20% - Accent6 42" xfId="8009" xr:uid="{00000000-0005-0000-0000-0000461F0000}"/>
    <cellStyle name="20% - Accent6 43" xfId="8010" xr:uid="{00000000-0005-0000-0000-0000471F0000}"/>
    <cellStyle name="20% - Accent6 44" xfId="8011" xr:uid="{00000000-0005-0000-0000-0000481F0000}"/>
    <cellStyle name="20% - Accent6 45" xfId="8012" xr:uid="{00000000-0005-0000-0000-0000491F0000}"/>
    <cellStyle name="20% - Accent6 46" xfId="8013" xr:uid="{00000000-0005-0000-0000-00004A1F0000}"/>
    <cellStyle name="20% - Accent6 47" xfId="8014" xr:uid="{00000000-0005-0000-0000-00004B1F0000}"/>
    <cellStyle name="20% - Accent6 48" xfId="8015" xr:uid="{00000000-0005-0000-0000-00004C1F0000}"/>
    <cellStyle name="20% - Accent6 49" xfId="8016" xr:uid="{00000000-0005-0000-0000-00004D1F0000}"/>
    <cellStyle name="20% - Accent6 5" xfId="8017" xr:uid="{00000000-0005-0000-0000-00004E1F0000}"/>
    <cellStyle name="20% - Accent6 5 10" xfId="8018" xr:uid="{00000000-0005-0000-0000-00004F1F0000}"/>
    <cellStyle name="20% - Accent6 5 11" xfId="8019" xr:uid="{00000000-0005-0000-0000-0000501F0000}"/>
    <cellStyle name="20% - Accent6 5 12" xfId="8020" xr:uid="{00000000-0005-0000-0000-0000511F0000}"/>
    <cellStyle name="20% - Accent6 5 2" xfId="8021" xr:uid="{00000000-0005-0000-0000-0000521F0000}"/>
    <cellStyle name="20% - Accent6 5 2 10" xfId="8022" xr:uid="{00000000-0005-0000-0000-0000531F0000}"/>
    <cellStyle name="20% - Accent6 5 2 11" xfId="8023" xr:uid="{00000000-0005-0000-0000-0000541F0000}"/>
    <cellStyle name="20% - Accent6 5 2 2" xfId="8024" xr:uid="{00000000-0005-0000-0000-0000551F0000}"/>
    <cellStyle name="20% - Accent6 5 2 2 10" xfId="8025" xr:uid="{00000000-0005-0000-0000-0000561F0000}"/>
    <cellStyle name="20% - Accent6 5 2 2 2" xfId="8026" xr:uid="{00000000-0005-0000-0000-0000571F0000}"/>
    <cellStyle name="20% - Accent6 5 2 2 3" xfId="8027" xr:uid="{00000000-0005-0000-0000-0000581F0000}"/>
    <cellStyle name="20% - Accent6 5 2 2 4" xfId="8028" xr:uid="{00000000-0005-0000-0000-0000591F0000}"/>
    <cellStyle name="20% - Accent6 5 2 2 5" xfId="8029" xr:uid="{00000000-0005-0000-0000-00005A1F0000}"/>
    <cellStyle name="20% - Accent6 5 2 2 6" xfId="8030" xr:uid="{00000000-0005-0000-0000-00005B1F0000}"/>
    <cellStyle name="20% - Accent6 5 2 2 7" xfId="8031" xr:uid="{00000000-0005-0000-0000-00005C1F0000}"/>
    <cellStyle name="20% - Accent6 5 2 2 8" xfId="8032" xr:uid="{00000000-0005-0000-0000-00005D1F0000}"/>
    <cellStyle name="20% - Accent6 5 2 2 9" xfId="8033" xr:uid="{00000000-0005-0000-0000-00005E1F0000}"/>
    <cellStyle name="20% - Accent6 5 2 3" xfId="8034" xr:uid="{00000000-0005-0000-0000-00005F1F0000}"/>
    <cellStyle name="20% - Accent6 5 2 4" xfId="8035" xr:uid="{00000000-0005-0000-0000-0000601F0000}"/>
    <cellStyle name="20% - Accent6 5 2 5" xfId="8036" xr:uid="{00000000-0005-0000-0000-0000611F0000}"/>
    <cellStyle name="20% - Accent6 5 2 6" xfId="8037" xr:uid="{00000000-0005-0000-0000-0000621F0000}"/>
    <cellStyle name="20% - Accent6 5 2 7" xfId="8038" xr:uid="{00000000-0005-0000-0000-0000631F0000}"/>
    <cellStyle name="20% - Accent6 5 2 8" xfId="8039" xr:uid="{00000000-0005-0000-0000-0000641F0000}"/>
    <cellStyle name="20% - Accent6 5 2 9" xfId="8040" xr:uid="{00000000-0005-0000-0000-0000651F0000}"/>
    <cellStyle name="20% - Accent6 5 3" xfId="8041" xr:uid="{00000000-0005-0000-0000-0000661F0000}"/>
    <cellStyle name="20% - Accent6 5 3 10" xfId="8042" xr:uid="{00000000-0005-0000-0000-0000671F0000}"/>
    <cellStyle name="20% - Accent6 5 3 2" xfId="8043" xr:uid="{00000000-0005-0000-0000-0000681F0000}"/>
    <cellStyle name="20% - Accent6 5 3 3" xfId="8044" xr:uid="{00000000-0005-0000-0000-0000691F0000}"/>
    <cellStyle name="20% - Accent6 5 3 4" xfId="8045" xr:uid="{00000000-0005-0000-0000-00006A1F0000}"/>
    <cellStyle name="20% - Accent6 5 3 5" xfId="8046" xr:uid="{00000000-0005-0000-0000-00006B1F0000}"/>
    <cellStyle name="20% - Accent6 5 3 6" xfId="8047" xr:uid="{00000000-0005-0000-0000-00006C1F0000}"/>
    <cellStyle name="20% - Accent6 5 3 7" xfId="8048" xr:uid="{00000000-0005-0000-0000-00006D1F0000}"/>
    <cellStyle name="20% - Accent6 5 3 8" xfId="8049" xr:uid="{00000000-0005-0000-0000-00006E1F0000}"/>
    <cellStyle name="20% - Accent6 5 3 9" xfId="8050" xr:uid="{00000000-0005-0000-0000-00006F1F0000}"/>
    <cellStyle name="20% - Accent6 5 4" xfId="8051" xr:uid="{00000000-0005-0000-0000-0000701F0000}"/>
    <cellStyle name="20% - Accent6 5 5" xfId="8052" xr:uid="{00000000-0005-0000-0000-0000711F0000}"/>
    <cellStyle name="20% - Accent6 5 6" xfId="8053" xr:uid="{00000000-0005-0000-0000-0000721F0000}"/>
    <cellStyle name="20% - Accent6 5 7" xfId="8054" xr:uid="{00000000-0005-0000-0000-0000731F0000}"/>
    <cellStyle name="20% - Accent6 5 8" xfId="8055" xr:uid="{00000000-0005-0000-0000-0000741F0000}"/>
    <cellStyle name="20% - Accent6 5 9" xfId="8056" xr:uid="{00000000-0005-0000-0000-0000751F0000}"/>
    <cellStyle name="20% - Accent6 50" xfId="8057" xr:uid="{00000000-0005-0000-0000-0000761F0000}"/>
    <cellStyle name="20% - Accent6 51" xfId="8058" xr:uid="{00000000-0005-0000-0000-0000771F0000}"/>
    <cellStyle name="20% - Accent6 52" xfId="8059" xr:uid="{00000000-0005-0000-0000-0000781F0000}"/>
    <cellStyle name="20% - Accent6 53" xfId="8060" xr:uid="{00000000-0005-0000-0000-0000791F0000}"/>
    <cellStyle name="20% - Accent6 54" xfId="8061" xr:uid="{00000000-0005-0000-0000-00007A1F0000}"/>
    <cellStyle name="20% - Accent6 55" xfId="8062" xr:uid="{00000000-0005-0000-0000-00007B1F0000}"/>
    <cellStyle name="20% - Accent6 56" xfId="8063" xr:uid="{00000000-0005-0000-0000-00007C1F0000}"/>
    <cellStyle name="20% - Accent6 57" xfId="8064" xr:uid="{00000000-0005-0000-0000-00007D1F0000}"/>
    <cellStyle name="20% - Accent6 58" xfId="8065" xr:uid="{00000000-0005-0000-0000-00007E1F0000}"/>
    <cellStyle name="20% - Accent6 59" xfId="8066" xr:uid="{00000000-0005-0000-0000-00007F1F0000}"/>
    <cellStyle name="20% - Accent6 6" xfId="8067" xr:uid="{00000000-0005-0000-0000-0000801F0000}"/>
    <cellStyle name="20% - Accent6 6 10" xfId="8068" xr:uid="{00000000-0005-0000-0000-0000811F0000}"/>
    <cellStyle name="20% - Accent6 6 11" xfId="8069" xr:uid="{00000000-0005-0000-0000-0000821F0000}"/>
    <cellStyle name="20% - Accent6 6 12" xfId="8070" xr:uid="{00000000-0005-0000-0000-0000831F0000}"/>
    <cellStyle name="20% - Accent6 6 2" xfId="8071" xr:uid="{00000000-0005-0000-0000-0000841F0000}"/>
    <cellStyle name="20% - Accent6 6 2 10" xfId="8072" xr:uid="{00000000-0005-0000-0000-0000851F0000}"/>
    <cellStyle name="20% - Accent6 6 2 11" xfId="8073" xr:uid="{00000000-0005-0000-0000-0000861F0000}"/>
    <cellStyle name="20% - Accent6 6 2 2" xfId="8074" xr:uid="{00000000-0005-0000-0000-0000871F0000}"/>
    <cellStyle name="20% - Accent6 6 2 2 10" xfId="8075" xr:uid="{00000000-0005-0000-0000-0000881F0000}"/>
    <cellStyle name="20% - Accent6 6 2 2 2" xfId="8076" xr:uid="{00000000-0005-0000-0000-0000891F0000}"/>
    <cellStyle name="20% - Accent6 6 2 2 3" xfId="8077" xr:uid="{00000000-0005-0000-0000-00008A1F0000}"/>
    <cellStyle name="20% - Accent6 6 2 2 4" xfId="8078" xr:uid="{00000000-0005-0000-0000-00008B1F0000}"/>
    <cellStyle name="20% - Accent6 6 2 2 5" xfId="8079" xr:uid="{00000000-0005-0000-0000-00008C1F0000}"/>
    <cellStyle name="20% - Accent6 6 2 2 6" xfId="8080" xr:uid="{00000000-0005-0000-0000-00008D1F0000}"/>
    <cellStyle name="20% - Accent6 6 2 2 7" xfId="8081" xr:uid="{00000000-0005-0000-0000-00008E1F0000}"/>
    <cellStyle name="20% - Accent6 6 2 2 8" xfId="8082" xr:uid="{00000000-0005-0000-0000-00008F1F0000}"/>
    <cellStyle name="20% - Accent6 6 2 2 9" xfId="8083" xr:uid="{00000000-0005-0000-0000-0000901F0000}"/>
    <cellStyle name="20% - Accent6 6 2 3" xfId="8084" xr:uid="{00000000-0005-0000-0000-0000911F0000}"/>
    <cellStyle name="20% - Accent6 6 2 4" xfId="8085" xr:uid="{00000000-0005-0000-0000-0000921F0000}"/>
    <cellStyle name="20% - Accent6 6 2 5" xfId="8086" xr:uid="{00000000-0005-0000-0000-0000931F0000}"/>
    <cellStyle name="20% - Accent6 6 2 6" xfId="8087" xr:uid="{00000000-0005-0000-0000-0000941F0000}"/>
    <cellStyle name="20% - Accent6 6 2 7" xfId="8088" xr:uid="{00000000-0005-0000-0000-0000951F0000}"/>
    <cellStyle name="20% - Accent6 6 2 8" xfId="8089" xr:uid="{00000000-0005-0000-0000-0000961F0000}"/>
    <cellStyle name="20% - Accent6 6 2 9" xfId="8090" xr:uid="{00000000-0005-0000-0000-0000971F0000}"/>
    <cellStyle name="20% - Accent6 6 3" xfId="8091" xr:uid="{00000000-0005-0000-0000-0000981F0000}"/>
    <cellStyle name="20% - Accent6 6 3 10" xfId="8092" xr:uid="{00000000-0005-0000-0000-0000991F0000}"/>
    <cellStyle name="20% - Accent6 6 3 2" xfId="8093" xr:uid="{00000000-0005-0000-0000-00009A1F0000}"/>
    <cellStyle name="20% - Accent6 6 3 3" xfId="8094" xr:uid="{00000000-0005-0000-0000-00009B1F0000}"/>
    <cellStyle name="20% - Accent6 6 3 4" xfId="8095" xr:uid="{00000000-0005-0000-0000-00009C1F0000}"/>
    <cellStyle name="20% - Accent6 6 3 5" xfId="8096" xr:uid="{00000000-0005-0000-0000-00009D1F0000}"/>
    <cellStyle name="20% - Accent6 6 3 6" xfId="8097" xr:uid="{00000000-0005-0000-0000-00009E1F0000}"/>
    <cellStyle name="20% - Accent6 6 3 7" xfId="8098" xr:uid="{00000000-0005-0000-0000-00009F1F0000}"/>
    <cellStyle name="20% - Accent6 6 3 8" xfId="8099" xr:uid="{00000000-0005-0000-0000-0000A01F0000}"/>
    <cellStyle name="20% - Accent6 6 3 9" xfId="8100" xr:uid="{00000000-0005-0000-0000-0000A11F0000}"/>
    <cellStyle name="20% - Accent6 6 4" xfId="8101" xr:uid="{00000000-0005-0000-0000-0000A21F0000}"/>
    <cellStyle name="20% - Accent6 6 5" xfId="8102" xr:uid="{00000000-0005-0000-0000-0000A31F0000}"/>
    <cellStyle name="20% - Accent6 6 6" xfId="8103" xr:uid="{00000000-0005-0000-0000-0000A41F0000}"/>
    <cellStyle name="20% - Accent6 6 7" xfId="8104" xr:uid="{00000000-0005-0000-0000-0000A51F0000}"/>
    <cellStyle name="20% - Accent6 6 8" xfId="8105" xr:uid="{00000000-0005-0000-0000-0000A61F0000}"/>
    <cellStyle name="20% - Accent6 6 9" xfId="8106" xr:uid="{00000000-0005-0000-0000-0000A71F0000}"/>
    <cellStyle name="20% - Accent6 60" xfId="8107" xr:uid="{00000000-0005-0000-0000-0000A81F0000}"/>
    <cellStyle name="20% - Accent6 61" xfId="8108" xr:uid="{00000000-0005-0000-0000-0000A91F0000}"/>
    <cellStyle name="20% - Accent6 62" xfId="8109" xr:uid="{00000000-0005-0000-0000-0000AA1F0000}"/>
    <cellStyle name="20% - Accent6 63" xfId="8110" xr:uid="{00000000-0005-0000-0000-0000AB1F0000}"/>
    <cellStyle name="20% - Accent6 64" xfId="8111" xr:uid="{00000000-0005-0000-0000-0000AC1F0000}"/>
    <cellStyle name="20% - Accent6 65" xfId="8112" xr:uid="{00000000-0005-0000-0000-0000AD1F0000}"/>
    <cellStyle name="20% - Accent6 66" xfId="8113" xr:uid="{00000000-0005-0000-0000-0000AE1F0000}"/>
    <cellStyle name="20% - Accent6 67" xfId="8114" xr:uid="{00000000-0005-0000-0000-0000AF1F0000}"/>
    <cellStyle name="20% - Accent6 68" xfId="8115" xr:uid="{00000000-0005-0000-0000-0000B01F0000}"/>
    <cellStyle name="20% - Accent6 69" xfId="8116" xr:uid="{00000000-0005-0000-0000-0000B11F0000}"/>
    <cellStyle name="20% - Accent6 7" xfId="8117" xr:uid="{00000000-0005-0000-0000-0000B21F0000}"/>
    <cellStyle name="20% - Accent6 7 10" xfId="8118" xr:uid="{00000000-0005-0000-0000-0000B31F0000}"/>
    <cellStyle name="20% - Accent6 7 11" xfId="8119" xr:uid="{00000000-0005-0000-0000-0000B41F0000}"/>
    <cellStyle name="20% - Accent6 7 12" xfId="8120" xr:uid="{00000000-0005-0000-0000-0000B51F0000}"/>
    <cellStyle name="20% - Accent6 7 2" xfId="8121" xr:uid="{00000000-0005-0000-0000-0000B61F0000}"/>
    <cellStyle name="20% - Accent6 7 2 10" xfId="8122" xr:uid="{00000000-0005-0000-0000-0000B71F0000}"/>
    <cellStyle name="20% - Accent6 7 2 11" xfId="8123" xr:uid="{00000000-0005-0000-0000-0000B81F0000}"/>
    <cellStyle name="20% - Accent6 7 2 2" xfId="8124" xr:uid="{00000000-0005-0000-0000-0000B91F0000}"/>
    <cellStyle name="20% - Accent6 7 2 2 10" xfId="8125" xr:uid="{00000000-0005-0000-0000-0000BA1F0000}"/>
    <cellStyle name="20% - Accent6 7 2 2 2" xfId="8126" xr:uid="{00000000-0005-0000-0000-0000BB1F0000}"/>
    <cellStyle name="20% - Accent6 7 2 2 3" xfId="8127" xr:uid="{00000000-0005-0000-0000-0000BC1F0000}"/>
    <cellStyle name="20% - Accent6 7 2 2 4" xfId="8128" xr:uid="{00000000-0005-0000-0000-0000BD1F0000}"/>
    <cellStyle name="20% - Accent6 7 2 2 5" xfId="8129" xr:uid="{00000000-0005-0000-0000-0000BE1F0000}"/>
    <cellStyle name="20% - Accent6 7 2 2 6" xfId="8130" xr:uid="{00000000-0005-0000-0000-0000BF1F0000}"/>
    <cellStyle name="20% - Accent6 7 2 2 7" xfId="8131" xr:uid="{00000000-0005-0000-0000-0000C01F0000}"/>
    <cellStyle name="20% - Accent6 7 2 2 8" xfId="8132" xr:uid="{00000000-0005-0000-0000-0000C11F0000}"/>
    <cellStyle name="20% - Accent6 7 2 2 9" xfId="8133" xr:uid="{00000000-0005-0000-0000-0000C21F0000}"/>
    <cellStyle name="20% - Accent6 7 2 3" xfId="8134" xr:uid="{00000000-0005-0000-0000-0000C31F0000}"/>
    <cellStyle name="20% - Accent6 7 2 4" xfId="8135" xr:uid="{00000000-0005-0000-0000-0000C41F0000}"/>
    <cellStyle name="20% - Accent6 7 2 5" xfId="8136" xr:uid="{00000000-0005-0000-0000-0000C51F0000}"/>
    <cellStyle name="20% - Accent6 7 2 6" xfId="8137" xr:uid="{00000000-0005-0000-0000-0000C61F0000}"/>
    <cellStyle name="20% - Accent6 7 2 7" xfId="8138" xr:uid="{00000000-0005-0000-0000-0000C71F0000}"/>
    <cellStyle name="20% - Accent6 7 2 8" xfId="8139" xr:uid="{00000000-0005-0000-0000-0000C81F0000}"/>
    <cellStyle name="20% - Accent6 7 2 9" xfId="8140" xr:uid="{00000000-0005-0000-0000-0000C91F0000}"/>
    <cellStyle name="20% - Accent6 7 3" xfId="8141" xr:uid="{00000000-0005-0000-0000-0000CA1F0000}"/>
    <cellStyle name="20% - Accent6 7 3 10" xfId="8142" xr:uid="{00000000-0005-0000-0000-0000CB1F0000}"/>
    <cellStyle name="20% - Accent6 7 3 2" xfId="8143" xr:uid="{00000000-0005-0000-0000-0000CC1F0000}"/>
    <cellStyle name="20% - Accent6 7 3 3" xfId="8144" xr:uid="{00000000-0005-0000-0000-0000CD1F0000}"/>
    <cellStyle name="20% - Accent6 7 3 4" xfId="8145" xr:uid="{00000000-0005-0000-0000-0000CE1F0000}"/>
    <cellStyle name="20% - Accent6 7 3 5" xfId="8146" xr:uid="{00000000-0005-0000-0000-0000CF1F0000}"/>
    <cellStyle name="20% - Accent6 7 3 6" xfId="8147" xr:uid="{00000000-0005-0000-0000-0000D01F0000}"/>
    <cellStyle name="20% - Accent6 7 3 7" xfId="8148" xr:uid="{00000000-0005-0000-0000-0000D11F0000}"/>
    <cellStyle name="20% - Accent6 7 3 8" xfId="8149" xr:uid="{00000000-0005-0000-0000-0000D21F0000}"/>
    <cellStyle name="20% - Accent6 7 3 9" xfId="8150" xr:uid="{00000000-0005-0000-0000-0000D31F0000}"/>
    <cellStyle name="20% - Accent6 7 4" xfId="8151" xr:uid="{00000000-0005-0000-0000-0000D41F0000}"/>
    <cellStyle name="20% - Accent6 7 5" xfId="8152" xr:uid="{00000000-0005-0000-0000-0000D51F0000}"/>
    <cellStyle name="20% - Accent6 7 6" xfId="8153" xr:uid="{00000000-0005-0000-0000-0000D61F0000}"/>
    <cellStyle name="20% - Accent6 7 7" xfId="8154" xr:uid="{00000000-0005-0000-0000-0000D71F0000}"/>
    <cellStyle name="20% - Accent6 7 8" xfId="8155" xr:uid="{00000000-0005-0000-0000-0000D81F0000}"/>
    <cellStyle name="20% - Accent6 7 9" xfId="8156" xr:uid="{00000000-0005-0000-0000-0000D91F0000}"/>
    <cellStyle name="20% - Accent6 70" xfId="8157" xr:uid="{00000000-0005-0000-0000-0000DA1F0000}"/>
    <cellStyle name="20% - Accent6 71" xfId="8158" xr:uid="{00000000-0005-0000-0000-0000DB1F0000}"/>
    <cellStyle name="20% - Accent6 72" xfId="8159" xr:uid="{00000000-0005-0000-0000-0000DC1F0000}"/>
    <cellStyle name="20% - Accent6 73" xfId="8160" xr:uid="{00000000-0005-0000-0000-0000DD1F0000}"/>
    <cellStyle name="20% - Accent6 74" xfId="8161" xr:uid="{00000000-0005-0000-0000-0000DE1F0000}"/>
    <cellStyle name="20% - Accent6 75" xfId="8162" xr:uid="{00000000-0005-0000-0000-0000DF1F0000}"/>
    <cellStyle name="20% - Accent6 76" xfId="8163" xr:uid="{00000000-0005-0000-0000-0000E01F0000}"/>
    <cellStyle name="20% - Accent6 8" xfId="8164" xr:uid="{00000000-0005-0000-0000-0000E11F0000}"/>
    <cellStyle name="20% - Accent6 8 10" xfId="8165" xr:uid="{00000000-0005-0000-0000-0000E21F0000}"/>
    <cellStyle name="20% - Accent6 8 11" xfId="8166" xr:uid="{00000000-0005-0000-0000-0000E31F0000}"/>
    <cellStyle name="20% - Accent6 8 2" xfId="8167" xr:uid="{00000000-0005-0000-0000-0000E41F0000}"/>
    <cellStyle name="20% - Accent6 8 2 10" xfId="8168" xr:uid="{00000000-0005-0000-0000-0000E51F0000}"/>
    <cellStyle name="20% - Accent6 8 2 2" xfId="8169" xr:uid="{00000000-0005-0000-0000-0000E61F0000}"/>
    <cellStyle name="20% - Accent6 8 2 3" xfId="8170" xr:uid="{00000000-0005-0000-0000-0000E71F0000}"/>
    <cellStyle name="20% - Accent6 8 2 4" xfId="8171" xr:uid="{00000000-0005-0000-0000-0000E81F0000}"/>
    <cellStyle name="20% - Accent6 8 2 5" xfId="8172" xr:uid="{00000000-0005-0000-0000-0000E91F0000}"/>
    <cellStyle name="20% - Accent6 8 2 6" xfId="8173" xr:uid="{00000000-0005-0000-0000-0000EA1F0000}"/>
    <cellStyle name="20% - Accent6 8 2 7" xfId="8174" xr:uid="{00000000-0005-0000-0000-0000EB1F0000}"/>
    <cellStyle name="20% - Accent6 8 2 8" xfId="8175" xr:uid="{00000000-0005-0000-0000-0000EC1F0000}"/>
    <cellStyle name="20% - Accent6 8 2 9" xfId="8176" xr:uid="{00000000-0005-0000-0000-0000ED1F0000}"/>
    <cellStyle name="20% - Accent6 8 3" xfId="8177" xr:uid="{00000000-0005-0000-0000-0000EE1F0000}"/>
    <cellStyle name="20% - Accent6 8 4" xfId="8178" xr:uid="{00000000-0005-0000-0000-0000EF1F0000}"/>
    <cellStyle name="20% - Accent6 8 5" xfId="8179" xr:uid="{00000000-0005-0000-0000-0000F01F0000}"/>
    <cellStyle name="20% - Accent6 8 6" xfId="8180" xr:uid="{00000000-0005-0000-0000-0000F11F0000}"/>
    <cellStyle name="20% - Accent6 8 7" xfId="8181" xr:uid="{00000000-0005-0000-0000-0000F21F0000}"/>
    <cellStyle name="20% - Accent6 8 8" xfId="8182" xr:uid="{00000000-0005-0000-0000-0000F31F0000}"/>
    <cellStyle name="20% - Accent6 8 9" xfId="8183" xr:uid="{00000000-0005-0000-0000-0000F41F0000}"/>
    <cellStyle name="20% - Accent6 9" xfId="8184" xr:uid="{00000000-0005-0000-0000-0000F51F0000}"/>
    <cellStyle name="20% - Accent6 9 10" xfId="8185" xr:uid="{00000000-0005-0000-0000-0000F61F0000}"/>
    <cellStyle name="20% - Accent6 9 11" xfId="8186" xr:uid="{00000000-0005-0000-0000-0000F71F0000}"/>
    <cellStyle name="20% - Accent6 9 2" xfId="8187" xr:uid="{00000000-0005-0000-0000-0000F81F0000}"/>
    <cellStyle name="20% - Accent6 9 2 10" xfId="8188" xr:uid="{00000000-0005-0000-0000-0000F91F0000}"/>
    <cellStyle name="20% - Accent6 9 2 2" xfId="8189" xr:uid="{00000000-0005-0000-0000-0000FA1F0000}"/>
    <cellStyle name="20% - Accent6 9 2 3" xfId="8190" xr:uid="{00000000-0005-0000-0000-0000FB1F0000}"/>
    <cellStyle name="20% - Accent6 9 2 4" xfId="8191" xr:uid="{00000000-0005-0000-0000-0000FC1F0000}"/>
    <cellStyle name="20% - Accent6 9 2 5" xfId="8192" xr:uid="{00000000-0005-0000-0000-0000FD1F0000}"/>
    <cellStyle name="20% - Accent6 9 2 6" xfId="8193" xr:uid="{00000000-0005-0000-0000-0000FE1F0000}"/>
    <cellStyle name="20% - Accent6 9 2 7" xfId="8194" xr:uid="{00000000-0005-0000-0000-0000FF1F0000}"/>
    <cellStyle name="20% - Accent6 9 2 8" xfId="8195" xr:uid="{00000000-0005-0000-0000-000000200000}"/>
    <cellStyle name="20% - Accent6 9 2 9" xfId="8196" xr:uid="{00000000-0005-0000-0000-000001200000}"/>
    <cellStyle name="20% - Accent6 9 3" xfId="8197" xr:uid="{00000000-0005-0000-0000-000002200000}"/>
    <cellStyle name="20% - Accent6 9 4" xfId="8198" xr:uid="{00000000-0005-0000-0000-000003200000}"/>
    <cellStyle name="20% - Accent6 9 5" xfId="8199" xr:uid="{00000000-0005-0000-0000-000004200000}"/>
    <cellStyle name="20% - Accent6 9 6" xfId="8200" xr:uid="{00000000-0005-0000-0000-000005200000}"/>
    <cellStyle name="20% - Accent6 9 7" xfId="8201" xr:uid="{00000000-0005-0000-0000-000006200000}"/>
    <cellStyle name="20% - Accent6 9 8" xfId="8202" xr:uid="{00000000-0005-0000-0000-000007200000}"/>
    <cellStyle name="20% - Accent6 9 9" xfId="8203" xr:uid="{00000000-0005-0000-0000-000008200000}"/>
    <cellStyle name="40% - Accent1 10" xfId="8204" xr:uid="{00000000-0005-0000-0000-000009200000}"/>
    <cellStyle name="40% - Accent1 10 10" xfId="8205" xr:uid="{00000000-0005-0000-0000-00000A200000}"/>
    <cellStyle name="40% - Accent1 10 11" xfId="8206" xr:uid="{00000000-0005-0000-0000-00000B200000}"/>
    <cellStyle name="40% - Accent1 10 2" xfId="8207" xr:uid="{00000000-0005-0000-0000-00000C200000}"/>
    <cellStyle name="40% - Accent1 10 2 10" xfId="8208" xr:uid="{00000000-0005-0000-0000-00000D200000}"/>
    <cellStyle name="40% - Accent1 10 2 2" xfId="8209" xr:uid="{00000000-0005-0000-0000-00000E200000}"/>
    <cellStyle name="40% - Accent1 10 2 2 2" xfId="8210" xr:uid="{00000000-0005-0000-0000-00000F200000}"/>
    <cellStyle name="40% - Accent1 10 2 2 3" xfId="8211" xr:uid="{00000000-0005-0000-0000-000010200000}"/>
    <cellStyle name="40% - Accent1 10 2 3" xfId="8212" xr:uid="{00000000-0005-0000-0000-000011200000}"/>
    <cellStyle name="40% - Accent1 10 2 3 2" xfId="8213" xr:uid="{00000000-0005-0000-0000-000012200000}"/>
    <cellStyle name="40% - Accent1 10 2 4" xfId="8214" xr:uid="{00000000-0005-0000-0000-000013200000}"/>
    <cellStyle name="40% - Accent1 10 2 5" xfId="8215" xr:uid="{00000000-0005-0000-0000-000014200000}"/>
    <cellStyle name="40% - Accent1 10 2 6" xfId="8216" xr:uid="{00000000-0005-0000-0000-000015200000}"/>
    <cellStyle name="40% - Accent1 10 2 7" xfId="8217" xr:uid="{00000000-0005-0000-0000-000016200000}"/>
    <cellStyle name="40% - Accent1 10 2 8" xfId="8218" xr:uid="{00000000-0005-0000-0000-000017200000}"/>
    <cellStyle name="40% - Accent1 10 2 9" xfId="8219" xr:uid="{00000000-0005-0000-0000-000018200000}"/>
    <cellStyle name="40% - Accent1 10 3" xfId="8220" xr:uid="{00000000-0005-0000-0000-000019200000}"/>
    <cellStyle name="40% - Accent1 10 3 2" xfId="8221" xr:uid="{00000000-0005-0000-0000-00001A200000}"/>
    <cellStyle name="40% - Accent1 10 4" xfId="8222" xr:uid="{00000000-0005-0000-0000-00001B200000}"/>
    <cellStyle name="40% - Accent1 10 4 2" xfId="8223" xr:uid="{00000000-0005-0000-0000-00001C200000}"/>
    <cellStyle name="40% - Accent1 10 5" xfId="8224" xr:uid="{00000000-0005-0000-0000-00001D200000}"/>
    <cellStyle name="40% - Accent1 10 5 2" xfId="8225" xr:uid="{00000000-0005-0000-0000-00001E200000}"/>
    <cellStyle name="40% - Accent1 10 6" xfId="8226" xr:uid="{00000000-0005-0000-0000-00001F200000}"/>
    <cellStyle name="40% - Accent1 10 7" xfId="8227" xr:uid="{00000000-0005-0000-0000-000020200000}"/>
    <cellStyle name="40% - Accent1 10 8" xfId="8228" xr:uid="{00000000-0005-0000-0000-000021200000}"/>
    <cellStyle name="40% - Accent1 10 9" xfId="8229" xr:uid="{00000000-0005-0000-0000-000022200000}"/>
    <cellStyle name="40% - Accent1 100" xfId="8230" xr:uid="{00000000-0005-0000-0000-000023200000}"/>
    <cellStyle name="40% - Accent1 101" xfId="8231" xr:uid="{00000000-0005-0000-0000-000024200000}"/>
    <cellStyle name="40% - Accent1 102" xfId="8232" xr:uid="{00000000-0005-0000-0000-000025200000}"/>
    <cellStyle name="40% - Accent1 103" xfId="8233" xr:uid="{00000000-0005-0000-0000-000026200000}"/>
    <cellStyle name="40% - Accent1 104" xfId="8234" xr:uid="{00000000-0005-0000-0000-000027200000}"/>
    <cellStyle name="40% - Accent1 105" xfId="8235" xr:uid="{00000000-0005-0000-0000-000028200000}"/>
    <cellStyle name="40% - Accent1 106" xfId="8236" xr:uid="{00000000-0005-0000-0000-000029200000}"/>
    <cellStyle name="40% - Accent1 107" xfId="8237" xr:uid="{00000000-0005-0000-0000-00002A200000}"/>
    <cellStyle name="40% - Accent1 108" xfId="8238" xr:uid="{00000000-0005-0000-0000-00002B200000}"/>
    <cellStyle name="40% - Accent1 109" xfId="8239" xr:uid="{00000000-0005-0000-0000-00002C200000}"/>
    <cellStyle name="40% - Accent1 11" xfId="8240" xr:uid="{00000000-0005-0000-0000-00002D200000}"/>
    <cellStyle name="40% - Accent1 11 10" xfId="8241" xr:uid="{00000000-0005-0000-0000-00002E200000}"/>
    <cellStyle name="40% - Accent1 11 11" xfId="8242" xr:uid="{00000000-0005-0000-0000-00002F200000}"/>
    <cellStyle name="40% - Accent1 11 2" xfId="8243" xr:uid="{00000000-0005-0000-0000-000030200000}"/>
    <cellStyle name="40% - Accent1 11 2 10" xfId="8244" xr:uid="{00000000-0005-0000-0000-000031200000}"/>
    <cellStyle name="40% - Accent1 11 2 2" xfId="8245" xr:uid="{00000000-0005-0000-0000-000032200000}"/>
    <cellStyle name="40% - Accent1 11 2 2 2" xfId="8246" xr:uid="{00000000-0005-0000-0000-000033200000}"/>
    <cellStyle name="40% - Accent1 11 2 2 3" xfId="8247" xr:uid="{00000000-0005-0000-0000-000034200000}"/>
    <cellStyle name="40% - Accent1 11 2 3" xfId="8248" xr:uid="{00000000-0005-0000-0000-000035200000}"/>
    <cellStyle name="40% - Accent1 11 2 3 2" xfId="8249" xr:uid="{00000000-0005-0000-0000-000036200000}"/>
    <cellStyle name="40% - Accent1 11 2 4" xfId="8250" xr:uid="{00000000-0005-0000-0000-000037200000}"/>
    <cellStyle name="40% - Accent1 11 2 5" xfId="8251" xr:uid="{00000000-0005-0000-0000-000038200000}"/>
    <cellStyle name="40% - Accent1 11 2 6" xfId="8252" xr:uid="{00000000-0005-0000-0000-000039200000}"/>
    <cellStyle name="40% - Accent1 11 2 7" xfId="8253" xr:uid="{00000000-0005-0000-0000-00003A200000}"/>
    <cellStyle name="40% - Accent1 11 2 8" xfId="8254" xr:uid="{00000000-0005-0000-0000-00003B200000}"/>
    <cellStyle name="40% - Accent1 11 2 9" xfId="8255" xr:uid="{00000000-0005-0000-0000-00003C200000}"/>
    <cellStyle name="40% - Accent1 11 3" xfId="8256" xr:uid="{00000000-0005-0000-0000-00003D200000}"/>
    <cellStyle name="40% - Accent1 11 3 2" xfId="8257" xr:uid="{00000000-0005-0000-0000-00003E200000}"/>
    <cellStyle name="40% - Accent1 11 4" xfId="8258" xr:uid="{00000000-0005-0000-0000-00003F200000}"/>
    <cellStyle name="40% - Accent1 11 4 2" xfId="8259" xr:uid="{00000000-0005-0000-0000-000040200000}"/>
    <cellStyle name="40% - Accent1 11 5" xfId="8260" xr:uid="{00000000-0005-0000-0000-000041200000}"/>
    <cellStyle name="40% - Accent1 11 5 2" xfId="8261" xr:uid="{00000000-0005-0000-0000-000042200000}"/>
    <cellStyle name="40% - Accent1 11 6" xfId="8262" xr:uid="{00000000-0005-0000-0000-000043200000}"/>
    <cellStyle name="40% - Accent1 11 7" xfId="8263" xr:uid="{00000000-0005-0000-0000-000044200000}"/>
    <cellStyle name="40% - Accent1 11 8" xfId="8264" xr:uid="{00000000-0005-0000-0000-000045200000}"/>
    <cellStyle name="40% - Accent1 11 9" xfId="8265" xr:uid="{00000000-0005-0000-0000-000046200000}"/>
    <cellStyle name="40% - Accent1 110" xfId="8266" xr:uid="{00000000-0005-0000-0000-000047200000}"/>
    <cellStyle name="40% - Accent1 111" xfId="8267" xr:uid="{00000000-0005-0000-0000-000048200000}"/>
    <cellStyle name="40% - Accent1 112" xfId="8268" xr:uid="{00000000-0005-0000-0000-000049200000}"/>
    <cellStyle name="40% - Accent1 113" xfId="8269" xr:uid="{00000000-0005-0000-0000-00004A200000}"/>
    <cellStyle name="40% - Accent1 114" xfId="8270" xr:uid="{00000000-0005-0000-0000-00004B200000}"/>
    <cellStyle name="40% - Accent1 115" xfId="8271" xr:uid="{00000000-0005-0000-0000-00004C200000}"/>
    <cellStyle name="40% - Accent1 116" xfId="8272" xr:uid="{00000000-0005-0000-0000-00004D200000}"/>
    <cellStyle name="40% - Accent1 117" xfId="8273" xr:uid="{00000000-0005-0000-0000-00004E200000}"/>
    <cellStyle name="40% - Accent1 118" xfId="8274" xr:uid="{00000000-0005-0000-0000-00004F200000}"/>
    <cellStyle name="40% - Accent1 119" xfId="8275" xr:uid="{00000000-0005-0000-0000-000050200000}"/>
    <cellStyle name="40% - Accent1 12" xfId="8276" xr:uid="{00000000-0005-0000-0000-000051200000}"/>
    <cellStyle name="40% - Accent1 12 10" xfId="8277" xr:uid="{00000000-0005-0000-0000-000052200000}"/>
    <cellStyle name="40% - Accent1 12 11" xfId="8278" xr:uid="{00000000-0005-0000-0000-000053200000}"/>
    <cellStyle name="40% - Accent1 12 12" xfId="8279" xr:uid="{00000000-0005-0000-0000-000054200000}"/>
    <cellStyle name="40% - Accent1 12 2" xfId="8280" xr:uid="{00000000-0005-0000-0000-000055200000}"/>
    <cellStyle name="40% - Accent1 12 2 10" xfId="8281" xr:uid="{00000000-0005-0000-0000-000056200000}"/>
    <cellStyle name="40% - Accent1 12 2 11" xfId="8282" xr:uid="{00000000-0005-0000-0000-000057200000}"/>
    <cellStyle name="40% - Accent1 12 2 2" xfId="8283" xr:uid="{00000000-0005-0000-0000-000058200000}"/>
    <cellStyle name="40% - Accent1 12 2 2 2" xfId="8284" xr:uid="{00000000-0005-0000-0000-000059200000}"/>
    <cellStyle name="40% - Accent1 12 2 2 3" xfId="8285" xr:uid="{00000000-0005-0000-0000-00005A200000}"/>
    <cellStyle name="40% - Accent1 12 2 3" xfId="8286" xr:uid="{00000000-0005-0000-0000-00005B200000}"/>
    <cellStyle name="40% - Accent1 12 2 3 2" xfId="8287" xr:uid="{00000000-0005-0000-0000-00005C200000}"/>
    <cellStyle name="40% - Accent1 12 2 4" xfId="8288" xr:uid="{00000000-0005-0000-0000-00005D200000}"/>
    <cellStyle name="40% - Accent1 12 2 5" xfId="8289" xr:uid="{00000000-0005-0000-0000-00005E200000}"/>
    <cellStyle name="40% - Accent1 12 2 6" xfId="8290" xr:uid="{00000000-0005-0000-0000-00005F200000}"/>
    <cellStyle name="40% - Accent1 12 2 7" xfId="8291" xr:uid="{00000000-0005-0000-0000-000060200000}"/>
    <cellStyle name="40% - Accent1 12 2 8" xfId="8292" xr:uid="{00000000-0005-0000-0000-000061200000}"/>
    <cellStyle name="40% - Accent1 12 2 9" xfId="8293" xr:uid="{00000000-0005-0000-0000-000062200000}"/>
    <cellStyle name="40% - Accent1 12 3" xfId="8294" xr:uid="{00000000-0005-0000-0000-000063200000}"/>
    <cellStyle name="40% - Accent1 12 3 2" xfId="8295" xr:uid="{00000000-0005-0000-0000-000064200000}"/>
    <cellStyle name="40% - Accent1 12 4" xfId="8296" xr:uid="{00000000-0005-0000-0000-000065200000}"/>
    <cellStyle name="40% - Accent1 12 4 2" xfId="8297" xr:uid="{00000000-0005-0000-0000-000066200000}"/>
    <cellStyle name="40% - Accent1 12 5" xfId="8298" xr:uid="{00000000-0005-0000-0000-000067200000}"/>
    <cellStyle name="40% - Accent1 12 5 2" xfId="8299" xr:uid="{00000000-0005-0000-0000-000068200000}"/>
    <cellStyle name="40% - Accent1 12 6" xfId="8300" xr:uid="{00000000-0005-0000-0000-000069200000}"/>
    <cellStyle name="40% - Accent1 12 7" xfId="8301" xr:uid="{00000000-0005-0000-0000-00006A200000}"/>
    <cellStyle name="40% - Accent1 12 8" xfId="8302" xr:uid="{00000000-0005-0000-0000-00006B200000}"/>
    <cellStyle name="40% - Accent1 12 9" xfId="8303" xr:uid="{00000000-0005-0000-0000-00006C200000}"/>
    <cellStyle name="40% - Accent1 13" xfId="8304" xr:uid="{00000000-0005-0000-0000-00006D200000}"/>
    <cellStyle name="40% - Accent1 13 10" xfId="8305" xr:uid="{00000000-0005-0000-0000-00006E200000}"/>
    <cellStyle name="40% - Accent1 13 11" xfId="8306" xr:uid="{00000000-0005-0000-0000-00006F200000}"/>
    <cellStyle name="40% - Accent1 13 2" xfId="8307" xr:uid="{00000000-0005-0000-0000-000070200000}"/>
    <cellStyle name="40% - Accent1 13 2 2" xfId="8308" xr:uid="{00000000-0005-0000-0000-000071200000}"/>
    <cellStyle name="40% - Accent1 13 2 2 2" xfId="8309" xr:uid="{00000000-0005-0000-0000-000072200000}"/>
    <cellStyle name="40% - Accent1 13 2 3" xfId="8310" xr:uid="{00000000-0005-0000-0000-000073200000}"/>
    <cellStyle name="40% - Accent1 13 2 4" xfId="8311" xr:uid="{00000000-0005-0000-0000-000074200000}"/>
    <cellStyle name="40% - Accent1 13 3" xfId="8312" xr:uid="{00000000-0005-0000-0000-000075200000}"/>
    <cellStyle name="40% - Accent1 13 3 2" xfId="8313" xr:uid="{00000000-0005-0000-0000-000076200000}"/>
    <cellStyle name="40% - Accent1 13 4" xfId="8314" xr:uid="{00000000-0005-0000-0000-000077200000}"/>
    <cellStyle name="40% - Accent1 13 4 2" xfId="8315" xr:uid="{00000000-0005-0000-0000-000078200000}"/>
    <cellStyle name="40% - Accent1 13 5" xfId="8316" xr:uid="{00000000-0005-0000-0000-000079200000}"/>
    <cellStyle name="40% - Accent1 13 5 2" xfId="8317" xr:uid="{00000000-0005-0000-0000-00007A200000}"/>
    <cellStyle name="40% - Accent1 13 6" xfId="8318" xr:uid="{00000000-0005-0000-0000-00007B200000}"/>
    <cellStyle name="40% - Accent1 13 7" xfId="8319" xr:uid="{00000000-0005-0000-0000-00007C200000}"/>
    <cellStyle name="40% - Accent1 13 8" xfId="8320" xr:uid="{00000000-0005-0000-0000-00007D200000}"/>
    <cellStyle name="40% - Accent1 13 9" xfId="8321" xr:uid="{00000000-0005-0000-0000-00007E200000}"/>
    <cellStyle name="40% - Accent1 14" xfId="8322" xr:uid="{00000000-0005-0000-0000-00007F200000}"/>
    <cellStyle name="40% - Accent1 14 2" xfId="8323" xr:uid="{00000000-0005-0000-0000-000080200000}"/>
    <cellStyle name="40% - Accent1 14 2 2" xfId="8324" xr:uid="{00000000-0005-0000-0000-000081200000}"/>
    <cellStyle name="40% - Accent1 14 2 2 2" xfId="8325" xr:uid="{00000000-0005-0000-0000-000082200000}"/>
    <cellStyle name="40% - Accent1 14 2 3" xfId="8326" xr:uid="{00000000-0005-0000-0000-000083200000}"/>
    <cellStyle name="40% - Accent1 14 3" xfId="8327" xr:uid="{00000000-0005-0000-0000-000084200000}"/>
    <cellStyle name="40% - Accent1 14 4" xfId="8328" xr:uid="{00000000-0005-0000-0000-000085200000}"/>
    <cellStyle name="40% - Accent1 14 5" xfId="8329" xr:uid="{00000000-0005-0000-0000-000086200000}"/>
    <cellStyle name="40% - Accent1 14 6" xfId="8330" xr:uid="{00000000-0005-0000-0000-000087200000}"/>
    <cellStyle name="40% - Accent1 15" xfId="8331" xr:uid="{00000000-0005-0000-0000-000088200000}"/>
    <cellStyle name="40% - Accent1 15 2" xfId="8332" xr:uid="{00000000-0005-0000-0000-000089200000}"/>
    <cellStyle name="40% - Accent1 15 2 2" xfId="8333" xr:uid="{00000000-0005-0000-0000-00008A200000}"/>
    <cellStyle name="40% - Accent1 15 2 2 2" xfId="8334" xr:uid="{00000000-0005-0000-0000-00008B200000}"/>
    <cellStyle name="40% - Accent1 15 2 3" xfId="8335" xr:uid="{00000000-0005-0000-0000-00008C200000}"/>
    <cellStyle name="40% - Accent1 15 3" xfId="8336" xr:uid="{00000000-0005-0000-0000-00008D200000}"/>
    <cellStyle name="40% - Accent1 15 4" xfId="8337" xr:uid="{00000000-0005-0000-0000-00008E200000}"/>
    <cellStyle name="40% - Accent1 15 5" xfId="8338" xr:uid="{00000000-0005-0000-0000-00008F200000}"/>
    <cellStyle name="40% - Accent1 15 6" xfId="8339" xr:uid="{00000000-0005-0000-0000-000090200000}"/>
    <cellStyle name="40% - Accent1 16" xfId="8340" xr:uid="{00000000-0005-0000-0000-000091200000}"/>
    <cellStyle name="40% - Accent1 16 2" xfId="8341" xr:uid="{00000000-0005-0000-0000-000092200000}"/>
    <cellStyle name="40% - Accent1 16 2 2" xfId="8342" xr:uid="{00000000-0005-0000-0000-000093200000}"/>
    <cellStyle name="40% - Accent1 16 2 2 2" xfId="8343" xr:uid="{00000000-0005-0000-0000-000094200000}"/>
    <cellStyle name="40% - Accent1 16 2 3" xfId="8344" xr:uid="{00000000-0005-0000-0000-000095200000}"/>
    <cellStyle name="40% - Accent1 16 3" xfId="8345" xr:uid="{00000000-0005-0000-0000-000096200000}"/>
    <cellStyle name="40% - Accent1 16 4" xfId="8346" xr:uid="{00000000-0005-0000-0000-000097200000}"/>
    <cellStyle name="40% - Accent1 16 5" xfId="8347" xr:uid="{00000000-0005-0000-0000-000098200000}"/>
    <cellStyle name="40% - Accent1 16 6" xfId="8348" xr:uid="{00000000-0005-0000-0000-000099200000}"/>
    <cellStyle name="40% - Accent1 17" xfId="8349" xr:uid="{00000000-0005-0000-0000-00009A200000}"/>
    <cellStyle name="40% - Accent1 17 2" xfId="8350" xr:uid="{00000000-0005-0000-0000-00009B200000}"/>
    <cellStyle name="40% - Accent1 17 2 2" xfId="8351" xr:uid="{00000000-0005-0000-0000-00009C200000}"/>
    <cellStyle name="40% - Accent1 17 2 2 2" xfId="8352" xr:uid="{00000000-0005-0000-0000-00009D200000}"/>
    <cellStyle name="40% - Accent1 17 2 3" xfId="8353" xr:uid="{00000000-0005-0000-0000-00009E200000}"/>
    <cellStyle name="40% - Accent1 17 3" xfId="8354" xr:uid="{00000000-0005-0000-0000-00009F200000}"/>
    <cellStyle name="40% - Accent1 17 4" xfId="8355" xr:uid="{00000000-0005-0000-0000-0000A0200000}"/>
    <cellStyle name="40% - Accent1 17 5" xfId="8356" xr:uid="{00000000-0005-0000-0000-0000A1200000}"/>
    <cellStyle name="40% - Accent1 17 6" xfId="8357" xr:uid="{00000000-0005-0000-0000-0000A2200000}"/>
    <cellStyle name="40% - Accent1 18" xfId="8358" xr:uid="{00000000-0005-0000-0000-0000A3200000}"/>
    <cellStyle name="40% - Accent1 18 2" xfId="8359" xr:uid="{00000000-0005-0000-0000-0000A4200000}"/>
    <cellStyle name="40% - Accent1 18 2 2" xfId="8360" xr:uid="{00000000-0005-0000-0000-0000A5200000}"/>
    <cellStyle name="40% - Accent1 18 2 2 2" xfId="8361" xr:uid="{00000000-0005-0000-0000-0000A6200000}"/>
    <cellStyle name="40% - Accent1 18 2 3" xfId="8362" xr:uid="{00000000-0005-0000-0000-0000A7200000}"/>
    <cellStyle name="40% - Accent1 18 3" xfId="8363" xr:uid="{00000000-0005-0000-0000-0000A8200000}"/>
    <cellStyle name="40% - Accent1 18 4" xfId="8364" xr:uid="{00000000-0005-0000-0000-0000A9200000}"/>
    <cellStyle name="40% - Accent1 18 5" xfId="8365" xr:uid="{00000000-0005-0000-0000-0000AA200000}"/>
    <cellStyle name="40% - Accent1 18 6" xfId="8366" xr:uid="{00000000-0005-0000-0000-0000AB200000}"/>
    <cellStyle name="40% - Accent1 19" xfId="8367" xr:uid="{00000000-0005-0000-0000-0000AC200000}"/>
    <cellStyle name="40% - Accent1 19 2" xfId="8368" xr:uid="{00000000-0005-0000-0000-0000AD200000}"/>
    <cellStyle name="40% - Accent1 19 2 2" xfId="8369" xr:uid="{00000000-0005-0000-0000-0000AE200000}"/>
    <cellStyle name="40% - Accent1 19 2 2 2" xfId="8370" xr:uid="{00000000-0005-0000-0000-0000AF200000}"/>
    <cellStyle name="40% - Accent1 19 2 3" xfId="8371" xr:uid="{00000000-0005-0000-0000-0000B0200000}"/>
    <cellStyle name="40% - Accent1 19 3" xfId="8372" xr:uid="{00000000-0005-0000-0000-0000B1200000}"/>
    <cellStyle name="40% - Accent1 19 4" xfId="8373" xr:uid="{00000000-0005-0000-0000-0000B2200000}"/>
    <cellStyle name="40% - Accent1 19 5" xfId="8374" xr:uid="{00000000-0005-0000-0000-0000B3200000}"/>
    <cellStyle name="40% - Accent1 19 6" xfId="8375" xr:uid="{00000000-0005-0000-0000-0000B4200000}"/>
    <cellStyle name="40% - Accent1 2" xfId="8376" xr:uid="{00000000-0005-0000-0000-0000B5200000}"/>
    <cellStyle name="40% - Accent1 2 10" xfId="8377" xr:uid="{00000000-0005-0000-0000-0000B6200000}"/>
    <cellStyle name="40% - Accent1 2 10 2" xfId="8378" xr:uid="{00000000-0005-0000-0000-0000B7200000}"/>
    <cellStyle name="40% - Accent1 2 10 2 2" xfId="8379" xr:uid="{00000000-0005-0000-0000-0000B8200000}"/>
    <cellStyle name="40% - Accent1 2 10 3" xfId="8380" xr:uid="{00000000-0005-0000-0000-0000B9200000}"/>
    <cellStyle name="40% - Accent1 2 11" xfId="8381" xr:uid="{00000000-0005-0000-0000-0000BA200000}"/>
    <cellStyle name="40% - Accent1 2 11 2" xfId="8382" xr:uid="{00000000-0005-0000-0000-0000BB200000}"/>
    <cellStyle name="40% - Accent1 2 11 2 2" xfId="8383" xr:uid="{00000000-0005-0000-0000-0000BC200000}"/>
    <cellStyle name="40% - Accent1 2 11 3" xfId="8384" xr:uid="{00000000-0005-0000-0000-0000BD200000}"/>
    <cellStyle name="40% - Accent1 2 12" xfId="8385" xr:uid="{00000000-0005-0000-0000-0000BE200000}"/>
    <cellStyle name="40% - Accent1 2 12 2" xfId="8386" xr:uid="{00000000-0005-0000-0000-0000BF200000}"/>
    <cellStyle name="40% - Accent1 2 12 2 2" xfId="8387" xr:uid="{00000000-0005-0000-0000-0000C0200000}"/>
    <cellStyle name="40% - Accent1 2 12 3" xfId="8388" xr:uid="{00000000-0005-0000-0000-0000C1200000}"/>
    <cellStyle name="40% - Accent1 2 13" xfId="8389" xr:uid="{00000000-0005-0000-0000-0000C2200000}"/>
    <cellStyle name="40% - Accent1 2 13 2" xfId="8390" xr:uid="{00000000-0005-0000-0000-0000C3200000}"/>
    <cellStyle name="40% - Accent1 2 13 2 2" xfId="8391" xr:uid="{00000000-0005-0000-0000-0000C4200000}"/>
    <cellStyle name="40% - Accent1 2 13 3" xfId="8392" xr:uid="{00000000-0005-0000-0000-0000C5200000}"/>
    <cellStyle name="40% - Accent1 2 14" xfId="8393" xr:uid="{00000000-0005-0000-0000-0000C6200000}"/>
    <cellStyle name="40% - Accent1 2 14 2" xfId="8394" xr:uid="{00000000-0005-0000-0000-0000C7200000}"/>
    <cellStyle name="40% - Accent1 2 14 2 2" xfId="8395" xr:uid="{00000000-0005-0000-0000-0000C8200000}"/>
    <cellStyle name="40% - Accent1 2 14 3" xfId="8396" xr:uid="{00000000-0005-0000-0000-0000C9200000}"/>
    <cellStyle name="40% - Accent1 2 15" xfId="8397" xr:uid="{00000000-0005-0000-0000-0000CA200000}"/>
    <cellStyle name="40% - Accent1 2 15 2" xfId="8398" xr:uid="{00000000-0005-0000-0000-0000CB200000}"/>
    <cellStyle name="40% - Accent1 2 15 2 2" xfId="8399" xr:uid="{00000000-0005-0000-0000-0000CC200000}"/>
    <cellStyle name="40% - Accent1 2 15 3" xfId="8400" xr:uid="{00000000-0005-0000-0000-0000CD200000}"/>
    <cellStyle name="40% - Accent1 2 16" xfId="8401" xr:uid="{00000000-0005-0000-0000-0000CE200000}"/>
    <cellStyle name="40% - Accent1 2 16 2" xfId="8402" xr:uid="{00000000-0005-0000-0000-0000CF200000}"/>
    <cellStyle name="40% - Accent1 2 16 2 2" xfId="8403" xr:uid="{00000000-0005-0000-0000-0000D0200000}"/>
    <cellStyle name="40% - Accent1 2 16 3" xfId="8404" xr:uid="{00000000-0005-0000-0000-0000D1200000}"/>
    <cellStyle name="40% - Accent1 2 17" xfId="8405" xr:uid="{00000000-0005-0000-0000-0000D2200000}"/>
    <cellStyle name="40% - Accent1 2 17 2" xfId="8406" xr:uid="{00000000-0005-0000-0000-0000D3200000}"/>
    <cellStyle name="40% - Accent1 2 17 2 2" xfId="8407" xr:uid="{00000000-0005-0000-0000-0000D4200000}"/>
    <cellStyle name="40% - Accent1 2 17 3" xfId="8408" xr:uid="{00000000-0005-0000-0000-0000D5200000}"/>
    <cellStyle name="40% - Accent1 2 18" xfId="8409" xr:uid="{00000000-0005-0000-0000-0000D6200000}"/>
    <cellStyle name="40% - Accent1 2 18 2" xfId="8410" xr:uid="{00000000-0005-0000-0000-0000D7200000}"/>
    <cellStyle name="40% - Accent1 2 18 2 2" xfId="8411" xr:uid="{00000000-0005-0000-0000-0000D8200000}"/>
    <cellStyle name="40% - Accent1 2 18 3" xfId="8412" xr:uid="{00000000-0005-0000-0000-0000D9200000}"/>
    <cellStyle name="40% - Accent1 2 19" xfId="8413" xr:uid="{00000000-0005-0000-0000-0000DA200000}"/>
    <cellStyle name="40% - Accent1 2 19 2" xfId="8414" xr:uid="{00000000-0005-0000-0000-0000DB200000}"/>
    <cellStyle name="40% - Accent1 2 19 2 2" xfId="8415" xr:uid="{00000000-0005-0000-0000-0000DC200000}"/>
    <cellStyle name="40% - Accent1 2 19 3" xfId="8416" xr:uid="{00000000-0005-0000-0000-0000DD200000}"/>
    <cellStyle name="40% - Accent1 2 19 4" xfId="8417" xr:uid="{00000000-0005-0000-0000-0000DE200000}"/>
    <cellStyle name="40% - Accent1 2 2" xfId="8418" xr:uid="{00000000-0005-0000-0000-0000DF200000}"/>
    <cellStyle name="40% - Accent1 2 2 10" xfId="8419" xr:uid="{00000000-0005-0000-0000-0000E0200000}"/>
    <cellStyle name="40% - Accent1 2 2 11" xfId="8420" xr:uid="{00000000-0005-0000-0000-0000E1200000}"/>
    <cellStyle name="40% - Accent1 2 2 12" xfId="8421" xr:uid="{00000000-0005-0000-0000-0000E2200000}"/>
    <cellStyle name="40% - Accent1 2 2 2" xfId="8422" xr:uid="{00000000-0005-0000-0000-0000E3200000}"/>
    <cellStyle name="40% - Accent1 2 2 2 10" xfId="8423" xr:uid="{00000000-0005-0000-0000-0000E4200000}"/>
    <cellStyle name="40% - Accent1 2 2 2 11" xfId="8424" xr:uid="{00000000-0005-0000-0000-0000E5200000}"/>
    <cellStyle name="40% - Accent1 2 2 2 2" xfId="8425" xr:uid="{00000000-0005-0000-0000-0000E6200000}"/>
    <cellStyle name="40% - Accent1 2 2 2 2 10" xfId="8426" xr:uid="{00000000-0005-0000-0000-0000E7200000}"/>
    <cellStyle name="40% - Accent1 2 2 2 2 2" xfId="8427" xr:uid="{00000000-0005-0000-0000-0000E8200000}"/>
    <cellStyle name="40% - Accent1 2 2 2 2 3" xfId="8428" xr:uid="{00000000-0005-0000-0000-0000E9200000}"/>
    <cellStyle name="40% - Accent1 2 2 2 2 3 2" xfId="8429" xr:uid="{00000000-0005-0000-0000-0000EA200000}"/>
    <cellStyle name="40% - Accent1 2 2 2 2 4" xfId="8430" xr:uid="{00000000-0005-0000-0000-0000EB200000}"/>
    <cellStyle name="40% - Accent1 2 2 2 2 5" xfId="8431" xr:uid="{00000000-0005-0000-0000-0000EC200000}"/>
    <cellStyle name="40% - Accent1 2 2 2 2 6" xfId="8432" xr:uid="{00000000-0005-0000-0000-0000ED200000}"/>
    <cellStyle name="40% - Accent1 2 2 2 2 7" xfId="8433" xr:uid="{00000000-0005-0000-0000-0000EE200000}"/>
    <cellStyle name="40% - Accent1 2 2 2 2 8" xfId="8434" xr:uid="{00000000-0005-0000-0000-0000EF200000}"/>
    <cellStyle name="40% - Accent1 2 2 2 2 9" xfId="8435" xr:uid="{00000000-0005-0000-0000-0000F0200000}"/>
    <cellStyle name="40% - Accent1 2 2 2 3" xfId="8436" xr:uid="{00000000-0005-0000-0000-0000F1200000}"/>
    <cellStyle name="40% - Accent1 2 2 2 3 2" xfId="8437" xr:uid="{00000000-0005-0000-0000-0000F2200000}"/>
    <cellStyle name="40% - Accent1 2 2 2 4" xfId="8438" xr:uid="{00000000-0005-0000-0000-0000F3200000}"/>
    <cellStyle name="40% - Accent1 2 2 2 4 2" xfId="8439" xr:uid="{00000000-0005-0000-0000-0000F4200000}"/>
    <cellStyle name="40% - Accent1 2 2 2 5" xfId="8440" xr:uid="{00000000-0005-0000-0000-0000F5200000}"/>
    <cellStyle name="40% - Accent1 2 2 2 5 2" xfId="8441" xr:uid="{00000000-0005-0000-0000-0000F6200000}"/>
    <cellStyle name="40% - Accent1 2 2 2 6" xfId="8442" xr:uid="{00000000-0005-0000-0000-0000F7200000}"/>
    <cellStyle name="40% - Accent1 2 2 2 7" xfId="8443" xr:uid="{00000000-0005-0000-0000-0000F8200000}"/>
    <cellStyle name="40% - Accent1 2 2 2 8" xfId="8444" xr:uid="{00000000-0005-0000-0000-0000F9200000}"/>
    <cellStyle name="40% - Accent1 2 2 2 9" xfId="8445" xr:uid="{00000000-0005-0000-0000-0000FA200000}"/>
    <cellStyle name="40% - Accent1 2 2 3" xfId="8446" xr:uid="{00000000-0005-0000-0000-0000FB200000}"/>
    <cellStyle name="40% - Accent1 2 2 3 10" xfId="8447" xr:uid="{00000000-0005-0000-0000-0000FC200000}"/>
    <cellStyle name="40% - Accent1 2 2 3 2" xfId="8448" xr:uid="{00000000-0005-0000-0000-0000FD200000}"/>
    <cellStyle name="40% - Accent1 2 2 3 2 2" xfId="8449" xr:uid="{00000000-0005-0000-0000-0000FE200000}"/>
    <cellStyle name="40% - Accent1 2 2 3 3" xfId="8450" xr:uid="{00000000-0005-0000-0000-0000FF200000}"/>
    <cellStyle name="40% - Accent1 2 2 3 3 2" xfId="8451" xr:uid="{00000000-0005-0000-0000-000000210000}"/>
    <cellStyle name="40% - Accent1 2 2 3 4" xfId="8452" xr:uid="{00000000-0005-0000-0000-000001210000}"/>
    <cellStyle name="40% - Accent1 2 2 3 4 2" xfId="8453" xr:uid="{00000000-0005-0000-0000-000002210000}"/>
    <cellStyle name="40% - Accent1 2 2 3 5" xfId="8454" xr:uid="{00000000-0005-0000-0000-000003210000}"/>
    <cellStyle name="40% - Accent1 2 2 3 6" xfId="8455" xr:uid="{00000000-0005-0000-0000-000004210000}"/>
    <cellStyle name="40% - Accent1 2 2 3 7" xfId="8456" xr:uid="{00000000-0005-0000-0000-000005210000}"/>
    <cellStyle name="40% - Accent1 2 2 3 8" xfId="8457" xr:uid="{00000000-0005-0000-0000-000006210000}"/>
    <cellStyle name="40% - Accent1 2 2 3 9" xfId="8458" xr:uid="{00000000-0005-0000-0000-000007210000}"/>
    <cellStyle name="40% - Accent1 2 2 4" xfId="8459" xr:uid="{00000000-0005-0000-0000-000008210000}"/>
    <cellStyle name="40% - Accent1 2 2 4 2" xfId="8460" xr:uid="{00000000-0005-0000-0000-000009210000}"/>
    <cellStyle name="40% - Accent1 2 2 4 2 2" xfId="8461" xr:uid="{00000000-0005-0000-0000-00000A210000}"/>
    <cellStyle name="40% - Accent1 2 2 4 3" xfId="8462" xr:uid="{00000000-0005-0000-0000-00000B210000}"/>
    <cellStyle name="40% - Accent1 2 2 5" xfId="8463" xr:uid="{00000000-0005-0000-0000-00000C210000}"/>
    <cellStyle name="40% - Accent1 2 2 5 2" xfId="8464" xr:uid="{00000000-0005-0000-0000-00000D210000}"/>
    <cellStyle name="40% - Accent1 2 2 6" xfId="8465" xr:uid="{00000000-0005-0000-0000-00000E210000}"/>
    <cellStyle name="40% - Accent1 2 2 6 2" xfId="8466" xr:uid="{00000000-0005-0000-0000-00000F210000}"/>
    <cellStyle name="40% - Accent1 2 2 7" xfId="8467" xr:uid="{00000000-0005-0000-0000-000010210000}"/>
    <cellStyle name="40% - Accent1 2 2 7 2" xfId="8468" xr:uid="{00000000-0005-0000-0000-000011210000}"/>
    <cellStyle name="40% - Accent1 2 2 8" xfId="8469" xr:uid="{00000000-0005-0000-0000-000012210000}"/>
    <cellStyle name="40% - Accent1 2 2 9" xfId="8470" xr:uid="{00000000-0005-0000-0000-000013210000}"/>
    <cellStyle name="40% - Accent1 2 20" xfId="8471" xr:uid="{00000000-0005-0000-0000-000014210000}"/>
    <cellStyle name="40% - Accent1 2 21" xfId="8472" xr:uid="{00000000-0005-0000-0000-000015210000}"/>
    <cellStyle name="40% - Accent1 2 22" xfId="8473" xr:uid="{00000000-0005-0000-0000-000016210000}"/>
    <cellStyle name="40% - Accent1 2 22 2" xfId="8474" xr:uid="{00000000-0005-0000-0000-000017210000}"/>
    <cellStyle name="40% - Accent1 2 23" xfId="8475" xr:uid="{00000000-0005-0000-0000-000018210000}"/>
    <cellStyle name="40% - Accent1 2 24" xfId="8476" xr:uid="{00000000-0005-0000-0000-000019210000}"/>
    <cellStyle name="40% - Accent1 2 25" xfId="8477" xr:uid="{00000000-0005-0000-0000-00001A210000}"/>
    <cellStyle name="40% - Accent1 2 26" xfId="8478" xr:uid="{00000000-0005-0000-0000-00001B210000}"/>
    <cellStyle name="40% - Accent1 2 27" xfId="8479" xr:uid="{00000000-0005-0000-0000-00001C210000}"/>
    <cellStyle name="40% - Accent1 2 28" xfId="8480" xr:uid="{00000000-0005-0000-0000-00001D210000}"/>
    <cellStyle name="40% - Accent1 2 3" xfId="8481" xr:uid="{00000000-0005-0000-0000-00001E210000}"/>
    <cellStyle name="40% - Accent1 2 3 10" xfId="8482" xr:uid="{00000000-0005-0000-0000-00001F210000}"/>
    <cellStyle name="40% - Accent1 2 3 11" xfId="8483" xr:uid="{00000000-0005-0000-0000-000020210000}"/>
    <cellStyle name="40% - Accent1 2 3 12" xfId="8484" xr:uid="{00000000-0005-0000-0000-000021210000}"/>
    <cellStyle name="40% - Accent1 2 3 2" xfId="8485" xr:uid="{00000000-0005-0000-0000-000022210000}"/>
    <cellStyle name="40% - Accent1 2 3 2 10" xfId="8486" xr:uid="{00000000-0005-0000-0000-000023210000}"/>
    <cellStyle name="40% - Accent1 2 3 2 11" xfId="8487" xr:uid="{00000000-0005-0000-0000-000024210000}"/>
    <cellStyle name="40% - Accent1 2 3 2 2" xfId="8488" xr:uid="{00000000-0005-0000-0000-000025210000}"/>
    <cellStyle name="40% - Accent1 2 3 2 2 10" xfId="8489" xr:uid="{00000000-0005-0000-0000-000026210000}"/>
    <cellStyle name="40% - Accent1 2 3 2 2 2" xfId="8490" xr:uid="{00000000-0005-0000-0000-000027210000}"/>
    <cellStyle name="40% - Accent1 2 3 2 2 2 2" xfId="8491" xr:uid="{00000000-0005-0000-0000-000028210000}"/>
    <cellStyle name="40% - Accent1 2 3 2 2 3" xfId="8492" xr:uid="{00000000-0005-0000-0000-000029210000}"/>
    <cellStyle name="40% - Accent1 2 3 2 2 4" xfId="8493" xr:uid="{00000000-0005-0000-0000-00002A210000}"/>
    <cellStyle name="40% - Accent1 2 3 2 2 5" xfId="8494" xr:uid="{00000000-0005-0000-0000-00002B210000}"/>
    <cellStyle name="40% - Accent1 2 3 2 2 6" xfId="8495" xr:uid="{00000000-0005-0000-0000-00002C210000}"/>
    <cellStyle name="40% - Accent1 2 3 2 2 7" xfId="8496" xr:uid="{00000000-0005-0000-0000-00002D210000}"/>
    <cellStyle name="40% - Accent1 2 3 2 2 8" xfId="8497" xr:uid="{00000000-0005-0000-0000-00002E210000}"/>
    <cellStyle name="40% - Accent1 2 3 2 2 9" xfId="8498" xr:uid="{00000000-0005-0000-0000-00002F210000}"/>
    <cellStyle name="40% - Accent1 2 3 2 3" xfId="8499" xr:uid="{00000000-0005-0000-0000-000030210000}"/>
    <cellStyle name="40% - Accent1 2 3 2 3 2" xfId="8500" xr:uid="{00000000-0005-0000-0000-000031210000}"/>
    <cellStyle name="40% - Accent1 2 3 2 4" xfId="8501" xr:uid="{00000000-0005-0000-0000-000032210000}"/>
    <cellStyle name="40% - Accent1 2 3 2 5" xfId="8502" xr:uid="{00000000-0005-0000-0000-000033210000}"/>
    <cellStyle name="40% - Accent1 2 3 2 6" xfId="8503" xr:uid="{00000000-0005-0000-0000-000034210000}"/>
    <cellStyle name="40% - Accent1 2 3 2 7" xfId="8504" xr:uid="{00000000-0005-0000-0000-000035210000}"/>
    <cellStyle name="40% - Accent1 2 3 2 8" xfId="8505" xr:uid="{00000000-0005-0000-0000-000036210000}"/>
    <cellStyle name="40% - Accent1 2 3 2 9" xfId="8506" xr:uid="{00000000-0005-0000-0000-000037210000}"/>
    <cellStyle name="40% - Accent1 2 3 3" xfId="8507" xr:uid="{00000000-0005-0000-0000-000038210000}"/>
    <cellStyle name="40% - Accent1 2 3 3 10" xfId="8508" xr:uid="{00000000-0005-0000-0000-000039210000}"/>
    <cellStyle name="40% - Accent1 2 3 3 2" xfId="8509" xr:uid="{00000000-0005-0000-0000-00003A210000}"/>
    <cellStyle name="40% - Accent1 2 3 3 2 2" xfId="8510" xr:uid="{00000000-0005-0000-0000-00003B210000}"/>
    <cellStyle name="40% - Accent1 2 3 3 3" xfId="8511" xr:uid="{00000000-0005-0000-0000-00003C210000}"/>
    <cellStyle name="40% - Accent1 2 3 3 4" xfId="8512" xr:uid="{00000000-0005-0000-0000-00003D210000}"/>
    <cellStyle name="40% - Accent1 2 3 3 5" xfId="8513" xr:uid="{00000000-0005-0000-0000-00003E210000}"/>
    <cellStyle name="40% - Accent1 2 3 3 6" xfId="8514" xr:uid="{00000000-0005-0000-0000-00003F210000}"/>
    <cellStyle name="40% - Accent1 2 3 3 7" xfId="8515" xr:uid="{00000000-0005-0000-0000-000040210000}"/>
    <cellStyle name="40% - Accent1 2 3 3 8" xfId="8516" xr:uid="{00000000-0005-0000-0000-000041210000}"/>
    <cellStyle name="40% - Accent1 2 3 3 9" xfId="8517" xr:uid="{00000000-0005-0000-0000-000042210000}"/>
    <cellStyle name="40% - Accent1 2 3 4" xfId="8518" xr:uid="{00000000-0005-0000-0000-000043210000}"/>
    <cellStyle name="40% - Accent1 2 3 4 2" xfId="8519" xr:uid="{00000000-0005-0000-0000-000044210000}"/>
    <cellStyle name="40% - Accent1 2 3 5" xfId="8520" xr:uid="{00000000-0005-0000-0000-000045210000}"/>
    <cellStyle name="40% - Accent1 2 3 5 2" xfId="8521" xr:uid="{00000000-0005-0000-0000-000046210000}"/>
    <cellStyle name="40% - Accent1 2 3 6" xfId="8522" xr:uid="{00000000-0005-0000-0000-000047210000}"/>
    <cellStyle name="40% - Accent1 2 3 6 2" xfId="8523" xr:uid="{00000000-0005-0000-0000-000048210000}"/>
    <cellStyle name="40% - Accent1 2 3 7" xfId="8524" xr:uid="{00000000-0005-0000-0000-000049210000}"/>
    <cellStyle name="40% - Accent1 2 3 7 2" xfId="8525" xr:uid="{00000000-0005-0000-0000-00004A210000}"/>
    <cellStyle name="40% - Accent1 2 3 8" xfId="8526" xr:uid="{00000000-0005-0000-0000-00004B210000}"/>
    <cellStyle name="40% - Accent1 2 3 9" xfId="8527" xr:uid="{00000000-0005-0000-0000-00004C210000}"/>
    <cellStyle name="40% - Accent1 2 4" xfId="8528" xr:uid="{00000000-0005-0000-0000-00004D210000}"/>
    <cellStyle name="40% - Accent1 2 4 10" xfId="8529" xr:uid="{00000000-0005-0000-0000-00004E210000}"/>
    <cellStyle name="40% - Accent1 2 4 11" xfId="8530" xr:uid="{00000000-0005-0000-0000-00004F210000}"/>
    <cellStyle name="40% - Accent1 2 4 12" xfId="8531" xr:uid="{00000000-0005-0000-0000-000050210000}"/>
    <cellStyle name="40% - Accent1 2 4 2" xfId="8532" xr:uid="{00000000-0005-0000-0000-000051210000}"/>
    <cellStyle name="40% - Accent1 2 4 2 10" xfId="8533" xr:uid="{00000000-0005-0000-0000-000052210000}"/>
    <cellStyle name="40% - Accent1 2 4 2 11" xfId="8534" xr:uid="{00000000-0005-0000-0000-000053210000}"/>
    <cellStyle name="40% - Accent1 2 4 2 2" xfId="8535" xr:uid="{00000000-0005-0000-0000-000054210000}"/>
    <cellStyle name="40% - Accent1 2 4 2 2 10" xfId="8536" xr:uid="{00000000-0005-0000-0000-000055210000}"/>
    <cellStyle name="40% - Accent1 2 4 2 2 2" xfId="8537" xr:uid="{00000000-0005-0000-0000-000056210000}"/>
    <cellStyle name="40% - Accent1 2 4 2 2 2 2" xfId="8538" xr:uid="{00000000-0005-0000-0000-000057210000}"/>
    <cellStyle name="40% - Accent1 2 4 2 2 3" xfId="8539" xr:uid="{00000000-0005-0000-0000-000058210000}"/>
    <cellStyle name="40% - Accent1 2 4 2 2 4" xfId="8540" xr:uid="{00000000-0005-0000-0000-000059210000}"/>
    <cellStyle name="40% - Accent1 2 4 2 2 5" xfId="8541" xr:uid="{00000000-0005-0000-0000-00005A210000}"/>
    <cellStyle name="40% - Accent1 2 4 2 2 6" xfId="8542" xr:uid="{00000000-0005-0000-0000-00005B210000}"/>
    <cellStyle name="40% - Accent1 2 4 2 2 7" xfId="8543" xr:uid="{00000000-0005-0000-0000-00005C210000}"/>
    <cellStyle name="40% - Accent1 2 4 2 2 8" xfId="8544" xr:uid="{00000000-0005-0000-0000-00005D210000}"/>
    <cellStyle name="40% - Accent1 2 4 2 2 9" xfId="8545" xr:uid="{00000000-0005-0000-0000-00005E210000}"/>
    <cellStyle name="40% - Accent1 2 4 2 3" xfId="8546" xr:uid="{00000000-0005-0000-0000-00005F210000}"/>
    <cellStyle name="40% - Accent1 2 4 2 3 2" xfId="8547" xr:uid="{00000000-0005-0000-0000-000060210000}"/>
    <cellStyle name="40% - Accent1 2 4 2 4" xfId="8548" xr:uid="{00000000-0005-0000-0000-000061210000}"/>
    <cellStyle name="40% - Accent1 2 4 2 5" xfId="8549" xr:uid="{00000000-0005-0000-0000-000062210000}"/>
    <cellStyle name="40% - Accent1 2 4 2 6" xfId="8550" xr:uid="{00000000-0005-0000-0000-000063210000}"/>
    <cellStyle name="40% - Accent1 2 4 2 7" xfId="8551" xr:uid="{00000000-0005-0000-0000-000064210000}"/>
    <cellStyle name="40% - Accent1 2 4 2 8" xfId="8552" xr:uid="{00000000-0005-0000-0000-000065210000}"/>
    <cellStyle name="40% - Accent1 2 4 2 9" xfId="8553" xr:uid="{00000000-0005-0000-0000-000066210000}"/>
    <cellStyle name="40% - Accent1 2 4 3" xfId="8554" xr:uid="{00000000-0005-0000-0000-000067210000}"/>
    <cellStyle name="40% - Accent1 2 4 3 10" xfId="8555" xr:uid="{00000000-0005-0000-0000-000068210000}"/>
    <cellStyle name="40% - Accent1 2 4 3 2" xfId="8556" xr:uid="{00000000-0005-0000-0000-000069210000}"/>
    <cellStyle name="40% - Accent1 2 4 3 2 2" xfId="8557" xr:uid="{00000000-0005-0000-0000-00006A210000}"/>
    <cellStyle name="40% - Accent1 2 4 3 3" xfId="8558" xr:uid="{00000000-0005-0000-0000-00006B210000}"/>
    <cellStyle name="40% - Accent1 2 4 3 4" xfId="8559" xr:uid="{00000000-0005-0000-0000-00006C210000}"/>
    <cellStyle name="40% - Accent1 2 4 3 5" xfId="8560" xr:uid="{00000000-0005-0000-0000-00006D210000}"/>
    <cellStyle name="40% - Accent1 2 4 3 6" xfId="8561" xr:uid="{00000000-0005-0000-0000-00006E210000}"/>
    <cellStyle name="40% - Accent1 2 4 3 7" xfId="8562" xr:uid="{00000000-0005-0000-0000-00006F210000}"/>
    <cellStyle name="40% - Accent1 2 4 3 8" xfId="8563" xr:uid="{00000000-0005-0000-0000-000070210000}"/>
    <cellStyle name="40% - Accent1 2 4 3 9" xfId="8564" xr:uid="{00000000-0005-0000-0000-000071210000}"/>
    <cellStyle name="40% - Accent1 2 4 4" xfId="8565" xr:uid="{00000000-0005-0000-0000-000072210000}"/>
    <cellStyle name="40% - Accent1 2 4 4 2" xfId="8566" xr:uid="{00000000-0005-0000-0000-000073210000}"/>
    <cellStyle name="40% - Accent1 2 4 5" xfId="8567" xr:uid="{00000000-0005-0000-0000-000074210000}"/>
    <cellStyle name="40% - Accent1 2 4 5 2" xfId="8568" xr:uid="{00000000-0005-0000-0000-000075210000}"/>
    <cellStyle name="40% - Accent1 2 4 6" xfId="8569" xr:uid="{00000000-0005-0000-0000-000076210000}"/>
    <cellStyle name="40% - Accent1 2 4 6 2" xfId="8570" xr:uid="{00000000-0005-0000-0000-000077210000}"/>
    <cellStyle name="40% - Accent1 2 4 7" xfId="8571" xr:uid="{00000000-0005-0000-0000-000078210000}"/>
    <cellStyle name="40% - Accent1 2 4 7 2" xfId="8572" xr:uid="{00000000-0005-0000-0000-000079210000}"/>
    <cellStyle name="40% - Accent1 2 4 8" xfId="8573" xr:uid="{00000000-0005-0000-0000-00007A210000}"/>
    <cellStyle name="40% - Accent1 2 4 9" xfId="8574" xr:uid="{00000000-0005-0000-0000-00007B210000}"/>
    <cellStyle name="40% - Accent1 2 5" xfId="8575" xr:uid="{00000000-0005-0000-0000-00007C210000}"/>
    <cellStyle name="40% - Accent1 2 5 10" xfId="8576" xr:uid="{00000000-0005-0000-0000-00007D210000}"/>
    <cellStyle name="40% - Accent1 2 5 11" xfId="8577" xr:uid="{00000000-0005-0000-0000-00007E210000}"/>
    <cellStyle name="40% - Accent1 2 5 12" xfId="8578" xr:uid="{00000000-0005-0000-0000-00007F210000}"/>
    <cellStyle name="40% - Accent1 2 5 2" xfId="8579" xr:uid="{00000000-0005-0000-0000-000080210000}"/>
    <cellStyle name="40% - Accent1 2 5 2 10" xfId="8580" xr:uid="{00000000-0005-0000-0000-000081210000}"/>
    <cellStyle name="40% - Accent1 2 5 2 11" xfId="8581" xr:uid="{00000000-0005-0000-0000-000082210000}"/>
    <cellStyle name="40% - Accent1 2 5 2 2" xfId="8582" xr:uid="{00000000-0005-0000-0000-000083210000}"/>
    <cellStyle name="40% - Accent1 2 5 2 2 10" xfId="8583" xr:uid="{00000000-0005-0000-0000-000084210000}"/>
    <cellStyle name="40% - Accent1 2 5 2 2 2" xfId="8584" xr:uid="{00000000-0005-0000-0000-000085210000}"/>
    <cellStyle name="40% - Accent1 2 5 2 2 3" xfId="8585" xr:uid="{00000000-0005-0000-0000-000086210000}"/>
    <cellStyle name="40% - Accent1 2 5 2 2 4" xfId="8586" xr:uid="{00000000-0005-0000-0000-000087210000}"/>
    <cellStyle name="40% - Accent1 2 5 2 2 5" xfId="8587" xr:uid="{00000000-0005-0000-0000-000088210000}"/>
    <cellStyle name="40% - Accent1 2 5 2 2 6" xfId="8588" xr:uid="{00000000-0005-0000-0000-000089210000}"/>
    <cellStyle name="40% - Accent1 2 5 2 2 7" xfId="8589" xr:uid="{00000000-0005-0000-0000-00008A210000}"/>
    <cellStyle name="40% - Accent1 2 5 2 2 8" xfId="8590" xr:uid="{00000000-0005-0000-0000-00008B210000}"/>
    <cellStyle name="40% - Accent1 2 5 2 2 9" xfId="8591" xr:uid="{00000000-0005-0000-0000-00008C210000}"/>
    <cellStyle name="40% - Accent1 2 5 2 3" xfId="8592" xr:uid="{00000000-0005-0000-0000-00008D210000}"/>
    <cellStyle name="40% - Accent1 2 5 2 4" xfId="8593" xr:uid="{00000000-0005-0000-0000-00008E210000}"/>
    <cellStyle name="40% - Accent1 2 5 2 5" xfId="8594" xr:uid="{00000000-0005-0000-0000-00008F210000}"/>
    <cellStyle name="40% - Accent1 2 5 2 6" xfId="8595" xr:uid="{00000000-0005-0000-0000-000090210000}"/>
    <cellStyle name="40% - Accent1 2 5 2 7" xfId="8596" xr:uid="{00000000-0005-0000-0000-000091210000}"/>
    <cellStyle name="40% - Accent1 2 5 2 8" xfId="8597" xr:uid="{00000000-0005-0000-0000-000092210000}"/>
    <cellStyle name="40% - Accent1 2 5 2 9" xfId="8598" xr:uid="{00000000-0005-0000-0000-000093210000}"/>
    <cellStyle name="40% - Accent1 2 5 3" xfId="8599" xr:uid="{00000000-0005-0000-0000-000094210000}"/>
    <cellStyle name="40% - Accent1 2 5 3 10" xfId="8600" xr:uid="{00000000-0005-0000-0000-000095210000}"/>
    <cellStyle name="40% - Accent1 2 5 3 2" xfId="8601" xr:uid="{00000000-0005-0000-0000-000096210000}"/>
    <cellStyle name="40% - Accent1 2 5 3 3" xfId="8602" xr:uid="{00000000-0005-0000-0000-000097210000}"/>
    <cellStyle name="40% - Accent1 2 5 3 4" xfId="8603" xr:uid="{00000000-0005-0000-0000-000098210000}"/>
    <cellStyle name="40% - Accent1 2 5 3 5" xfId="8604" xr:uid="{00000000-0005-0000-0000-000099210000}"/>
    <cellStyle name="40% - Accent1 2 5 3 6" xfId="8605" xr:uid="{00000000-0005-0000-0000-00009A210000}"/>
    <cellStyle name="40% - Accent1 2 5 3 7" xfId="8606" xr:uid="{00000000-0005-0000-0000-00009B210000}"/>
    <cellStyle name="40% - Accent1 2 5 3 8" xfId="8607" xr:uid="{00000000-0005-0000-0000-00009C210000}"/>
    <cellStyle name="40% - Accent1 2 5 3 9" xfId="8608" xr:uid="{00000000-0005-0000-0000-00009D210000}"/>
    <cellStyle name="40% - Accent1 2 5 4" xfId="8609" xr:uid="{00000000-0005-0000-0000-00009E210000}"/>
    <cellStyle name="40% - Accent1 2 5 5" xfId="8610" xr:uid="{00000000-0005-0000-0000-00009F210000}"/>
    <cellStyle name="40% - Accent1 2 5 6" xfId="8611" xr:uid="{00000000-0005-0000-0000-0000A0210000}"/>
    <cellStyle name="40% - Accent1 2 5 7" xfId="8612" xr:uid="{00000000-0005-0000-0000-0000A1210000}"/>
    <cellStyle name="40% - Accent1 2 5 7 2" xfId="8613" xr:uid="{00000000-0005-0000-0000-0000A2210000}"/>
    <cellStyle name="40% - Accent1 2 5 8" xfId="8614" xr:uid="{00000000-0005-0000-0000-0000A3210000}"/>
    <cellStyle name="40% - Accent1 2 5 9" xfId="8615" xr:uid="{00000000-0005-0000-0000-0000A4210000}"/>
    <cellStyle name="40% - Accent1 2 6" xfId="8616" xr:uid="{00000000-0005-0000-0000-0000A5210000}"/>
    <cellStyle name="40% - Accent1 2 6 10" xfId="8617" xr:uid="{00000000-0005-0000-0000-0000A6210000}"/>
    <cellStyle name="40% - Accent1 2 6 11" xfId="8618" xr:uid="{00000000-0005-0000-0000-0000A7210000}"/>
    <cellStyle name="40% - Accent1 2 6 12" xfId="8619" xr:uid="{00000000-0005-0000-0000-0000A8210000}"/>
    <cellStyle name="40% - Accent1 2 6 2" xfId="8620" xr:uid="{00000000-0005-0000-0000-0000A9210000}"/>
    <cellStyle name="40% - Accent1 2 6 2 10" xfId="8621" xr:uid="{00000000-0005-0000-0000-0000AA210000}"/>
    <cellStyle name="40% - Accent1 2 6 2 11" xfId="8622" xr:uid="{00000000-0005-0000-0000-0000AB210000}"/>
    <cellStyle name="40% - Accent1 2 6 2 2" xfId="8623" xr:uid="{00000000-0005-0000-0000-0000AC210000}"/>
    <cellStyle name="40% - Accent1 2 6 2 2 10" xfId="8624" xr:uid="{00000000-0005-0000-0000-0000AD210000}"/>
    <cellStyle name="40% - Accent1 2 6 2 2 2" xfId="8625" xr:uid="{00000000-0005-0000-0000-0000AE210000}"/>
    <cellStyle name="40% - Accent1 2 6 2 2 3" xfId="8626" xr:uid="{00000000-0005-0000-0000-0000AF210000}"/>
    <cellStyle name="40% - Accent1 2 6 2 2 4" xfId="8627" xr:uid="{00000000-0005-0000-0000-0000B0210000}"/>
    <cellStyle name="40% - Accent1 2 6 2 2 5" xfId="8628" xr:uid="{00000000-0005-0000-0000-0000B1210000}"/>
    <cellStyle name="40% - Accent1 2 6 2 2 6" xfId="8629" xr:uid="{00000000-0005-0000-0000-0000B2210000}"/>
    <cellStyle name="40% - Accent1 2 6 2 2 7" xfId="8630" xr:uid="{00000000-0005-0000-0000-0000B3210000}"/>
    <cellStyle name="40% - Accent1 2 6 2 2 8" xfId="8631" xr:uid="{00000000-0005-0000-0000-0000B4210000}"/>
    <cellStyle name="40% - Accent1 2 6 2 2 9" xfId="8632" xr:uid="{00000000-0005-0000-0000-0000B5210000}"/>
    <cellStyle name="40% - Accent1 2 6 2 3" xfId="8633" xr:uid="{00000000-0005-0000-0000-0000B6210000}"/>
    <cellStyle name="40% - Accent1 2 6 2 4" xfId="8634" xr:uid="{00000000-0005-0000-0000-0000B7210000}"/>
    <cellStyle name="40% - Accent1 2 6 2 5" xfId="8635" xr:uid="{00000000-0005-0000-0000-0000B8210000}"/>
    <cellStyle name="40% - Accent1 2 6 2 6" xfId="8636" xr:uid="{00000000-0005-0000-0000-0000B9210000}"/>
    <cellStyle name="40% - Accent1 2 6 2 7" xfId="8637" xr:uid="{00000000-0005-0000-0000-0000BA210000}"/>
    <cellStyle name="40% - Accent1 2 6 2 8" xfId="8638" xr:uid="{00000000-0005-0000-0000-0000BB210000}"/>
    <cellStyle name="40% - Accent1 2 6 2 9" xfId="8639" xr:uid="{00000000-0005-0000-0000-0000BC210000}"/>
    <cellStyle name="40% - Accent1 2 6 3" xfId="8640" xr:uid="{00000000-0005-0000-0000-0000BD210000}"/>
    <cellStyle name="40% - Accent1 2 6 3 10" xfId="8641" xr:uid="{00000000-0005-0000-0000-0000BE210000}"/>
    <cellStyle name="40% - Accent1 2 6 3 11" xfId="8642" xr:uid="{00000000-0005-0000-0000-0000BF210000}"/>
    <cellStyle name="40% - Accent1 2 6 3 2" xfId="8643" xr:uid="{00000000-0005-0000-0000-0000C0210000}"/>
    <cellStyle name="40% - Accent1 2 6 3 3" xfId="8644" xr:uid="{00000000-0005-0000-0000-0000C1210000}"/>
    <cellStyle name="40% - Accent1 2 6 3 4" xfId="8645" xr:uid="{00000000-0005-0000-0000-0000C2210000}"/>
    <cellStyle name="40% - Accent1 2 6 3 5" xfId="8646" xr:uid="{00000000-0005-0000-0000-0000C3210000}"/>
    <cellStyle name="40% - Accent1 2 6 3 6" xfId="8647" xr:uid="{00000000-0005-0000-0000-0000C4210000}"/>
    <cellStyle name="40% - Accent1 2 6 3 7" xfId="8648" xr:uid="{00000000-0005-0000-0000-0000C5210000}"/>
    <cellStyle name="40% - Accent1 2 6 3 8" xfId="8649" xr:uid="{00000000-0005-0000-0000-0000C6210000}"/>
    <cellStyle name="40% - Accent1 2 6 3 9" xfId="8650" xr:uid="{00000000-0005-0000-0000-0000C7210000}"/>
    <cellStyle name="40% - Accent1 2 6 4" xfId="8651" xr:uid="{00000000-0005-0000-0000-0000C8210000}"/>
    <cellStyle name="40% - Accent1 2 6 5" xfId="8652" xr:uid="{00000000-0005-0000-0000-0000C9210000}"/>
    <cellStyle name="40% - Accent1 2 6 6" xfId="8653" xr:uid="{00000000-0005-0000-0000-0000CA210000}"/>
    <cellStyle name="40% - Accent1 2 6 6 2" xfId="8654" xr:uid="{00000000-0005-0000-0000-0000CB210000}"/>
    <cellStyle name="40% - Accent1 2 6 7" xfId="8655" xr:uid="{00000000-0005-0000-0000-0000CC210000}"/>
    <cellStyle name="40% - Accent1 2 6 7 2" xfId="8656" xr:uid="{00000000-0005-0000-0000-0000CD210000}"/>
    <cellStyle name="40% - Accent1 2 6 8" xfId="8657" xr:uid="{00000000-0005-0000-0000-0000CE210000}"/>
    <cellStyle name="40% - Accent1 2 6 9" xfId="8658" xr:uid="{00000000-0005-0000-0000-0000CF210000}"/>
    <cellStyle name="40% - Accent1 2 7" xfId="8659" xr:uid="{00000000-0005-0000-0000-0000D0210000}"/>
    <cellStyle name="40% - Accent1 2 7 10" xfId="8660" xr:uid="{00000000-0005-0000-0000-0000D1210000}"/>
    <cellStyle name="40% - Accent1 2 7 11" xfId="8661" xr:uid="{00000000-0005-0000-0000-0000D2210000}"/>
    <cellStyle name="40% - Accent1 2 7 2" xfId="8662" xr:uid="{00000000-0005-0000-0000-0000D3210000}"/>
    <cellStyle name="40% - Accent1 2 7 2 10" xfId="8663" xr:uid="{00000000-0005-0000-0000-0000D4210000}"/>
    <cellStyle name="40% - Accent1 2 7 2 2" xfId="8664" xr:uid="{00000000-0005-0000-0000-0000D5210000}"/>
    <cellStyle name="40% - Accent1 2 7 2 3" xfId="8665" xr:uid="{00000000-0005-0000-0000-0000D6210000}"/>
    <cellStyle name="40% - Accent1 2 7 2 4" xfId="8666" xr:uid="{00000000-0005-0000-0000-0000D7210000}"/>
    <cellStyle name="40% - Accent1 2 7 2 5" xfId="8667" xr:uid="{00000000-0005-0000-0000-0000D8210000}"/>
    <cellStyle name="40% - Accent1 2 7 2 6" xfId="8668" xr:uid="{00000000-0005-0000-0000-0000D9210000}"/>
    <cellStyle name="40% - Accent1 2 7 2 7" xfId="8669" xr:uid="{00000000-0005-0000-0000-0000DA210000}"/>
    <cellStyle name="40% - Accent1 2 7 2 8" xfId="8670" xr:uid="{00000000-0005-0000-0000-0000DB210000}"/>
    <cellStyle name="40% - Accent1 2 7 2 9" xfId="8671" xr:uid="{00000000-0005-0000-0000-0000DC210000}"/>
    <cellStyle name="40% - Accent1 2 7 3" xfId="8672" xr:uid="{00000000-0005-0000-0000-0000DD210000}"/>
    <cellStyle name="40% - Accent1 2 7 4" xfId="8673" xr:uid="{00000000-0005-0000-0000-0000DE210000}"/>
    <cellStyle name="40% - Accent1 2 7 5" xfId="8674" xr:uid="{00000000-0005-0000-0000-0000DF210000}"/>
    <cellStyle name="40% - Accent1 2 7 6" xfId="8675" xr:uid="{00000000-0005-0000-0000-0000E0210000}"/>
    <cellStyle name="40% - Accent1 2 7 6 2" xfId="8676" xr:uid="{00000000-0005-0000-0000-0000E1210000}"/>
    <cellStyle name="40% - Accent1 2 7 7" xfId="8677" xr:uid="{00000000-0005-0000-0000-0000E2210000}"/>
    <cellStyle name="40% - Accent1 2 7 8" xfId="8678" xr:uid="{00000000-0005-0000-0000-0000E3210000}"/>
    <cellStyle name="40% - Accent1 2 7 9" xfId="8679" xr:uid="{00000000-0005-0000-0000-0000E4210000}"/>
    <cellStyle name="40% - Accent1 2 8" xfId="8680" xr:uid="{00000000-0005-0000-0000-0000E5210000}"/>
    <cellStyle name="40% - Accent1 2 8 10" xfId="8681" xr:uid="{00000000-0005-0000-0000-0000E6210000}"/>
    <cellStyle name="40% - Accent1 2 8 2" xfId="8682" xr:uid="{00000000-0005-0000-0000-0000E7210000}"/>
    <cellStyle name="40% - Accent1 2 8 2 2" xfId="8683" xr:uid="{00000000-0005-0000-0000-0000E8210000}"/>
    <cellStyle name="40% - Accent1 2 8 3" xfId="8684" xr:uid="{00000000-0005-0000-0000-0000E9210000}"/>
    <cellStyle name="40% - Accent1 2 8 4" xfId="8685" xr:uid="{00000000-0005-0000-0000-0000EA210000}"/>
    <cellStyle name="40% - Accent1 2 8 5" xfId="8686" xr:uid="{00000000-0005-0000-0000-0000EB210000}"/>
    <cellStyle name="40% - Accent1 2 8 6" xfId="8687" xr:uid="{00000000-0005-0000-0000-0000EC210000}"/>
    <cellStyle name="40% - Accent1 2 8 6 2" xfId="8688" xr:uid="{00000000-0005-0000-0000-0000ED210000}"/>
    <cellStyle name="40% - Accent1 2 8 7" xfId="8689" xr:uid="{00000000-0005-0000-0000-0000EE210000}"/>
    <cellStyle name="40% - Accent1 2 8 8" xfId="8690" xr:uid="{00000000-0005-0000-0000-0000EF210000}"/>
    <cellStyle name="40% - Accent1 2 8 9" xfId="8691" xr:uid="{00000000-0005-0000-0000-0000F0210000}"/>
    <cellStyle name="40% - Accent1 2 9" xfId="8692" xr:uid="{00000000-0005-0000-0000-0000F1210000}"/>
    <cellStyle name="40% - Accent1 2 9 2" xfId="8693" xr:uid="{00000000-0005-0000-0000-0000F2210000}"/>
    <cellStyle name="40% - Accent1 2 9 2 2" xfId="8694" xr:uid="{00000000-0005-0000-0000-0000F3210000}"/>
    <cellStyle name="40% - Accent1 2 9 3" xfId="8695" xr:uid="{00000000-0005-0000-0000-0000F4210000}"/>
    <cellStyle name="40% - Accent1 20" xfId="8696" xr:uid="{00000000-0005-0000-0000-0000F5210000}"/>
    <cellStyle name="40% - Accent1 20 2" xfId="8697" xr:uid="{00000000-0005-0000-0000-0000F6210000}"/>
    <cellStyle name="40% - Accent1 20 2 2" xfId="8698" xr:uid="{00000000-0005-0000-0000-0000F7210000}"/>
    <cellStyle name="40% - Accent1 20 2 2 2" xfId="8699" xr:uid="{00000000-0005-0000-0000-0000F8210000}"/>
    <cellStyle name="40% - Accent1 20 2 3" xfId="8700" xr:uid="{00000000-0005-0000-0000-0000F9210000}"/>
    <cellStyle name="40% - Accent1 20 3" xfId="8701" xr:uid="{00000000-0005-0000-0000-0000FA210000}"/>
    <cellStyle name="40% - Accent1 20 4" xfId="8702" xr:uid="{00000000-0005-0000-0000-0000FB210000}"/>
    <cellStyle name="40% - Accent1 20 5" xfId="8703" xr:uid="{00000000-0005-0000-0000-0000FC210000}"/>
    <cellStyle name="40% - Accent1 20 6" xfId="8704" xr:uid="{00000000-0005-0000-0000-0000FD210000}"/>
    <cellStyle name="40% - Accent1 21" xfId="8705" xr:uid="{00000000-0005-0000-0000-0000FE210000}"/>
    <cellStyle name="40% - Accent1 21 2" xfId="8706" xr:uid="{00000000-0005-0000-0000-0000FF210000}"/>
    <cellStyle name="40% - Accent1 21 2 2" xfId="8707" xr:uid="{00000000-0005-0000-0000-000000220000}"/>
    <cellStyle name="40% - Accent1 21 2 2 2" xfId="8708" xr:uid="{00000000-0005-0000-0000-000001220000}"/>
    <cellStyle name="40% - Accent1 21 2 3" xfId="8709" xr:uid="{00000000-0005-0000-0000-000002220000}"/>
    <cellStyle name="40% - Accent1 21 3" xfId="8710" xr:uid="{00000000-0005-0000-0000-000003220000}"/>
    <cellStyle name="40% - Accent1 21 4" xfId="8711" xr:uid="{00000000-0005-0000-0000-000004220000}"/>
    <cellStyle name="40% - Accent1 21 5" xfId="8712" xr:uid="{00000000-0005-0000-0000-000005220000}"/>
    <cellStyle name="40% - Accent1 21 6" xfId="8713" xr:uid="{00000000-0005-0000-0000-000006220000}"/>
    <cellStyle name="40% - Accent1 22" xfId="8714" xr:uid="{00000000-0005-0000-0000-000007220000}"/>
    <cellStyle name="40% - Accent1 22 2" xfId="8715" xr:uid="{00000000-0005-0000-0000-000008220000}"/>
    <cellStyle name="40% - Accent1 22 2 2" xfId="8716" xr:uid="{00000000-0005-0000-0000-000009220000}"/>
    <cellStyle name="40% - Accent1 22 2 2 2" xfId="8717" xr:uid="{00000000-0005-0000-0000-00000A220000}"/>
    <cellStyle name="40% - Accent1 22 2 3" xfId="8718" xr:uid="{00000000-0005-0000-0000-00000B220000}"/>
    <cellStyle name="40% - Accent1 22 3" xfId="8719" xr:uid="{00000000-0005-0000-0000-00000C220000}"/>
    <cellStyle name="40% - Accent1 22 4" xfId="8720" xr:uid="{00000000-0005-0000-0000-00000D220000}"/>
    <cellStyle name="40% - Accent1 22 5" xfId="8721" xr:uid="{00000000-0005-0000-0000-00000E220000}"/>
    <cellStyle name="40% - Accent1 22 6" xfId="8722" xr:uid="{00000000-0005-0000-0000-00000F220000}"/>
    <cellStyle name="40% - Accent1 23" xfId="8723" xr:uid="{00000000-0005-0000-0000-000010220000}"/>
    <cellStyle name="40% - Accent1 23 2" xfId="8724" xr:uid="{00000000-0005-0000-0000-000011220000}"/>
    <cellStyle name="40% - Accent1 23 2 2" xfId="8725" xr:uid="{00000000-0005-0000-0000-000012220000}"/>
    <cellStyle name="40% - Accent1 23 2 2 2" xfId="8726" xr:uid="{00000000-0005-0000-0000-000013220000}"/>
    <cellStyle name="40% - Accent1 23 2 3" xfId="8727" xr:uid="{00000000-0005-0000-0000-000014220000}"/>
    <cellStyle name="40% - Accent1 23 3" xfId="8728" xr:uid="{00000000-0005-0000-0000-000015220000}"/>
    <cellStyle name="40% - Accent1 23 4" xfId="8729" xr:uid="{00000000-0005-0000-0000-000016220000}"/>
    <cellStyle name="40% - Accent1 23 5" xfId="8730" xr:uid="{00000000-0005-0000-0000-000017220000}"/>
    <cellStyle name="40% - Accent1 23 6" xfId="8731" xr:uid="{00000000-0005-0000-0000-000018220000}"/>
    <cellStyle name="40% - Accent1 24" xfId="8732" xr:uid="{00000000-0005-0000-0000-000019220000}"/>
    <cellStyle name="40% - Accent1 24 2" xfId="8733" xr:uid="{00000000-0005-0000-0000-00001A220000}"/>
    <cellStyle name="40% - Accent1 24 2 2" xfId="8734" xr:uid="{00000000-0005-0000-0000-00001B220000}"/>
    <cellStyle name="40% - Accent1 24 2 2 2" xfId="8735" xr:uid="{00000000-0005-0000-0000-00001C220000}"/>
    <cellStyle name="40% - Accent1 24 2 3" xfId="8736" xr:uid="{00000000-0005-0000-0000-00001D220000}"/>
    <cellStyle name="40% - Accent1 24 3" xfId="8737" xr:uid="{00000000-0005-0000-0000-00001E220000}"/>
    <cellStyle name="40% - Accent1 24 4" xfId="8738" xr:uid="{00000000-0005-0000-0000-00001F220000}"/>
    <cellStyle name="40% - Accent1 24 5" xfId="8739" xr:uid="{00000000-0005-0000-0000-000020220000}"/>
    <cellStyle name="40% - Accent1 25" xfId="8740" xr:uid="{00000000-0005-0000-0000-000021220000}"/>
    <cellStyle name="40% - Accent1 25 2" xfId="8741" xr:uid="{00000000-0005-0000-0000-000022220000}"/>
    <cellStyle name="40% - Accent1 25 2 2" xfId="8742" xr:uid="{00000000-0005-0000-0000-000023220000}"/>
    <cellStyle name="40% - Accent1 25 2 2 2" xfId="8743" xr:uid="{00000000-0005-0000-0000-000024220000}"/>
    <cellStyle name="40% - Accent1 25 2 3" xfId="8744" xr:uid="{00000000-0005-0000-0000-000025220000}"/>
    <cellStyle name="40% - Accent1 25 3" xfId="8745" xr:uid="{00000000-0005-0000-0000-000026220000}"/>
    <cellStyle name="40% - Accent1 25 4" xfId="8746" xr:uid="{00000000-0005-0000-0000-000027220000}"/>
    <cellStyle name="40% - Accent1 25 5" xfId="8747" xr:uid="{00000000-0005-0000-0000-000028220000}"/>
    <cellStyle name="40% - Accent1 26" xfId="8748" xr:uid="{00000000-0005-0000-0000-000029220000}"/>
    <cellStyle name="40% - Accent1 26 2" xfId="8749" xr:uid="{00000000-0005-0000-0000-00002A220000}"/>
    <cellStyle name="40% - Accent1 26 2 2" xfId="8750" xr:uid="{00000000-0005-0000-0000-00002B220000}"/>
    <cellStyle name="40% - Accent1 26 2 2 2" xfId="8751" xr:uid="{00000000-0005-0000-0000-00002C220000}"/>
    <cellStyle name="40% - Accent1 26 2 3" xfId="8752" xr:uid="{00000000-0005-0000-0000-00002D220000}"/>
    <cellStyle name="40% - Accent1 26 3" xfId="8753" xr:uid="{00000000-0005-0000-0000-00002E220000}"/>
    <cellStyle name="40% - Accent1 26 4" xfId="8754" xr:uid="{00000000-0005-0000-0000-00002F220000}"/>
    <cellStyle name="40% - Accent1 26 5" xfId="8755" xr:uid="{00000000-0005-0000-0000-000030220000}"/>
    <cellStyle name="40% - Accent1 27" xfId="8756" xr:uid="{00000000-0005-0000-0000-000031220000}"/>
    <cellStyle name="40% - Accent1 27 2" xfId="8757" xr:uid="{00000000-0005-0000-0000-000032220000}"/>
    <cellStyle name="40% - Accent1 27 2 2" xfId="8758" xr:uid="{00000000-0005-0000-0000-000033220000}"/>
    <cellStyle name="40% - Accent1 27 2 2 2" xfId="8759" xr:uid="{00000000-0005-0000-0000-000034220000}"/>
    <cellStyle name="40% - Accent1 27 2 3" xfId="8760" xr:uid="{00000000-0005-0000-0000-000035220000}"/>
    <cellStyle name="40% - Accent1 27 3" xfId="8761" xr:uid="{00000000-0005-0000-0000-000036220000}"/>
    <cellStyle name="40% - Accent1 27 4" xfId="8762" xr:uid="{00000000-0005-0000-0000-000037220000}"/>
    <cellStyle name="40% - Accent1 27 5" xfId="8763" xr:uid="{00000000-0005-0000-0000-000038220000}"/>
    <cellStyle name="40% - Accent1 28" xfId="8764" xr:uid="{00000000-0005-0000-0000-000039220000}"/>
    <cellStyle name="40% - Accent1 28 2" xfId="8765" xr:uid="{00000000-0005-0000-0000-00003A220000}"/>
    <cellStyle name="40% - Accent1 28 2 2" xfId="8766" xr:uid="{00000000-0005-0000-0000-00003B220000}"/>
    <cellStyle name="40% - Accent1 28 2 2 2" xfId="8767" xr:uid="{00000000-0005-0000-0000-00003C220000}"/>
    <cellStyle name="40% - Accent1 28 2 3" xfId="8768" xr:uid="{00000000-0005-0000-0000-00003D220000}"/>
    <cellStyle name="40% - Accent1 28 3" xfId="8769" xr:uid="{00000000-0005-0000-0000-00003E220000}"/>
    <cellStyle name="40% - Accent1 28 4" xfId="8770" xr:uid="{00000000-0005-0000-0000-00003F220000}"/>
    <cellStyle name="40% - Accent1 28 5" xfId="8771" xr:uid="{00000000-0005-0000-0000-000040220000}"/>
    <cellStyle name="40% - Accent1 29" xfId="8772" xr:uid="{00000000-0005-0000-0000-000041220000}"/>
    <cellStyle name="40% - Accent1 29 2" xfId="8773" xr:uid="{00000000-0005-0000-0000-000042220000}"/>
    <cellStyle name="40% - Accent1 29 2 2" xfId="8774" xr:uid="{00000000-0005-0000-0000-000043220000}"/>
    <cellStyle name="40% - Accent1 29 2 2 2" xfId="8775" xr:uid="{00000000-0005-0000-0000-000044220000}"/>
    <cellStyle name="40% - Accent1 29 2 3" xfId="8776" xr:uid="{00000000-0005-0000-0000-000045220000}"/>
    <cellStyle name="40% - Accent1 29 3" xfId="8777" xr:uid="{00000000-0005-0000-0000-000046220000}"/>
    <cellStyle name="40% - Accent1 29 4" xfId="8778" xr:uid="{00000000-0005-0000-0000-000047220000}"/>
    <cellStyle name="40% - Accent1 29 5" xfId="8779" xr:uid="{00000000-0005-0000-0000-000048220000}"/>
    <cellStyle name="40% - Accent1 3" xfId="8780" xr:uid="{00000000-0005-0000-0000-000049220000}"/>
    <cellStyle name="40% - Accent1 3 10" xfId="8781" xr:uid="{00000000-0005-0000-0000-00004A220000}"/>
    <cellStyle name="40% - Accent1 3 11" xfId="8782" xr:uid="{00000000-0005-0000-0000-00004B220000}"/>
    <cellStyle name="40% - Accent1 3 12" xfId="8783" xr:uid="{00000000-0005-0000-0000-00004C220000}"/>
    <cellStyle name="40% - Accent1 3 13" xfId="8784" xr:uid="{00000000-0005-0000-0000-00004D220000}"/>
    <cellStyle name="40% - Accent1 3 2" xfId="8785" xr:uid="{00000000-0005-0000-0000-00004E220000}"/>
    <cellStyle name="40% - Accent1 3 2 10" xfId="8786" xr:uid="{00000000-0005-0000-0000-00004F220000}"/>
    <cellStyle name="40% - Accent1 3 2 11" xfId="8787" xr:uid="{00000000-0005-0000-0000-000050220000}"/>
    <cellStyle name="40% - Accent1 3 2 2" xfId="8788" xr:uid="{00000000-0005-0000-0000-000051220000}"/>
    <cellStyle name="40% - Accent1 3 2 2 10" xfId="8789" xr:uid="{00000000-0005-0000-0000-000052220000}"/>
    <cellStyle name="40% - Accent1 3 2 2 2" xfId="8790" xr:uid="{00000000-0005-0000-0000-000053220000}"/>
    <cellStyle name="40% - Accent1 3 2 2 3" xfId="8791" xr:uid="{00000000-0005-0000-0000-000054220000}"/>
    <cellStyle name="40% - Accent1 3 2 2 4" xfId="8792" xr:uid="{00000000-0005-0000-0000-000055220000}"/>
    <cellStyle name="40% - Accent1 3 2 2 5" xfId="8793" xr:uid="{00000000-0005-0000-0000-000056220000}"/>
    <cellStyle name="40% - Accent1 3 2 2 6" xfId="8794" xr:uid="{00000000-0005-0000-0000-000057220000}"/>
    <cellStyle name="40% - Accent1 3 2 2 7" xfId="8795" xr:uid="{00000000-0005-0000-0000-000058220000}"/>
    <cellStyle name="40% - Accent1 3 2 2 8" xfId="8796" xr:uid="{00000000-0005-0000-0000-000059220000}"/>
    <cellStyle name="40% - Accent1 3 2 2 9" xfId="8797" xr:uid="{00000000-0005-0000-0000-00005A220000}"/>
    <cellStyle name="40% - Accent1 3 2 3" xfId="8798" xr:uid="{00000000-0005-0000-0000-00005B220000}"/>
    <cellStyle name="40% - Accent1 3 2 4" xfId="8799" xr:uid="{00000000-0005-0000-0000-00005C220000}"/>
    <cellStyle name="40% - Accent1 3 2 5" xfId="8800" xr:uid="{00000000-0005-0000-0000-00005D220000}"/>
    <cellStyle name="40% - Accent1 3 2 6" xfId="8801" xr:uid="{00000000-0005-0000-0000-00005E220000}"/>
    <cellStyle name="40% - Accent1 3 2 7" xfId="8802" xr:uid="{00000000-0005-0000-0000-00005F220000}"/>
    <cellStyle name="40% - Accent1 3 2 8" xfId="8803" xr:uid="{00000000-0005-0000-0000-000060220000}"/>
    <cellStyle name="40% - Accent1 3 2 9" xfId="8804" xr:uid="{00000000-0005-0000-0000-000061220000}"/>
    <cellStyle name="40% - Accent1 3 3" xfId="8805" xr:uid="{00000000-0005-0000-0000-000062220000}"/>
    <cellStyle name="40% - Accent1 3 3 10" xfId="8806" xr:uid="{00000000-0005-0000-0000-000063220000}"/>
    <cellStyle name="40% - Accent1 3 3 11" xfId="8807" xr:uid="{00000000-0005-0000-0000-000064220000}"/>
    <cellStyle name="40% - Accent1 3 3 2" xfId="8808" xr:uid="{00000000-0005-0000-0000-000065220000}"/>
    <cellStyle name="40% - Accent1 3 3 2 2" xfId="8809" xr:uid="{00000000-0005-0000-0000-000066220000}"/>
    <cellStyle name="40% - Accent1 3 3 2 2 2" xfId="8810" xr:uid="{00000000-0005-0000-0000-000067220000}"/>
    <cellStyle name="40% - Accent1 3 3 2 3" xfId="8811" xr:uid="{00000000-0005-0000-0000-000068220000}"/>
    <cellStyle name="40% - Accent1 3 3 3" xfId="8812" xr:uid="{00000000-0005-0000-0000-000069220000}"/>
    <cellStyle name="40% - Accent1 3 3 4" xfId="8813" xr:uid="{00000000-0005-0000-0000-00006A220000}"/>
    <cellStyle name="40% - Accent1 3 3 5" xfId="8814" xr:uid="{00000000-0005-0000-0000-00006B220000}"/>
    <cellStyle name="40% - Accent1 3 3 6" xfId="8815" xr:uid="{00000000-0005-0000-0000-00006C220000}"/>
    <cellStyle name="40% - Accent1 3 3 7" xfId="8816" xr:uid="{00000000-0005-0000-0000-00006D220000}"/>
    <cellStyle name="40% - Accent1 3 3 8" xfId="8817" xr:uid="{00000000-0005-0000-0000-00006E220000}"/>
    <cellStyle name="40% - Accent1 3 3 9" xfId="8818" xr:uid="{00000000-0005-0000-0000-00006F220000}"/>
    <cellStyle name="40% - Accent1 3 4" xfId="8819" xr:uid="{00000000-0005-0000-0000-000070220000}"/>
    <cellStyle name="40% - Accent1 3 4 2" xfId="8820" xr:uid="{00000000-0005-0000-0000-000071220000}"/>
    <cellStyle name="40% - Accent1 3 5" xfId="8821" xr:uid="{00000000-0005-0000-0000-000072220000}"/>
    <cellStyle name="40% - Accent1 3 5 2" xfId="8822" xr:uid="{00000000-0005-0000-0000-000073220000}"/>
    <cellStyle name="40% - Accent1 3 6" xfId="8823" xr:uid="{00000000-0005-0000-0000-000074220000}"/>
    <cellStyle name="40% - Accent1 3 6 2" xfId="8824" xr:uid="{00000000-0005-0000-0000-000075220000}"/>
    <cellStyle name="40% - Accent1 3 7" xfId="8825" xr:uid="{00000000-0005-0000-0000-000076220000}"/>
    <cellStyle name="40% - Accent1 3 7 2" xfId="8826" xr:uid="{00000000-0005-0000-0000-000077220000}"/>
    <cellStyle name="40% - Accent1 3 8" xfId="8827" xr:uid="{00000000-0005-0000-0000-000078220000}"/>
    <cellStyle name="40% - Accent1 3 8 2" xfId="8828" xr:uid="{00000000-0005-0000-0000-000079220000}"/>
    <cellStyle name="40% - Accent1 3 9" xfId="8829" xr:uid="{00000000-0005-0000-0000-00007A220000}"/>
    <cellStyle name="40% - Accent1 3 9 2" xfId="8830" xr:uid="{00000000-0005-0000-0000-00007B220000}"/>
    <cellStyle name="40% - Accent1 30" xfId="8831" xr:uid="{00000000-0005-0000-0000-00007C220000}"/>
    <cellStyle name="40% - Accent1 30 2" xfId="8832" xr:uid="{00000000-0005-0000-0000-00007D220000}"/>
    <cellStyle name="40% - Accent1 30 2 2" xfId="8833" xr:uid="{00000000-0005-0000-0000-00007E220000}"/>
    <cellStyle name="40% - Accent1 30 2 2 2" xfId="8834" xr:uid="{00000000-0005-0000-0000-00007F220000}"/>
    <cellStyle name="40% - Accent1 30 2 3" xfId="8835" xr:uid="{00000000-0005-0000-0000-000080220000}"/>
    <cellStyle name="40% - Accent1 30 3" xfId="8836" xr:uid="{00000000-0005-0000-0000-000081220000}"/>
    <cellStyle name="40% - Accent1 30 4" xfId="8837" xr:uid="{00000000-0005-0000-0000-000082220000}"/>
    <cellStyle name="40% - Accent1 30 5" xfId="8838" xr:uid="{00000000-0005-0000-0000-000083220000}"/>
    <cellStyle name="40% - Accent1 31" xfId="8839" xr:uid="{00000000-0005-0000-0000-000084220000}"/>
    <cellStyle name="40% - Accent1 31 2" xfId="8840" xr:uid="{00000000-0005-0000-0000-000085220000}"/>
    <cellStyle name="40% - Accent1 31 2 2" xfId="8841" xr:uid="{00000000-0005-0000-0000-000086220000}"/>
    <cellStyle name="40% - Accent1 31 2 2 2" xfId="8842" xr:uid="{00000000-0005-0000-0000-000087220000}"/>
    <cellStyle name="40% - Accent1 31 2 3" xfId="8843" xr:uid="{00000000-0005-0000-0000-000088220000}"/>
    <cellStyle name="40% - Accent1 31 3" xfId="8844" xr:uid="{00000000-0005-0000-0000-000089220000}"/>
    <cellStyle name="40% - Accent1 31 4" xfId="8845" xr:uid="{00000000-0005-0000-0000-00008A220000}"/>
    <cellStyle name="40% - Accent1 31 5" xfId="8846" xr:uid="{00000000-0005-0000-0000-00008B220000}"/>
    <cellStyle name="40% - Accent1 32" xfId="8847" xr:uid="{00000000-0005-0000-0000-00008C220000}"/>
    <cellStyle name="40% - Accent1 32 2" xfId="8848" xr:uid="{00000000-0005-0000-0000-00008D220000}"/>
    <cellStyle name="40% - Accent1 32 2 2" xfId="8849" xr:uid="{00000000-0005-0000-0000-00008E220000}"/>
    <cellStyle name="40% - Accent1 32 2 2 2" xfId="8850" xr:uid="{00000000-0005-0000-0000-00008F220000}"/>
    <cellStyle name="40% - Accent1 32 2 3" xfId="8851" xr:uid="{00000000-0005-0000-0000-000090220000}"/>
    <cellStyle name="40% - Accent1 32 3" xfId="8852" xr:uid="{00000000-0005-0000-0000-000091220000}"/>
    <cellStyle name="40% - Accent1 32 4" xfId="8853" xr:uid="{00000000-0005-0000-0000-000092220000}"/>
    <cellStyle name="40% - Accent1 32 5" xfId="8854" xr:uid="{00000000-0005-0000-0000-000093220000}"/>
    <cellStyle name="40% - Accent1 33" xfId="8855" xr:uid="{00000000-0005-0000-0000-000094220000}"/>
    <cellStyle name="40% - Accent1 33 2" xfId="8856" xr:uid="{00000000-0005-0000-0000-000095220000}"/>
    <cellStyle name="40% - Accent1 33 2 2" xfId="8857" xr:uid="{00000000-0005-0000-0000-000096220000}"/>
    <cellStyle name="40% - Accent1 33 2 2 2" xfId="8858" xr:uid="{00000000-0005-0000-0000-000097220000}"/>
    <cellStyle name="40% - Accent1 33 2 3" xfId="8859" xr:uid="{00000000-0005-0000-0000-000098220000}"/>
    <cellStyle name="40% - Accent1 33 3" xfId="8860" xr:uid="{00000000-0005-0000-0000-000099220000}"/>
    <cellStyle name="40% - Accent1 33 4" xfId="8861" xr:uid="{00000000-0005-0000-0000-00009A220000}"/>
    <cellStyle name="40% - Accent1 33 5" xfId="8862" xr:uid="{00000000-0005-0000-0000-00009B220000}"/>
    <cellStyle name="40% - Accent1 34" xfId="8863" xr:uid="{00000000-0005-0000-0000-00009C220000}"/>
    <cellStyle name="40% - Accent1 34 2" xfId="8864" xr:uid="{00000000-0005-0000-0000-00009D220000}"/>
    <cellStyle name="40% - Accent1 34 2 2" xfId="8865" xr:uid="{00000000-0005-0000-0000-00009E220000}"/>
    <cellStyle name="40% - Accent1 34 2 2 2" xfId="8866" xr:uid="{00000000-0005-0000-0000-00009F220000}"/>
    <cellStyle name="40% - Accent1 34 2 3" xfId="8867" xr:uid="{00000000-0005-0000-0000-0000A0220000}"/>
    <cellStyle name="40% - Accent1 34 3" xfId="8868" xr:uid="{00000000-0005-0000-0000-0000A1220000}"/>
    <cellStyle name="40% - Accent1 34 4" xfId="8869" xr:uid="{00000000-0005-0000-0000-0000A2220000}"/>
    <cellStyle name="40% - Accent1 34 5" xfId="8870" xr:uid="{00000000-0005-0000-0000-0000A3220000}"/>
    <cellStyle name="40% - Accent1 35" xfId="8871" xr:uid="{00000000-0005-0000-0000-0000A4220000}"/>
    <cellStyle name="40% - Accent1 35 2" xfId="8872" xr:uid="{00000000-0005-0000-0000-0000A5220000}"/>
    <cellStyle name="40% - Accent1 35 2 2" xfId="8873" xr:uid="{00000000-0005-0000-0000-0000A6220000}"/>
    <cellStyle name="40% - Accent1 35 2 2 2" xfId="8874" xr:uid="{00000000-0005-0000-0000-0000A7220000}"/>
    <cellStyle name="40% - Accent1 35 2 3" xfId="8875" xr:uid="{00000000-0005-0000-0000-0000A8220000}"/>
    <cellStyle name="40% - Accent1 35 3" xfId="8876" xr:uid="{00000000-0005-0000-0000-0000A9220000}"/>
    <cellStyle name="40% - Accent1 35 4" xfId="8877" xr:uid="{00000000-0005-0000-0000-0000AA220000}"/>
    <cellStyle name="40% - Accent1 35 5" xfId="8878" xr:uid="{00000000-0005-0000-0000-0000AB220000}"/>
    <cellStyle name="40% - Accent1 36" xfId="8879" xr:uid="{00000000-0005-0000-0000-0000AC220000}"/>
    <cellStyle name="40% - Accent1 36 2" xfId="8880" xr:uid="{00000000-0005-0000-0000-0000AD220000}"/>
    <cellStyle name="40% - Accent1 36 2 2" xfId="8881" xr:uid="{00000000-0005-0000-0000-0000AE220000}"/>
    <cellStyle name="40% - Accent1 36 2 2 2" xfId="8882" xr:uid="{00000000-0005-0000-0000-0000AF220000}"/>
    <cellStyle name="40% - Accent1 36 2 3" xfId="8883" xr:uid="{00000000-0005-0000-0000-0000B0220000}"/>
    <cellStyle name="40% - Accent1 36 3" xfId="8884" xr:uid="{00000000-0005-0000-0000-0000B1220000}"/>
    <cellStyle name="40% - Accent1 36 4" xfId="8885" xr:uid="{00000000-0005-0000-0000-0000B2220000}"/>
    <cellStyle name="40% - Accent1 36 5" xfId="8886" xr:uid="{00000000-0005-0000-0000-0000B3220000}"/>
    <cellStyle name="40% - Accent1 37" xfId="8887" xr:uid="{00000000-0005-0000-0000-0000B4220000}"/>
    <cellStyle name="40% - Accent1 37 2" xfId="8888" xr:uid="{00000000-0005-0000-0000-0000B5220000}"/>
    <cellStyle name="40% - Accent1 37 2 2" xfId="8889" xr:uid="{00000000-0005-0000-0000-0000B6220000}"/>
    <cellStyle name="40% - Accent1 37 2 2 2" xfId="8890" xr:uid="{00000000-0005-0000-0000-0000B7220000}"/>
    <cellStyle name="40% - Accent1 37 2 3" xfId="8891" xr:uid="{00000000-0005-0000-0000-0000B8220000}"/>
    <cellStyle name="40% - Accent1 37 3" xfId="8892" xr:uid="{00000000-0005-0000-0000-0000B9220000}"/>
    <cellStyle name="40% - Accent1 37 4" xfId="8893" xr:uid="{00000000-0005-0000-0000-0000BA220000}"/>
    <cellStyle name="40% - Accent1 37 5" xfId="8894" xr:uid="{00000000-0005-0000-0000-0000BB220000}"/>
    <cellStyle name="40% - Accent1 38" xfId="8895" xr:uid="{00000000-0005-0000-0000-0000BC220000}"/>
    <cellStyle name="40% - Accent1 38 2" xfId="8896" xr:uid="{00000000-0005-0000-0000-0000BD220000}"/>
    <cellStyle name="40% - Accent1 38 2 2" xfId="8897" xr:uid="{00000000-0005-0000-0000-0000BE220000}"/>
    <cellStyle name="40% - Accent1 38 2 2 2" xfId="8898" xr:uid="{00000000-0005-0000-0000-0000BF220000}"/>
    <cellStyle name="40% - Accent1 38 2 3" xfId="8899" xr:uid="{00000000-0005-0000-0000-0000C0220000}"/>
    <cellStyle name="40% - Accent1 38 3" xfId="8900" xr:uid="{00000000-0005-0000-0000-0000C1220000}"/>
    <cellStyle name="40% - Accent1 38 4" xfId="8901" xr:uid="{00000000-0005-0000-0000-0000C2220000}"/>
    <cellStyle name="40% - Accent1 38 5" xfId="8902" xr:uid="{00000000-0005-0000-0000-0000C3220000}"/>
    <cellStyle name="40% - Accent1 39" xfId="8903" xr:uid="{00000000-0005-0000-0000-0000C4220000}"/>
    <cellStyle name="40% - Accent1 39 2" xfId="8904" xr:uid="{00000000-0005-0000-0000-0000C5220000}"/>
    <cellStyle name="40% - Accent1 39 2 2" xfId="8905" xr:uid="{00000000-0005-0000-0000-0000C6220000}"/>
    <cellStyle name="40% - Accent1 39 2 2 2" xfId="8906" xr:uid="{00000000-0005-0000-0000-0000C7220000}"/>
    <cellStyle name="40% - Accent1 39 2 3" xfId="8907" xr:uid="{00000000-0005-0000-0000-0000C8220000}"/>
    <cellStyle name="40% - Accent1 39 3" xfId="8908" xr:uid="{00000000-0005-0000-0000-0000C9220000}"/>
    <cellStyle name="40% - Accent1 39 4" xfId="8909" xr:uid="{00000000-0005-0000-0000-0000CA220000}"/>
    <cellStyle name="40% - Accent1 39 5" xfId="8910" xr:uid="{00000000-0005-0000-0000-0000CB220000}"/>
    <cellStyle name="40% - Accent1 4" xfId="8911" xr:uid="{00000000-0005-0000-0000-0000CC220000}"/>
    <cellStyle name="40% - Accent1 4 10" xfId="8912" xr:uid="{00000000-0005-0000-0000-0000CD220000}"/>
    <cellStyle name="40% - Accent1 4 11" xfId="8913" xr:uid="{00000000-0005-0000-0000-0000CE220000}"/>
    <cellStyle name="40% - Accent1 4 12" xfId="8914" xr:uid="{00000000-0005-0000-0000-0000CF220000}"/>
    <cellStyle name="40% - Accent1 4 2" xfId="8915" xr:uid="{00000000-0005-0000-0000-0000D0220000}"/>
    <cellStyle name="40% - Accent1 4 2 10" xfId="8916" xr:uid="{00000000-0005-0000-0000-0000D1220000}"/>
    <cellStyle name="40% - Accent1 4 2 11" xfId="8917" xr:uid="{00000000-0005-0000-0000-0000D2220000}"/>
    <cellStyle name="40% - Accent1 4 2 2" xfId="8918" xr:uid="{00000000-0005-0000-0000-0000D3220000}"/>
    <cellStyle name="40% - Accent1 4 2 2 10" xfId="8919" xr:uid="{00000000-0005-0000-0000-0000D4220000}"/>
    <cellStyle name="40% - Accent1 4 2 2 11" xfId="8920" xr:uid="{00000000-0005-0000-0000-0000D5220000}"/>
    <cellStyle name="40% - Accent1 4 2 2 2" xfId="8921" xr:uid="{00000000-0005-0000-0000-0000D6220000}"/>
    <cellStyle name="40% - Accent1 4 2 2 2 2" xfId="8922" xr:uid="{00000000-0005-0000-0000-0000D7220000}"/>
    <cellStyle name="40% - Accent1 4 2 2 3" xfId="8923" xr:uid="{00000000-0005-0000-0000-0000D8220000}"/>
    <cellStyle name="40% - Accent1 4 2 2 4" xfId="8924" xr:uid="{00000000-0005-0000-0000-0000D9220000}"/>
    <cellStyle name="40% - Accent1 4 2 2 5" xfId="8925" xr:uid="{00000000-0005-0000-0000-0000DA220000}"/>
    <cellStyle name="40% - Accent1 4 2 2 6" xfId="8926" xr:uid="{00000000-0005-0000-0000-0000DB220000}"/>
    <cellStyle name="40% - Accent1 4 2 2 7" xfId="8927" xr:uid="{00000000-0005-0000-0000-0000DC220000}"/>
    <cellStyle name="40% - Accent1 4 2 2 8" xfId="8928" xr:uid="{00000000-0005-0000-0000-0000DD220000}"/>
    <cellStyle name="40% - Accent1 4 2 2 9" xfId="8929" xr:uid="{00000000-0005-0000-0000-0000DE220000}"/>
    <cellStyle name="40% - Accent1 4 2 3" xfId="8930" xr:uid="{00000000-0005-0000-0000-0000DF220000}"/>
    <cellStyle name="40% - Accent1 4 2 3 2" xfId="8931" xr:uid="{00000000-0005-0000-0000-0000E0220000}"/>
    <cellStyle name="40% - Accent1 4 2 4" xfId="8932" xr:uid="{00000000-0005-0000-0000-0000E1220000}"/>
    <cellStyle name="40% - Accent1 4 2 5" xfId="8933" xr:uid="{00000000-0005-0000-0000-0000E2220000}"/>
    <cellStyle name="40% - Accent1 4 2 6" xfId="8934" xr:uid="{00000000-0005-0000-0000-0000E3220000}"/>
    <cellStyle name="40% - Accent1 4 2 7" xfId="8935" xr:uid="{00000000-0005-0000-0000-0000E4220000}"/>
    <cellStyle name="40% - Accent1 4 2 8" xfId="8936" xr:uid="{00000000-0005-0000-0000-0000E5220000}"/>
    <cellStyle name="40% - Accent1 4 2 9" xfId="8937" xr:uid="{00000000-0005-0000-0000-0000E6220000}"/>
    <cellStyle name="40% - Accent1 4 3" xfId="8938" xr:uid="{00000000-0005-0000-0000-0000E7220000}"/>
    <cellStyle name="40% - Accent1 4 3 10" xfId="8939" xr:uid="{00000000-0005-0000-0000-0000E8220000}"/>
    <cellStyle name="40% - Accent1 4 3 11" xfId="8940" xr:uid="{00000000-0005-0000-0000-0000E9220000}"/>
    <cellStyle name="40% - Accent1 4 3 2" xfId="8941" xr:uid="{00000000-0005-0000-0000-0000EA220000}"/>
    <cellStyle name="40% - Accent1 4 3 3" xfId="8942" xr:uid="{00000000-0005-0000-0000-0000EB220000}"/>
    <cellStyle name="40% - Accent1 4 3 4" xfId="8943" xr:uid="{00000000-0005-0000-0000-0000EC220000}"/>
    <cellStyle name="40% - Accent1 4 3 5" xfId="8944" xr:uid="{00000000-0005-0000-0000-0000ED220000}"/>
    <cellStyle name="40% - Accent1 4 3 6" xfId="8945" xr:uid="{00000000-0005-0000-0000-0000EE220000}"/>
    <cellStyle name="40% - Accent1 4 3 7" xfId="8946" xr:uid="{00000000-0005-0000-0000-0000EF220000}"/>
    <cellStyle name="40% - Accent1 4 3 8" xfId="8947" xr:uid="{00000000-0005-0000-0000-0000F0220000}"/>
    <cellStyle name="40% - Accent1 4 3 9" xfId="8948" xr:uid="{00000000-0005-0000-0000-0000F1220000}"/>
    <cellStyle name="40% - Accent1 4 4" xfId="8949" xr:uid="{00000000-0005-0000-0000-0000F2220000}"/>
    <cellStyle name="40% - Accent1 4 4 2" xfId="8950" xr:uid="{00000000-0005-0000-0000-0000F3220000}"/>
    <cellStyle name="40% - Accent1 4 5" xfId="8951" xr:uid="{00000000-0005-0000-0000-0000F4220000}"/>
    <cellStyle name="40% - Accent1 4 5 2" xfId="8952" xr:uid="{00000000-0005-0000-0000-0000F5220000}"/>
    <cellStyle name="40% - Accent1 4 6" xfId="8953" xr:uid="{00000000-0005-0000-0000-0000F6220000}"/>
    <cellStyle name="40% - Accent1 4 7" xfId="8954" xr:uid="{00000000-0005-0000-0000-0000F7220000}"/>
    <cellStyle name="40% - Accent1 4 8" xfId="8955" xr:uid="{00000000-0005-0000-0000-0000F8220000}"/>
    <cellStyle name="40% - Accent1 4 9" xfId="8956" xr:uid="{00000000-0005-0000-0000-0000F9220000}"/>
    <cellStyle name="40% - Accent1 40" xfId="8957" xr:uid="{00000000-0005-0000-0000-0000FA220000}"/>
    <cellStyle name="40% - Accent1 40 2" xfId="8958" xr:uid="{00000000-0005-0000-0000-0000FB220000}"/>
    <cellStyle name="40% - Accent1 40 2 2" xfId="8959" xr:uid="{00000000-0005-0000-0000-0000FC220000}"/>
    <cellStyle name="40% - Accent1 40 2 2 2" xfId="8960" xr:uid="{00000000-0005-0000-0000-0000FD220000}"/>
    <cellStyle name="40% - Accent1 40 2 3" xfId="8961" xr:uid="{00000000-0005-0000-0000-0000FE220000}"/>
    <cellStyle name="40% - Accent1 40 3" xfId="8962" xr:uid="{00000000-0005-0000-0000-0000FF220000}"/>
    <cellStyle name="40% - Accent1 40 4" xfId="8963" xr:uid="{00000000-0005-0000-0000-000000230000}"/>
    <cellStyle name="40% - Accent1 40 5" xfId="8964" xr:uid="{00000000-0005-0000-0000-000001230000}"/>
    <cellStyle name="40% - Accent1 41" xfId="8965" xr:uid="{00000000-0005-0000-0000-000002230000}"/>
    <cellStyle name="40% - Accent1 41 2" xfId="8966" xr:uid="{00000000-0005-0000-0000-000003230000}"/>
    <cellStyle name="40% - Accent1 41 2 2" xfId="8967" xr:uid="{00000000-0005-0000-0000-000004230000}"/>
    <cellStyle name="40% - Accent1 41 2 2 2" xfId="8968" xr:uid="{00000000-0005-0000-0000-000005230000}"/>
    <cellStyle name="40% - Accent1 41 2 3" xfId="8969" xr:uid="{00000000-0005-0000-0000-000006230000}"/>
    <cellStyle name="40% - Accent1 41 3" xfId="8970" xr:uid="{00000000-0005-0000-0000-000007230000}"/>
    <cellStyle name="40% - Accent1 41 4" xfId="8971" xr:uid="{00000000-0005-0000-0000-000008230000}"/>
    <cellStyle name="40% - Accent1 41 5" xfId="8972" xr:uid="{00000000-0005-0000-0000-000009230000}"/>
    <cellStyle name="40% - Accent1 42" xfId="8973" xr:uid="{00000000-0005-0000-0000-00000A230000}"/>
    <cellStyle name="40% - Accent1 42 2" xfId="8974" xr:uid="{00000000-0005-0000-0000-00000B230000}"/>
    <cellStyle name="40% - Accent1 42 2 2" xfId="8975" xr:uid="{00000000-0005-0000-0000-00000C230000}"/>
    <cellStyle name="40% - Accent1 42 2 2 2" xfId="8976" xr:uid="{00000000-0005-0000-0000-00000D230000}"/>
    <cellStyle name="40% - Accent1 42 2 3" xfId="8977" xr:uid="{00000000-0005-0000-0000-00000E230000}"/>
    <cellStyle name="40% - Accent1 42 3" xfId="8978" xr:uid="{00000000-0005-0000-0000-00000F230000}"/>
    <cellStyle name="40% - Accent1 42 4" xfId="8979" xr:uid="{00000000-0005-0000-0000-000010230000}"/>
    <cellStyle name="40% - Accent1 42 5" xfId="8980" xr:uid="{00000000-0005-0000-0000-000011230000}"/>
    <cellStyle name="40% - Accent1 43" xfId="8981" xr:uid="{00000000-0005-0000-0000-000012230000}"/>
    <cellStyle name="40% - Accent1 43 2" xfId="8982" xr:uid="{00000000-0005-0000-0000-000013230000}"/>
    <cellStyle name="40% - Accent1 43 2 2" xfId="8983" xr:uid="{00000000-0005-0000-0000-000014230000}"/>
    <cellStyle name="40% - Accent1 43 2 2 2" xfId="8984" xr:uid="{00000000-0005-0000-0000-000015230000}"/>
    <cellStyle name="40% - Accent1 43 2 3" xfId="8985" xr:uid="{00000000-0005-0000-0000-000016230000}"/>
    <cellStyle name="40% - Accent1 43 3" xfId="8986" xr:uid="{00000000-0005-0000-0000-000017230000}"/>
    <cellStyle name="40% - Accent1 43 4" xfId="8987" xr:uid="{00000000-0005-0000-0000-000018230000}"/>
    <cellStyle name="40% - Accent1 43 5" xfId="8988" xr:uid="{00000000-0005-0000-0000-000019230000}"/>
    <cellStyle name="40% - Accent1 44" xfId="8989" xr:uid="{00000000-0005-0000-0000-00001A230000}"/>
    <cellStyle name="40% - Accent1 44 2" xfId="8990" xr:uid="{00000000-0005-0000-0000-00001B230000}"/>
    <cellStyle name="40% - Accent1 44 2 2" xfId="8991" xr:uid="{00000000-0005-0000-0000-00001C230000}"/>
    <cellStyle name="40% - Accent1 44 2 2 2" xfId="8992" xr:uid="{00000000-0005-0000-0000-00001D230000}"/>
    <cellStyle name="40% - Accent1 44 2 3" xfId="8993" xr:uid="{00000000-0005-0000-0000-00001E230000}"/>
    <cellStyle name="40% - Accent1 44 3" xfId="8994" xr:uid="{00000000-0005-0000-0000-00001F230000}"/>
    <cellStyle name="40% - Accent1 44 4" xfId="8995" xr:uid="{00000000-0005-0000-0000-000020230000}"/>
    <cellStyle name="40% - Accent1 44 5" xfId="8996" xr:uid="{00000000-0005-0000-0000-000021230000}"/>
    <cellStyle name="40% - Accent1 45" xfId="8997" xr:uid="{00000000-0005-0000-0000-000022230000}"/>
    <cellStyle name="40% - Accent1 45 2" xfId="8998" xr:uid="{00000000-0005-0000-0000-000023230000}"/>
    <cellStyle name="40% - Accent1 45 2 2" xfId="8999" xr:uid="{00000000-0005-0000-0000-000024230000}"/>
    <cellStyle name="40% - Accent1 45 2 2 2" xfId="9000" xr:uid="{00000000-0005-0000-0000-000025230000}"/>
    <cellStyle name="40% - Accent1 45 2 2 2 2" xfId="9001" xr:uid="{00000000-0005-0000-0000-000026230000}"/>
    <cellStyle name="40% - Accent1 45 2 3" xfId="9002" xr:uid="{00000000-0005-0000-0000-000027230000}"/>
    <cellStyle name="40% - Accent1 45 3" xfId="9003" xr:uid="{00000000-0005-0000-0000-000028230000}"/>
    <cellStyle name="40% - Accent1 45 3 2" xfId="9004" xr:uid="{00000000-0005-0000-0000-000029230000}"/>
    <cellStyle name="40% - Accent1 45 3 2 2" xfId="9005" xr:uid="{00000000-0005-0000-0000-00002A230000}"/>
    <cellStyle name="40% - Accent1 45 4" xfId="9006" xr:uid="{00000000-0005-0000-0000-00002B230000}"/>
    <cellStyle name="40% - Accent1 45 5" xfId="9007" xr:uid="{00000000-0005-0000-0000-00002C230000}"/>
    <cellStyle name="40% - Accent1 45 6" xfId="9008" xr:uid="{00000000-0005-0000-0000-00002D230000}"/>
    <cellStyle name="40% - Accent1 45 7" xfId="9009" xr:uid="{00000000-0005-0000-0000-00002E230000}"/>
    <cellStyle name="40% - Accent1 46" xfId="9010" xr:uid="{00000000-0005-0000-0000-00002F230000}"/>
    <cellStyle name="40% - Accent1 46 2" xfId="9011" xr:uid="{00000000-0005-0000-0000-000030230000}"/>
    <cellStyle name="40% - Accent1 46 2 2" xfId="9012" xr:uid="{00000000-0005-0000-0000-000031230000}"/>
    <cellStyle name="40% - Accent1 46 2 2 2" xfId="9013" xr:uid="{00000000-0005-0000-0000-000032230000}"/>
    <cellStyle name="40% - Accent1 46 2 2 2 2" xfId="9014" xr:uid="{00000000-0005-0000-0000-000033230000}"/>
    <cellStyle name="40% - Accent1 46 2 3" xfId="9015" xr:uid="{00000000-0005-0000-0000-000034230000}"/>
    <cellStyle name="40% - Accent1 46 3" xfId="9016" xr:uid="{00000000-0005-0000-0000-000035230000}"/>
    <cellStyle name="40% - Accent1 46 3 2" xfId="9017" xr:uid="{00000000-0005-0000-0000-000036230000}"/>
    <cellStyle name="40% - Accent1 46 3 2 2" xfId="9018" xr:uid="{00000000-0005-0000-0000-000037230000}"/>
    <cellStyle name="40% - Accent1 46 4" xfId="9019" xr:uid="{00000000-0005-0000-0000-000038230000}"/>
    <cellStyle name="40% - Accent1 46 5" xfId="9020" xr:uid="{00000000-0005-0000-0000-000039230000}"/>
    <cellStyle name="40% - Accent1 46 6" xfId="9021" xr:uid="{00000000-0005-0000-0000-00003A230000}"/>
    <cellStyle name="40% - Accent1 46 7" xfId="9022" xr:uid="{00000000-0005-0000-0000-00003B230000}"/>
    <cellStyle name="40% - Accent1 47" xfId="9023" xr:uid="{00000000-0005-0000-0000-00003C230000}"/>
    <cellStyle name="40% - Accent1 47 2" xfId="9024" xr:uid="{00000000-0005-0000-0000-00003D230000}"/>
    <cellStyle name="40% - Accent1 47 2 2" xfId="9025" xr:uid="{00000000-0005-0000-0000-00003E230000}"/>
    <cellStyle name="40% - Accent1 47 2 2 2" xfId="9026" xr:uid="{00000000-0005-0000-0000-00003F230000}"/>
    <cellStyle name="40% - Accent1 47 2 2 2 2" xfId="9027" xr:uid="{00000000-0005-0000-0000-000040230000}"/>
    <cellStyle name="40% - Accent1 47 2 3" xfId="9028" xr:uid="{00000000-0005-0000-0000-000041230000}"/>
    <cellStyle name="40% - Accent1 47 3" xfId="9029" xr:uid="{00000000-0005-0000-0000-000042230000}"/>
    <cellStyle name="40% - Accent1 47 3 2" xfId="9030" xr:uid="{00000000-0005-0000-0000-000043230000}"/>
    <cellStyle name="40% - Accent1 47 3 2 2" xfId="9031" xr:uid="{00000000-0005-0000-0000-000044230000}"/>
    <cellStyle name="40% - Accent1 47 4" xfId="9032" xr:uid="{00000000-0005-0000-0000-000045230000}"/>
    <cellStyle name="40% - Accent1 47 5" xfId="9033" xr:uid="{00000000-0005-0000-0000-000046230000}"/>
    <cellStyle name="40% - Accent1 47 6" xfId="9034" xr:uid="{00000000-0005-0000-0000-000047230000}"/>
    <cellStyle name="40% - Accent1 47 7" xfId="9035" xr:uid="{00000000-0005-0000-0000-000048230000}"/>
    <cellStyle name="40% - Accent1 48" xfId="9036" xr:uid="{00000000-0005-0000-0000-000049230000}"/>
    <cellStyle name="40% - Accent1 48 2" xfId="9037" xr:uid="{00000000-0005-0000-0000-00004A230000}"/>
    <cellStyle name="40% - Accent1 48 2 2" xfId="9038" xr:uid="{00000000-0005-0000-0000-00004B230000}"/>
    <cellStyle name="40% - Accent1 48 2 2 2" xfId="9039" xr:uid="{00000000-0005-0000-0000-00004C230000}"/>
    <cellStyle name="40% - Accent1 48 2 2 2 2" xfId="9040" xr:uid="{00000000-0005-0000-0000-00004D230000}"/>
    <cellStyle name="40% - Accent1 48 2 3" xfId="9041" xr:uid="{00000000-0005-0000-0000-00004E230000}"/>
    <cellStyle name="40% - Accent1 48 3" xfId="9042" xr:uid="{00000000-0005-0000-0000-00004F230000}"/>
    <cellStyle name="40% - Accent1 48 3 2" xfId="9043" xr:uid="{00000000-0005-0000-0000-000050230000}"/>
    <cellStyle name="40% - Accent1 48 3 2 2" xfId="9044" xr:uid="{00000000-0005-0000-0000-000051230000}"/>
    <cellStyle name="40% - Accent1 48 4" xfId="9045" xr:uid="{00000000-0005-0000-0000-000052230000}"/>
    <cellStyle name="40% - Accent1 48 5" xfId="9046" xr:uid="{00000000-0005-0000-0000-000053230000}"/>
    <cellStyle name="40% - Accent1 48 6" xfId="9047" xr:uid="{00000000-0005-0000-0000-000054230000}"/>
    <cellStyle name="40% - Accent1 48 7" xfId="9048" xr:uid="{00000000-0005-0000-0000-000055230000}"/>
    <cellStyle name="40% - Accent1 49" xfId="9049" xr:uid="{00000000-0005-0000-0000-000056230000}"/>
    <cellStyle name="40% - Accent1 49 2" xfId="9050" xr:uid="{00000000-0005-0000-0000-000057230000}"/>
    <cellStyle name="40% - Accent1 49 2 2" xfId="9051" xr:uid="{00000000-0005-0000-0000-000058230000}"/>
    <cellStyle name="40% - Accent1 49 2 2 2" xfId="9052" xr:uid="{00000000-0005-0000-0000-000059230000}"/>
    <cellStyle name="40% - Accent1 49 2 2 2 2" xfId="9053" xr:uid="{00000000-0005-0000-0000-00005A230000}"/>
    <cellStyle name="40% - Accent1 49 2 3" xfId="9054" xr:uid="{00000000-0005-0000-0000-00005B230000}"/>
    <cellStyle name="40% - Accent1 49 3" xfId="9055" xr:uid="{00000000-0005-0000-0000-00005C230000}"/>
    <cellStyle name="40% - Accent1 49 3 2" xfId="9056" xr:uid="{00000000-0005-0000-0000-00005D230000}"/>
    <cellStyle name="40% - Accent1 49 3 2 2" xfId="9057" xr:uid="{00000000-0005-0000-0000-00005E230000}"/>
    <cellStyle name="40% - Accent1 49 4" xfId="9058" xr:uid="{00000000-0005-0000-0000-00005F230000}"/>
    <cellStyle name="40% - Accent1 49 5" xfId="9059" xr:uid="{00000000-0005-0000-0000-000060230000}"/>
    <cellStyle name="40% - Accent1 49 6" xfId="9060" xr:uid="{00000000-0005-0000-0000-000061230000}"/>
    <cellStyle name="40% - Accent1 49 7" xfId="9061" xr:uid="{00000000-0005-0000-0000-000062230000}"/>
    <cellStyle name="40% - Accent1 5" xfId="9062" xr:uid="{00000000-0005-0000-0000-000063230000}"/>
    <cellStyle name="40% - Accent1 5 10" xfId="9063" xr:uid="{00000000-0005-0000-0000-000064230000}"/>
    <cellStyle name="40% - Accent1 5 11" xfId="9064" xr:uid="{00000000-0005-0000-0000-000065230000}"/>
    <cellStyle name="40% - Accent1 5 12" xfId="9065" xr:uid="{00000000-0005-0000-0000-000066230000}"/>
    <cellStyle name="40% - Accent1 5 2" xfId="9066" xr:uid="{00000000-0005-0000-0000-000067230000}"/>
    <cellStyle name="40% - Accent1 5 2 10" xfId="9067" xr:uid="{00000000-0005-0000-0000-000068230000}"/>
    <cellStyle name="40% - Accent1 5 2 11" xfId="9068" xr:uid="{00000000-0005-0000-0000-000069230000}"/>
    <cellStyle name="40% - Accent1 5 2 2" xfId="9069" xr:uid="{00000000-0005-0000-0000-00006A230000}"/>
    <cellStyle name="40% - Accent1 5 2 2 10" xfId="9070" xr:uid="{00000000-0005-0000-0000-00006B230000}"/>
    <cellStyle name="40% - Accent1 5 2 2 11" xfId="9071" xr:uid="{00000000-0005-0000-0000-00006C230000}"/>
    <cellStyle name="40% - Accent1 5 2 2 2" xfId="9072" xr:uid="{00000000-0005-0000-0000-00006D230000}"/>
    <cellStyle name="40% - Accent1 5 2 2 2 2" xfId="9073" xr:uid="{00000000-0005-0000-0000-00006E230000}"/>
    <cellStyle name="40% - Accent1 5 2 2 3" xfId="9074" xr:uid="{00000000-0005-0000-0000-00006F230000}"/>
    <cellStyle name="40% - Accent1 5 2 2 4" xfId="9075" xr:uid="{00000000-0005-0000-0000-000070230000}"/>
    <cellStyle name="40% - Accent1 5 2 2 5" xfId="9076" xr:uid="{00000000-0005-0000-0000-000071230000}"/>
    <cellStyle name="40% - Accent1 5 2 2 6" xfId="9077" xr:uid="{00000000-0005-0000-0000-000072230000}"/>
    <cellStyle name="40% - Accent1 5 2 2 7" xfId="9078" xr:uid="{00000000-0005-0000-0000-000073230000}"/>
    <cellStyle name="40% - Accent1 5 2 2 8" xfId="9079" xr:uid="{00000000-0005-0000-0000-000074230000}"/>
    <cellStyle name="40% - Accent1 5 2 2 9" xfId="9080" xr:uid="{00000000-0005-0000-0000-000075230000}"/>
    <cellStyle name="40% - Accent1 5 2 3" xfId="9081" xr:uid="{00000000-0005-0000-0000-000076230000}"/>
    <cellStyle name="40% - Accent1 5 2 3 2" xfId="9082" xr:uid="{00000000-0005-0000-0000-000077230000}"/>
    <cellStyle name="40% - Accent1 5 2 4" xfId="9083" xr:uid="{00000000-0005-0000-0000-000078230000}"/>
    <cellStyle name="40% - Accent1 5 2 5" xfId="9084" xr:uid="{00000000-0005-0000-0000-000079230000}"/>
    <cellStyle name="40% - Accent1 5 2 6" xfId="9085" xr:uid="{00000000-0005-0000-0000-00007A230000}"/>
    <cellStyle name="40% - Accent1 5 2 7" xfId="9086" xr:uid="{00000000-0005-0000-0000-00007B230000}"/>
    <cellStyle name="40% - Accent1 5 2 8" xfId="9087" xr:uid="{00000000-0005-0000-0000-00007C230000}"/>
    <cellStyle name="40% - Accent1 5 2 9" xfId="9088" xr:uid="{00000000-0005-0000-0000-00007D230000}"/>
    <cellStyle name="40% - Accent1 5 3" xfId="9089" xr:uid="{00000000-0005-0000-0000-00007E230000}"/>
    <cellStyle name="40% - Accent1 5 3 10" xfId="9090" xr:uid="{00000000-0005-0000-0000-00007F230000}"/>
    <cellStyle name="40% - Accent1 5 3 11" xfId="9091" xr:uid="{00000000-0005-0000-0000-000080230000}"/>
    <cellStyle name="40% - Accent1 5 3 2" xfId="9092" xr:uid="{00000000-0005-0000-0000-000081230000}"/>
    <cellStyle name="40% - Accent1 5 3 3" xfId="9093" xr:uid="{00000000-0005-0000-0000-000082230000}"/>
    <cellStyle name="40% - Accent1 5 3 4" xfId="9094" xr:uid="{00000000-0005-0000-0000-000083230000}"/>
    <cellStyle name="40% - Accent1 5 3 5" xfId="9095" xr:uid="{00000000-0005-0000-0000-000084230000}"/>
    <cellStyle name="40% - Accent1 5 3 6" xfId="9096" xr:uid="{00000000-0005-0000-0000-000085230000}"/>
    <cellStyle name="40% - Accent1 5 3 7" xfId="9097" xr:uid="{00000000-0005-0000-0000-000086230000}"/>
    <cellStyle name="40% - Accent1 5 3 8" xfId="9098" xr:uid="{00000000-0005-0000-0000-000087230000}"/>
    <cellStyle name="40% - Accent1 5 3 9" xfId="9099" xr:uid="{00000000-0005-0000-0000-000088230000}"/>
    <cellStyle name="40% - Accent1 5 4" xfId="9100" xr:uid="{00000000-0005-0000-0000-000089230000}"/>
    <cellStyle name="40% - Accent1 5 4 2" xfId="9101" xr:uid="{00000000-0005-0000-0000-00008A230000}"/>
    <cellStyle name="40% - Accent1 5 5" xfId="9102" xr:uid="{00000000-0005-0000-0000-00008B230000}"/>
    <cellStyle name="40% - Accent1 5 5 2" xfId="9103" xr:uid="{00000000-0005-0000-0000-00008C230000}"/>
    <cellStyle name="40% - Accent1 5 6" xfId="9104" xr:uid="{00000000-0005-0000-0000-00008D230000}"/>
    <cellStyle name="40% - Accent1 5 7" xfId="9105" xr:uid="{00000000-0005-0000-0000-00008E230000}"/>
    <cellStyle name="40% - Accent1 5 8" xfId="9106" xr:uid="{00000000-0005-0000-0000-00008F230000}"/>
    <cellStyle name="40% - Accent1 5 9" xfId="9107" xr:uid="{00000000-0005-0000-0000-000090230000}"/>
    <cellStyle name="40% - Accent1 50" xfId="9108" xr:uid="{00000000-0005-0000-0000-000091230000}"/>
    <cellStyle name="40% - Accent1 50 2" xfId="9109" xr:uid="{00000000-0005-0000-0000-000092230000}"/>
    <cellStyle name="40% - Accent1 50 2 2" xfId="9110" xr:uid="{00000000-0005-0000-0000-000093230000}"/>
    <cellStyle name="40% - Accent1 50 3" xfId="9111" xr:uid="{00000000-0005-0000-0000-000094230000}"/>
    <cellStyle name="40% - Accent1 51" xfId="9112" xr:uid="{00000000-0005-0000-0000-000095230000}"/>
    <cellStyle name="40% - Accent1 51 2" xfId="9113" xr:uid="{00000000-0005-0000-0000-000096230000}"/>
    <cellStyle name="40% - Accent1 51 2 2" xfId="9114" xr:uid="{00000000-0005-0000-0000-000097230000}"/>
    <cellStyle name="40% - Accent1 51 3" xfId="9115" xr:uid="{00000000-0005-0000-0000-000098230000}"/>
    <cellStyle name="40% - Accent1 52" xfId="9116" xr:uid="{00000000-0005-0000-0000-000099230000}"/>
    <cellStyle name="40% - Accent1 52 2" xfId="9117" xr:uid="{00000000-0005-0000-0000-00009A230000}"/>
    <cellStyle name="40% - Accent1 52 2 2" xfId="9118" xr:uid="{00000000-0005-0000-0000-00009B230000}"/>
    <cellStyle name="40% - Accent1 52 3" xfId="9119" xr:uid="{00000000-0005-0000-0000-00009C230000}"/>
    <cellStyle name="40% - Accent1 53" xfId="9120" xr:uid="{00000000-0005-0000-0000-00009D230000}"/>
    <cellStyle name="40% - Accent1 53 2" xfId="9121" xr:uid="{00000000-0005-0000-0000-00009E230000}"/>
    <cellStyle name="40% - Accent1 53 2 2" xfId="9122" xr:uid="{00000000-0005-0000-0000-00009F230000}"/>
    <cellStyle name="40% - Accent1 53 3" xfId="9123" xr:uid="{00000000-0005-0000-0000-0000A0230000}"/>
    <cellStyle name="40% - Accent1 54" xfId="9124" xr:uid="{00000000-0005-0000-0000-0000A1230000}"/>
    <cellStyle name="40% - Accent1 54 2" xfId="9125" xr:uid="{00000000-0005-0000-0000-0000A2230000}"/>
    <cellStyle name="40% - Accent1 54 2 2" xfId="9126" xr:uid="{00000000-0005-0000-0000-0000A3230000}"/>
    <cellStyle name="40% - Accent1 54 3" xfId="9127" xr:uid="{00000000-0005-0000-0000-0000A4230000}"/>
    <cellStyle name="40% - Accent1 55" xfId="9128" xr:uid="{00000000-0005-0000-0000-0000A5230000}"/>
    <cellStyle name="40% - Accent1 55 2" xfId="9129" xr:uid="{00000000-0005-0000-0000-0000A6230000}"/>
    <cellStyle name="40% - Accent1 55 2 2" xfId="9130" xr:uid="{00000000-0005-0000-0000-0000A7230000}"/>
    <cellStyle name="40% - Accent1 55 3" xfId="9131" xr:uid="{00000000-0005-0000-0000-0000A8230000}"/>
    <cellStyle name="40% - Accent1 56" xfId="9132" xr:uid="{00000000-0005-0000-0000-0000A9230000}"/>
    <cellStyle name="40% - Accent1 56 2" xfId="9133" xr:uid="{00000000-0005-0000-0000-0000AA230000}"/>
    <cellStyle name="40% - Accent1 56 2 2" xfId="9134" xr:uid="{00000000-0005-0000-0000-0000AB230000}"/>
    <cellStyle name="40% - Accent1 56 3" xfId="9135" xr:uid="{00000000-0005-0000-0000-0000AC230000}"/>
    <cellStyle name="40% - Accent1 57" xfId="9136" xr:uid="{00000000-0005-0000-0000-0000AD230000}"/>
    <cellStyle name="40% - Accent1 57 2" xfId="9137" xr:uid="{00000000-0005-0000-0000-0000AE230000}"/>
    <cellStyle name="40% - Accent1 57 2 2" xfId="9138" xr:uid="{00000000-0005-0000-0000-0000AF230000}"/>
    <cellStyle name="40% - Accent1 57 3" xfId="9139" xr:uid="{00000000-0005-0000-0000-0000B0230000}"/>
    <cellStyle name="40% - Accent1 58" xfId="9140" xr:uid="{00000000-0005-0000-0000-0000B1230000}"/>
    <cellStyle name="40% - Accent1 58 2" xfId="9141" xr:uid="{00000000-0005-0000-0000-0000B2230000}"/>
    <cellStyle name="40% - Accent1 58 2 2" xfId="9142" xr:uid="{00000000-0005-0000-0000-0000B3230000}"/>
    <cellStyle name="40% - Accent1 58 3" xfId="9143" xr:uid="{00000000-0005-0000-0000-0000B4230000}"/>
    <cellStyle name="40% - Accent1 59" xfId="9144" xr:uid="{00000000-0005-0000-0000-0000B5230000}"/>
    <cellStyle name="40% - Accent1 59 2" xfId="9145" xr:uid="{00000000-0005-0000-0000-0000B6230000}"/>
    <cellStyle name="40% - Accent1 59 2 2" xfId="9146" xr:uid="{00000000-0005-0000-0000-0000B7230000}"/>
    <cellStyle name="40% - Accent1 59 3" xfId="9147" xr:uid="{00000000-0005-0000-0000-0000B8230000}"/>
    <cellStyle name="40% - Accent1 6" xfId="9148" xr:uid="{00000000-0005-0000-0000-0000B9230000}"/>
    <cellStyle name="40% - Accent1 6 10" xfId="9149" xr:uid="{00000000-0005-0000-0000-0000BA230000}"/>
    <cellStyle name="40% - Accent1 6 11" xfId="9150" xr:uid="{00000000-0005-0000-0000-0000BB230000}"/>
    <cellStyle name="40% - Accent1 6 12" xfId="9151" xr:uid="{00000000-0005-0000-0000-0000BC230000}"/>
    <cellStyle name="40% - Accent1 6 2" xfId="9152" xr:uid="{00000000-0005-0000-0000-0000BD230000}"/>
    <cellStyle name="40% - Accent1 6 2 10" xfId="9153" xr:uid="{00000000-0005-0000-0000-0000BE230000}"/>
    <cellStyle name="40% - Accent1 6 2 11" xfId="9154" xr:uid="{00000000-0005-0000-0000-0000BF230000}"/>
    <cellStyle name="40% - Accent1 6 2 2" xfId="9155" xr:uid="{00000000-0005-0000-0000-0000C0230000}"/>
    <cellStyle name="40% - Accent1 6 2 2 10" xfId="9156" xr:uid="{00000000-0005-0000-0000-0000C1230000}"/>
    <cellStyle name="40% - Accent1 6 2 2 11" xfId="9157" xr:uid="{00000000-0005-0000-0000-0000C2230000}"/>
    <cellStyle name="40% - Accent1 6 2 2 2" xfId="9158" xr:uid="{00000000-0005-0000-0000-0000C3230000}"/>
    <cellStyle name="40% - Accent1 6 2 2 2 2" xfId="9159" xr:uid="{00000000-0005-0000-0000-0000C4230000}"/>
    <cellStyle name="40% - Accent1 6 2 2 3" xfId="9160" xr:uid="{00000000-0005-0000-0000-0000C5230000}"/>
    <cellStyle name="40% - Accent1 6 2 2 4" xfId="9161" xr:uid="{00000000-0005-0000-0000-0000C6230000}"/>
    <cellStyle name="40% - Accent1 6 2 2 5" xfId="9162" xr:uid="{00000000-0005-0000-0000-0000C7230000}"/>
    <cellStyle name="40% - Accent1 6 2 2 6" xfId="9163" xr:uid="{00000000-0005-0000-0000-0000C8230000}"/>
    <cellStyle name="40% - Accent1 6 2 2 7" xfId="9164" xr:uid="{00000000-0005-0000-0000-0000C9230000}"/>
    <cellStyle name="40% - Accent1 6 2 2 8" xfId="9165" xr:uid="{00000000-0005-0000-0000-0000CA230000}"/>
    <cellStyle name="40% - Accent1 6 2 2 9" xfId="9166" xr:uid="{00000000-0005-0000-0000-0000CB230000}"/>
    <cellStyle name="40% - Accent1 6 2 3" xfId="9167" xr:uid="{00000000-0005-0000-0000-0000CC230000}"/>
    <cellStyle name="40% - Accent1 6 2 3 2" xfId="9168" xr:uid="{00000000-0005-0000-0000-0000CD230000}"/>
    <cellStyle name="40% - Accent1 6 2 4" xfId="9169" xr:uid="{00000000-0005-0000-0000-0000CE230000}"/>
    <cellStyle name="40% - Accent1 6 2 5" xfId="9170" xr:uid="{00000000-0005-0000-0000-0000CF230000}"/>
    <cellStyle name="40% - Accent1 6 2 6" xfId="9171" xr:uid="{00000000-0005-0000-0000-0000D0230000}"/>
    <cellStyle name="40% - Accent1 6 2 7" xfId="9172" xr:uid="{00000000-0005-0000-0000-0000D1230000}"/>
    <cellStyle name="40% - Accent1 6 2 8" xfId="9173" xr:uid="{00000000-0005-0000-0000-0000D2230000}"/>
    <cellStyle name="40% - Accent1 6 2 9" xfId="9174" xr:uid="{00000000-0005-0000-0000-0000D3230000}"/>
    <cellStyle name="40% - Accent1 6 3" xfId="9175" xr:uid="{00000000-0005-0000-0000-0000D4230000}"/>
    <cellStyle name="40% - Accent1 6 3 10" xfId="9176" xr:uid="{00000000-0005-0000-0000-0000D5230000}"/>
    <cellStyle name="40% - Accent1 6 3 11" xfId="9177" xr:uid="{00000000-0005-0000-0000-0000D6230000}"/>
    <cellStyle name="40% - Accent1 6 3 2" xfId="9178" xr:uid="{00000000-0005-0000-0000-0000D7230000}"/>
    <cellStyle name="40% - Accent1 6 3 3" xfId="9179" xr:uid="{00000000-0005-0000-0000-0000D8230000}"/>
    <cellStyle name="40% - Accent1 6 3 4" xfId="9180" xr:uid="{00000000-0005-0000-0000-0000D9230000}"/>
    <cellStyle name="40% - Accent1 6 3 5" xfId="9181" xr:uid="{00000000-0005-0000-0000-0000DA230000}"/>
    <cellStyle name="40% - Accent1 6 3 6" xfId="9182" xr:uid="{00000000-0005-0000-0000-0000DB230000}"/>
    <cellStyle name="40% - Accent1 6 3 7" xfId="9183" xr:uid="{00000000-0005-0000-0000-0000DC230000}"/>
    <cellStyle name="40% - Accent1 6 3 8" xfId="9184" xr:uid="{00000000-0005-0000-0000-0000DD230000}"/>
    <cellStyle name="40% - Accent1 6 3 9" xfId="9185" xr:uid="{00000000-0005-0000-0000-0000DE230000}"/>
    <cellStyle name="40% - Accent1 6 4" xfId="9186" xr:uid="{00000000-0005-0000-0000-0000DF230000}"/>
    <cellStyle name="40% - Accent1 6 4 2" xfId="9187" xr:uid="{00000000-0005-0000-0000-0000E0230000}"/>
    <cellStyle name="40% - Accent1 6 5" xfId="9188" xr:uid="{00000000-0005-0000-0000-0000E1230000}"/>
    <cellStyle name="40% - Accent1 6 5 2" xfId="9189" xr:uid="{00000000-0005-0000-0000-0000E2230000}"/>
    <cellStyle name="40% - Accent1 6 6" xfId="9190" xr:uid="{00000000-0005-0000-0000-0000E3230000}"/>
    <cellStyle name="40% - Accent1 6 7" xfId="9191" xr:uid="{00000000-0005-0000-0000-0000E4230000}"/>
    <cellStyle name="40% - Accent1 6 8" xfId="9192" xr:uid="{00000000-0005-0000-0000-0000E5230000}"/>
    <cellStyle name="40% - Accent1 6 9" xfId="9193" xr:uid="{00000000-0005-0000-0000-0000E6230000}"/>
    <cellStyle name="40% - Accent1 60" xfId="9194" xr:uid="{00000000-0005-0000-0000-0000E7230000}"/>
    <cellStyle name="40% - Accent1 60 2" xfId="9195" xr:uid="{00000000-0005-0000-0000-0000E8230000}"/>
    <cellStyle name="40% - Accent1 60 2 2" xfId="9196" xr:uid="{00000000-0005-0000-0000-0000E9230000}"/>
    <cellStyle name="40% - Accent1 60 3" xfId="9197" xr:uid="{00000000-0005-0000-0000-0000EA230000}"/>
    <cellStyle name="40% - Accent1 61" xfId="9198" xr:uid="{00000000-0005-0000-0000-0000EB230000}"/>
    <cellStyle name="40% - Accent1 61 2" xfId="9199" xr:uid="{00000000-0005-0000-0000-0000EC230000}"/>
    <cellStyle name="40% - Accent1 61 2 2" xfId="9200" xr:uid="{00000000-0005-0000-0000-0000ED230000}"/>
    <cellStyle name="40% - Accent1 61 3" xfId="9201" xr:uid="{00000000-0005-0000-0000-0000EE230000}"/>
    <cellStyle name="40% - Accent1 62" xfId="9202" xr:uid="{00000000-0005-0000-0000-0000EF230000}"/>
    <cellStyle name="40% - Accent1 62 2" xfId="9203" xr:uid="{00000000-0005-0000-0000-0000F0230000}"/>
    <cellStyle name="40% - Accent1 62 2 2" xfId="9204" xr:uid="{00000000-0005-0000-0000-0000F1230000}"/>
    <cellStyle name="40% - Accent1 62 3" xfId="9205" xr:uid="{00000000-0005-0000-0000-0000F2230000}"/>
    <cellStyle name="40% - Accent1 63" xfId="9206" xr:uid="{00000000-0005-0000-0000-0000F3230000}"/>
    <cellStyle name="40% - Accent1 64" xfId="9207" xr:uid="{00000000-0005-0000-0000-0000F4230000}"/>
    <cellStyle name="40% - Accent1 65" xfId="9208" xr:uid="{00000000-0005-0000-0000-0000F5230000}"/>
    <cellStyle name="40% - Accent1 65 2" xfId="9209" xr:uid="{00000000-0005-0000-0000-0000F6230000}"/>
    <cellStyle name="40% - Accent1 66" xfId="9210" xr:uid="{00000000-0005-0000-0000-0000F7230000}"/>
    <cellStyle name="40% - Accent1 66 10" xfId="9211" xr:uid="{00000000-0005-0000-0000-0000F8230000}"/>
    <cellStyle name="40% - Accent1 66 11" xfId="9212" xr:uid="{00000000-0005-0000-0000-0000F9230000}"/>
    <cellStyle name="40% - Accent1 66 12" xfId="9213" xr:uid="{00000000-0005-0000-0000-0000FA230000}"/>
    <cellStyle name="40% - Accent1 66 13" xfId="9214" xr:uid="{00000000-0005-0000-0000-0000FB230000}"/>
    <cellStyle name="40% - Accent1 66 14" xfId="9215" xr:uid="{00000000-0005-0000-0000-0000FC230000}"/>
    <cellStyle name="40% - Accent1 66 15" xfId="9216" xr:uid="{00000000-0005-0000-0000-0000FD230000}"/>
    <cellStyle name="40% - Accent1 66 16" xfId="9217" xr:uid="{00000000-0005-0000-0000-0000FE230000}"/>
    <cellStyle name="40% - Accent1 66 17" xfId="9218" xr:uid="{00000000-0005-0000-0000-0000FF230000}"/>
    <cellStyle name="40% - Accent1 66 18" xfId="9219" xr:uid="{00000000-0005-0000-0000-000000240000}"/>
    <cellStyle name="40% - Accent1 66 19" xfId="9220" xr:uid="{00000000-0005-0000-0000-000001240000}"/>
    <cellStyle name="40% - Accent1 66 2" xfId="9221" xr:uid="{00000000-0005-0000-0000-000002240000}"/>
    <cellStyle name="40% - Accent1 66 20" xfId="9222" xr:uid="{00000000-0005-0000-0000-000003240000}"/>
    <cellStyle name="40% - Accent1 66 21" xfId="9223" xr:uid="{00000000-0005-0000-0000-000004240000}"/>
    <cellStyle name="40% - Accent1 66 22" xfId="9224" xr:uid="{00000000-0005-0000-0000-000005240000}"/>
    <cellStyle name="40% - Accent1 66 23" xfId="9225" xr:uid="{00000000-0005-0000-0000-000006240000}"/>
    <cellStyle name="40% - Accent1 66 24" xfId="9226" xr:uid="{00000000-0005-0000-0000-000007240000}"/>
    <cellStyle name="40% - Accent1 66 25" xfId="9227" xr:uid="{00000000-0005-0000-0000-000008240000}"/>
    <cellStyle name="40% - Accent1 66 26" xfId="9228" xr:uid="{00000000-0005-0000-0000-000009240000}"/>
    <cellStyle name="40% - Accent1 66 27" xfId="9229" xr:uid="{00000000-0005-0000-0000-00000A240000}"/>
    <cellStyle name="40% - Accent1 66 28" xfId="9230" xr:uid="{00000000-0005-0000-0000-00000B240000}"/>
    <cellStyle name="40% - Accent1 66 29" xfId="9231" xr:uid="{00000000-0005-0000-0000-00000C240000}"/>
    <cellStyle name="40% - Accent1 66 3" xfId="9232" xr:uid="{00000000-0005-0000-0000-00000D240000}"/>
    <cellStyle name="40% - Accent1 66 30" xfId="9233" xr:uid="{00000000-0005-0000-0000-00000E240000}"/>
    <cellStyle name="40% - Accent1 66 31" xfId="9234" xr:uid="{00000000-0005-0000-0000-00000F240000}"/>
    <cellStyle name="40% - Accent1 66 32" xfId="9235" xr:uid="{00000000-0005-0000-0000-000010240000}"/>
    <cellStyle name="40% - Accent1 66 33" xfId="9236" xr:uid="{00000000-0005-0000-0000-000011240000}"/>
    <cellStyle name="40% - Accent1 66 34" xfId="9237" xr:uid="{00000000-0005-0000-0000-000012240000}"/>
    <cellStyle name="40% - Accent1 66 35" xfId="9238" xr:uid="{00000000-0005-0000-0000-000013240000}"/>
    <cellStyle name="40% - Accent1 66 36" xfId="9239" xr:uid="{00000000-0005-0000-0000-000014240000}"/>
    <cellStyle name="40% - Accent1 66 37" xfId="9240" xr:uid="{00000000-0005-0000-0000-000015240000}"/>
    <cellStyle name="40% - Accent1 66 38" xfId="9241" xr:uid="{00000000-0005-0000-0000-000016240000}"/>
    <cellStyle name="40% - Accent1 66 39" xfId="9242" xr:uid="{00000000-0005-0000-0000-000017240000}"/>
    <cellStyle name="40% - Accent1 66 4" xfId="9243" xr:uid="{00000000-0005-0000-0000-000018240000}"/>
    <cellStyle name="40% - Accent1 66 40" xfId="9244" xr:uid="{00000000-0005-0000-0000-000019240000}"/>
    <cellStyle name="40% - Accent1 66 41" xfId="9245" xr:uid="{00000000-0005-0000-0000-00001A240000}"/>
    <cellStyle name="40% - Accent1 66 42" xfId="9246" xr:uid="{00000000-0005-0000-0000-00001B240000}"/>
    <cellStyle name="40% - Accent1 66 43" xfId="9247" xr:uid="{00000000-0005-0000-0000-00001C240000}"/>
    <cellStyle name="40% - Accent1 66 44" xfId="9248" xr:uid="{00000000-0005-0000-0000-00001D240000}"/>
    <cellStyle name="40% - Accent1 66 45" xfId="9249" xr:uid="{00000000-0005-0000-0000-00001E240000}"/>
    <cellStyle name="40% - Accent1 66 46" xfId="9250" xr:uid="{00000000-0005-0000-0000-00001F240000}"/>
    <cellStyle name="40% - Accent1 66 47" xfId="9251" xr:uid="{00000000-0005-0000-0000-000020240000}"/>
    <cellStyle name="40% - Accent1 66 48" xfId="9252" xr:uid="{00000000-0005-0000-0000-000021240000}"/>
    <cellStyle name="40% - Accent1 66 49" xfId="9253" xr:uid="{00000000-0005-0000-0000-000022240000}"/>
    <cellStyle name="40% - Accent1 66 5" xfId="9254" xr:uid="{00000000-0005-0000-0000-000023240000}"/>
    <cellStyle name="40% - Accent1 66 50" xfId="9255" xr:uid="{00000000-0005-0000-0000-000024240000}"/>
    <cellStyle name="40% - Accent1 66 51" xfId="9256" xr:uid="{00000000-0005-0000-0000-000025240000}"/>
    <cellStyle name="40% - Accent1 66 52" xfId="9257" xr:uid="{00000000-0005-0000-0000-000026240000}"/>
    <cellStyle name="40% - Accent1 66 53" xfId="9258" xr:uid="{00000000-0005-0000-0000-000027240000}"/>
    <cellStyle name="40% - Accent1 66 54" xfId="9259" xr:uid="{00000000-0005-0000-0000-000028240000}"/>
    <cellStyle name="40% - Accent1 66 55" xfId="9260" xr:uid="{00000000-0005-0000-0000-000029240000}"/>
    <cellStyle name="40% - Accent1 66 56" xfId="9261" xr:uid="{00000000-0005-0000-0000-00002A240000}"/>
    <cellStyle name="40% - Accent1 66 57" xfId="9262" xr:uid="{00000000-0005-0000-0000-00002B240000}"/>
    <cellStyle name="40% - Accent1 66 58" xfId="9263" xr:uid="{00000000-0005-0000-0000-00002C240000}"/>
    <cellStyle name="40% - Accent1 66 59" xfId="9264" xr:uid="{00000000-0005-0000-0000-00002D240000}"/>
    <cellStyle name="40% - Accent1 66 6" xfId="9265" xr:uid="{00000000-0005-0000-0000-00002E240000}"/>
    <cellStyle name="40% - Accent1 66 60" xfId="9266" xr:uid="{00000000-0005-0000-0000-00002F240000}"/>
    <cellStyle name="40% - Accent1 66 61" xfId="9267" xr:uid="{00000000-0005-0000-0000-000030240000}"/>
    <cellStyle name="40% - Accent1 66 62" xfId="9268" xr:uid="{00000000-0005-0000-0000-000031240000}"/>
    <cellStyle name="40% - Accent1 66 63" xfId="9269" xr:uid="{00000000-0005-0000-0000-000032240000}"/>
    <cellStyle name="40% - Accent1 66 64" xfId="9270" xr:uid="{00000000-0005-0000-0000-000033240000}"/>
    <cellStyle name="40% - Accent1 66 65" xfId="9271" xr:uid="{00000000-0005-0000-0000-000034240000}"/>
    <cellStyle name="40% - Accent1 66 66" xfId="9272" xr:uid="{00000000-0005-0000-0000-000035240000}"/>
    <cellStyle name="40% - Accent1 66 67" xfId="9273" xr:uid="{00000000-0005-0000-0000-000036240000}"/>
    <cellStyle name="40% - Accent1 66 68" xfId="9274" xr:uid="{00000000-0005-0000-0000-000037240000}"/>
    <cellStyle name="40% - Accent1 66 69" xfId="9275" xr:uid="{00000000-0005-0000-0000-000038240000}"/>
    <cellStyle name="40% - Accent1 66 7" xfId="9276" xr:uid="{00000000-0005-0000-0000-000039240000}"/>
    <cellStyle name="40% - Accent1 66 70" xfId="9277" xr:uid="{00000000-0005-0000-0000-00003A240000}"/>
    <cellStyle name="40% - Accent1 66 71" xfId="9278" xr:uid="{00000000-0005-0000-0000-00003B240000}"/>
    <cellStyle name="40% - Accent1 66 72" xfId="9279" xr:uid="{00000000-0005-0000-0000-00003C240000}"/>
    <cellStyle name="40% - Accent1 66 73" xfId="9280" xr:uid="{00000000-0005-0000-0000-00003D240000}"/>
    <cellStyle name="40% - Accent1 66 74" xfId="9281" xr:uid="{00000000-0005-0000-0000-00003E240000}"/>
    <cellStyle name="40% - Accent1 66 75" xfId="9282" xr:uid="{00000000-0005-0000-0000-00003F240000}"/>
    <cellStyle name="40% - Accent1 66 76" xfId="9283" xr:uid="{00000000-0005-0000-0000-000040240000}"/>
    <cellStyle name="40% - Accent1 66 77" xfId="9284" xr:uid="{00000000-0005-0000-0000-000041240000}"/>
    <cellStyle name="40% - Accent1 66 78" xfId="9285" xr:uid="{00000000-0005-0000-0000-000042240000}"/>
    <cellStyle name="40% - Accent1 66 79" xfId="9286" xr:uid="{00000000-0005-0000-0000-000043240000}"/>
    <cellStyle name="40% - Accent1 66 8" xfId="9287" xr:uid="{00000000-0005-0000-0000-000044240000}"/>
    <cellStyle name="40% - Accent1 66 80" xfId="9288" xr:uid="{00000000-0005-0000-0000-000045240000}"/>
    <cellStyle name="40% - Accent1 66 81" xfId="9289" xr:uid="{00000000-0005-0000-0000-000046240000}"/>
    <cellStyle name="40% - Accent1 66 82" xfId="9290" xr:uid="{00000000-0005-0000-0000-000047240000}"/>
    <cellStyle name="40% - Accent1 66 83" xfId="9291" xr:uid="{00000000-0005-0000-0000-000048240000}"/>
    <cellStyle name="40% - Accent1 66 84" xfId="9292" xr:uid="{00000000-0005-0000-0000-000049240000}"/>
    <cellStyle name="40% - Accent1 66 85" xfId="9293" xr:uid="{00000000-0005-0000-0000-00004A240000}"/>
    <cellStyle name="40% - Accent1 66 86" xfId="9294" xr:uid="{00000000-0005-0000-0000-00004B240000}"/>
    <cellStyle name="40% - Accent1 66 87" xfId="9295" xr:uid="{00000000-0005-0000-0000-00004C240000}"/>
    <cellStyle name="40% - Accent1 66 88" xfId="9296" xr:uid="{00000000-0005-0000-0000-00004D240000}"/>
    <cellStyle name="40% - Accent1 66 89" xfId="9297" xr:uid="{00000000-0005-0000-0000-00004E240000}"/>
    <cellStyle name="40% - Accent1 66 9" xfId="9298" xr:uid="{00000000-0005-0000-0000-00004F240000}"/>
    <cellStyle name="40% - Accent1 66 90" xfId="9299" xr:uid="{00000000-0005-0000-0000-000050240000}"/>
    <cellStyle name="40% - Accent1 66 91" xfId="9300" xr:uid="{00000000-0005-0000-0000-000051240000}"/>
    <cellStyle name="40% - Accent1 66 92" xfId="9301" xr:uid="{00000000-0005-0000-0000-000052240000}"/>
    <cellStyle name="40% - Accent1 66 93" xfId="9302" xr:uid="{00000000-0005-0000-0000-000053240000}"/>
    <cellStyle name="40% - Accent1 67" xfId="9303" xr:uid="{00000000-0005-0000-0000-000054240000}"/>
    <cellStyle name="40% - Accent1 67 10" xfId="9304" xr:uid="{00000000-0005-0000-0000-000055240000}"/>
    <cellStyle name="40% - Accent1 67 11" xfId="9305" xr:uid="{00000000-0005-0000-0000-000056240000}"/>
    <cellStyle name="40% - Accent1 67 12" xfId="9306" xr:uid="{00000000-0005-0000-0000-000057240000}"/>
    <cellStyle name="40% - Accent1 67 13" xfId="9307" xr:uid="{00000000-0005-0000-0000-000058240000}"/>
    <cellStyle name="40% - Accent1 67 14" xfId="9308" xr:uid="{00000000-0005-0000-0000-000059240000}"/>
    <cellStyle name="40% - Accent1 67 15" xfId="9309" xr:uid="{00000000-0005-0000-0000-00005A240000}"/>
    <cellStyle name="40% - Accent1 67 16" xfId="9310" xr:uid="{00000000-0005-0000-0000-00005B240000}"/>
    <cellStyle name="40% - Accent1 67 17" xfId="9311" xr:uid="{00000000-0005-0000-0000-00005C240000}"/>
    <cellStyle name="40% - Accent1 67 18" xfId="9312" xr:uid="{00000000-0005-0000-0000-00005D240000}"/>
    <cellStyle name="40% - Accent1 67 19" xfId="9313" xr:uid="{00000000-0005-0000-0000-00005E240000}"/>
    <cellStyle name="40% - Accent1 67 2" xfId="9314" xr:uid="{00000000-0005-0000-0000-00005F240000}"/>
    <cellStyle name="40% - Accent1 67 20" xfId="9315" xr:uid="{00000000-0005-0000-0000-000060240000}"/>
    <cellStyle name="40% - Accent1 67 21" xfId="9316" xr:uid="{00000000-0005-0000-0000-000061240000}"/>
    <cellStyle name="40% - Accent1 67 22" xfId="9317" xr:uid="{00000000-0005-0000-0000-000062240000}"/>
    <cellStyle name="40% - Accent1 67 23" xfId="9318" xr:uid="{00000000-0005-0000-0000-000063240000}"/>
    <cellStyle name="40% - Accent1 67 24" xfId="9319" xr:uid="{00000000-0005-0000-0000-000064240000}"/>
    <cellStyle name="40% - Accent1 67 25" xfId="9320" xr:uid="{00000000-0005-0000-0000-000065240000}"/>
    <cellStyle name="40% - Accent1 67 26" xfId="9321" xr:uid="{00000000-0005-0000-0000-000066240000}"/>
    <cellStyle name="40% - Accent1 67 27" xfId="9322" xr:uid="{00000000-0005-0000-0000-000067240000}"/>
    <cellStyle name="40% - Accent1 67 28" xfId="9323" xr:uid="{00000000-0005-0000-0000-000068240000}"/>
    <cellStyle name="40% - Accent1 67 29" xfId="9324" xr:uid="{00000000-0005-0000-0000-000069240000}"/>
    <cellStyle name="40% - Accent1 67 3" xfId="9325" xr:uid="{00000000-0005-0000-0000-00006A240000}"/>
    <cellStyle name="40% - Accent1 67 30" xfId="9326" xr:uid="{00000000-0005-0000-0000-00006B240000}"/>
    <cellStyle name="40% - Accent1 67 31" xfId="9327" xr:uid="{00000000-0005-0000-0000-00006C240000}"/>
    <cellStyle name="40% - Accent1 67 32" xfId="9328" xr:uid="{00000000-0005-0000-0000-00006D240000}"/>
    <cellStyle name="40% - Accent1 67 33" xfId="9329" xr:uid="{00000000-0005-0000-0000-00006E240000}"/>
    <cellStyle name="40% - Accent1 67 34" xfId="9330" xr:uid="{00000000-0005-0000-0000-00006F240000}"/>
    <cellStyle name="40% - Accent1 67 35" xfId="9331" xr:uid="{00000000-0005-0000-0000-000070240000}"/>
    <cellStyle name="40% - Accent1 67 36" xfId="9332" xr:uid="{00000000-0005-0000-0000-000071240000}"/>
    <cellStyle name="40% - Accent1 67 37" xfId="9333" xr:uid="{00000000-0005-0000-0000-000072240000}"/>
    <cellStyle name="40% - Accent1 67 38" xfId="9334" xr:uid="{00000000-0005-0000-0000-000073240000}"/>
    <cellStyle name="40% - Accent1 67 39" xfId="9335" xr:uid="{00000000-0005-0000-0000-000074240000}"/>
    <cellStyle name="40% - Accent1 67 4" xfId="9336" xr:uid="{00000000-0005-0000-0000-000075240000}"/>
    <cellStyle name="40% - Accent1 67 40" xfId="9337" xr:uid="{00000000-0005-0000-0000-000076240000}"/>
    <cellStyle name="40% - Accent1 67 41" xfId="9338" xr:uid="{00000000-0005-0000-0000-000077240000}"/>
    <cellStyle name="40% - Accent1 67 42" xfId="9339" xr:uid="{00000000-0005-0000-0000-000078240000}"/>
    <cellStyle name="40% - Accent1 67 43" xfId="9340" xr:uid="{00000000-0005-0000-0000-000079240000}"/>
    <cellStyle name="40% - Accent1 67 44" xfId="9341" xr:uid="{00000000-0005-0000-0000-00007A240000}"/>
    <cellStyle name="40% - Accent1 67 45" xfId="9342" xr:uid="{00000000-0005-0000-0000-00007B240000}"/>
    <cellStyle name="40% - Accent1 67 46" xfId="9343" xr:uid="{00000000-0005-0000-0000-00007C240000}"/>
    <cellStyle name="40% - Accent1 67 47" xfId="9344" xr:uid="{00000000-0005-0000-0000-00007D240000}"/>
    <cellStyle name="40% - Accent1 67 48" xfId="9345" xr:uid="{00000000-0005-0000-0000-00007E240000}"/>
    <cellStyle name="40% - Accent1 67 49" xfId="9346" xr:uid="{00000000-0005-0000-0000-00007F240000}"/>
    <cellStyle name="40% - Accent1 67 5" xfId="9347" xr:uid="{00000000-0005-0000-0000-000080240000}"/>
    <cellStyle name="40% - Accent1 67 50" xfId="9348" xr:uid="{00000000-0005-0000-0000-000081240000}"/>
    <cellStyle name="40% - Accent1 67 51" xfId="9349" xr:uid="{00000000-0005-0000-0000-000082240000}"/>
    <cellStyle name="40% - Accent1 67 52" xfId="9350" xr:uid="{00000000-0005-0000-0000-000083240000}"/>
    <cellStyle name="40% - Accent1 67 53" xfId="9351" xr:uid="{00000000-0005-0000-0000-000084240000}"/>
    <cellStyle name="40% - Accent1 67 54" xfId="9352" xr:uid="{00000000-0005-0000-0000-000085240000}"/>
    <cellStyle name="40% - Accent1 67 55" xfId="9353" xr:uid="{00000000-0005-0000-0000-000086240000}"/>
    <cellStyle name="40% - Accent1 67 56" xfId="9354" xr:uid="{00000000-0005-0000-0000-000087240000}"/>
    <cellStyle name="40% - Accent1 67 57" xfId="9355" xr:uid="{00000000-0005-0000-0000-000088240000}"/>
    <cellStyle name="40% - Accent1 67 58" xfId="9356" xr:uid="{00000000-0005-0000-0000-000089240000}"/>
    <cellStyle name="40% - Accent1 67 59" xfId="9357" xr:uid="{00000000-0005-0000-0000-00008A240000}"/>
    <cellStyle name="40% - Accent1 67 6" xfId="9358" xr:uid="{00000000-0005-0000-0000-00008B240000}"/>
    <cellStyle name="40% - Accent1 67 60" xfId="9359" xr:uid="{00000000-0005-0000-0000-00008C240000}"/>
    <cellStyle name="40% - Accent1 67 61" xfId="9360" xr:uid="{00000000-0005-0000-0000-00008D240000}"/>
    <cellStyle name="40% - Accent1 67 62" xfId="9361" xr:uid="{00000000-0005-0000-0000-00008E240000}"/>
    <cellStyle name="40% - Accent1 67 63" xfId="9362" xr:uid="{00000000-0005-0000-0000-00008F240000}"/>
    <cellStyle name="40% - Accent1 67 64" xfId="9363" xr:uid="{00000000-0005-0000-0000-000090240000}"/>
    <cellStyle name="40% - Accent1 67 65" xfId="9364" xr:uid="{00000000-0005-0000-0000-000091240000}"/>
    <cellStyle name="40% - Accent1 67 66" xfId="9365" xr:uid="{00000000-0005-0000-0000-000092240000}"/>
    <cellStyle name="40% - Accent1 67 67" xfId="9366" xr:uid="{00000000-0005-0000-0000-000093240000}"/>
    <cellStyle name="40% - Accent1 67 68" xfId="9367" xr:uid="{00000000-0005-0000-0000-000094240000}"/>
    <cellStyle name="40% - Accent1 67 69" xfId="9368" xr:uid="{00000000-0005-0000-0000-000095240000}"/>
    <cellStyle name="40% - Accent1 67 7" xfId="9369" xr:uid="{00000000-0005-0000-0000-000096240000}"/>
    <cellStyle name="40% - Accent1 67 70" xfId="9370" xr:uid="{00000000-0005-0000-0000-000097240000}"/>
    <cellStyle name="40% - Accent1 67 71" xfId="9371" xr:uid="{00000000-0005-0000-0000-000098240000}"/>
    <cellStyle name="40% - Accent1 67 72" xfId="9372" xr:uid="{00000000-0005-0000-0000-000099240000}"/>
    <cellStyle name="40% - Accent1 67 73" xfId="9373" xr:uid="{00000000-0005-0000-0000-00009A240000}"/>
    <cellStyle name="40% - Accent1 67 74" xfId="9374" xr:uid="{00000000-0005-0000-0000-00009B240000}"/>
    <cellStyle name="40% - Accent1 67 75" xfId="9375" xr:uid="{00000000-0005-0000-0000-00009C240000}"/>
    <cellStyle name="40% - Accent1 67 76" xfId="9376" xr:uid="{00000000-0005-0000-0000-00009D240000}"/>
    <cellStyle name="40% - Accent1 67 77" xfId="9377" xr:uid="{00000000-0005-0000-0000-00009E240000}"/>
    <cellStyle name="40% - Accent1 67 78" xfId="9378" xr:uid="{00000000-0005-0000-0000-00009F240000}"/>
    <cellStyle name="40% - Accent1 67 79" xfId="9379" xr:uid="{00000000-0005-0000-0000-0000A0240000}"/>
    <cellStyle name="40% - Accent1 67 8" xfId="9380" xr:uid="{00000000-0005-0000-0000-0000A1240000}"/>
    <cellStyle name="40% - Accent1 67 80" xfId="9381" xr:uid="{00000000-0005-0000-0000-0000A2240000}"/>
    <cellStyle name="40% - Accent1 67 81" xfId="9382" xr:uid="{00000000-0005-0000-0000-0000A3240000}"/>
    <cellStyle name="40% - Accent1 67 82" xfId="9383" xr:uid="{00000000-0005-0000-0000-0000A4240000}"/>
    <cellStyle name="40% - Accent1 67 83" xfId="9384" xr:uid="{00000000-0005-0000-0000-0000A5240000}"/>
    <cellStyle name="40% - Accent1 67 84" xfId="9385" xr:uid="{00000000-0005-0000-0000-0000A6240000}"/>
    <cellStyle name="40% - Accent1 67 85" xfId="9386" xr:uid="{00000000-0005-0000-0000-0000A7240000}"/>
    <cellStyle name="40% - Accent1 67 86" xfId="9387" xr:uid="{00000000-0005-0000-0000-0000A8240000}"/>
    <cellStyle name="40% - Accent1 67 87" xfId="9388" xr:uid="{00000000-0005-0000-0000-0000A9240000}"/>
    <cellStyle name="40% - Accent1 67 88" xfId="9389" xr:uid="{00000000-0005-0000-0000-0000AA240000}"/>
    <cellStyle name="40% - Accent1 67 89" xfId="9390" xr:uid="{00000000-0005-0000-0000-0000AB240000}"/>
    <cellStyle name="40% - Accent1 67 9" xfId="9391" xr:uid="{00000000-0005-0000-0000-0000AC240000}"/>
    <cellStyle name="40% - Accent1 67 90" xfId="9392" xr:uid="{00000000-0005-0000-0000-0000AD240000}"/>
    <cellStyle name="40% - Accent1 67 91" xfId="9393" xr:uid="{00000000-0005-0000-0000-0000AE240000}"/>
    <cellStyle name="40% - Accent1 67 92" xfId="9394" xr:uid="{00000000-0005-0000-0000-0000AF240000}"/>
    <cellStyle name="40% - Accent1 67 93" xfId="9395" xr:uid="{00000000-0005-0000-0000-0000B0240000}"/>
    <cellStyle name="40% - Accent1 68" xfId="9396" xr:uid="{00000000-0005-0000-0000-0000B1240000}"/>
    <cellStyle name="40% - Accent1 68 10" xfId="9397" xr:uid="{00000000-0005-0000-0000-0000B2240000}"/>
    <cellStyle name="40% - Accent1 68 11" xfId="9398" xr:uid="{00000000-0005-0000-0000-0000B3240000}"/>
    <cellStyle name="40% - Accent1 68 12" xfId="9399" xr:uid="{00000000-0005-0000-0000-0000B4240000}"/>
    <cellStyle name="40% - Accent1 68 13" xfId="9400" xr:uid="{00000000-0005-0000-0000-0000B5240000}"/>
    <cellStyle name="40% - Accent1 68 14" xfId="9401" xr:uid="{00000000-0005-0000-0000-0000B6240000}"/>
    <cellStyle name="40% - Accent1 68 15" xfId="9402" xr:uid="{00000000-0005-0000-0000-0000B7240000}"/>
    <cellStyle name="40% - Accent1 68 16" xfId="9403" xr:uid="{00000000-0005-0000-0000-0000B8240000}"/>
    <cellStyle name="40% - Accent1 68 17" xfId="9404" xr:uid="{00000000-0005-0000-0000-0000B9240000}"/>
    <cellStyle name="40% - Accent1 68 18" xfId="9405" xr:uid="{00000000-0005-0000-0000-0000BA240000}"/>
    <cellStyle name="40% - Accent1 68 19" xfId="9406" xr:uid="{00000000-0005-0000-0000-0000BB240000}"/>
    <cellStyle name="40% - Accent1 68 2" xfId="9407" xr:uid="{00000000-0005-0000-0000-0000BC240000}"/>
    <cellStyle name="40% - Accent1 68 20" xfId="9408" xr:uid="{00000000-0005-0000-0000-0000BD240000}"/>
    <cellStyle name="40% - Accent1 68 21" xfId="9409" xr:uid="{00000000-0005-0000-0000-0000BE240000}"/>
    <cellStyle name="40% - Accent1 68 22" xfId="9410" xr:uid="{00000000-0005-0000-0000-0000BF240000}"/>
    <cellStyle name="40% - Accent1 68 23" xfId="9411" xr:uid="{00000000-0005-0000-0000-0000C0240000}"/>
    <cellStyle name="40% - Accent1 68 24" xfId="9412" xr:uid="{00000000-0005-0000-0000-0000C1240000}"/>
    <cellStyle name="40% - Accent1 68 25" xfId="9413" xr:uid="{00000000-0005-0000-0000-0000C2240000}"/>
    <cellStyle name="40% - Accent1 68 26" xfId="9414" xr:uid="{00000000-0005-0000-0000-0000C3240000}"/>
    <cellStyle name="40% - Accent1 68 27" xfId="9415" xr:uid="{00000000-0005-0000-0000-0000C4240000}"/>
    <cellStyle name="40% - Accent1 68 28" xfId="9416" xr:uid="{00000000-0005-0000-0000-0000C5240000}"/>
    <cellStyle name="40% - Accent1 68 29" xfId="9417" xr:uid="{00000000-0005-0000-0000-0000C6240000}"/>
    <cellStyle name="40% - Accent1 68 3" xfId="9418" xr:uid="{00000000-0005-0000-0000-0000C7240000}"/>
    <cellStyle name="40% - Accent1 68 30" xfId="9419" xr:uid="{00000000-0005-0000-0000-0000C8240000}"/>
    <cellStyle name="40% - Accent1 68 31" xfId="9420" xr:uid="{00000000-0005-0000-0000-0000C9240000}"/>
    <cellStyle name="40% - Accent1 68 32" xfId="9421" xr:uid="{00000000-0005-0000-0000-0000CA240000}"/>
    <cellStyle name="40% - Accent1 68 33" xfId="9422" xr:uid="{00000000-0005-0000-0000-0000CB240000}"/>
    <cellStyle name="40% - Accent1 68 34" xfId="9423" xr:uid="{00000000-0005-0000-0000-0000CC240000}"/>
    <cellStyle name="40% - Accent1 68 35" xfId="9424" xr:uid="{00000000-0005-0000-0000-0000CD240000}"/>
    <cellStyle name="40% - Accent1 68 36" xfId="9425" xr:uid="{00000000-0005-0000-0000-0000CE240000}"/>
    <cellStyle name="40% - Accent1 68 37" xfId="9426" xr:uid="{00000000-0005-0000-0000-0000CF240000}"/>
    <cellStyle name="40% - Accent1 68 38" xfId="9427" xr:uid="{00000000-0005-0000-0000-0000D0240000}"/>
    <cellStyle name="40% - Accent1 68 39" xfId="9428" xr:uid="{00000000-0005-0000-0000-0000D1240000}"/>
    <cellStyle name="40% - Accent1 68 4" xfId="9429" xr:uid="{00000000-0005-0000-0000-0000D2240000}"/>
    <cellStyle name="40% - Accent1 68 40" xfId="9430" xr:uid="{00000000-0005-0000-0000-0000D3240000}"/>
    <cellStyle name="40% - Accent1 68 41" xfId="9431" xr:uid="{00000000-0005-0000-0000-0000D4240000}"/>
    <cellStyle name="40% - Accent1 68 42" xfId="9432" xr:uid="{00000000-0005-0000-0000-0000D5240000}"/>
    <cellStyle name="40% - Accent1 68 43" xfId="9433" xr:uid="{00000000-0005-0000-0000-0000D6240000}"/>
    <cellStyle name="40% - Accent1 68 44" xfId="9434" xr:uid="{00000000-0005-0000-0000-0000D7240000}"/>
    <cellStyle name="40% - Accent1 68 45" xfId="9435" xr:uid="{00000000-0005-0000-0000-0000D8240000}"/>
    <cellStyle name="40% - Accent1 68 46" xfId="9436" xr:uid="{00000000-0005-0000-0000-0000D9240000}"/>
    <cellStyle name="40% - Accent1 68 47" xfId="9437" xr:uid="{00000000-0005-0000-0000-0000DA240000}"/>
    <cellStyle name="40% - Accent1 68 48" xfId="9438" xr:uid="{00000000-0005-0000-0000-0000DB240000}"/>
    <cellStyle name="40% - Accent1 68 49" xfId="9439" xr:uid="{00000000-0005-0000-0000-0000DC240000}"/>
    <cellStyle name="40% - Accent1 68 5" xfId="9440" xr:uid="{00000000-0005-0000-0000-0000DD240000}"/>
    <cellStyle name="40% - Accent1 68 50" xfId="9441" xr:uid="{00000000-0005-0000-0000-0000DE240000}"/>
    <cellStyle name="40% - Accent1 68 51" xfId="9442" xr:uid="{00000000-0005-0000-0000-0000DF240000}"/>
    <cellStyle name="40% - Accent1 68 52" xfId="9443" xr:uid="{00000000-0005-0000-0000-0000E0240000}"/>
    <cellStyle name="40% - Accent1 68 53" xfId="9444" xr:uid="{00000000-0005-0000-0000-0000E1240000}"/>
    <cellStyle name="40% - Accent1 68 54" xfId="9445" xr:uid="{00000000-0005-0000-0000-0000E2240000}"/>
    <cellStyle name="40% - Accent1 68 55" xfId="9446" xr:uid="{00000000-0005-0000-0000-0000E3240000}"/>
    <cellStyle name="40% - Accent1 68 56" xfId="9447" xr:uid="{00000000-0005-0000-0000-0000E4240000}"/>
    <cellStyle name="40% - Accent1 68 57" xfId="9448" xr:uid="{00000000-0005-0000-0000-0000E5240000}"/>
    <cellStyle name="40% - Accent1 68 58" xfId="9449" xr:uid="{00000000-0005-0000-0000-0000E6240000}"/>
    <cellStyle name="40% - Accent1 68 59" xfId="9450" xr:uid="{00000000-0005-0000-0000-0000E7240000}"/>
    <cellStyle name="40% - Accent1 68 6" xfId="9451" xr:uid="{00000000-0005-0000-0000-0000E8240000}"/>
    <cellStyle name="40% - Accent1 68 60" xfId="9452" xr:uid="{00000000-0005-0000-0000-0000E9240000}"/>
    <cellStyle name="40% - Accent1 68 61" xfId="9453" xr:uid="{00000000-0005-0000-0000-0000EA240000}"/>
    <cellStyle name="40% - Accent1 68 62" xfId="9454" xr:uid="{00000000-0005-0000-0000-0000EB240000}"/>
    <cellStyle name="40% - Accent1 68 63" xfId="9455" xr:uid="{00000000-0005-0000-0000-0000EC240000}"/>
    <cellStyle name="40% - Accent1 68 64" xfId="9456" xr:uid="{00000000-0005-0000-0000-0000ED240000}"/>
    <cellStyle name="40% - Accent1 68 65" xfId="9457" xr:uid="{00000000-0005-0000-0000-0000EE240000}"/>
    <cellStyle name="40% - Accent1 68 66" xfId="9458" xr:uid="{00000000-0005-0000-0000-0000EF240000}"/>
    <cellStyle name="40% - Accent1 68 67" xfId="9459" xr:uid="{00000000-0005-0000-0000-0000F0240000}"/>
    <cellStyle name="40% - Accent1 68 68" xfId="9460" xr:uid="{00000000-0005-0000-0000-0000F1240000}"/>
    <cellStyle name="40% - Accent1 68 69" xfId="9461" xr:uid="{00000000-0005-0000-0000-0000F2240000}"/>
    <cellStyle name="40% - Accent1 68 7" xfId="9462" xr:uid="{00000000-0005-0000-0000-0000F3240000}"/>
    <cellStyle name="40% - Accent1 68 70" xfId="9463" xr:uid="{00000000-0005-0000-0000-0000F4240000}"/>
    <cellStyle name="40% - Accent1 68 71" xfId="9464" xr:uid="{00000000-0005-0000-0000-0000F5240000}"/>
    <cellStyle name="40% - Accent1 68 72" xfId="9465" xr:uid="{00000000-0005-0000-0000-0000F6240000}"/>
    <cellStyle name="40% - Accent1 68 73" xfId="9466" xr:uid="{00000000-0005-0000-0000-0000F7240000}"/>
    <cellStyle name="40% - Accent1 68 74" xfId="9467" xr:uid="{00000000-0005-0000-0000-0000F8240000}"/>
    <cellStyle name="40% - Accent1 68 75" xfId="9468" xr:uid="{00000000-0005-0000-0000-0000F9240000}"/>
    <cellStyle name="40% - Accent1 68 76" xfId="9469" xr:uid="{00000000-0005-0000-0000-0000FA240000}"/>
    <cellStyle name="40% - Accent1 68 77" xfId="9470" xr:uid="{00000000-0005-0000-0000-0000FB240000}"/>
    <cellStyle name="40% - Accent1 68 78" xfId="9471" xr:uid="{00000000-0005-0000-0000-0000FC240000}"/>
    <cellStyle name="40% - Accent1 68 79" xfId="9472" xr:uid="{00000000-0005-0000-0000-0000FD240000}"/>
    <cellStyle name="40% - Accent1 68 8" xfId="9473" xr:uid="{00000000-0005-0000-0000-0000FE240000}"/>
    <cellStyle name="40% - Accent1 68 80" xfId="9474" xr:uid="{00000000-0005-0000-0000-0000FF240000}"/>
    <cellStyle name="40% - Accent1 68 81" xfId="9475" xr:uid="{00000000-0005-0000-0000-000000250000}"/>
    <cellStyle name="40% - Accent1 68 82" xfId="9476" xr:uid="{00000000-0005-0000-0000-000001250000}"/>
    <cellStyle name="40% - Accent1 68 83" xfId="9477" xr:uid="{00000000-0005-0000-0000-000002250000}"/>
    <cellStyle name="40% - Accent1 68 84" xfId="9478" xr:uid="{00000000-0005-0000-0000-000003250000}"/>
    <cellStyle name="40% - Accent1 68 85" xfId="9479" xr:uid="{00000000-0005-0000-0000-000004250000}"/>
    <cellStyle name="40% - Accent1 68 86" xfId="9480" xr:uid="{00000000-0005-0000-0000-000005250000}"/>
    <cellStyle name="40% - Accent1 68 87" xfId="9481" xr:uid="{00000000-0005-0000-0000-000006250000}"/>
    <cellStyle name="40% - Accent1 68 88" xfId="9482" xr:uid="{00000000-0005-0000-0000-000007250000}"/>
    <cellStyle name="40% - Accent1 68 89" xfId="9483" xr:uid="{00000000-0005-0000-0000-000008250000}"/>
    <cellStyle name="40% - Accent1 68 9" xfId="9484" xr:uid="{00000000-0005-0000-0000-000009250000}"/>
    <cellStyle name="40% - Accent1 68 90" xfId="9485" xr:uid="{00000000-0005-0000-0000-00000A250000}"/>
    <cellStyle name="40% - Accent1 68 91" xfId="9486" xr:uid="{00000000-0005-0000-0000-00000B250000}"/>
    <cellStyle name="40% - Accent1 68 92" xfId="9487" xr:uid="{00000000-0005-0000-0000-00000C250000}"/>
    <cellStyle name="40% - Accent1 68 93" xfId="9488" xr:uid="{00000000-0005-0000-0000-00000D250000}"/>
    <cellStyle name="40% - Accent1 69" xfId="9489" xr:uid="{00000000-0005-0000-0000-00000E250000}"/>
    <cellStyle name="40% - Accent1 69 10" xfId="9490" xr:uid="{00000000-0005-0000-0000-00000F250000}"/>
    <cellStyle name="40% - Accent1 69 11" xfId="9491" xr:uid="{00000000-0005-0000-0000-000010250000}"/>
    <cellStyle name="40% - Accent1 69 12" xfId="9492" xr:uid="{00000000-0005-0000-0000-000011250000}"/>
    <cellStyle name="40% - Accent1 69 13" xfId="9493" xr:uid="{00000000-0005-0000-0000-000012250000}"/>
    <cellStyle name="40% - Accent1 69 14" xfId="9494" xr:uid="{00000000-0005-0000-0000-000013250000}"/>
    <cellStyle name="40% - Accent1 69 15" xfId="9495" xr:uid="{00000000-0005-0000-0000-000014250000}"/>
    <cellStyle name="40% - Accent1 69 16" xfId="9496" xr:uid="{00000000-0005-0000-0000-000015250000}"/>
    <cellStyle name="40% - Accent1 69 17" xfId="9497" xr:uid="{00000000-0005-0000-0000-000016250000}"/>
    <cellStyle name="40% - Accent1 69 18" xfId="9498" xr:uid="{00000000-0005-0000-0000-000017250000}"/>
    <cellStyle name="40% - Accent1 69 19" xfId="9499" xr:uid="{00000000-0005-0000-0000-000018250000}"/>
    <cellStyle name="40% - Accent1 69 2" xfId="9500" xr:uid="{00000000-0005-0000-0000-000019250000}"/>
    <cellStyle name="40% - Accent1 69 20" xfId="9501" xr:uid="{00000000-0005-0000-0000-00001A250000}"/>
    <cellStyle name="40% - Accent1 69 21" xfId="9502" xr:uid="{00000000-0005-0000-0000-00001B250000}"/>
    <cellStyle name="40% - Accent1 69 22" xfId="9503" xr:uid="{00000000-0005-0000-0000-00001C250000}"/>
    <cellStyle name="40% - Accent1 69 23" xfId="9504" xr:uid="{00000000-0005-0000-0000-00001D250000}"/>
    <cellStyle name="40% - Accent1 69 24" xfId="9505" xr:uid="{00000000-0005-0000-0000-00001E250000}"/>
    <cellStyle name="40% - Accent1 69 25" xfId="9506" xr:uid="{00000000-0005-0000-0000-00001F250000}"/>
    <cellStyle name="40% - Accent1 69 26" xfId="9507" xr:uid="{00000000-0005-0000-0000-000020250000}"/>
    <cellStyle name="40% - Accent1 69 27" xfId="9508" xr:uid="{00000000-0005-0000-0000-000021250000}"/>
    <cellStyle name="40% - Accent1 69 28" xfId="9509" xr:uid="{00000000-0005-0000-0000-000022250000}"/>
    <cellStyle name="40% - Accent1 69 29" xfId="9510" xr:uid="{00000000-0005-0000-0000-000023250000}"/>
    <cellStyle name="40% - Accent1 69 3" xfId="9511" xr:uid="{00000000-0005-0000-0000-000024250000}"/>
    <cellStyle name="40% - Accent1 69 30" xfId="9512" xr:uid="{00000000-0005-0000-0000-000025250000}"/>
    <cellStyle name="40% - Accent1 69 31" xfId="9513" xr:uid="{00000000-0005-0000-0000-000026250000}"/>
    <cellStyle name="40% - Accent1 69 32" xfId="9514" xr:uid="{00000000-0005-0000-0000-000027250000}"/>
    <cellStyle name="40% - Accent1 69 33" xfId="9515" xr:uid="{00000000-0005-0000-0000-000028250000}"/>
    <cellStyle name="40% - Accent1 69 34" xfId="9516" xr:uid="{00000000-0005-0000-0000-000029250000}"/>
    <cellStyle name="40% - Accent1 69 35" xfId="9517" xr:uid="{00000000-0005-0000-0000-00002A250000}"/>
    <cellStyle name="40% - Accent1 69 36" xfId="9518" xr:uid="{00000000-0005-0000-0000-00002B250000}"/>
    <cellStyle name="40% - Accent1 69 37" xfId="9519" xr:uid="{00000000-0005-0000-0000-00002C250000}"/>
    <cellStyle name="40% - Accent1 69 38" xfId="9520" xr:uid="{00000000-0005-0000-0000-00002D250000}"/>
    <cellStyle name="40% - Accent1 69 39" xfId="9521" xr:uid="{00000000-0005-0000-0000-00002E250000}"/>
    <cellStyle name="40% - Accent1 69 4" xfId="9522" xr:uid="{00000000-0005-0000-0000-00002F250000}"/>
    <cellStyle name="40% - Accent1 69 40" xfId="9523" xr:uid="{00000000-0005-0000-0000-000030250000}"/>
    <cellStyle name="40% - Accent1 69 41" xfId="9524" xr:uid="{00000000-0005-0000-0000-000031250000}"/>
    <cellStyle name="40% - Accent1 69 42" xfId="9525" xr:uid="{00000000-0005-0000-0000-000032250000}"/>
    <cellStyle name="40% - Accent1 69 43" xfId="9526" xr:uid="{00000000-0005-0000-0000-000033250000}"/>
    <cellStyle name="40% - Accent1 69 44" xfId="9527" xr:uid="{00000000-0005-0000-0000-000034250000}"/>
    <cellStyle name="40% - Accent1 69 45" xfId="9528" xr:uid="{00000000-0005-0000-0000-000035250000}"/>
    <cellStyle name="40% - Accent1 69 46" xfId="9529" xr:uid="{00000000-0005-0000-0000-000036250000}"/>
    <cellStyle name="40% - Accent1 69 47" xfId="9530" xr:uid="{00000000-0005-0000-0000-000037250000}"/>
    <cellStyle name="40% - Accent1 69 48" xfId="9531" xr:uid="{00000000-0005-0000-0000-000038250000}"/>
    <cellStyle name="40% - Accent1 69 49" xfId="9532" xr:uid="{00000000-0005-0000-0000-000039250000}"/>
    <cellStyle name="40% - Accent1 69 5" xfId="9533" xr:uid="{00000000-0005-0000-0000-00003A250000}"/>
    <cellStyle name="40% - Accent1 69 50" xfId="9534" xr:uid="{00000000-0005-0000-0000-00003B250000}"/>
    <cellStyle name="40% - Accent1 69 51" xfId="9535" xr:uid="{00000000-0005-0000-0000-00003C250000}"/>
    <cellStyle name="40% - Accent1 69 52" xfId="9536" xr:uid="{00000000-0005-0000-0000-00003D250000}"/>
    <cellStyle name="40% - Accent1 69 53" xfId="9537" xr:uid="{00000000-0005-0000-0000-00003E250000}"/>
    <cellStyle name="40% - Accent1 69 54" xfId="9538" xr:uid="{00000000-0005-0000-0000-00003F250000}"/>
    <cellStyle name="40% - Accent1 69 55" xfId="9539" xr:uid="{00000000-0005-0000-0000-000040250000}"/>
    <cellStyle name="40% - Accent1 69 56" xfId="9540" xr:uid="{00000000-0005-0000-0000-000041250000}"/>
    <cellStyle name="40% - Accent1 69 57" xfId="9541" xr:uid="{00000000-0005-0000-0000-000042250000}"/>
    <cellStyle name="40% - Accent1 69 58" xfId="9542" xr:uid="{00000000-0005-0000-0000-000043250000}"/>
    <cellStyle name="40% - Accent1 69 59" xfId="9543" xr:uid="{00000000-0005-0000-0000-000044250000}"/>
    <cellStyle name="40% - Accent1 69 6" xfId="9544" xr:uid="{00000000-0005-0000-0000-000045250000}"/>
    <cellStyle name="40% - Accent1 69 60" xfId="9545" xr:uid="{00000000-0005-0000-0000-000046250000}"/>
    <cellStyle name="40% - Accent1 69 61" xfId="9546" xr:uid="{00000000-0005-0000-0000-000047250000}"/>
    <cellStyle name="40% - Accent1 69 62" xfId="9547" xr:uid="{00000000-0005-0000-0000-000048250000}"/>
    <cellStyle name="40% - Accent1 69 63" xfId="9548" xr:uid="{00000000-0005-0000-0000-000049250000}"/>
    <cellStyle name="40% - Accent1 69 64" xfId="9549" xr:uid="{00000000-0005-0000-0000-00004A250000}"/>
    <cellStyle name="40% - Accent1 69 65" xfId="9550" xr:uid="{00000000-0005-0000-0000-00004B250000}"/>
    <cellStyle name="40% - Accent1 69 66" xfId="9551" xr:uid="{00000000-0005-0000-0000-00004C250000}"/>
    <cellStyle name="40% - Accent1 69 67" xfId="9552" xr:uid="{00000000-0005-0000-0000-00004D250000}"/>
    <cellStyle name="40% - Accent1 69 68" xfId="9553" xr:uid="{00000000-0005-0000-0000-00004E250000}"/>
    <cellStyle name="40% - Accent1 69 69" xfId="9554" xr:uid="{00000000-0005-0000-0000-00004F250000}"/>
    <cellStyle name="40% - Accent1 69 7" xfId="9555" xr:uid="{00000000-0005-0000-0000-000050250000}"/>
    <cellStyle name="40% - Accent1 69 70" xfId="9556" xr:uid="{00000000-0005-0000-0000-000051250000}"/>
    <cellStyle name="40% - Accent1 69 71" xfId="9557" xr:uid="{00000000-0005-0000-0000-000052250000}"/>
    <cellStyle name="40% - Accent1 69 72" xfId="9558" xr:uid="{00000000-0005-0000-0000-000053250000}"/>
    <cellStyle name="40% - Accent1 69 73" xfId="9559" xr:uid="{00000000-0005-0000-0000-000054250000}"/>
    <cellStyle name="40% - Accent1 69 74" xfId="9560" xr:uid="{00000000-0005-0000-0000-000055250000}"/>
    <cellStyle name="40% - Accent1 69 75" xfId="9561" xr:uid="{00000000-0005-0000-0000-000056250000}"/>
    <cellStyle name="40% - Accent1 69 76" xfId="9562" xr:uid="{00000000-0005-0000-0000-000057250000}"/>
    <cellStyle name="40% - Accent1 69 77" xfId="9563" xr:uid="{00000000-0005-0000-0000-000058250000}"/>
    <cellStyle name="40% - Accent1 69 78" xfId="9564" xr:uid="{00000000-0005-0000-0000-000059250000}"/>
    <cellStyle name="40% - Accent1 69 79" xfId="9565" xr:uid="{00000000-0005-0000-0000-00005A250000}"/>
    <cellStyle name="40% - Accent1 69 8" xfId="9566" xr:uid="{00000000-0005-0000-0000-00005B250000}"/>
    <cellStyle name="40% - Accent1 69 80" xfId="9567" xr:uid="{00000000-0005-0000-0000-00005C250000}"/>
    <cellStyle name="40% - Accent1 69 81" xfId="9568" xr:uid="{00000000-0005-0000-0000-00005D250000}"/>
    <cellStyle name="40% - Accent1 69 82" xfId="9569" xr:uid="{00000000-0005-0000-0000-00005E250000}"/>
    <cellStyle name="40% - Accent1 69 83" xfId="9570" xr:uid="{00000000-0005-0000-0000-00005F250000}"/>
    <cellStyle name="40% - Accent1 69 84" xfId="9571" xr:uid="{00000000-0005-0000-0000-000060250000}"/>
    <cellStyle name="40% - Accent1 69 85" xfId="9572" xr:uid="{00000000-0005-0000-0000-000061250000}"/>
    <cellStyle name="40% - Accent1 69 86" xfId="9573" xr:uid="{00000000-0005-0000-0000-000062250000}"/>
    <cellStyle name="40% - Accent1 69 87" xfId="9574" xr:uid="{00000000-0005-0000-0000-000063250000}"/>
    <cellStyle name="40% - Accent1 69 88" xfId="9575" xr:uid="{00000000-0005-0000-0000-000064250000}"/>
    <cellStyle name="40% - Accent1 69 89" xfId="9576" xr:uid="{00000000-0005-0000-0000-000065250000}"/>
    <cellStyle name="40% - Accent1 69 9" xfId="9577" xr:uid="{00000000-0005-0000-0000-000066250000}"/>
    <cellStyle name="40% - Accent1 69 90" xfId="9578" xr:uid="{00000000-0005-0000-0000-000067250000}"/>
    <cellStyle name="40% - Accent1 69 91" xfId="9579" xr:uid="{00000000-0005-0000-0000-000068250000}"/>
    <cellStyle name="40% - Accent1 69 92" xfId="9580" xr:uid="{00000000-0005-0000-0000-000069250000}"/>
    <cellStyle name="40% - Accent1 69 93" xfId="9581" xr:uid="{00000000-0005-0000-0000-00006A250000}"/>
    <cellStyle name="40% - Accent1 7" xfId="9582" xr:uid="{00000000-0005-0000-0000-00006B250000}"/>
    <cellStyle name="40% - Accent1 7 10" xfId="9583" xr:uid="{00000000-0005-0000-0000-00006C250000}"/>
    <cellStyle name="40% - Accent1 7 11" xfId="9584" xr:uid="{00000000-0005-0000-0000-00006D250000}"/>
    <cellStyle name="40% - Accent1 7 12" xfId="9585" xr:uid="{00000000-0005-0000-0000-00006E250000}"/>
    <cellStyle name="40% - Accent1 7 2" xfId="9586" xr:uid="{00000000-0005-0000-0000-00006F250000}"/>
    <cellStyle name="40% - Accent1 7 2 10" xfId="9587" xr:uid="{00000000-0005-0000-0000-000070250000}"/>
    <cellStyle name="40% - Accent1 7 2 11" xfId="9588" xr:uid="{00000000-0005-0000-0000-000071250000}"/>
    <cellStyle name="40% - Accent1 7 2 2" xfId="9589" xr:uid="{00000000-0005-0000-0000-000072250000}"/>
    <cellStyle name="40% - Accent1 7 2 2 10" xfId="9590" xr:uid="{00000000-0005-0000-0000-000073250000}"/>
    <cellStyle name="40% - Accent1 7 2 2 11" xfId="9591" xr:uid="{00000000-0005-0000-0000-000074250000}"/>
    <cellStyle name="40% - Accent1 7 2 2 2" xfId="9592" xr:uid="{00000000-0005-0000-0000-000075250000}"/>
    <cellStyle name="40% - Accent1 7 2 2 2 2" xfId="9593" xr:uid="{00000000-0005-0000-0000-000076250000}"/>
    <cellStyle name="40% - Accent1 7 2 2 3" xfId="9594" xr:uid="{00000000-0005-0000-0000-000077250000}"/>
    <cellStyle name="40% - Accent1 7 2 2 4" xfId="9595" xr:uid="{00000000-0005-0000-0000-000078250000}"/>
    <cellStyle name="40% - Accent1 7 2 2 5" xfId="9596" xr:uid="{00000000-0005-0000-0000-000079250000}"/>
    <cellStyle name="40% - Accent1 7 2 2 6" xfId="9597" xr:uid="{00000000-0005-0000-0000-00007A250000}"/>
    <cellStyle name="40% - Accent1 7 2 2 7" xfId="9598" xr:uid="{00000000-0005-0000-0000-00007B250000}"/>
    <cellStyle name="40% - Accent1 7 2 2 8" xfId="9599" xr:uid="{00000000-0005-0000-0000-00007C250000}"/>
    <cellStyle name="40% - Accent1 7 2 2 9" xfId="9600" xr:uid="{00000000-0005-0000-0000-00007D250000}"/>
    <cellStyle name="40% - Accent1 7 2 3" xfId="9601" xr:uid="{00000000-0005-0000-0000-00007E250000}"/>
    <cellStyle name="40% - Accent1 7 2 3 2" xfId="9602" xr:uid="{00000000-0005-0000-0000-00007F250000}"/>
    <cellStyle name="40% - Accent1 7 2 4" xfId="9603" xr:uid="{00000000-0005-0000-0000-000080250000}"/>
    <cellStyle name="40% - Accent1 7 2 5" xfId="9604" xr:uid="{00000000-0005-0000-0000-000081250000}"/>
    <cellStyle name="40% - Accent1 7 2 6" xfId="9605" xr:uid="{00000000-0005-0000-0000-000082250000}"/>
    <cellStyle name="40% - Accent1 7 2 7" xfId="9606" xr:uid="{00000000-0005-0000-0000-000083250000}"/>
    <cellStyle name="40% - Accent1 7 2 8" xfId="9607" xr:uid="{00000000-0005-0000-0000-000084250000}"/>
    <cellStyle name="40% - Accent1 7 2 9" xfId="9608" xr:uid="{00000000-0005-0000-0000-000085250000}"/>
    <cellStyle name="40% - Accent1 7 3" xfId="9609" xr:uid="{00000000-0005-0000-0000-000086250000}"/>
    <cellStyle name="40% - Accent1 7 3 10" xfId="9610" xr:uid="{00000000-0005-0000-0000-000087250000}"/>
    <cellStyle name="40% - Accent1 7 3 11" xfId="9611" xr:uid="{00000000-0005-0000-0000-000088250000}"/>
    <cellStyle name="40% - Accent1 7 3 2" xfId="9612" xr:uid="{00000000-0005-0000-0000-000089250000}"/>
    <cellStyle name="40% - Accent1 7 3 3" xfId="9613" xr:uid="{00000000-0005-0000-0000-00008A250000}"/>
    <cellStyle name="40% - Accent1 7 3 4" xfId="9614" xr:uid="{00000000-0005-0000-0000-00008B250000}"/>
    <cellStyle name="40% - Accent1 7 3 5" xfId="9615" xr:uid="{00000000-0005-0000-0000-00008C250000}"/>
    <cellStyle name="40% - Accent1 7 3 6" xfId="9616" xr:uid="{00000000-0005-0000-0000-00008D250000}"/>
    <cellStyle name="40% - Accent1 7 3 7" xfId="9617" xr:uid="{00000000-0005-0000-0000-00008E250000}"/>
    <cellStyle name="40% - Accent1 7 3 8" xfId="9618" xr:uid="{00000000-0005-0000-0000-00008F250000}"/>
    <cellStyle name="40% - Accent1 7 3 9" xfId="9619" xr:uid="{00000000-0005-0000-0000-000090250000}"/>
    <cellStyle name="40% - Accent1 7 4" xfId="9620" xr:uid="{00000000-0005-0000-0000-000091250000}"/>
    <cellStyle name="40% - Accent1 7 4 2" xfId="9621" xr:uid="{00000000-0005-0000-0000-000092250000}"/>
    <cellStyle name="40% - Accent1 7 5" xfId="9622" xr:uid="{00000000-0005-0000-0000-000093250000}"/>
    <cellStyle name="40% - Accent1 7 5 2" xfId="9623" xr:uid="{00000000-0005-0000-0000-000094250000}"/>
    <cellStyle name="40% - Accent1 7 6" xfId="9624" xr:uid="{00000000-0005-0000-0000-000095250000}"/>
    <cellStyle name="40% - Accent1 7 7" xfId="9625" xr:uid="{00000000-0005-0000-0000-000096250000}"/>
    <cellStyle name="40% - Accent1 7 8" xfId="9626" xr:uid="{00000000-0005-0000-0000-000097250000}"/>
    <cellStyle name="40% - Accent1 7 9" xfId="9627" xr:uid="{00000000-0005-0000-0000-000098250000}"/>
    <cellStyle name="40% - Accent1 70" xfId="9628" xr:uid="{00000000-0005-0000-0000-000099250000}"/>
    <cellStyle name="40% - Accent1 71" xfId="9629" xr:uid="{00000000-0005-0000-0000-00009A250000}"/>
    <cellStyle name="40% - Accent1 72" xfId="9630" xr:uid="{00000000-0005-0000-0000-00009B250000}"/>
    <cellStyle name="40% - Accent1 73" xfId="9631" xr:uid="{00000000-0005-0000-0000-00009C250000}"/>
    <cellStyle name="40% - Accent1 74" xfId="9632" xr:uid="{00000000-0005-0000-0000-00009D250000}"/>
    <cellStyle name="40% - Accent1 75" xfId="9633" xr:uid="{00000000-0005-0000-0000-00009E250000}"/>
    <cellStyle name="40% - Accent1 76" xfId="9634" xr:uid="{00000000-0005-0000-0000-00009F250000}"/>
    <cellStyle name="40% - Accent1 77" xfId="9635" xr:uid="{00000000-0005-0000-0000-0000A0250000}"/>
    <cellStyle name="40% - Accent1 78" xfId="9636" xr:uid="{00000000-0005-0000-0000-0000A1250000}"/>
    <cellStyle name="40% - Accent1 79" xfId="9637" xr:uid="{00000000-0005-0000-0000-0000A2250000}"/>
    <cellStyle name="40% - Accent1 8" xfId="9638" xr:uid="{00000000-0005-0000-0000-0000A3250000}"/>
    <cellStyle name="40% - Accent1 8 10" xfId="9639" xr:uid="{00000000-0005-0000-0000-0000A4250000}"/>
    <cellStyle name="40% - Accent1 8 11" xfId="9640" xr:uid="{00000000-0005-0000-0000-0000A5250000}"/>
    <cellStyle name="40% - Accent1 8 2" xfId="9641" xr:uid="{00000000-0005-0000-0000-0000A6250000}"/>
    <cellStyle name="40% - Accent1 8 2 10" xfId="9642" xr:uid="{00000000-0005-0000-0000-0000A7250000}"/>
    <cellStyle name="40% - Accent1 8 2 2" xfId="9643" xr:uid="{00000000-0005-0000-0000-0000A8250000}"/>
    <cellStyle name="40% - Accent1 8 2 2 2" xfId="9644" xr:uid="{00000000-0005-0000-0000-0000A9250000}"/>
    <cellStyle name="40% - Accent1 8 2 2 3" xfId="9645" xr:uid="{00000000-0005-0000-0000-0000AA250000}"/>
    <cellStyle name="40% - Accent1 8 2 3" xfId="9646" xr:uid="{00000000-0005-0000-0000-0000AB250000}"/>
    <cellStyle name="40% - Accent1 8 2 3 2" xfId="9647" xr:uid="{00000000-0005-0000-0000-0000AC250000}"/>
    <cellStyle name="40% - Accent1 8 2 4" xfId="9648" xr:uid="{00000000-0005-0000-0000-0000AD250000}"/>
    <cellStyle name="40% - Accent1 8 2 5" xfId="9649" xr:uid="{00000000-0005-0000-0000-0000AE250000}"/>
    <cellStyle name="40% - Accent1 8 2 6" xfId="9650" xr:uid="{00000000-0005-0000-0000-0000AF250000}"/>
    <cellStyle name="40% - Accent1 8 2 7" xfId="9651" xr:uid="{00000000-0005-0000-0000-0000B0250000}"/>
    <cellStyle name="40% - Accent1 8 2 8" xfId="9652" xr:uid="{00000000-0005-0000-0000-0000B1250000}"/>
    <cellStyle name="40% - Accent1 8 2 9" xfId="9653" xr:uid="{00000000-0005-0000-0000-0000B2250000}"/>
    <cellStyle name="40% - Accent1 8 3" xfId="9654" xr:uid="{00000000-0005-0000-0000-0000B3250000}"/>
    <cellStyle name="40% - Accent1 8 3 2" xfId="9655" xr:uid="{00000000-0005-0000-0000-0000B4250000}"/>
    <cellStyle name="40% - Accent1 8 4" xfId="9656" xr:uid="{00000000-0005-0000-0000-0000B5250000}"/>
    <cellStyle name="40% - Accent1 8 4 2" xfId="9657" xr:uid="{00000000-0005-0000-0000-0000B6250000}"/>
    <cellStyle name="40% - Accent1 8 5" xfId="9658" xr:uid="{00000000-0005-0000-0000-0000B7250000}"/>
    <cellStyle name="40% - Accent1 8 5 2" xfId="9659" xr:uid="{00000000-0005-0000-0000-0000B8250000}"/>
    <cellStyle name="40% - Accent1 8 6" xfId="9660" xr:uid="{00000000-0005-0000-0000-0000B9250000}"/>
    <cellStyle name="40% - Accent1 8 7" xfId="9661" xr:uid="{00000000-0005-0000-0000-0000BA250000}"/>
    <cellStyle name="40% - Accent1 8 8" xfId="9662" xr:uid="{00000000-0005-0000-0000-0000BB250000}"/>
    <cellStyle name="40% - Accent1 8 9" xfId="9663" xr:uid="{00000000-0005-0000-0000-0000BC250000}"/>
    <cellStyle name="40% - Accent1 80" xfId="9664" xr:uid="{00000000-0005-0000-0000-0000BD250000}"/>
    <cellStyle name="40% - Accent1 81" xfId="9665" xr:uid="{00000000-0005-0000-0000-0000BE250000}"/>
    <cellStyle name="40% - Accent1 82" xfId="9666" xr:uid="{00000000-0005-0000-0000-0000BF250000}"/>
    <cellStyle name="40% - Accent1 83" xfId="9667" xr:uid="{00000000-0005-0000-0000-0000C0250000}"/>
    <cellStyle name="40% - Accent1 84" xfId="9668" xr:uid="{00000000-0005-0000-0000-0000C1250000}"/>
    <cellStyle name="40% - Accent1 85" xfId="9669" xr:uid="{00000000-0005-0000-0000-0000C2250000}"/>
    <cellStyle name="40% - Accent1 86" xfId="9670" xr:uid="{00000000-0005-0000-0000-0000C3250000}"/>
    <cellStyle name="40% - Accent1 87" xfId="9671" xr:uid="{00000000-0005-0000-0000-0000C4250000}"/>
    <cellStyle name="40% - Accent1 88" xfId="9672" xr:uid="{00000000-0005-0000-0000-0000C5250000}"/>
    <cellStyle name="40% - Accent1 89" xfId="9673" xr:uid="{00000000-0005-0000-0000-0000C6250000}"/>
    <cellStyle name="40% - Accent1 9" xfId="9674" xr:uid="{00000000-0005-0000-0000-0000C7250000}"/>
    <cellStyle name="40% - Accent1 9 10" xfId="9675" xr:uid="{00000000-0005-0000-0000-0000C8250000}"/>
    <cellStyle name="40% - Accent1 9 11" xfId="9676" xr:uid="{00000000-0005-0000-0000-0000C9250000}"/>
    <cellStyle name="40% - Accent1 9 2" xfId="9677" xr:uid="{00000000-0005-0000-0000-0000CA250000}"/>
    <cellStyle name="40% - Accent1 9 2 10" xfId="9678" xr:uid="{00000000-0005-0000-0000-0000CB250000}"/>
    <cellStyle name="40% - Accent1 9 2 2" xfId="9679" xr:uid="{00000000-0005-0000-0000-0000CC250000}"/>
    <cellStyle name="40% - Accent1 9 2 2 2" xfId="9680" xr:uid="{00000000-0005-0000-0000-0000CD250000}"/>
    <cellStyle name="40% - Accent1 9 2 2 3" xfId="9681" xr:uid="{00000000-0005-0000-0000-0000CE250000}"/>
    <cellStyle name="40% - Accent1 9 2 3" xfId="9682" xr:uid="{00000000-0005-0000-0000-0000CF250000}"/>
    <cellStyle name="40% - Accent1 9 2 3 2" xfId="9683" xr:uid="{00000000-0005-0000-0000-0000D0250000}"/>
    <cellStyle name="40% - Accent1 9 2 4" xfId="9684" xr:uid="{00000000-0005-0000-0000-0000D1250000}"/>
    <cellStyle name="40% - Accent1 9 2 5" xfId="9685" xr:uid="{00000000-0005-0000-0000-0000D2250000}"/>
    <cellStyle name="40% - Accent1 9 2 6" xfId="9686" xr:uid="{00000000-0005-0000-0000-0000D3250000}"/>
    <cellStyle name="40% - Accent1 9 2 7" xfId="9687" xr:uid="{00000000-0005-0000-0000-0000D4250000}"/>
    <cellStyle name="40% - Accent1 9 2 8" xfId="9688" xr:uid="{00000000-0005-0000-0000-0000D5250000}"/>
    <cellStyle name="40% - Accent1 9 2 9" xfId="9689" xr:uid="{00000000-0005-0000-0000-0000D6250000}"/>
    <cellStyle name="40% - Accent1 9 3" xfId="9690" xr:uid="{00000000-0005-0000-0000-0000D7250000}"/>
    <cellStyle name="40% - Accent1 9 3 2" xfId="9691" xr:uid="{00000000-0005-0000-0000-0000D8250000}"/>
    <cellStyle name="40% - Accent1 9 4" xfId="9692" xr:uid="{00000000-0005-0000-0000-0000D9250000}"/>
    <cellStyle name="40% - Accent1 9 4 2" xfId="9693" xr:uid="{00000000-0005-0000-0000-0000DA250000}"/>
    <cellStyle name="40% - Accent1 9 5" xfId="9694" xr:uid="{00000000-0005-0000-0000-0000DB250000}"/>
    <cellStyle name="40% - Accent1 9 5 2" xfId="9695" xr:uid="{00000000-0005-0000-0000-0000DC250000}"/>
    <cellStyle name="40% - Accent1 9 6" xfId="9696" xr:uid="{00000000-0005-0000-0000-0000DD250000}"/>
    <cellStyle name="40% - Accent1 9 7" xfId="9697" xr:uid="{00000000-0005-0000-0000-0000DE250000}"/>
    <cellStyle name="40% - Accent1 9 8" xfId="9698" xr:uid="{00000000-0005-0000-0000-0000DF250000}"/>
    <cellStyle name="40% - Accent1 9 9" xfId="9699" xr:uid="{00000000-0005-0000-0000-0000E0250000}"/>
    <cellStyle name="40% - Accent1 90" xfId="9700" xr:uid="{00000000-0005-0000-0000-0000E1250000}"/>
    <cellStyle name="40% - Accent1 91" xfId="9701" xr:uid="{00000000-0005-0000-0000-0000E2250000}"/>
    <cellStyle name="40% - Accent1 92" xfId="9702" xr:uid="{00000000-0005-0000-0000-0000E3250000}"/>
    <cellStyle name="40% - Accent1 93" xfId="9703" xr:uid="{00000000-0005-0000-0000-0000E4250000}"/>
    <cellStyle name="40% - Accent1 94" xfId="9704" xr:uid="{00000000-0005-0000-0000-0000E5250000}"/>
    <cellStyle name="40% - Accent1 95" xfId="9705" xr:uid="{00000000-0005-0000-0000-0000E6250000}"/>
    <cellStyle name="40% - Accent1 96" xfId="9706" xr:uid="{00000000-0005-0000-0000-0000E7250000}"/>
    <cellStyle name="40% - Accent1 97" xfId="9707" xr:uid="{00000000-0005-0000-0000-0000E8250000}"/>
    <cellStyle name="40% - Accent1 98" xfId="9708" xr:uid="{00000000-0005-0000-0000-0000E9250000}"/>
    <cellStyle name="40% - Accent1 99" xfId="9709" xr:uid="{00000000-0005-0000-0000-0000EA250000}"/>
    <cellStyle name="40% - Accent2 10" xfId="9710" xr:uid="{00000000-0005-0000-0000-0000EB250000}"/>
    <cellStyle name="40% - Accent2 10 10" xfId="9711" xr:uid="{00000000-0005-0000-0000-0000EC250000}"/>
    <cellStyle name="40% - Accent2 10 11" xfId="9712" xr:uid="{00000000-0005-0000-0000-0000ED250000}"/>
    <cellStyle name="40% - Accent2 10 2" xfId="9713" xr:uid="{00000000-0005-0000-0000-0000EE250000}"/>
    <cellStyle name="40% - Accent2 10 2 10" xfId="9714" xr:uid="{00000000-0005-0000-0000-0000EF250000}"/>
    <cellStyle name="40% - Accent2 10 2 2" xfId="9715" xr:uid="{00000000-0005-0000-0000-0000F0250000}"/>
    <cellStyle name="40% - Accent2 10 2 3" xfId="9716" xr:uid="{00000000-0005-0000-0000-0000F1250000}"/>
    <cellStyle name="40% - Accent2 10 2 4" xfId="9717" xr:uid="{00000000-0005-0000-0000-0000F2250000}"/>
    <cellStyle name="40% - Accent2 10 2 5" xfId="9718" xr:uid="{00000000-0005-0000-0000-0000F3250000}"/>
    <cellStyle name="40% - Accent2 10 2 6" xfId="9719" xr:uid="{00000000-0005-0000-0000-0000F4250000}"/>
    <cellStyle name="40% - Accent2 10 2 7" xfId="9720" xr:uid="{00000000-0005-0000-0000-0000F5250000}"/>
    <cellStyle name="40% - Accent2 10 2 8" xfId="9721" xr:uid="{00000000-0005-0000-0000-0000F6250000}"/>
    <cellStyle name="40% - Accent2 10 2 9" xfId="9722" xr:uid="{00000000-0005-0000-0000-0000F7250000}"/>
    <cellStyle name="40% - Accent2 10 3" xfId="9723" xr:uid="{00000000-0005-0000-0000-0000F8250000}"/>
    <cellStyle name="40% - Accent2 10 4" xfId="9724" xr:uid="{00000000-0005-0000-0000-0000F9250000}"/>
    <cellStyle name="40% - Accent2 10 5" xfId="9725" xr:uid="{00000000-0005-0000-0000-0000FA250000}"/>
    <cellStyle name="40% - Accent2 10 6" xfId="9726" xr:uid="{00000000-0005-0000-0000-0000FB250000}"/>
    <cellStyle name="40% - Accent2 10 7" xfId="9727" xr:uid="{00000000-0005-0000-0000-0000FC250000}"/>
    <cellStyle name="40% - Accent2 10 8" xfId="9728" xr:uid="{00000000-0005-0000-0000-0000FD250000}"/>
    <cellStyle name="40% - Accent2 10 9" xfId="9729" xr:uid="{00000000-0005-0000-0000-0000FE250000}"/>
    <cellStyle name="40% - Accent2 11" xfId="9730" xr:uid="{00000000-0005-0000-0000-0000FF250000}"/>
    <cellStyle name="40% - Accent2 11 10" xfId="9731" xr:uid="{00000000-0005-0000-0000-000000260000}"/>
    <cellStyle name="40% - Accent2 11 11" xfId="9732" xr:uid="{00000000-0005-0000-0000-000001260000}"/>
    <cellStyle name="40% - Accent2 11 2" xfId="9733" xr:uid="{00000000-0005-0000-0000-000002260000}"/>
    <cellStyle name="40% - Accent2 11 2 10" xfId="9734" xr:uid="{00000000-0005-0000-0000-000003260000}"/>
    <cellStyle name="40% - Accent2 11 2 2" xfId="9735" xr:uid="{00000000-0005-0000-0000-000004260000}"/>
    <cellStyle name="40% - Accent2 11 2 3" xfId="9736" xr:uid="{00000000-0005-0000-0000-000005260000}"/>
    <cellStyle name="40% - Accent2 11 2 4" xfId="9737" xr:uid="{00000000-0005-0000-0000-000006260000}"/>
    <cellStyle name="40% - Accent2 11 2 5" xfId="9738" xr:uid="{00000000-0005-0000-0000-000007260000}"/>
    <cellStyle name="40% - Accent2 11 2 6" xfId="9739" xr:uid="{00000000-0005-0000-0000-000008260000}"/>
    <cellStyle name="40% - Accent2 11 2 7" xfId="9740" xr:uid="{00000000-0005-0000-0000-000009260000}"/>
    <cellStyle name="40% - Accent2 11 2 8" xfId="9741" xr:uid="{00000000-0005-0000-0000-00000A260000}"/>
    <cellStyle name="40% - Accent2 11 2 9" xfId="9742" xr:uid="{00000000-0005-0000-0000-00000B260000}"/>
    <cellStyle name="40% - Accent2 11 3" xfId="9743" xr:uid="{00000000-0005-0000-0000-00000C260000}"/>
    <cellStyle name="40% - Accent2 11 4" xfId="9744" xr:uid="{00000000-0005-0000-0000-00000D260000}"/>
    <cellStyle name="40% - Accent2 11 5" xfId="9745" xr:uid="{00000000-0005-0000-0000-00000E260000}"/>
    <cellStyle name="40% - Accent2 11 6" xfId="9746" xr:uid="{00000000-0005-0000-0000-00000F260000}"/>
    <cellStyle name="40% - Accent2 11 7" xfId="9747" xr:uid="{00000000-0005-0000-0000-000010260000}"/>
    <cellStyle name="40% - Accent2 11 8" xfId="9748" xr:uid="{00000000-0005-0000-0000-000011260000}"/>
    <cellStyle name="40% - Accent2 11 9" xfId="9749" xr:uid="{00000000-0005-0000-0000-000012260000}"/>
    <cellStyle name="40% - Accent2 12" xfId="9750" xr:uid="{00000000-0005-0000-0000-000013260000}"/>
    <cellStyle name="40% - Accent2 12 10" xfId="9751" xr:uid="{00000000-0005-0000-0000-000014260000}"/>
    <cellStyle name="40% - Accent2 12 11" xfId="9752" xr:uid="{00000000-0005-0000-0000-000015260000}"/>
    <cellStyle name="40% - Accent2 12 2" xfId="9753" xr:uid="{00000000-0005-0000-0000-000016260000}"/>
    <cellStyle name="40% - Accent2 12 2 10" xfId="9754" xr:uid="{00000000-0005-0000-0000-000017260000}"/>
    <cellStyle name="40% - Accent2 12 2 2" xfId="9755" xr:uid="{00000000-0005-0000-0000-000018260000}"/>
    <cellStyle name="40% - Accent2 12 2 3" xfId="9756" xr:uid="{00000000-0005-0000-0000-000019260000}"/>
    <cellStyle name="40% - Accent2 12 2 4" xfId="9757" xr:uid="{00000000-0005-0000-0000-00001A260000}"/>
    <cellStyle name="40% - Accent2 12 2 5" xfId="9758" xr:uid="{00000000-0005-0000-0000-00001B260000}"/>
    <cellStyle name="40% - Accent2 12 2 6" xfId="9759" xr:uid="{00000000-0005-0000-0000-00001C260000}"/>
    <cellStyle name="40% - Accent2 12 2 7" xfId="9760" xr:uid="{00000000-0005-0000-0000-00001D260000}"/>
    <cellStyle name="40% - Accent2 12 2 8" xfId="9761" xr:uid="{00000000-0005-0000-0000-00001E260000}"/>
    <cellStyle name="40% - Accent2 12 2 9" xfId="9762" xr:uid="{00000000-0005-0000-0000-00001F260000}"/>
    <cellStyle name="40% - Accent2 12 3" xfId="9763" xr:uid="{00000000-0005-0000-0000-000020260000}"/>
    <cellStyle name="40% - Accent2 12 4" xfId="9764" xr:uid="{00000000-0005-0000-0000-000021260000}"/>
    <cellStyle name="40% - Accent2 12 5" xfId="9765" xr:uid="{00000000-0005-0000-0000-000022260000}"/>
    <cellStyle name="40% - Accent2 12 6" xfId="9766" xr:uid="{00000000-0005-0000-0000-000023260000}"/>
    <cellStyle name="40% - Accent2 12 7" xfId="9767" xr:uid="{00000000-0005-0000-0000-000024260000}"/>
    <cellStyle name="40% - Accent2 12 8" xfId="9768" xr:uid="{00000000-0005-0000-0000-000025260000}"/>
    <cellStyle name="40% - Accent2 12 9" xfId="9769" xr:uid="{00000000-0005-0000-0000-000026260000}"/>
    <cellStyle name="40% - Accent2 13" xfId="9770" xr:uid="{00000000-0005-0000-0000-000027260000}"/>
    <cellStyle name="40% - Accent2 13 10" xfId="9771" xr:uid="{00000000-0005-0000-0000-000028260000}"/>
    <cellStyle name="40% - Accent2 13 2" xfId="9772" xr:uid="{00000000-0005-0000-0000-000029260000}"/>
    <cellStyle name="40% - Accent2 13 2 2" xfId="9773" xr:uid="{00000000-0005-0000-0000-00002A260000}"/>
    <cellStyle name="40% - Accent2 13 3" xfId="9774" xr:uid="{00000000-0005-0000-0000-00002B260000}"/>
    <cellStyle name="40% - Accent2 13 4" xfId="9775" xr:uid="{00000000-0005-0000-0000-00002C260000}"/>
    <cellStyle name="40% - Accent2 13 5" xfId="9776" xr:uid="{00000000-0005-0000-0000-00002D260000}"/>
    <cellStyle name="40% - Accent2 13 6" xfId="9777" xr:uid="{00000000-0005-0000-0000-00002E260000}"/>
    <cellStyle name="40% - Accent2 13 7" xfId="9778" xr:uid="{00000000-0005-0000-0000-00002F260000}"/>
    <cellStyle name="40% - Accent2 13 8" xfId="9779" xr:uid="{00000000-0005-0000-0000-000030260000}"/>
    <cellStyle name="40% - Accent2 13 9" xfId="9780" xr:uid="{00000000-0005-0000-0000-000031260000}"/>
    <cellStyle name="40% - Accent2 14" xfId="9781" xr:uid="{00000000-0005-0000-0000-000032260000}"/>
    <cellStyle name="40% - Accent2 14 2" xfId="9782" xr:uid="{00000000-0005-0000-0000-000033260000}"/>
    <cellStyle name="40% - Accent2 14 2 2" xfId="9783" xr:uid="{00000000-0005-0000-0000-000034260000}"/>
    <cellStyle name="40% - Accent2 14 3" xfId="9784" xr:uid="{00000000-0005-0000-0000-000035260000}"/>
    <cellStyle name="40% - Accent2 15" xfId="9785" xr:uid="{00000000-0005-0000-0000-000036260000}"/>
    <cellStyle name="40% - Accent2 15 2" xfId="9786" xr:uid="{00000000-0005-0000-0000-000037260000}"/>
    <cellStyle name="40% - Accent2 15 2 2" xfId="9787" xr:uid="{00000000-0005-0000-0000-000038260000}"/>
    <cellStyle name="40% - Accent2 15 3" xfId="9788" xr:uid="{00000000-0005-0000-0000-000039260000}"/>
    <cellStyle name="40% - Accent2 16" xfId="9789" xr:uid="{00000000-0005-0000-0000-00003A260000}"/>
    <cellStyle name="40% - Accent2 16 2" xfId="9790" xr:uid="{00000000-0005-0000-0000-00003B260000}"/>
    <cellStyle name="40% - Accent2 16 2 2" xfId="9791" xr:uid="{00000000-0005-0000-0000-00003C260000}"/>
    <cellStyle name="40% - Accent2 16 3" xfId="9792" xr:uid="{00000000-0005-0000-0000-00003D260000}"/>
    <cellStyle name="40% - Accent2 17" xfId="9793" xr:uid="{00000000-0005-0000-0000-00003E260000}"/>
    <cellStyle name="40% - Accent2 17 2" xfId="9794" xr:uid="{00000000-0005-0000-0000-00003F260000}"/>
    <cellStyle name="40% - Accent2 17 2 2" xfId="9795" xr:uid="{00000000-0005-0000-0000-000040260000}"/>
    <cellStyle name="40% - Accent2 17 3" xfId="9796" xr:uid="{00000000-0005-0000-0000-000041260000}"/>
    <cellStyle name="40% - Accent2 18" xfId="9797" xr:uid="{00000000-0005-0000-0000-000042260000}"/>
    <cellStyle name="40% - Accent2 18 2" xfId="9798" xr:uid="{00000000-0005-0000-0000-000043260000}"/>
    <cellStyle name="40% - Accent2 18 2 2" xfId="9799" xr:uid="{00000000-0005-0000-0000-000044260000}"/>
    <cellStyle name="40% - Accent2 18 3" xfId="9800" xr:uid="{00000000-0005-0000-0000-000045260000}"/>
    <cellStyle name="40% - Accent2 19" xfId="9801" xr:uid="{00000000-0005-0000-0000-000046260000}"/>
    <cellStyle name="40% - Accent2 19 2" xfId="9802" xr:uid="{00000000-0005-0000-0000-000047260000}"/>
    <cellStyle name="40% - Accent2 19 2 2" xfId="9803" xr:uid="{00000000-0005-0000-0000-000048260000}"/>
    <cellStyle name="40% - Accent2 19 3" xfId="9804" xr:uid="{00000000-0005-0000-0000-000049260000}"/>
    <cellStyle name="40% - Accent2 2" xfId="9805" xr:uid="{00000000-0005-0000-0000-00004A260000}"/>
    <cellStyle name="40% - Accent2 2 10" xfId="9806" xr:uid="{00000000-0005-0000-0000-00004B260000}"/>
    <cellStyle name="40% - Accent2 2 10 2" xfId="9807" xr:uid="{00000000-0005-0000-0000-00004C260000}"/>
    <cellStyle name="40% - Accent2 2 10 2 2" xfId="9808" xr:uid="{00000000-0005-0000-0000-00004D260000}"/>
    <cellStyle name="40% - Accent2 2 10 3" xfId="9809" xr:uid="{00000000-0005-0000-0000-00004E260000}"/>
    <cellStyle name="40% - Accent2 2 11" xfId="9810" xr:uid="{00000000-0005-0000-0000-00004F260000}"/>
    <cellStyle name="40% - Accent2 2 11 2" xfId="9811" xr:uid="{00000000-0005-0000-0000-000050260000}"/>
    <cellStyle name="40% - Accent2 2 11 2 2" xfId="9812" xr:uid="{00000000-0005-0000-0000-000051260000}"/>
    <cellStyle name="40% - Accent2 2 11 3" xfId="9813" xr:uid="{00000000-0005-0000-0000-000052260000}"/>
    <cellStyle name="40% - Accent2 2 12" xfId="9814" xr:uid="{00000000-0005-0000-0000-000053260000}"/>
    <cellStyle name="40% - Accent2 2 12 2" xfId="9815" xr:uid="{00000000-0005-0000-0000-000054260000}"/>
    <cellStyle name="40% - Accent2 2 12 2 2" xfId="9816" xr:uid="{00000000-0005-0000-0000-000055260000}"/>
    <cellStyle name="40% - Accent2 2 12 3" xfId="9817" xr:uid="{00000000-0005-0000-0000-000056260000}"/>
    <cellStyle name="40% - Accent2 2 13" xfId="9818" xr:uid="{00000000-0005-0000-0000-000057260000}"/>
    <cellStyle name="40% - Accent2 2 13 2" xfId="9819" xr:uid="{00000000-0005-0000-0000-000058260000}"/>
    <cellStyle name="40% - Accent2 2 13 2 2" xfId="9820" xr:uid="{00000000-0005-0000-0000-000059260000}"/>
    <cellStyle name="40% - Accent2 2 13 3" xfId="9821" xr:uid="{00000000-0005-0000-0000-00005A260000}"/>
    <cellStyle name="40% - Accent2 2 14" xfId="9822" xr:uid="{00000000-0005-0000-0000-00005B260000}"/>
    <cellStyle name="40% - Accent2 2 14 2" xfId="9823" xr:uid="{00000000-0005-0000-0000-00005C260000}"/>
    <cellStyle name="40% - Accent2 2 14 2 2" xfId="9824" xr:uid="{00000000-0005-0000-0000-00005D260000}"/>
    <cellStyle name="40% - Accent2 2 14 3" xfId="9825" xr:uid="{00000000-0005-0000-0000-00005E260000}"/>
    <cellStyle name="40% - Accent2 2 15" xfId="9826" xr:uid="{00000000-0005-0000-0000-00005F260000}"/>
    <cellStyle name="40% - Accent2 2 15 2" xfId="9827" xr:uid="{00000000-0005-0000-0000-000060260000}"/>
    <cellStyle name="40% - Accent2 2 15 2 2" xfId="9828" xr:uid="{00000000-0005-0000-0000-000061260000}"/>
    <cellStyle name="40% - Accent2 2 15 3" xfId="9829" xr:uid="{00000000-0005-0000-0000-000062260000}"/>
    <cellStyle name="40% - Accent2 2 16" xfId="9830" xr:uid="{00000000-0005-0000-0000-000063260000}"/>
    <cellStyle name="40% - Accent2 2 16 2" xfId="9831" xr:uid="{00000000-0005-0000-0000-000064260000}"/>
    <cellStyle name="40% - Accent2 2 16 2 2" xfId="9832" xr:uid="{00000000-0005-0000-0000-000065260000}"/>
    <cellStyle name="40% - Accent2 2 16 3" xfId="9833" xr:uid="{00000000-0005-0000-0000-000066260000}"/>
    <cellStyle name="40% - Accent2 2 17" xfId="9834" xr:uid="{00000000-0005-0000-0000-000067260000}"/>
    <cellStyle name="40% - Accent2 2 17 2" xfId="9835" xr:uid="{00000000-0005-0000-0000-000068260000}"/>
    <cellStyle name="40% - Accent2 2 17 2 2" xfId="9836" xr:uid="{00000000-0005-0000-0000-000069260000}"/>
    <cellStyle name="40% - Accent2 2 17 3" xfId="9837" xr:uid="{00000000-0005-0000-0000-00006A260000}"/>
    <cellStyle name="40% - Accent2 2 18" xfId="9838" xr:uid="{00000000-0005-0000-0000-00006B260000}"/>
    <cellStyle name="40% - Accent2 2 18 2" xfId="9839" xr:uid="{00000000-0005-0000-0000-00006C260000}"/>
    <cellStyle name="40% - Accent2 2 18 2 2" xfId="9840" xr:uid="{00000000-0005-0000-0000-00006D260000}"/>
    <cellStyle name="40% - Accent2 2 18 3" xfId="9841" xr:uid="{00000000-0005-0000-0000-00006E260000}"/>
    <cellStyle name="40% - Accent2 2 19" xfId="9842" xr:uid="{00000000-0005-0000-0000-00006F260000}"/>
    <cellStyle name="40% - Accent2 2 19 2" xfId="9843" xr:uid="{00000000-0005-0000-0000-000070260000}"/>
    <cellStyle name="40% - Accent2 2 19 2 2" xfId="9844" xr:uid="{00000000-0005-0000-0000-000071260000}"/>
    <cellStyle name="40% - Accent2 2 19 3" xfId="9845" xr:uid="{00000000-0005-0000-0000-000072260000}"/>
    <cellStyle name="40% - Accent2 2 19 4" xfId="9846" xr:uid="{00000000-0005-0000-0000-000073260000}"/>
    <cellStyle name="40% - Accent2 2 2" xfId="9847" xr:uid="{00000000-0005-0000-0000-000074260000}"/>
    <cellStyle name="40% - Accent2 2 2 10" xfId="9848" xr:uid="{00000000-0005-0000-0000-000075260000}"/>
    <cellStyle name="40% - Accent2 2 2 11" xfId="9849" xr:uid="{00000000-0005-0000-0000-000076260000}"/>
    <cellStyle name="40% - Accent2 2 2 12" xfId="9850" xr:uid="{00000000-0005-0000-0000-000077260000}"/>
    <cellStyle name="40% - Accent2 2 2 2" xfId="9851" xr:uid="{00000000-0005-0000-0000-000078260000}"/>
    <cellStyle name="40% - Accent2 2 2 2 10" xfId="9852" xr:uid="{00000000-0005-0000-0000-000079260000}"/>
    <cellStyle name="40% - Accent2 2 2 2 11" xfId="9853" xr:uid="{00000000-0005-0000-0000-00007A260000}"/>
    <cellStyle name="40% - Accent2 2 2 2 2" xfId="9854" xr:uid="{00000000-0005-0000-0000-00007B260000}"/>
    <cellStyle name="40% - Accent2 2 2 2 2 10" xfId="9855" xr:uid="{00000000-0005-0000-0000-00007C260000}"/>
    <cellStyle name="40% - Accent2 2 2 2 2 2" xfId="9856" xr:uid="{00000000-0005-0000-0000-00007D260000}"/>
    <cellStyle name="40% - Accent2 2 2 2 2 2 2" xfId="9857" xr:uid="{00000000-0005-0000-0000-00007E260000}"/>
    <cellStyle name="40% - Accent2 2 2 2 2 3" xfId="9858" xr:uid="{00000000-0005-0000-0000-00007F260000}"/>
    <cellStyle name="40% - Accent2 2 2 2 2 3 2" xfId="9859" xr:uid="{00000000-0005-0000-0000-000080260000}"/>
    <cellStyle name="40% - Accent2 2 2 2 2 4" xfId="9860" xr:uid="{00000000-0005-0000-0000-000081260000}"/>
    <cellStyle name="40% - Accent2 2 2 2 2 5" xfId="9861" xr:uid="{00000000-0005-0000-0000-000082260000}"/>
    <cellStyle name="40% - Accent2 2 2 2 2 6" xfId="9862" xr:uid="{00000000-0005-0000-0000-000083260000}"/>
    <cellStyle name="40% - Accent2 2 2 2 2 7" xfId="9863" xr:uid="{00000000-0005-0000-0000-000084260000}"/>
    <cellStyle name="40% - Accent2 2 2 2 2 8" xfId="9864" xr:uid="{00000000-0005-0000-0000-000085260000}"/>
    <cellStyle name="40% - Accent2 2 2 2 2 9" xfId="9865" xr:uid="{00000000-0005-0000-0000-000086260000}"/>
    <cellStyle name="40% - Accent2 2 2 2 3" xfId="9866" xr:uid="{00000000-0005-0000-0000-000087260000}"/>
    <cellStyle name="40% - Accent2 2 2 2 3 2" xfId="9867" xr:uid="{00000000-0005-0000-0000-000088260000}"/>
    <cellStyle name="40% - Accent2 2 2 2 4" xfId="9868" xr:uid="{00000000-0005-0000-0000-000089260000}"/>
    <cellStyle name="40% - Accent2 2 2 2 4 2" xfId="9869" xr:uid="{00000000-0005-0000-0000-00008A260000}"/>
    <cellStyle name="40% - Accent2 2 2 2 5" xfId="9870" xr:uid="{00000000-0005-0000-0000-00008B260000}"/>
    <cellStyle name="40% - Accent2 2 2 2 6" xfId="9871" xr:uid="{00000000-0005-0000-0000-00008C260000}"/>
    <cellStyle name="40% - Accent2 2 2 2 7" xfId="9872" xr:uid="{00000000-0005-0000-0000-00008D260000}"/>
    <cellStyle name="40% - Accent2 2 2 2 8" xfId="9873" xr:uid="{00000000-0005-0000-0000-00008E260000}"/>
    <cellStyle name="40% - Accent2 2 2 2 9" xfId="9874" xr:uid="{00000000-0005-0000-0000-00008F260000}"/>
    <cellStyle name="40% - Accent2 2 2 3" xfId="9875" xr:uid="{00000000-0005-0000-0000-000090260000}"/>
    <cellStyle name="40% - Accent2 2 2 3 10" xfId="9876" xr:uid="{00000000-0005-0000-0000-000091260000}"/>
    <cellStyle name="40% - Accent2 2 2 3 2" xfId="9877" xr:uid="{00000000-0005-0000-0000-000092260000}"/>
    <cellStyle name="40% - Accent2 2 2 3 2 2" xfId="9878" xr:uid="{00000000-0005-0000-0000-000093260000}"/>
    <cellStyle name="40% - Accent2 2 2 3 3" xfId="9879" xr:uid="{00000000-0005-0000-0000-000094260000}"/>
    <cellStyle name="40% - Accent2 2 2 3 4" xfId="9880" xr:uid="{00000000-0005-0000-0000-000095260000}"/>
    <cellStyle name="40% - Accent2 2 2 3 5" xfId="9881" xr:uid="{00000000-0005-0000-0000-000096260000}"/>
    <cellStyle name="40% - Accent2 2 2 3 6" xfId="9882" xr:uid="{00000000-0005-0000-0000-000097260000}"/>
    <cellStyle name="40% - Accent2 2 2 3 7" xfId="9883" xr:uid="{00000000-0005-0000-0000-000098260000}"/>
    <cellStyle name="40% - Accent2 2 2 3 8" xfId="9884" xr:uid="{00000000-0005-0000-0000-000099260000}"/>
    <cellStyle name="40% - Accent2 2 2 3 9" xfId="9885" xr:uid="{00000000-0005-0000-0000-00009A260000}"/>
    <cellStyle name="40% - Accent2 2 2 4" xfId="9886" xr:uid="{00000000-0005-0000-0000-00009B260000}"/>
    <cellStyle name="40% - Accent2 2 2 5" xfId="9887" xr:uid="{00000000-0005-0000-0000-00009C260000}"/>
    <cellStyle name="40% - Accent2 2 2 6" xfId="9888" xr:uid="{00000000-0005-0000-0000-00009D260000}"/>
    <cellStyle name="40% - Accent2 2 2 6 2" xfId="9889" xr:uid="{00000000-0005-0000-0000-00009E260000}"/>
    <cellStyle name="40% - Accent2 2 2 7" xfId="9890" xr:uid="{00000000-0005-0000-0000-00009F260000}"/>
    <cellStyle name="40% - Accent2 2 2 7 2" xfId="9891" xr:uid="{00000000-0005-0000-0000-0000A0260000}"/>
    <cellStyle name="40% - Accent2 2 2 8" xfId="9892" xr:uid="{00000000-0005-0000-0000-0000A1260000}"/>
    <cellStyle name="40% - Accent2 2 2 9" xfId="9893" xr:uid="{00000000-0005-0000-0000-0000A2260000}"/>
    <cellStyle name="40% - Accent2 2 20" xfId="9894" xr:uid="{00000000-0005-0000-0000-0000A3260000}"/>
    <cellStyle name="40% - Accent2 2 20 2" xfId="9895" xr:uid="{00000000-0005-0000-0000-0000A4260000}"/>
    <cellStyle name="40% - Accent2 2 20 2 2" xfId="9896" xr:uid="{00000000-0005-0000-0000-0000A5260000}"/>
    <cellStyle name="40% - Accent2 2 20 3" xfId="9897" xr:uid="{00000000-0005-0000-0000-0000A6260000}"/>
    <cellStyle name="40% - Accent2 2 21" xfId="9898" xr:uid="{00000000-0005-0000-0000-0000A7260000}"/>
    <cellStyle name="40% - Accent2 2 21 2" xfId="9899" xr:uid="{00000000-0005-0000-0000-0000A8260000}"/>
    <cellStyle name="40% - Accent2 2 21 2 2" xfId="9900" xr:uid="{00000000-0005-0000-0000-0000A9260000}"/>
    <cellStyle name="40% - Accent2 2 21 3" xfId="9901" xr:uid="{00000000-0005-0000-0000-0000AA260000}"/>
    <cellStyle name="40% - Accent2 2 22" xfId="9902" xr:uid="{00000000-0005-0000-0000-0000AB260000}"/>
    <cellStyle name="40% - Accent2 2 22 2" xfId="9903" xr:uid="{00000000-0005-0000-0000-0000AC260000}"/>
    <cellStyle name="40% - Accent2 2 23" xfId="9904" xr:uid="{00000000-0005-0000-0000-0000AD260000}"/>
    <cellStyle name="40% - Accent2 2 24" xfId="9905" xr:uid="{00000000-0005-0000-0000-0000AE260000}"/>
    <cellStyle name="40% - Accent2 2 25" xfId="9906" xr:uid="{00000000-0005-0000-0000-0000AF260000}"/>
    <cellStyle name="40% - Accent2 2 26" xfId="9907" xr:uid="{00000000-0005-0000-0000-0000B0260000}"/>
    <cellStyle name="40% - Accent2 2 27" xfId="9908" xr:uid="{00000000-0005-0000-0000-0000B1260000}"/>
    <cellStyle name="40% - Accent2 2 28" xfId="9909" xr:uid="{00000000-0005-0000-0000-0000B2260000}"/>
    <cellStyle name="40% - Accent2 2 3" xfId="9910" xr:uid="{00000000-0005-0000-0000-0000B3260000}"/>
    <cellStyle name="40% - Accent2 2 3 10" xfId="9911" xr:uid="{00000000-0005-0000-0000-0000B4260000}"/>
    <cellStyle name="40% - Accent2 2 3 11" xfId="9912" xr:uid="{00000000-0005-0000-0000-0000B5260000}"/>
    <cellStyle name="40% - Accent2 2 3 12" xfId="9913" xr:uid="{00000000-0005-0000-0000-0000B6260000}"/>
    <cellStyle name="40% - Accent2 2 3 2" xfId="9914" xr:uid="{00000000-0005-0000-0000-0000B7260000}"/>
    <cellStyle name="40% - Accent2 2 3 2 10" xfId="9915" xr:uid="{00000000-0005-0000-0000-0000B8260000}"/>
    <cellStyle name="40% - Accent2 2 3 2 11" xfId="9916" xr:uid="{00000000-0005-0000-0000-0000B9260000}"/>
    <cellStyle name="40% - Accent2 2 3 2 2" xfId="9917" xr:uid="{00000000-0005-0000-0000-0000BA260000}"/>
    <cellStyle name="40% - Accent2 2 3 2 2 10" xfId="9918" xr:uid="{00000000-0005-0000-0000-0000BB260000}"/>
    <cellStyle name="40% - Accent2 2 3 2 2 2" xfId="9919" xr:uid="{00000000-0005-0000-0000-0000BC260000}"/>
    <cellStyle name="40% - Accent2 2 3 2 2 3" xfId="9920" xr:uid="{00000000-0005-0000-0000-0000BD260000}"/>
    <cellStyle name="40% - Accent2 2 3 2 2 4" xfId="9921" xr:uid="{00000000-0005-0000-0000-0000BE260000}"/>
    <cellStyle name="40% - Accent2 2 3 2 2 5" xfId="9922" xr:uid="{00000000-0005-0000-0000-0000BF260000}"/>
    <cellStyle name="40% - Accent2 2 3 2 2 6" xfId="9923" xr:uid="{00000000-0005-0000-0000-0000C0260000}"/>
    <cellStyle name="40% - Accent2 2 3 2 2 7" xfId="9924" xr:uid="{00000000-0005-0000-0000-0000C1260000}"/>
    <cellStyle name="40% - Accent2 2 3 2 2 8" xfId="9925" xr:uid="{00000000-0005-0000-0000-0000C2260000}"/>
    <cellStyle name="40% - Accent2 2 3 2 2 9" xfId="9926" xr:uid="{00000000-0005-0000-0000-0000C3260000}"/>
    <cellStyle name="40% - Accent2 2 3 2 3" xfId="9927" xr:uid="{00000000-0005-0000-0000-0000C4260000}"/>
    <cellStyle name="40% - Accent2 2 3 2 4" xfId="9928" xr:uid="{00000000-0005-0000-0000-0000C5260000}"/>
    <cellStyle name="40% - Accent2 2 3 2 5" xfId="9929" xr:uid="{00000000-0005-0000-0000-0000C6260000}"/>
    <cellStyle name="40% - Accent2 2 3 2 6" xfId="9930" xr:uid="{00000000-0005-0000-0000-0000C7260000}"/>
    <cellStyle name="40% - Accent2 2 3 2 7" xfId="9931" xr:uid="{00000000-0005-0000-0000-0000C8260000}"/>
    <cellStyle name="40% - Accent2 2 3 2 8" xfId="9932" xr:uid="{00000000-0005-0000-0000-0000C9260000}"/>
    <cellStyle name="40% - Accent2 2 3 2 9" xfId="9933" xr:uid="{00000000-0005-0000-0000-0000CA260000}"/>
    <cellStyle name="40% - Accent2 2 3 3" xfId="9934" xr:uid="{00000000-0005-0000-0000-0000CB260000}"/>
    <cellStyle name="40% - Accent2 2 3 3 10" xfId="9935" xr:uid="{00000000-0005-0000-0000-0000CC260000}"/>
    <cellStyle name="40% - Accent2 2 3 3 11" xfId="9936" xr:uid="{00000000-0005-0000-0000-0000CD260000}"/>
    <cellStyle name="40% - Accent2 2 3 3 2" xfId="9937" xr:uid="{00000000-0005-0000-0000-0000CE260000}"/>
    <cellStyle name="40% - Accent2 2 3 3 3" xfId="9938" xr:uid="{00000000-0005-0000-0000-0000CF260000}"/>
    <cellStyle name="40% - Accent2 2 3 3 4" xfId="9939" xr:uid="{00000000-0005-0000-0000-0000D0260000}"/>
    <cellStyle name="40% - Accent2 2 3 3 5" xfId="9940" xr:uid="{00000000-0005-0000-0000-0000D1260000}"/>
    <cellStyle name="40% - Accent2 2 3 3 6" xfId="9941" xr:uid="{00000000-0005-0000-0000-0000D2260000}"/>
    <cellStyle name="40% - Accent2 2 3 3 7" xfId="9942" xr:uid="{00000000-0005-0000-0000-0000D3260000}"/>
    <cellStyle name="40% - Accent2 2 3 3 8" xfId="9943" xr:uid="{00000000-0005-0000-0000-0000D4260000}"/>
    <cellStyle name="40% - Accent2 2 3 3 9" xfId="9944" xr:uid="{00000000-0005-0000-0000-0000D5260000}"/>
    <cellStyle name="40% - Accent2 2 3 4" xfId="9945" xr:uid="{00000000-0005-0000-0000-0000D6260000}"/>
    <cellStyle name="40% - Accent2 2 3 5" xfId="9946" xr:uid="{00000000-0005-0000-0000-0000D7260000}"/>
    <cellStyle name="40% - Accent2 2 3 6" xfId="9947" xr:uid="{00000000-0005-0000-0000-0000D8260000}"/>
    <cellStyle name="40% - Accent2 2 3 6 2" xfId="9948" xr:uid="{00000000-0005-0000-0000-0000D9260000}"/>
    <cellStyle name="40% - Accent2 2 3 7" xfId="9949" xr:uid="{00000000-0005-0000-0000-0000DA260000}"/>
    <cellStyle name="40% - Accent2 2 3 7 2" xfId="9950" xr:uid="{00000000-0005-0000-0000-0000DB260000}"/>
    <cellStyle name="40% - Accent2 2 3 8" xfId="9951" xr:uid="{00000000-0005-0000-0000-0000DC260000}"/>
    <cellStyle name="40% - Accent2 2 3 9" xfId="9952" xr:uid="{00000000-0005-0000-0000-0000DD260000}"/>
    <cellStyle name="40% - Accent2 2 4" xfId="9953" xr:uid="{00000000-0005-0000-0000-0000DE260000}"/>
    <cellStyle name="40% - Accent2 2 4 10" xfId="9954" xr:uid="{00000000-0005-0000-0000-0000DF260000}"/>
    <cellStyle name="40% - Accent2 2 4 11" xfId="9955" xr:uid="{00000000-0005-0000-0000-0000E0260000}"/>
    <cellStyle name="40% - Accent2 2 4 12" xfId="9956" xr:uid="{00000000-0005-0000-0000-0000E1260000}"/>
    <cellStyle name="40% - Accent2 2 4 2" xfId="9957" xr:uid="{00000000-0005-0000-0000-0000E2260000}"/>
    <cellStyle name="40% - Accent2 2 4 2 10" xfId="9958" xr:uid="{00000000-0005-0000-0000-0000E3260000}"/>
    <cellStyle name="40% - Accent2 2 4 2 11" xfId="9959" xr:uid="{00000000-0005-0000-0000-0000E4260000}"/>
    <cellStyle name="40% - Accent2 2 4 2 2" xfId="9960" xr:uid="{00000000-0005-0000-0000-0000E5260000}"/>
    <cellStyle name="40% - Accent2 2 4 2 2 10" xfId="9961" xr:uid="{00000000-0005-0000-0000-0000E6260000}"/>
    <cellStyle name="40% - Accent2 2 4 2 2 2" xfId="9962" xr:uid="{00000000-0005-0000-0000-0000E7260000}"/>
    <cellStyle name="40% - Accent2 2 4 2 2 3" xfId="9963" xr:uid="{00000000-0005-0000-0000-0000E8260000}"/>
    <cellStyle name="40% - Accent2 2 4 2 2 4" xfId="9964" xr:uid="{00000000-0005-0000-0000-0000E9260000}"/>
    <cellStyle name="40% - Accent2 2 4 2 2 5" xfId="9965" xr:uid="{00000000-0005-0000-0000-0000EA260000}"/>
    <cellStyle name="40% - Accent2 2 4 2 2 6" xfId="9966" xr:uid="{00000000-0005-0000-0000-0000EB260000}"/>
    <cellStyle name="40% - Accent2 2 4 2 2 7" xfId="9967" xr:uid="{00000000-0005-0000-0000-0000EC260000}"/>
    <cellStyle name="40% - Accent2 2 4 2 2 8" xfId="9968" xr:uid="{00000000-0005-0000-0000-0000ED260000}"/>
    <cellStyle name="40% - Accent2 2 4 2 2 9" xfId="9969" xr:uid="{00000000-0005-0000-0000-0000EE260000}"/>
    <cellStyle name="40% - Accent2 2 4 2 3" xfId="9970" xr:uid="{00000000-0005-0000-0000-0000EF260000}"/>
    <cellStyle name="40% - Accent2 2 4 2 4" xfId="9971" xr:uid="{00000000-0005-0000-0000-0000F0260000}"/>
    <cellStyle name="40% - Accent2 2 4 2 5" xfId="9972" xr:uid="{00000000-0005-0000-0000-0000F1260000}"/>
    <cellStyle name="40% - Accent2 2 4 2 6" xfId="9973" xr:uid="{00000000-0005-0000-0000-0000F2260000}"/>
    <cellStyle name="40% - Accent2 2 4 2 7" xfId="9974" xr:uid="{00000000-0005-0000-0000-0000F3260000}"/>
    <cellStyle name="40% - Accent2 2 4 2 8" xfId="9975" xr:uid="{00000000-0005-0000-0000-0000F4260000}"/>
    <cellStyle name="40% - Accent2 2 4 2 9" xfId="9976" xr:uid="{00000000-0005-0000-0000-0000F5260000}"/>
    <cellStyle name="40% - Accent2 2 4 3" xfId="9977" xr:uid="{00000000-0005-0000-0000-0000F6260000}"/>
    <cellStyle name="40% - Accent2 2 4 3 10" xfId="9978" xr:uid="{00000000-0005-0000-0000-0000F7260000}"/>
    <cellStyle name="40% - Accent2 2 4 3 2" xfId="9979" xr:uid="{00000000-0005-0000-0000-0000F8260000}"/>
    <cellStyle name="40% - Accent2 2 4 3 3" xfId="9980" xr:uid="{00000000-0005-0000-0000-0000F9260000}"/>
    <cellStyle name="40% - Accent2 2 4 3 4" xfId="9981" xr:uid="{00000000-0005-0000-0000-0000FA260000}"/>
    <cellStyle name="40% - Accent2 2 4 3 5" xfId="9982" xr:uid="{00000000-0005-0000-0000-0000FB260000}"/>
    <cellStyle name="40% - Accent2 2 4 3 6" xfId="9983" xr:uid="{00000000-0005-0000-0000-0000FC260000}"/>
    <cellStyle name="40% - Accent2 2 4 3 7" xfId="9984" xr:uid="{00000000-0005-0000-0000-0000FD260000}"/>
    <cellStyle name="40% - Accent2 2 4 3 8" xfId="9985" xr:uid="{00000000-0005-0000-0000-0000FE260000}"/>
    <cellStyle name="40% - Accent2 2 4 3 9" xfId="9986" xr:uid="{00000000-0005-0000-0000-0000FF260000}"/>
    <cellStyle name="40% - Accent2 2 4 4" xfId="9987" xr:uid="{00000000-0005-0000-0000-000000270000}"/>
    <cellStyle name="40% - Accent2 2 4 5" xfId="9988" xr:uid="{00000000-0005-0000-0000-000001270000}"/>
    <cellStyle name="40% - Accent2 2 4 6" xfId="9989" xr:uid="{00000000-0005-0000-0000-000002270000}"/>
    <cellStyle name="40% - Accent2 2 4 7" xfId="9990" xr:uid="{00000000-0005-0000-0000-000003270000}"/>
    <cellStyle name="40% - Accent2 2 4 7 2" xfId="9991" xr:uid="{00000000-0005-0000-0000-000004270000}"/>
    <cellStyle name="40% - Accent2 2 4 8" xfId="9992" xr:uid="{00000000-0005-0000-0000-000005270000}"/>
    <cellStyle name="40% - Accent2 2 4 9" xfId="9993" xr:uid="{00000000-0005-0000-0000-000006270000}"/>
    <cellStyle name="40% - Accent2 2 5" xfId="9994" xr:uid="{00000000-0005-0000-0000-000007270000}"/>
    <cellStyle name="40% - Accent2 2 5 10" xfId="9995" xr:uid="{00000000-0005-0000-0000-000008270000}"/>
    <cellStyle name="40% - Accent2 2 5 11" xfId="9996" xr:uid="{00000000-0005-0000-0000-000009270000}"/>
    <cellStyle name="40% - Accent2 2 5 12" xfId="9997" xr:uid="{00000000-0005-0000-0000-00000A270000}"/>
    <cellStyle name="40% - Accent2 2 5 2" xfId="9998" xr:uid="{00000000-0005-0000-0000-00000B270000}"/>
    <cellStyle name="40% - Accent2 2 5 2 10" xfId="9999" xr:uid="{00000000-0005-0000-0000-00000C270000}"/>
    <cellStyle name="40% - Accent2 2 5 2 11" xfId="10000" xr:uid="{00000000-0005-0000-0000-00000D270000}"/>
    <cellStyle name="40% - Accent2 2 5 2 2" xfId="10001" xr:uid="{00000000-0005-0000-0000-00000E270000}"/>
    <cellStyle name="40% - Accent2 2 5 2 2 10" xfId="10002" xr:uid="{00000000-0005-0000-0000-00000F270000}"/>
    <cellStyle name="40% - Accent2 2 5 2 2 2" xfId="10003" xr:uid="{00000000-0005-0000-0000-000010270000}"/>
    <cellStyle name="40% - Accent2 2 5 2 2 3" xfId="10004" xr:uid="{00000000-0005-0000-0000-000011270000}"/>
    <cellStyle name="40% - Accent2 2 5 2 2 4" xfId="10005" xr:uid="{00000000-0005-0000-0000-000012270000}"/>
    <cellStyle name="40% - Accent2 2 5 2 2 5" xfId="10006" xr:uid="{00000000-0005-0000-0000-000013270000}"/>
    <cellStyle name="40% - Accent2 2 5 2 2 6" xfId="10007" xr:uid="{00000000-0005-0000-0000-000014270000}"/>
    <cellStyle name="40% - Accent2 2 5 2 2 7" xfId="10008" xr:uid="{00000000-0005-0000-0000-000015270000}"/>
    <cellStyle name="40% - Accent2 2 5 2 2 8" xfId="10009" xr:uid="{00000000-0005-0000-0000-000016270000}"/>
    <cellStyle name="40% - Accent2 2 5 2 2 9" xfId="10010" xr:uid="{00000000-0005-0000-0000-000017270000}"/>
    <cellStyle name="40% - Accent2 2 5 2 3" xfId="10011" xr:uid="{00000000-0005-0000-0000-000018270000}"/>
    <cellStyle name="40% - Accent2 2 5 2 4" xfId="10012" xr:uid="{00000000-0005-0000-0000-000019270000}"/>
    <cellStyle name="40% - Accent2 2 5 2 5" xfId="10013" xr:uid="{00000000-0005-0000-0000-00001A270000}"/>
    <cellStyle name="40% - Accent2 2 5 2 6" xfId="10014" xr:uid="{00000000-0005-0000-0000-00001B270000}"/>
    <cellStyle name="40% - Accent2 2 5 2 7" xfId="10015" xr:uid="{00000000-0005-0000-0000-00001C270000}"/>
    <cellStyle name="40% - Accent2 2 5 2 8" xfId="10016" xr:uid="{00000000-0005-0000-0000-00001D270000}"/>
    <cellStyle name="40% - Accent2 2 5 2 9" xfId="10017" xr:uid="{00000000-0005-0000-0000-00001E270000}"/>
    <cellStyle name="40% - Accent2 2 5 3" xfId="10018" xr:uid="{00000000-0005-0000-0000-00001F270000}"/>
    <cellStyle name="40% - Accent2 2 5 3 10" xfId="10019" xr:uid="{00000000-0005-0000-0000-000020270000}"/>
    <cellStyle name="40% - Accent2 2 5 3 11" xfId="10020" xr:uid="{00000000-0005-0000-0000-000021270000}"/>
    <cellStyle name="40% - Accent2 2 5 3 2" xfId="10021" xr:uid="{00000000-0005-0000-0000-000022270000}"/>
    <cellStyle name="40% - Accent2 2 5 3 3" xfId="10022" xr:uid="{00000000-0005-0000-0000-000023270000}"/>
    <cellStyle name="40% - Accent2 2 5 3 4" xfId="10023" xr:uid="{00000000-0005-0000-0000-000024270000}"/>
    <cellStyle name="40% - Accent2 2 5 3 5" xfId="10024" xr:uid="{00000000-0005-0000-0000-000025270000}"/>
    <cellStyle name="40% - Accent2 2 5 3 6" xfId="10025" xr:uid="{00000000-0005-0000-0000-000026270000}"/>
    <cellStyle name="40% - Accent2 2 5 3 7" xfId="10026" xr:uid="{00000000-0005-0000-0000-000027270000}"/>
    <cellStyle name="40% - Accent2 2 5 3 8" xfId="10027" xr:uid="{00000000-0005-0000-0000-000028270000}"/>
    <cellStyle name="40% - Accent2 2 5 3 9" xfId="10028" xr:uid="{00000000-0005-0000-0000-000029270000}"/>
    <cellStyle name="40% - Accent2 2 5 4" xfId="10029" xr:uid="{00000000-0005-0000-0000-00002A270000}"/>
    <cellStyle name="40% - Accent2 2 5 5" xfId="10030" xr:uid="{00000000-0005-0000-0000-00002B270000}"/>
    <cellStyle name="40% - Accent2 2 5 6" xfId="10031" xr:uid="{00000000-0005-0000-0000-00002C270000}"/>
    <cellStyle name="40% - Accent2 2 5 6 2" xfId="10032" xr:uid="{00000000-0005-0000-0000-00002D270000}"/>
    <cellStyle name="40% - Accent2 2 5 7" xfId="10033" xr:uid="{00000000-0005-0000-0000-00002E270000}"/>
    <cellStyle name="40% - Accent2 2 5 7 2" xfId="10034" xr:uid="{00000000-0005-0000-0000-00002F270000}"/>
    <cellStyle name="40% - Accent2 2 5 8" xfId="10035" xr:uid="{00000000-0005-0000-0000-000030270000}"/>
    <cellStyle name="40% - Accent2 2 5 9" xfId="10036" xr:uid="{00000000-0005-0000-0000-000031270000}"/>
    <cellStyle name="40% - Accent2 2 6" xfId="10037" xr:uid="{00000000-0005-0000-0000-000032270000}"/>
    <cellStyle name="40% - Accent2 2 6 10" xfId="10038" xr:uid="{00000000-0005-0000-0000-000033270000}"/>
    <cellStyle name="40% - Accent2 2 6 11" xfId="10039" xr:uid="{00000000-0005-0000-0000-000034270000}"/>
    <cellStyle name="40% - Accent2 2 6 12" xfId="10040" xr:uid="{00000000-0005-0000-0000-000035270000}"/>
    <cellStyle name="40% - Accent2 2 6 2" xfId="10041" xr:uid="{00000000-0005-0000-0000-000036270000}"/>
    <cellStyle name="40% - Accent2 2 6 2 10" xfId="10042" xr:uid="{00000000-0005-0000-0000-000037270000}"/>
    <cellStyle name="40% - Accent2 2 6 2 11" xfId="10043" xr:uid="{00000000-0005-0000-0000-000038270000}"/>
    <cellStyle name="40% - Accent2 2 6 2 2" xfId="10044" xr:uid="{00000000-0005-0000-0000-000039270000}"/>
    <cellStyle name="40% - Accent2 2 6 2 2 10" xfId="10045" xr:uid="{00000000-0005-0000-0000-00003A270000}"/>
    <cellStyle name="40% - Accent2 2 6 2 2 2" xfId="10046" xr:uid="{00000000-0005-0000-0000-00003B270000}"/>
    <cellStyle name="40% - Accent2 2 6 2 2 3" xfId="10047" xr:uid="{00000000-0005-0000-0000-00003C270000}"/>
    <cellStyle name="40% - Accent2 2 6 2 2 4" xfId="10048" xr:uid="{00000000-0005-0000-0000-00003D270000}"/>
    <cellStyle name="40% - Accent2 2 6 2 2 5" xfId="10049" xr:uid="{00000000-0005-0000-0000-00003E270000}"/>
    <cellStyle name="40% - Accent2 2 6 2 2 6" xfId="10050" xr:uid="{00000000-0005-0000-0000-00003F270000}"/>
    <cellStyle name="40% - Accent2 2 6 2 2 7" xfId="10051" xr:uid="{00000000-0005-0000-0000-000040270000}"/>
    <cellStyle name="40% - Accent2 2 6 2 2 8" xfId="10052" xr:uid="{00000000-0005-0000-0000-000041270000}"/>
    <cellStyle name="40% - Accent2 2 6 2 2 9" xfId="10053" xr:uid="{00000000-0005-0000-0000-000042270000}"/>
    <cellStyle name="40% - Accent2 2 6 2 3" xfId="10054" xr:uid="{00000000-0005-0000-0000-000043270000}"/>
    <cellStyle name="40% - Accent2 2 6 2 4" xfId="10055" xr:uid="{00000000-0005-0000-0000-000044270000}"/>
    <cellStyle name="40% - Accent2 2 6 2 5" xfId="10056" xr:uid="{00000000-0005-0000-0000-000045270000}"/>
    <cellStyle name="40% - Accent2 2 6 2 6" xfId="10057" xr:uid="{00000000-0005-0000-0000-000046270000}"/>
    <cellStyle name="40% - Accent2 2 6 2 7" xfId="10058" xr:uid="{00000000-0005-0000-0000-000047270000}"/>
    <cellStyle name="40% - Accent2 2 6 2 8" xfId="10059" xr:uid="{00000000-0005-0000-0000-000048270000}"/>
    <cellStyle name="40% - Accent2 2 6 2 9" xfId="10060" xr:uid="{00000000-0005-0000-0000-000049270000}"/>
    <cellStyle name="40% - Accent2 2 6 3" xfId="10061" xr:uid="{00000000-0005-0000-0000-00004A270000}"/>
    <cellStyle name="40% - Accent2 2 6 3 10" xfId="10062" xr:uid="{00000000-0005-0000-0000-00004B270000}"/>
    <cellStyle name="40% - Accent2 2 6 3 2" xfId="10063" xr:uid="{00000000-0005-0000-0000-00004C270000}"/>
    <cellStyle name="40% - Accent2 2 6 3 3" xfId="10064" xr:uid="{00000000-0005-0000-0000-00004D270000}"/>
    <cellStyle name="40% - Accent2 2 6 3 4" xfId="10065" xr:uid="{00000000-0005-0000-0000-00004E270000}"/>
    <cellStyle name="40% - Accent2 2 6 3 5" xfId="10066" xr:uid="{00000000-0005-0000-0000-00004F270000}"/>
    <cellStyle name="40% - Accent2 2 6 3 6" xfId="10067" xr:uid="{00000000-0005-0000-0000-000050270000}"/>
    <cellStyle name="40% - Accent2 2 6 3 7" xfId="10068" xr:uid="{00000000-0005-0000-0000-000051270000}"/>
    <cellStyle name="40% - Accent2 2 6 3 8" xfId="10069" xr:uid="{00000000-0005-0000-0000-000052270000}"/>
    <cellStyle name="40% - Accent2 2 6 3 9" xfId="10070" xr:uid="{00000000-0005-0000-0000-000053270000}"/>
    <cellStyle name="40% - Accent2 2 6 4" xfId="10071" xr:uid="{00000000-0005-0000-0000-000054270000}"/>
    <cellStyle name="40% - Accent2 2 6 5" xfId="10072" xr:uid="{00000000-0005-0000-0000-000055270000}"/>
    <cellStyle name="40% - Accent2 2 6 6" xfId="10073" xr:uid="{00000000-0005-0000-0000-000056270000}"/>
    <cellStyle name="40% - Accent2 2 6 7" xfId="10074" xr:uid="{00000000-0005-0000-0000-000057270000}"/>
    <cellStyle name="40% - Accent2 2 6 8" xfId="10075" xr:uid="{00000000-0005-0000-0000-000058270000}"/>
    <cellStyle name="40% - Accent2 2 6 9" xfId="10076" xr:uid="{00000000-0005-0000-0000-000059270000}"/>
    <cellStyle name="40% - Accent2 2 7" xfId="10077" xr:uid="{00000000-0005-0000-0000-00005A270000}"/>
    <cellStyle name="40% - Accent2 2 7 10" xfId="10078" xr:uid="{00000000-0005-0000-0000-00005B270000}"/>
    <cellStyle name="40% - Accent2 2 7 11" xfId="10079" xr:uid="{00000000-0005-0000-0000-00005C270000}"/>
    <cellStyle name="40% - Accent2 2 7 2" xfId="10080" xr:uid="{00000000-0005-0000-0000-00005D270000}"/>
    <cellStyle name="40% - Accent2 2 7 2 10" xfId="10081" xr:uid="{00000000-0005-0000-0000-00005E270000}"/>
    <cellStyle name="40% - Accent2 2 7 2 2" xfId="10082" xr:uid="{00000000-0005-0000-0000-00005F270000}"/>
    <cellStyle name="40% - Accent2 2 7 2 3" xfId="10083" xr:uid="{00000000-0005-0000-0000-000060270000}"/>
    <cellStyle name="40% - Accent2 2 7 2 4" xfId="10084" xr:uid="{00000000-0005-0000-0000-000061270000}"/>
    <cellStyle name="40% - Accent2 2 7 2 5" xfId="10085" xr:uid="{00000000-0005-0000-0000-000062270000}"/>
    <cellStyle name="40% - Accent2 2 7 2 6" xfId="10086" xr:uid="{00000000-0005-0000-0000-000063270000}"/>
    <cellStyle name="40% - Accent2 2 7 2 7" xfId="10087" xr:uid="{00000000-0005-0000-0000-000064270000}"/>
    <cellStyle name="40% - Accent2 2 7 2 8" xfId="10088" xr:uid="{00000000-0005-0000-0000-000065270000}"/>
    <cellStyle name="40% - Accent2 2 7 2 9" xfId="10089" xr:uid="{00000000-0005-0000-0000-000066270000}"/>
    <cellStyle name="40% - Accent2 2 7 3" xfId="10090" xr:uid="{00000000-0005-0000-0000-000067270000}"/>
    <cellStyle name="40% - Accent2 2 7 4" xfId="10091" xr:uid="{00000000-0005-0000-0000-000068270000}"/>
    <cellStyle name="40% - Accent2 2 7 5" xfId="10092" xr:uid="{00000000-0005-0000-0000-000069270000}"/>
    <cellStyle name="40% - Accent2 2 7 6" xfId="10093" xr:uid="{00000000-0005-0000-0000-00006A270000}"/>
    <cellStyle name="40% - Accent2 2 7 7" xfId="10094" xr:uid="{00000000-0005-0000-0000-00006B270000}"/>
    <cellStyle name="40% - Accent2 2 7 8" xfId="10095" xr:uid="{00000000-0005-0000-0000-00006C270000}"/>
    <cellStyle name="40% - Accent2 2 7 9" xfId="10096" xr:uid="{00000000-0005-0000-0000-00006D270000}"/>
    <cellStyle name="40% - Accent2 2 8" xfId="10097" xr:uid="{00000000-0005-0000-0000-00006E270000}"/>
    <cellStyle name="40% - Accent2 2 8 10" xfId="10098" xr:uid="{00000000-0005-0000-0000-00006F270000}"/>
    <cellStyle name="40% - Accent2 2 8 2" xfId="10099" xr:uid="{00000000-0005-0000-0000-000070270000}"/>
    <cellStyle name="40% - Accent2 2 8 2 2" xfId="10100" xr:uid="{00000000-0005-0000-0000-000071270000}"/>
    <cellStyle name="40% - Accent2 2 8 3" xfId="10101" xr:uid="{00000000-0005-0000-0000-000072270000}"/>
    <cellStyle name="40% - Accent2 2 8 4" xfId="10102" xr:uid="{00000000-0005-0000-0000-000073270000}"/>
    <cellStyle name="40% - Accent2 2 8 5" xfId="10103" xr:uid="{00000000-0005-0000-0000-000074270000}"/>
    <cellStyle name="40% - Accent2 2 8 6" xfId="10104" xr:uid="{00000000-0005-0000-0000-000075270000}"/>
    <cellStyle name="40% - Accent2 2 8 7" xfId="10105" xr:uid="{00000000-0005-0000-0000-000076270000}"/>
    <cellStyle name="40% - Accent2 2 8 8" xfId="10106" xr:uid="{00000000-0005-0000-0000-000077270000}"/>
    <cellStyle name="40% - Accent2 2 8 9" xfId="10107" xr:uid="{00000000-0005-0000-0000-000078270000}"/>
    <cellStyle name="40% - Accent2 2 9" xfId="10108" xr:uid="{00000000-0005-0000-0000-000079270000}"/>
    <cellStyle name="40% - Accent2 2 9 2" xfId="10109" xr:uid="{00000000-0005-0000-0000-00007A270000}"/>
    <cellStyle name="40% - Accent2 2 9 2 2" xfId="10110" xr:uid="{00000000-0005-0000-0000-00007B270000}"/>
    <cellStyle name="40% - Accent2 2 9 3" xfId="10111" xr:uid="{00000000-0005-0000-0000-00007C270000}"/>
    <cellStyle name="40% - Accent2 20" xfId="10112" xr:uid="{00000000-0005-0000-0000-00007D270000}"/>
    <cellStyle name="40% - Accent2 20 2" xfId="10113" xr:uid="{00000000-0005-0000-0000-00007E270000}"/>
    <cellStyle name="40% - Accent2 21" xfId="10114" xr:uid="{00000000-0005-0000-0000-00007F270000}"/>
    <cellStyle name="40% - Accent2 21 2" xfId="10115" xr:uid="{00000000-0005-0000-0000-000080270000}"/>
    <cellStyle name="40% - Accent2 22" xfId="10116" xr:uid="{00000000-0005-0000-0000-000081270000}"/>
    <cellStyle name="40% - Accent2 22 2" xfId="10117" xr:uid="{00000000-0005-0000-0000-000082270000}"/>
    <cellStyle name="40% - Accent2 23" xfId="10118" xr:uid="{00000000-0005-0000-0000-000083270000}"/>
    <cellStyle name="40% - Accent2 23 10" xfId="10119" xr:uid="{00000000-0005-0000-0000-000084270000}"/>
    <cellStyle name="40% - Accent2 23 11" xfId="10120" xr:uid="{00000000-0005-0000-0000-000085270000}"/>
    <cellStyle name="40% - Accent2 23 12" xfId="10121" xr:uid="{00000000-0005-0000-0000-000086270000}"/>
    <cellStyle name="40% - Accent2 23 13" xfId="10122" xr:uid="{00000000-0005-0000-0000-000087270000}"/>
    <cellStyle name="40% - Accent2 23 14" xfId="10123" xr:uid="{00000000-0005-0000-0000-000088270000}"/>
    <cellStyle name="40% - Accent2 23 15" xfId="10124" xr:uid="{00000000-0005-0000-0000-000089270000}"/>
    <cellStyle name="40% - Accent2 23 16" xfId="10125" xr:uid="{00000000-0005-0000-0000-00008A270000}"/>
    <cellStyle name="40% - Accent2 23 17" xfId="10126" xr:uid="{00000000-0005-0000-0000-00008B270000}"/>
    <cellStyle name="40% - Accent2 23 18" xfId="10127" xr:uid="{00000000-0005-0000-0000-00008C270000}"/>
    <cellStyle name="40% - Accent2 23 19" xfId="10128" xr:uid="{00000000-0005-0000-0000-00008D270000}"/>
    <cellStyle name="40% - Accent2 23 2" xfId="10129" xr:uid="{00000000-0005-0000-0000-00008E270000}"/>
    <cellStyle name="40% - Accent2 23 20" xfId="10130" xr:uid="{00000000-0005-0000-0000-00008F270000}"/>
    <cellStyle name="40% - Accent2 23 21" xfId="10131" xr:uid="{00000000-0005-0000-0000-000090270000}"/>
    <cellStyle name="40% - Accent2 23 22" xfId="10132" xr:uid="{00000000-0005-0000-0000-000091270000}"/>
    <cellStyle name="40% - Accent2 23 23" xfId="10133" xr:uid="{00000000-0005-0000-0000-000092270000}"/>
    <cellStyle name="40% - Accent2 23 24" xfId="10134" xr:uid="{00000000-0005-0000-0000-000093270000}"/>
    <cellStyle name="40% - Accent2 23 25" xfId="10135" xr:uid="{00000000-0005-0000-0000-000094270000}"/>
    <cellStyle name="40% - Accent2 23 26" xfId="10136" xr:uid="{00000000-0005-0000-0000-000095270000}"/>
    <cellStyle name="40% - Accent2 23 27" xfId="10137" xr:uid="{00000000-0005-0000-0000-000096270000}"/>
    <cellStyle name="40% - Accent2 23 28" xfId="10138" xr:uid="{00000000-0005-0000-0000-000097270000}"/>
    <cellStyle name="40% - Accent2 23 29" xfId="10139" xr:uid="{00000000-0005-0000-0000-000098270000}"/>
    <cellStyle name="40% - Accent2 23 3" xfId="10140" xr:uid="{00000000-0005-0000-0000-000099270000}"/>
    <cellStyle name="40% - Accent2 23 30" xfId="10141" xr:uid="{00000000-0005-0000-0000-00009A270000}"/>
    <cellStyle name="40% - Accent2 23 31" xfId="10142" xr:uid="{00000000-0005-0000-0000-00009B270000}"/>
    <cellStyle name="40% - Accent2 23 32" xfId="10143" xr:uid="{00000000-0005-0000-0000-00009C270000}"/>
    <cellStyle name="40% - Accent2 23 33" xfId="10144" xr:uid="{00000000-0005-0000-0000-00009D270000}"/>
    <cellStyle name="40% - Accent2 23 34" xfId="10145" xr:uid="{00000000-0005-0000-0000-00009E270000}"/>
    <cellStyle name="40% - Accent2 23 35" xfId="10146" xr:uid="{00000000-0005-0000-0000-00009F270000}"/>
    <cellStyle name="40% - Accent2 23 36" xfId="10147" xr:uid="{00000000-0005-0000-0000-0000A0270000}"/>
    <cellStyle name="40% - Accent2 23 37" xfId="10148" xr:uid="{00000000-0005-0000-0000-0000A1270000}"/>
    <cellStyle name="40% - Accent2 23 38" xfId="10149" xr:uid="{00000000-0005-0000-0000-0000A2270000}"/>
    <cellStyle name="40% - Accent2 23 39" xfId="10150" xr:uid="{00000000-0005-0000-0000-0000A3270000}"/>
    <cellStyle name="40% - Accent2 23 4" xfId="10151" xr:uid="{00000000-0005-0000-0000-0000A4270000}"/>
    <cellStyle name="40% - Accent2 23 40" xfId="10152" xr:uid="{00000000-0005-0000-0000-0000A5270000}"/>
    <cellStyle name="40% - Accent2 23 41" xfId="10153" xr:uid="{00000000-0005-0000-0000-0000A6270000}"/>
    <cellStyle name="40% - Accent2 23 42" xfId="10154" xr:uid="{00000000-0005-0000-0000-0000A7270000}"/>
    <cellStyle name="40% - Accent2 23 43" xfId="10155" xr:uid="{00000000-0005-0000-0000-0000A8270000}"/>
    <cellStyle name="40% - Accent2 23 44" xfId="10156" xr:uid="{00000000-0005-0000-0000-0000A9270000}"/>
    <cellStyle name="40% - Accent2 23 45" xfId="10157" xr:uid="{00000000-0005-0000-0000-0000AA270000}"/>
    <cellStyle name="40% - Accent2 23 46" xfId="10158" xr:uid="{00000000-0005-0000-0000-0000AB270000}"/>
    <cellStyle name="40% - Accent2 23 47" xfId="10159" xr:uid="{00000000-0005-0000-0000-0000AC270000}"/>
    <cellStyle name="40% - Accent2 23 48" xfId="10160" xr:uid="{00000000-0005-0000-0000-0000AD270000}"/>
    <cellStyle name="40% - Accent2 23 49" xfId="10161" xr:uid="{00000000-0005-0000-0000-0000AE270000}"/>
    <cellStyle name="40% - Accent2 23 5" xfId="10162" xr:uid="{00000000-0005-0000-0000-0000AF270000}"/>
    <cellStyle name="40% - Accent2 23 50" xfId="10163" xr:uid="{00000000-0005-0000-0000-0000B0270000}"/>
    <cellStyle name="40% - Accent2 23 51" xfId="10164" xr:uid="{00000000-0005-0000-0000-0000B1270000}"/>
    <cellStyle name="40% - Accent2 23 52" xfId="10165" xr:uid="{00000000-0005-0000-0000-0000B2270000}"/>
    <cellStyle name="40% - Accent2 23 53" xfId="10166" xr:uid="{00000000-0005-0000-0000-0000B3270000}"/>
    <cellStyle name="40% - Accent2 23 54" xfId="10167" xr:uid="{00000000-0005-0000-0000-0000B4270000}"/>
    <cellStyle name="40% - Accent2 23 55" xfId="10168" xr:uid="{00000000-0005-0000-0000-0000B5270000}"/>
    <cellStyle name="40% - Accent2 23 56" xfId="10169" xr:uid="{00000000-0005-0000-0000-0000B6270000}"/>
    <cellStyle name="40% - Accent2 23 57" xfId="10170" xr:uid="{00000000-0005-0000-0000-0000B7270000}"/>
    <cellStyle name="40% - Accent2 23 58" xfId="10171" xr:uid="{00000000-0005-0000-0000-0000B8270000}"/>
    <cellStyle name="40% - Accent2 23 59" xfId="10172" xr:uid="{00000000-0005-0000-0000-0000B9270000}"/>
    <cellStyle name="40% - Accent2 23 6" xfId="10173" xr:uid="{00000000-0005-0000-0000-0000BA270000}"/>
    <cellStyle name="40% - Accent2 23 60" xfId="10174" xr:uid="{00000000-0005-0000-0000-0000BB270000}"/>
    <cellStyle name="40% - Accent2 23 61" xfId="10175" xr:uid="{00000000-0005-0000-0000-0000BC270000}"/>
    <cellStyle name="40% - Accent2 23 62" xfId="10176" xr:uid="{00000000-0005-0000-0000-0000BD270000}"/>
    <cellStyle name="40% - Accent2 23 63" xfId="10177" xr:uid="{00000000-0005-0000-0000-0000BE270000}"/>
    <cellStyle name="40% - Accent2 23 64" xfId="10178" xr:uid="{00000000-0005-0000-0000-0000BF270000}"/>
    <cellStyle name="40% - Accent2 23 65" xfId="10179" xr:uid="{00000000-0005-0000-0000-0000C0270000}"/>
    <cellStyle name="40% - Accent2 23 66" xfId="10180" xr:uid="{00000000-0005-0000-0000-0000C1270000}"/>
    <cellStyle name="40% - Accent2 23 67" xfId="10181" xr:uid="{00000000-0005-0000-0000-0000C2270000}"/>
    <cellStyle name="40% - Accent2 23 68" xfId="10182" xr:uid="{00000000-0005-0000-0000-0000C3270000}"/>
    <cellStyle name="40% - Accent2 23 69" xfId="10183" xr:uid="{00000000-0005-0000-0000-0000C4270000}"/>
    <cellStyle name="40% - Accent2 23 7" xfId="10184" xr:uid="{00000000-0005-0000-0000-0000C5270000}"/>
    <cellStyle name="40% - Accent2 23 70" xfId="10185" xr:uid="{00000000-0005-0000-0000-0000C6270000}"/>
    <cellStyle name="40% - Accent2 23 71" xfId="10186" xr:uid="{00000000-0005-0000-0000-0000C7270000}"/>
    <cellStyle name="40% - Accent2 23 72" xfId="10187" xr:uid="{00000000-0005-0000-0000-0000C8270000}"/>
    <cellStyle name="40% - Accent2 23 73" xfId="10188" xr:uid="{00000000-0005-0000-0000-0000C9270000}"/>
    <cellStyle name="40% - Accent2 23 74" xfId="10189" xr:uid="{00000000-0005-0000-0000-0000CA270000}"/>
    <cellStyle name="40% - Accent2 23 75" xfId="10190" xr:uid="{00000000-0005-0000-0000-0000CB270000}"/>
    <cellStyle name="40% - Accent2 23 76" xfId="10191" xr:uid="{00000000-0005-0000-0000-0000CC270000}"/>
    <cellStyle name="40% - Accent2 23 77" xfId="10192" xr:uid="{00000000-0005-0000-0000-0000CD270000}"/>
    <cellStyle name="40% - Accent2 23 78" xfId="10193" xr:uid="{00000000-0005-0000-0000-0000CE270000}"/>
    <cellStyle name="40% - Accent2 23 79" xfId="10194" xr:uid="{00000000-0005-0000-0000-0000CF270000}"/>
    <cellStyle name="40% - Accent2 23 8" xfId="10195" xr:uid="{00000000-0005-0000-0000-0000D0270000}"/>
    <cellStyle name="40% - Accent2 23 80" xfId="10196" xr:uid="{00000000-0005-0000-0000-0000D1270000}"/>
    <cellStyle name="40% - Accent2 23 81" xfId="10197" xr:uid="{00000000-0005-0000-0000-0000D2270000}"/>
    <cellStyle name="40% - Accent2 23 82" xfId="10198" xr:uid="{00000000-0005-0000-0000-0000D3270000}"/>
    <cellStyle name="40% - Accent2 23 83" xfId="10199" xr:uid="{00000000-0005-0000-0000-0000D4270000}"/>
    <cellStyle name="40% - Accent2 23 84" xfId="10200" xr:uid="{00000000-0005-0000-0000-0000D5270000}"/>
    <cellStyle name="40% - Accent2 23 85" xfId="10201" xr:uid="{00000000-0005-0000-0000-0000D6270000}"/>
    <cellStyle name="40% - Accent2 23 86" xfId="10202" xr:uid="{00000000-0005-0000-0000-0000D7270000}"/>
    <cellStyle name="40% - Accent2 23 87" xfId="10203" xr:uid="{00000000-0005-0000-0000-0000D8270000}"/>
    <cellStyle name="40% - Accent2 23 88" xfId="10204" xr:uid="{00000000-0005-0000-0000-0000D9270000}"/>
    <cellStyle name="40% - Accent2 23 89" xfId="10205" xr:uid="{00000000-0005-0000-0000-0000DA270000}"/>
    <cellStyle name="40% - Accent2 23 9" xfId="10206" xr:uid="{00000000-0005-0000-0000-0000DB270000}"/>
    <cellStyle name="40% - Accent2 23 90" xfId="10207" xr:uid="{00000000-0005-0000-0000-0000DC270000}"/>
    <cellStyle name="40% - Accent2 23 91" xfId="10208" xr:uid="{00000000-0005-0000-0000-0000DD270000}"/>
    <cellStyle name="40% - Accent2 23 92" xfId="10209" xr:uid="{00000000-0005-0000-0000-0000DE270000}"/>
    <cellStyle name="40% - Accent2 23 93" xfId="10210" xr:uid="{00000000-0005-0000-0000-0000DF270000}"/>
    <cellStyle name="40% - Accent2 24" xfId="10211" xr:uid="{00000000-0005-0000-0000-0000E0270000}"/>
    <cellStyle name="40% - Accent2 24 10" xfId="10212" xr:uid="{00000000-0005-0000-0000-0000E1270000}"/>
    <cellStyle name="40% - Accent2 24 11" xfId="10213" xr:uid="{00000000-0005-0000-0000-0000E2270000}"/>
    <cellStyle name="40% - Accent2 24 12" xfId="10214" xr:uid="{00000000-0005-0000-0000-0000E3270000}"/>
    <cellStyle name="40% - Accent2 24 13" xfId="10215" xr:uid="{00000000-0005-0000-0000-0000E4270000}"/>
    <cellStyle name="40% - Accent2 24 14" xfId="10216" xr:uid="{00000000-0005-0000-0000-0000E5270000}"/>
    <cellStyle name="40% - Accent2 24 15" xfId="10217" xr:uid="{00000000-0005-0000-0000-0000E6270000}"/>
    <cellStyle name="40% - Accent2 24 16" xfId="10218" xr:uid="{00000000-0005-0000-0000-0000E7270000}"/>
    <cellStyle name="40% - Accent2 24 17" xfId="10219" xr:uid="{00000000-0005-0000-0000-0000E8270000}"/>
    <cellStyle name="40% - Accent2 24 18" xfId="10220" xr:uid="{00000000-0005-0000-0000-0000E9270000}"/>
    <cellStyle name="40% - Accent2 24 19" xfId="10221" xr:uid="{00000000-0005-0000-0000-0000EA270000}"/>
    <cellStyle name="40% - Accent2 24 2" xfId="10222" xr:uid="{00000000-0005-0000-0000-0000EB270000}"/>
    <cellStyle name="40% - Accent2 24 20" xfId="10223" xr:uid="{00000000-0005-0000-0000-0000EC270000}"/>
    <cellStyle name="40% - Accent2 24 21" xfId="10224" xr:uid="{00000000-0005-0000-0000-0000ED270000}"/>
    <cellStyle name="40% - Accent2 24 22" xfId="10225" xr:uid="{00000000-0005-0000-0000-0000EE270000}"/>
    <cellStyle name="40% - Accent2 24 23" xfId="10226" xr:uid="{00000000-0005-0000-0000-0000EF270000}"/>
    <cellStyle name="40% - Accent2 24 24" xfId="10227" xr:uid="{00000000-0005-0000-0000-0000F0270000}"/>
    <cellStyle name="40% - Accent2 24 25" xfId="10228" xr:uid="{00000000-0005-0000-0000-0000F1270000}"/>
    <cellStyle name="40% - Accent2 24 26" xfId="10229" xr:uid="{00000000-0005-0000-0000-0000F2270000}"/>
    <cellStyle name="40% - Accent2 24 27" xfId="10230" xr:uid="{00000000-0005-0000-0000-0000F3270000}"/>
    <cellStyle name="40% - Accent2 24 28" xfId="10231" xr:uid="{00000000-0005-0000-0000-0000F4270000}"/>
    <cellStyle name="40% - Accent2 24 29" xfId="10232" xr:uid="{00000000-0005-0000-0000-0000F5270000}"/>
    <cellStyle name="40% - Accent2 24 3" xfId="10233" xr:uid="{00000000-0005-0000-0000-0000F6270000}"/>
    <cellStyle name="40% - Accent2 24 30" xfId="10234" xr:uid="{00000000-0005-0000-0000-0000F7270000}"/>
    <cellStyle name="40% - Accent2 24 31" xfId="10235" xr:uid="{00000000-0005-0000-0000-0000F8270000}"/>
    <cellStyle name="40% - Accent2 24 32" xfId="10236" xr:uid="{00000000-0005-0000-0000-0000F9270000}"/>
    <cellStyle name="40% - Accent2 24 33" xfId="10237" xr:uid="{00000000-0005-0000-0000-0000FA270000}"/>
    <cellStyle name="40% - Accent2 24 34" xfId="10238" xr:uid="{00000000-0005-0000-0000-0000FB270000}"/>
    <cellStyle name="40% - Accent2 24 35" xfId="10239" xr:uid="{00000000-0005-0000-0000-0000FC270000}"/>
    <cellStyle name="40% - Accent2 24 36" xfId="10240" xr:uid="{00000000-0005-0000-0000-0000FD270000}"/>
    <cellStyle name="40% - Accent2 24 37" xfId="10241" xr:uid="{00000000-0005-0000-0000-0000FE270000}"/>
    <cellStyle name="40% - Accent2 24 38" xfId="10242" xr:uid="{00000000-0005-0000-0000-0000FF270000}"/>
    <cellStyle name="40% - Accent2 24 39" xfId="10243" xr:uid="{00000000-0005-0000-0000-000000280000}"/>
    <cellStyle name="40% - Accent2 24 4" xfId="10244" xr:uid="{00000000-0005-0000-0000-000001280000}"/>
    <cellStyle name="40% - Accent2 24 40" xfId="10245" xr:uid="{00000000-0005-0000-0000-000002280000}"/>
    <cellStyle name="40% - Accent2 24 41" xfId="10246" xr:uid="{00000000-0005-0000-0000-000003280000}"/>
    <cellStyle name="40% - Accent2 24 42" xfId="10247" xr:uid="{00000000-0005-0000-0000-000004280000}"/>
    <cellStyle name="40% - Accent2 24 43" xfId="10248" xr:uid="{00000000-0005-0000-0000-000005280000}"/>
    <cellStyle name="40% - Accent2 24 44" xfId="10249" xr:uid="{00000000-0005-0000-0000-000006280000}"/>
    <cellStyle name="40% - Accent2 24 45" xfId="10250" xr:uid="{00000000-0005-0000-0000-000007280000}"/>
    <cellStyle name="40% - Accent2 24 46" xfId="10251" xr:uid="{00000000-0005-0000-0000-000008280000}"/>
    <cellStyle name="40% - Accent2 24 47" xfId="10252" xr:uid="{00000000-0005-0000-0000-000009280000}"/>
    <cellStyle name="40% - Accent2 24 48" xfId="10253" xr:uid="{00000000-0005-0000-0000-00000A280000}"/>
    <cellStyle name="40% - Accent2 24 49" xfId="10254" xr:uid="{00000000-0005-0000-0000-00000B280000}"/>
    <cellStyle name="40% - Accent2 24 5" xfId="10255" xr:uid="{00000000-0005-0000-0000-00000C280000}"/>
    <cellStyle name="40% - Accent2 24 50" xfId="10256" xr:uid="{00000000-0005-0000-0000-00000D280000}"/>
    <cellStyle name="40% - Accent2 24 51" xfId="10257" xr:uid="{00000000-0005-0000-0000-00000E280000}"/>
    <cellStyle name="40% - Accent2 24 52" xfId="10258" xr:uid="{00000000-0005-0000-0000-00000F280000}"/>
    <cellStyle name="40% - Accent2 24 53" xfId="10259" xr:uid="{00000000-0005-0000-0000-000010280000}"/>
    <cellStyle name="40% - Accent2 24 54" xfId="10260" xr:uid="{00000000-0005-0000-0000-000011280000}"/>
    <cellStyle name="40% - Accent2 24 55" xfId="10261" xr:uid="{00000000-0005-0000-0000-000012280000}"/>
    <cellStyle name="40% - Accent2 24 56" xfId="10262" xr:uid="{00000000-0005-0000-0000-000013280000}"/>
    <cellStyle name="40% - Accent2 24 57" xfId="10263" xr:uid="{00000000-0005-0000-0000-000014280000}"/>
    <cellStyle name="40% - Accent2 24 58" xfId="10264" xr:uid="{00000000-0005-0000-0000-000015280000}"/>
    <cellStyle name="40% - Accent2 24 59" xfId="10265" xr:uid="{00000000-0005-0000-0000-000016280000}"/>
    <cellStyle name="40% - Accent2 24 6" xfId="10266" xr:uid="{00000000-0005-0000-0000-000017280000}"/>
    <cellStyle name="40% - Accent2 24 60" xfId="10267" xr:uid="{00000000-0005-0000-0000-000018280000}"/>
    <cellStyle name="40% - Accent2 24 61" xfId="10268" xr:uid="{00000000-0005-0000-0000-000019280000}"/>
    <cellStyle name="40% - Accent2 24 62" xfId="10269" xr:uid="{00000000-0005-0000-0000-00001A280000}"/>
    <cellStyle name="40% - Accent2 24 63" xfId="10270" xr:uid="{00000000-0005-0000-0000-00001B280000}"/>
    <cellStyle name="40% - Accent2 24 64" xfId="10271" xr:uid="{00000000-0005-0000-0000-00001C280000}"/>
    <cellStyle name="40% - Accent2 24 65" xfId="10272" xr:uid="{00000000-0005-0000-0000-00001D280000}"/>
    <cellStyle name="40% - Accent2 24 66" xfId="10273" xr:uid="{00000000-0005-0000-0000-00001E280000}"/>
    <cellStyle name="40% - Accent2 24 67" xfId="10274" xr:uid="{00000000-0005-0000-0000-00001F280000}"/>
    <cellStyle name="40% - Accent2 24 68" xfId="10275" xr:uid="{00000000-0005-0000-0000-000020280000}"/>
    <cellStyle name="40% - Accent2 24 69" xfId="10276" xr:uid="{00000000-0005-0000-0000-000021280000}"/>
    <cellStyle name="40% - Accent2 24 7" xfId="10277" xr:uid="{00000000-0005-0000-0000-000022280000}"/>
    <cellStyle name="40% - Accent2 24 70" xfId="10278" xr:uid="{00000000-0005-0000-0000-000023280000}"/>
    <cellStyle name="40% - Accent2 24 71" xfId="10279" xr:uid="{00000000-0005-0000-0000-000024280000}"/>
    <cellStyle name="40% - Accent2 24 72" xfId="10280" xr:uid="{00000000-0005-0000-0000-000025280000}"/>
    <cellStyle name="40% - Accent2 24 73" xfId="10281" xr:uid="{00000000-0005-0000-0000-000026280000}"/>
    <cellStyle name="40% - Accent2 24 74" xfId="10282" xr:uid="{00000000-0005-0000-0000-000027280000}"/>
    <cellStyle name="40% - Accent2 24 75" xfId="10283" xr:uid="{00000000-0005-0000-0000-000028280000}"/>
    <cellStyle name="40% - Accent2 24 76" xfId="10284" xr:uid="{00000000-0005-0000-0000-000029280000}"/>
    <cellStyle name="40% - Accent2 24 77" xfId="10285" xr:uid="{00000000-0005-0000-0000-00002A280000}"/>
    <cellStyle name="40% - Accent2 24 78" xfId="10286" xr:uid="{00000000-0005-0000-0000-00002B280000}"/>
    <cellStyle name="40% - Accent2 24 79" xfId="10287" xr:uid="{00000000-0005-0000-0000-00002C280000}"/>
    <cellStyle name="40% - Accent2 24 8" xfId="10288" xr:uid="{00000000-0005-0000-0000-00002D280000}"/>
    <cellStyle name="40% - Accent2 24 80" xfId="10289" xr:uid="{00000000-0005-0000-0000-00002E280000}"/>
    <cellStyle name="40% - Accent2 24 81" xfId="10290" xr:uid="{00000000-0005-0000-0000-00002F280000}"/>
    <cellStyle name="40% - Accent2 24 82" xfId="10291" xr:uid="{00000000-0005-0000-0000-000030280000}"/>
    <cellStyle name="40% - Accent2 24 83" xfId="10292" xr:uid="{00000000-0005-0000-0000-000031280000}"/>
    <cellStyle name="40% - Accent2 24 84" xfId="10293" xr:uid="{00000000-0005-0000-0000-000032280000}"/>
    <cellStyle name="40% - Accent2 24 85" xfId="10294" xr:uid="{00000000-0005-0000-0000-000033280000}"/>
    <cellStyle name="40% - Accent2 24 86" xfId="10295" xr:uid="{00000000-0005-0000-0000-000034280000}"/>
    <cellStyle name="40% - Accent2 24 87" xfId="10296" xr:uid="{00000000-0005-0000-0000-000035280000}"/>
    <cellStyle name="40% - Accent2 24 88" xfId="10297" xr:uid="{00000000-0005-0000-0000-000036280000}"/>
    <cellStyle name="40% - Accent2 24 89" xfId="10298" xr:uid="{00000000-0005-0000-0000-000037280000}"/>
    <cellStyle name="40% - Accent2 24 9" xfId="10299" xr:uid="{00000000-0005-0000-0000-000038280000}"/>
    <cellStyle name="40% - Accent2 24 90" xfId="10300" xr:uid="{00000000-0005-0000-0000-000039280000}"/>
    <cellStyle name="40% - Accent2 24 91" xfId="10301" xr:uid="{00000000-0005-0000-0000-00003A280000}"/>
    <cellStyle name="40% - Accent2 24 92" xfId="10302" xr:uid="{00000000-0005-0000-0000-00003B280000}"/>
    <cellStyle name="40% - Accent2 24 93" xfId="10303" xr:uid="{00000000-0005-0000-0000-00003C280000}"/>
    <cellStyle name="40% - Accent2 25" xfId="10304" xr:uid="{00000000-0005-0000-0000-00003D280000}"/>
    <cellStyle name="40% - Accent2 25 10" xfId="10305" xr:uid="{00000000-0005-0000-0000-00003E280000}"/>
    <cellStyle name="40% - Accent2 25 11" xfId="10306" xr:uid="{00000000-0005-0000-0000-00003F280000}"/>
    <cellStyle name="40% - Accent2 25 12" xfId="10307" xr:uid="{00000000-0005-0000-0000-000040280000}"/>
    <cellStyle name="40% - Accent2 25 13" xfId="10308" xr:uid="{00000000-0005-0000-0000-000041280000}"/>
    <cellStyle name="40% - Accent2 25 14" xfId="10309" xr:uid="{00000000-0005-0000-0000-000042280000}"/>
    <cellStyle name="40% - Accent2 25 15" xfId="10310" xr:uid="{00000000-0005-0000-0000-000043280000}"/>
    <cellStyle name="40% - Accent2 25 16" xfId="10311" xr:uid="{00000000-0005-0000-0000-000044280000}"/>
    <cellStyle name="40% - Accent2 25 17" xfId="10312" xr:uid="{00000000-0005-0000-0000-000045280000}"/>
    <cellStyle name="40% - Accent2 25 18" xfId="10313" xr:uid="{00000000-0005-0000-0000-000046280000}"/>
    <cellStyle name="40% - Accent2 25 19" xfId="10314" xr:uid="{00000000-0005-0000-0000-000047280000}"/>
    <cellStyle name="40% - Accent2 25 2" xfId="10315" xr:uid="{00000000-0005-0000-0000-000048280000}"/>
    <cellStyle name="40% - Accent2 25 20" xfId="10316" xr:uid="{00000000-0005-0000-0000-000049280000}"/>
    <cellStyle name="40% - Accent2 25 21" xfId="10317" xr:uid="{00000000-0005-0000-0000-00004A280000}"/>
    <cellStyle name="40% - Accent2 25 22" xfId="10318" xr:uid="{00000000-0005-0000-0000-00004B280000}"/>
    <cellStyle name="40% - Accent2 25 23" xfId="10319" xr:uid="{00000000-0005-0000-0000-00004C280000}"/>
    <cellStyle name="40% - Accent2 25 24" xfId="10320" xr:uid="{00000000-0005-0000-0000-00004D280000}"/>
    <cellStyle name="40% - Accent2 25 25" xfId="10321" xr:uid="{00000000-0005-0000-0000-00004E280000}"/>
    <cellStyle name="40% - Accent2 25 26" xfId="10322" xr:uid="{00000000-0005-0000-0000-00004F280000}"/>
    <cellStyle name="40% - Accent2 25 27" xfId="10323" xr:uid="{00000000-0005-0000-0000-000050280000}"/>
    <cellStyle name="40% - Accent2 25 28" xfId="10324" xr:uid="{00000000-0005-0000-0000-000051280000}"/>
    <cellStyle name="40% - Accent2 25 29" xfId="10325" xr:uid="{00000000-0005-0000-0000-000052280000}"/>
    <cellStyle name="40% - Accent2 25 3" xfId="10326" xr:uid="{00000000-0005-0000-0000-000053280000}"/>
    <cellStyle name="40% - Accent2 25 30" xfId="10327" xr:uid="{00000000-0005-0000-0000-000054280000}"/>
    <cellStyle name="40% - Accent2 25 31" xfId="10328" xr:uid="{00000000-0005-0000-0000-000055280000}"/>
    <cellStyle name="40% - Accent2 25 32" xfId="10329" xr:uid="{00000000-0005-0000-0000-000056280000}"/>
    <cellStyle name="40% - Accent2 25 33" xfId="10330" xr:uid="{00000000-0005-0000-0000-000057280000}"/>
    <cellStyle name="40% - Accent2 25 34" xfId="10331" xr:uid="{00000000-0005-0000-0000-000058280000}"/>
    <cellStyle name="40% - Accent2 25 35" xfId="10332" xr:uid="{00000000-0005-0000-0000-000059280000}"/>
    <cellStyle name="40% - Accent2 25 36" xfId="10333" xr:uid="{00000000-0005-0000-0000-00005A280000}"/>
    <cellStyle name="40% - Accent2 25 37" xfId="10334" xr:uid="{00000000-0005-0000-0000-00005B280000}"/>
    <cellStyle name="40% - Accent2 25 38" xfId="10335" xr:uid="{00000000-0005-0000-0000-00005C280000}"/>
    <cellStyle name="40% - Accent2 25 39" xfId="10336" xr:uid="{00000000-0005-0000-0000-00005D280000}"/>
    <cellStyle name="40% - Accent2 25 4" xfId="10337" xr:uid="{00000000-0005-0000-0000-00005E280000}"/>
    <cellStyle name="40% - Accent2 25 40" xfId="10338" xr:uid="{00000000-0005-0000-0000-00005F280000}"/>
    <cellStyle name="40% - Accent2 25 41" xfId="10339" xr:uid="{00000000-0005-0000-0000-000060280000}"/>
    <cellStyle name="40% - Accent2 25 42" xfId="10340" xr:uid="{00000000-0005-0000-0000-000061280000}"/>
    <cellStyle name="40% - Accent2 25 43" xfId="10341" xr:uid="{00000000-0005-0000-0000-000062280000}"/>
    <cellStyle name="40% - Accent2 25 44" xfId="10342" xr:uid="{00000000-0005-0000-0000-000063280000}"/>
    <cellStyle name="40% - Accent2 25 45" xfId="10343" xr:uid="{00000000-0005-0000-0000-000064280000}"/>
    <cellStyle name="40% - Accent2 25 46" xfId="10344" xr:uid="{00000000-0005-0000-0000-000065280000}"/>
    <cellStyle name="40% - Accent2 25 47" xfId="10345" xr:uid="{00000000-0005-0000-0000-000066280000}"/>
    <cellStyle name="40% - Accent2 25 48" xfId="10346" xr:uid="{00000000-0005-0000-0000-000067280000}"/>
    <cellStyle name="40% - Accent2 25 49" xfId="10347" xr:uid="{00000000-0005-0000-0000-000068280000}"/>
    <cellStyle name="40% - Accent2 25 5" xfId="10348" xr:uid="{00000000-0005-0000-0000-000069280000}"/>
    <cellStyle name="40% - Accent2 25 50" xfId="10349" xr:uid="{00000000-0005-0000-0000-00006A280000}"/>
    <cellStyle name="40% - Accent2 25 51" xfId="10350" xr:uid="{00000000-0005-0000-0000-00006B280000}"/>
    <cellStyle name="40% - Accent2 25 52" xfId="10351" xr:uid="{00000000-0005-0000-0000-00006C280000}"/>
    <cellStyle name="40% - Accent2 25 53" xfId="10352" xr:uid="{00000000-0005-0000-0000-00006D280000}"/>
    <cellStyle name="40% - Accent2 25 54" xfId="10353" xr:uid="{00000000-0005-0000-0000-00006E280000}"/>
    <cellStyle name="40% - Accent2 25 55" xfId="10354" xr:uid="{00000000-0005-0000-0000-00006F280000}"/>
    <cellStyle name="40% - Accent2 25 56" xfId="10355" xr:uid="{00000000-0005-0000-0000-000070280000}"/>
    <cellStyle name="40% - Accent2 25 57" xfId="10356" xr:uid="{00000000-0005-0000-0000-000071280000}"/>
    <cellStyle name="40% - Accent2 25 58" xfId="10357" xr:uid="{00000000-0005-0000-0000-000072280000}"/>
    <cellStyle name="40% - Accent2 25 59" xfId="10358" xr:uid="{00000000-0005-0000-0000-000073280000}"/>
    <cellStyle name="40% - Accent2 25 6" xfId="10359" xr:uid="{00000000-0005-0000-0000-000074280000}"/>
    <cellStyle name="40% - Accent2 25 60" xfId="10360" xr:uid="{00000000-0005-0000-0000-000075280000}"/>
    <cellStyle name="40% - Accent2 25 61" xfId="10361" xr:uid="{00000000-0005-0000-0000-000076280000}"/>
    <cellStyle name="40% - Accent2 25 62" xfId="10362" xr:uid="{00000000-0005-0000-0000-000077280000}"/>
    <cellStyle name="40% - Accent2 25 63" xfId="10363" xr:uid="{00000000-0005-0000-0000-000078280000}"/>
    <cellStyle name="40% - Accent2 25 64" xfId="10364" xr:uid="{00000000-0005-0000-0000-000079280000}"/>
    <cellStyle name="40% - Accent2 25 65" xfId="10365" xr:uid="{00000000-0005-0000-0000-00007A280000}"/>
    <cellStyle name="40% - Accent2 25 66" xfId="10366" xr:uid="{00000000-0005-0000-0000-00007B280000}"/>
    <cellStyle name="40% - Accent2 25 67" xfId="10367" xr:uid="{00000000-0005-0000-0000-00007C280000}"/>
    <cellStyle name="40% - Accent2 25 68" xfId="10368" xr:uid="{00000000-0005-0000-0000-00007D280000}"/>
    <cellStyle name="40% - Accent2 25 69" xfId="10369" xr:uid="{00000000-0005-0000-0000-00007E280000}"/>
    <cellStyle name="40% - Accent2 25 7" xfId="10370" xr:uid="{00000000-0005-0000-0000-00007F280000}"/>
    <cellStyle name="40% - Accent2 25 70" xfId="10371" xr:uid="{00000000-0005-0000-0000-000080280000}"/>
    <cellStyle name="40% - Accent2 25 71" xfId="10372" xr:uid="{00000000-0005-0000-0000-000081280000}"/>
    <cellStyle name="40% - Accent2 25 72" xfId="10373" xr:uid="{00000000-0005-0000-0000-000082280000}"/>
    <cellStyle name="40% - Accent2 25 73" xfId="10374" xr:uid="{00000000-0005-0000-0000-000083280000}"/>
    <cellStyle name="40% - Accent2 25 74" xfId="10375" xr:uid="{00000000-0005-0000-0000-000084280000}"/>
    <cellStyle name="40% - Accent2 25 75" xfId="10376" xr:uid="{00000000-0005-0000-0000-000085280000}"/>
    <cellStyle name="40% - Accent2 25 76" xfId="10377" xr:uid="{00000000-0005-0000-0000-000086280000}"/>
    <cellStyle name="40% - Accent2 25 77" xfId="10378" xr:uid="{00000000-0005-0000-0000-000087280000}"/>
    <cellStyle name="40% - Accent2 25 78" xfId="10379" xr:uid="{00000000-0005-0000-0000-000088280000}"/>
    <cellStyle name="40% - Accent2 25 79" xfId="10380" xr:uid="{00000000-0005-0000-0000-000089280000}"/>
    <cellStyle name="40% - Accent2 25 8" xfId="10381" xr:uid="{00000000-0005-0000-0000-00008A280000}"/>
    <cellStyle name="40% - Accent2 25 80" xfId="10382" xr:uid="{00000000-0005-0000-0000-00008B280000}"/>
    <cellStyle name="40% - Accent2 25 81" xfId="10383" xr:uid="{00000000-0005-0000-0000-00008C280000}"/>
    <cellStyle name="40% - Accent2 25 82" xfId="10384" xr:uid="{00000000-0005-0000-0000-00008D280000}"/>
    <cellStyle name="40% - Accent2 25 83" xfId="10385" xr:uid="{00000000-0005-0000-0000-00008E280000}"/>
    <cellStyle name="40% - Accent2 25 84" xfId="10386" xr:uid="{00000000-0005-0000-0000-00008F280000}"/>
    <cellStyle name="40% - Accent2 25 85" xfId="10387" xr:uid="{00000000-0005-0000-0000-000090280000}"/>
    <cellStyle name="40% - Accent2 25 86" xfId="10388" xr:uid="{00000000-0005-0000-0000-000091280000}"/>
    <cellStyle name="40% - Accent2 25 87" xfId="10389" xr:uid="{00000000-0005-0000-0000-000092280000}"/>
    <cellStyle name="40% - Accent2 25 88" xfId="10390" xr:uid="{00000000-0005-0000-0000-000093280000}"/>
    <cellStyle name="40% - Accent2 25 89" xfId="10391" xr:uid="{00000000-0005-0000-0000-000094280000}"/>
    <cellStyle name="40% - Accent2 25 9" xfId="10392" xr:uid="{00000000-0005-0000-0000-000095280000}"/>
    <cellStyle name="40% - Accent2 25 90" xfId="10393" xr:uid="{00000000-0005-0000-0000-000096280000}"/>
    <cellStyle name="40% - Accent2 25 91" xfId="10394" xr:uid="{00000000-0005-0000-0000-000097280000}"/>
    <cellStyle name="40% - Accent2 25 92" xfId="10395" xr:uid="{00000000-0005-0000-0000-000098280000}"/>
    <cellStyle name="40% - Accent2 25 93" xfId="10396" xr:uid="{00000000-0005-0000-0000-000099280000}"/>
    <cellStyle name="40% - Accent2 26" xfId="10397" xr:uid="{00000000-0005-0000-0000-00009A280000}"/>
    <cellStyle name="40% - Accent2 26 10" xfId="10398" xr:uid="{00000000-0005-0000-0000-00009B280000}"/>
    <cellStyle name="40% - Accent2 26 11" xfId="10399" xr:uid="{00000000-0005-0000-0000-00009C280000}"/>
    <cellStyle name="40% - Accent2 26 12" xfId="10400" xr:uid="{00000000-0005-0000-0000-00009D280000}"/>
    <cellStyle name="40% - Accent2 26 13" xfId="10401" xr:uid="{00000000-0005-0000-0000-00009E280000}"/>
    <cellStyle name="40% - Accent2 26 14" xfId="10402" xr:uid="{00000000-0005-0000-0000-00009F280000}"/>
    <cellStyle name="40% - Accent2 26 15" xfId="10403" xr:uid="{00000000-0005-0000-0000-0000A0280000}"/>
    <cellStyle name="40% - Accent2 26 16" xfId="10404" xr:uid="{00000000-0005-0000-0000-0000A1280000}"/>
    <cellStyle name="40% - Accent2 26 17" xfId="10405" xr:uid="{00000000-0005-0000-0000-0000A2280000}"/>
    <cellStyle name="40% - Accent2 26 18" xfId="10406" xr:uid="{00000000-0005-0000-0000-0000A3280000}"/>
    <cellStyle name="40% - Accent2 26 19" xfId="10407" xr:uid="{00000000-0005-0000-0000-0000A4280000}"/>
    <cellStyle name="40% - Accent2 26 2" xfId="10408" xr:uid="{00000000-0005-0000-0000-0000A5280000}"/>
    <cellStyle name="40% - Accent2 26 20" xfId="10409" xr:uid="{00000000-0005-0000-0000-0000A6280000}"/>
    <cellStyle name="40% - Accent2 26 21" xfId="10410" xr:uid="{00000000-0005-0000-0000-0000A7280000}"/>
    <cellStyle name="40% - Accent2 26 22" xfId="10411" xr:uid="{00000000-0005-0000-0000-0000A8280000}"/>
    <cellStyle name="40% - Accent2 26 23" xfId="10412" xr:uid="{00000000-0005-0000-0000-0000A9280000}"/>
    <cellStyle name="40% - Accent2 26 24" xfId="10413" xr:uid="{00000000-0005-0000-0000-0000AA280000}"/>
    <cellStyle name="40% - Accent2 26 25" xfId="10414" xr:uid="{00000000-0005-0000-0000-0000AB280000}"/>
    <cellStyle name="40% - Accent2 26 26" xfId="10415" xr:uid="{00000000-0005-0000-0000-0000AC280000}"/>
    <cellStyle name="40% - Accent2 26 27" xfId="10416" xr:uid="{00000000-0005-0000-0000-0000AD280000}"/>
    <cellStyle name="40% - Accent2 26 28" xfId="10417" xr:uid="{00000000-0005-0000-0000-0000AE280000}"/>
    <cellStyle name="40% - Accent2 26 29" xfId="10418" xr:uid="{00000000-0005-0000-0000-0000AF280000}"/>
    <cellStyle name="40% - Accent2 26 3" xfId="10419" xr:uid="{00000000-0005-0000-0000-0000B0280000}"/>
    <cellStyle name="40% - Accent2 26 30" xfId="10420" xr:uid="{00000000-0005-0000-0000-0000B1280000}"/>
    <cellStyle name="40% - Accent2 26 31" xfId="10421" xr:uid="{00000000-0005-0000-0000-0000B2280000}"/>
    <cellStyle name="40% - Accent2 26 32" xfId="10422" xr:uid="{00000000-0005-0000-0000-0000B3280000}"/>
    <cellStyle name="40% - Accent2 26 33" xfId="10423" xr:uid="{00000000-0005-0000-0000-0000B4280000}"/>
    <cellStyle name="40% - Accent2 26 34" xfId="10424" xr:uid="{00000000-0005-0000-0000-0000B5280000}"/>
    <cellStyle name="40% - Accent2 26 35" xfId="10425" xr:uid="{00000000-0005-0000-0000-0000B6280000}"/>
    <cellStyle name="40% - Accent2 26 36" xfId="10426" xr:uid="{00000000-0005-0000-0000-0000B7280000}"/>
    <cellStyle name="40% - Accent2 26 37" xfId="10427" xr:uid="{00000000-0005-0000-0000-0000B8280000}"/>
    <cellStyle name="40% - Accent2 26 38" xfId="10428" xr:uid="{00000000-0005-0000-0000-0000B9280000}"/>
    <cellStyle name="40% - Accent2 26 39" xfId="10429" xr:uid="{00000000-0005-0000-0000-0000BA280000}"/>
    <cellStyle name="40% - Accent2 26 4" xfId="10430" xr:uid="{00000000-0005-0000-0000-0000BB280000}"/>
    <cellStyle name="40% - Accent2 26 40" xfId="10431" xr:uid="{00000000-0005-0000-0000-0000BC280000}"/>
    <cellStyle name="40% - Accent2 26 41" xfId="10432" xr:uid="{00000000-0005-0000-0000-0000BD280000}"/>
    <cellStyle name="40% - Accent2 26 42" xfId="10433" xr:uid="{00000000-0005-0000-0000-0000BE280000}"/>
    <cellStyle name="40% - Accent2 26 43" xfId="10434" xr:uid="{00000000-0005-0000-0000-0000BF280000}"/>
    <cellStyle name="40% - Accent2 26 44" xfId="10435" xr:uid="{00000000-0005-0000-0000-0000C0280000}"/>
    <cellStyle name="40% - Accent2 26 45" xfId="10436" xr:uid="{00000000-0005-0000-0000-0000C1280000}"/>
    <cellStyle name="40% - Accent2 26 46" xfId="10437" xr:uid="{00000000-0005-0000-0000-0000C2280000}"/>
    <cellStyle name="40% - Accent2 26 47" xfId="10438" xr:uid="{00000000-0005-0000-0000-0000C3280000}"/>
    <cellStyle name="40% - Accent2 26 48" xfId="10439" xr:uid="{00000000-0005-0000-0000-0000C4280000}"/>
    <cellStyle name="40% - Accent2 26 49" xfId="10440" xr:uid="{00000000-0005-0000-0000-0000C5280000}"/>
    <cellStyle name="40% - Accent2 26 5" xfId="10441" xr:uid="{00000000-0005-0000-0000-0000C6280000}"/>
    <cellStyle name="40% - Accent2 26 50" xfId="10442" xr:uid="{00000000-0005-0000-0000-0000C7280000}"/>
    <cellStyle name="40% - Accent2 26 51" xfId="10443" xr:uid="{00000000-0005-0000-0000-0000C8280000}"/>
    <cellStyle name="40% - Accent2 26 52" xfId="10444" xr:uid="{00000000-0005-0000-0000-0000C9280000}"/>
    <cellStyle name="40% - Accent2 26 53" xfId="10445" xr:uid="{00000000-0005-0000-0000-0000CA280000}"/>
    <cellStyle name="40% - Accent2 26 54" xfId="10446" xr:uid="{00000000-0005-0000-0000-0000CB280000}"/>
    <cellStyle name="40% - Accent2 26 55" xfId="10447" xr:uid="{00000000-0005-0000-0000-0000CC280000}"/>
    <cellStyle name="40% - Accent2 26 56" xfId="10448" xr:uid="{00000000-0005-0000-0000-0000CD280000}"/>
    <cellStyle name="40% - Accent2 26 57" xfId="10449" xr:uid="{00000000-0005-0000-0000-0000CE280000}"/>
    <cellStyle name="40% - Accent2 26 58" xfId="10450" xr:uid="{00000000-0005-0000-0000-0000CF280000}"/>
    <cellStyle name="40% - Accent2 26 59" xfId="10451" xr:uid="{00000000-0005-0000-0000-0000D0280000}"/>
    <cellStyle name="40% - Accent2 26 6" xfId="10452" xr:uid="{00000000-0005-0000-0000-0000D1280000}"/>
    <cellStyle name="40% - Accent2 26 60" xfId="10453" xr:uid="{00000000-0005-0000-0000-0000D2280000}"/>
    <cellStyle name="40% - Accent2 26 61" xfId="10454" xr:uid="{00000000-0005-0000-0000-0000D3280000}"/>
    <cellStyle name="40% - Accent2 26 62" xfId="10455" xr:uid="{00000000-0005-0000-0000-0000D4280000}"/>
    <cellStyle name="40% - Accent2 26 63" xfId="10456" xr:uid="{00000000-0005-0000-0000-0000D5280000}"/>
    <cellStyle name="40% - Accent2 26 64" xfId="10457" xr:uid="{00000000-0005-0000-0000-0000D6280000}"/>
    <cellStyle name="40% - Accent2 26 65" xfId="10458" xr:uid="{00000000-0005-0000-0000-0000D7280000}"/>
    <cellStyle name="40% - Accent2 26 66" xfId="10459" xr:uid="{00000000-0005-0000-0000-0000D8280000}"/>
    <cellStyle name="40% - Accent2 26 67" xfId="10460" xr:uid="{00000000-0005-0000-0000-0000D9280000}"/>
    <cellStyle name="40% - Accent2 26 68" xfId="10461" xr:uid="{00000000-0005-0000-0000-0000DA280000}"/>
    <cellStyle name="40% - Accent2 26 69" xfId="10462" xr:uid="{00000000-0005-0000-0000-0000DB280000}"/>
    <cellStyle name="40% - Accent2 26 7" xfId="10463" xr:uid="{00000000-0005-0000-0000-0000DC280000}"/>
    <cellStyle name="40% - Accent2 26 70" xfId="10464" xr:uid="{00000000-0005-0000-0000-0000DD280000}"/>
    <cellStyle name="40% - Accent2 26 71" xfId="10465" xr:uid="{00000000-0005-0000-0000-0000DE280000}"/>
    <cellStyle name="40% - Accent2 26 72" xfId="10466" xr:uid="{00000000-0005-0000-0000-0000DF280000}"/>
    <cellStyle name="40% - Accent2 26 73" xfId="10467" xr:uid="{00000000-0005-0000-0000-0000E0280000}"/>
    <cellStyle name="40% - Accent2 26 74" xfId="10468" xr:uid="{00000000-0005-0000-0000-0000E1280000}"/>
    <cellStyle name="40% - Accent2 26 75" xfId="10469" xr:uid="{00000000-0005-0000-0000-0000E2280000}"/>
    <cellStyle name="40% - Accent2 26 76" xfId="10470" xr:uid="{00000000-0005-0000-0000-0000E3280000}"/>
    <cellStyle name="40% - Accent2 26 77" xfId="10471" xr:uid="{00000000-0005-0000-0000-0000E4280000}"/>
    <cellStyle name="40% - Accent2 26 78" xfId="10472" xr:uid="{00000000-0005-0000-0000-0000E5280000}"/>
    <cellStyle name="40% - Accent2 26 79" xfId="10473" xr:uid="{00000000-0005-0000-0000-0000E6280000}"/>
    <cellStyle name="40% - Accent2 26 8" xfId="10474" xr:uid="{00000000-0005-0000-0000-0000E7280000}"/>
    <cellStyle name="40% - Accent2 26 80" xfId="10475" xr:uid="{00000000-0005-0000-0000-0000E8280000}"/>
    <cellStyle name="40% - Accent2 26 81" xfId="10476" xr:uid="{00000000-0005-0000-0000-0000E9280000}"/>
    <cellStyle name="40% - Accent2 26 82" xfId="10477" xr:uid="{00000000-0005-0000-0000-0000EA280000}"/>
    <cellStyle name="40% - Accent2 26 83" xfId="10478" xr:uid="{00000000-0005-0000-0000-0000EB280000}"/>
    <cellStyle name="40% - Accent2 26 84" xfId="10479" xr:uid="{00000000-0005-0000-0000-0000EC280000}"/>
    <cellStyle name="40% - Accent2 26 85" xfId="10480" xr:uid="{00000000-0005-0000-0000-0000ED280000}"/>
    <cellStyle name="40% - Accent2 26 86" xfId="10481" xr:uid="{00000000-0005-0000-0000-0000EE280000}"/>
    <cellStyle name="40% - Accent2 26 87" xfId="10482" xr:uid="{00000000-0005-0000-0000-0000EF280000}"/>
    <cellStyle name="40% - Accent2 26 88" xfId="10483" xr:uid="{00000000-0005-0000-0000-0000F0280000}"/>
    <cellStyle name="40% - Accent2 26 89" xfId="10484" xr:uid="{00000000-0005-0000-0000-0000F1280000}"/>
    <cellStyle name="40% - Accent2 26 9" xfId="10485" xr:uid="{00000000-0005-0000-0000-0000F2280000}"/>
    <cellStyle name="40% - Accent2 26 90" xfId="10486" xr:uid="{00000000-0005-0000-0000-0000F3280000}"/>
    <cellStyle name="40% - Accent2 26 91" xfId="10487" xr:uid="{00000000-0005-0000-0000-0000F4280000}"/>
    <cellStyle name="40% - Accent2 26 92" xfId="10488" xr:uid="{00000000-0005-0000-0000-0000F5280000}"/>
    <cellStyle name="40% - Accent2 26 93" xfId="10489" xr:uid="{00000000-0005-0000-0000-0000F6280000}"/>
    <cellStyle name="40% - Accent2 27" xfId="10490" xr:uid="{00000000-0005-0000-0000-0000F7280000}"/>
    <cellStyle name="40% - Accent2 28" xfId="10491" xr:uid="{00000000-0005-0000-0000-0000F8280000}"/>
    <cellStyle name="40% - Accent2 29" xfId="10492" xr:uid="{00000000-0005-0000-0000-0000F9280000}"/>
    <cellStyle name="40% - Accent2 3" xfId="10493" xr:uid="{00000000-0005-0000-0000-0000FA280000}"/>
    <cellStyle name="40% - Accent2 3 10" xfId="10494" xr:uid="{00000000-0005-0000-0000-0000FB280000}"/>
    <cellStyle name="40% - Accent2 3 11" xfId="10495" xr:uid="{00000000-0005-0000-0000-0000FC280000}"/>
    <cellStyle name="40% - Accent2 3 12" xfId="10496" xr:uid="{00000000-0005-0000-0000-0000FD280000}"/>
    <cellStyle name="40% - Accent2 3 13" xfId="10497" xr:uid="{00000000-0005-0000-0000-0000FE280000}"/>
    <cellStyle name="40% - Accent2 3 2" xfId="10498" xr:uid="{00000000-0005-0000-0000-0000FF280000}"/>
    <cellStyle name="40% - Accent2 3 2 10" xfId="10499" xr:uid="{00000000-0005-0000-0000-000000290000}"/>
    <cellStyle name="40% - Accent2 3 2 11" xfId="10500" xr:uid="{00000000-0005-0000-0000-000001290000}"/>
    <cellStyle name="40% - Accent2 3 2 2" xfId="10501" xr:uid="{00000000-0005-0000-0000-000002290000}"/>
    <cellStyle name="40% - Accent2 3 2 2 10" xfId="10502" xr:uid="{00000000-0005-0000-0000-000003290000}"/>
    <cellStyle name="40% - Accent2 3 2 2 2" xfId="10503" xr:uid="{00000000-0005-0000-0000-000004290000}"/>
    <cellStyle name="40% - Accent2 3 2 2 3" xfId="10504" xr:uid="{00000000-0005-0000-0000-000005290000}"/>
    <cellStyle name="40% - Accent2 3 2 2 4" xfId="10505" xr:uid="{00000000-0005-0000-0000-000006290000}"/>
    <cellStyle name="40% - Accent2 3 2 2 5" xfId="10506" xr:uid="{00000000-0005-0000-0000-000007290000}"/>
    <cellStyle name="40% - Accent2 3 2 2 6" xfId="10507" xr:uid="{00000000-0005-0000-0000-000008290000}"/>
    <cellStyle name="40% - Accent2 3 2 2 7" xfId="10508" xr:uid="{00000000-0005-0000-0000-000009290000}"/>
    <cellStyle name="40% - Accent2 3 2 2 8" xfId="10509" xr:uid="{00000000-0005-0000-0000-00000A290000}"/>
    <cellStyle name="40% - Accent2 3 2 2 9" xfId="10510" xr:uid="{00000000-0005-0000-0000-00000B290000}"/>
    <cellStyle name="40% - Accent2 3 2 3" xfId="10511" xr:uid="{00000000-0005-0000-0000-00000C290000}"/>
    <cellStyle name="40% - Accent2 3 2 3 2" xfId="10512" xr:uid="{00000000-0005-0000-0000-00000D290000}"/>
    <cellStyle name="40% - Accent2 3 2 4" xfId="10513" xr:uid="{00000000-0005-0000-0000-00000E290000}"/>
    <cellStyle name="40% - Accent2 3 2 4 2" xfId="10514" xr:uid="{00000000-0005-0000-0000-00000F290000}"/>
    <cellStyle name="40% - Accent2 3 2 5" xfId="10515" xr:uid="{00000000-0005-0000-0000-000010290000}"/>
    <cellStyle name="40% - Accent2 3 2 6" xfId="10516" xr:uid="{00000000-0005-0000-0000-000011290000}"/>
    <cellStyle name="40% - Accent2 3 2 7" xfId="10517" xr:uid="{00000000-0005-0000-0000-000012290000}"/>
    <cellStyle name="40% - Accent2 3 2 8" xfId="10518" xr:uid="{00000000-0005-0000-0000-000013290000}"/>
    <cellStyle name="40% - Accent2 3 2 9" xfId="10519" xr:uid="{00000000-0005-0000-0000-000014290000}"/>
    <cellStyle name="40% - Accent2 3 3" xfId="10520" xr:uid="{00000000-0005-0000-0000-000015290000}"/>
    <cellStyle name="40% - Accent2 3 3 10" xfId="10521" xr:uid="{00000000-0005-0000-0000-000016290000}"/>
    <cellStyle name="40% - Accent2 3 3 2" xfId="10522" xr:uid="{00000000-0005-0000-0000-000017290000}"/>
    <cellStyle name="40% - Accent2 3 3 2 2" xfId="10523" xr:uid="{00000000-0005-0000-0000-000018290000}"/>
    <cellStyle name="40% - Accent2 3 3 3" xfId="10524" xr:uid="{00000000-0005-0000-0000-000019290000}"/>
    <cellStyle name="40% - Accent2 3 3 3 2" xfId="10525" xr:uid="{00000000-0005-0000-0000-00001A290000}"/>
    <cellStyle name="40% - Accent2 3 3 4" xfId="10526" xr:uid="{00000000-0005-0000-0000-00001B290000}"/>
    <cellStyle name="40% - Accent2 3 3 5" xfId="10527" xr:uid="{00000000-0005-0000-0000-00001C290000}"/>
    <cellStyle name="40% - Accent2 3 3 6" xfId="10528" xr:uid="{00000000-0005-0000-0000-00001D290000}"/>
    <cellStyle name="40% - Accent2 3 3 7" xfId="10529" xr:uid="{00000000-0005-0000-0000-00001E290000}"/>
    <cellStyle name="40% - Accent2 3 3 8" xfId="10530" xr:uid="{00000000-0005-0000-0000-00001F290000}"/>
    <cellStyle name="40% - Accent2 3 3 9" xfId="10531" xr:uid="{00000000-0005-0000-0000-000020290000}"/>
    <cellStyle name="40% - Accent2 3 4" xfId="10532" xr:uid="{00000000-0005-0000-0000-000021290000}"/>
    <cellStyle name="40% - Accent2 3 4 2" xfId="10533" xr:uid="{00000000-0005-0000-0000-000022290000}"/>
    <cellStyle name="40% - Accent2 3 4 2 2" xfId="10534" xr:uid="{00000000-0005-0000-0000-000023290000}"/>
    <cellStyle name="40% - Accent2 3 4 3" xfId="10535" xr:uid="{00000000-0005-0000-0000-000024290000}"/>
    <cellStyle name="40% - Accent2 3 5" xfId="10536" xr:uid="{00000000-0005-0000-0000-000025290000}"/>
    <cellStyle name="40% - Accent2 3 5 2" xfId="10537" xr:uid="{00000000-0005-0000-0000-000026290000}"/>
    <cellStyle name="40% - Accent2 3 6" xfId="10538" xr:uid="{00000000-0005-0000-0000-000027290000}"/>
    <cellStyle name="40% - Accent2 3 6 2" xfId="10539" xr:uid="{00000000-0005-0000-0000-000028290000}"/>
    <cellStyle name="40% - Accent2 3 7" xfId="10540" xr:uid="{00000000-0005-0000-0000-000029290000}"/>
    <cellStyle name="40% - Accent2 3 7 2" xfId="10541" xr:uid="{00000000-0005-0000-0000-00002A290000}"/>
    <cellStyle name="40% - Accent2 3 8" xfId="10542" xr:uid="{00000000-0005-0000-0000-00002B290000}"/>
    <cellStyle name="40% - Accent2 3 9" xfId="10543" xr:uid="{00000000-0005-0000-0000-00002C290000}"/>
    <cellStyle name="40% - Accent2 30" xfId="10544" xr:uid="{00000000-0005-0000-0000-00002D290000}"/>
    <cellStyle name="40% - Accent2 31" xfId="10545" xr:uid="{00000000-0005-0000-0000-00002E290000}"/>
    <cellStyle name="40% - Accent2 32" xfId="10546" xr:uid="{00000000-0005-0000-0000-00002F290000}"/>
    <cellStyle name="40% - Accent2 33" xfId="10547" xr:uid="{00000000-0005-0000-0000-000030290000}"/>
    <cellStyle name="40% - Accent2 34" xfId="10548" xr:uid="{00000000-0005-0000-0000-000031290000}"/>
    <cellStyle name="40% - Accent2 35" xfId="10549" xr:uid="{00000000-0005-0000-0000-000032290000}"/>
    <cellStyle name="40% - Accent2 36" xfId="10550" xr:uid="{00000000-0005-0000-0000-000033290000}"/>
    <cellStyle name="40% - Accent2 37" xfId="10551" xr:uid="{00000000-0005-0000-0000-000034290000}"/>
    <cellStyle name="40% - Accent2 38" xfId="10552" xr:uid="{00000000-0005-0000-0000-000035290000}"/>
    <cellStyle name="40% - Accent2 39" xfId="10553" xr:uid="{00000000-0005-0000-0000-000036290000}"/>
    <cellStyle name="40% - Accent2 4" xfId="10554" xr:uid="{00000000-0005-0000-0000-000037290000}"/>
    <cellStyle name="40% - Accent2 4 10" xfId="10555" xr:uid="{00000000-0005-0000-0000-000038290000}"/>
    <cellStyle name="40% - Accent2 4 11" xfId="10556" xr:uid="{00000000-0005-0000-0000-000039290000}"/>
    <cellStyle name="40% - Accent2 4 12" xfId="10557" xr:uid="{00000000-0005-0000-0000-00003A290000}"/>
    <cellStyle name="40% - Accent2 4 2" xfId="10558" xr:uid="{00000000-0005-0000-0000-00003B290000}"/>
    <cellStyle name="40% - Accent2 4 2 10" xfId="10559" xr:uid="{00000000-0005-0000-0000-00003C290000}"/>
    <cellStyle name="40% - Accent2 4 2 11" xfId="10560" xr:uid="{00000000-0005-0000-0000-00003D290000}"/>
    <cellStyle name="40% - Accent2 4 2 2" xfId="10561" xr:uid="{00000000-0005-0000-0000-00003E290000}"/>
    <cellStyle name="40% - Accent2 4 2 2 10" xfId="10562" xr:uid="{00000000-0005-0000-0000-00003F290000}"/>
    <cellStyle name="40% - Accent2 4 2 2 2" xfId="10563" xr:uid="{00000000-0005-0000-0000-000040290000}"/>
    <cellStyle name="40% - Accent2 4 2 2 2 2" xfId="10564" xr:uid="{00000000-0005-0000-0000-000041290000}"/>
    <cellStyle name="40% - Accent2 4 2 2 3" xfId="10565" xr:uid="{00000000-0005-0000-0000-000042290000}"/>
    <cellStyle name="40% - Accent2 4 2 2 4" xfId="10566" xr:uid="{00000000-0005-0000-0000-000043290000}"/>
    <cellStyle name="40% - Accent2 4 2 2 5" xfId="10567" xr:uid="{00000000-0005-0000-0000-000044290000}"/>
    <cellStyle name="40% - Accent2 4 2 2 6" xfId="10568" xr:uid="{00000000-0005-0000-0000-000045290000}"/>
    <cellStyle name="40% - Accent2 4 2 2 7" xfId="10569" xr:uid="{00000000-0005-0000-0000-000046290000}"/>
    <cellStyle name="40% - Accent2 4 2 2 8" xfId="10570" xr:uid="{00000000-0005-0000-0000-000047290000}"/>
    <cellStyle name="40% - Accent2 4 2 2 9" xfId="10571" xr:uid="{00000000-0005-0000-0000-000048290000}"/>
    <cellStyle name="40% - Accent2 4 2 3" xfId="10572" xr:uid="{00000000-0005-0000-0000-000049290000}"/>
    <cellStyle name="40% - Accent2 4 2 3 2" xfId="10573" xr:uid="{00000000-0005-0000-0000-00004A290000}"/>
    <cellStyle name="40% - Accent2 4 2 4" xfId="10574" xr:uid="{00000000-0005-0000-0000-00004B290000}"/>
    <cellStyle name="40% - Accent2 4 2 5" xfId="10575" xr:uid="{00000000-0005-0000-0000-00004C290000}"/>
    <cellStyle name="40% - Accent2 4 2 6" xfId="10576" xr:uid="{00000000-0005-0000-0000-00004D290000}"/>
    <cellStyle name="40% - Accent2 4 2 7" xfId="10577" xr:uid="{00000000-0005-0000-0000-00004E290000}"/>
    <cellStyle name="40% - Accent2 4 2 8" xfId="10578" xr:uid="{00000000-0005-0000-0000-00004F290000}"/>
    <cellStyle name="40% - Accent2 4 2 9" xfId="10579" xr:uid="{00000000-0005-0000-0000-000050290000}"/>
    <cellStyle name="40% - Accent2 4 3" xfId="10580" xr:uid="{00000000-0005-0000-0000-000051290000}"/>
    <cellStyle name="40% - Accent2 4 3 10" xfId="10581" xr:uid="{00000000-0005-0000-0000-000052290000}"/>
    <cellStyle name="40% - Accent2 4 3 2" xfId="10582" xr:uid="{00000000-0005-0000-0000-000053290000}"/>
    <cellStyle name="40% - Accent2 4 3 2 2" xfId="10583" xr:uid="{00000000-0005-0000-0000-000054290000}"/>
    <cellStyle name="40% - Accent2 4 3 3" xfId="10584" xr:uid="{00000000-0005-0000-0000-000055290000}"/>
    <cellStyle name="40% - Accent2 4 3 4" xfId="10585" xr:uid="{00000000-0005-0000-0000-000056290000}"/>
    <cellStyle name="40% - Accent2 4 3 5" xfId="10586" xr:uid="{00000000-0005-0000-0000-000057290000}"/>
    <cellStyle name="40% - Accent2 4 3 6" xfId="10587" xr:uid="{00000000-0005-0000-0000-000058290000}"/>
    <cellStyle name="40% - Accent2 4 3 7" xfId="10588" xr:uid="{00000000-0005-0000-0000-000059290000}"/>
    <cellStyle name="40% - Accent2 4 3 8" xfId="10589" xr:uid="{00000000-0005-0000-0000-00005A290000}"/>
    <cellStyle name="40% - Accent2 4 3 9" xfId="10590" xr:uid="{00000000-0005-0000-0000-00005B290000}"/>
    <cellStyle name="40% - Accent2 4 4" xfId="10591" xr:uid="{00000000-0005-0000-0000-00005C290000}"/>
    <cellStyle name="40% - Accent2 4 4 2" xfId="10592" xr:uid="{00000000-0005-0000-0000-00005D290000}"/>
    <cellStyle name="40% - Accent2 4 5" xfId="10593" xr:uid="{00000000-0005-0000-0000-00005E290000}"/>
    <cellStyle name="40% - Accent2 4 5 2" xfId="10594" xr:uid="{00000000-0005-0000-0000-00005F290000}"/>
    <cellStyle name="40% - Accent2 4 6" xfId="10595" xr:uid="{00000000-0005-0000-0000-000060290000}"/>
    <cellStyle name="40% - Accent2 4 6 2" xfId="10596" xr:uid="{00000000-0005-0000-0000-000061290000}"/>
    <cellStyle name="40% - Accent2 4 7" xfId="10597" xr:uid="{00000000-0005-0000-0000-000062290000}"/>
    <cellStyle name="40% - Accent2 4 7 2" xfId="10598" xr:uid="{00000000-0005-0000-0000-000063290000}"/>
    <cellStyle name="40% - Accent2 4 8" xfId="10599" xr:uid="{00000000-0005-0000-0000-000064290000}"/>
    <cellStyle name="40% - Accent2 4 9" xfId="10600" xr:uid="{00000000-0005-0000-0000-000065290000}"/>
    <cellStyle name="40% - Accent2 40" xfId="10601" xr:uid="{00000000-0005-0000-0000-000066290000}"/>
    <cellStyle name="40% - Accent2 41" xfId="10602" xr:uid="{00000000-0005-0000-0000-000067290000}"/>
    <cellStyle name="40% - Accent2 42" xfId="10603" xr:uid="{00000000-0005-0000-0000-000068290000}"/>
    <cellStyle name="40% - Accent2 43" xfId="10604" xr:uid="{00000000-0005-0000-0000-000069290000}"/>
    <cellStyle name="40% - Accent2 44" xfId="10605" xr:uid="{00000000-0005-0000-0000-00006A290000}"/>
    <cellStyle name="40% - Accent2 45" xfId="10606" xr:uid="{00000000-0005-0000-0000-00006B290000}"/>
    <cellStyle name="40% - Accent2 46" xfId="10607" xr:uid="{00000000-0005-0000-0000-00006C290000}"/>
    <cellStyle name="40% - Accent2 47" xfId="10608" xr:uid="{00000000-0005-0000-0000-00006D290000}"/>
    <cellStyle name="40% - Accent2 48" xfId="10609" xr:uid="{00000000-0005-0000-0000-00006E290000}"/>
    <cellStyle name="40% - Accent2 49" xfId="10610" xr:uid="{00000000-0005-0000-0000-00006F290000}"/>
    <cellStyle name="40% - Accent2 5" xfId="10611" xr:uid="{00000000-0005-0000-0000-000070290000}"/>
    <cellStyle name="40% - Accent2 5 10" xfId="10612" xr:uid="{00000000-0005-0000-0000-000071290000}"/>
    <cellStyle name="40% - Accent2 5 11" xfId="10613" xr:uid="{00000000-0005-0000-0000-000072290000}"/>
    <cellStyle name="40% - Accent2 5 12" xfId="10614" xr:uid="{00000000-0005-0000-0000-000073290000}"/>
    <cellStyle name="40% - Accent2 5 2" xfId="10615" xr:uid="{00000000-0005-0000-0000-000074290000}"/>
    <cellStyle name="40% - Accent2 5 2 10" xfId="10616" xr:uid="{00000000-0005-0000-0000-000075290000}"/>
    <cellStyle name="40% - Accent2 5 2 11" xfId="10617" xr:uid="{00000000-0005-0000-0000-000076290000}"/>
    <cellStyle name="40% - Accent2 5 2 2" xfId="10618" xr:uid="{00000000-0005-0000-0000-000077290000}"/>
    <cellStyle name="40% - Accent2 5 2 2 10" xfId="10619" xr:uid="{00000000-0005-0000-0000-000078290000}"/>
    <cellStyle name="40% - Accent2 5 2 2 2" xfId="10620" xr:uid="{00000000-0005-0000-0000-000079290000}"/>
    <cellStyle name="40% - Accent2 5 2 2 3" xfId="10621" xr:uid="{00000000-0005-0000-0000-00007A290000}"/>
    <cellStyle name="40% - Accent2 5 2 2 4" xfId="10622" xr:uid="{00000000-0005-0000-0000-00007B290000}"/>
    <cellStyle name="40% - Accent2 5 2 2 5" xfId="10623" xr:uid="{00000000-0005-0000-0000-00007C290000}"/>
    <cellStyle name="40% - Accent2 5 2 2 6" xfId="10624" xr:uid="{00000000-0005-0000-0000-00007D290000}"/>
    <cellStyle name="40% - Accent2 5 2 2 7" xfId="10625" xr:uid="{00000000-0005-0000-0000-00007E290000}"/>
    <cellStyle name="40% - Accent2 5 2 2 8" xfId="10626" xr:uid="{00000000-0005-0000-0000-00007F290000}"/>
    <cellStyle name="40% - Accent2 5 2 2 9" xfId="10627" xr:uid="{00000000-0005-0000-0000-000080290000}"/>
    <cellStyle name="40% - Accent2 5 2 3" xfId="10628" xr:uid="{00000000-0005-0000-0000-000081290000}"/>
    <cellStyle name="40% - Accent2 5 2 4" xfId="10629" xr:uid="{00000000-0005-0000-0000-000082290000}"/>
    <cellStyle name="40% - Accent2 5 2 5" xfId="10630" xr:uid="{00000000-0005-0000-0000-000083290000}"/>
    <cellStyle name="40% - Accent2 5 2 6" xfId="10631" xr:uid="{00000000-0005-0000-0000-000084290000}"/>
    <cellStyle name="40% - Accent2 5 2 7" xfId="10632" xr:uid="{00000000-0005-0000-0000-000085290000}"/>
    <cellStyle name="40% - Accent2 5 2 8" xfId="10633" xr:uid="{00000000-0005-0000-0000-000086290000}"/>
    <cellStyle name="40% - Accent2 5 2 9" xfId="10634" xr:uid="{00000000-0005-0000-0000-000087290000}"/>
    <cellStyle name="40% - Accent2 5 3" xfId="10635" xr:uid="{00000000-0005-0000-0000-000088290000}"/>
    <cellStyle name="40% - Accent2 5 3 10" xfId="10636" xr:uid="{00000000-0005-0000-0000-000089290000}"/>
    <cellStyle name="40% - Accent2 5 3 2" xfId="10637" xr:uid="{00000000-0005-0000-0000-00008A290000}"/>
    <cellStyle name="40% - Accent2 5 3 3" xfId="10638" xr:uid="{00000000-0005-0000-0000-00008B290000}"/>
    <cellStyle name="40% - Accent2 5 3 4" xfId="10639" xr:uid="{00000000-0005-0000-0000-00008C290000}"/>
    <cellStyle name="40% - Accent2 5 3 5" xfId="10640" xr:uid="{00000000-0005-0000-0000-00008D290000}"/>
    <cellStyle name="40% - Accent2 5 3 6" xfId="10641" xr:uid="{00000000-0005-0000-0000-00008E290000}"/>
    <cellStyle name="40% - Accent2 5 3 7" xfId="10642" xr:uid="{00000000-0005-0000-0000-00008F290000}"/>
    <cellStyle name="40% - Accent2 5 3 8" xfId="10643" xr:uid="{00000000-0005-0000-0000-000090290000}"/>
    <cellStyle name="40% - Accent2 5 3 9" xfId="10644" xr:uid="{00000000-0005-0000-0000-000091290000}"/>
    <cellStyle name="40% - Accent2 5 4" xfId="10645" xr:uid="{00000000-0005-0000-0000-000092290000}"/>
    <cellStyle name="40% - Accent2 5 5" xfId="10646" xr:uid="{00000000-0005-0000-0000-000093290000}"/>
    <cellStyle name="40% - Accent2 5 6" xfId="10647" xr:uid="{00000000-0005-0000-0000-000094290000}"/>
    <cellStyle name="40% - Accent2 5 7" xfId="10648" xr:uid="{00000000-0005-0000-0000-000095290000}"/>
    <cellStyle name="40% - Accent2 5 8" xfId="10649" xr:uid="{00000000-0005-0000-0000-000096290000}"/>
    <cellStyle name="40% - Accent2 5 9" xfId="10650" xr:uid="{00000000-0005-0000-0000-000097290000}"/>
    <cellStyle name="40% - Accent2 50" xfId="10651" xr:uid="{00000000-0005-0000-0000-000098290000}"/>
    <cellStyle name="40% - Accent2 51" xfId="10652" xr:uid="{00000000-0005-0000-0000-000099290000}"/>
    <cellStyle name="40% - Accent2 52" xfId="10653" xr:uid="{00000000-0005-0000-0000-00009A290000}"/>
    <cellStyle name="40% - Accent2 53" xfId="10654" xr:uid="{00000000-0005-0000-0000-00009B290000}"/>
    <cellStyle name="40% - Accent2 54" xfId="10655" xr:uid="{00000000-0005-0000-0000-00009C290000}"/>
    <cellStyle name="40% - Accent2 55" xfId="10656" xr:uid="{00000000-0005-0000-0000-00009D290000}"/>
    <cellStyle name="40% - Accent2 56" xfId="10657" xr:uid="{00000000-0005-0000-0000-00009E290000}"/>
    <cellStyle name="40% - Accent2 57" xfId="10658" xr:uid="{00000000-0005-0000-0000-00009F290000}"/>
    <cellStyle name="40% - Accent2 58" xfId="10659" xr:uid="{00000000-0005-0000-0000-0000A0290000}"/>
    <cellStyle name="40% - Accent2 59" xfId="10660" xr:uid="{00000000-0005-0000-0000-0000A1290000}"/>
    <cellStyle name="40% - Accent2 6" xfId="10661" xr:uid="{00000000-0005-0000-0000-0000A2290000}"/>
    <cellStyle name="40% - Accent2 6 10" xfId="10662" xr:uid="{00000000-0005-0000-0000-0000A3290000}"/>
    <cellStyle name="40% - Accent2 6 11" xfId="10663" xr:uid="{00000000-0005-0000-0000-0000A4290000}"/>
    <cellStyle name="40% - Accent2 6 12" xfId="10664" xr:uid="{00000000-0005-0000-0000-0000A5290000}"/>
    <cellStyle name="40% - Accent2 6 2" xfId="10665" xr:uid="{00000000-0005-0000-0000-0000A6290000}"/>
    <cellStyle name="40% - Accent2 6 2 10" xfId="10666" xr:uid="{00000000-0005-0000-0000-0000A7290000}"/>
    <cellStyle name="40% - Accent2 6 2 11" xfId="10667" xr:uid="{00000000-0005-0000-0000-0000A8290000}"/>
    <cellStyle name="40% - Accent2 6 2 2" xfId="10668" xr:uid="{00000000-0005-0000-0000-0000A9290000}"/>
    <cellStyle name="40% - Accent2 6 2 2 10" xfId="10669" xr:uid="{00000000-0005-0000-0000-0000AA290000}"/>
    <cellStyle name="40% - Accent2 6 2 2 2" xfId="10670" xr:uid="{00000000-0005-0000-0000-0000AB290000}"/>
    <cellStyle name="40% - Accent2 6 2 2 3" xfId="10671" xr:uid="{00000000-0005-0000-0000-0000AC290000}"/>
    <cellStyle name="40% - Accent2 6 2 2 4" xfId="10672" xr:uid="{00000000-0005-0000-0000-0000AD290000}"/>
    <cellStyle name="40% - Accent2 6 2 2 5" xfId="10673" xr:uid="{00000000-0005-0000-0000-0000AE290000}"/>
    <cellStyle name="40% - Accent2 6 2 2 6" xfId="10674" xr:uid="{00000000-0005-0000-0000-0000AF290000}"/>
    <cellStyle name="40% - Accent2 6 2 2 7" xfId="10675" xr:uid="{00000000-0005-0000-0000-0000B0290000}"/>
    <cellStyle name="40% - Accent2 6 2 2 8" xfId="10676" xr:uid="{00000000-0005-0000-0000-0000B1290000}"/>
    <cellStyle name="40% - Accent2 6 2 2 9" xfId="10677" xr:uid="{00000000-0005-0000-0000-0000B2290000}"/>
    <cellStyle name="40% - Accent2 6 2 3" xfId="10678" xr:uid="{00000000-0005-0000-0000-0000B3290000}"/>
    <cellStyle name="40% - Accent2 6 2 4" xfId="10679" xr:uid="{00000000-0005-0000-0000-0000B4290000}"/>
    <cellStyle name="40% - Accent2 6 2 5" xfId="10680" xr:uid="{00000000-0005-0000-0000-0000B5290000}"/>
    <cellStyle name="40% - Accent2 6 2 6" xfId="10681" xr:uid="{00000000-0005-0000-0000-0000B6290000}"/>
    <cellStyle name="40% - Accent2 6 2 7" xfId="10682" xr:uid="{00000000-0005-0000-0000-0000B7290000}"/>
    <cellStyle name="40% - Accent2 6 2 8" xfId="10683" xr:uid="{00000000-0005-0000-0000-0000B8290000}"/>
    <cellStyle name="40% - Accent2 6 2 9" xfId="10684" xr:uid="{00000000-0005-0000-0000-0000B9290000}"/>
    <cellStyle name="40% - Accent2 6 3" xfId="10685" xr:uid="{00000000-0005-0000-0000-0000BA290000}"/>
    <cellStyle name="40% - Accent2 6 3 10" xfId="10686" xr:uid="{00000000-0005-0000-0000-0000BB290000}"/>
    <cellStyle name="40% - Accent2 6 3 2" xfId="10687" xr:uid="{00000000-0005-0000-0000-0000BC290000}"/>
    <cellStyle name="40% - Accent2 6 3 3" xfId="10688" xr:uid="{00000000-0005-0000-0000-0000BD290000}"/>
    <cellStyle name="40% - Accent2 6 3 4" xfId="10689" xr:uid="{00000000-0005-0000-0000-0000BE290000}"/>
    <cellStyle name="40% - Accent2 6 3 5" xfId="10690" xr:uid="{00000000-0005-0000-0000-0000BF290000}"/>
    <cellStyle name="40% - Accent2 6 3 6" xfId="10691" xr:uid="{00000000-0005-0000-0000-0000C0290000}"/>
    <cellStyle name="40% - Accent2 6 3 7" xfId="10692" xr:uid="{00000000-0005-0000-0000-0000C1290000}"/>
    <cellStyle name="40% - Accent2 6 3 8" xfId="10693" xr:uid="{00000000-0005-0000-0000-0000C2290000}"/>
    <cellStyle name="40% - Accent2 6 3 9" xfId="10694" xr:uid="{00000000-0005-0000-0000-0000C3290000}"/>
    <cellStyle name="40% - Accent2 6 4" xfId="10695" xr:uid="{00000000-0005-0000-0000-0000C4290000}"/>
    <cellStyle name="40% - Accent2 6 5" xfId="10696" xr:uid="{00000000-0005-0000-0000-0000C5290000}"/>
    <cellStyle name="40% - Accent2 6 6" xfId="10697" xr:uid="{00000000-0005-0000-0000-0000C6290000}"/>
    <cellStyle name="40% - Accent2 6 7" xfId="10698" xr:uid="{00000000-0005-0000-0000-0000C7290000}"/>
    <cellStyle name="40% - Accent2 6 8" xfId="10699" xr:uid="{00000000-0005-0000-0000-0000C8290000}"/>
    <cellStyle name="40% - Accent2 6 9" xfId="10700" xr:uid="{00000000-0005-0000-0000-0000C9290000}"/>
    <cellStyle name="40% - Accent2 60" xfId="10701" xr:uid="{00000000-0005-0000-0000-0000CA290000}"/>
    <cellStyle name="40% - Accent2 61" xfId="10702" xr:uid="{00000000-0005-0000-0000-0000CB290000}"/>
    <cellStyle name="40% - Accent2 62" xfId="10703" xr:uid="{00000000-0005-0000-0000-0000CC290000}"/>
    <cellStyle name="40% - Accent2 63" xfId="10704" xr:uid="{00000000-0005-0000-0000-0000CD290000}"/>
    <cellStyle name="40% - Accent2 64" xfId="10705" xr:uid="{00000000-0005-0000-0000-0000CE290000}"/>
    <cellStyle name="40% - Accent2 65" xfId="10706" xr:uid="{00000000-0005-0000-0000-0000CF290000}"/>
    <cellStyle name="40% - Accent2 66" xfId="10707" xr:uid="{00000000-0005-0000-0000-0000D0290000}"/>
    <cellStyle name="40% - Accent2 67" xfId="10708" xr:uid="{00000000-0005-0000-0000-0000D1290000}"/>
    <cellStyle name="40% - Accent2 68" xfId="10709" xr:uid="{00000000-0005-0000-0000-0000D2290000}"/>
    <cellStyle name="40% - Accent2 69" xfId="10710" xr:uid="{00000000-0005-0000-0000-0000D3290000}"/>
    <cellStyle name="40% - Accent2 7" xfId="10711" xr:uid="{00000000-0005-0000-0000-0000D4290000}"/>
    <cellStyle name="40% - Accent2 7 10" xfId="10712" xr:uid="{00000000-0005-0000-0000-0000D5290000}"/>
    <cellStyle name="40% - Accent2 7 11" xfId="10713" xr:uid="{00000000-0005-0000-0000-0000D6290000}"/>
    <cellStyle name="40% - Accent2 7 12" xfId="10714" xr:uid="{00000000-0005-0000-0000-0000D7290000}"/>
    <cellStyle name="40% - Accent2 7 2" xfId="10715" xr:uid="{00000000-0005-0000-0000-0000D8290000}"/>
    <cellStyle name="40% - Accent2 7 2 10" xfId="10716" xr:uid="{00000000-0005-0000-0000-0000D9290000}"/>
    <cellStyle name="40% - Accent2 7 2 11" xfId="10717" xr:uid="{00000000-0005-0000-0000-0000DA290000}"/>
    <cellStyle name="40% - Accent2 7 2 2" xfId="10718" xr:uid="{00000000-0005-0000-0000-0000DB290000}"/>
    <cellStyle name="40% - Accent2 7 2 2 10" xfId="10719" xr:uid="{00000000-0005-0000-0000-0000DC290000}"/>
    <cellStyle name="40% - Accent2 7 2 2 2" xfId="10720" xr:uid="{00000000-0005-0000-0000-0000DD290000}"/>
    <cellStyle name="40% - Accent2 7 2 2 3" xfId="10721" xr:uid="{00000000-0005-0000-0000-0000DE290000}"/>
    <cellStyle name="40% - Accent2 7 2 2 4" xfId="10722" xr:uid="{00000000-0005-0000-0000-0000DF290000}"/>
    <cellStyle name="40% - Accent2 7 2 2 5" xfId="10723" xr:uid="{00000000-0005-0000-0000-0000E0290000}"/>
    <cellStyle name="40% - Accent2 7 2 2 6" xfId="10724" xr:uid="{00000000-0005-0000-0000-0000E1290000}"/>
    <cellStyle name="40% - Accent2 7 2 2 7" xfId="10725" xr:uid="{00000000-0005-0000-0000-0000E2290000}"/>
    <cellStyle name="40% - Accent2 7 2 2 8" xfId="10726" xr:uid="{00000000-0005-0000-0000-0000E3290000}"/>
    <cellStyle name="40% - Accent2 7 2 2 9" xfId="10727" xr:uid="{00000000-0005-0000-0000-0000E4290000}"/>
    <cellStyle name="40% - Accent2 7 2 3" xfId="10728" xr:uid="{00000000-0005-0000-0000-0000E5290000}"/>
    <cellStyle name="40% - Accent2 7 2 4" xfId="10729" xr:uid="{00000000-0005-0000-0000-0000E6290000}"/>
    <cellStyle name="40% - Accent2 7 2 5" xfId="10730" xr:uid="{00000000-0005-0000-0000-0000E7290000}"/>
    <cellStyle name="40% - Accent2 7 2 6" xfId="10731" xr:uid="{00000000-0005-0000-0000-0000E8290000}"/>
    <cellStyle name="40% - Accent2 7 2 7" xfId="10732" xr:uid="{00000000-0005-0000-0000-0000E9290000}"/>
    <cellStyle name="40% - Accent2 7 2 8" xfId="10733" xr:uid="{00000000-0005-0000-0000-0000EA290000}"/>
    <cellStyle name="40% - Accent2 7 2 9" xfId="10734" xr:uid="{00000000-0005-0000-0000-0000EB290000}"/>
    <cellStyle name="40% - Accent2 7 3" xfId="10735" xr:uid="{00000000-0005-0000-0000-0000EC290000}"/>
    <cellStyle name="40% - Accent2 7 3 10" xfId="10736" xr:uid="{00000000-0005-0000-0000-0000ED290000}"/>
    <cellStyle name="40% - Accent2 7 3 2" xfId="10737" xr:uid="{00000000-0005-0000-0000-0000EE290000}"/>
    <cellStyle name="40% - Accent2 7 3 3" xfId="10738" xr:uid="{00000000-0005-0000-0000-0000EF290000}"/>
    <cellStyle name="40% - Accent2 7 3 4" xfId="10739" xr:uid="{00000000-0005-0000-0000-0000F0290000}"/>
    <cellStyle name="40% - Accent2 7 3 5" xfId="10740" xr:uid="{00000000-0005-0000-0000-0000F1290000}"/>
    <cellStyle name="40% - Accent2 7 3 6" xfId="10741" xr:uid="{00000000-0005-0000-0000-0000F2290000}"/>
    <cellStyle name="40% - Accent2 7 3 7" xfId="10742" xr:uid="{00000000-0005-0000-0000-0000F3290000}"/>
    <cellStyle name="40% - Accent2 7 3 8" xfId="10743" xr:uid="{00000000-0005-0000-0000-0000F4290000}"/>
    <cellStyle name="40% - Accent2 7 3 9" xfId="10744" xr:uid="{00000000-0005-0000-0000-0000F5290000}"/>
    <cellStyle name="40% - Accent2 7 4" xfId="10745" xr:uid="{00000000-0005-0000-0000-0000F6290000}"/>
    <cellStyle name="40% - Accent2 7 5" xfId="10746" xr:uid="{00000000-0005-0000-0000-0000F7290000}"/>
    <cellStyle name="40% - Accent2 7 6" xfId="10747" xr:uid="{00000000-0005-0000-0000-0000F8290000}"/>
    <cellStyle name="40% - Accent2 7 7" xfId="10748" xr:uid="{00000000-0005-0000-0000-0000F9290000}"/>
    <cellStyle name="40% - Accent2 7 8" xfId="10749" xr:uid="{00000000-0005-0000-0000-0000FA290000}"/>
    <cellStyle name="40% - Accent2 7 9" xfId="10750" xr:uid="{00000000-0005-0000-0000-0000FB290000}"/>
    <cellStyle name="40% - Accent2 70" xfId="10751" xr:uid="{00000000-0005-0000-0000-0000FC290000}"/>
    <cellStyle name="40% - Accent2 71" xfId="10752" xr:uid="{00000000-0005-0000-0000-0000FD290000}"/>
    <cellStyle name="40% - Accent2 72" xfId="10753" xr:uid="{00000000-0005-0000-0000-0000FE290000}"/>
    <cellStyle name="40% - Accent2 73" xfId="10754" xr:uid="{00000000-0005-0000-0000-0000FF290000}"/>
    <cellStyle name="40% - Accent2 74" xfId="10755" xr:uid="{00000000-0005-0000-0000-0000002A0000}"/>
    <cellStyle name="40% - Accent2 75" xfId="10756" xr:uid="{00000000-0005-0000-0000-0000012A0000}"/>
    <cellStyle name="40% - Accent2 76" xfId="10757" xr:uid="{00000000-0005-0000-0000-0000022A0000}"/>
    <cellStyle name="40% - Accent2 8" xfId="10758" xr:uid="{00000000-0005-0000-0000-0000032A0000}"/>
    <cellStyle name="40% - Accent2 8 10" xfId="10759" xr:uid="{00000000-0005-0000-0000-0000042A0000}"/>
    <cellStyle name="40% - Accent2 8 11" xfId="10760" xr:uid="{00000000-0005-0000-0000-0000052A0000}"/>
    <cellStyle name="40% - Accent2 8 2" xfId="10761" xr:uid="{00000000-0005-0000-0000-0000062A0000}"/>
    <cellStyle name="40% - Accent2 8 2 10" xfId="10762" xr:uid="{00000000-0005-0000-0000-0000072A0000}"/>
    <cellStyle name="40% - Accent2 8 2 2" xfId="10763" xr:uid="{00000000-0005-0000-0000-0000082A0000}"/>
    <cellStyle name="40% - Accent2 8 2 3" xfId="10764" xr:uid="{00000000-0005-0000-0000-0000092A0000}"/>
    <cellStyle name="40% - Accent2 8 2 4" xfId="10765" xr:uid="{00000000-0005-0000-0000-00000A2A0000}"/>
    <cellStyle name="40% - Accent2 8 2 5" xfId="10766" xr:uid="{00000000-0005-0000-0000-00000B2A0000}"/>
    <cellStyle name="40% - Accent2 8 2 6" xfId="10767" xr:uid="{00000000-0005-0000-0000-00000C2A0000}"/>
    <cellStyle name="40% - Accent2 8 2 7" xfId="10768" xr:uid="{00000000-0005-0000-0000-00000D2A0000}"/>
    <cellStyle name="40% - Accent2 8 2 8" xfId="10769" xr:uid="{00000000-0005-0000-0000-00000E2A0000}"/>
    <cellStyle name="40% - Accent2 8 2 9" xfId="10770" xr:uid="{00000000-0005-0000-0000-00000F2A0000}"/>
    <cellStyle name="40% - Accent2 8 3" xfId="10771" xr:uid="{00000000-0005-0000-0000-0000102A0000}"/>
    <cellStyle name="40% - Accent2 8 4" xfId="10772" xr:uid="{00000000-0005-0000-0000-0000112A0000}"/>
    <cellStyle name="40% - Accent2 8 5" xfId="10773" xr:uid="{00000000-0005-0000-0000-0000122A0000}"/>
    <cellStyle name="40% - Accent2 8 6" xfId="10774" xr:uid="{00000000-0005-0000-0000-0000132A0000}"/>
    <cellStyle name="40% - Accent2 8 7" xfId="10775" xr:uid="{00000000-0005-0000-0000-0000142A0000}"/>
    <cellStyle name="40% - Accent2 8 8" xfId="10776" xr:uid="{00000000-0005-0000-0000-0000152A0000}"/>
    <cellStyle name="40% - Accent2 8 9" xfId="10777" xr:uid="{00000000-0005-0000-0000-0000162A0000}"/>
    <cellStyle name="40% - Accent2 9" xfId="10778" xr:uid="{00000000-0005-0000-0000-0000172A0000}"/>
    <cellStyle name="40% - Accent2 9 10" xfId="10779" xr:uid="{00000000-0005-0000-0000-0000182A0000}"/>
    <cellStyle name="40% - Accent2 9 11" xfId="10780" xr:uid="{00000000-0005-0000-0000-0000192A0000}"/>
    <cellStyle name="40% - Accent2 9 2" xfId="10781" xr:uid="{00000000-0005-0000-0000-00001A2A0000}"/>
    <cellStyle name="40% - Accent2 9 2 10" xfId="10782" xr:uid="{00000000-0005-0000-0000-00001B2A0000}"/>
    <cellStyle name="40% - Accent2 9 2 2" xfId="10783" xr:uid="{00000000-0005-0000-0000-00001C2A0000}"/>
    <cellStyle name="40% - Accent2 9 2 3" xfId="10784" xr:uid="{00000000-0005-0000-0000-00001D2A0000}"/>
    <cellStyle name="40% - Accent2 9 2 4" xfId="10785" xr:uid="{00000000-0005-0000-0000-00001E2A0000}"/>
    <cellStyle name="40% - Accent2 9 2 5" xfId="10786" xr:uid="{00000000-0005-0000-0000-00001F2A0000}"/>
    <cellStyle name="40% - Accent2 9 2 6" xfId="10787" xr:uid="{00000000-0005-0000-0000-0000202A0000}"/>
    <cellStyle name="40% - Accent2 9 2 7" xfId="10788" xr:uid="{00000000-0005-0000-0000-0000212A0000}"/>
    <cellStyle name="40% - Accent2 9 2 8" xfId="10789" xr:uid="{00000000-0005-0000-0000-0000222A0000}"/>
    <cellStyle name="40% - Accent2 9 2 9" xfId="10790" xr:uid="{00000000-0005-0000-0000-0000232A0000}"/>
    <cellStyle name="40% - Accent2 9 3" xfId="10791" xr:uid="{00000000-0005-0000-0000-0000242A0000}"/>
    <cellStyle name="40% - Accent2 9 4" xfId="10792" xr:uid="{00000000-0005-0000-0000-0000252A0000}"/>
    <cellStyle name="40% - Accent2 9 5" xfId="10793" xr:uid="{00000000-0005-0000-0000-0000262A0000}"/>
    <cellStyle name="40% - Accent2 9 6" xfId="10794" xr:uid="{00000000-0005-0000-0000-0000272A0000}"/>
    <cellStyle name="40% - Accent2 9 7" xfId="10795" xr:uid="{00000000-0005-0000-0000-0000282A0000}"/>
    <cellStyle name="40% - Accent2 9 8" xfId="10796" xr:uid="{00000000-0005-0000-0000-0000292A0000}"/>
    <cellStyle name="40% - Accent2 9 9" xfId="10797" xr:uid="{00000000-0005-0000-0000-00002A2A0000}"/>
    <cellStyle name="40% - Accent3 10" xfId="10798" xr:uid="{00000000-0005-0000-0000-00002B2A0000}"/>
    <cellStyle name="40% - Accent3 10 10" xfId="10799" xr:uid="{00000000-0005-0000-0000-00002C2A0000}"/>
    <cellStyle name="40% - Accent3 10 11" xfId="10800" xr:uid="{00000000-0005-0000-0000-00002D2A0000}"/>
    <cellStyle name="40% - Accent3 10 2" xfId="10801" xr:uid="{00000000-0005-0000-0000-00002E2A0000}"/>
    <cellStyle name="40% - Accent3 10 2 10" xfId="10802" xr:uid="{00000000-0005-0000-0000-00002F2A0000}"/>
    <cellStyle name="40% - Accent3 10 2 2" xfId="10803" xr:uid="{00000000-0005-0000-0000-0000302A0000}"/>
    <cellStyle name="40% - Accent3 10 2 2 2" xfId="10804" xr:uid="{00000000-0005-0000-0000-0000312A0000}"/>
    <cellStyle name="40% - Accent3 10 2 2 3" xfId="10805" xr:uid="{00000000-0005-0000-0000-0000322A0000}"/>
    <cellStyle name="40% - Accent3 10 2 3" xfId="10806" xr:uid="{00000000-0005-0000-0000-0000332A0000}"/>
    <cellStyle name="40% - Accent3 10 2 3 2" xfId="10807" xr:uid="{00000000-0005-0000-0000-0000342A0000}"/>
    <cellStyle name="40% - Accent3 10 2 4" xfId="10808" xr:uid="{00000000-0005-0000-0000-0000352A0000}"/>
    <cellStyle name="40% - Accent3 10 2 5" xfId="10809" xr:uid="{00000000-0005-0000-0000-0000362A0000}"/>
    <cellStyle name="40% - Accent3 10 2 6" xfId="10810" xr:uid="{00000000-0005-0000-0000-0000372A0000}"/>
    <cellStyle name="40% - Accent3 10 2 7" xfId="10811" xr:uid="{00000000-0005-0000-0000-0000382A0000}"/>
    <cellStyle name="40% - Accent3 10 2 8" xfId="10812" xr:uid="{00000000-0005-0000-0000-0000392A0000}"/>
    <cellStyle name="40% - Accent3 10 2 9" xfId="10813" xr:uid="{00000000-0005-0000-0000-00003A2A0000}"/>
    <cellStyle name="40% - Accent3 10 3" xfId="10814" xr:uid="{00000000-0005-0000-0000-00003B2A0000}"/>
    <cellStyle name="40% - Accent3 10 3 2" xfId="10815" xr:uid="{00000000-0005-0000-0000-00003C2A0000}"/>
    <cellStyle name="40% - Accent3 10 4" xfId="10816" xr:uid="{00000000-0005-0000-0000-00003D2A0000}"/>
    <cellStyle name="40% - Accent3 10 4 2" xfId="10817" xr:uid="{00000000-0005-0000-0000-00003E2A0000}"/>
    <cellStyle name="40% - Accent3 10 5" xfId="10818" xr:uid="{00000000-0005-0000-0000-00003F2A0000}"/>
    <cellStyle name="40% - Accent3 10 5 2" xfId="10819" xr:uid="{00000000-0005-0000-0000-0000402A0000}"/>
    <cellStyle name="40% - Accent3 10 6" xfId="10820" xr:uid="{00000000-0005-0000-0000-0000412A0000}"/>
    <cellStyle name="40% - Accent3 10 7" xfId="10821" xr:uid="{00000000-0005-0000-0000-0000422A0000}"/>
    <cellStyle name="40% - Accent3 10 8" xfId="10822" xr:uid="{00000000-0005-0000-0000-0000432A0000}"/>
    <cellStyle name="40% - Accent3 10 9" xfId="10823" xr:uid="{00000000-0005-0000-0000-0000442A0000}"/>
    <cellStyle name="40% - Accent3 100" xfId="10824" xr:uid="{00000000-0005-0000-0000-0000452A0000}"/>
    <cellStyle name="40% - Accent3 101" xfId="10825" xr:uid="{00000000-0005-0000-0000-0000462A0000}"/>
    <cellStyle name="40% - Accent3 102" xfId="10826" xr:uid="{00000000-0005-0000-0000-0000472A0000}"/>
    <cellStyle name="40% - Accent3 103" xfId="10827" xr:uid="{00000000-0005-0000-0000-0000482A0000}"/>
    <cellStyle name="40% - Accent3 104" xfId="10828" xr:uid="{00000000-0005-0000-0000-0000492A0000}"/>
    <cellStyle name="40% - Accent3 105" xfId="10829" xr:uid="{00000000-0005-0000-0000-00004A2A0000}"/>
    <cellStyle name="40% - Accent3 106" xfId="10830" xr:uid="{00000000-0005-0000-0000-00004B2A0000}"/>
    <cellStyle name="40% - Accent3 107" xfId="10831" xr:uid="{00000000-0005-0000-0000-00004C2A0000}"/>
    <cellStyle name="40% - Accent3 108" xfId="10832" xr:uid="{00000000-0005-0000-0000-00004D2A0000}"/>
    <cellStyle name="40% - Accent3 109" xfId="10833" xr:uid="{00000000-0005-0000-0000-00004E2A0000}"/>
    <cellStyle name="40% - Accent3 11" xfId="10834" xr:uid="{00000000-0005-0000-0000-00004F2A0000}"/>
    <cellStyle name="40% - Accent3 11 10" xfId="10835" xr:uid="{00000000-0005-0000-0000-0000502A0000}"/>
    <cellStyle name="40% - Accent3 11 11" xfId="10836" xr:uid="{00000000-0005-0000-0000-0000512A0000}"/>
    <cellStyle name="40% - Accent3 11 2" xfId="10837" xr:uid="{00000000-0005-0000-0000-0000522A0000}"/>
    <cellStyle name="40% - Accent3 11 2 10" xfId="10838" xr:uid="{00000000-0005-0000-0000-0000532A0000}"/>
    <cellStyle name="40% - Accent3 11 2 2" xfId="10839" xr:uid="{00000000-0005-0000-0000-0000542A0000}"/>
    <cellStyle name="40% - Accent3 11 2 2 2" xfId="10840" xr:uid="{00000000-0005-0000-0000-0000552A0000}"/>
    <cellStyle name="40% - Accent3 11 2 2 3" xfId="10841" xr:uid="{00000000-0005-0000-0000-0000562A0000}"/>
    <cellStyle name="40% - Accent3 11 2 3" xfId="10842" xr:uid="{00000000-0005-0000-0000-0000572A0000}"/>
    <cellStyle name="40% - Accent3 11 2 3 2" xfId="10843" xr:uid="{00000000-0005-0000-0000-0000582A0000}"/>
    <cellStyle name="40% - Accent3 11 2 4" xfId="10844" xr:uid="{00000000-0005-0000-0000-0000592A0000}"/>
    <cellStyle name="40% - Accent3 11 2 5" xfId="10845" xr:uid="{00000000-0005-0000-0000-00005A2A0000}"/>
    <cellStyle name="40% - Accent3 11 2 6" xfId="10846" xr:uid="{00000000-0005-0000-0000-00005B2A0000}"/>
    <cellStyle name="40% - Accent3 11 2 7" xfId="10847" xr:uid="{00000000-0005-0000-0000-00005C2A0000}"/>
    <cellStyle name="40% - Accent3 11 2 8" xfId="10848" xr:uid="{00000000-0005-0000-0000-00005D2A0000}"/>
    <cellStyle name="40% - Accent3 11 2 9" xfId="10849" xr:uid="{00000000-0005-0000-0000-00005E2A0000}"/>
    <cellStyle name="40% - Accent3 11 3" xfId="10850" xr:uid="{00000000-0005-0000-0000-00005F2A0000}"/>
    <cellStyle name="40% - Accent3 11 3 2" xfId="10851" xr:uid="{00000000-0005-0000-0000-0000602A0000}"/>
    <cellStyle name="40% - Accent3 11 4" xfId="10852" xr:uid="{00000000-0005-0000-0000-0000612A0000}"/>
    <cellStyle name="40% - Accent3 11 4 2" xfId="10853" xr:uid="{00000000-0005-0000-0000-0000622A0000}"/>
    <cellStyle name="40% - Accent3 11 5" xfId="10854" xr:uid="{00000000-0005-0000-0000-0000632A0000}"/>
    <cellStyle name="40% - Accent3 11 5 2" xfId="10855" xr:uid="{00000000-0005-0000-0000-0000642A0000}"/>
    <cellStyle name="40% - Accent3 11 6" xfId="10856" xr:uid="{00000000-0005-0000-0000-0000652A0000}"/>
    <cellStyle name="40% - Accent3 11 7" xfId="10857" xr:uid="{00000000-0005-0000-0000-0000662A0000}"/>
    <cellStyle name="40% - Accent3 11 8" xfId="10858" xr:uid="{00000000-0005-0000-0000-0000672A0000}"/>
    <cellStyle name="40% - Accent3 11 9" xfId="10859" xr:uid="{00000000-0005-0000-0000-0000682A0000}"/>
    <cellStyle name="40% - Accent3 110" xfId="10860" xr:uid="{00000000-0005-0000-0000-0000692A0000}"/>
    <cellStyle name="40% - Accent3 111" xfId="10861" xr:uid="{00000000-0005-0000-0000-00006A2A0000}"/>
    <cellStyle name="40% - Accent3 112" xfId="10862" xr:uid="{00000000-0005-0000-0000-00006B2A0000}"/>
    <cellStyle name="40% - Accent3 113" xfId="10863" xr:uid="{00000000-0005-0000-0000-00006C2A0000}"/>
    <cellStyle name="40% - Accent3 114" xfId="10864" xr:uid="{00000000-0005-0000-0000-00006D2A0000}"/>
    <cellStyle name="40% - Accent3 115" xfId="10865" xr:uid="{00000000-0005-0000-0000-00006E2A0000}"/>
    <cellStyle name="40% - Accent3 116" xfId="10866" xr:uid="{00000000-0005-0000-0000-00006F2A0000}"/>
    <cellStyle name="40% - Accent3 117" xfId="10867" xr:uid="{00000000-0005-0000-0000-0000702A0000}"/>
    <cellStyle name="40% - Accent3 118" xfId="10868" xr:uid="{00000000-0005-0000-0000-0000712A0000}"/>
    <cellStyle name="40% - Accent3 119" xfId="10869" xr:uid="{00000000-0005-0000-0000-0000722A0000}"/>
    <cellStyle name="40% - Accent3 12" xfId="10870" xr:uid="{00000000-0005-0000-0000-0000732A0000}"/>
    <cellStyle name="40% - Accent3 12 10" xfId="10871" xr:uid="{00000000-0005-0000-0000-0000742A0000}"/>
    <cellStyle name="40% - Accent3 12 11" xfId="10872" xr:uid="{00000000-0005-0000-0000-0000752A0000}"/>
    <cellStyle name="40% - Accent3 12 12" xfId="10873" xr:uid="{00000000-0005-0000-0000-0000762A0000}"/>
    <cellStyle name="40% - Accent3 12 2" xfId="10874" xr:uid="{00000000-0005-0000-0000-0000772A0000}"/>
    <cellStyle name="40% - Accent3 12 2 10" xfId="10875" xr:uid="{00000000-0005-0000-0000-0000782A0000}"/>
    <cellStyle name="40% - Accent3 12 2 11" xfId="10876" xr:uid="{00000000-0005-0000-0000-0000792A0000}"/>
    <cellStyle name="40% - Accent3 12 2 2" xfId="10877" xr:uid="{00000000-0005-0000-0000-00007A2A0000}"/>
    <cellStyle name="40% - Accent3 12 2 2 2" xfId="10878" xr:uid="{00000000-0005-0000-0000-00007B2A0000}"/>
    <cellStyle name="40% - Accent3 12 2 2 3" xfId="10879" xr:uid="{00000000-0005-0000-0000-00007C2A0000}"/>
    <cellStyle name="40% - Accent3 12 2 3" xfId="10880" xr:uid="{00000000-0005-0000-0000-00007D2A0000}"/>
    <cellStyle name="40% - Accent3 12 2 3 2" xfId="10881" xr:uid="{00000000-0005-0000-0000-00007E2A0000}"/>
    <cellStyle name="40% - Accent3 12 2 4" xfId="10882" xr:uid="{00000000-0005-0000-0000-00007F2A0000}"/>
    <cellStyle name="40% - Accent3 12 2 5" xfId="10883" xr:uid="{00000000-0005-0000-0000-0000802A0000}"/>
    <cellStyle name="40% - Accent3 12 2 6" xfId="10884" xr:uid="{00000000-0005-0000-0000-0000812A0000}"/>
    <cellStyle name="40% - Accent3 12 2 7" xfId="10885" xr:uid="{00000000-0005-0000-0000-0000822A0000}"/>
    <cellStyle name="40% - Accent3 12 2 8" xfId="10886" xr:uid="{00000000-0005-0000-0000-0000832A0000}"/>
    <cellStyle name="40% - Accent3 12 2 9" xfId="10887" xr:uid="{00000000-0005-0000-0000-0000842A0000}"/>
    <cellStyle name="40% - Accent3 12 3" xfId="10888" xr:uid="{00000000-0005-0000-0000-0000852A0000}"/>
    <cellStyle name="40% - Accent3 12 3 2" xfId="10889" xr:uid="{00000000-0005-0000-0000-0000862A0000}"/>
    <cellStyle name="40% - Accent3 12 4" xfId="10890" xr:uid="{00000000-0005-0000-0000-0000872A0000}"/>
    <cellStyle name="40% - Accent3 12 4 2" xfId="10891" xr:uid="{00000000-0005-0000-0000-0000882A0000}"/>
    <cellStyle name="40% - Accent3 12 5" xfId="10892" xr:uid="{00000000-0005-0000-0000-0000892A0000}"/>
    <cellStyle name="40% - Accent3 12 5 2" xfId="10893" xr:uid="{00000000-0005-0000-0000-00008A2A0000}"/>
    <cellStyle name="40% - Accent3 12 6" xfId="10894" xr:uid="{00000000-0005-0000-0000-00008B2A0000}"/>
    <cellStyle name="40% - Accent3 12 7" xfId="10895" xr:uid="{00000000-0005-0000-0000-00008C2A0000}"/>
    <cellStyle name="40% - Accent3 12 8" xfId="10896" xr:uid="{00000000-0005-0000-0000-00008D2A0000}"/>
    <cellStyle name="40% - Accent3 12 9" xfId="10897" xr:uid="{00000000-0005-0000-0000-00008E2A0000}"/>
    <cellStyle name="40% - Accent3 13" xfId="10898" xr:uid="{00000000-0005-0000-0000-00008F2A0000}"/>
    <cellStyle name="40% - Accent3 13 10" xfId="10899" xr:uid="{00000000-0005-0000-0000-0000902A0000}"/>
    <cellStyle name="40% - Accent3 13 11" xfId="10900" xr:uid="{00000000-0005-0000-0000-0000912A0000}"/>
    <cellStyle name="40% - Accent3 13 2" xfId="10901" xr:uid="{00000000-0005-0000-0000-0000922A0000}"/>
    <cellStyle name="40% - Accent3 13 2 2" xfId="10902" xr:uid="{00000000-0005-0000-0000-0000932A0000}"/>
    <cellStyle name="40% - Accent3 13 2 2 2" xfId="10903" xr:uid="{00000000-0005-0000-0000-0000942A0000}"/>
    <cellStyle name="40% - Accent3 13 2 3" xfId="10904" xr:uid="{00000000-0005-0000-0000-0000952A0000}"/>
    <cellStyle name="40% - Accent3 13 2 4" xfId="10905" xr:uid="{00000000-0005-0000-0000-0000962A0000}"/>
    <cellStyle name="40% - Accent3 13 3" xfId="10906" xr:uid="{00000000-0005-0000-0000-0000972A0000}"/>
    <cellStyle name="40% - Accent3 13 3 2" xfId="10907" xr:uid="{00000000-0005-0000-0000-0000982A0000}"/>
    <cellStyle name="40% - Accent3 13 4" xfId="10908" xr:uid="{00000000-0005-0000-0000-0000992A0000}"/>
    <cellStyle name="40% - Accent3 13 4 2" xfId="10909" xr:uid="{00000000-0005-0000-0000-00009A2A0000}"/>
    <cellStyle name="40% - Accent3 13 5" xfId="10910" xr:uid="{00000000-0005-0000-0000-00009B2A0000}"/>
    <cellStyle name="40% - Accent3 13 5 2" xfId="10911" xr:uid="{00000000-0005-0000-0000-00009C2A0000}"/>
    <cellStyle name="40% - Accent3 13 6" xfId="10912" xr:uid="{00000000-0005-0000-0000-00009D2A0000}"/>
    <cellStyle name="40% - Accent3 13 7" xfId="10913" xr:uid="{00000000-0005-0000-0000-00009E2A0000}"/>
    <cellStyle name="40% - Accent3 13 8" xfId="10914" xr:uid="{00000000-0005-0000-0000-00009F2A0000}"/>
    <cellStyle name="40% - Accent3 13 9" xfId="10915" xr:uid="{00000000-0005-0000-0000-0000A02A0000}"/>
    <cellStyle name="40% - Accent3 14" xfId="10916" xr:uid="{00000000-0005-0000-0000-0000A12A0000}"/>
    <cellStyle name="40% - Accent3 14 2" xfId="10917" xr:uid="{00000000-0005-0000-0000-0000A22A0000}"/>
    <cellStyle name="40% - Accent3 14 2 2" xfId="10918" xr:uid="{00000000-0005-0000-0000-0000A32A0000}"/>
    <cellStyle name="40% - Accent3 14 2 2 2" xfId="10919" xr:uid="{00000000-0005-0000-0000-0000A42A0000}"/>
    <cellStyle name="40% - Accent3 14 2 3" xfId="10920" xr:uid="{00000000-0005-0000-0000-0000A52A0000}"/>
    <cellStyle name="40% - Accent3 14 3" xfId="10921" xr:uid="{00000000-0005-0000-0000-0000A62A0000}"/>
    <cellStyle name="40% - Accent3 14 4" xfId="10922" xr:uid="{00000000-0005-0000-0000-0000A72A0000}"/>
    <cellStyle name="40% - Accent3 14 5" xfId="10923" xr:uid="{00000000-0005-0000-0000-0000A82A0000}"/>
    <cellStyle name="40% - Accent3 14 6" xfId="10924" xr:uid="{00000000-0005-0000-0000-0000A92A0000}"/>
    <cellStyle name="40% - Accent3 15" xfId="10925" xr:uid="{00000000-0005-0000-0000-0000AA2A0000}"/>
    <cellStyle name="40% - Accent3 15 2" xfId="10926" xr:uid="{00000000-0005-0000-0000-0000AB2A0000}"/>
    <cellStyle name="40% - Accent3 15 2 2" xfId="10927" xr:uid="{00000000-0005-0000-0000-0000AC2A0000}"/>
    <cellStyle name="40% - Accent3 15 2 2 2" xfId="10928" xr:uid="{00000000-0005-0000-0000-0000AD2A0000}"/>
    <cellStyle name="40% - Accent3 15 2 3" xfId="10929" xr:uid="{00000000-0005-0000-0000-0000AE2A0000}"/>
    <cellStyle name="40% - Accent3 15 3" xfId="10930" xr:uid="{00000000-0005-0000-0000-0000AF2A0000}"/>
    <cellStyle name="40% - Accent3 15 4" xfId="10931" xr:uid="{00000000-0005-0000-0000-0000B02A0000}"/>
    <cellStyle name="40% - Accent3 15 5" xfId="10932" xr:uid="{00000000-0005-0000-0000-0000B12A0000}"/>
    <cellStyle name="40% - Accent3 15 6" xfId="10933" xr:uid="{00000000-0005-0000-0000-0000B22A0000}"/>
    <cellStyle name="40% - Accent3 16" xfId="10934" xr:uid="{00000000-0005-0000-0000-0000B32A0000}"/>
    <cellStyle name="40% - Accent3 16 2" xfId="10935" xr:uid="{00000000-0005-0000-0000-0000B42A0000}"/>
    <cellStyle name="40% - Accent3 16 2 2" xfId="10936" xr:uid="{00000000-0005-0000-0000-0000B52A0000}"/>
    <cellStyle name="40% - Accent3 16 2 2 2" xfId="10937" xr:uid="{00000000-0005-0000-0000-0000B62A0000}"/>
    <cellStyle name="40% - Accent3 16 2 3" xfId="10938" xr:uid="{00000000-0005-0000-0000-0000B72A0000}"/>
    <cellStyle name="40% - Accent3 16 3" xfId="10939" xr:uid="{00000000-0005-0000-0000-0000B82A0000}"/>
    <cellStyle name="40% - Accent3 16 4" xfId="10940" xr:uid="{00000000-0005-0000-0000-0000B92A0000}"/>
    <cellStyle name="40% - Accent3 16 5" xfId="10941" xr:uid="{00000000-0005-0000-0000-0000BA2A0000}"/>
    <cellStyle name="40% - Accent3 16 6" xfId="10942" xr:uid="{00000000-0005-0000-0000-0000BB2A0000}"/>
    <cellStyle name="40% - Accent3 17" xfId="10943" xr:uid="{00000000-0005-0000-0000-0000BC2A0000}"/>
    <cellStyle name="40% - Accent3 17 2" xfId="10944" xr:uid="{00000000-0005-0000-0000-0000BD2A0000}"/>
    <cellStyle name="40% - Accent3 17 2 2" xfId="10945" xr:uid="{00000000-0005-0000-0000-0000BE2A0000}"/>
    <cellStyle name="40% - Accent3 17 2 2 2" xfId="10946" xr:uid="{00000000-0005-0000-0000-0000BF2A0000}"/>
    <cellStyle name="40% - Accent3 17 2 3" xfId="10947" xr:uid="{00000000-0005-0000-0000-0000C02A0000}"/>
    <cellStyle name="40% - Accent3 17 3" xfId="10948" xr:uid="{00000000-0005-0000-0000-0000C12A0000}"/>
    <cellStyle name="40% - Accent3 17 4" xfId="10949" xr:uid="{00000000-0005-0000-0000-0000C22A0000}"/>
    <cellStyle name="40% - Accent3 17 5" xfId="10950" xr:uid="{00000000-0005-0000-0000-0000C32A0000}"/>
    <cellStyle name="40% - Accent3 17 6" xfId="10951" xr:uid="{00000000-0005-0000-0000-0000C42A0000}"/>
    <cellStyle name="40% - Accent3 18" xfId="10952" xr:uid="{00000000-0005-0000-0000-0000C52A0000}"/>
    <cellStyle name="40% - Accent3 18 2" xfId="10953" xr:uid="{00000000-0005-0000-0000-0000C62A0000}"/>
    <cellStyle name="40% - Accent3 18 2 2" xfId="10954" xr:uid="{00000000-0005-0000-0000-0000C72A0000}"/>
    <cellStyle name="40% - Accent3 18 2 2 2" xfId="10955" xr:uid="{00000000-0005-0000-0000-0000C82A0000}"/>
    <cellStyle name="40% - Accent3 18 2 3" xfId="10956" xr:uid="{00000000-0005-0000-0000-0000C92A0000}"/>
    <cellStyle name="40% - Accent3 18 3" xfId="10957" xr:uid="{00000000-0005-0000-0000-0000CA2A0000}"/>
    <cellStyle name="40% - Accent3 18 4" xfId="10958" xr:uid="{00000000-0005-0000-0000-0000CB2A0000}"/>
    <cellStyle name="40% - Accent3 18 5" xfId="10959" xr:uid="{00000000-0005-0000-0000-0000CC2A0000}"/>
    <cellStyle name="40% - Accent3 18 6" xfId="10960" xr:uid="{00000000-0005-0000-0000-0000CD2A0000}"/>
    <cellStyle name="40% - Accent3 19" xfId="10961" xr:uid="{00000000-0005-0000-0000-0000CE2A0000}"/>
    <cellStyle name="40% - Accent3 19 2" xfId="10962" xr:uid="{00000000-0005-0000-0000-0000CF2A0000}"/>
    <cellStyle name="40% - Accent3 19 2 2" xfId="10963" xr:uid="{00000000-0005-0000-0000-0000D02A0000}"/>
    <cellStyle name="40% - Accent3 19 2 2 2" xfId="10964" xr:uid="{00000000-0005-0000-0000-0000D12A0000}"/>
    <cellStyle name="40% - Accent3 19 2 3" xfId="10965" xr:uid="{00000000-0005-0000-0000-0000D22A0000}"/>
    <cellStyle name="40% - Accent3 19 3" xfId="10966" xr:uid="{00000000-0005-0000-0000-0000D32A0000}"/>
    <cellStyle name="40% - Accent3 19 4" xfId="10967" xr:uid="{00000000-0005-0000-0000-0000D42A0000}"/>
    <cellStyle name="40% - Accent3 19 5" xfId="10968" xr:uid="{00000000-0005-0000-0000-0000D52A0000}"/>
    <cellStyle name="40% - Accent3 19 6" xfId="10969" xr:uid="{00000000-0005-0000-0000-0000D62A0000}"/>
    <cellStyle name="40% - Accent3 2" xfId="10970" xr:uid="{00000000-0005-0000-0000-0000D72A0000}"/>
    <cellStyle name="40% - Accent3 2 10" xfId="10971" xr:uid="{00000000-0005-0000-0000-0000D82A0000}"/>
    <cellStyle name="40% - Accent3 2 10 2" xfId="10972" xr:uid="{00000000-0005-0000-0000-0000D92A0000}"/>
    <cellStyle name="40% - Accent3 2 10 2 2" xfId="10973" xr:uid="{00000000-0005-0000-0000-0000DA2A0000}"/>
    <cellStyle name="40% - Accent3 2 10 3" xfId="10974" xr:uid="{00000000-0005-0000-0000-0000DB2A0000}"/>
    <cellStyle name="40% - Accent3 2 11" xfId="10975" xr:uid="{00000000-0005-0000-0000-0000DC2A0000}"/>
    <cellStyle name="40% - Accent3 2 11 2" xfId="10976" xr:uid="{00000000-0005-0000-0000-0000DD2A0000}"/>
    <cellStyle name="40% - Accent3 2 11 2 2" xfId="10977" xr:uid="{00000000-0005-0000-0000-0000DE2A0000}"/>
    <cellStyle name="40% - Accent3 2 11 3" xfId="10978" xr:uid="{00000000-0005-0000-0000-0000DF2A0000}"/>
    <cellStyle name="40% - Accent3 2 12" xfId="10979" xr:uid="{00000000-0005-0000-0000-0000E02A0000}"/>
    <cellStyle name="40% - Accent3 2 12 2" xfId="10980" xr:uid="{00000000-0005-0000-0000-0000E12A0000}"/>
    <cellStyle name="40% - Accent3 2 12 2 2" xfId="10981" xr:uid="{00000000-0005-0000-0000-0000E22A0000}"/>
    <cellStyle name="40% - Accent3 2 12 3" xfId="10982" xr:uid="{00000000-0005-0000-0000-0000E32A0000}"/>
    <cellStyle name="40% - Accent3 2 13" xfId="10983" xr:uid="{00000000-0005-0000-0000-0000E42A0000}"/>
    <cellStyle name="40% - Accent3 2 13 2" xfId="10984" xr:uid="{00000000-0005-0000-0000-0000E52A0000}"/>
    <cellStyle name="40% - Accent3 2 13 2 2" xfId="10985" xr:uid="{00000000-0005-0000-0000-0000E62A0000}"/>
    <cellStyle name="40% - Accent3 2 13 3" xfId="10986" xr:uid="{00000000-0005-0000-0000-0000E72A0000}"/>
    <cellStyle name="40% - Accent3 2 14" xfId="10987" xr:uid="{00000000-0005-0000-0000-0000E82A0000}"/>
    <cellStyle name="40% - Accent3 2 14 2" xfId="10988" xr:uid="{00000000-0005-0000-0000-0000E92A0000}"/>
    <cellStyle name="40% - Accent3 2 14 2 2" xfId="10989" xr:uid="{00000000-0005-0000-0000-0000EA2A0000}"/>
    <cellStyle name="40% - Accent3 2 14 3" xfId="10990" xr:uid="{00000000-0005-0000-0000-0000EB2A0000}"/>
    <cellStyle name="40% - Accent3 2 15" xfId="10991" xr:uid="{00000000-0005-0000-0000-0000EC2A0000}"/>
    <cellStyle name="40% - Accent3 2 15 2" xfId="10992" xr:uid="{00000000-0005-0000-0000-0000ED2A0000}"/>
    <cellStyle name="40% - Accent3 2 15 2 2" xfId="10993" xr:uid="{00000000-0005-0000-0000-0000EE2A0000}"/>
    <cellStyle name="40% - Accent3 2 15 3" xfId="10994" xr:uid="{00000000-0005-0000-0000-0000EF2A0000}"/>
    <cellStyle name="40% - Accent3 2 16" xfId="10995" xr:uid="{00000000-0005-0000-0000-0000F02A0000}"/>
    <cellStyle name="40% - Accent3 2 16 2" xfId="10996" xr:uid="{00000000-0005-0000-0000-0000F12A0000}"/>
    <cellStyle name="40% - Accent3 2 16 2 2" xfId="10997" xr:uid="{00000000-0005-0000-0000-0000F22A0000}"/>
    <cellStyle name="40% - Accent3 2 16 3" xfId="10998" xr:uid="{00000000-0005-0000-0000-0000F32A0000}"/>
    <cellStyle name="40% - Accent3 2 17" xfId="10999" xr:uid="{00000000-0005-0000-0000-0000F42A0000}"/>
    <cellStyle name="40% - Accent3 2 17 2" xfId="11000" xr:uid="{00000000-0005-0000-0000-0000F52A0000}"/>
    <cellStyle name="40% - Accent3 2 17 2 2" xfId="11001" xr:uid="{00000000-0005-0000-0000-0000F62A0000}"/>
    <cellStyle name="40% - Accent3 2 17 3" xfId="11002" xr:uid="{00000000-0005-0000-0000-0000F72A0000}"/>
    <cellStyle name="40% - Accent3 2 18" xfId="11003" xr:uid="{00000000-0005-0000-0000-0000F82A0000}"/>
    <cellStyle name="40% - Accent3 2 18 2" xfId="11004" xr:uid="{00000000-0005-0000-0000-0000F92A0000}"/>
    <cellStyle name="40% - Accent3 2 18 2 2" xfId="11005" xr:uid="{00000000-0005-0000-0000-0000FA2A0000}"/>
    <cellStyle name="40% - Accent3 2 18 3" xfId="11006" xr:uid="{00000000-0005-0000-0000-0000FB2A0000}"/>
    <cellStyle name="40% - Accent3 2 19" xfId="11007" xr:uid="{00000000-0005-0000-0000-0000FC2A0000}"/>
    <cellStyle name="40% - Accent3 2 19 2" xfId="11008" xr:uid="{00000000-0005-0000-0000-0000FD2A0000}"/>
    <cellStyle name="40% - Accent3 2 19 2 2" xfId="11009" xr:uid="{00000000-0005-0000-0000-0000FE2A0000}"/>
    <cellStyle name="40% - Accent3 2 19 3" xfId="11010" xr:uid="{00000000-0005-0000-0000-0000FF2A0000}"/>
    <cellStyle name="40% - Accent3 2 19 4" xfId="11011" xr:uid="{00000000-0005-0000-0000-0000002B0000}"/>
    <cellStyle name="40% - Accent3 2 2" xfId="11012" xr:uid="{00000000-0005-0000-0000-0000012B0000}"/>
    <cellStyle name="40% - Accent3 2 2 10" xfId="11013" xr:uid="{00000000-0005-0000-0000-0000022B0000}"/>
    <cellStyle name="40% - Accent3 2 2 11" xfId="11014" xr:uid="{00000000-0005-0000-0000-0000032B0000}"/>
    <cellStyle name="40% - Accent3 2 2 12" xfId="11015" xr:uid="{00000000-0005-0000-0000-0000042B0000}"/>
    <cellStyle name="40% - Accent3 2 2 2" xfId="11016" xr:uid="{00000000-0005-0000-0000-0000052B0000}"/>
    <cellStyle name="40% - Accent3 2 2 2 10" xfId="11017" xr:uid="{00000000-0005-0000-0000-0000062B0000}"/>
    <cellStyle name="40% - Accent3 2 2 2 11" xfId="11018" xr:uid="{00000000-0005-0000-0000-0000072B0000}"/>
    <cellStyle name="40% - Accent3 2 2 2 2" xfId="11019" xr:uid="{00000000-0005-0000-0000-0000082B0000}"/>
    <cellStyle name="40% - Accent3 2 2 2 2 10" xfId="11020" xr:uid="{00000000-0005-0000-0000-0000092B0000}"/>
    <cellStyle name="40% - Accent3 2 2 2 2 2" xfId="11021" xr:uid="{00000000-0005-0000-0000-00000A2B0000}"/>
    <cellStyle name="40% - Accent3 2 2 2 2 3" xfId="11022" xr:uid="{00000000-0005-0000-0000-00000B2B0000}"/>
    <cellStyle name="40% - Accent3 2 2 2 2 3 2" xfId="11023" xr:uid="{00000000-0005-0000-0000-00000C2B0000}"/>
    <cellStyle name="40% - Accent3 2 2 2 2 4" xfId="11024" xr:uid="{00000000-0005-0000-0000-00000D2B0000}"/>
    <cellStyle name="40% - Accent3 2 2 2 2 5" xfId="11025" xr:uid="{00000000-0005-0000-0000-00000E2B0000}"/>
    <cellStyle name="40% - Accent3 2 2 2 2 6" xfId="11026" xr:uid="{00000000-0005-0000-0000-00000F2B0000}"/>
    <cellStyle name="40% - Accent3 2 2 2 2 7" xfId="11027" xr:uid="{00000000-0005-0000-0000-0000102B0000}"/>
    <cellStyle name="40% - Accent3 2 2 2 2 8" xfId="11028" xr:uid="{00000000-0005-0000-0000-0000112B0000}"/>
    <cellStyle name="40% - Accent3 2 2 2 2 9" xfId="11029" xr:uid="{00000000-0005-0000-0000-0000122B0000}"/>
    <cellStyle name="40% - Accent3 2 2 2 3" xfId="11030" xr:uid="{00000000-0005-0000-0000-0000132B0000}"/>
    <cellStyle name="40% - Accent3 2 2 2 3 2" xfId="11031" xr:uid="{00000000-0005-0000-0000-0000142B0000}"/>
    <cellStyle name="40% - Accent3 2 2 2 4" xfId="11032" xr:uid="{00000000-0005-0000-0000-0000152B0000}"/>
    <cellStyle name="40% - Accent3 2 2 2 4 2" xfId="11033" xr:uid="{00000000-0005-0000-0000-0000162B0000}"/>
    <cellStyle name="40% - Accent3 2 2 2 5" xfId="11034" xr:uid="{00000000-0005-0000-0000-0000172B0000}"/>
    <cellStyle name="40% - Accent3 2 2 2 5 2" xfId="11035" xr:uid="{00000000-0005-0000-0000-0000182B0000}"/>
    <cellStyle name="40% - Accent3 2 2 2 6" xfId="11036" xr:uid="{00000000-0005-0000-0000-0000192B0000}"/>
    <cellStyle name="40% - Accent3 2 2 2 7" xfId="11037" xr:uid="{00000000-0005-0000-0000-00001A2B0000}"/>
    <cellStyle name="40% - Accent3 2 2 2 8" xfId="11038" xr:uid="{00000000-0005-0000-0000-00001B2B0000}"/>
    <cellStyle name="40% - Accent3 2 2 2 9" xfId="11039" xr:uid="{00000000-0005-0000-0000-00001C2B0000}"/>
    <cellStyle name="40% - Accent3 2 2 3" xfId="11040" xr:uid="{00000000-0005-0000-0000-00001D2B0000}"/>
    <cellStyle name="40% - Accent3 2 2 3 10" xfId="11041" xr:uid="{00000000-0005-0000-0000-00001E2B0000}"/>
    <cellStyle name="40% - Accent3 2 2 3 2" xfId="11042" xr:uid="{00000000-0005-0000-0000-00001F2B0000}"/>
    <cellStyle name="40% - Accent3 2 2 3 2 2" xfId="11043" xr:uid="{00000000-0005-0000-0000-0000202B0000}"/>
    <cellStyle name="40% - Accent3 2 2 3 3" xfId="11044" xr:uid="{00000000-0005-0000-0000-0000212B0000}"/>
    <cellStyle name="40% - Accent3 2 2 3 3 2" xfId="11045" xr:uid="{00000000-0005-0000-0000-0000222B0000}"/>
    <cellStyle name="40% - Accent3 2 2 3 4" xfId="11046" xr:uid="{00000000-0005-0000-0000-0000232B0000}"/>
    <cellStyle name="40% - Accent3 2 2 3 4 2" xfId="11047" xr:uid="{00000000-0005-0000-0000-0000242B0000}"/>
    <cellStyle name="40% - Accent3 2 2 3 5" xfId="11048" xr:uid="{00000000-0005-0000-0000-0000252B0000}"/>
    <cellStyle name="40% - Accent3 2 2 3 6" xfId="11049" xr:uid="{00000000-0005-0000-0000-0000262B0000}"/>
    <cellStyle name="40% - Accent3 2 2 3 7" xfId="11050" xr:uid="{00000000-0005-0000-0000-0000272B0000}"/>
    <cellStyle name="40% - Accent3 2 2 3 8" xfId="11051" xr:uid="{00000000-0005-0000-0000-0000282B0000}"/>
    <cellStyle name="40% - Accent3 2 2 3 9" xfId="11052" xr:uid="{00000000-0005-0000-0000-0000292B0000}"/>
    <cellStyle name="40% - Accent3 2 2 4" xfId="11053" xr:uid="{00000000-0005-0000-0000-00002A2B0000}"/>
    <cellStyle name="40% - Accent3 2 2 4 2" xfId="11054" xr:uid="{00000000-0005-0000-0000-00002B2B0000}"/>
    <cellStyle name="40% - Accent3 2 2 4 2 2" xfId="11055" xr:uid="{00000000-0005-0000-0000-00002C2B0000}"/>
    <cellStyle name="40% - Accent3 2 2 4 3" xfId="11056" xr:uid="{00000000-0005-0000-0000-00002D2B0000}"/>
    <cellStyle name="40% - Accent3 2 2 5" xfId="11057" xr:uid="{00000000-0005-0000-0000-00002E2B0000}"/>
    <cellStyle name="40% - Accent3 2 2 5 2" xfId="11058" xr:uid="{00000000-0005-0000-0000-00002F2B0000}"/>
    <cellStyle name="40% - Accent3 2 2 6" xfId="11059" xr:uid="{00000000-0005-0000-0000-0000302B0000}"/>
    <cellStyle name="40% - Accent3 2 2 6 2" xfId="11060" xr:uid="{00000000-0005-0000-0000-0000312B0000}"/>
    <cellStyle name="40% - Accent3 2 2 7" xfId="11061" xr:uid="{00000000-0005-0000-0000-0000322B0000}"/>
    <cellStyle name="40% - Accent3 2 2 7 2" xfId="11062" xr:uid="{00000000-0005-0000-0000-0000332B0000}"/>
    <cellStyle name="40% - Accent3 2 2 8" xfId="11063" xr:uid="{00000000-0005-0000-0000-0000342B0000}"/>
    <cellStyle name="40% - Accent3 2 2 9" xfId="11064" xr:uid="{00000000-0005-0000-0000-0000352B0000}"/>
    <cellStyle name="40% - Accent3 2 20" xfId="11065" xr:uid="{00000000-0005-0000-0000-0000362B0000}"/>
    <cellStyle name="40% - Accent3 2 21" xfId="11066" xr:uid="{00000000-0005-0000-0000-0000372B0000}"/>
    <cellStyle name="40% - Accent3 2 22" xfId="11067" xr:uid="{00000000-0005-0000-0000-0000382B0000}"/>
    <cellStyle name="40% - Accent3 2 22 2" xfId="11068" xr:uid="{00000000-0005-0000-0000-0000392B0000}"/>
    <cellStyle name="40% - Accent3 2 23" xfId="11069" xr:uid="{00000000-0005-0000-0000-00003A2B0000}"/>
    <cellStyle name="40% - Accent3 2 24" xfId="11070" xr:uid="{00000000-0005-0000-0000-00003B2B0000}"/>
    <cellStyle name="40% - Accent3 2 25" xfId="11071" xr:uid="{00000000-0005-0000-0000-00003C2B0000}"/>
    <cellStyle name="40% - Accent3 2 26" xfId="11072" xr:uid="{00000000-0005-0000-0000-00003D2B0000}"/>
    <cellStyle name="40% - Accent3 2 27" xfId="11073" xr:uid="{00000000-0005-0000-0000-00003E2B0000}"/>
    <cellStyle name="40% - Accent3 2 28" xfId="11074" xr:uid="{00000000-0005-0000-0000-00003F2B0000}"/>
    <cellStyle name="40% - Accent3 2 3" xfId="11075" xr:uid="{00000000-0005-0000-0000-0000402B0000}"/>
    <cellStyle name="40% - Accent3 2 3 10" xfId="11076" xr:uid="{00000000-0005-0000-0000-0000412B0000}"/>
    <cellStyle name="40% - Accent3 2 3 11" xfId="11077" xr:uid="{00000000-0005-0000-0000-0000422B0000}"/>
    <cellStyle name="40% - Accent3 2 3 12" xfId="11078" xr:uid="{00000000-0005-0000-0000-0000432B0000}"/>
    <cellStyle name="40% - Accent3 2 3 2" xfId="11079" xr:uid="{00000000-0005-0000-0000-0000442B0000}"/>
    <cellStyle name="40% - Accent3 2 3 2 10" xfId="11080" xr:uid="{00000000-0005-0000-0000-0000452B0000}"/>
    <cellStyle name="40% - Accent3 2 3 2 11" xfId="11081" xr:uid="{00000000-0005-0000-0000-0000462B0000}"/>
    <cellStyle name="40% - Accent3 2 3 2 2" xfId="11082" xr:uid="{00000000-0005-0000-0000-0000472B0000}"/>
    <cellStyle name="40% - Accent3 2 3 2 2 10" xfId="11083" xr:uid="{00000000-0005-0000-0000-0000482B0000}"/>
    <cellStyle name="40% - Accent3 2 3 2 2 2" xfId="11084" xr:uid="{00000000-0005-0000-0000-0000492B0000}"/>
    <cellStyle name="40% - Accent3 2 3 2 2 2 2" xfId="11085" xr:uid="{00000000-0005-0000-0000-00004A2B0000}"/>
    <cellStyle name="40% - Accent3 2 3 2 2 3" xfId="11086" xr:uid="{00000000-0005-0000-0000-00004B2B0000}"/>
    <cellStyle name="40% - Accent3 2 3 2 2 4" xfId="11087" xr:uid="{00000000-0005-0000-0000-00004C2B0000}"/>
    <cellStyle name="40% - Accent3 2 3 2 2 5" xfId="11088" xr:uid="{00000000-0005-0000-0000-00004D2B0000}"/>
    <cellStyle name="40% - Accent3 2 3 2 2 6" xfId="11089" xr:uid="{00000000-0005-0000-0000-00004E2B0000}"/>
    <cellStyle name="40% - Accent3 2 3 2 2 7" xfId="11090" xr:uid="{00000000-0005-0000-0000-00004F2B0000}"/>
    <cellStyle name="40% - Accent3 2 3 2 2 8" xfId="11091" xr:uid="{00000000-0005-0000-0000-0000502B0000}"/>
    <cellStyle name="40% - Accent3 2 3 2 2 9" xfId="11092" xr:uid="{00000000-0005-0000-0000-0000512B0000}"/>
    <cellStyle name="40% - Accent3 2 3 2 3" xfId="11093" xr:uid="{00000000-0005-0000-0000-0000522B0000}"/>
    <cellStyle name="40% - Accent3 2 3 2 3 2" xfId="11094" xr:uid="{00000000-0005-0000-0000-0000532B0000}"/>
    <cellStyle name="40% - Accent3 2 3 2 4" xfId="11095" xr:uid="{00000000-0005-0000-0000-0000542B0000}"/>
    <cellStyle name="40% - Accent3 2 3 2 5" xfId="11096" xr:uid="{00000000-0005-0000-0000-0000552B0000}"/>
    <cellStyle name="40% - Accent3 2 3 2 6" xfId="11097" xr:uid="{00000000-0005-0000-0000-0000562B0000}"/>
    <cellStyle name="40% - Accent3 2 3 2 7" xfId="11098" xr:uid="{00000000-0005-0000-0000-0000572B0000}"/>
    <cellStyle name="40% - Accent3 2 3 2 8" xfId="11099" xr:uid="{00000000-0005-0000-0000-0000582B0000}"/>
    <cellStyle name="40% - Accent3 2 3 2 9" xfId="11100" xr:uid="{00000000-0005-0000-0000-0000592B0000}"/>
    <cellStyle name="40% - Accent3 2 3 3" xfId="11101" xr:uid="{00000000-0005-0000-0000-00005A2B0000}"/>
    <cellStyle name="40% - Accent3 2 3 3 10" xfId="11102" xr:uid="{00000000-0005-0000-0000-00005B2B0000}"/>
    <cellStyle name="40% - Accent3 2 3 3 2" xfId="11103" xr:uid="{00000000-0005-0000-0000-00005C2B0000}"/>
    <cellStyle name="40% - Accent3 2 3 3 2 2" xfId="11104" xr:uid="{00000000-0005-0000-0000-00005D2B0000}"/>
    <cellStyle name="40% - Accent3 2 3 3 3" xfId="11105" xr:uid="{00000000-0005-0000-0000-00005E2B0000}"/>
    <cellStyle name="40% - Accent3 2 3 3 4" xfId="11106" xr:uid="{00000000-0005-0000-0000-00005F2B0000}"/>
    <cellStyle name="40% - Accent3 2 3 3 5" xfId="11107" xr:uid="{00000000-0005-0000-0000-0000602B0000}"/>
    <cellStyle name="40% - Accent3 2 3 3 6" xfId="11108" xr:uid="{00000000-0005-0000-0000-0000612B0000}"/>
    <cellStyle name="40% - Accent3 2 3 3 7" xfId="11109" xr:uid="{00000000-0005-0000-0000-0000622B0000}"/>
    <cellStyle name="40% - Accent3 2 3 3 8" xfId="11110" xr:uid="{00000000-0005-0000-0000-0000632B0000}"/>
    <cellStyle name="40% - Accent3 2 3 3 9" xfId="11111" xr:uid="{00000000-0005-0000-0000-0000642B0000}"/>
    <cellStyle name="40% - Accent3 2 3 4" xfId="11112" xr:uid="{00000000-0005-0000-0000-0000652B0000}"/>
    <cellStyle name="40% - Accent3 2 3 4 2" xfId="11113" xr:uid="{00000000-0005-0000-0000-0000662B0000}"/>
    <cellStyle name="40% - Accent3 2 3 5" xfId="11114" xr:uid="{00000000-0005-0000-0000-0000672B0000}"/>
    <cellStyle name="40% - Accent3 2 3 5 2" xfId="11115" xr:uid="{00000000-0005-0000-0000-0000682B0000}"/>
    <cellStyle name="40% - Accent3 2 3 6" xfId="11116" xr:uid="{00000000-0005-0000-0000-0000692B0000}"/>
    <cellStyle name="40% - Accent3 2 3 6 2" xfId="11117" xr:uid="{00000000-0005-0000-0000-00006A2B0000}"/>
    <cellStyle name="40% - Accent3 2 3 7" xfId="11118" xr:uid="{00000000-0005-0000-0000-00006B2B0000}"/>
    <cellStyle name="40% - Accent3 2 3 7 2" xfId="11119" xr:uid="{00000000-0005-0000-0000-00006C2B0000}"/>
    <cellStyle name="40% - Accent3 2 3 8" xfId="11120" xr:uid="{00000000-0005-0000-0000-00006D2B0000}"/>
    <cellStyle name="40% - Accent3 2 3 9" xfId="11121" xr:uid="{00000000-0005-0000-0000-00006E2B0000}"/>
    <cellStyle name="40% - Accent3 2 4" xfId="11122" xr:uid="{00000000-0005-0000-0000-00006F2B0000}"/>
    <cellStyle name="40% - Accent3 2 4 10" xfId="11123" xr:uid="{00000000-0005-0000-0000-0000702B0000}"/>
    <cellStyle name="40% - Accent3 2 4 11" xfId="11124" xr:uid="{00000000-0005-0000-0000-0000712B0000}"/>
    <cellStyle name="40% - Accent3 2 4 12" xfId="11125" xr:uid="{00000000-0005-0000-0000-0000722B0000}"/>
    <cellStyle name="40% - Accent3 2 4 2" xfId="11126" xr:uid="{00000000-0005-0000-0000-0000732B0000}"/>
    <cellStyle name="40% - Accent3 2 4 2 10" xfId="11127" xr:uid="{00000000-0005-0000-0000-0000742B0000}"/>
    <cellStyle name="40% - Accent3 2 4 2 11" xfId="11128" xr:uid="{00000000-0005-0000-0000-0000752B0000}"/>
    <cellStyle name="40% - Accent3 2 4 2 2" xfId="11129" xr:uid="{00000000-0005-0000-0000-0000762B0000}"/>
    <cellStyle name="40% - Accent3 2 4 2 2 10" xfId="11130" xr:uid="{00000000-0005-0000-0000-0000772B0000}"/>
    <cellStyle name="40% - Accent3 2 4 2 2 2" xfId="11131" xr:uid="{00000000-0005-0000-0000-0000782B0000}"/>
    <cellStyle name="40% - Accent3 2 4 2 2 2 2" xfId="11132" xr:uid="{00000000-0005-0000-0000-0000792B0000}"/>
    <cellStyle name="40% - Accent3 2 4 2 2 3" xfId="11133" xr:uid="{00000000-0005-0000-0000-00007A2B0000}"/>
    <cellStyle name="40% - Accent3 2 4 2 2 4" xfId="11134" xr:uid="{00000000-0005-0000-0000-00007B2B0000}"/>
    <cellStyle name="40% - Accent3 2 4 2 2 5" xfId="11135" xr:uid="{00000000-0005-0000-0000-00007C2B0000}"/>
    <cellStyle name="40% - Accent3 2 4 2 2 6" xfId="11136" xr:uid="{00000000-0005-0000-0000-00007D2B0000}"/>
    <cellStyle name="40% - Accent3 2 4 2 2 7" xfId="11137" xr:uid="{00000000-0005-0000-0000-00007E2B0000}"/>
    <cellStyle name="40% - Accent3 2 4 2 2 8" xfId="11138" xr:uid="{00000000-0005-0000-0000-00007F2B0000}"/>
    <cellStyle name="40% - Accent3 2 4 2 2 9" xfId="11139" xr:uid="{00000000-0005-0000-0000-0000802B0000}"/>
    <cellStyle name="40% - Accent3 2 4 2 3" xfId="11140" xr:uid="{00000000-0005-0000-0000-0000812B0000}"/>
    <cellStyle name="40% - Accent3 2 4 2 3 2" xfId="11141" xr:uid="{00000000-0005-0000-0000-0000822B0000}"/>
    <cellStyle name="40% - Accent3 2 4 2 4" xfId="11142" xr:uid="{00000000-0005-0000-0000-0000832B0000}"/>
    <cellStyle name="40% - Accent3 2 4 2 5" xfId="11143" xr:uid="{00000000-0005-0000-0000-0000842B0000}"/>
    <cellStyle name="40% - Accent3 2 4 2 6" xfId="11144" xr:uid="{00000000-0005-0000-0000-0000852B0000}"/>
    <cellStyle name="40% - Accent3 2 4 2 7" xfId="11145" xr:uid="{00000000-0005-0000-0000-0000862B0000}"/>
    <cellStyle name="40% - Accent3 2 4 2 8" xfId="11146" xr:uid="{00000000-0005-0000-0000-0000872B0000}"/>
    <cellStyle name="40% - Accent3 2 4 2 9" xfId="11147" xr:uid="{00000000-0005-0000-0000-0000882B0000}"/>
    <cellStyle name="40% - Accent3 2 4 3" xfId="11148" xr:uid="{00000000-0005-0000-0000-0000892B0000}"/>
    <cellStyle name="40% - Accent3 2 4 3 10" xfId="11149" xr:uid="{00000000-0005-0000-0000-00008A2B0000}"/>
    <cellStyle name="40% - Accent3 2 4 3 2" xfId="11150" xr:uid="{00000000-0005-0000-0000-00008B2B0000}"/>
    <cellStyle name="40% - Accent3 2 4 3 2 2" xfId="11151" xr:uid="{00000000-0005-0000-0000-00008C2B0000}"/>
    <cellStyle name="40% - Accent3 2 4 3 3" xfId="11152" xr:uid="{00000000-0005-0000-0000-00008D2B0000}"/>
    <cellStyle name="40% - Accent3 2 4 3 4" xfId="11153" xr:uid="{00000000-0005-0000-0000-00008E2B0000}"/>
    <cellStyle name="40% - Accent3 2 4 3 5" xfId="11154" xr:uid="{00000000-0005-0000-0000-00008F2B0000}"/>
    <cellStyle name="40% - Accent3 2 4 3 6" xfId="11155" xr:uid="{00000000-0005-0000-0000-0000902B0000}"/>
    <cellStyle name="40% - Accent3 2 4 3 7" xfId="11156" xr:uid="{00000000-0005-0000-0000-0000912B0000}"/>
    <cellStyle name="40% - Accent3 2 4 3 8" xfId="11157" xr:uid="{00000000-0005-0000-0000-0000922B0000}"/>
    <cellStyle name="40% - Accent3 2 4 3 9" xfId="11158" xr:uid="{00000000-0005-0000-0000-0000932B0000}"/>
    <cellStyle name="40% - Accent3 2 4 4" xfId="11159" xr:uid="{00000000-0005-0000-0000-0000942B0000}"/>
    <cellStyle name="40% - Accent3 2 4 4 2" xfId="11160" xr:uid="{00000000-0005-0000-0000-0000952B0000}"/>
    <cellStyle name="40% - Accent3 2 4 5" xfId="11161" xr:uid="{00000000-0005-0000-0000-0000962B0000}"/>
    <cellStyle name="40% - Accent3 2 4 5 2" xfId="11162" xr:uid="{00000000-0005-0000-0000-0000972B0000}"/>
    <cellStyle name="40% - Accent3 2 4 6" xfId="11163" xr:uid="{00000000-0005-0000-0000-0000982B0000}"/>
    <cellStyle name="40% - Accent3 2 4 6 2" xfId="11164" xr:uid="{00000000-0005-0000-0000-0000992B0000}"/>
    <cellStyle name="40% - Accent3 2 4 7" xfId="11165" xr:uid="{00000000-0005-0000-0000-00009A2B0000}"/>
    <cellStyle name="40% - Accent3 2 4 7 2" xfId="11166" xr:uid="{00000000-0005-0000-0000-00009B2B0000}"/>
    <cellStyle name="40% - Accent3 2 4 8" xfId="11167" xr:uid="{00000000-0005-0000-0000-00009C2B0000}"/>
    <cellStyle name="40% - Accent3 2 4 9" xfId="11168" xr:uid="{00000000-0005-0000-0000-00009D2B0000}"/>
    <cellStyle name="40% - Accent3 2 5" xfId="11169" xr:uid="{00000000-0005-0000-0000-00009E2B0000}"/>
    <cellStyle name="40% - Accent3 2 5 10" xfId="11170" xr:uid="{00000000-0005-0000-0000-00009F2B0000}"/>
    <cellStyle name="40% - Accent3 2 5 11" xfId="11171" xr:uid="{00000000-0005-0000-0000-0000A02B0000}"/>
    <cellStyle name="40% - Accent3 2 5 12" xfId="11172" xr:uid="{00000000-0005-0000-0000-0000A12B0000}"/>
    <cellStyle name="40% - Accent3 2 5 2" xfId="11173" xr:uid="{00000000-0005-0000-0000-0000A22B0000}"/>
    <cellStyle name="40% - Accent3 2 5 2 10" xfId="11174" xr:uid="{00000000-0005-0000-0000-0000A32B0000}"/>
    <cellStyle name="40% - Accent3 2 5 2 11" xfId="11175" xr:uid="{00000000-0005-0000-0000-0000A42B0000}"/>
    <cellStyle name="40% - Accent3 2 5 2 2" xfId="11176" xr:uid="{00000000-0005-0000-0000-0000A52B0000}"/>
    <cellStyle name="40% - Accent3 2 5 2 2 10" xfId="11177" xr:uid="{00000000-0005-0000-0000-0000A62B0000}"/>
    <cellStyle name="40% - Accent3 2 5 2 2 2" xfId="11178" xr:uid="{00000000-0005-0000-0000-0000A72B0000}"/>
    <cellStyle name="40% - Accent3 2 5 2 2 3" xfId="11179" xr:uid="{00000000-0005-0000-0000-0000A82B0000}"/>
    <cellStyle name="40% - Accent3 2 5 2 2 4" xfId="11180" xr:uid="{00000000-0005-0000-0000-0000A92B0000}"/>
    <cellStyle name="40% - Accent3 2 5 2 2 5" xfId="11181" xr:uid="{00000000-0005-0000-0000-0000AA2B0000}"/>
    <cellStyle name="40% - Accent3 2 5 2 2 6" xfId="11182" xr:uid="{00000000-0005-0000-0000-0000AB2B0000}"/>
    <cellStyle name="40% - Accent3 2 5 2 2 7" xfId="11183" xr:uid="{00000000-0005-0000-0000-0000AC2B0000}"/>
    <cellStyle name="40% - Accent3 2 5 2 2 8" xfId="11184" xr:uid="{00000000-0005-0000-0000-0000AD2B0000}"/>
    <cellStyle name="40% - Accent3 2 5 2 2 9" xfId="11185" xr:uid="{00000000-0005-0000-0000-0000AE2B0000}"/>
    <cellStyle name="40% - Accent3 2 5 2 3" xfId="11186" xr:uid="{00000000-0005-0000-0000-0000AF2B0000}"/>
    <cellStyle name="40% - Accent3 2 5 2 4" xfId="11187" xr:uid="{00000000-0005-0000-0000-0000B02B0000}"/>
    <cellStyle name="40% - Accent3 2 5 2 5" xfId="11188" xr:uid="{00000000-0005-0000-0000-0000B12B0000}"/>
    <cellStyle name="40% - Accent3 2 5 2 6" xfId="11189" xr:uid="{00000000-0005-0000-0000-0000B22B0000}"/>
    <cellStyle name="40% - Accent3 2 5 2 7" xfId="11190" xr:uid="{00000000-0005-0000-0000-0000B32B0000}"/>
    <cellStyle name="40% - Accent3 2 5 2 8" xfId="11191" xr:uid="{00000000-0005-0000-0000-0000B42B0000}"/>
    <cellStyle name="40% - Accent3 2 5 2 9" xfId="11192" xr:uid="{00000000-0005-0000-0000-0000B52B0000}"/>
    <cellStyle name="40% - Accent3 2 5 3" xfId="11193" xr:uid="{00000000-0005-0000-0000-0000B62B0000}"/>
    <cellStyle name="40% - Accent3 2 5 3 10" xfId="11194" xr:uid="{00000000-0005-0000-0000-0000B72B0000}"/>
    <cellStyle name="40% - Accent3 2 5 3 2" xfId="11195" xr:uid="{00000000-0005-0000-0000-0000B82B0000}"/>
    <cellStyle name="40% - Accent3 2 5 3 3" xfId="11196" xr:uid="{00000000-0005-0000-0000-0000B92B0000}"/>
    <cellStyle name="40% - Accent3 2 5 3 4" xfId="11197" xr:uid="{00000000-0005-0000-0000-0000BA2B0000}"/>
    <cellStyle name="40% - Accent3 2 5 3 5" xfId="11198" xr:uid="{00000000-0005-0000-0000-0000BB2B0000}"/>
    <cellStyle name="40% - Accent3 2 5 3 6" xfId="11199" xr:uid="{00000000-0005-0000-0000-0000BC2B0000}"/>
    <cellStyle name="40% - Accent3 2 5 3 7" xfId="11200" xr:uid="{00000000-0005-0000-0000-0000BD2B0000}"/>
    <cellStyle name="40% - Accent3 2 5 3 8" xfId="11201" xr:uid="{00000000-0005-0000-0000-0000BE2B0000}"/>
    <cellStyle name="40% - Accent3 2 5 3 9" xfId="11202" xr:uid="{00000000-0005-0000-0000-0000BF2B0000}"/>
    <cellStyle name="40% - Accent3 2 5 4" xfId="11203" xr:uid="{00000000-0005-0000-0000-0000C02B0000}"/>
    <cellStyle name="40% - Accent3 2 5 5" xfId="11204" xr:uid="{00000000-0005-0000-0000-0000C12B0000}"/>
    <cellStyle name="40% - Accent3 2 5 6" xfId="11205" xr:uid="{00000000-0005-0000-0000-0000C22B0000}"/>
    <cellStyle name="40% - Accent3 2 5 7" xfId="11206" xr:uid="{00000000-0005-0000-0000-0000C32B0000}"/>
    <cellStyle name="40% - Accent3 2 5 7 2" xfId="11207" xr:uid="{00000000-0005-0000-0000-0000C42B0000}"/>
    <cellStyle name="40% - Accent3 2 5 8" xfId="11208" xr:uid="{00000000-0005-0000-0000-0000C52B0000}"/>
    <cellStyle name="40% - Accent3 2 5 9" xfId="11209" xr:uid="{00000000-0005-0000-0000-0000C62B0000}"/>
    <cellStyle name="40% - Accent3 2 6" xfId="11210" xr:uid="{00000000-0005-0000-0000-0000C72B0000}"/>
    <cellStyle name="40% - Accent3 2 6 10" xfId="11211" xr:uid="{00000000-0005-0000-0000-0000C82B0000}"/>
    <cellStyle name="40% - Accent3 2 6 11" xfId="11212" xr:uid="{00000000-0005-0000-0000-0000C92B0000}"/>
    <cellStyle name="40% - Accent3 2 6 12" xfId="11213" xr:uid="{00000000-0005-0000-0000-0000CA2B0000}"/>
    <cellStyle name="40% - Accent3 2 6 2" xfId="11214" xr:uid="{00000000-0005-0000-0000-0000CB2B0000}"/>
    <cellStyle name="40% - Accent3 2 6 2 10" xfId="11215" xr:uid="{00000000-0005-0000-0000-0000CC2B0000}"/>
    <cellStyle name="40% - Accent3 2 6 2 11" xfId="11216" xr:uid="{00000000-0005-0000-0000-0000CD2B0000}"/>
    <cellStyle name="40% - Accent3 2 6 2 2" xfId="11217" xr:uid="{00000000-0005-0000-0000-0000CE2B0000}"/>
    <cellStyle name="40% - Accent3 2 6 2 2 10" xfId="11218" xr:uid="{00000000-0005-0000-0000-0000CF2B0000}"/>
    <cellStyle name="40% - Accent3 2 6 2 2 2" xfId="11219" xr:uid="{00000000-0005-0000-0000-0000D02B0000}"/>
    <cellStyle name="40% - Accent3 2 6 2 2 3" xfId="11220" xr:uid="{00000000-0005-0000-0000-0000D12B0000}"/>
    <cellStyle name="40% - Accent3 2 6 2 2 4" xfId="11221" xr:uid="{00000000-0005-0000-0000-0000D22B0000}"/>
    <cellStyle name="40% - Accent3 2 6 2 2 5" xfId="11222" xr:uid="{00000000-0005-0000-0000-0000D32B0000}"/>
    <cellStyle name="40% - Accent3 2 6 2 2 6" xfId="11223" xr:uid="{00000000-0005-0000-0000-0000D42B0000}"/>
    <cellStyle name="40% - Accent3 2 6 2 2 7" xfId="11224" xr:uid="{00000000-0005-0000-0000-0000D52B0000}"/>
    <cellStyle name="40% - Accent3 2 6 2 2 8" xfId="11225" xr:uid="{00000000-0005-0000-0000-0000D62B0000}"/>
    <cellStyle name="40% - Accent3 2 6 2 2 9" xfId="11226" xr:uid="{00000000-0005-0000-0000-0000D72B0000}"/>
    <cellStyle name="40% - Accent3 2 6 2 3" xfId="11227" xr:uid="{00000000-0005-0000-0000-0000D82B0000}"/>
    <cellStyle name="40% - Accent3 2 6 2 4" xfId="11228" xr:uid="{00000000-0005-0000-0000-0000D92B0000}"/>
    <cellStyle name="40% - Accent3 2 6 2 5" xfId="11229" xr:uid="{00000000-0005-0000-0000-0000DA2B0000}"/>
    <cellStyle name="40% - Accent3 2 6 2 6" xfId="11230" xr:uid="{00000000-0005-0000-0000-0000DB2B0000}"/>
    <cellStyle name="40% - Accent3 2 6 2 7" xfId="11231" xr:uid="{00000000-0005-0000-0000-0000DC2B0000}"/>
    <cellStyle name="40% - Accent3 2 6 2 8" xfId="11232" xr:uid="{00000000-0005-0000-0000-0000DD2B0000}"/>
    <cellStyle name="40% - Accent3 2 6 2 9" xfId="11233" xr:uid="{00000000-0005-0000-0000-0000DE2B0000}"/>
    <cellStyle name="40% - Accent3 2 6 3" xfId="11234" xr:uid="{00000000-0005-0000-0000-0000DF2B0000}"/>
    <cellStyle name="40% - Accent3 2 6 3 10" xfId="11235" xr:uid="{00000000-0005-0000-0000-0000E02B0000}"/>
    <cellStyle name="40% - Accent3 2 6 3 11" xfId="11236" xr:uid="{00000000-0005-0000-0000-0000E12B0000}"/>
    <cellStyle name="40% - Accent3 2 6 3 2" xfId="11237" xr:uid="{00000000-0005-0000-0000-0000E22B0000}"/>
    <cellStyle name="40% - Accent3 2 6 3 3" xfId="11238" xr:uid="{00000000-0005-0000-0000-0000E32B0000}"/>
    <cellStyle name="40% - Accent3 2 6 3 4" xfId="11239" xr:uid="{00000000-0005-0000-0000-0000E42B0000}"/>
    <cellStyle name="40% - Accent3 2 6 3 5" xfId="11240" xr:uid="{00000000-0005-0000-0000-0000E52B0000}"/>
    <cellStyle name="40% - Accent3 2 6 3 6" xfId="11241" xr:uid="{00000000-0005-0000-0000-0000E62B0000}"/>
    <cellStyle name="40% - Accent3 2 6 3 7" xfId="11242" xr:uid="{00000000-0005-0000-0000-0000E72B0000}"/>
    <cellStyle name="40% - Accent3 2 6 3 8" xfId="11243" xr:uid="{00000000-0005-0000-0000-0000E82B0000}"/>
    <cellStyle name="40% - Accent3 2 6 3 9" xfId="11244" xr:uid="{00000000-0005-0000-0000-0000E92B0000}"/>
    <cellStyle name="40% - Accent3 2 6 4" xfId="11245" xr:uid="{00000000-0005-0000-0000-0000EA2B0000}"/>
    <cellStyle name="40% - Accent3 2 6 5" xfId="11246" xr:uid="{00000000-0005-0000-0000-0000EB2B0000}"/>
    <cellStyle name="40% - Accent3 2 6 6" xfId="11247" xr:uid="{00000000-0005-0000-0000-0000EC2B0000}"/>
    <cellStyle name="40% - Accent3 2 6 6 2" xfId="11248" xr:uid="{00000000-0005-0000-0000-0000ED2B0000}"/>
    <cellStyle name="40% - Accent3 2 6 7" xfId="11249" xr:uid="{00000000-0005-0000-0000-0000EE2B0000}"/>
    <cellStyle name="40% - Accent3 2 6 7 2" xfId="11250" xr:uid="{00000000-0005-0000-0000-0000EF2B0000}"/>
    <cellStyle name="40% - Accent3 2 6 8" xfId="11251" xr:uid="{00000000-0005-0000-0000-0000F02B0000}"/>
    <cellStyle name="40% - Accent3 2 6 9" xfId="11252" xr:uid="{00000000-0005-0000-0000-0000F12B0000}"/>
    <cellStyle name="40% - Accent3 2 7" xfId="11253" xr:uid="{00000000-0005-0000-0000-0000F22B0000}"/>
    <cellStyle name="40% - Accent3 2 7 10" xfId="11254" xr:uid="{00000000-0005-0000-0000-0000F32B0000}"/>
    <cellStyle name="40% - Accent3 2 7 11" xfId="11255" xr:uid="{00000000-0005-0000-0000-0000F42B0000}"/>
    <cellStyle name="40% - Accent3 2 7 2" xfId="11256" xr:uid="{00000000-0005-0000-0000-0000F52B0000}"/>
    <cellStyle name="40% - Accent3 2 7 2 10" xfId="11257" xr:uid="{00000000-0005-0000-0000-0000F62B0000}"/>
    <cellStyle name="40% - Accent3 2 7 2 2" xfId="11258" xr:uid="{00000000-0005-0000-0000-0000F72B0000}"/>
    <cellStyle name="40% - Accent3 2 7 2 3" xfId="11259" xr:uid="{00000000-0005-0000-0000-0000F82B0000}"/>
    <cellStyle name="40% - Accent3 2 7 2 4" xfId="11260" xr:uid="{00000000-0005-0000-0000-0000F92B0000}"/>
    <cellStyle name="40% - Accent3 2 7 2 5" xfId="11261" xr:uid="{00000000-0005-0000-0000-0000FA2B0000}"/>
    <cellStyle name="40% - Accent3 2 7 2 6" xfId="11262" xr:uid="{00000000-0005-0000-0000-0000FB2B0000}"/>
    <cellStyle name="40% - Accent3 2 7 2 7" xfId="11263" xr:uid="{00000000-0005-0000-0000-0000FC2B0000}"/>
    <cellStyle name="40% - Accent3 2 7 2 8" xfId="11264" xr:uid="{00000000-0005-0000-0000-0000FD2B0000}"/>
    <cellStyle name="40% - Accent3 2 7 2 9" xfId="11265" xr:uid="{00000000-0005-0000-0000-0000FE2B0000}"/>
    <cellStyle name="40% - Accent3 2 7 3" xfId="11266" xr:uid="{00000000-0005-0000-0000-0000FF2B0000}"/>
    <cellStyle name="40% - Accent3 2 7 4" xfId="11267" xr:uid="{00000000-0005-0000-0000-0000002C0000}"/>
    <cellStyle name="40% - Accent3 2 7 5" xfId="11268" xr:uid="{00000000-0005-0000-0000-0000012C0000}"/>
    <cellStyle name="40% - Accent3 2 7 6" xfId="11269" xr:uid="{00000000-0005-0000-0000-0000022C0000}"/>
    <cellStyle name="40% - Accent3 2 7 6 2" xfId="11270" xr:uid="{00000000-0005-0000-0000-0000032C0000}"/>
    <cellStyle name="40% - Accent3 2 7 7" xfId="11271" xr:uid="{00000000-0005-0000-0000-0000042C0000}"/>
    <cellStyle name="40% - Accent3 2 7 8" xfId="11272" xr:uid="{00000000-0005-0000-0000-0000052C0000}"/>
    <cellStyle name="40% - Accent3 2 7 9" xfId="11273" xr:uid="{00000000-0005-0000-0000-0000062C0000}"/>
    <cellStyle name="40% - Accent3 2 8" xfId="11274" xr:uid="{00000000-0005-0000-0000-0000072C0000}"/>
    <cellStyle name="40% - Accent3 2 8 10" xfId="11275" xr:uid="{00000000-0005-0000-0000-0000082C0000}"/>
    <cellStyle name="40% - Accent3 2 8 2" xfId="11276" xr:uid="{00000000-0005-0000-0000-0000092C0000}"/>
    <cellStyle name="40% - Accent3 2 8 2 2" xfId="11277" xr:uid="{00000000-0005-0000-0000-00000A2C0000}"/>
    <cellStyle name="40% - Accent3 2 8 3" xfId="11278" xr:uid="{00000000-0005-0000-0000-00000B2C0000}"/>
    <cellStyle name="40% - Accent3 2 8 4" xfId="11279" xr:uid="{00000000-0005-0000-0000-00000C2C0000}"/>
    <cellStyle name="40% - Accent3 2 8 5" xfId="11280" xr:uid="{00000000-0005-0000-0000-00000D2C0000}"/>
    <cellStyle name="40% - Accent3 2 8 6" xfId="11281" xr:uid="{00000000-0005-0000-0000-00000E2C0000}"/>
    <cellStyle name="40% - Accent3 2 8 6 2" xfId="11282" xr:uid="{00000000-0005-0000-0000-00000F2C0000}"/>
    <cellStyle name="40% - Accent3 2 8 7" xfId="11283" xr:uid="{00000000-0005-0000-0000-0000102C0000}"/>
    <cellStyle name="40% - Accent3 2 8 8" xfId="11284" xr:uid="{00000000-0005-0000-0000-0000112C0000}"/>
    <cellStyle name="40% - Accent3 2 8 9" xfId="11285" xr:uid="{00000000-0005-0000-0000-0000122C0000}"/>
    <cellStyle name="40% - Accent3 2 9" xfId="11286" xr:uid="{00000000-0005-0000-0000-0000132C0000}"/>
    <cellStyle name="40% - Accent3 2 9 2" xfId="11287" xr:uid="{00000000-0005-0000-0000-0000142C0000}"/>
    <cellStyle name="40% - Accent3 2 9 2 2" xfId="11288" xr:uid="{00000000-0005-0000-0000-0000152C0000}"/>
    <cellStyle name="40% - Accent3 2 9 3" xfId="11289" xr:uid="{00000000-0005-0000-0000-0000162C0000}"/>
    <cellStyle name="40% - Accent3 20" xfId="11290" xr:uid="{00000000-0005-0000-0000-0000172C0000}"/>
    <cellStyle name="40% - Accent3 20 2" xfId="11291" xr:uid="{00000000-0005-0000-0000-0000182C0000}"/>
    <cellStyle name="40% - Accent3 20 2 2" xfId="11292" xr:uid="{00000000-0005-0000-0000-0000192C0000}"/>
    <cellStyle name="40% - Accent3 20 2 2 2" xfId="11293" xr:uid="{00000000-0005-0000-0000-00001A2C0000}"/>
    <cellStyle name="40% - Accent3 20 2 3" xfId="11294" xr:uid="{00000000-0005-0000-0000-00001B2C0000}"/>
    <cellStyle name="40% - Accent3 20 3" xfId="11295" xr:uid="{00000000-0005-0000-0000-00001C2C0000}"/>
    <cellStyle name="40% - Accent3 20 4" xfId="11296" xr:uid="{00000000-0005-0000-0000-00001D2C0000}"/>
    <cellStyle name="40% - Accent3 20 5" xfId="11297" xr:uid="{00000000-0005-0000-0000-00001E2C0000}"/>
    <cellStyle name="40% - Accent3 20 6" xfId="11298" xr:uid="{00000000-0005-0000-0000-00001F2C0000}"/>
    <cellStyle name="40% - Accent3 21" xfId="11299" xr:uid="{00000000-0005-0000-0000-0000202C0000}"/>
    <cellStyle name="40% - Accent3 21 2" xfId="11300" xr:uid="{00000000-0005-0000-0000-0000212C0000}"/>
    <cellStyle name="40% - Accent3 21 2 2" xfId="11301" xr:uid="{00000000-0005-0000-0000-0000222C0000}"/>
    <cellStyle name="40% - Accent3 21 2 2 2" xfId="11302" xr:uid="{00000000-0005-0000-0000-0000232C0000}"/>
    <cellStyle name="40% - Accent3 21 2 3" xfId="11303" xr:uid="{00000000-0005-0000-0000-0000242C0000}"/>
    <cellStyle name="40% - Accent3 21 3" xfId="11304" xr:uid="{00000000-0005-0000-0000-0000252C0000}"/>
    <cellStyle name="40% - Accent3 21 4" xfId="11305" xr:uid="{00000000-0005-0000-0000-0000262C0000}"/>
    <cellStyle name="40% - Accent3 21 5" xfId="11306" xr:uid="{00000000-0005-0000-0000-0000272C0000}"/>
    <cellStyle name="40% - Accent3 21 6" xfId="11307" xr:uid="{00000000-0005-0000-0000-0000282C0000}"/>
    <cellStyle name="40% - Accent3 22" xfId="11308" xr:uid="{00000000-0005-0000-0000-0000292C0000}"/>
    <cellStyle name="40% - Accent3 22 2" xfId="11309" xr:uid="{00000000-0005-0000-0000-00002A2C0000}"/>
    <cellStyle name="40% - Accent3 22 2 2" xfId="11310" xr:uid="{00000000-0005-0000-0000-00002B2C0000}"/>
    <cellStyle name="40% - Accent3 22 2 2 2" xfId="11311" xr:uid="{00000000-0005-0000-0000-00002C2C0000}"/>
    <cellStyle name="40% - Accent3 22 2 3" xfId="11312" xr:uid="{00000000-0005-0000-0000-00002D2C0000}"/>
    <cellStyle name="40% - Accent3 22 3" xfId="11313" xr:uid="{00000000-0005-0000-0000-00002E2C0000}"/>
    <cellStyle name="40% - Accent3 22 4" xfId="11314" xr:uid="{00000000-0005-0000-0000-00002F2C0000}"/>
    <cellStyle name="40% - Accent3 22 5" xfId="11315" xr:uid="{00000000-0005-0000-0000-0000302C0000}"/>
    <cellStyle name="40% - Accent3 22 6" xfId="11316" xr:uid="{00000000-0005-0000-0000-0000312C0000}"/>
    <cellStyle name="40% - Accent3 23" xfId="11317" xr:uid="{00000000-0005-0000-0000-0000322C0000}"/>
    <cellStyle name="40% - Accent3 23 2" xfId="11318" xr:uid="{00000000-0005-0000-0000-0000332C0000}"/>
    <cellStyle name="40% - Accent3 23 2 2" xfId="11319" xr:uid="{00000000-0005-0000-0000-0000342C0000}"/>
    <cellStyle name="40% - Accent3 23 2 2 2" xfId="11320" xr:uid="{00000000-0005-0000-0000-0000352C0000}"/>
    <cellStyle name="40% - Accent3 23 2 3" xfId="11321" xr:uid="{00000000-0005-0000-0000-0000362C0000}"/>
    <cellStyle name="40% - Accent3 23 3" xfId="11322" xr:uid="{00000000-0005-0000-0000-0000372C0000}"/>
    <cellStyle name="40% - Accent3 23 4" xfId="11323" xr:uid="{00000000-0005-0000-0000-0000382C0000}"/>
    <cellStyle name="40% - Accent3 23 5" xfId="11324" xr:uid="{00000000-0005-0000-0000-0000392C0000}"/>
    <cellStyle name="40% - Accent3 23 6" xfId="11325" xr:uid="{00000000-0005-0000-0000-00003A2C0000}"/>
    <cellStyle name="40% - Accent3 24" xfId="11326" xr:uid="{00000000-0005-0000-0000-00003B2C0000}"/>
    <cellStyle name="40% - Accent3 24 2" xfId="11327" xr:uid="{00000000-0005-0000-0000-00003C2C0000}"/>
    <cellStyle name="40% - Accent3 24 2 2" xfId="11328" xr:uid="{00000000-0005-0000-0000-00003D2C0000}"/>
    <cellStyle name="40% - Accent3 24 2 2 2" xfId="11329" xr:uid="{00000000-0005-0000-0000-00003E2C0000}"/>
    <cellStyle name="40% - Accent3 24 2 3" xfId="11330" xr:uid="{00000000-0005-0000-0000-00003F2C0000}"/>
    <cellStyle name="40% - Accent3 24 3" xfId="11331" xr:uid="{00000000-0005-0000-0000-0000402C0000}"/>
    <cellStyle name="40% - Accent3 24 4" xfId="11332" xr:uid="{00000000-0005-0000-0000-0000412C0000}"/>
    <cellStyle name="40% - Accent3 24 5" xfId="11333" xr:uid="{00000000-0005-0000-0000-0000422C0000}"/>
    <cellStyle name="40% - Accent3 25" xfId="11334" xr:uid="{00000000-0005-0000-0000-0000432C0000}"/>
    <cellStyle name="40% - Accent3 25 2" xfId="11335" xr:uid="{00000000-0005-0000-0000-0000442C0000}"/>
    <cellStyle name="40% - Accent3 25 2 2" xfId="11336" xr:uid="{00000000-0005-0000-0000-0000452C0000}"/>
    <cellStyle name="40% - Accent3 25 2 2 2" xfId="11337" xr:uid="{00000000-0005-0000-0000-0000462C0000}"/>
    <cellStyle name="40% - Accent3 25 2 3" xfId="11338" xr:uid="{00000000-0005-0000-0000-0000472C0000}"/>
    <cellStyle name="40% - Accent3 25 3" xfId="11339" xr:uid="{00000000-0005-0000-0000-0000482C0000}"/>
    <cellStyle name="40% - Accent3 25 4" xfId="11340" xr:uid="{00000000-0005-0000-0000-0000492C0000}"/>
    <cellStyle name="40% - Accent3 25 5" xfId="11341" xr:uid="{00000000-0005-0000-0000-00004A2C0000}"/>
    <cellStyle name="40% - Accent3 26" xfId="11342" xr:uid="{00000000-0005-0000-0000-00004B2C0000}"/>
    <cellStyle name="40% - Accent3 26 2" xfId="11343" xr:uid="{00000000-0005-0000-0000-00004C2C0000}"/>
    <cellStyle name="40% - Accent3 26 2 2" xfId="11344" xr:uid="{00000000-0005-0000-0000-00004D2C0000}"/>
    <cellStyle name="40% - Accent3 26 2 2 2" xfId="11345" xr:uid="{00000000-0005-0000-0000-00004E2C0000}"/>
    <cellStyle name="40% - Accent3 26 2 3" xfId="11346" xr:uid="{00000000-0005-0000-0000-00004F2C0000}"/>
    <cellStyle name="40% - Accent3 26 3" xfId="11347" xr:uid="{00000000-0005-0000-0000-0000502C0000}"/>
    <cellStyle name="40% - Accent3 26 4" xfId="11348" xr:uid="{00000000-0005-0000-0000-0000512C0000}"/>
    <cellStyle name="40% - Accent3 26 5" xfId="11349" xr:uid="{00000000-0005-0000-0000-0000522C0000}"/>
    <cellStyle name="40% - Accent3 27" xfId="11350" xr:uid="{00000000-0005-0000-0000-0000532C0000}"/>
    <cellStyle name="40% - Accent3 27 2" xfId="11351" xr:uid="{00000000-0005-0000-0000-0000542C0000}"/>
    <cellStyle name="40% - Accent3 27 2 2" xfId="11352" xr:uid="{00000000-0005-0000-0000-0000552C0000}"/>
    <cellStyle name="40% - Accent3 27 2 2 2" xfId="11353" xr:uid="{00000000-0005-0000-0000-0000562C0000}"/>
    <cellStyle name="40% - Accent3 27 2 3" xfId="11354" xr:uid="{00000000-0005-0000-0000-0000572C0000}"/>
    <cellStyle name="40% - Accent3 27 3" xfId="11355" xr:uid="{00000000-0005-0000-0000-0000582C0000}"/>
    <cellStyle name="40% - Accent3 27 4" xfId="11356" xr:uid="{00000000-0005-0000-0000-0000592C0000}"/>
    <cellStyle name="40% - Accent3 27 5" xfId="11357" xr:uid="{00000000-0005-0000-0000-00005A2C0000}"/>
    <cellStyle name="40% - Accent3 28" xfId="11358" xr:uid="{00000000-0005-0000-0000-00005B2C0000}"/>
    <cellStyle name="40% - Accent3 28 2" xfId="11359" xr:uid="{00000000-0005-0000-0000-00005C2C0000}"/>
    <cellStyle name="40% - Accent3 28 2 2" xfId="11360" xr:uid="{00000000-0005-0000-0000-00005D2C0000}"/>
    <cellStyle name="40% - Accent3 28 2 2 2" xfId="11361" xr:uid="{00000000-0005-0000-0000-00005E2C0000}"/>
    <cellStyle name="40% - Accent3 28 2 3" xfId="11362" xr:uid="{00000000-0005-0000-0000-00005F2C0000}"/>
    <cellStyle name="40% - Accent3 28 3" xfId="11363" xr:uid="{00000000-0005-0000-0000-0000602C0000}"/>
    <cellStyle name="40% - Accent3 28 4" xfId="11364" xr:uid="{00000000-0005-0000-0000-0000612C0000}"/>
    <cellStyle name="40% - Accent3 28 5" xfId="11365" xr:uid="{00000000-0005-0000-0000-0000622C0000}"/>
    <cellStyle name="40% - Accent3 29" xfId="11366" xr:uid="{00000000-0005-0000-0000-0000632C0000}"/>
    <cellStyle name="40% - Accent3 29 2" xfId="11367" xr:uid="{00000000-0005-0000-0000-0000642C0000}"/>
    <cellStyle name="40% - Accent3 29 2 2" xfId="11368" xr:uid="{00000000-0005-0000-0000-0000652C0000}"/>
    <cellStyle name="40% - Accent3 29 2 2 2" xfId="11369" xr:uid="{00000000-0005-0000-0000-0000662C0000}"/>
    <cellStyle name="40% - Accent3 29 2 3" xfId="11370" xr:uid="{00000000-0005-0000-0000-0000672C0000}"/>
    <cellStyle name="40% - Accent3 29 3" xfId="11371" xr:uid="{00000000-0005-0000-0000-0000682C0000}"/>
    <cellStyle name="40% - Accent3 29 4" xfId="11372" xr:uid="{00000000-0005-0000-0000-0000692C0000}"/>
    <cellStyle name="40% - Accent3 29 5" xfId="11373" xr:uid="{00000000-0005-0000-0000-00006A2C0000}"/>
    <cellStyle name="40% - Accent3 3" xfId="11374" xr:uid="{00000000-0005-0000-0000-00006B2C0000}"/>
    <cellStyle name="40% - Accent3 3 10" xfId="11375" xr:uid="{00000000-0005-0000-0000-00006C2C0000}"/>
    <cellStyle name="40% - Accent3 3 11" xfId="11376" xr:uid="{00000000-0005-0000-0000-00006D2C0000}"/>
    <cellStyle name="40% - Accent3 3 12" xfId="11377" xr:uid="{00000000-0005-0000-0000-00006E2C0000}"/>
    <cellStyle name="40% - Accent3 3 13" xfId="11378" xr:uid="{00000000-0005-0000-0000-00006F2C0000}"/>
    <cellStyle name="40% - Accent3 3 2" xfId="11379" xr:uid="{00000000-0005-0000-0000-0000702C0000}"/>
    <cellStyle name="40% - Accent3 3 2 10" xfId="11380" xr:uid="{00000000-0005-0000-0000-0000712C0000}"/>
    <cellStyle name="40% - Accent3 3 2 11" xfId="11381" xr:uid="{00000000-0005-0000-0000-0000722C0000}"/>
    <cellStyle name="40% - Accent3 3 2 2" xfId="11382" xr:uid="{00000000-0005-0000-0000-0000732C0000}"/>
    <cellStyle name="40% - Accent3 3 2 2 10" xfId="11383" xr:uid="{00000000-0005-0000-0000-0000742C0000}"/>
    <cellStyle name="40% - Accent3 3 2 2 2" xfId="11384" xr:uid="{00000000-0005-0000-0000-0000752C0000}"/>
    <cellStyle name="40% - Accent3 3 2 2 3" xfId="11385" xr:uid="{00000000-0005-0000-0000-0000762C0000}"/>
    <cellStyle name="40% - Accent3 3 2 2 4" xfId="11386" xr:uid="{00000000-0005-0000-0000-0000772C0000}"/>
    <cellStyle name="40% - Accent3 3 2 2 5" xfId="11387" xr:uid="{00000000-0005-0000-0000-0000782C0000}"/>
    <cellStyle name="40% - Accent3 3 2 2 6" xfId="11388" xr:uid="{00000000-0005-0000-0000-0000792C0000}"/>
    <cellStyle name="40% - Accent3 3 2 2 7" xfId="11389" xr:uid="{00000000-0005-0000-0000-00007A2C0000}"/>
    <cellStyle name="40% - Accent3 3 2 2 8" xfId="11390" xr:uid="{00000000-0005-0000-0000-00007B2C0000}"/>
    <cellStyle name="40% - Accent3 3 2 2 9" xfId="11391" xr:uid="{00000000-0005-0000-0000-00007C2C0000}"/>
    <cellStyle name="40% - Accent3 3 2 3" xfId="11392" xr:uid="{00000000-0005-0000-0000-00007D2C0000}"/>
    <cellStyle name="40% - Accent3 3 2 4" xfId="11393" xr:uid="{00000000-0005-0000-0000-00007E2C0000}"/>
    <cellStyle name="40% - Accent3 3 2 5" xfId="11394" xr:uid="{00000000-0005-0000-0000-00007F2C0000}"/>
    <cellStyle name="40% - Accent3 3 2 6" xfId="11395" xr:uid="{00000000-0005-0000-0000-0000802C0000}"/>
    <cellStyle name="40% - Accent3 3 2 7" xfId="11396" xr:uid="{00000000-0005-0000-0000-0000812C0000}"/>
    <cellStyle name="40% - Accent3 3 2 8" xfId="11397" xr:uid="{00000000-0005-0000-0000-0000822C0000}"/>
    <cellStyle name="40% - Accent3 3 2 9" xfId="11398" xr:uid="{00000000-0005-0000-0000-0000832C0000}"/>
    <cellStyle name="40% - Accent3 3 3" xfId="11399" xr:uid="{00000000-0005-0000-0000-0000842C0000}"/>
    <cellStyle name="40% - Accent3 3 3 10" xfId="11400" xr:uid="{00000000-0005-0000-0000-0000852C0000}"/>
    <cellStyle name="40% - Accent3 3 3 11" xfId="11401" xr:uid="{00000000-0005-0000-0000-0000862C0000}"/>
    <cellStyle name="40% - Accent3 3 3 2" xfId="11402" xr:uid="{00000000-0005-0000-0000-0000872C0000}"/>
    <cellStyle name="40% - Accent3 3 3 2 2" xfId="11403" xr:uid="{00000000-0005-0000-0000-0000882C0000}"/>
    <cellStyle name="40% - Accent3 3 3 2 2 2" xfId="11404" xr:uid="{00000000-0005-0000-0000-0000892C0000}"/>
    <cellStyle name="40% - Accent3 3 3 2 3" xfId="11405" xr:uid="{00000000-0005-0000-0000-00008A2C0000}"/>
    <cellStyle name="40% - Accent3 3 3 3" xfId="11406" xr:uid="{00000000-0005-0000-0000-00008B2C0000}"/>
    <cellStyle name="40% - Accent3 3 3 4" xfId="11407" xr:uid="{00000000-0005-0000-0000-00008C2C0000}"/>
    <cellStyle name="40% - Accent3 3 3 5" xfId="11408" xr:uid="{00000000-0005-0000-0000-00008D2C0000}"/>
    <cellStyle name="40% - Accent3 3 3 6" xfId="11409" xr:uid="{00000000-0005-0000-0000-00008E2C0000}"/>
    <cellStyle name="40% - Accent3 3 3 7" xfId="11410" xr:uid="{00000000-0005-0000-0000-00008F2C0000}"/>
    <cellStyle name="40% - Accent3 3 3 8" xfId="11411" xr:uid="{00000000-0005-0000-0000-0000902C0000}"/>
    <cellStyle name="40% - Accent3 3 3 9" xfId="11412" xr:uid="{00000000-0005-0000-0000-0000912C0000}"/>
    <cellStyle name="40% - Accent3 3 4" xfId="11413" xr:uid="{00000000-0005-0000-0000-0000922C0000}"/>
    <cellStyle name="40% - Accent3 3 4 2" xfId="11414" xr:uid="{00000000-0005-0000-0000-0000932C0000}"/>
    <cellStyle name="40% - Accent3 3 5" xfId="11415" xr:uid="{00000000-0005-0000-0000-0000942C0000}"/>
    <cellStyle name="40% - Accent3 3 5 2" xfId="11416" xr:uid="{00000000-0005-0000-0000-0000952C0000}"/>
    <cellStyle name="40% - Accent3 3 6" xfId="11417" xr:uid="{00000000-0005-0000-0000-0000962C0000}"/>
    <cellStyle name="40% - Accent3 3 6 2" xfId="11418" xr:uid="{00000000-0005-0000-0000-0000972C0000}"/>
    <cellStyle name="40% - Accent3 3 7" xfId="11419" xr:uid="{00000000-0005-0000-0000-0000982C0000}"/>
    <cellStyle name="40% - Accent3 3 7 2" xfId="11420" xr:uid="{00000000-0005-0000-0000-0000992C0000}"/>
    <cellStyle name="40% - Accent3 3 8" xfId="11421" xr:uid="{00000000-0005-0000-0000-00009A2C0000}"/>
    <cellStyle name="40% - Accent3 3 8 2" xfId="11422" xr:uid="{00000000-0005-0000-0000-00009B2C0000}"/>
    <cellStyle name="40% - Accent3 3 9" xfId="11423" xr:uid="{00000000-0005-0000-0000-00009C2C0000}"/>
    <cellStyle name="40% - Accent3 3 9 2" xfId="11424" xr:uid="{00000000-0005-0000-0000-00009D2C0000}"/>
    <cellStyle name="40% - Accent3 30" xfId="11425" xr:uid="{00000000-0005-0000-0000-00009E2C0000}"/>
    <cellStyle name="40% - Accent3 30 2" xfId="11426" xr:uid="{00000000-0005-0000-0000-00009F2C0000}"/>
    <cellStyle name="40% - Accent3 30 2 2" xfId="11427" xr:uid="{00000000-0005-0000-0000-0000A02C0000}"/>
    <cellStyle name="40% - Accent3 30 2 2 2" xfId="11428" xr:uid="{00000000-0005-0000-0000-0000A12C0000}"/>
    <cellStyle name="40% - Accent3 30 2 3" xfId="11429" xr:uid="{00000000-0005-0000-0000-0000A22C0000}"/>
    <cellStyle name="40% - Accent3 30 3" xfId="11430" xr:uid="{00000000-0005-0000-0000-0000A32C0000}"/>
    <cellStyle name="40% - Accent3 30 4" xfId="11431" xr:uid="{00000000-0005-0000-0000-0000A42C0000}"/>
    <cellStyle name="40% - Accent3 30 5" xfId="11432" xr:uid="{00000000-0005-0000-0000-0000A52C0000}"/>
    <cellStyle name="40% - Accent3 31" xfId="11433" xr:uid="{00000000-0005-0000-0000-0000A62C0000}"/>
    <cellStyle name="40% - Accent3 31 2" xfId="11434" xr:uid="{00000000-0005-0000-0000-0000A72C0000}"/>
    <cellStyle name="40% - Accent3 31 2 2" xfId="11435" xr:uid="{00000000-0005-0000-0000-0000A82C0000}"/>
    <cellStyle name="40% - Accent3 31 2 2 2" xfId="11436" xr:uid="{00000000-0005-0000-0000-0000A92C0000}"/>
    <cellStyle name="40% - Accent3 31 2 3" xfId="11437" xr:uid="{00000000-0005-0000-0000-0000AA2C0000}"/>
    <cellStyle name="40% - Accent3 31 3" xfId="11438" xr:uid="{00000000-0005-0000-0000-0000AB2C0000}"/>
    <cellStyle name="40% - Accent3 31 4" xfId="11439" xr:uid="{00000000-0005-0000-0000-0000AC2C0000}"/>
    <cellStyle name="40% - Accent3 31 5" xfId="11440" xr:uid="{00000000-0005-0000-0000-0000AD2C0000}"/>
    <cellStyle name="40% - Accent3 32" xfId="11441" xr:uid="{00000000-0005-0000-0000-0000AE2C0000}"/>
    <cellStyle name="40% - Accent3 32 2" xfId="11442" xr:uid="{00000000-0005-0000-0000-0000AF2C0000}"/>
    <cellStyle name="40% - Accent3 32 2 2" xfId="11443" xr:uid="{00000000-0005-0000-0000-0000B02C0000}"/>
    <cellStyle name="40% - Accent3 32 2 2 2" xfId="11444" xr:uid="{00000000-0005-0000-0000-0000B12C0000}"/>
    <cellStyle name="40% - Accent3 32 2 3" xfId="11445" xr:uid="{00000000-0005-0000-0000-0000B22C0000}"/>
    <cellStyle name="40% - Accent3 32 3" xfId="11446" xr:uid="{00000000-0005-0000-0000-0000B32C0000}"/>
    <cellStyle name="40% - Accent3 32 4" xfId="11447" xr:uid="{00000000-0005-0000-0000-0000B42C0000}"/>
    <cellStyle name="40% - Accent3 32 5" xfId="11448" xr:uid="{00000000-0005-0000-0000-0000B52C0000}"/>
    <cellStyle name="40% - Accent3 33" xfId="11449" xr:uid="{00000000-0005-0000-0000-0000B62C0000}"/>
    <cellStyle name="40% - Accent3 33 2" xfId="11450" xr:uid="{00000000-0005-0000-0000-0000B72C0000}"/>
    <cellStyle name="40% - Accent3 33 2 2" xfId="11451" xr:uid="{00000000-0005-0000-0000-0000B82C0000}"/>
    <cellStyle name="40% - Accent3 33 2 2 2" xfId="11452" xr:uid="{00000000-0005-0000-0000-0000B92C0000}"/>
    <cellStyle name="40% - Accent3 33 2 3" xfId="11453" xr:uid="{00000000-0005-0000-0000-0000BA2C0000}"/>
    <cellStyle name="40% - Accent3 33 3" xfId="11454" xr:uid="{00000000-0005-0000-0000-0000BB2C0000}"/>
    <cellStyle name="40% - Accent3 33 4" xfId="11455" xr:uid="{00000000-0005-0000-0000-0000BC2C0000}"/>
    <cellStyle name="40% - Accent3 33 5" xfId="11456" xr:uid="{00000000-0005-0000-0000-0000BD2C0000}"/>
    <cellStyle name="40% - Accent3 34" xfId="11457" xr:uid="{00000000-0005-0000-0000-0000BE2C0000}"/>
    <cellStyle name="40% - Accent3 34 2" xfId="11458" xr:uid="{00000000-0005-0000-0000-0000BF2C0000}"/>
    <cellStyle name="40% - Accent3 34 2 2" xfId="11459" xr:uid="{00000000-0005-0000-0000-0000C02C0000}"/>
    <cellStyle name="40% - Accent3 34 2 2 2" xfId="11460" xr:uid="{00000000-0005-0000-0000-0000C12C0000}"/>
    <cellStyle name="40% - Accent3 34 2 3" xfId="11461" xr:uid="{00000000-0005-0000-0000-0000C22C0000}"/>
    <cellStyle name="40% - Accent3 34 3" xfId="11462" xr:uid="{00000000-0005-0000-0000-0000C32C0000}"/>
    <cellStyle name="40% - Accent3 34 4" xfId="11463" xr:uid="{00000000-0005-0000-0000-0000C42C0000}"/>
    <cellStyle name="40% - Accent3 34 5" xfId="11464" xr:uid="{00000000-0005-0000-0000-0000C52C0000}"/>
    <cellStyle name="40% - Accent3 35" xfId="11465" xr:uid="{00000000-0005-0000-0000-0000C62C0000}"/>
    <cellStyle name="40% - Accent3 35 2" xfId="11466" xr:uid="{00000000-0005-0000-0000-0000C72C0000}"/>
    <cellStyle name="40% - Accent3 35 2 2" xfId="11467" xr:uid="{00000000-0005-0000-0000-0000C82C0000}"/>
    <cellStyle name="40% - Accent3 35 2 2 2" xfId="11468" xr:uid="{00000000-0005-0000-0000-0000C92C0000}"/>
    <cellStyle name="40% - Accent3 35 2 3" xfId="11469" xr:uid="{00000000-0005-0000-0000-0000CA2C0000}"/>
    <cellStyle name="40% - Accent3 35 3" xfId="11470" xr:uid="{00000000-0005-0000-0000-0000CB2C0000}"/>
    <cellStyle name="40% - Accent3 35 4" xfId="11471" xr:uid="{00000000-0005-0000-0000-0000CC2C0000}"/>
    <cellStyle name="40% - Accent3 35 5" xfId="11472" xr:uid="{00000000-0005-0000-0000-0000CD2C0000}"/>
    <cellStyle name="40% - Accent3 36" xfId="11473" xr:uid="{00000000-0005-0000-0000-0000CE2C0000}"/>
    <cellStyle name="40% - Accent3 36 2" xfId="11474" xr:uid="{00000000-0005-0000-0000-0000CF2C0000}"/>
    <cellStyle name="40% - Accent3 36 2 2" xfId="11475" xr:uid="{00000000-0005-0000-0000-0000D02C0000}"/>
    <cellStyle name="40% - Accent3 36 2 2 2" xfId="11476" xr:uid="{00000000-0005-0000-0000-0000D12C0000}"/>
    <cellStyle name="40% - Accent3 36 2 3" xfId="11477" xr:uid="{00000000-0005-0000-0000-0000D22C0000}"/>
    <cellStyle name="40% - Accent3 36 3" xfId="11478" xr:uid="{00000000-0005-0000-0000-0000D32C0000}"/>
    <cellStyle name="40% - Accent3 36 4" xfId="11479" xr:uid="{00000000-0005-0000-0000-0000D42C0000}"/>
    <cellStyle name="40% - Accent3 36 5" xfId="11480" xr:uid="{00000000-0005-0000-0000-0000D52C0000}"/>
    <cellStyle name="40% - Accent3 37" xfId="11481" xr:uid="{00000000-0005-0000-0000-0000D62C0000}"/>
    <cellStyle name="40% - Accent3 37 2" xfId="11482" xr:uid="{00000000-0005-0000-0000-0000D72C0000}"/>
    <cellStyle name="40% - Accent3 37 2 2" xfId="11483" xr:uid="{00000000-0005-0000-0000-0000D82C0000}"/>
    <cellStyle name="40% - Accent3 37 2 2 2" xfId="11484" xr:uid="{00000000-0005-0000-0000-0000D92C0000}"/>
    <cellStyle name="40% - Accent3 37 2 3" xfId="11485" xr:uid="{00000000-0005-0000-0000-0000DA2C0000}"/>
    <cellStyle name="40% - Accent3 37 3" xfId="11486" xr:uid="{00000000-0005-0000-0000-0000DB2C0000}"/>
    <cellStyle name="40% - Accent3 37 4" xfId="11487" xr:uid="{00000000-0005-0000-0000-0000DC2C0000}"/>
    <cellStyle name="40% - Accent3 37 5" xfId="11488" xr:uid="{00000000-0005-0000-0000-0000DD2C0000}"/>
    <cellStyle name="40% - Accent3 38" xfId="11489" xr:uid="{00000000-0005-0000-0000-0000DE2C0000}"/>
    <cellStyle name="40% - Accent3 38 2" xfId="11490" xr:uid="{00000000-0005-0000-0000-0000DF2C0000}"/>
    <cellStyle name="40% - Accent3 38 2 2" xfId="11491" xr:uid="{00000000-0005-0000-0000-0000E02C0000}"/>
    <cellStyle name="40% - Accent3 38 2 2 2" xfId="11492" xr:uid="{00000000-0005-0000-0000-0000E12C0000}"/>
    <cellStyle name="40% - Accent3 38 2 3" xfId="11493" xr:uid="{00000000-0005-0000-0000-0000E22C0000}"/>
    <cellStyle name="40% - Accent3 38 3" xfId="11494" xr:uid="{00000000-0005-0000-0000-0000E32C0000}"/>
    <cellStyle name="40% - Accent3 38 4" xfId="11495" xr:uid="{00000000-0005-0000-0000-0000E42C0000}"/>
    <cellStyle name="40% - Accent3 38 5" xfId="11496" xr:uid="{00000000-0005-0000-0000-0000E52C0000}"/>
    <cellStyle name="40% - Accent3 39" xfId="11497" xr:uid="{00000000-0005-0000-0000-0000E62C0000}"/>
    <cellStyle name="40% - Accent3 39 2" xfId="11498" xr:uid="{00000000-0005-0000-0000-0000E72C0000}"/>
    <cellStyle name="40% - Accent3 39 2 2" xfId="11499" xr:uid="{00000000-0005-0000-0000-0000E82C0000}"/>
    <cellStyle name="40% - Accent3 39 2 2 2" xfId="11500" xr:uid="{00000000-0005-0000-0000-0000E92C0000}"/>
    <cellStyle name="40% - Accent3 39 2 3" xfId="11501" xr:uid="{00000000-0005-0000-0000-0000EA2C0000}"/>
    <cellStyle name="40% - Accent3 39 3" xfId="11502" xr:uid="{00000000-0005-0000-0000-0000EB2C0000}"/>
    <cellStyle name="40% - Accent3 39 4" xfId="11503" xr:uid="{00000000-0005-0000-0000-0000EC2C0000}"/>
    <cellStyle name="40% - Accent3 39 5" xfId="11504" xr:uid="{00000000-0005-0000-0000-0000ED2C0000}"/>
    <cellStyle name="40% - Accent3 4" xfId="11505" xr:uid="{00000000-0005-0000-0000-0000EE2C0000}"/>
    <cellStyle name="40% - Accent3 4 10" xfId="11506" xr:uid="{00000000-0005-0000-0000-0000EF2C0000}"/>
    <cellStyle name="40% - Accent3 4 11" xfId="11507" xr:uid="{00000000-0005-0000-0000-0000F02C0000}"/>
    <cellStyle name="40% - Accent3 4 12" xfId="11508" xr:uid="{00000000-0005-0000-0000-0000F12C0000}"/>
    <cellStyle name="40% - Accent3 4 2" xfId="11509" xr:uid="{00000000-0005-0000-0000-0000F22C0000}"/>
    <cellStyle name="40% - Accent3 4 2 10" xfId="11510" xr:uid="{00000000-0005-0000-0000-0000F32C0000}"/>
    <cellStyle name="40% - Accent3 4 2 11" xfId="11511" xr:uid="{00000000-0005-0000-0000-0000F42C0000}"/>
    <cellStyle name="40% - Accent3 4 2 2" xfId="11512" xr:uid="{00000000-0005-0000-0000-0000F52C0000}"/>
    <cellStyle name="40% - Accent3 4 2 2 10" xfId="11513" xr:uid="{00000000-0005-0000-0000-0000F62C0000}"/>
    <cellStyle name="40% - Accent3 4 2 2 11" xfId="11514" xr:uid="{00000000-0005-0000-0000-0000F72C0000}"/>
    <cellStyle name="40% - Accent3 4 2 2 2" xfId="11515" xr:uid="{00000000-0005-0000-0000-0000F82C0000}"/>
    <cellStyle name="40% - Accent3 4 2 2 2 2" xfId="11516" xr:uid="{00000000-0005-0000-0000-0000F92C0000}"/>
    <cellStyle name="40% - Accent3 4 2 2 3" xfId="11517" xr:uid="{00000000-0005-0000-0000-0000FA2C0000}"/>
    <cellStyle name="40% - Accent3 4 2 2 4" xfId="11518" xr:uid="{00000000-0005-0000-0000-0000FB2C0000}"/>
    <cellStyle name="40% - Accent3 4 2 2 5" xfId="11519" xr:uid="{00000000-0005-0000-0000-0000FC2C0000}"/>
    <cellStyle name="40% - Accent3 4 2 2 6" xfId="11520" xr:uid="{00000000-0005-0000-0000-0000FD2C0000}"/>
    <cellStyle name="40% - Accent3 4 2 2 7" xfId="11521" xr:uid="{00000000-0005-0000-0000-0000FE2C0000}"/>
    <cellStyle name="40% - Accent3 4 2 2 8" xfId="11522" xr:uid="{00000000-0005-0000-0000-0000FF2C0000}"/>
    <cellStyle name="40% - Accent3 4 2 2 9" xfId="11523" xr:uid="{00000000-0005-0000-0000-0000002D0000}"/>
    <cellStyle name="40% - Accent3 4 2 3" xfId="11524" xr:uid="{00000000-0005-0000-0000-0000012D0000}"/>
    <cellStyle name="40% - Accent3 4 2 3 2" xfId="11525" xr:uid="{00000000-0005-0000-0000-0000022D0000}"/>
    <cellStyle name="40% - Accent3 4 2 4" xfId="11526" xr:uid="{00000000-0005-0000-0000-0000032D0000}"/>
    <cellStyle name="40% - Accent3 4 2 5" xfId="11527" xr:uid="{00000000-0005-0000-0000-0000042D0000}"/>
    <cellStyle name="40% - Accent3 4 2 6" xfId="11528" xr:uid="{00000000-0005-0000-0000-0000052D0000}"/>
    <cellStyle name="40% - Accent3 4 2 7" xfId="11529" xr:uid="{00000000-0005-0000-0000-0000062D0000}"/>
    <cellStyle name="40% - Accent3 4 2 8" xfId="11530" xr:uid="{00000000-0005-0000-0000-0000072D0000}"/>
    <cellStyle name="40% - Accent3 4 2 9" xfId="11531" xr:uid="{00000000-0005-0000-0000-0000082D0000}"/>
    <cellStyle name="40% - Accent3 4 3" xfId="11532" xr:uid="{00000000-0005-0000-0000-0000092D0000}"/>
    <cellStyle name="40% - Accent3 4 3 10" xfId="11533" xr:uid="{00000000-0005-0000-0000-00000A2D0000}"/>
    <cellStyle name="40% - Accent3 4 3 11" xfId="11534" xr:uid="{00000000-0005-0000-0000-00000B2D0000}"/>
    <cellStyle name="40% - Accent3 4 3 2" xfId="11535" xr:uid="{00000000-0005-0000-0000-00000C2D0000}"/>
    <cellStyle name="40% - Accent3 4 3 3" xfId="11536" xr:uid="{00000000-0005-0000-0000-00000D2D0000}"/>
    <cellStyle name="40% - Accent3 4 3 4" xfId="11537" xr:uid="{00000000-0005-0000-0000-00000E2D0000}"/>
    <cellStyle name="40% - Accent3 4 3 5" xfId="11538" xr:uid="{00000000-0005-0000-0000-00000F2D0000}"/>
    <cellStyle name="40% - Accent3 4 3 6" xfId="11539" xr:uid="{00000000-0005-0000-0000-0000102D0000}"/>
    <cellStyle name="40% - Accent3 4 3 7" xfId="11540" xr:uid="{00000000-0005-0000-0000-0000112D0000}"/>
    <cellStyle name="40% - Accent3 4 3 8" xfId="11541" xr:uid="{00000000-0005-0000-0000-0000122D0000}"/>
    <cellStyle name="40% - Accent3 4 3 9" xfId="11542" xr:uid="{00000000-0005-0000-0000-0000132D0000}"/>
    <cellStyle name="40% - Accent3 4 4" xfId="11543" xr:uid="{00000000-0005-0000-0000-0000142D0000}"/>
    <cellStyle name="40% - Accent3 4 4 2" xfId="11544" xr:uid="{00000000-0005-0000-0000-0000152D0000}"/>
    <cellStyle name="40% - Accent3 4 5" xfId="11545" xr:uid="{00000000-0005-0000-0000-0000162D0000}"/>
    <cellStyle name="40% - Accent3 4 5 2" xfId="11546" xr:uid="{00000000-0005-0000-0000-0000172D0000}"/>
    <cellStyle name="40% - Accent3 4 6" xfId="11547" xr:uid="{00000000-0005-0000-0000-0000182D0000}"/>
    <cellStyle name="40% - Accent3 4 7" xfId="11548" xr:uid="{00000000-0005-0000-0000-0000192D0000}"/>
    <cellStyle name="40% - Accent3 4 8" xfId="11549" xr:uid="{00000000-0005-0000-0000-00001A2D0000}"/>
    <cellStyle name="40% - Accent3 4 9" xfId="11550" xr:uid="{00000000-0005-0000-0000-00001B2D0000}"/>
    <cellStyle name="40% - Accent3 40" xfId="11551" xr:uid="{00000000-0005-0000-0000-00001C2D0000}"/>
    <cellStyle name="40% - Accent3 40 2" xfId="11552" xr:uid="{00000000-0005-0000-0000-00001D2D0000}"/>
    <cellStyle name="40% - Accent3 40 2 2" xfId="11553" xr:uid="{00000000-0005-0000-0000-00001E2D0000}"/>
    <cellStyle name="40% - Accent3 40 2 2 2" xfId="11554" xr:uid="{00000000-0005-0000-0000-00001F2D0000}"/>
    <cellStyle name="40% - Accent3 40 2 3" xfId="11555" xr:uid="{00000000-0005-0000-0000-0000202D0000}"/>
    <cellStyle name="40% - Accent3 40 3" xfId="11556" xr:uid="{00000000-0005-0000-0000-0000212D0000}"/>
    <cellStyle name="40% - Accent3 40 4" xfId="11557" xr:uid="{00000000-0005-0000-0000-0000222D0000}"/>
    <cellStyle name="40% - Accent3 40 5" xfId="11558" xr:uid="{00000000-0005-0000-0000-0000232D0000}"/>
    <cellStyle name="40% - Accent3 41" xfId="11559" xr:uid="{00000000-0005-0000-0000-0000242D0000}"/>
    <cellStyle name="40% - Accent3 41 2" xfId="11560" xr:uid="{00000000-0005-0000-0000-0000252D0000}"/>
    <cellStyle name="40% - Accent3 41 2 2" xfId="11561" xr:uid="{00000000-0005-0000-0000-0000262D0000}"/>
    <cellStyle name="40% - Accent3 41 2 2 2" xfId="11562" xr:uid="{00000000-0005-0000-0000-0000272D0000}"/>
    <cellStyle name="40% - Accent3 41 2 3" xfId="11563" xr:uid="{00000000-0005-0000-0000-0000282D0000}"/>
    <cellStyle name="40% - Accent3 41 3" xfId="11564" xr:uid="{00000000-0005-0000-0000-0000292D0000}"/>
    <cellStyle name="40% - Accent3 41 4" xfId="11565" xr:uid="{00000000-0005-0000-0000-00002A2D0000}"/>
    <cellStyle name="40% - Accent3 41 5" xfId="11566" xr:uid="{00000000-0005-0000-0000-00002B2D0000}"/>
    <cellStyle name="40% - Accent3 42" xfId="11567" xr:uid="{00000000-0005-0000-0000-00002C2D0000}"/>
    <cellStyle name="40% - Accent3 42 2" xfId="11568" xr:uid="{00000000-0005-0000-0000-00002D2D0000}"/>
    <cellStyle name="40% - Accent3 42 2 2" xfId="11569" xr:uid="{00000000-0005-0000-0000-00002E2D0000}"/>
    <cellStyle name="40% - Accent3 42 2 2 2" xfId="11570" xr:uid="{00000000-0005-0000-0000-00002F2D0000}"/>
    <cellStyle name="40% - Accent3 42 2 3" xfId="11571" xr:uid="{00000000-0005-0000-0000-0000302D0000}"/>
    <cellStyle name="40% - Accent3 42 3" xfId="11572" xr:uid="{00000000-0005-0000-0000-0000312D0000}"/>
    <cellStyle name="40% - Accent3 42 4" xfId="11573" xr:uid="{00000000-0005-0000-0000-0000322D0000}"/>
    <cellStyle name="40% - Accent3 42 5" xfId="11574" xr:uid="{00000000-0005-0000-0000-0000332D0000}"/>
    <cellStyle name="40% - Accent3 43" xfId="11575" xr:uid="{00000000-0005-0000-0000-0000342D0000}"/>
    <cellStyle name="40% - Accent3 43 2" xfId="11576" xr:uid="{00000000-0005-0000-0000-0000352D0000}"/>
    <cellStyle name="40% - Accent3 43 2 2" xfId="11577" xr:uid="{00000000-0005-0000-0000-0000362D0000}"/>
    <cellStyle name="40% - Accent3 43 2 2 2" xfId="11578" xr:uid="{00000000-0005-0000-0000-0000372D0000}"/>
    <cellStyle name="40% - Accent3 43 2 3" xfId="11579" xr:uid="{00000000-0005-0000-0000-0000382D0000}"/>
    <cellStyle name="40% - Accent3 43 3" xfId="11580" xr:uid="{00000000-0005-0000-0000-0000392D0000}"/>
    <cellStyle name="40% - Accent3 43 4" xfId="11581" xr:uid="{00000000-0005-0000-0000-00003A2D0000}"/>
    <cellStyle name="40% - Accent3 43 5" xfId="11582" xr:uid="{00000000-0005-0000-0000-00003B2D0000}"/>
    <cellStyle name="40% - Accent3 44" xfId="11583" xr:uid="{00000000-0005-0000-0000-00003C2D0000}"/>
    <cellStyle name="40% - Accent3 44 2" xfId="11584" xr:uid="{00000000-0005-0000-0000-00003D2D0000}"/>
    <cellStyle name="40% - Accent3 44 2 2" xfId="11585" xr:uid="{00000000-0005-0000-0000-00003E2D0000}"/>
    <cellStyle name="40% - Accent3 44 2 2 2" xfId="11586" xr:uid="{00000000-0005-0000-0000-00003F2D0000}"/>
    <cellStyle name="40% - Accent3 44 2 3" xfId="11587" xr:uid="{00000000-0005-0000-0000-0000402D0000}"/>
    <cellStyle name="40% - Accent3 44 3" xfId="11588" xr:uid="{00000000-0005-0000-0000-0000412D0000}"/>
    <cellStyle name="40% - Accent3 44 4" xfId="11589" xr:uid="{00000000-0005-0000-0000-0000422D0000}"/>
    <cellStyle name="40% - Accent3 44 5" xfId="11590" xr:uid="{00000000-0005-0000-0000-0000432D0000}"/>
    <cellStyle name="40% - Accent3 45" xfId="11591" xr:uid="{00000000-0005-0000-0000-0000442D0000}"/>
    <cellStyle name="40% - Accent3 45 2" xfId="11592" xr:uid="{00000000-0005-0000-0000-0000452D0000}"/>
    <cellStyle name="40% - Accent3 45 2 2" xfId="11593" xr:uid="{00000000-0005-0000-0000-0000462D0000}"/>
    <cellStyle name="40% - Accent3 45 2 2 2" xfId="11594" xr:uid="{00000000-0005-0000-0000-0000472D0000}"/>
    <cellStyle name="40% - Accent3 45 2 2 2 2" xfId="11595" xr:uid="{00000000-0005-0000-0000-0000482D0000}"/>
    <cellStyle name="40% - Accent3 45 2 3" xfId="11596" xr:uid="{00000000-0005-0000-0000-0000492D0000}"/>
    <cellStyle name="40% - Accent3 45 3" xfId="11597" xr:uid="{00000000-0005-0000-0000-00004A2D0000}"/>
    <cellStyle name="40% - Accent3 45 3 2" xfId="11598" xr:uid="{00000000-0005-0000-0000-00004B2D0000}"/>
    <cellStyle name="40% - Accent3 45 3 2 2" xfId="11599" xr:uid="{00000000-0005-0000-0000-00004C2D0000}"/>
    <cellStyle name="40% - Accent3 45 4" xfId="11600" xr:uid="{00000000-0005-0000-0000-00004D2D0000}"/>
    <cellStyle name="40% - Accent3 45 5" xfId="11601" xr:uid="{00000000-0005-0000-0000-00004E2D0000}"/>
    <cellStyle name="40% - Accent3 45 6" xfId="11602" xr:uid="{00000000-0005-0000-0000-00004F2D0000}"/>
    <cellStyle name="40% - Accent3 45 7" xfId="11603" xr:uid="{00000000-0005-0000-0000-0000502D0000}"/>
    <cellStyle name="40% - Accent3 46" xfId="11604" xr:uid="{00000000-0005-0000-0000-0000512D0000}"/>
    <cellStyle name="40% - Accent3 46 2" xfId="11605" xr:uid="{00000000-0005-0000-0000-0000522D0000}"/>
    <cellStyle name="40% - Accent3 46 2 2" xfId="11606" xr:uid="{00000000-0005-0000-0000-0000532D0000}"/>
    <cellStyle name="40% - Accent3 46 2 2 2" xfId="11607" xr:uid="{00000000-0005-0000-0000-0000542D0000}"/>
    <cellStyle name="40% - Accent3 46 2 2 2 2" xfId="11608" xr:uid="{00000000-0005-0000-0000-0000552D0000}"/>
    <cellStyle name="40% - Accent3 46 2 3" xfId="11609" xr:uid="{00000000-0005-0000-0000-0000562D0000}"/>
    <cellStyle name="40% - Accent3 46 3" xfId="11610" xr:uid="{00000000-0005-0000-0000-0000572D0000}"/>
    <cellStyle name="40% - Accent3 46 3 2" xfId="11611" xr:uid="{00000000-0005-0000-0000-0000582D0000}"/>
    <cellStyle name="40% - Accent3 46 3 2 2" xfId="11612" xr:uid="{00000000-0005-0000-0000-0000592D0000}"/>
    <cellStyle name="40% - Accent3 46 4" xfId="11613" xr:uid="{00000000-0005-0000-0000-00005A2D0000}"/>
    <cellStyle name="40% - Accent3 46 5" xfId="11614" xr:uid="{00000000-0005-0000-0000-00005B2D0000}"/>
    <cellStyle name="40% - Accent3 46 6" xfId="11615" xr:uid="{00000000-0005-0000-0000-00005C2D0000}"/>
    <cellStyle name="40% - Accent3 46 7" xfId="11616" xr:uid="{00000000-0005-0000-0000-00005D2D0000}"/>
    <cellStyle name="40% - Accent3 47" xfId="11617" xr:uid="{00000000-0005-0000-0000-00005E2D0000}"/>
    <cellStyle name="40% - Accent3 47 2" xfId="11618" xr:uid="{00000000-0005-0000-0000-00005F2D0000}"/>
    <cellStyle name="40% - Accent3 47 2 2" xfId="11619" xr:uid="{00000000-0005-0000-0000-0000602D0000}"/>
    <cellStyle name="40% - Accent3 47 2 2 2" xfId="11620" xr:uid="{00000000-0005-0000-0000-0000612D0000}"/>
    <cellStyle name="40% - Accent3 47 2 2 2 2" xfId="11621" xr:uid="{00000000-0005-0000-0000-0000622D0000}"/>
    <cellStyle name="40% - Accent3 47 2 3" xfId="11622" xr:uid="{00000000-0005-0000-0000-0000632D0000}"/>
    <cellStyle name="40% - Accent3 47 3" xfId="11623" xr:uid="{00000000-0005-0000-0000-0000642D0000}"/>
    <cellStyle name="40% - Accent3 47 3 2" xfId="11624" xr:uid="{00000000-0005-0000-0000-0000652D0000}"/>
    <cellStyle name="40% - Accent3 47 3 2 2" xfId="11625" xr:uid="{00000000-0005-0000-0000-0000662D0000}"/>
    <cellStyle name="40% - Accent3 47 4" xfId="11626" xr:uid="{00000000-0005-0000-0000-0000672D0000}"/>
    <cellStyle name="40% - Accent3 47 5" xfId="11627" xr:uid="{00000000-0005-0000-0000-0000682D0000}"/>
    <cellStyle name="40% - Accent3 47 6" xfId="11628" xr:uid="{00000000-0005-0000-0000-0000692D0000}"/>
    <cellStyle name="40% - Accent3 47 7" xfId="11629" xr:uid="{00000000-0005-0000-0000-00006A2D0000}"/>
    <cellStyle name="40% - Accent3 48" xfId="11630" xr:uid="{00000000-0005-0000-0000-00006B2D0000}"/>
    <cellStyle name="40% - Accent3 48 2" xfId="11631" xr:uid="{00000000-0005-0000-0000-00006C2D0000}"/>
    <cellStyle name="40% - Accent3 48 2 2" xfId="11632" xr:uid="{00000000-0005-0000-0000-00006D2D0000}"/>
    <cellStyle name="40% - Accent3 48 2 2 2" xfId="11633" xr:uid="{00000000-0005-0000-0000-00006E2D0000}"/>
    <cellStyle name="40% - Accent3 48 2 2 2 2" xfId="11634" xr:uid="{00000000-0005-0000-0000-00006F2D0000}"/>
    <cellStyle name="40% - Accent3 48 2 3" xfId="11635" xr:uid="{00000000-0005-0000-0000-0000702D0000}"/>
    <cellStyle name="40% - Accent3 48 3" xfId="11636" xr:uid="{00000000-0005-0000-0000-0000712D0000}"/>
    <cellStyle name="40% - Accent3 48 3 2" xfId="11637" xr:uid="{00000000-0005-0000-0000-0000722D0000}"/>
    <cellStyle name="40% - Accent3 48 3 2 2" xfId="11638" xr:uid="{00000000-0005-0000-0000-0000732D0000}"/>
    <cellStyle name="40% - Accent3 48 4" xfId="11639" xr:uid="{00000000-0005-0000-0000-0000742D0000}"/>
    <cellStyle name="40% - Accent3 48 5" xfId="11640" xr:uid="{00000000-0005-0000-0000-0000752D0000}"/>
    <cellStyle name="40% - Accent3 48 6" xfId="11641" xr:uid="{00000000-0005-0000-0000-0000762D0000}"/>
    <cellStyle name="40% - Accent3 48 7" xfId="11642" xr:uid="{00000000-0005-0000-0000-0000772D0000}"/>
    <cellStyle name="40% - Accent3 49" xfId="11643" xr:uid="{00000000-0005-0000-0000-0000782D0000}"/>
    <cellStyle name="40% - Accent3 49 2" xfId="11644" xr:uid="{00000000-0005-0000-0000-0000792D0000}"/>
    <cellStyle name="40% - Accent3 49 2 2" xfId="11645" xr:uid="{00000000-0005-0000-0000-00007A2D0000}"/>
    <cellStyle name="40% - Accent3 49 2 2 2" xfId="11646" xr:uid="{00000000-0005-0000-0000-00007B2D0000}"/>
    <cellStyle name="40% - Accent3 49 2 2 2 2" xfId="11647" xr:uid="{00000000-0005-0000-0000-00007C2D0000}"/>
    <cellStyle name="40% - Accent3 49 2 3" xfId="11648" xr:uid="{00000000-0005-0000-0000-00007D2D0000}"/>
    <cellStyle name="40% - Accent3 49 3" xfId="11649" xr:uid="{00000000-0005-0000-0000-00007E2D0000}"/>
    <cellStyle name="40% - Accent3 49 3 2" xfId="11650" xr:uid="{00000000-0005-0000-0000-00007F2D0000}"/>
    <cellStyle name="40% - Accent3 49 3 2 2" xfId="11651" xr:uid="{00000000-0005-0000-0000-0000802D0000}"/>
    <cellStyle name="40% - Accent3 49 4" xfId="11652" xr:uid="{00000000-0005-0000-0000-0000812D0000}"/>
    <cellStyle name="40% - Accent3 49 5" xfId="11653" xr:uid="{00000000-0005-0000-0000-0000822D0000}"/>
    <cellStyle name="40% - Accent3 49 6" xfId="11654" xr:uid="{00000000-0005-0000-0000-0000832D0000}"/>
    <cellStyle name="40% - Accent3 49 7" xfId="11655" xr:uid="{00000000-0005-0000-0000-0000842D0000}"/>
    <cellStyle name="40% - Accent3 5" xfId="11656" xr:uid="{00000000-0005-0000-0000-0000852D0000}"/>
    <cellStyle name="40% - Accent3 5 10" xfId="11657" xr:uid="{00000000-0005-0000-0000-0000862D0000}"/>
    <cellStyle name="40% - Accent3 5 11" xfId="11658" xr:uid="{00000000-0005-0000-0000-0000872D0000}"/>
    <cellStyle name="40% - Accent3 5 12" xfId="11659" xr:uid="{00000000-0005-0000-0000-0000882D0000}"/>
    <cellStyle name="40% - Accent3 5 2" xfId="11660" xr:uid="{00000000-0005-0000-0000-0000892D0000}"/>
    <cellStyle name="40% - Accent3 5 2 10" xfId="11661" xr:uid="{00000000-0005-0000-0000-00008A2D0000}"/>
    <cellStyle name="40% - Accent3 5 2 11" xfId="11662" xr:uid="{00000000-0005-0000-0000-00008B2D0000}"/>
    <cellStyle name="40% - Accent3 5 2 2" xfId="11663" xr:uid="{00000000-0005-0000-0000-00008C2D0000}"/>
    <cellStyle name="40% - Accent3 5 2 2 10" xfId="11664" xr:uid="{00000000-0005-0000-0000-00008D2D0000}"/>
    <cellStyle name="40% - Accent3 5 2 2 11" xfId="11665" xr:uid="{00000000-0005-0000-0000-00008E2D0000}"/>
    <cellStyle name="40% - Accent3 5 2 2 2" xfId="11666" xr:uid="{00000000-0005-0000-0000-00008F2D0000}"/>
    <cellStyle name="40% - Accent3 5 2 2 2 2" xfId="11667" xr:uid="{00000000-0005-0000-0000-0000902D0000}"/>
    <cellStyle name="40% - Accent3 5 2 2 3" xfId="11668" xr:uid="{00000000-0005-0000-0000-0000912D0000}"/>
    <cellStyle name="40% - Accent3 5 2 2 4" xfId="11669" xr:uid="{00000000-0005-0000-0000-0000922D0000}"/>
    <cellStyle name="40% - Accent3 5 2 2 5" xfId="11670" xr:uid="{00000000-0005-0000-0000-0000932D0000}"/>
    <cellStyle name="40% - Accent3 5 2 2 6" xfId="11671" xr:uid="{00000000-0005-0000-0000-0000942D0000}"/>
    <cellStyle name="40% - Accent3 5 2 2 7" xfId="11672" xr:uid="{00000000-0005-0000-0000-0000952D0000}"/>
    <cellStyle name="40% - Accent3 5 2 2 8" xfId="11673" xr:uid="{00000000-0005-0000-0000-0000962D0000}"/>
    <cellStyle name="40% - Accent3 5 2 2 9" xfId="11674" xr:uid="{00000000-0005-0000-0000-0000972D0000}"/>
    <cellStyle name="40% - Accent3 5 2 3" xfId="11675" xr:uid="{00000000-0005-0000-0000-0000982D0000}"/>
    <cellStyle name="40% - Accent3 5 2 3 2" xfId="11676" xr:uid="{00000000-0005-0000-0000-0000992D0000}"/>
    <cellStyle name="40% - Accent3 5 2 4" xfId="11677" xr:uid="{00000000-0005-0000-0000-00009A2D0000}"/>
    <cellStyle name="40% - Accent3 5 2 5" xfId="11678" xr:uid="{00000000-0005-0000-0000-00009B2D0000}"/>
    <cellStyle name="40% - Accent3 5 2 6" xfId="11679" xr:uid="{00000000-0005-0000-0000-00009C2D0000}"/>
    <cellStyle name="40% - Accent3 5 2 7" xfId="11680" xr:uid="{00000000-0005-0000-0000-00009D2D0000}"/>
    <cellStyle name="40% - Accent3 5 2 8" xfId="11681" xr:uid="{00000000-0005-0000-0000-00009E2D0000}"/>
    <cellStyle name="40% - Accent3 5 2 9" xfId="11682" xr:uid="{00000000-0005-0000-0000-00009F2D0000}"/>
    <cellStyle name="40% - Accent3 5 3" xfId="11683" xr:uid="{00000000-0005-0000-0000-0000A02D0000}"/>
    <cellStyle name="40% - Accent3 5 3 10" xfId="11684" xr:uid="{00000000-0005-0000-0000-0000A12D0000}"/>
    <cellStyle name="40% - Accent3 5 3 11" xfId="11685" xr:uid="{00000000-0005-0000-0000-0000A22D0000}"/>
    <cellStyle name="40% - Accent3 5 3 2" xfId="11686" xr:uid="{00000000-0005-0000-0000-0000A32D0000}"/>
    <cellStyle name="40% - Accent3 5 3 3" xfId="11687" xr:uid="{00000000-0005-0000-0000-0000A42D0000}"/>
    <cellStyle name="40% - Accent3 5 3 4" xfId="11688" xr:uid="{00000000-0005-0000-0000-0000A52D0000}"/>
    <cellStyle name="40% - Accent3 5 3 5" xfId="11689" xr:uid="{00000000-0005-0000-0000-0000A62D0000}"/>
    <cellStyle name="40% - Accent3 5 3 6" xfId="11690" xr:uid="{00000000-0005-0000-0000-0000A72D0000}"/>
    <cellStyle name="40% - Accent3 5 3 7" xfId="11691" xr:uid="{00000000-0005-0000-0000-0000A82D0000}"/>
    <cellStyle name="40% - Accent3 5 3 8" xfId="11692" xr:uid="{00000000-0005-0000-0000-0000A92D0000}"/>
    <cellStyle name="40% - Accent3 5 3 9" xfId="11693" xr:uid="{00000000-0005-0000-0000-0000AA2D0000}"/>
    <cellStyle name="40% - Accent3 5 4" xfId="11694" xr:uid="{00000000-0005-0000-0000-0000AB2D0000}"/>
    <cellStyle name="40% - Accent3 5 4 2" xfId="11695" xr:uid="{00000000-0005-0000-0000-0000AC2D0000}"/>
    <cellStyle name="40% - Accent3 5 5" xfId="11696" xr:uid="{00000000-0005-0000-0000-0000AD2D0000}"/>
    <cellStyle name="40% - Accent3 5 5 2" xfId="11697" xr:uid="{00000000-0005-0000-0000-0000AE2D0000}"/>
    <cellStyle name="40% - Accent3 5 6" xfId="11698" xr:uid="{00000000-0005-0000-0000-0000AF2D0000}"/>
    <cellStyle name="40% - Accent3 5 7" xfId="11699" xr:uid="{00000000-0005-0000-0000-0000B02D0000}"/>
    <cellStyle name="40% - Accent3 5 8" xfId="11700" xr:uid="{00000000-0005-0000-0000-0000B12D0000}"/>
    <cellStyle name="40% - Accent3 5 9" xfId="11701" xr:uid="{00000000-0005-0000-0000-0000B22D0000}"/>
    <cellStyle name="40% - Accent3 50" xfId="11702" xr:uid="{00000000-0005-0000-0000-0000B32D0000}"/>
    <cellStyle name="40% - Accent3 50 2" xfId="11703" xr:uid="{00000000-0005-0000-0000-0000B42D0000}"/>
    <cellStyle name="40% - Accent3 50 2 2" xfId="11704" xr:uid="{00000000-0005-0000-0000-0000B52D0000}"/>
    <cellStyle name="40% - Accent3 50 3" xfId="11705" xr:uid="{00000000-0005-0000-0000-0000B62D0000}"/>
    <cellStyle name="40% - Accent3 51" xfId="11706" xr:uid="{00000000-0005-0000-0000-0000B72D0000}"/>
    <cellStyle name="40% - Accent3 51 2" xfId="11707" xr:uid="{00000000-0005-0000-0000-0000B82D0000}"/>
    <cellStyle name="40% - Accent3 51 2 2" xfId="11708" xr:uid="{00000000-0005-0000-0000-0000B92D0000}"/>
    <cellStyle name="40% - Accent3 51 3" xfId="11709" xr:uid="{00000000-0005-0000-0000-0000BA2D0000}"/>
    <cellStyle name="40% - Accent3 52" xfId="11710" xr:uid="{00000000-0005-0000-0000-0000BB2D0000}"/>
    <cellStyle name="40% - Accent3 52 2" xfId="11711" xr:uid="{00000000-0005-0000-0000-0000BC2D0000}"/>
    <cellStyle name="40% - Accent3 52 2 2" xfId="11712" xr:uid="{00000000-0005-0000-0000-0000BD2D0000}"/>
    <cellStyle name="40% - Accent3 52 3" xfId="11713" xr:uid="{00000000-0005-0000-0000-0000BE2D0000}"/>
    <cellStyle name="40% - Accent3 53" xfId="11714" xr:uid="{00000000-0005-0000-0000-0000BF2D0000}"/>
    <cellStyle name="40% - Accent3 53 2" xfId="11715" xr:uid="{00000000-0005-0000-0000-0000C02D0000}"/>
    <cellStyle name="40% - Accent3 53 2 2" xfId="11716" xr:uid="{00000000-0005-0000-0000-0000C12D0000}"/>
    <cellStyle name="40% - Accent3 53 3" xfId="11717" xr:uid="{00000000-0005-0000-0000-0000C22D0000}"/>
    <cellStyle name="40% - Accent3 54" xfId="11718" xr:uid="{00000000-0005-0000-0000-0000C32D0000}"/>
    <cellStyle name="40% - Accent3 54 2" xfId="11719" xr:uid="{00000000-0005-0000-0000-0000C42D0000}"/>
    <cellStyle name="40% - Accent3 54 2 2" xfId="11720" xr:uid="{00000000-0005-0000-0000-0000C52D0000}"/>
    <cellStyle name="40% - Accent3 54 3" xfId="11721" xr:uid="{00000000-0005-0000-0000-0000C62D0000}"/>
    <cellStyle name="40% - Accent3 55" xfId="11722" xr:uid="{00000000-0005-0000-0000-0000C72D0000}"/>
    <cellStyle name="40% - Accent3 55 2" xfId="11723" xr:uid="{00000000-0005-0000-0000-0000C82D0000}"/>
    <cellStyle name="40% - Accent3 55 2 2" xfId="11724" xr:uid="{00000000-0005-0000-0000-0000C92D0000}"/>
    <cellStyle name="40% - Accent3 55 3" xfId="11725" xr:uid="{00000000-0005-0000-0000-0000CA2D0000}"/>
    <cellStyle name="40% - Accent3 56" xfId="11726" xr:uid="{00000000-0005-0000-0000-0000CB2D0000}"/>
    <cellStyle name="40% - Accent3 56 2" xfId="11727" xr:uid="{00000000-0005-0000-0000-0000CC2D0000}"/>
    <cellStyle name="40% - Accent3 56 2 2" xfId="11728" xr:uid="{00000000-0005-0000-0000-0000CD2D0000}"/>
    <cellStyle name="40% - Accent3 56 3" xfId="11729" xr:uid="{00000000-0005-0000-0000-0000CE2D0000}"/>
    <cellStyle name="40% - Accent3 57" xfId="11730" xr:uid="{00000000-0005-0000-0000-0000CF2D0000}"/>
    <cellStyle name="40% - Accent3 57 2" xfId="11731" xr:uid="{00000000-0005-0000-0000-0000D02D0000}"/>
    <cellStyle name="40% - Accent3 57 2 2" xfId="11732" xr:uid="{00000000-0005-0000-0000-0000D12D0000}"/>
    <cellStyle name="40% - Accent3 57 3" xfId="11733" xr:uid="{00000000-0005-0000-0000-0000D22D0000}"/>
    <cellStyle name="40% - Accent3 58" xfId="11734" xr:uid="{00000000-0005-0000-0000-0000D32D0000}"/>
    <cellStyle name="40% - Accent3 58 2" xfId="11735" xr:uid="{00000000-0005-0000-0000-0000D42D0000}"/>
    <cellStyle name="40% - Accent3 58 2 2" xfId="11736" xr:uid="{00000000-0005-0000-0000-0000D52D0000}"/>
    <cellStyle name="40% - Accent3 58 3" xfId="11737" xr:uid="{00000000-0005-0000-0000-0000D62D0000}"/>
    <cellStyle name="40% - Accent3 59" xfId="11738" xr:uid="{00000000-0005-0000-0000-0000D72D0000}"/>
    <cellStyle name="40% - Accent3 59 2" xfId="11739" xr:uid="{00000000-0005-0000-0000-0000D82D0000}"/>
    <cellStyle name="40% - Accent3 59 2 2" xfId="11740" xr:uid="{00000000-0005-0000-0000-0000D92D0000}"/>
    <cellStyle name="40% - Accent3 59 3" xfId="11741" xr:uid="{00000000-0005-0000-0000-0000DA2D0000}"/>
    <cellStyle name="40% - Accent3 6" xfId="11742" xr:uid="{00000000-0005-0000-0000-0000DB2D0000}"/>
    <cellStyle name="40% - Accent3 6 10" xfId="11743" xr:uid="{00000000-0005-0000-0000-0000DC2D0000}"/>
    <cellStyle name="40% - Accent3 6 11" xfId="11744" xr:uid="{00000000-0005-0000-0000-0000DD2D0000}"/>
    <cellStyle name="40% - Accent3 6 12" xfId="11745" xr:uid="{00000000-0005-0000-0000-0000DE2D0000}"/>
    <cellStyle name="40% - Accent3 6 2" xfId="11746" xr:uid="{00000000-0005-0000-0000-0000DF2D0000}"/>
    <cellStyle name="40% - Accent3 6 2 10" xfId="11747" xr:uid="{00000000-0005-0000-0000-0000E02D0000}"/>
    <cellStyle name="40% - Accent3 6 2 11" xfId="11748" xr:uid="{00000000-0005-0000-0000-0000E12D0000}"/>
    <cellStyle name="40% - Accent3 6 2 2" xfId="11749" xr:uid="{00000000-0005-0000-0000-0000E22D0000}"/>
    <cellStyle name="40% - Accent3 6 2 2 10" xfId="11750" xr:uid="{00000000-0005-0000-0000-0000E32D0000}"/>
    <cellStyle name="40% - Accent3 6 2 2 11" xfId="11751" xr:uid="{00000000-0005-0000-0000-0000E42D0000}"/>
    <cellStyle name="40% - Accent3 6 2 2 2" xfId="11752" xr:uid="{00000000-0005-0000-0000-0000E52D0000}"/>
    <cellStyle name="40% - Accent3 6 2 2 2 2" xfId="11753" xr:uid="{00000000-0005-0000-0000-0000E62D0000}"/>
    <cellStyle name="40% - Accent3 6 2 2 3" xfId="11754" xr:uid="{00000000-0005-0000-0000-0000E72D0000}"/>
    <cellStyle name="40% - Accent3 6 2 2 4" xfId="11755" xr:uid="{00000000-0005-0000-0000-0000E82D0000}"/>
    <cellStyle name="40% - Accent3 6 2 2 5" xfId="11756" xr:uid="{00000000-0005-0000-0000-0000E92D0000}"/>
    <cellStyle name="40% - Accent3 6 2 2 6" xfId="11757" xr:uid="{00000000-0005-0000-0000-0000EA2D0000}"/>
    <cellStyle name="40% - Accent3 6 2 2 7" xfId="11758" xr:uid="{00000000-0005-0000-0000-0000EB2D0000}"/>
    <cellStyle name="40% - Accent3 6 2 2 8" xfId="11759" xr:uid="{00000000-0005-0000-0000-0000EC2D0000}"/>
    <cellStyle name="40% - Accent3 6 2 2 9" xfId="11760" xr:uid="{00000000-0005-0000-0000-0000ED2D0000}"/>
    <cellStyle name="40% - Accent3 6 2 3" xfId="11761" xr:uid="{00000000-0005-0000-0000-0000EE2D0000}"/>
    <cellStyle name="40% - Accent3 6 2 3 2" xfId="11762" xr:uid="{00000000-0005-0000-0000-0000EF2D0000}"/>
    <cellStyle name="40% - Accent3 6 2 4" xfId="11763" xr:uid="{00000000-0005-0000-0000-0000F02D0000}"/>
    <cellStyle name="40% - Accent3 6 2 5" xfId="11764" xr:uid="{00000000-0005-0000-0000-0000F12D0000}"/>
    <cellStyle name="40% - Accent3 6 2 6" xfId="11765" xr:uid="{00000000-0005-0000-0000-0000F22D0000}"/>
    <cellStyle name="40% - Accent3 6 2 7" xfId="11766" xr:uid="{00000000-0005-0000-0000-0000F32D0000}"/>
    <cellStyle name="40% - Accent3 6 2 8" xfId="11767" xr:uid="{00000000-0005-0000-0000-0000F42D0000}"/>
    <cellStyle name="40% - Accent3 6 2 9" xfId="11768" xr:uid="{00000000-0005-0000-0000-0000F52D0000}"/>
    <cellStyle name="40% - Accent3 6 3" xfId="11769" xr:uid="{00000000-0005-0000-0000-0000F62D0000}"/>
    <cellStyle name="40% - Accent3 6 3 10" xfId="11770" xr:uid="{00000000-0005-0000-0000-0000F72D0000}"/>
    <cellStyle name="40% - Accent3 6 3 11" xfId="11771" xr:uid="{00000000-0005-0000-0000-0000F82D0000}"/>
    <cellStyle name="40% - Accent3 6 3 2" xfId="11772" xr:uid="{00000000-0005-0000-0000-0000F92D0000}"/>
    <cellStyle name="40% - Accent3 6 3 3" xfId="11773" xr:uid="{00000000-0005-0000-0000-0000FA2D0000}"/>
    <cellStyle name="40% - Accent3 6 3 4" xfId="11774" xr:uid="{00000000-0005-0000-0000-0000FB2D0000}"/>
    <cellStyle name="40% - Accent3 6 3 5" xfId="11775" xr:uid="{00000000-0005-0000-0000-0000FC2D0000}"/>
    <cellStyle name="40% - Accent3 6 3 6" xfId="11776" xr:uid="{00000000-0005-0000-0000-0000FD2D0000}"/>
    <cellStyle name="40% - Accent3 6 3 7" xfId="11777" xr:uid="{00000000-0005-0000-0000-0000FE2D0000}"/>
    <cellStyle name="40% - Accent3 6 3 8" xfId="11778" xr:uid="{00000000-0005-0000-0000-0000FF2D0000}"/>
    <cellStyle name="40% - Accent3 6 3 9" xfId="11779" xr:uid="{00000000-0005-0000-0000-0000002E0000}"/>
    <cellStyle name="40% - Accent3 6 4" xfId="11780" xr:uid="{00000000-0005-0000-0000-0000012E0000}"/>
    <cellStyle name="40% - Accent3 6 4 2" xfId="11781" xr:uid="{00000000-0005-0000-0000-0000022E0000}"/>
    <cellStyle name="40% - Accent3 6 5" xfId="11782" xr:uid="{00000000-0005-0000-0000-0000032E0000}"/>
    <cellStyle name="40% - Accent3 6 5 2" xfId="11783" xr:uid="{00000000-0005-0000-0000-0000042E0000}"/>
    <cellStyle name="40% - Accent3 6 6" xfId="11784" xr:uid="{00000000-0005-0000-0000-0000052E0000}"/>
    <cellStyle name="40% - Accent3 6 7" xfId="11785" xr:uid="{00000000-0005-0000-0000-0000062E0000}"/>
    <cellStyle name="40% - Accent3 6 8" xfId="11786" xr:uid="{00000000-0005-0000-0000-0000072E0000}"/>
    <cellStyle name="40% - Accent3 6 9" xfId="11787" xr:uid="{00000000-0005-0000-0000-0000082E0000}"/>
    <cellStyle name="40% - Accent3 60" xfId="11788" xr:uid="{00000000-0005-0000-0000-0000092E0000}"/>
    <cellStyle name="40% - Accent3 60 2" xfId="11789" xr:uid="{00000000-0005-0000-0000-00000A2E0000}"/>
    <cellStyle name="40% - Accent3 60 2 2" xfId="11790" xr:uid="{00000000-0005-0000-0000-00000B2E0000}"/>
    <cellStyle name="40% - Accent3 60 3" xfId="11791" xr:uid="{00000000-0005-0000-0000-00000C2E0000}"/>
    <cellStyle name="40% - Accent3 61" xfId="11792" xr:uid="{00000000-0005-0000-0000-00000D2E0000}"/>
    <cellStyle name="40% - Accent3 61 2" xfId="11793" xr:uid="{00000000-0005-0000-0000-00000E2E0000}"/>
    <cellStyle name="40% - Accent3 61 2 2" xfId="11794" xr:uid="{00000000-0005-0000-0000-00000F2E0000}"/>
    <cellStyle name="40% - Accent3 61 3" xfId="11795" xr:uid="{00000000-0005-0000-0000-0000102E0000}"/>
    <cellStyle name="40% - Accent3 62" xfId="11796" xr:uid="{00000000-0005-0000-0000-0000112E0000}"/>
    <cellStyle name="40% - Accent3 62 2" xfId="11797" xr:uid="{00000000-0005-0000-0000-0000122E0000}"/>
    <cellStyle name="40% - Accent3 62 2 2" xfId="11798" xr:uid="{00000000-0005-0000-0000-0000132E0000}"/>
    <cellStyle name="40% - Accent3 62 3" xfId="11799" xr:uid="{00000000-0005-0000-0000-0000142E0000}"/>
    <cellStyle name="40% - Accent3 63" xfId="11800" xr:uid="{00000000-0005-0000-0000-0000152E0000}"/>
    <cellStyle name="40% - Accent3 64" xfId="11801" xr:uid="{00000000-0005-0000-0000-0000162E0000}"/>
    <cellStyle name="40% - Accent3 65" xfId="11802" xr:uid="{00000000-0005-0000-0000-0000172E0000}"/>
    <cellStyle name="40% - Accent3 65 2" xfId="11803" xr:uid="{00000000-0005-0000-0000-0000182E0000}"/>
    <cellStyle name="40% - Accent3 66" xfId="11804" xr:uid="{00000000-0005-0000-0000-0000192E0000}"/>
    <cellStyle name="40% - Accent3 66 10" xfId="11805" xr:uid="{00000000-0005-0000-0000-00001A2E0000}"/>
    <cellStyle name="40% - Accent3 66 11" xfId="11806" xr:uid="{00000000-0005-0000-0000-00001B2E0000}"/>
    <cellStyle name="40% - Accent3 66 12" xfId="11807" xr:uid="{00000000-0005-0000-0000-00001C2E0000}"/>
    <cellStyle name="40% - Accent3 66 13" xfId="11808" xr:uid="{00000000-0005-0000-0000-00001D2E0000}"/>
    <cellStyle name="40% - Accent3 66 14" xfId="11809" xr:uid="{00000000-0005-0000-0000-00001E2E0000}"/>
    <cellStyle name="40% - Accent3 66 15" xfId="11810" xr:uid="{00000000-0005-0000-0000-00001F2E0000}"/>
    <cellStyle name="40% - Accent3 66 16" xfId="11811" xr:uid="{00000000-0005-0000-0000-0000202E0000}"/>
    <cellStyle name="40% - Accent3 66 17" xfId="11812" xr:uid="{00000000-0005-0000-0000-0000212E0000}"/>
    <cellStyle name="40% - Accent3 66 18" xfId="11813" xr:uid="{00000000-0005-0000-0000-0000222E0000}"/>
    <cellStyle name="40% - Accent3 66 19" xfId="11814" xr:uid="{00000000-0005-0000-0000-0000232E0000}"/>
    <cellStyle name="40% - Accent3 66 2" xfId="11815" xr:uid="{00000000-0005-0000-0000-0000242E0000}"/>
    <cellStyle name="40% - Accent3 66 20" xfId="11816" xr:uid="{00000000-0005-0000-0000-0000252E0000}"/>
    <cellStyle name="40% - Accent3 66 21" xfId="11817" xr:uid="{00000000-0005-0000-0000-0000262E0000}"/>
    <cellStyle name="40% - Accent3 66 22" xfId="11818" xr:uid="{00000000-0005-0000-0000-0000272E0000}"/>
    <cellStyle name="40% - Accent3 66 23" xfId="11819" xr:uid="{00000000-0005-0000-0000-0000282E0000}"/>
    <cellStyle name="40% - Accent3 66 24" xfId="11820" xr:uid="{00000000-0005-0000-0000-0000292E0000}"/>
    <cellStyle name="40% - Accent3 66 25" xfId="11821" xr:uid="{00000000-0005-0000-0000-00002A2E0000}"/>
    <cellStyle name="40% - Accent3 66 26" xfId="11822" xr:uid="{00000000-0005-0000-0000-00002B2E0000}"/>
    <cellStyle name="40% - Accent3 66 27" xfId="11823" xr:uid="{00000000-0005-0000-0000-00002C2E0000}"/>
    <cellStyle name="40% - Accent3 66 28" xfId="11824" xr:uid="{00000000-0005-0000-0000-00002D2E0000}"/>
    <cellStyle name="40% - Accent3 66 29" xfId="11825" xr:uid="{00000000-0005-0000-0000-00002E2E0000}"/>
    <cellStyle name="40% - Accent3 66 3" xfId="11826" xr:uid="{00000000-0005-0000-0000-00002F2E0000}"/>
    <cellStyle name="40% - Accent3 66 30" xfId="11827" xr:uid="{00000000-0005-0000-0000-0000302E0000}"/>
    <cellStyle name="40% - Accent3 66 31" xfId="11828" xr:uid="{00000000-0005-0000-0000-0000312E0000}"/>
    <cellStyle name="40% - Accent3 66 32" xfId="11829" xr:uid="{00000000-0005-0000-0000-0000322E0000}"/>
    <cellStyle name="40% - Accent3 66 33" xfId="11830" xr:uid="{00000000-0005-0000-0000-0000332E0000}"/>
    <cellStyle name="40% - Accent3 66 34" xfId="11831" xr:uid="{00000000-0005-0000-0000-0000342E0000}"/>
    <cellStyle name="40% - Accent3 66 35" xfId="11832" xr:uid="{00000000-0005-0000-0000-0000352E0000}"/>
    <cellStyle name="40% - Accent3 66 36" xfId="11833" xr:uid="{00000000-0005-0000-0000-0000362E0000}"/>
    <cellStyle name="40% - Accent3 66 37" xfId="11834" xr:uid="{00000000-0005-0000-0000-0000372E0000}"/>
    <cellStyle name="40% - Accent3 66 38" xfId="11835" xr:uid="{00000000-0005-0000-0000-0000382E0000}"/>
    <cellStyle name="40% - Accent3 66 39" xfId="11836" xr:uid="{00000000-0005-0000-0000-0000392E0000}"/>
    <cellStyle name="40% - Accent3 66 4" xfId="11837" xr:uid="{00000000-0005-0000-0000-00003A2E0000}"/>
    <cellStyle name="40% - Accent3 66 40" xfId="11838" xr:uid="{00000000-0005-0000-0000-00003B2E0000}"/>
    <cellStyle name="40% - Accent3 66 41" xfId="11839" xr:uid="{00000000-0005-0000-0000-00003C2E0000}"/>
    <cellStyle name="40% - Accent3 66 42" xfId="11840" xr:uid="{00000000-0005-0000-0000-00003D2E0000}"/>
    <cellStyle name="40% - Accent3 66 43" xfId="11841" xr:uid="{00000000-0005-0000-0000-00003E2E0000}"/>
    <cellStyle name="40% - Accent3 66 44" xfId="11842" xr:uid="{00000000-0005-0000-0000-00003F2E0000}"/>
    <cellStyle name="40% - Accent3 66 45" xfId="11843" xr:uid="{00000000-0005-0000-0000-0000402E0000}"/>
    <cellStyle name="40% - Accent3 66 46" xfId="11844" xr:uid="{00000000-0005-0000-0000-0000412E0000}"/>
    <cellStyle name="40% - Accent3 66 47" xfId="11845" xr:uid="{00000000-0005-0000-0000-0000422E0000}"/>
    <cellStyle name="40% - Accent3 66 48" xfId="11846" xr:uid="{00000000-0005-0000-0000-0000432E0000}"/>
    <cellStyle name="40% - Accent3 66 49" xfId="11847" xr:uid="{00000000-0005-0000-0000-0000442E0000}"/>
    <cellStyle name="40% - Accent3 66 5" xfId="11848" xr:uid="{00000000-0005-0000-0000-0000452E0000}"/>
    <cellStyle name="40% - Accent3 66 50" xfId="11849" xr:uid="{00000000-0005-0000-0000-0000462E0000}"/>
    <cellStyle name="40% - Accent3 66 51" xfId="11850" xr:uid="{00000000-0005-0000-0000-0000472E0000}"/>
    <cellStyle name="40% - Accent3 66 52" xfId="11851" xr:uid="{00000000-0005-0000-0000-0000482E0000}"/>
    <cellStyle name="40% - Accent3 66 53" xfId="11852" xr:uid="{00000000-0005-0000-0000-0000492E0000}"/>
    <cellStyle name="40% - Accent3 66 54" xfId="11853" xr:uid="{00000000-0005-0000-0000-00004A2E0000}"/>
    <cellStyle name="40% - Accent3 66 55" xfId="11854" xr:uid="{00000000-0005-0000-0000-00004B2E0000}"/>
    <cellStyle name="40% - Accent3 66 56" xfId="11855" xr:uid="{00000000-0005-0000-0000-00004C2E0000}"/>
    <cellStyle name="40% - Accent3 66 57" xfId="11856" xr:uid="{00000000-0005-0000-0000-00004D2E0000}"/>
    <cellStyle name="40% - Accent3 66 58" xfId="11857" xr:uid="{00000000-0005-0000-0000-00004E2E0000}"/>
    <cellStyle name="40% - Accent3 66 59" xfId="11858" xr:uid="{00000000-0005-0000-0000-00004F2E0000}"/>
    <cellStyle name="40% - Accent3 66 6" xfId="11859" xr:uid="{00000000-0005-0000-0000-0000502E0000}"/>
    <cellStyle name="40% - Accent3 66 60" xfId="11860" xr:uid="{00000000-0005-0000-0000-0000512E0000}"/>
    <cellStyle name="40% - Accent3 66 61" xfId="11861" xr:uid="{00000000-0005-0000-0000-0000522E0000}"/>
    <cellStyle name="40% - Accent3 66 62" xfId="11862" xr:uid="{00000000-0005-0000-0000-0000532E0000}"/>
    <cellStyle name="40% - Accent3 66 63" xfId="11863" xr:uid="{00000000-0005-0000-0000-0000542E0000}"/>
    <cellStyle name="40% - Accent3 66 64" xfId="11864" xr:uid="{00000000-0005-0000-0000-0000552E0000}"/>
    <cellStyle name="40% - Accent3 66 65" xfId="11865" xr:uid="{00000000-0005-0000-0000-0000562E0000}"/>
    <cellStyle name="40% - Accent3 66 66" xfId="11866" xr:uid="{00000000-0005-0000-0000-0000572E0000}"/>
    <cellStyle name="40% - Accent3 66 67" xfId="11867" xr:uid="{00000000-0005-0000-0000-0000582E0000}"/>
    <cellStyle name="40% - Accent3 66 68" xfId="11868" xr:uid="{00000000-0005-0000-0000-0000592E0000}"/>
    <cellStyle name="40% - Accent3 66 69" xfId="11869" xr:uid="{00000000-0005-0000-0000-00005A2E0000}"/>
    <cellStyle name="40% - Accent3 66 7" xfId="11870" xr:uid="{00000000-0005-0000-0000-00005B2E0000}"/>
    <cellStyle name="40% - Accent3 66 70" xfId="11871" xr:uid="{00000000-0005-0000-0000-00005C2E0000}"/>
    <cellStyle name="40% - Accent3 66 71" xfId="11872" xr:uid="{00000000-0005-0000-0000-00005D2E0000}"/>
    <cellStyle name="40% - Accent3 66 72" xfId="11873" xr:uid="{00000000-0005-0000-0000-00005E2E0000}"/>
    <cellStyle name="40% - Accent3 66 73" xfId="11874" xr:uid="{00000000-0005-0000-0000-00005F2E0000}"/>
    <cellStyle name="40% - Accent3 66 74" xfId="11875" xr:uid="{00000000-0005-0000-0000-0000602E0000}"/>
    <cellStyle name="40% - Accent3 66 75" xfId="11876" xr:uid="{00000000-0005-0000-0000-0000612E0000}"/>
    <cellStyle name="40% - Accent3 66 76" xfId="11877" xr:uid="{00000000-0005-0000-0000-0000622E0000}"/>
    <cellStyle name="40% - Accent3 66 77" xfId="11878" xr:uid="{00000000-0005-0000-0000-0000632E0000}"/>
    <cellStyle name="40% - Accent3 66 78" xfId="11879" xr:uid="{00000000-0005-0000-0000-0000642E0000}"/>
    <cellStyle name="40% - Accent3 66 79" xfId="11880" xr:uid="{00000000-0005-0000-0000-0000652E0000}"/>
    <cellStyle name="40% - Accent3 66 8" xfId="11881" xr:uid="{00000000-0005-0000-0000-0000662E0000}"/>
    <cellStyle name="40% - Accent3 66 80" xfId="11882" xr:uid="{00000000-0005-0000-0000-0000672E0000}"/>
    <cellStyle name="40% - Accent3 66 81" xfId="11883" xr:uid="{00000000-0005-0000-0000-0000682E0000}"/>
    <cellStyle name="40% - Accent3 66 82" xfId="11884" xr:uid="{00000000-0005-0000-0000-0000692E0000}"/>
    <cellStyle name="40% - Accent3 66 83" xfId="11885" xr:uid="{00000000-0005-0000-0000-00006A2E0000}"/>
    <cellStyle name="40% - Accent3 66 84" xfId="11886" xr:uid="{00000000-0005-0000-0000-00006B2E0000}"/>
    <cellStyle name="40% - Accent3 66 85" xfId="11887" xr:uid="{00000000-0005-0000-0000-00006C2E0000}"/>
    <cellStyle name="40% - Accent3 66 86" xfId="11888" xr:uid="{00000000-0005-0000-0000-00006D2E0000}"/>
    <cellStyle name="40% - Accent3 66 87" xfId="11889" xr:uid="{00000000-0005-0000-0000-00006E2E0000}"/>
    <cellStyle name="40% - Accent3 66 88" xfId="11890" xr:uid="{00000000-0005-0000-0000-00006F2E0000}"/>
    <cellStyle name="40% - Accent3 66 89" xfId="11891" xr:uid="{00000000-0005-0000-0000-0000702E0000}"/>
    <cellStyle name="40% - Accent3 66 9" xfId="11892" xr:uid="{00000000-0005-0000-0000-0000712E0000}"/>
    <cellStyle name="40% - Accent3 66 90" xfId="11893" xr:uid="{00000000-0005-0000-0000-0000722E0000}"/>
    <cellStyle name="40% - Accent3 66 91" xfId="11894" xr:uid="{00000000-0005-0000-0000-0000732E0000}"/>
    <cellStyle name="40% - Accent3 66 92" xfId="11895" xr:uid="{00000000-0005-0000-0000-0000742E0000}"/>
    <cellStyle name="40% - Accent3 66 93" xfId="11896" xr:uid="{00000000-0005-0000-0000-0000752E0000}"/>
    <cellStyle name="40% - Accent3 67" xfId="11897" xr:uid="{00000000-0005-0000-0000-0000762E0000}"/>
    <cellStyle name="40% - Accent3 67 10" xfId="11898" xr:uid="{00000000-0005-0000-0000-0000772E0000}"/>
    <cellStyle name="40% - Accent3 67 11" xfId="11899" xr:uid="{00000000-0005-0000-0000-0000782E0000}"/>
    <cellStyle name="40% - Accent3 67 12" xfId="11900" xr:uid="{00000000-0005-0000-0000-0000792E0000}"/>
    <cellStyle name="40% - Accent3 67 13" xfId="11901" xr:uid="{00000000-0005-0000-0000-00007A2E0000}"/>
    <cellStyle name="40% - Accent3 67 14" xfId="11902" xr:uid="{00000000-0005-0000-0000-00007B2E0000}"/>
    <cellStyle name="40% - Accent3 67 15" xfId="11903" xr:uid="{00000000-0005-0000-0000-00007C2E0000}"/>
    <cellStyle name="40% - Accent3 67 16" xfId="11904" xr:uid="{00000000-0005-0000-0000-00007D2E0000}"/>
    <cellStyle name="40% - Accent3 67 17" xfId="11905" xr:uid="{00000000-0005-0000-0000-00007E2E0000}"/>
    <cellStyle name="40% - Accent3 67 18" xfId="11906" xr:uid="{00000000-0005-0000-0000-00007F2E0000}"/>
    <cellStyle name="40% - Accent3 67 19" xfId="11907" xr:uid="{00000000-0005-0000-0000-0000802E0000}"/>
    <cellStyle name="40% - Accent3 67 2" xfId="11908" xr:uid="{00000000-0005-0000-0000-0000812E0000}"/>
    <cellStyle name="40% - Accent3 67 20" xfId="11909" xr:uid="{00000000-0005-0000-0000-0000822E0000}"/>
    <cellStyle name="40% - Accent3 67 21" xfId="11910" xr:uid="{00000000-0005-0000-0000-0000832E0000}"/>
    <cellStyle name="40% - Accent3 67 22" xfId="11911" xr:uid="{00000000-0005-0000-0000-0000842E0000}"/>
    <cellStyle name="40% - Accent3 67 23" xfId="11912" xr:uid="{00000000-0005-0000-0000-0000852E0000}"/>
    <cellStyle name="40% - Accent3 67 24" xfId="11913" xr:uid="{00000000-0005-0000-0000-0000862E0000}"/>
    <cellStyle name="40% - Accent3 67 25" xfId="11914" xr:uid="{00000000-0005-0000-0000-0000872E0000}"/>
    <cellStyle name="40% - Accent3 67 26" xfId="11915" xr:uid="{00000000-0005-0000-0000-0000882E0000}"/>
    <cellStyle name="40% - Accent3 67 27" xfId="11916" xr:uid="{00000000-0005-0000-0000-0000892E0000}"/>
    <cellStyle name="40% - Accent3 67 28" xfId="11917" xr:uid="{00000000-0005-0000-0000-00008A2E0000}"/>
    <cellStyle name="40% - Accent3 67 29" xfId="11918" xr:uid="{00000000-0005-0000-0000-00008B2E0000}"/>
    <cellStyle name="40% - Accent3 67 3" xfId="11919" xr:uid="{00000000-0005-0000-0000-00008C2E0000}"/>
    <cellStyle name="40% - Accent3 67 30" xfId="11920" xr:uid="{00000000-0005-0000-0000-00008D2E0000}"/>
    <cellStyle name="40% - Accent3 67 31" xfId="11921" xr:uid="{00000000-0005-0000-0000-00008E2E0000}"/>
    <cellStyle name="40% - Accent3 67 32" xfId="11922" xr:uid="{00000000-0005-0000-0000-00008F2E0000}"/>
    <cellStyle name="40% - Accent3 67 33" xfId="11923" xr:uid="{00000000-0005-0000-0000-0000902E0000}"/>
    <cellStyle name="40% - Accent3 67 34" xfId="11924" xr:uid="{00000000-0005-0000-0000-0000912E0000}"/>
    <cellStyle name="40% - Accent3 67 35" xfId="11925" xr:uid="{00000000-0005-0000-0000-0000922E0000}"/>
    <cellStyle name="40% - Accent3 67 36" xfId="11926" xr:uid="{00000000-0005-0000-0000-0000932E0000}"/>
    <cellStyle name="40% - Accent3 67 37" xfId="11927" xr:uid="{00000000-0005-0000-0000-0000942E0000}"/>
    <cellStyle name="40% - Accent3 67 38" xfId="11928" xr:uid="{00000000-0005-0000-0000-0000952E0000}"/>
    <cellStyle name="40% - Accent3 67 39" xfId="11929" xr:uid="{00000000-0005-0000-0000-0000962E0000}"/>
    <cellStyle name="40% - Accent3 67 4" xfId="11930" xr:uid="{00000000-0005-0000-0000-0000972E0000}"/>
    <cellStyle name="40% - Accent3 67 40" xfId="11931" xr:uid="{00000000-0005-0000-0000-0000982E0000}"/>
    <cellStyle name="40% - Accent3 67 41" xfId="11932" xr:uid="{00000000-0005-0000-0000-0000992E0000}"/>
    <cellStyle name="40% - Accent3 67 42" xfId="11933" xr:uid="{00000000-0005-0000-0000-00009A2E0000}"/>
    <cellStyle name="40% - Accent3 67 43" xfId="11934" xr:uid="{00000000-0005-0000-0000-00009B2E0000}"/>
    <cellStyle name="40% - Accent3 67 44" xfId="11935" xr:uid="{00000000-0005-0000-0000-00009C2E0000}"/>
    <cellStyle name="40% - Accent3 67 45" xfId="11936" xr:uid="{00000000-0005-0000-0000-00009D2E0000}"/>
    <cellStyle name="40% - Accent3 67 46" xfId="11937" xr:uid="{00000000-0005-0000-0000-00009E2E0000}"/>
    <cellStyle name="40% - Accent3 67 47" xfId="11938" xr:uid="{00000000-0005-0000-0000-00009F2E0000}"/>
    <cellStyle name="40% - Accent3 67 48" xfId="11939" xr:uid="{00000000-0005-0000-0000-0000A02E0000}"/>
    <cellStyle name="40% - Accent3 67 49" xfId="11940" xr:uid="{00000000-0005-0000-0000-0000A12E0000}"/>
    <cellStyle name="40% - Accent3 67 5" xfId="11941" xr:uid="{00000000-0005-0000-0000-0000A22E0000}"/>
    <cellStyle name="40% - Accent3 67 50" xfId="11942" xr:uid="{00000000-0005-0000-0000-0000A32E0000}"/>
    <cellStyle name="40% - Accent3 67 51" xfId="11943" xr:uid="{00000000-0005-0000-0000-0000A42E0000}"/>
    <cellStyle name="40% - Accent3 67 52" xfId="11944" xr:uid="{00000000-0005-0000-0000-0000A52E0000}"/>
    <cellStyle name="40% - Accent3 67 53" xfId="11945" xr:uid="{00000000-0005-0000-0000-0000A62E0000}"/>
    <cellStyle name="40% - Accent3 67 54" xfId="11946" xr:uid="{00000000-0005-0000-0000-0000A72E0000}"/>
    <cellStyle name="40% - Accent3 67 55" xfId="11947" xr:uid="{00000000-0005-0000-0000-0000A82E0000}"/>
    <cellStyle name="40% - Accent3 67 56" xfId="11948" xr:uid="{00000000-0005-0000-0000-0000A92E0000}"/>
    <cellStyle name="40% - Accent3 67 57" xfId="11949" xr:uid="{00000000-0005-0000-0000-0000AA2E0000}"/>
    <cellStyle name="40% - Accent3 67 58" xfId="11950" xr:uid="{00000000-0005-0000-0000-0000AB2E0000}"/>
    <cellStyle name="40% - Accent3 67 59" xfId="11951" xr:uid="{00000000-0005-0000-0000-0000AC2E0000}"/>
    <cellStyle name="40% - Accent3 67 6" xfId="11952" xr:uid="{00000000-0005-0000-0000-0000AD2E0000}"/>
    <cellStyle name="40% - Accent3 67 60" xfId="11953" xr:uid="{00000000-0005-0000-0000-0000AE2E0000}"/>
    <cellStyle name="40% - Accent3 67 61" xfId="11954" xr:uid="{00000000-0005-0000-0000-0000AF2E0000}"/>
    <cellStyle name="40% - Accent3 67 62" xfId="11955" xr:uid="{00000000-0005-0000-0000-0000B02E0000}"/>
    <cellStyle name="40% - Accent3 67 63" xfId="11956" xr:uid="{00000000-0005-0000-0000-0000B12E0000}"/>
    <cellStyle name="40% - Accent3 67 64" xfId="11957" xr:uid="{00000000-0005-0000-0000-0000B22E0000}"/>
    <cellStyle name="40% - Accent3 67 65" xfId="11958" xr:uid="{00000000-0005-0000-0000-0000B32E0000}"/>
    <cellStyle name="40% - Accent3 67 66" xfId="11959" xr:uid="{00000000-0005-0000-0000-0000B42E0000}"/>
    <cellStyle name="40% - Accent3 67 67" xfId="11960" xr:uid="{00000000-0005-0000-0000-0000B52E0000}"/>
    <cellStyle name="40% - Accent3 67 68" xfId="11961" xr:uid="{00000000-0005-0000-0000-0000B62E0000}"/>
    <cellStyle name="40% - Accent3 67 69" xfId="11962" xr:uid="{00000000-0005-0000-0000-0000B72E0000}"/>
    <cellStyle name="40% - Accent3 67 7" xfId="11963" xr:uid="{00000000-0005-0000-0000-0000B82E0000}"/>
    <cellStyle name="40% - Accent3 67 70" xfId="11964" xr:uid="{00000000-0005-0000-0000-0000B92E0000}"/>
    <cellStyle name="40% - Accent3 67 71" xfId="11965" xr:uid="{00000000-0005-0000-0000-0000BA2E0000}"/>
    <cellStyle name="40% - Accent3 67 72" xfId="11966" xr:uid="{00000000-0005-0000-0000-0000BB2E0000}"/>
    <cellStyle name="40% - Accent3 67 73" xfId="11967" xr:uid="{00000000-0005-0000-0000-0000BC2E0000}"/>
    <cellStyle name="40% - Accent3 67 74" xfId="11968" xr:uid="{00000000-0005-0000-0000-0000BD2E0000}"/>
    <cellStyle name="40% - Accent3 67 75" xfId="11969" xr:uid="{00000000-0005-0000-0000-0000BE2E0000}"/>
    <cellStyle name="40% - Accent3 67 76" xfId="11970" xr:uid="{00000000-0005-0000-0000-0000BF2E0000}"/>
    <cellStyle name="40% - Accent3 67 77" xfId="11971" xr:uid="{00000000-0005-0000-0000-0000C02E0000}"/>
    <cellStyle name="40% - Accent3 67 78" xfId="11972" xr:uid="{00000000-0005-0000-0000-0000C12E0000}"/>
    <cellStyle name="40% - Accent3 67 79" xfId="11973" xr:uid="{00000000-0005-0000-0000-0000C22E0000}"/>
    <cellStyle name="40% - Accent3 67 8" xfId="11974" xr:uid="{00000000-0005-0000-0000-0000C32E0000}"/>
    <cellStyle name="40% - Accent3 67 80" xfId="11975" xr:uid="{00000000-0005-0000-0000-0000C42E0000}"/>
    <cellStyle name="40% - Accent3 67 81" xfId="11976" xr:uid="{00000000-0005-0000-0000-0000C52E0000}"/>
    <cellStyle name="40% - Accent3 67 82" xfId="11977" xr:uid="{00000000-0005-0000-0000-0000C62E0000}"/>
    <cellStyle name="40% - Accent3 67 83" xfId="11978" xr:uid="{00000000-0005-0000-0000-0000C72E0000}"/>
    <cellStyle name="40% - Accent3 67 84" xfId="11979" xr:uid="{00000000-0005-0000-0000-0000C82E0000}"/>
    <cellStyle name="40% - Accent3 67 85" xfId="11980" xr:uid="{00000000-0005-0000-0000-0000C92E0000}"/>
    <cellStyle name="40% - Accent3 67 86" xfId="11981" xr:uid="{00000000-0005-0000-0000-0000CA2E0000}"/>
    <cellStyle name="40% - Accent3 67 87" xfId="11982" xr:uid="{00000000-0005-0000-0000-0000CB2E0000}"/>
    <cellStyle name="40% - Accent3 67 88" xfId="11983" xr:uid="{00000000-0005-0000-0000-0000CC2E0000}"/>
    <cellStyle name="40% - Accent3 67 89" xfId="11984" xr:uid="{00000000-0005-0000-0000-0000CD2E0000}"/>
    <cellStyle name="40% - Accent3 67 9" xfId="11985" xr:uid="{00000000-0005-0000-0000-0000CE2E0000}"/>
    <cellStyle name="40% - Accent3 67 90" xfId="11986" xr:uid="{00000000-0005-0000-0000-0000CF2E0000}"/>
    <cellStyle name="40% - Accent3 67 91" xfId="11987" xr:uid="{00000000-0005-0000-0000-0000D02E0000}"/>
    <cellStyle name="40% - Accent3 67 92" xfId="11988" xr:uid="{00000000-0005-0000-0000-0000D12E0000}"/>
    <cellStyle name="40% - Accent3 67 93" xfId="11989" xr:uid="{00000000-0005-0000-0000-0000D22E0000}"/>
    <cellStyle name="40% - Accent3 68" xfId="11990" xr:uid="{00000000-0005-0000-0000-0000D32E0000}"/>
    <cellStyle name="40% - Accent3 68 10" xfId="11991" xr:uid="{00000000-0005-0000-0000-0000D42E0000}"/>
    <cellStyle name="40% - Accent3 68 11" xfId="11992" xr:uid="{00000000-0005-0000-0000-0000D52E0000}"/>
    <cellStyle name="40% - Accent3 68 12" xfId="11993" xr:uid="{00000000-0005-0000-0000-0000D62E0000}"/>
    <cellStyle name="40% - Accent3 68 13" xfId="11994" xr:uid="{00000000-0005-0000-0000-0000D72E0000}"/>
    <cellStyle name="40% - Accent3 68 14" xfId="11995" xr:uid="{00000000-0005-0000-0000-0000D82E0000}"/>
    <cellStyle name="40% - Accent3 68 15" xfId="11996" xr:uid="{00000000-0005-0000-0000-0000D92E0000}"/>
    <cellStyle name="40% - Accent3 68 16" xfId="11997" xr:uid="{00000000-0005-0000-0000-0000DA2E0000}"/>
    <cellStyle name="40% - Accent3 68 17" xfId="11998" xr:uid="{00000000-0005-0000-0000-0000DB2E0000}"/>
    <cellStyle name="40% - Accent3 68 18" xfId="11999" xr:uid="{00000000-0005-0000-0000-0000DC2E0000}"/>
    <cellStyle name="40% - Accent3 68 19" xfId="12000" xr:uid="{00000000-0005-0000-0000-0000DD2E0000}"/>
    <cellStyle name="40% - Accent3 68 2" xfId="12001" xr:uid="{00000000-0005-0000-0000-0000DE2E0000}"/>
    <cellStyle name="40% - Accent3 68 20" xfId="12002" xr:uid="{00000000-0005-0000-0000-0000DF2E0000}"/>
    <cellStyle name="40% - Accent3 68 21" xfId="12003" xr:uid="{00000000-0005-0000-0000-0000E02E0000}"/>
    <cellStyle name="40% - Accent3 68 22" xfId="12004" xr:uid="{00000000-0005-0000-0000-0000E12E0000}"/>
    <cellStyle name="40% - Accent3 68 23" xfId="12005" xr:uid="{00000000-0005-0000-0000-0000E22E0000}"/>
    <cellStyle name="40% - Accent3 68 24" xfId="12006" xr:uid="{00000000-0005-0000-0000-0000E32E0000}"/>
    <cellStyle name="40% - Accent3 68 25" xfId="12007" xr:uid="{00000000-0005-0000-0000-0000E42E0000}"/>
    <cellStyle name="40% - Accent3 68 26" xfId="12008" xr:uid="{00000000-0005-0000-0000-0000E52E0000}"/>
    <cellStyle name="40% - Accent3 68 27" xfId="12009" xr:uid="{00000000-0005-0000-0000-0000E62E0000}"/>
    <cellStyle name="40% - Accent3 68 28" xfId="12010" xr:uid="{00000000-0005-0000-0000-0000E72E0000}"/>
    <cellStyle name="40% - Accent3 68 29" xfId="12011" xr:uid="{00000000-0005-0000-0000-0000E82E0000}"/>
    <cellStyle name="40% - Accent3 68 3" xfId="12012" xr:uid="{00000000-0005-0000-0000-0000E92E0000}"/>
    <cellStyle name="40% - Accent3 68 30" xfId="12013" xr:uid="{00000000-0005-0000-0000-0000EA2E0000}"/>
    <cellStyle name="40% - Accent3 68 31" xfId="12014" xr:uid="{00000000-0005-0000-0000-0000EB2E0000}"/>
    <cellStyle name="40% - Accent3 68 32" xfId="12015" xr:uid="{00000000-0005-0000-0000-0000EC2E0000}"/>
    <cellStyle name="40% - Accent3 68 33" xfId="12016" xr:uid="{00000000-0005-0000-0000-0000ED2E0000}"/>
    <cellStyle name="40% - Accent3 68 34" xfId="12017" xr:uid="{00000000-0005-0000-0000-0000EE2E0000}"/>
    <cellStyle name="40% - Accent3 68 35" xfId="12018" xr:uid="{00000000-0005-0000-0000-0000EF2E0000}"/>
    <cellStyle name="40% - Accent3 68 36" xfId="12019" xr:uid="{00000000-0005-0000-0000-0000F02E0000}"/>
    <cellStyle name="40% - Accent3 68 37" xfId="12020" xr:uid="{00000000-0005-0000-0000-0000F12E0000}"/>
    <cellStyle name="40% - Accent3 68 38" xfId="12021" xr:uid="{00000000-0005-0000-0000-0000F22E0000}"/>
    <cellStyle name="40% - Accent3 68 39" xfId="12022" xr:uid="{00000000-0005-0000-0000-0000F32E0000}"/>
    <cellStyle name="40% - Accent3 68 4" xfId="12023" xr:uid="{00000000-0005-0000-0000-0000F42E0000}"/>
    <cellStyle name="40% - Accent3 68 40" xfId="12024" xr:uid="{00000000-0005-0000-0000-0000F52E0000}"/>
    <cellStyle name="40% - Accent3 68 41" xfId="12025" xr:uid="{00000000-0005-0000-0000-0000F62E0000}"/>
    <cellStyle name="40% - Accent3 68 42" xfId="12026" xr:uid="{00000000-0005-0000-0000-0000F72E0000}"/>
    <cellStyle name="40% - Accent3 68 43" xfId="12027" xr:uid="{00000000-0005-0000-0000-0000F82E0000}"/>
    <cellStyle name="40% - Accent3 68 44" xfId="12028" xr:uid="{00000000-0005-0000-0000-0000F92E0000}"/>
    <cellStyle name="40% - Accent3 68 45" xfId="12029" xr:uid="{00000000-0005-0000-0000-0000FA2E0000}"/>
    <cellStyle name="40% - Accent3 68 46" xfId="12030" xr:uid="{00000000-0005-0000-0000-0000FB2E0000}"/>
    <cellStyle name="40% - Accent3 68 47" xfId="12031" xr:uid="{00000000-0005-0000-0000-0000FC2E0000}"/>
    <cellStyle name="40% - Accent3 68 48" xfId="12032" xr:uid="{00000000-0005-0000-0000-0000FD2E0000}"/>
    <cellStyle name="40% - Accent3 68 49" xfId="12033" xr:uid="{00000000-0005-0000-0000-0000FE2E0000}"/>
    <cellStyle name="40% - Accent3 68 5" xfId="12034" xr:uid="{00000000-0005-0000-0000-0000FF2E0000}"/>
    <cellStyle name="40% - Accent3 68 50" xfId="12035" xr:uid="{00000000-0005-0000-0000-0000002F0000}"/>
    <cellStyle name="40% - Accent3 68 51" xfId="12036" xr:uid="{00000000-0005-0000-0000-0000012F0000}"/>
    <cellStyle name="40% - Accent3 68 52" xfId="12037" xr:uid="{00000000-0005-0000-0000-0000022F0000}"/>
    <cellStyle name="40% - Accent3 68 53" xfId="12038" xr:uid="{00000000-0005-0000-0000-0000032F0000}"/>
    <cellStyle name="40% - Accent3 68 54" xfId="12039" xr:uid="{00000000-0005-0000-0000-0000042F0000}"/>
    <cellStyle name="40% - Accent3 68 55" xfId="12040" xr:uid="{00000000-0005-0000-0000-0000052F0000}"/>
    <cellStyle name="40% - Accent3 68 56" xfId="12041" xr:uid="{00000000-0005-0000-0000-0000062F0000}"/>
    <cellStyle name="40% - Accent3 68 57" xfId="12042" xr:uid="{00000000-0005-0000-0000-0000072F0000}"/>
    <cellStyle name="40% - Accent3 68 58" xfId="12043" xr:uid="{00000000-0005-0000-0000-0000082F0000}"/>
    <cellStyle name="40% - Accent3 68 59" xfId="12044" xr:uid="{00000000-0005-0000-0000-0000092F0000}"/>
    <cellStyle name="40% - Accent3 68 6" xfId="12045" xr:uid="{00000000-0005-0000-0000-00000A2F0000}"/>
    <cellStyle name="40% - Accent3 68 60" xfId="12046" xr:uid="{00000000-0005-0000-0000-00000B2F0000}"/>
    <cellStyle name="40% - Accent3 68 61" xfId="12047" xr:uid="{00000000-0005-0000-0000-00000C2F0000}"/>
    <cellStyle name="40% - Accent3 68 62" xfId="12048" xr:uid="{00000000-0005-0000-0000-00000D2F0000}"/>
    <cellStyle name="40% - Accent3 68 63" xfId="12049" xr:uid="{00000000-0005-0000-0000-00000E2F0000}"/>
    <cellStyle name="40% - Accent3 68 64" xfId="12050" xr:uid="{00000000-0005-0000-0000-00000F2F0000}"/>
    <cellStyle name="40% - Accent3 68 65" xfId="12051" xr:uid="{00000000-0005-0000-0000-0000102F0000}"/>
    <cellStyle name="40% - Accent3 68 66" xfId="12052" xr:uid="{00000000-0005-0000-0000-0000112F0000}"/>
    <cellStyle name="40% - Accent3 68 67" xfId="12053" xr:uid="{00000000-0005-0000-0000-0000122F0000}"/>
    <cellStyle name="40% - Accent3 68 68" xfId="12054" xr:uid="{00000000-0005-0000-0000-0000132F0000}"/>
    <cellStyle name="40% - Accent3 68 69" xfId="12055" xr:uid="{00000000-0005-0000-0000-0000142F0000}"/>
    <cellStyle name="40% - Accent3 68 7" xfId="12056" xr:uid="{00000000-0005-0000-0000-0000152F0000}"/>
    <cellStyle name="40% - Accent3 68 70" xfId="12057" xr:uid="{00000000-0005-0000-0000-0000162F0000}"/>
    <cellStyle name="40% - Accent3 68 71" xfId="12058" xr:uid="{00000000-0005-0000-0000-0000172F0000}"/>
    <cellStyle name="40% - Accent3 68 72" xfId="12059" xr:uid="{00000000-0005-0000-0000-0000182F0000}"/>
    <cellStyle name="40% - Accent3 68 73" xfId="12060" xr:uid="{00000000-0005-0000-0000-0000192F0000}"/>
    <cellStyle name="40% - Accent3 68 74" xfId="12061" xr:uid="{00000000-0005-0000-0000-00001A2F0000}"/>
    <cellStyle name="40% - Accent3 68 75" xfId="12062" xr:uid="{00000000-0005-0000-0000-00001B2F0000}"/>
    <cellStyle name="40% - Accent3 68 76" xfId="12063" xr:uid="{00000000-0005-0000-0000-00001C2F0000}"/>
    <cellStyle name="40% - Accent3 68 77" xfId="12064" xr:uid="{00000000-0005-0000-0000-00001D2F0000}"/>
    <cellStyle name="40% - Accent3 68 78" xfId="12065" xr:uid="{00000000-0005-0000-0000-00001E2F0000}"/>
    <cellStyle name="40% - Accent3 68 79" xfId="12066" xr:uid="{00000000-0005-0000-0000-00001F2F0000}"/>
    <cellStyle name="40% - Accent3 68 8" xfId="12067" xr:uid="{00000000-0005-0000-0000-0000202F0000}"/>
    <cellStyle name="40% - Accent3 68 80" xfId="12068" xr:uid="{00000000-0005-0000-0000-0000212F0000}"/>
    <cellStyle name="40% - Accent3 68 81" xfId="12069" xr:uid="{00000000-0005-0000-0000-0000222F0000}"/>
    <cellStyle name="40% - Accent3 68 82" xfId="12070" xr:uid="{00000000-0005-0000-0000-0000232F0000}"/>
    <cellStyle name="40% - Accent3 68 83" xfId="12071" xr:uid="{00000000-0005-0000-0000-0000242F0000}"/>
    <cellStyle name="40% - Accent3 68 84" xfId="12072" xr:uid="{00000000-0005-0000-0000-0000252F0000}"/>
    <cellStyle name="40% - Accent3 68 85" xfId="12073" xr:uid="{00000000-0005-0000-0000-0000262F0000}"/>
    <cellStyle name="40% - Accent3 68 86" xfId="12074" xr:uid="{00000000-0005-0000-0000-0000272F0000}"/>
    <cellStyle name="40% - Accent3 68 87" xfId="12075" xr:uid="{00000000-0005-0000-0000-0000282F0000}"/>
    <cellStyle name="40% - Accent3 68 88" xfId="12076" xr:uid="{00000000-0005-0000-0000-0000292F0000}"/>
    <cellStyle name="40% - Accent3 68 89" xfId="12077" xr:uid="{00000000-0005-0000-0000-00002A2F0000}"/>
    <cellStyle name="40% - Accent3 68 9" xfId="12078" xr:uid="{00000000-0005-0000-0000-00002B2F0000}"/>
    <cellStyle name="40% - Accent3 68 90" xfId="12079" xr:uid="{00000000-0005-0000-0000-00002C2F0000}"/>
    <cellStyle name="40% - Accent3 68 91" xfId="12080" xr:uid="{00000000-0005-0000-0000-00002D2F0000}"/>
    <cellStyle name="40% - Accent3 68 92" xfId="12081" xr:uid="{00000000-0005-0000-0000-00002E2F0000}"/>
    <cellStyle name="40% - Accent3 68 93" xfId="12082" xr:uid="{00000000-0005-0000-0000-00002F2F0000}"/>
    <cellStyle name="40% - Accent3 69" xfId="12083" xr:uid="{00000000-0005-0000-0000-0000302F0000}"/>
    <cellStyle name="40% - Accent3 69 10" xfId="12084" xr:uid="{00000000-0005-0000-0000-0000312F0000}"/>
    <cellStyle name="40% - Accent3 69 11" xfId="12085" xr:uid="{00000000-0005-0000-0000-0000322F0000}"/>
    <cellStyle name="40% - Accent3 69 12" xfId="12086" xr:uid="{00000000-0005-0000-0000-0000332F0000}"/>
    <cellStyle name="40% - Accent3 69 13" xfId="12087" xr:uid="{00000000-0005-0000-0000-0000342F0000}"/>
    <cellStyle name="40% - Accent3 69 14" xfId="12088" xr:uid="{00000000-0005-0000-0000-0000352F0000}"/>
    <cellStyle name="40% - Accent3 69 15" xfId="12089" xr:uid="{00000000-0005-0000-0000-0000362F0000}"/>
    <cellStyle name="40% - Accent3 69 16" xfId="12090" xr:uid="{00000000-0005-0000-0000-0000372F0000}"/>
    <cellStyle name="40% - Accent3 69 17" xfId="12091" xr:uid="{00000000-0005-0000-0000-0000382F0000}"/>
    <cellStyle name="40% - Accent3 69 18" xfId="12092" xr:uid="{00000000-0005-0000-0000-0000392F0000}"/>
    <cellStyle name="40% - Accent3 69 19" xfId="12093" xr:uid="{00000000-0005-0000-0000-00003A2F0000}"/>
    <cellStyle name="40% - Accent3 69 2" xfId="12094" xr:uid="{00000000-0005-0000-0000-00003B2F0000}"/>
    <cellStyle name="40% - Accent3 69 20" xfId="12095" xr:uid="{00000000-0005-0000-0000-00003C2F0000}"/>
    <cellStyle name="40% - Accent3 69 21" xfId="12096" xr:uid="{00000000-0005-0000-0000-00003D2F0000}"/>
    <cellStyle name="40% - Accent3 69 22" xfId="12097" xr:uid="{00000000-0005-0000-0000-00003E2F0000}"/>
    <cellStyle name="40% - Accent3 69 23" xfId="12098" xr:uid="{00000000-0005-0000-0000-00003F2F0000}"/>
    <cellStyle name="40% - Accent3 69 24" xfId="12099" xr:uid="{00000000-0005-0000-0000-0000402F0000}"/>
    <cellStyle name="40% - Accent3 69 25" xfId="12100" xr:uid="{00000000-0005-0000-0000-0000412F0000}"/>
    <cellStyle name="40% - Accent3 69 26" xfId="12101" xr:uid="{00000000-0005-0000-0000-0000422F0000}"/>
    <cellStyle name="40% - Accent3 69 27" xfId="12102" xr:uid="{00000000-0005-0000-0000-0000432F0000}"/>
    <cellStyle name="40% - Accent3 69 28" xfId="12103" xr:uid="{00000000-0005-0000-0000-0000442F0000}"/>
    <cellStyle name="40% - Accent3 69 29" xfId="12104" xr:uid="{00000000-0005-0000-0000-0000452F0000}"/>
    <cellStyle name="40% - Accent3 69 3" xfId="12105" xr:uid="{00000000-0005-0000-0000-0000462F0000}"/>
    <cellStyle name="40% - Accent3 69 30" xfId="12106" xr:uid="{00000000-0005-0000-0000-0000472F0000}"/>
    <cellStyle name="40% - Accent3 69 31" xfId="12107" xr:uid="{00000000-0005-0000-0000-0000482F0000}"/>
    <cellStyle name="40% - Accent3 69 32" xfId="12108" xr:uid="{00000000-0005-0000-0000-0000492F0000}"/>
    <cellStyle name="40% - Accent3 69 33" xfId="12109" xr:uid="{00000000-0005-0000-0000-00004A2F0000}"/>
    <cellStyle name="40% - Accent3 69 34" xfId="12110" xr:uid="{00000000-0005-0000-0000-00004B2F0000}"/>
    <cellStyle name="40% - Accent3 69 35" xfId="12111" xr:uid="{00000000-0005-0000-0000-00004C2F0000}"/>
    <cellStyle name="40% - Accent3 69 36" xfId="12112" xr:uid="{00000000-0005-0000-0000-00004D2F0000}"/>
    <cellStyle name="40% - Accent3 69 37" xfId="12113" xr:uid="{00000000-0005-0000-0000-00004E2F0000}"/>
    <cellStyle name="40% - Accent3 69 38" xfId="12114" xr:uid="{00000000-0005-0000-0000-00004F2F0000}"/>
    <cellStyle name="40% - Accent3 69 39" xfId="12115" xr:uid="{00000000-0005-0000-0000-0000502F0000}"/>
    <cellStyle name="40% - Accent3 69 4" xfId="12116" xr:uid="{00000000-0005-0000-0000-0000512F0000}"/>
    <cellStyle name="40% - Accent3 69 40" xfId="12117" xr:uid="{00000000-0005-0000-0000-0000522F0000}"/>
    <cellStyle name="40% - Accent3 69 41" xfId="12118" xr:uid="{00000000-0005-0000-0000-0000532F0000}"/>
    <cellStyle name="40% - Accent3 69 42" xfId="12119" xr:uid="{00000000-0005-0000-0000-0000542F0000}"/>
    <cellStyle name="40% - Accent3 69 43" xfId="12120" xr:uid="{00000000-0005-0000-0000-0000552F0000}"/>
    <cellStyle name="40% - Accent3 69 44" xfId="12121" xr:uid="{00000000-0005-0000-0000-0000562F0000}"/>
    <cellStyle name="40% - Accent3 69 45" xfId="12122" xr:uid="{00000000-0005-0000-0000-0000572F0000}"/>
    <cellStyle name="40% - Accent3 69 46" xfId="12123" xr:uid="{00000000-0005-0000-0000-0000582F0000}"/>
    <cellStyle name="40% - Accent3 69 47" xfId="12124" xr:uid="{00000000-0005-0000-0000-0000592F0000}"/>
    <cellStyle name="40% - Accent3 69 48" xfId="12125" xr:uid="{00000000-0005-0000-0000-00005A2F0000}"/>
    <cellStyle name="40% - Accent3 69 49" xfId="12126" xr:uid="{00000000-0005-0000-0000-00005B2F0000}"/>
    <cellStyle name="40% - Accent3 69 5" xfId="12127" xr:uid="{00000000-0005-0000-0000-00005C2F0000}"/>
    <cellStyle name="40% - Accent3 69 50" xfId="12128" xr:uid="{00000000-0005-0000-0000-00005D2F0000}"/>
    <cellStyle name="40% - Accent3 69 51" xfId="12129" xr:uid="{00000000-0005-0000-0000-00005E2F0000}"/>
    <cellStyle name="40% - Accent3 69 52" xfId="12130" xr:uid="{00000000-0005-0000-0000-00005F2F0000}"/>
    <cellStyle name="40% - Accent3 69 53" xfId="12131" xr:uid="{00000000-0005-0000-0000-0000602F0000}"/>
    <cellStyle name="40% - Accent3 69 54" xfId="12132" xr:uid="{00000000-0005-0000-0000-0000612F0000}"/>
    <cellStyle name="40% - Accent3 69 55" xfId="12133" xr:uid="{00000000-0005-0000-0000-0000622F0000}"/>
    <cellStyle name="40% - Accent3 69 56" xfId="12134" xr:uid="{00000000-0005-0000-0000-0000632F0000}"/>
    <cellStyle name="40% - Accent3 69 57" xfId="12135" xr:uid="{00000000-0005-0000-0000-0000642F0000}"/>
    <cellStyle name="40% - Accent3 69 58" xfId="12136" xr:uid="{00000000-0005-0000-0000-0000652F0000}"/>
    <cellStyle name="40% - Accent3 69 59" xfId="12137" xr:uid="{00000000-0005-0000-0000-0000662F0000}"/>
    <cellStyle name="40% - Accent3 69 6" xfId="12138" xr:uid="{00000000-0005-0000-0000-0000672F0000}"/>
    <cellStyle name="40% - Accent3 69 60" xfId="12139" xr:uid="{00000000-0005-0000-0000-0000682F0000}"/>
    <cellStyle name="40% - Accent3 69 61" xfId="12140" xr:uid="{00000000-0005-0000-0000-0000692F0000}"/>
    <cellStyle name="40% - Accent3 69 62" xfId="12141" xr:uid="{00000000-0005-0000-0000-00006A2F0000}"/>
    <cellStyle name="40% - Accent3 69 63" xfId="12142" xr:uid="{00000000-0005-0000-0000-00006B2F0000}"/>
    <cellStyle name="40% - Accent3 69 64" xfId="12143" xr:uid="{00000000-0005-0000-0000-00006C2F0000}"/>
    <cellStyle name="40% - Accent3 69 65" xfId="12144" xr:uid="{00000000-0005-0000-0000-00006D2F0000}"/>
    <cellStyle name="40% - Accent3 69 66" xfId="12145" xr:uid="{00000000-0005-0000-0000-00006E2F0000}"/>
    <cellStyle name="40% - Accent3 69 67" xfId="12146" xr:uid="{00000000-0005-0000-0000-00006F2F0000}"/>
    <cellStyle name="40% - Accent3 69 68" xfId="12147" xr:uid="{00000000-0005-0000-0000-0000702F0000}"/>
    <cellStyle name="40% - Accent3 69 69" xfId="12148" xr:uid="{00000000-0005-0000-0000-0000712F0000}"/>
    <cellStyle name="40% - Accent3 69 7" xfId="12149" xr:uid="{00000000-0005-0000-0000-0000722F0000}"/>
    <cellStyle name="40% - Accent3 69 70" xfId="12150" xr:uid="{00000000-0005-0000-0000-0000732F0000}"/>
    <cellStyle name="40% - Accent3 69 71" xfId="12151" xr:uid="{00000000-0005-0000-0000-0000742F0000}"/>
    <cellStyle name="40% - Accent3 69 72" xfId="12152" xr:uid="{00000000-0005-0000-0000-0000752F0000}"/>
    <cellStyle name="40% - Accent3 69 73" xfId="12153" xr:uid="{00000000-0005-0000-0000-0000762F0000}"/>
    <cellStyle name="40% - Accent3 69 74" xfId="12154" xr:uid="{00000000-0005-0000-0000-0000772F0000}"/>
    <cellStyle name="40% - Accent3 69 75" xfId="12155" xr:uid="{00000000-0005-0000-0000-0000782F0000}"/>
    <cellStyle name="40% - Accent3 69 76" xfId="12156" xr:uid="{00000000-0005-0000-0000-0000792F0000}"/>
    <cellStyle name="40% - Accent3 69 77" xfId="12157" xr:uid="{00000000-0005-0000-0000-00007A2F0000}"/>
    <cellStyle name="40% - Accent3 69 78" xfId="12158" xr:uid="{00000000-0005-0000-0000-00007B2F0000}"/>
    <cellStyle name="40% - Accent3 69 79" xfId="12159" xr:uid="{00000000-0005-0000-0000-00007C2F0000}"/>
    <cellStyle name="40% - Accent3 69 8" xfId="12160" xr:uid="{00000000-0005-0000-0000-00007D2F0000}"/>
    <cellStyle name="40% - Accent3 69 80" xfId="12161" xr:uid="{00000000-0005-0000-0000-00007E2F0000}"/>
    <cellStyle name="40% - Accent3 69 81" xfId="12162" xr:uid="{00000000-0005-0000-0000-00007F2F0000}"/>
    <cellStyle name="40% - Accent3 69 82" xfId="12163" xr:uid="{00000000-0005-0000-0000-0000802F0000}"/>
    <cellStyle name="40% - Accent3 69 83" xfId="12164" xr:uid="{00000000-0005-0000-0000-0000812F0000}"/>
    <cellStyle name="40% - Accent3 69 84" xfId="12165" xr:uid="{00000000-0005-0000-0000-0000822F0000}"/>
    <cellStyle name="40% - Accent3 69 85" xfId="12166" xr:uid="{00000000-0005-0000-0000-0000832F0000}"/>
    <cellStyle name="40% - Accent3 69 86" xfId="12167" xr:uid="{00000000-0005-0000-0000-0000842F0000}"/>
    <cellStyle name="40% - Accent3 69 87" xfId="12168" xr:uid="{00000000-0005-0000-0000-0000852F0000}"/>
    <cellStyle name="40% - Accent3 69 88" xfId="12169" xr:uid="{00000000-0005-0000-0000-0000862F0000}"/>
    <cellStyle name="40% - Accent3 69 89" xfId="12170" xr:uid="{00000000-0005-0000-0000-0000872F0000}"/>
    <cellStyle name="40% - Accent3 69 9" xfId="12171" xr:uid="{00000000-0005-0000-0000-0000882F0000}"/>
    <cellStyle name="40% - Accent3 69 90" xfId="12172" xr:uid="{00000000-0005-0000-0000-0000892F0000}"/>
    <cellStyle name="40% - Accent3 69 91" xfId="12173" xr:uid="{00000000-0005-0000-0000-00008A2F0000}"/>
    <cellStyle name="40% - Accent3 69 92" xfId="12174" xr:uid="{00000000-0005-0000-0000-00008B2F0000}"/>
    <cellStyle name="40% - Accent3 69 93" xfId="12175" xr:uid="{00000000-0005-0000-0000-00008C2F0000}"/>
    <cellStyle name="40% - Accent3 7" xfId="12176" xr:uid="{00000000-0005-0000-0000-00008D2F0000}"/>
    <cellStyle name="40% - Accent3 7 10" xfId="12177" xr:uid="{00000000-0005-0000-0000-00008E2F0000}"/>
    <cellStyle name="40% - Accent3 7 11" xfId="12178" xr:uid="{00000000-0005-0000-0000-00008F2F0000}"/>
    <cellStyle name="40% - Accent3 7 12" xfId="12179" xr:uid="{00000000-0005-0000-0000-0000902F0000}"/>
    <cellStyle name="40% - Accent3 7 2" xfId="12180" xr:uid="{00000000-0005-0000-0000-0000912F0000}"/>
    <cellStyle name="40% - Accent3 7 2 10" xfId="12181" xr:uid="{00000000-0005-0000-0000-0000922F0000}"/>
    <cellStyle name="40% - Accent3 7 2 11" xfId="12182" xr:uid="{00000000-0005-0000-0000-0000932F0000}"/>
    <cellStyle name="40% - Accent3 7 2 2" xfId="12183" xr:uid="{00000000-0005-0000-0000-0000942F0000}"/>
    <cellStyle name="40% - Accent3 7 2 2 10" xfId="12184" xr:uid="{00000000-0005-0000-0000-0000952F0000}"/>
    <cellStyle name="40% - Accent3 7 2 2 11" xfId="12185" xr:uid="{00000000-0005-0000-0000-0000962F0000}"/>
    <cellStyle name="40% - Accent3 7 2 2 2" xfId="12186" xr:uid="{00000000-0005-0000-0000-0000972F0000}"/>
    <cellStyle name="40% - Accent3 7 2 2 2 2" xfId="12187" xr:uid="{00000000-0005-0000-0000-0000982F0000}"/>
    <cellStyle name="40% - Accent3 7 2 2 3" xfId="12188" xr:uid="{00000000-0005-0000-0000-0000992F0000}"/>
    <cellStyle name="40% - Accent3 7 2 2 4" xfId="12189" xr:uid="{00000000-0005-0000-0000-00009A2F0000}"/>
    <cellStyle name="40% - Accent3 7 2 2 5" xfId="12190" xr:uid="{00000000-0005-0000-0000-00009B2F0000}"/>
    <cellStyle name="40% - Accent3 7 2 2 6" xfId="12191" xr:uid="{00000000-0005-0000-0000-00009C2F0000}"/>
    <cellStyle name="40% - Accent3 7 2 2 7" xfId="12192" xr:uid="{00000000-0005-0000-0000-00009D2F0000}"/>
    <cellStyle name="40% - Accent3 7 2 2 8" xfId="12193" xr:uid="{00000000-0005-0000-0000-00009E2F0000}"/>
    <cellStyle name="40% - Accent3 7 2 2 9" xfId="12194" xr:uid="{00000000-0005-0000-0000-00009F2F0000}"/>
    <cellStyle name="40% - Accent3 7 2 3" xfId="12195" xr:uid="{00000000-0005-0000-0000-0000A02F0000}"/>
    <cellStyle name="40% - Accent3 7 2 3 2" xfId="12196" xr:uid="{00000000-0005-0000-0000-0000A12F0000}"/>
    <cellStyle name="40% - Accent3 7 2 4" xfId="12197" xr:uid="{00000000-0005-0000-0000-0000A22F0000}"/>
    <cellStyle name="40% - Accent3 7 2 5" xfId="12198" xr:uid="{00000000-0005-0000-0000-0000A32F0000}"/>
    <cellStyle name="40% - Accent3 7 2 6" xfId="12199" xr:uid="{00000000-0005-0000-0000-0000A42F0000}"/>
    <cellStyle name="40% - Accent3 7 2 7" xfId="12200" xr:uid="{00000000-0005-0000-0000-0000A52F0000}"/>
    <cellStyle name="40% - Accent3 7 2 8" xfId="12201" xr:uid="{00000000-0005-0000-0000-0000A62F0000}"/>
    <cellStyle name="40% - Accent3 7 2 9" xfId="12202" xr:uid="{00000000-0005-0000-0000-0000A72F0000}"/>
    <cellStyle name="40% - Accent3 7 3" xfId="12203" xr:uid="{00000000-0005-0000-0000-0000A82F0000}"/>
    <cellStyle name="40% - Accent3 7 3 10" xfId="12204" xr:uid="{00000000-0005-0000-0000-0000A92F0000}"/>
    <cellStyle name="40% - Accent3 7 3 11" xfId="12205" xr:uid="{00000000-0005-0000-0000-0000AA2F0000}"/>
    <cellStyle name="40% - Accent3 7 3 2" xfId="12206" xr:uid="{00000000-0005-0000-0000-0000AB2F0000}"/>
    <cellStyle name="40% - Accent3 7 3 3" xfId="12207" xr:uid="{00000000-0005-0000-0000-0000AC2F0000}"/>
    <cellStyle name="40% - Accent3 7 3 4" xfId="12208" xr:uid="{00000000-0005-0000-0000-0000AD2F0000}"/>
    <cellStyle name="40% - Accent3 7 3 5" xfId="12209" xr:uid="{00000000-0005-0000-0000-0000AE2F0000}"/>
    <cellStyle name="40% - Accent3 7 3 6" xfId="12210" xr:uid="{00000000-0005-0000-0000-0000AF2F0000}"/>
    <cellStyle name="40% - Accent3 7 3 7" xfId="12211" xr:uid="{00000000-0005-0000-0000-0000B02F0000}"/>
    <cellStyle name="40% - Accent3 7 3 8" xfId="12212" xr:uid="{00000000-0005-0000-0000-0000B12F0000}"/>
    <cellStyle name="40% - Accent3 7 3 9" xfId="12213" xr:uid="{00000000-0005-0000-0000-0000B22F0000}"/>
    <cellStyle name="40% - Accent3 7 4" xfId="12214" xr:uid="{00000000-0005-0000-0000-0000B32F0000}"/>
    <cellStyle name="40% - Accent3 7 4 2" xfId="12215" xr:uid="{00000000-0005-0000-0000-0000B42F0000}"/>
    <cellStyle name="40% - Accent3 7 5" xfId="12216" xr:uid="{00000000-0005-0000-0000-0000B52F0000}"/>
    <cellStyle name="40% - Accent3 7 5 2" xfId="12217" xr:uid="{00000000-0005-0000-0000-0000B62F0000}"/>
    <cellStyle name="40% - Accent3 7 6" xfId="12218" xr:uid="{00000000-0005-0000-0000-0000B72F0000}"/>
    <cellStyle name="40% - Accent3 7 7" xfId="12219" xr:uid="{00000000-0005-0000-0000-0000B82F0000}"/>
    <cellStyle name="40% - Accent3 7 8" xfId="12220" xr:uid="{00000000-0005-0000-0000-0000B92F0000}"/>
    <cellStyle name="40% - Accent3 7 9" xfId="12221" xr:uid="{00000000-0005-0000-0000-0000BA2F0000}"/>
    <cellStyle name="40% - Accent3 70" xfId="12222" xr:uid="{00000000-0005-0000-0000-0000BB2F0000}"/>
    <cellStyle name="40% - Accent3 71" xfId="12223" xr:uid="{00000000-0005-0000-0000-0000BC2F0000}"/>
    <cellStyle name="40% - Accent3 72" xfId="12224" xr:uid="{00000000-0005-0000-0000-0000BD2F0000}"/>
    <cellStyle name="40% - Accent3 73" xfId="12225" xr:uid="{00000000-0005-0000-0000-0000BE2F0000}"/>
    <cellStyle name="40% - Accent3 74" xfId="12226" xr:uid="{00000000-0005-0000-0000-0000BF2F0000}"/>
    <cellStyle name="40% - Accent3 75" xfId="12227" xr:uid="{00000000-0005-0000-0000-0000C02F0000}"/>
    <cellStyle name="40% - Accent3 76" xfId="12228" xr:uid="{00000000-0005-0000-0000-0000C12F0000}"/>
    <cellStyle name="40% - Accent3 77" xfId="12229" xr:uid="{00000000-0005-0000-0000-0000C22F0000}"/>
    <cellStyle name="40% - Accent3 78" xfId="12230" xr:uid="{00000000-0005-0000-0000-0000C32F0000}"/>
    <cellStyle name="40% - Accent3 79" xfId="12231" xr:uid="{00000000-0005-0000-0000-0000C42F0000}"/>
    <cellStyle name="40% - Accent3 8" xfId="12232" xr:uid="{00000000-0005-0000-0000-0000C52F0000}"/>
    <cellStyle name="40% - Accent3 8 10" xfId="12233" xr:uid="{00000000-0005-0000-0000-0000C62F0000}"/>
    <cellStyle name="40% - Accent3 8 11" xfId="12234" xr:uid="{00000000-0005-0000-0000-0000C72F0000}"/>
    <cellStyle name="40% - Accent3 8 2" xfId="12235" xr:uid="{00000000-0005-0000-0000-0000C82F0000}"/>
    <cellStyle name="40% - Accent3 8 2 10" xfId="12236" xr:uid="{00000000-0005-0000-0000-0000C92F0000}"/>
    <cellStyle name="40% - Accent3 8 2 2" xfId="12237" xr:uid="{00000000-0005-0000-0000-0000CA2F0000}"/>
    <cellStyle name="40% - Accent3 8 2 2 2" xfId="12238" xr:uid="{00000000-0005-0000-0000-0000CB2F0000}"/>
    <cellStyle name="40% - Accent3 8 2 2 3" xfId="12239" xr:uid="{00000000-0005-0000-0000-0000CC2F0000}"/>
    <cellStyle name="40% - Accent3 8 2 3" xfId="12240" xr:uid="{00000000-0005-0000-0000-0000CD2F0000}"/>
    <cellStyle name="40% - Accent3 8 2 3 2" xfId="12241" xr:uid="{00000000-0005-0000-0000-0000CE2F0000}"/>
    <cellStyle name="40% - Accent3 8 2 4" xfId="12242" xr:uid="{00000000-0005-0000-0000-0000CF2F0000}"/>
    <cellStyle name="40% - Accent3 8 2 5" xfId="12243" xr:uid="{00000000-0005-0000-0000-0000D02F0000}"/>
    <cellStyle name="40% - Accent3 8 2 6" xfId="12244" xr:uid="{00000000-0005-0000-0000-0000D12F0000}"/>
    <cellStyle name="40% - Accent3 8 2 7" xfId="12245" xr:uid="{00000000-0005-0000-0000-0000D22F0000}"/>
    <cellStyle name="40% - Accent3 8 2 8" xfId="12246" xr:uid="{00000000-0005-0000-0000-0000D32F0000}"/>
    <cellStyle name="40% - Accent3 8 2 9" xfId="12247" xr:uid="{00000000-0005-0000-0000-0000D42F0000}"/>
    <cellStyle name="40% - Accent3 8 3" xfId="12248" xr:uid="{00000000-0005-0000-0000-0000D52F0000}"/>
    <cellStyle name="40% - Accent3 8 3 2" xfId="12249" xr:uid="{00000000-0005-0000-0000-0000D62F0000}"/>
    <cellStyle name="40% - Accent3 8 4" xfId="12250" xr:uid="{00000000-0005-0000-0000-0000D72F0000}"/>
    <cellStyle name="40% - Accent3 8 4 2" xfId="12251" xr:uid="{00000000-0005-0000-0000-0000D82F0000}"/>
    <cellStyle name="40% - Accent3 8 5" xfId="12252" xr:uid="{00000000-0005-0000-0000-0000D92F0000}"/>
    <cellStyle name="40% - Accent3 8 5 2" xfId="12253" xr:uid="{00000000-0005-0000-0000-0000DA2F0000}"/>
    <cellStyle name="40% - Accent3 8 6" xfId="12254" xr:uid="{00000000-0005-0000-0000-0000DB2F0000}"/>
    <cellStyle name="40% - Accent3 8 7" xfId="12255" xr:uid="{00000000-0005-0000-0000-0000DC2F0000}"/>
    <cellStyle name="40% - Accent3 8 8" xfId="12256" xr:uid="{00000000-0005-0000-0000-0000DD2F0000}"/>
    <cellStyle name="40% - Accent3 8 9" xfId="12257" xr:uid="{00000000-0005-0000-0000-0000DE2F0000}"/>
    <cellStyle name="40% - Accent3 80" xfId="12258" xr:uid="{00000000-0005-0000-0000-0000DF2F0000}"/>
    <cellStyle name="40% - Accent3 81" xfId="12259" xr:uid="{00000000-0005-0000-0000-0000E02F0000}"/>
    <cellStyle name="40% - Accent3 82" xfId="12260" xr:uid="{00000000-0005-0000-0000-0000E12F0000}"/>
    <cellStyle name="40% - Accent3 83" xfId="12261" xr:uid="{00000000-0005-0000-0000-0000E22F0000}"/>
    <cellStyle name="40% - Accent3 84" xfId="12262" xr:uid="{00000000-0005-0000-0000-0000E32F0000}"/>
    <cellStyle name="40% - Accent3 85" xfId="12263" xr:uid="{00000000-0005-0000-0000-0000E42F0000}"/>
    <cellStyle name="40% - Accent3 86" xfId="12264" xr:uid="{00000000-0005-0000-0000-0000E52F0000}"/>
    <cellStyle name="40% - Accent3 87" xfId="12265" xr:uid="{00000000-0005-0000-0000-0000E62F0000}"/>
    <cellStyle name="40% - Accent3 88" xfId="12266" xr:uid="{00000000-0005-0000-0000-0000E72F0000}"/>
    <cellStyle name="40% - Accent3 89" xfId="12267" xr:uid="{00000000-0005-0000-0000-0000E82F0000}"/>
    <cellStyle name="40% - Accent3 9" xfId="12268" xr:uid="{00000000-0005-0000-0000-0000E92F0000}"/>
    <cellStyle name="40% - Accent3 9 10" xfId="12269" xr:uid="{00000000-0005-0000-0000-0000EA2F0000}"/>
    <cellStyle name="40% - Accent3 9 11" xfId="12270" xr:uid="{00000000-0005-0000-0000-0000EB2F0000}"/>
    <cellStyle name="40% - Accent3 9 2" xfId="12271" xr:uid="{00000000-0005-0000-0000-0000EC2F0000}"/>
    <cellStyle name="40% - Accent3 9 2 10" xfId="12272" xr:uid="{00000000-0005-0000-0000-0000ED2F0000}"/>
    <cellStyle name="40% - Accent3 9 2 2" xfId="12273" xr:uid="{00000000-0005-0000-0000-0000EE2F0000}"/>
    <cellStyle name="40% - Accent3 9 2 2 2" xfId="12274" xr:uid="{00000000-0005-0000-0000-0000EF2F0000}"/>
    <cellStyle name="40% - Accent3 9 2 2 3" xfId="12275" xr:uid="{00000000-0005-0000-0000-0000F02F0000}"/>
    <cellStyle name="40% - Accent3 9 2 3" xfId="12276" xr:uid="{00000000-0005-0000-0000-0000F12F0000}"/>
    <cellStyle name="40% - Accent3 9 2 3 2" xfId="12277" xr:uid="{00000000-0005-0000-0000-0000F22F0000}"/>
    <cellStyle name="40% - Accent3 9 2 4" xfId="12278" xr:uid="{00000000-0005-0000-0000-0000F32F0000}"/>
    <cellStyle name="40% - Accent3 9 2 5" xfId="12279" xr:uid="{00000000-0005-0000-0000-0000F42F0000}"/>
    <cellStyle name="40% - Accent3 9 2 6" xfId="12280" xr:uid="{00000000-0005-0000-0000-0000F52F0000}"/>
    <cellStyle name="40% - Accent3 9 2 7" xfId="12281" xr:uid="{00000000-0005-0000-0000-0000F62F0000}"/>
    <cellStyle name="40% - Accent3 9 2 8" xfId="12282" xr:uid="{00000000-0005-0000-0000-0000F72F0000}"/>
    <cellStyle name="40% - Accent3 9 2 9" xfId="12283" xr:uid="{00000000-0005-0000-0000-0000F82F0000}"/>
    <cellStyle name="40% - Accent3 9 3" xfId="12284" xr:uid="{00000000-0005-0000-0000-0000F92F0000}"/>
    <cellStyle name="40% - Accent3 9 3 2" xfId="12285" xr:uid="{00000000-0005-0000-0000-0000FA2F0000}"/>
    <cellStyle name="40% - Accent3 9 4" xfId="12286" xr:uid="{00000000-0005-0000-0000-0000FB2F0000}"/>
    <cellStyle name="40% - Accent3 9 4 2" xfId="12287" xr:uid="{00000000-0005-0000-0000-0000FC2F0000}"/>
    <cellStyle name="40% - Accent3 9 5" xfId="12288" xr:uid="{00000000-0005-0000-0000-0000FD2F0000}"/>
    <cellStyle name="40% - Accent3 9 5 2" xfId="12289" xr:uid="{00000000-0005-0000-0000-0000FE2F0000}"/>
    <cellStyle name="40% - Accent3 9 6" xfId="12290" xr:uid="{00000000-0005-0000-0000-0000FF2F0000}"/>
    <cellStyle name="40% - Accent3 9 7" xfId="12291" xr:uid="{00000000-0005-0000-0000-000000300000}"/>
    <cellStyle name="40% - Accent3 9 8" xfId="12292" xr:uid="{00000000-0005-0000-0000-000001300000}"/>
    <cellStyle name="40% - Accent3 9 9" xfId="12293" xr:uid="{00000000-0005-0000-0000-000002300000}"/>
    <cellStyle name="40% - Accent3 90" xfId="12294" xr:uid="{00000000-0005-0000-0000-000003300000}"/>
    <cellStyle name="40% - Accent3 91" xfId="12295" xr:uid="{00000000-0005-0000-0000-000004300000}"/>
    <cellStyle name="40% - Accent3 92" xfId="12296" xr:uid="{00000000-0005-0000-0000-000005300000}"/>
    <cellStyle name="40% - Accent3 93" xfId="12297" xr:uid="{00000000-0005-0000-0000-000006300000}"/>
    <cellStyle name="40% - Accent3 94" xfId="12298" xr:uid="{00000000-0005-0000-0000-000007300000}"/>
    <cellStyle name="40% - Accent3 95" xfId="12299" xr:uid="{00000000-0005-0000-0000-000008300000}"/>
    <cellStyle name="40% - Accent3 96" xfId="12300" xr:uid="{00000000-0005-0000-0000-000009300000}"/>
    <cellStyle name="40% - Accent3 97" xfId="12301" xr:uid="{00000000-0005-0000-0000-00000A300000}"/>
    <cellStyle name="40% - Accent3 98" xfId="12302" xr:uid="{00000000-0005-0000-0000-00000B300000}"/>
    <cellStyle name="40% - Accent3 99" xfId="12303" xr:uid="{00000000-0005-0000-0000-00000C300000}"/>
    <cellStyle name="40% - Accent4 10" xfId="12304" xr:uid="{00000000-0005-0000-0000-00000D300000}"/>
    <cellStyle name="40% - Accent4 10 10" xfId="12305" xr:uid="{00000000-0005-0000-0000-00000E300000}"/>
    <cellStyle name="40% - Accent4 10 11" xfId="12306" xr:uid="{00000000-0005-0000-0000-00000F300000}"/>
    <cellStyle name="40% - Accent4 10 2" xfId="12307" xr:uid="{00000000-0005-0000-0000-000010300000}"/>
    <cellStyle name="40% - Accent4 10 2 10" xfId="12308" xr:uid="{00000000-0005-0000-0000-000011300000}"/>
    <cellStyle name="40% - Accent4 10 2 2" xfId="12309" xr:uid="{00000000-0005-0000-0000-000012300000}"/>
    <cellStyle name="40% - Accent4 10 2 2 2" xfId="12310" xr:uid="{00000000-0005-0000-0000-000013300000}"/>
    <cellStyle name="40% - Accent4 10 2 2 3" xfId="12311" xr:uid="{00000000-0005-0000-0000-000014300000}"/>
    <cellStyle name="40% - Accent4 10 2 3" xfId="12312" xr:uid="{00000000-0005-0000-0000-000015300000}"/>
    <cellStyle name="40% - Accent4 10 2 3 2" xfId="12313" xr:uid="{00000000-0005-0000-0000-000016300000}"/>
    <cellStyle name="40% - Accent4 10 2 4" xfId="12314" xr:uid="{00000000-0005-0000-0000-000017300000}"/>
    <cellStyle name="40% - Accent4 10 2 5" xfId="12315" xr:uid="{00000000-0005-0000-0000-000018300000}"/>
    <cellStyle name="40% - Accent4 10 2 6" xfId="12316" xr:uid="{00000000-0005-0000-0000-000019300000}"/>
    <cellStyle name="40% - Accent4 10 2 7" xfId="12317" xr:uid="{00000000-0005-0000-0000-00001A300000}"/>
    <cellStyle name="40% - Accent4 10 2 8" xfId="12318" xr:uid="{00000000-0005-0000-0000-00001B300000}"/>
    <cellStyle name="40% - Accent4 10 2 9" xfId="12319" xr:uid="{00000000-0005-0000-0000-00001C300000}"/>
    <cellStyle name="40% - Accent4 10 3" xfId="12320" xr:uid="{00000000-0005-0000-0000-00001D300000}"/>
    <cellStyle name="40% - Accent4 10 3 2" xfId="12321" xr:uid="{00000000-0005-0000-0000-00001E300000}"/>
    <cellStyle name="40% - Accent4 10 4" xfId="12322" xr:uid="{00000000-0005-0000-0000-00001F300000}"/>
    <cellStyle name="40% - Accent4 10 4 2" xfId="12323" xr:uid="{00000000-0005-0000-0000-000020300000}"/>
    <cellStyle name="40% - Accent4 10 5" xfId="12324" xr:uid="{00000000-0005-0000-0000-000021300000}"/>
    <cellStyle name="40% - Accent4 10 5 2" xfId="12325" xr:uid="{00000000-0005-0000-0000-000022300000}"/>
    <cellStyle name="40% - Accent4 10 6" xfId="12326" xr:uid="{00000000-0005-0000-0000-000023300000}"/>
    <cellStyle name="40% - Accent4 10 7" xfId="12327" xr:uid="{00000000-0005-0000-0000-000024300000}"/>
    <cellStyle name="40% - Accent4 10 8" xfId="12328" xr:uid="{00000000-0005-0000-0000-000025300000}"/>
    <cellStyle name="40% - Accent4 10 9" xfId="12329" xr:uid="{00000000-0005-0000-0000-000026300000}"/>
    <cellStyle name="40% - Accent4 100" xfId="12330" xr:uid="{00000000-0005-0000-0000-000027300000}"/>
    <cellStyle name="40% - Accent4 101" xfId="12331" xr:uid="{00000000-0005-0000-0000-000028300000}"/>
    <cellStyle name="40% - Accent4 102" xfId="12332" xr:uid="{00000000-0005-0000-0000-000029300000}"/>
    <cellStyle name="40% - Accent4 103" xfId="12333" xr:uid="{00000000-0005-0000-0000-00002A300000}"/>
    <cellStyle name="40% - Accent4 104" xfId="12334" xr:uid="{00000000-0005-0000-0000-00002B300000}"/>
    <cellStyle name="40% - Accent4 105" xfId="12335" xr:uid="{00000000-0005-0000-0000-00002C300000}"/>
    <cellStyle name="40% - Accent4 106" xfId="12336" xr:uid="{00000000-0005-0000-0000-00002D300000}"/>
    <cellStyle name="40% - Accent4 107" xfId="12337" xr:uid="{00000000-0005-0000-0000-00002E300000}"/>
    <cellStyle name="40% - Accent4 108" xfId="12338" xr:uid="{00000000-0005-0000-0000-00002F300000}"/>
    <cellStyle name="40% - Accent4 109" xfId="12339" xr:uid="{00000000-0005-0000-0000-000030300000}"/>
    <cellStyle name="40% - Accent4 11" xfId="12340" xr:uid="{00000000-0005-0000-0000-000031300000}"/>
    <cellStyle name="40% - Accent4 11 10" xfId="12341" xr:uid="{00000000-0005-0000-0000-000032300000}"/>
    <cellStyle name="40% - Accent4 11 11" xfId="12342" xr:uid="{00000000-0005-0000-0000-000033300000}"/>
    <cellStyle name="40% - Accent4 11 2" xfId="12343" xr:uid="{00000000-0005-0000-0000-000034300000}"/>
    <cellStyle name="40% - Accent4 11 2 10" xfId="12344" xr:uid="{00000000-0005-0000-0000-000035300000}"/>
    <cellStyle name="40% - Accent4 11 2 2" xfId="12345" xr:uid="{00000000-0005-0000-0000-000036300000}"/>
    <cellStyle name="40% - Accent4 11 2 2 2" xfId="12346" xr:uid="{00000000-0005-0000-0000-000037300000}"/>
    <cellStyle name="40% - Accent4 11 2 2 3" xfId="12347" xr:uid="{00000000-0005-0000-0000-000038300000}"/>
    <cellStyle name="40% - Accent4 11 2 3" xfId="12348" xr:uid="{00000000-0005-0000-0000-000039300000}"/>
    <cellStyle name="40% - Accent4 11 2 3 2" xfId="12349" xr:uid="{00000000-0005-0000-0000-00003A300000}"/>
    <cellStyle name="40% - Accent4 11 2 4" xfId="12350" xr:uid="{00000000-0005-0000-0000-00003B300000}"/>
    <cellStyle name="40% - Accent4 11 2 5" xfId="12351" xr:uid="{00000000-0005-0000-0000-00003C300000}"/>
    <cellStyle name="40% - Accent4 11 2 6" xfId="12352" xr:uid="{00000000-0005-0000-0000-00003D300000}"/>
    <cellStyle name="40% - Accent4 11 2 7" xfId="12353" xr:uid="{00000000-0005-0000-0000-00003E300000}"/>
    <cellStyle name="40% - Accent4 11 2 8" xfId="12354" xr:uid="{00000000-0005-0000-0000-00003F300000}"/>
    <cellStyle name="40% - Accent4 11 2 9" xfId="12355" xr:uid="{00000000-0005-0000-0000-000040300000}"/>
    <cellStyle name="40% - Accent4 11 3" xfId="12356" xr:uid="{00000000-0005-0000-0000-000041300000}"/>
    <cellStyle name="40% - Accent4 11 3 2" xfId="12357" xr:uid="{00000000-0005-0000-0000-000042300000}"/>
    <cellStyle name="40% - Accent4 11 4" xfId="12358" xr:uid="{00000000-0005-0000-0000-000043300000}"/>
    <cellStyle name="40% - Accent4 11 4 2" xfId="12359" xr:uid="{00000000-0005-0000-0000-000044300000}"/>
    <cellStyle name="40% - Accent4 11 5" xfId="12360" xr:uid="{00000000-0005-0000-0000-000045300000}"/>
    <cellStyle name="40% - Accent4 11 5 2" xfId="12361" xr:uid="{00000000-0005-0000-0000-000046300000}"/>
    <cellStyle name="40% - Accent4 11 6" xfId="12362" xr:uid="{00000000-0005-0000-0000-000047300000}"/>
    <cellStyle name="40% - Accent4 11 7" xfId="12363" xr:uid="{00000000-0005-0000-0000-000048300000}"/>
    <cellStyle name="40% - Accent4 11 8" xfId="12364" xr:uid="{00000000-0005-0000-0000-000049300000}"/>
    <cellStyle name="40% - Accent4 11 9" xfId="12365" xr:uid="{00000000-0005-0000-0000-00004A300000}"/>
    <cellStyle name="40% - Accent4 110" xfId="12366" xr:uid="{00000000-0005-0000-0000-00004B300000}"/>
    <cellStyle name="40% - Accent4 111" xfId="12367" xr:uid="{00000000-0005-0000-0000-00004C300000}"/>
    <cellStyle name="40% - Accent4 112" xfId="12368" xr:uid="{00000000-0005-0000-0000-00004D300000}"/>
    <cellStyle name="40% - Accent4 113" xfId="12369" xr:uid="{00000000-0005-0000-0000-00004E300000}"/>
    <cellStyle name="40% - Accent4 114" xfId="12370" xr:uid="{00000000-0005-0000-0000-00004F300000}"/>
    <cellStyle name="40% - Accent4 115" xfId="12371" xr:uid="{00000000-0005-0000-0000-000050300000}"/>
    <cellStyle name="40% - Accent4 116" xfId="12372" xr:uid="{00000000-0005-0000-0000-000051300000}"/>
    <cellStyle name="40% - Accent4 117" xfId="12373" xr:uid="{00000000-0005-0000-0000-000052300000}"/>
    <cellStyle name="40% - Accent4 118" xfId="12374" xr:uid="{00000000-0005-0000-0000-000053300000}"/>
    <cellStyle name="40% - Accent4 119" xfId="12375" xr:uid="{00000000-0005-0000-0000-000054300000}"/>
    <cellStyle name="40% - Accent4 12" xfId="12376" xr:uid="{00000000-0005-0000-0000-000055300000}"/>
    <cellStyle name="40% - Accent4 12 10" xfId="12377" xr:uid="{00000000-0005-0000-0000-000056300000}"/>
    <cellStyle name="40% - Accent4 12 11" xfId="12378" xr:uid="{00000000-0005-0000-0000-000057300000}"/>
    <cellStyle name="40% - Accent4 12 12" xfId="12379" xr:uid="{00000000-0005-0000-0000-000058300000}"/>
    <cellStyle name="40% - Accent4 12 2" xfId="12380" xr:uid="{00000000-0005-0000-0000-000059300000}"/>
    <cellStyle name="40% - Accent4 12 2 10" xfId="12381" xr:uid="{00000000-0005-0000-0000-00005A300000}"/>
    <cellStyle name="40% - Accent4 12 2 11" xfId="12382" xr:uid="{00000000-0005-0000-0000-00005B300000}"/>
    <cellStyle name="40% - Accent4 12 2 2" xfId="12383" xr:uid="{00000000-0005-0000-0000-00005C300000}"/>
    <cellStyle name="40% - Accent4 12 2 2 2" xfId="12384" xr:uid="{00000000-0005-0000-0000-00005D300000}"/>
    <cellStyle name="40% - Accent4 12 2 2 3" xfId="12385" xr:uid="{00000000-0005-0000-0000-00005E300000}"/>
    <cellStyle name="40% - Accent4 12 2 3" xfId="12386" xr:uid="{00000000-0005-0000-0000-00005F300000}"/>
    <cellStyle name="40% - Accent4 12 2 3 2" xfId="12387" xr:uid="{00000000-0005-0000-0000-000060300000}"/>
    <cellStyle name="40% - Accent4 12 2 4" xfId="12388" xr:uid="{00000000-0005-0000-0000-000061300000}"/>
    <cellStyle name="40% - Accent4 12 2 5" xfId="12389" xr:uid="{00000000-0005-0000-0000-000062300000}"/>
    <cellStyle name="40% - Accent4 12 2 6" xfId="12390" xr:uid="{00000000-0005-0000-0000-000063300000}"/>
    <cellStyle name="40% - Accent4 12 2 7" xfId="12391" xr:uid="{00000000-0005-0000-0000-000064300000}"/>
    <cellStyle name="40% - Accent4 12 2 8" xfId="12392" xr:uid="{00000000-0005-0000-0000-000065300000}"/>
    <cellStyle name="40% - Accent4 12 2 9" xfId="12393" xr:uid="{00000000-0005-0000-0000-000066300000}"/>
    <cellStyle name="40% - Accent4 12 3" xfId="12394" xr:uid="{00000000-0005-0000-0000-000067300000}"/>
    <cellStyle name="40% - Accent4 12 3 2" xfId="12395" xr:uid="{00000000-0005-0000-0000-000068300000}"/>
    <cellStyle name="40% - Accent4 12 4" xfId="12396" xr:uid="{00000000-0005-0000-0000-000069300000}"/>
    <cellStyle name="40% - Accent4 12 4 2" xfId="12397" xr:uid="{00000000-0005-0000-0000-00006A300000}"/>
    <cellStyle name="40% - Accent4 12 5" xfId="12398" xr:uid="{00000000-0005-0000-0000-00006B300000}"/>
    <cellStyle name="40% - Accent4 12 5 2" xfId="12399" xr:uid="{00000000-0005-0000-0000-00006C300000}"/>
    <cellStyle name="40% - Accent4 12 6" xfId="12400" xr:uid="{00000000-0005-0000-0000-00006D300000}"/>
    <cellStyle name="40% - Accent4 12 7" xfId="12401" xr:uid="{00000000-0005-0000-0000-00006E300000}"/>
    <cellStyle name="40% - Accent4 12 8" xfId="12402" xr:uid="{00000000-0005-0000-0000-00006F300000}"/>
    <cellStyle name="40% - Accent4 12 9" xfId="12403" xr:uid="{00000000-0005-0000-0000-000070300000}"/>
    <cellStyle name="40% - Accent4 13" xfId="12404" xr:uid="{00000000-0005-0000-0000-000071300000}"/>
    <cellStyle name="40% - Accent4 13 10" xfId="12405" xr:uid="{00000000-0005-0000-0000-000072300000}"/>
    <cellStyle name="40% - Accent4 13 11" xfId="12406" xr:uid="{00000000-0005-0000-0000-000073300000}"/>
    <cellStyle name="40% - Accent4 13 2" xfId="12407" xr:uid="{00000000-0005-0000-0000-000074300000}"/>
    <cellStyle name="40% - Accent4 13 2 2" xfId="12408" xr:uid="{00000000-0005-0000-0000-000075300000}"/>
    <cellStyle name="40% - Accent4 13 2 2 2" xfId="12409" xr:uid="{00000000-0005-0000-0000-000076300000}"/>
    <cellStyle name="40% - Accent4 13 2 3" xfId="12410" xr:uid="{00000000-0005-0000-0000-000077300000}"/>
    <cellStyle name="40% - Accent4 13 2 4" xfId="12411" xr:uid="{00000000-0005-0000-0000-000078300000}"/>
    <cellStyle name="40% - Accent4 13 3" xfId="12412" xr:uid="{00000000-0005-0000-0000-000079300000}"/>
    <cellStyle name="40% - Accent4 13 3 2" xfId="12413" xr:uid="{00000000-0005-0000-0000-00007A300000}"/>
    <cellStyle name="40% - Accent4 13 4" xfId="12414" xr:uid="{00000000-0005-0000-0000-00007B300000}"/>
    <cellStyle name="40% - Accent4 13 4 2" xfId="12415" xr:uid="{00000000-0005-0000-0000-00007C300000}"/>
    <cellStyle name="40% - Accent4 13 5" xfId="12416" xr:uid="{00000000-0005-0000-0000-00007D300000}"/>
    <cellStyle name="40% - Accent4 13 5 2" xfId="12417" xr:uid="{00000000-0005-0000-0000-00007E300000}"/>
    <cellStyle name="40% - Accent4 13 6" xfId="12418" xr:uid="{00000000-0005-0000-0000-00007F300000}"/>
    <cellStyle name="40% - Accent4 13 7" xfId="12419" xr:uid="{00000000-0005-0000-0000-000080300000}"/>
    <cellStyle name="40% - Accent4 13 8" xfId="12420" xr:uid="{00000000-0005-0000-0000-000081300000}"/>
    <cellStyle name="40% - Accent4 13 9" xfId="12421" xr:uid="{00000000-0005-0000-0000-000082300000}"/>
    <cellStyle name="40% - Accent4 14" xfId="12422" xr:uid="{00000000-0005-0000-0000-000083300000}"/>
    <cellStyle name="40% - Accent4 14 2" xfId="12423" xr:uid="{00000000-0005-0000-0000-000084300000}"/>
    <cellStyle name="40% - Accent4 14 2 2" xfId="12424" xr:uid="{00000000-0005-0000-0000-000085300000}"/>
    <cellStyle name="40% - Accent4 14 2 2 2" xfId="12425" xr:uid="{00000000-0005-0000-0000-000086300000}"/>
    <cellStyle name="40% - Accent4 14 2 3" xfId="12426" xr:uid="{00000000-0005-0000-0000-000087300000}"/>
    <cellStyle name="40% - Accent4 14 3" xfId="12427" xr:uid="{00000000-0005-0000-0000-000088300000}"/>
    <cellStyle name="40% - Accent4 14 4" xfId="12428" xr:uid="{00000000-0005-0000-0000-000089300000}"/>
    <cellStyle name="40% - Accent4 14 5" xfId="12429" xr:uid="{00000000-0005-0000-0000-00008A300000}"/>
    <cellStyle name="40% - Accent4 14 6" xfId="12430" xr:uid="{00000000-0005-0000-0000-00008B300000}"/>
    <cellStyle name="40% - Accent4 15" xfId="12431" xr:uid="{00000000-0005-0000-0000-00008C300000}"/>
    <cellStyle name="40% - Accent4 15 2" xfId="12432" xr:uid="{00000000-0005-0000-0000-00008D300000}"/>
    <cellStyle name="40% - Accent4 15 2 2" xfId="12433" xr:uid="{00000000-0005-0000-0000-00008E300000}"/>
    <cellStyle name="40% - Accent4 15 2 2 2" xfId="12434" xr:uid="{00000000-0005-0000-0000-00008F300000}"/>
    <cellStyle name="40% - Accent4 15 2 3" xfId="12435" xr:uid="{00000000-0005-0000-0000-000090300000}"/>
    <cellStyle name="40% - Accent4 15 3" xfId="12436" xr:uid="{00000000-0005-0000-0000-000091300000}"/>
    <cellStyle name="40% - Accent4 15 4" xfId="12437" xr:uid="{00000000-0005-0000-0000-000092300000}"/>
    <cellStyle name="40% - Accent4 15 5" xfId="12438" xr:uid="{00000000-0005-0000-0000-000093300000}"/>
    <cellStyle name="40% - Accent4 15 6" xfId="12439" xr:uid="{00000000-0005-0000-0000-000094300000}"/>
    <cellStyle name="40% - Accent4 16" xfId="12440" xr:uid="{00000000-0005-0000-0000-000095300000}"/>
    <cellStyle name="40% - Accent4 16 2" xfId="12441" xr:uid="{00000000-0005-0000-0000-000096300000}"/>
    <cellStyle name="40% - Accent4 16 2 2" xfId="12442" xr:uid="{00000000-0005-0000-0000-000097300000}"/>
    <cellStyle name="40% - Accent4 16 2 2 2" xfId="12443" xr:uid="{00000000-0005-0000-0000-000098300000}"/>
    <cellStyle name="40% - Accent4 16 2 3" xfId="12444" xr:uid="{00000000-0005-0000-0000-000099300000}"/>
    <cellStyle name="40% - Accent4 16 3" xfId="12445" xr:uid="{00000000-0005-0000-0000-00009A300000}"/>
    <cellStyle name="40% - Accent4 16 4" xfId="12446" xr:uid="{00000000-0005-0000-0000-00009B300000}"/>
    <cellStyle name="40% - Accent4 16 5" xfId="12447" xr:uid="{00000000-0005-0000-0000-00009C300000}"/>
    <cellStyle name="40% - Accent4 16 6" xfId="12448" xr:uid="{00000000-0005-0000-0000-00009D300000}"/>
    <cellStyle name="40% - Accent4 17" xfId="12449" xr:uid="{00000000-0005-0000-0000-00009E300000}"/>
    <cellStyle name="40% - Accent4 17 2" xfId="12450" xr:uid="{00000000-0005-0000-0000-00009F300000}"/>
    <cellStyle name="40% - Accent4 17 2 2" xfId="12451" xr:uid="{00000000-0005-0000-0000-0000A0300000}"/>
    <cellStyle name="40% - Accent4 17 2 2 2" xfId="12452" xr:uid="{00000000-0005-0000-0000-0000A1300000}"/>
    <cellStyle name="40% - Accent4 17 2 3" xfId="12453" xr:uid="{00000000-0005-0000-0000-0000A2300000}"/>
    <cellStyle name="40% - Accent4 17 3" xfId="12454" xr:uid="{00000000-0005-0000-0000-0000A3300000}"/>
    <cellStyle name="40% - Accent4 17 4" xfId="12455" xr:uid="{00000000-0005-0000-0000-0000A4300000}"/>
    <cellStyle name="40% - Accent4 17 5" xfId="12456" xr:uid="{00000000-0005-0000-0000-0000A5300000}"/>
    <cellStyle name="40% - Accent4 17 6" xfId="12457" xr:uid="{00000000-0005-0000-0000-0000A6300000}"/>
    <cellStyle name="40% - Accent4 18" xfId="12458" xr:uid="{00000000-0005-0000-0000-0000A7300000}"/>
    <cellStyle name="40% - Accent4 18 2" xfId="12459" xr:uid="{00000000-0005-0000-0000-0000A8300000}"/>
    <cellStyle name="40% - Accent4 18 2 2" xfId="12460" xr:uid="{00000000-0005-0000-0000-0000A9300000}"/>
    <cellStyle name="40% - Accent4 18 2 2 2" xfId="12461" xr:uid="{00000000-0005-0000-0000-0000AA300000}"/>
    <cellStyle name="40% - Accent4 18 2 3" xfId="12462" xr:uid="{00000000-0005-0000-0000-0000AB300000}"/>
    <cellStyle name="40% - Accent4 18 3" xfId="12463" xr:uid="{00000000-0005-0000-0000-0000AC300000}"/>
    <cellStyle name="40% - Accent4 18 4" xfId="12464" xr:uid="{00000000-0005-0000-0000-0000AD300000}"/>
    <cellStyle name="40% - Accent4 18 5" xfId="12465" xr:uid="{00000000-0005-0000-0000-0000AE300000}"/>
    <cellStyle name="40% - Accent4 18 6" xfId="12466" xr:uid="{00000000-0005-0000-0000-0000AF300000}"/>
    <cellStyle name="40% - Accent4 19" xfId="12467" xr:uid="{00000000-0005-0000-0000-0000B0300000}"/>
    <cellStyle name="40% - Accent4 19 2" xfId="12468" xr:uid="{00000000-0005-0000-0000-0000B1300000}"/>
    <cellStyle name="40% - Accent4 19 2 2" xfId="12469" xr:uid="{00000000-0005-0000-0000-0000B2300000}"/>
    <cellStyle name="40% - Accent4 19 2 2 2" xfId="12470" xr:uid="{00000000-0005-0000-0000-0000B3300000}"/>
    <cellStyle name="40% - Accent4 19 2 3" xfId="12471" xr:uid="{00000000-0005-0000-0000-0000B4300000}"/>
    <cellStyle name="40% - Accent4 19 3" xfId="12472" xr:uid="{00000000-0005-0000-0000-0000B5300000}"/>
    <cellStyle name="40% - Accent4 19 4" xfId="12473" xr:uid="{00000000-0005-0000-0000-0000B6300000}"/>
    <cellStyle name="40% - Accent4 19 5" xfId="12474" xr:uid="{00000000-0005-0000-0000-0000B7300000}"/>
    <cellStyle name="40% - Accent4 19 6" xfId="12475" xr:uid="{00000000-0005-0000-0000-0000B8300000}"/>
    <cellStyle name="40% - Accent4 2" xfId="12476" xr:uid="{00000000-0005-0000-0000-0000B9300000}"/>
    <cellStyle name="40% - Accent4 2 10" xfId="12477" xr:uid="{00000000-0005-0000-0000-0000BA300000}"/>
    <cellStyle name="40% - Accent4 2 10 2" xfId="12478" xr:uid="{00000000-0005-0000-0000-0000BB300000}"/>
    <cellStyle name="40% - Accent4 2 10 2 2" xfId="12479" xr:uid="{00000000-0005-0000-0000-0000BC300000}"/>
    <cellStyle name="40% - Accent4 2 10 3" xfId="12480" xr:uid="{00000000-0005-0000-0000-0000BD300000}"/>
    <cellStyle name="40% - Accent4 2 11" xfId="12481" xr:uid="{00000000-0005-0000-0000-0000BE300000}"/>
    <cellStyle name="40% - Accent4 2 11 2" xfId="12482" xr:uid="{00000000-0005-0000-0000-0000BF300000}"/>
    <cellStyle name="40% - Accent4 2 11 2 2" xfId="12483" xr:uid="{00000000-0005-0000-0000-0000C0300000}"/>
    <cellStyle name="40% - Accent4 2 11 3" xfId="12484" xr:uid="{00000000-0005-0000-0000-0000C1300000}"/>
    <cellStyle name="40% - Accent4 2 12" xfId="12485" xr:uid="{00000000-0005-0000-0000-0000C2300000}"/>
    <cellStyle name="40% - Accent4 2 12 2" xfId="12486" xr:uid="{00000000-0005-0000-0000-0000C3300000}"/>
    <cellStyle name="40% - Accent4 2 12 2 2" xfId="12487" xr:uid="{00000000-0005-0000-0000-0000C4300000}"/>
    <cellStyle name="40% - Accent4 2 12 3" xfId="12488" xr:uid="{00000000-0005-0000-0000-0000C5300000}"/>
    <cellStyle name="40% - Accent4 2 13" xfId="12489" xr:uid="{00000000-0005-0000-0000-0000C6300000}"/>
    <cellStyle name="40% - Accent4 2 13 2" xfId="12490" xr:uid="{00000000-0005-0000-0000-0000C7300000}"/>
    <cellStyle name="40% - Accent4 2 13 2 2" xfId="12491" xr:uid="{00000000-0005-0000-0000-0000C8300000}"/>
    <cellStyle name="40% - Accent4 2 13 3" xfId="12492" xr:uid="{00000000-0005-0000-0000-0000C9300000}"/>
    <cellStyle name="40% - Accent4 2 14" xfId="12493" xr:uid="{00000000-0005-0000-0000-0000CA300000}"/>
    <cellStyle name="40% - Accent4 2 14 2" xfId="12494" xr:uid="{00000000-0005-0000-0000-0000CB300000}"/>
    <cellStyle name="40% - Accent4 2 14 2 2" xfId="12495" xr:uid="{00000000-0005-0000-0000-0000CC300000}"/>
    <cellStyle name="40% - Accent4 2 14 3" xfId="12496" xr:uid="{00000000-0005-0000-0000-0000CD300000}"/>
    <cellStyle name="40% - Accent4 2 15" xfId="12497" xr:uid="{00000000-0005-0000-0000-0000CE300000}"/>
    <cellStyle name="40% - Accent4 2 15 2" xfId="12498" xr:uid="{00000000-0005-0000-0000-0000CF300000}"/>
    <cellStyle name="40% - Accent4 2 15 2 2" xfId="12499" xr:uid="{00000000-0005-0000-0000-0000D0300000}"/>
    <cellStyle name="40% - Accent4 2 15 3" xfId="12500" xr:uid="{00000000-0005-0000-0000-0000D1300000}"/>
    <cellStyle name="40% - Accent4 2 16" xfId="12501" xr:uid="{00000000-0005-0000-0000-0000D2300000}"/>
    <cellStyle name="40% - Accent4 2 16 2" xfId="12502" xr:uid="{00000000-0005-0000-0000-0000D3300000}"/>
    <cellStyle name="40% - Accent4 2 16 2 2" xfId="12503" xr:uid="{00000000-0005-0000-0000-0000D4300000}"/>
    <cellStyle name="40% - Accent4 2 16 3" xfId="12504" xr:uid="{00000000-0005-0000-0000-0000D5300000}"/>
    <cellStyle name="40% - Accent4 2 17" xfId="12505" xr:uid="{00000000-0005-0000-0000-0000D6300000}"/>
    <cellStyle name="40% - Accent4 2 17 2" xfId="12506" xr:uid="{00000000-0005-0000-0000-0000D7300000}"/>
    <cellStyle name="40% - Accent4 2 17 2 2" xfId="12507" xr:uid="{00000000-0005-0000-0000-0000D8300000}"/>
    <cellStyle name="40% - Accent4 2 17 3" xfId="12508" xr:uid="{00000000-0005-0000-0000-0000D9300000}"/>
    <cellStyle name="40% - Accent4 2 18" xfId="12509" xr:uid="{00000000-0005-0000-0000-0000DA300000}"/>
    <cellStyle name="40% - Accent4 2 18 2" xfId="12510" xr:uid="{00000000-0005-0000-0000-0000DB300000}"/>
    <cellStyle name="40% - Accent4 2 18 2 2" xfId="12511" xr:uid="{00000000-0005-0000-0000-0000DC300000}"/>
    <cellStyle name="40% - Accent4 2 18 3" xfId="12512" xr:uid="{00000000-0005-0000-0000-0000DD300000}"/>
    <cellStyle name="40% - Accent4 2 19" xfId="12513" xr:uid="{00000000-0005-0000-0000-0000DE300000}"/>
    <cellStyle name="40% - Accent4 2 19 2" xfId="12514" xr:uid="{00000000-0005-0000-0000-0000DF300000}"/>
    <cellStyle name="40% - Accent4 2 19 2 2" xfId="12515" xr:uid="{00000000-0005-0000-0000-0000E0300000}"/>
    <cellStyle name="40% - Accent4 2 19 3" xfId="12516" xr:uid="{00000000-0005-0000-0000-0000E1300000}"/>
    <cellStyle name="40% - Accent4 2 19 4" xfId="12517" xr:uid="{00000000-0005-0000-0000-0000E2300000}"/>
    <cellStyle name="40% - Accent4 2 2" xfId="12518" xr:uid="{00000000-0005-0000-0000-0000E3300000}"/>
    <cellStyle name="40% - Accent4 2 2 10" xfId="12519" xr:uid="{00000000-0005-0000-0000-0000E4300000}"/>
    <cellStyle name="40% - Accent4 2 2 11" xfId="12520" xr:uid="{00000000-0005-0000-0000-0000E5300000}"/>
    <cellStyle name="40% - Accent4 2 2 12" xfId="12521" xr:uid="{00000000-0005-0000-0000-0000E6300000}"/>
    <cellStyle name="40% - Accent4 2 2 2" xfId="12522" xr:uid="{00000000-0005-0000-0000-0000E7300000}"/>
    <cellStyle name="40% - Accent4 2 2 2 10" xfId="12523" xr:uid="{00000000-0005-0000-0000-0000E8300000}"/>
    <cellStyle name="40% - Accent4 2 2 2 11" xfId="12524" xr:uid="{00000000-0005-0000-0000-0000E9300000}"/>
    <cellStyle name="40% - Accent4 2 2 2 2" xfId="12525" xr:uid="{00000000-0005-0000-0000-0000EA300000}"/>
    <cellStyle name="40% - Accent4 2 2 2 2 10" xfId="12526" xr:uid="{00000000-0005-0000-0000-0000EB300000}"/>
    <cellStyle name="40% - Accent4 2 2 2 2 2" xfId="12527" xr:uid="{00000000-0005-0000-0000-0000EC300000}"/>
    <cellStyle name="40% - Accent4 2 2 2 2 3" xfId="12528" xr:uid="{00000000-0005-0000-0000-0000ED300000}"/>
    <cellStyle name="40% - Accent4 2 2 2 2 3 2" xfId="12529" xr:uid="{00000000-0005-0000-0000-0000EE300000}"/>
    <cellStyle name="40% - Accent4 2 2 2 2 4" xfId="12530" xr:uid="{00000000-0005-0000-0000-0000EF300000}"/>
    <cellStyle name="40% - Accent4 2 2 2 2 5" xfId="12531" xr:uid="{00000000-0005-0000-0000-0000F0300000}"/>
    <cellStyle name="40% - Accent4 2 2 2 2 6" xfId="12532" xr:uid="{00000000-0005-0000-0000-0000F1300000}"/>
    <cellStyle name="40% - Accent4 2 2 2 2 7" xfId="12533" xr:uid="{00000000-0005-0000-0000-0000F2300000}"/>
    <cellStyle name="40% - Accent4 2 2 2 2 8" xfId="12534" xr:uid="{00000000-0005-0000-0000-0000F3300000}"/>
    <cellStyle name="40% - Accent4 2 2 2 2 9" xfId="12535" xr:uid="{00000000-0005-0000-0000-0000F4300000}"/>
    <cellStyle name="40% - Accent4 2 2 2 3" xfId="12536" xr:uid="{00000000-0005-0000-0000-0000F5300000}"/>
    <cellStyle name="40% - Accent4 2 2 2 3 2" xfId="12537" xr:uid="{00000000-0005-0000-0000-0000F6300000}"/>
    <cellStyle name="40% - Accent4 2 2 2 4" xfId="12538" xr:uid="{00000000-0005-0000-0000-0000F7300000}"/>
    <cellStyle name="40% - Accent4 2 2 2 4 2" xfId="12539" xr:uid="{00000000-0005-0000-0000-0000F8300000}"/>
    <cellStyle name="40% - Accent4 2 2 2 5" xfId="12540" xr:uid="{00000000-0005-0000-0000-0000F9300000}"/>
    <cellStyle name="40% - Accent4 2 2 2 5 2" xfId="12541" xr:uid="{00000000-0005-0000-0000-0000FA300000}"/>
    <cellStyle name="40% - Accent4 2 2 2 6" xfId="12542" xr:uid="{00000000-0005-0000-0000-0000FB300000}"/>
    <cellStyle name="40% - Accent4 2 2 2 7" xfId="12543" xr:uid="{00000000-0005-0000-0000-0000FC300000}"/>
    <cellStyle name="40% - Accent4 2 2 2 8" xfId="12544" xr:uid="{00000000-0005-0000-0000-0000FD300000}"/>
    <cellStyle name="40% - Accent4 2 2 2 9" xfId="12545" xr:uid="{00000000-0005-0000-0000-0000FE300000}"/>
    <cellStyle name="40% - Accent4 2 2 3" xfId="12546" xr:uid="{00000000-0005-0000-0000-0000FF300000}"/>
    <cellStyle name="40% - Accent4 2 2 3 10" xfId="12547" xr:uid="{00000000-0005-0000-0000-000000310000}"/>
    <cellStyle name="40% - Accent4 2 2 3 2" xfId="12548" xr:uid="{00000000-0005-0000-0000-000001310000}"/>
    <cellStyle name="40% - Accent4 2 2 3 2 2" xfId="12549" xr:uid="{00000000-0005-0000-0000-000002310000}"/>
    <cellStyle name="40% - Accent4 2 2 3 3" xfId="12550" xr:uid="{00000000-0005-0000-0000-000003310000}"/>
    <cellStyle name="40% - Accent4 2 2 3 3 2" xfId="12551" xr:uid="{00000000-0005-0000-0000-000004310000}"/>
    <cellStyle name="40% - Accent4 2 2 3 4" xfId="12552" xr:uid="{00000000-0005-0000-0000-000005310000}"/>
    <cellStyle name="40% - Accent4 2 2 3 4 2" xfId="12553" xr:uid="{00000000-0005-0000-0000-000006310000}"/>
    <cellStyle name="40% - Accent4 2 2 3 5" xfId="12554" xr:uid="{00000000-0005-0000-0000-000007310000}"/>
    <cellStyle name="40% - Accent4 2 2 3 6" xfId="12555" xr:uid="{00000000-0005-0000-0000-000008310000}"/>
    <cellStyle name="40% - Accent4 2 2 3 7" xfId="12556" xr:uid="{00000000-0005-0000-0000-000009310000}"/>
    <cellStyle name="40% - Accent4 2 2 3 8" xfId="12557" xr:uid="{00000000-0005-0000-0000-00000A310000}"/>
    <cellStyle name="40% - Accent4 2 2 3 9" xfId="12558" xr:uid="{00000000-0005-0000-0000-00000B310000}"/>
    <cellStyle name="40% - Accent4 2 2 4" xfId="12559" xr:uid="{00000000-0005-0000-0000-00000C310000}"/>
    <cellStyle name="40% - Accent4 2 2 4 2" xfId="12560" xr:uid="{00000000-0005-0000-0000-00000D310000}"/>
    <cellStyle name="40% - Accent4 2 2 4 2 2" xfId="12561" xr:uid="{00000000-0005-0000-0000-00000E310000}"/>
    <cellStyle name="40% - Accent4 2 2 4 3" xfId="12562" xr:uid="{00000000-0005-0000-0000-00000F310000}"/>
    <cellStyle name="40% - Accent4 2 2 5" xfId="12563" xr:uid="{00000000-0005-0000-0000-000010310000}"/>
    <cellStyle name="40% - Accent4 2 2 5 2" xfId="12564" xr:uid="{00000000-0005-0000-0000-000011310000}"/>
    <cellStyle name="40% - Accent4 2 2 6" xfId="12565" xr:uid="{00000000-0005-0000-0000-000012310000}"/>
    <cellStyle name="40% - Accent4 2 2 6 2" xfId="12566" xr:uid="{00000000-0005-0000-0000-000013310000}"/>
    <cellStyle name="40% - Accent4 2 2 7" xfId="12567" xr:uid="{00000000-0005-0000-0000-000014310000}"/>
    <cellStyle name="40% - Accent4 2 2 7 2" xfId="12568" xr:uid="{00000000-0005-0000-0000-000015310000}"/>
    <cellStyle name="40% - Accent4 2 2 8" xfId="12569" xr:uid="{00000000-0005-0000-0000-000016310000}"/>
    <cellStyle name="40% - Accent4 2 2 9" xfId="12570" xr:uid="{00000000-0005-0000-0000-000017310000}"/>
    <cellStyle name="40% - Accent4 2 20" xfId="12571" xr:uid="{00000000-0005-0000-0000-000018310000}"/>
    <cellStyle name="40% - Accent4 2 21" xfId="12572" xr:uid="{00000000-0005-0000-0000-000019310000}"/>
    <cellStyle name="40% - Accent4 2 22" xfId="12573" xr:uid="{00000000-0005-0000-0000-00001A310000}"/>
    <cellStyle name="40% - Accent4 2 22 2" xfId="12574" xr:uid="{00000000-0005-0000-0000-00001B310000}"/>
    <cellStyle name="40% - Accent4 2 23" xfId="12575" xr:uid="{00000000-0005-0000-0000-00001C310000}"/>
    <cellStyle name="40% - Accent4 2 24" xfId="12576" xr:uid="{00000000-0005-0000-0000-00001D310000}"/>
    <cellStyle name="40% - Accent4 2 25" xfId="12577" xr:uid="{00000000-0005-0000-0000-00001E310000}"/>
    <cellStyle name="40% - Accent4 2 26" xfId="12578" xr:uid="{00000000-0005-0000-0000-00001F310000}"/>
    <cellStyle name="40% - Accent4 2 27" xfId="12579" xr:uid="{00000000-0005-0000-0000-000020310000}"/>
    <cellStyle name="40% - Accent4 2 28" xfId="12580" xr:uid="{00000000-0005-0000-0000-000021310000}"/>
    <cellStyle name="40% - Accent4 2 3" xfId="12581" xr:uid="{00000000-0005-0000-0000-000022310000}"/>
    <cellStyle name="40% - Accent4 2 3 10" xfId="12582" xr:uid="{00000000-0005-0000-0000-000023310000}"/>
    <cellStyle name="40% - Accent4 2 3 11" xfId="12583" xr:uid="{00000000-0005-0000-0000-000024310000}"/>
    <cellStyle name="40% - Accent4 2 3 12" xfId="12584" xr:uid="{00000000-0005-0000-0000-000025310000}"/>
    <cellStyle name="40% - Accent4 2 3 2" xfId="12585" xr:uid="{00000000-0005-0000-0000-000026310000}"/>
    <cellStyle name="40% - Accent4 2 3 2 10" xfId="12586" xr:uid="{00000000-0005-0000-0000-000027310000}"/>
    <cellStyle name="40% - Accent4 2 3 2 11" xfId="12587" xr:uid="{00000000-0005-0000-0000-000028310000}"/>
    <cellStyle name="40% - Accent4 2 3 2 2" xfId="12588" xr:uid="{00000000-0005-0000-0000-000029310000}"/>
    <cellStyle name="40% - Accent4 2 3 2 2 10" xfId="12589" xr:uid="{00000000-0005-0000-0000-00002A310000}"/>
    <cellStyle name="40% - Accent4 2 3 2 2 2" xfId="12590" xr:uid="{00000000-0005-0000-0000-00002B310000}"/>
    <cellStyle name="40% - Accent4 2 3 2 2 2 2" xfId="12591" xr:uid="{00000000-0005-0000-0000-00002C310000}"/>
    <cellStyle name="40% - Accent4 2 3 2 2 3" xfId="12592" xr:uid="{00000000-0005-0000-0000-00002D310000}"/>
    <cellStyle name="40% - Accent4 2 3 2 2 4" xfId="12593" xr:uid="{00000000-0005-0000-0000-00002E310000}"/>
    <cellStyle name="40% - Accent4 2 3 2 2 5" xfId="12594" xr:uid="{00000000-0005-0000-0000-00002F310000}"/>
    <cellStyle name="40% - Accent4 2 3 2 2 6" xfId="12595" xr:uid="{00000000-0005-0000-0000-000030310000}"/>
    <cellStyle name="40% - Accent4 2 3 2 2 7" xfId="12596" xr:uid="{00000000-0005-0000-0000-000031310000}"/>
    <cellStyle name="40% - Accent4 2 3 2 2 8" xfId="12597" xr:uid="{00000000-0005-0000-0000-000032310000}"/>
    <cellStyle name="40% - Accent4 2 3 2 2 9" xfId="12598" xr:uid="{00000000-0005-0000-0000-000033310000}"/>
    <cellStyle name="40% - Accent4 2 3 2 3" xfId="12599" xr:uid="{00000000-0005-0000-0000-000034310000}"/>
    <cellStyle name="40% - Accent4 2 3 2 3 2" xfId="12600" xr:uid="{00000000-0005-0000-0000-000035310000}"/>
    <cellStyle name="40% - Accent4 2 3 2 4" xfId="12601" xr:uid="{00000000-0005-0000-0000-000036310000}"/>
    <cellStyle name="40% - Accent4 2 3 2 5" xfId="12602" xr:uid="{00000000-0005-0000-0000-000037310000}"/>
    <cellStyle name="40% - Accent4 2 3 2 6" xfId="12603" xr:uid="{00000000-0005-0000-0000-000038310000}"/>
    <cellStyle name="40% - Accent4 2 3 2 7" xfId="12604" xr:uid="{00000000-0005-0000-0000-000039310000}"/>
    <cellStyle name="40% - Accent4 2 3 2 8" xfId="12605" xr:uid="{00000000-0005-0000-0000-00003A310000}"/>
    <cellStyle name="40% - Accent4 2 3 2 9" xfId="12606" xr:uid="{00000000-0005-0000-0000-00003B310000}"/>
    <cellStyle name="40% - Accent4 2 3 3" xfId="12607" xr:uid="{00000000-0005-0000-0000-00003C310000}"/>
    <cellStyle name="40% - Accent4 2 3 3 10" xfId="12608" xr:uid="{00000000-0005-0000-0000-00003D310000}"/>
    <cellStyle name="40% - Accent4 2 3 3 2" xfId="12609" xr:uid="{00000000-0005-0000-0000-00003E310000}"/>
    <cellStyle name="40% - Accent4 2 3 3 2 2" xfId="12610" xr:uid="{00000000-0005-0000-0000-00003F310000}"/>
    <cellStyle name="40% - Accent4 2 3 3 3" xfId="12611" xr:uid="{00000000-0005-0000-0000-000040310000}"/>
    <cellStyle name="40% - Accent4 2 3 3 4" xfId="12612" xr:uid="{00000000-0005-0000-0000-000041310000}"/>
    <cellStyle name="40% - Accent4 2 3 3 5" xfId="12613" xr:uid="{00000000-0005-0000-0000-000042310000}"/>
    <cellStyle name="40% - Accent4 2 3 3 6" xfId="12614" xr:uid="{00000000-0005-0000-0000-000043310000}"/>
    <cellStyle name="40% - Accent4 2 3 3 7" xfId="12615" xr:uid="{00000000-0005-0000-0000-000044310000}"/>
    <cellStyle name="40% - Accent4 2 3 3 8" xfId="12616" xr:uid="{00000000-0005-0000-0000-000045310000}"/>
    <cellStyle name="40% - Accent4 2 3 3 9" xfId="12617" xr:uid="{00000000-0005-0000-0000-000046310000}"/>
    <cellStyle name="40% - Accent4 2 3 4" xfId="12618" xr:uid="{00000000-0005-0000-0000-000047310000}"/>
    <cellStyle name="40% - Accent4 2 3 4 2" xfId="12619" xr:uid="{00000000-0005-0000-0000-000048310000}"/>
    <cellStyle name="40% - Accent4 2 3 5" xfId="12620" xr:uid="{00000000-0005-0000-0000-000049310000}"/>
    <cellStyle name="40% - Accent4 2 3 5 2" xfId="12621" xr:uid="{00000000-0005-0000-0000-00004A310000}"/>
    <cellStyle name="40% - Accent4 2 3 6" xfId="12622" xr:uid="{00000000-0005-0000-0000-00004B310000}"/>
    <cellStyle name="40% - Accent4 2 3 6 2" xfId="12623" xr:uid="{00000000-0005-0000-0000-00004C310000}"/>
    <cellStyle name="40% - Accent4 2 3 7" xfId="12624" xr:uid="{00000000-0005-0000-0000-00004D310000}"/>
    <cellStyle name="40% - Accent4 2 3 7 2" xfId="12625" xr:uid="{00000000-0005-0000-0000-00004E310000}"/>
    <cellStyle name="40% - Accent4 2 3 8" xfId="12626" xr:uid="{00000000-0005-0000-0000-00004F310000}"/>
    <cellStyle name="40% - Accent4 2 3 9" xfId="12627" xr:uid="{00000000-0005-0000-0000-000050310000}"/>
    <cellStyle name="40% - Accent4 2 4" xfId="12628" xr:uid="{00000000-0005-0000-0000-000051310000}"/>
    <cellStyle name="40% - Accent4 2 4 10" xfId="12629" xr:uid="{00000000-0005-0000-0000-000052310000}"/>
    <cellStyle name="40% - Accent4 2 4 11" xfId="12630" xr:uid="{00000000-0005-0000-0000-000053310000}"/>
    <cellStyle name="40% - Accent4 2 4 12" xfId="12631" xr:uid="{00000000-0005-0000-0000-000054310000}"/>
    <cellStyle name="40% - Accent4 2 4 2" xfId="12632" xr:uid="{00000000-0005-0000-0000-000055310000}"/>
    <cellStyle name="40% - Accent4 2 4 2 10" xfId="12633" xr:uid="{00000000-0005-0000-0000-000056310000}"/>
    <cellStyle name="40% - Accent4 2 4 2 11" xfId="12634" xr:uid="{00000000-0005-0000-0000-000057310000}"/>
    <cellStyle name="40% - Accent4 2 4 2 2" xfId="12635" xr:uid="{00000000-0005-0000-0000-000058310000}"/>
    <cellStyle name="40% - Accent4 2 4 2 2 10" xfId="12636" xr:uid="{00000000-0005-0000-0000-000059310000}"/>
    <cellStyle name="40% - Accent4 2 4 2 2 2" xfId="12637" xr:uid="{00000000-0005-0000-0000-00005A310000}"/>
    <cellStyle name="40% - Accent4 2 4 2 2 2 2" xfId="12638" xr:uid="{00000000-0005-0000-0000-00005B310000}"/>
    <cellStyle name="40% - Accent4 2 4 2 2 3" xfId="12639" xr:uid="{00000000-0005-0000-0000-00005C310000}"/>
    <cellStyle name="40% - Accent4 2 4 2 2 4" xfId="12640" xr:uid="{00000000-0005-0000-0000-00005D310000}"/>
    <cellStyle name="40% - Accent4 2 4 2 2 5" xfId="12641" xr:uid="{00000000-0005-0000-0000-00005E310000}"/>
    <cellStyle name="40% - Accent4 2 4 2 2 6" xfId="12642" xr:uid="{00000000-0005-0000-0000-00005F310000}"/>
    <cellStyle name="40% - Accent4 2 4 2 2 7" xfId="12643" xr:uid="{00000000-0005-0000-0000-000060310000}"/>
    <cellStyle name="40% - Accent4 2 4 2 2 8" xfId="12644" xr:uid="{00000000-0005-0000-0000-000061310000}"/>
    <cellStyle name="40% - Accent4 2 4 2 2 9" xfId="12645" xr:uid="{00000000-0005-0000-0000-000062310000}"/>
    <cellStyle name="40% - Accent4 2 4 2 3" xfId="12646" xr:uid="{00000000-0005-0000-0000-000063310000}"/>
    <cellStyle name="40% - Accent4 2 4 2 3 2" xfId="12647" xr:uid="{00000000-0005-0000-0000-000064310000}"/>
    <cellStyle name="40% - Accent4 2 4 2 4" xfId="12648" xr:uid="{00000000-0005-0000-0000-000065310000}"/>
    <cellStyle name="40% - Accent4 2 4 2 5" xfId="12649" xr:uid="{00000000-0005-0000-0000-000066310000}"/>
    <cellStyle name="40% - Accent4 2 4 2 6" xfId="12650" xr:uid="{00000000-0005-0000-0000-000067310000}"/>
    <cellStyle name="40% - Accent4 2 4 2 7" xfId="12651" xr:uid="{00000000-0005-0000-0000-000068310000}"/>
    <cellStyle name="40% - Accent4 2 4 2 8" xfId="12652" xr:uid="{00000000-0005-0000-0000-000069310000}"/>
    <cellStyle name="40% - Accent4 2 4 2 9" xfId="12653" xr:uid="{00000000-0005-0000-0000-00006A310000}"/>
    <cellStyle name="40% - Accent4 2 4 3" xfId="12654" xr:uid="{00000000-0005-0000-0000-00006B310000}"/>
    <cellStyle name="40% - Accent4 2 4 3 10" xfId="12655" xr:uid="{00000000-0005-0000-0000-00006C310000}"/>
    <cellStyle name="40% - Accent4 2 4 3 2" xfId="12656" xr:uid="{00000000-0005-0000-0000-00006D310000}"/>
    <cellStyle name="40% - Accent4 2 4 3 2 2" xfId="12657" xr:uid="{00000000-0005-0000-0000-00006E310000}"/>
    <cellStyle name="40% - Accent4 2 4 3 3" xfId="12658" xr:uid="{00000000-0005-0000-0000-00006F310000}"/>
    <cellStyle name="40% - Accent4 2 4 3 4" xfId="12659" xr:uid="{00000000-0005-0000-0000-000070310000}"/>
    <cellStyle name="40% - Accent4 2 4 3 5" xfId="12660" xr:uid="{00000000-0005-0000-0000-000071310000}"/>
    <cellStyle name="40% - Accent4 2 4 3 6" xfId="12661" xr:uid="{00000000-0005-0000-0000-000072310000}"/>
    <cellStyle name="40% - Accent4 2 4 3 7" xfId="12662" xr:uid="{00000000-0005-0000-0000-000073310000}"/>
    <cellStyle name="40% - Accent4 2 4 3 8" xfId="12663" xr:uid="{00000000-0005-0000-0000-000074310000}"/>
    <cellStyle name="40% - Accent4 2 4 3 9" xfId="12664" xr:uid="{00000000-0005-0000-0000-000075310000}"/>
    <cellStyle name="40% - Accent4 2 4 4" xfId="12665" xr:uid="{00000000-0005-0000-0000-000076310000}"/>
    <cellStyle name="40% - Accent4 2 4 4 2" xfId="12666" xr:uid="{00000000-0005-0000-0000-000077310000}"/>
    <cellStyle name="40% - Accent4 2 4 5" xfId="12667" xr:uid="{00000000-0005-0000-0000-000078310000}"/>
    <cellStyle name="40% - Accent4 2 4 5 2" xfId="12668" xr:uid="{00000000-0005-0000-0000-000079310000}"/>
    <cellStyle name="40% - Accent4 2 4 6" xfId="12669" xr:uid="{00000000-0005-0000-0000-00007A310000}"/>
    <cellStyle name="40% - Accent4 2 4 6 2" xfId="12670" xr:uid="{00000000-0005-0000-0000-00007B310000}"/>
    <cellStyle name="40% - Accent4 2 4 7" xfId="12671" xr:uid="{00000000-0005-0000-0000-00007C310000}"/>
    <cellStyle name="40% - Accent4 2 4 7 2" xfId="12672" xr:uid="{00000000-0005-0000-0000-00007D310000}"/>
    <cellStyle name="40% - Accent4 2 4 8" xfId="12673" xr:uid="{00000000-0005-0000-0000-00007E310000}"/>
    <cellStyle name="40% - Accent4 2 4 9" xfId="12674" xr:uid="{00000000-0005-0000-0000-00007F310000}"/>
    <cellStyle name="40% - Accent4 2 5" xfId="12675" xr:uid="{00000000-0005-0000-0000-000080310000}"/>
    <cellStyle name="40% - Accent4 2 5 10" xfId="12676" xr:uid="{00000000-0005-0000-0000-000081310000}"/>
    <cellStyle name="40% - Accent4 2 5 11" xfId="12677" xr:uid="{00000000-0005-0000-0000-000082310000}"/>
    <cellStyle name="40% - Accent4 2 5 12" xfId="12678" xr:uid="{00000000-0005-0000-0000-000083310000}"/>
    <cellStyle name="40% - Accent4 2 5 2" xfId="12679" xr:uid="{00000000-0005-0000-0000-000084310000}"/>
    <cellStyle name="40% - Accent4 2 5 2 10" xfId="12680" xr:uid="{00000000-0005-0000-0000-000085310000}"/>
    <cellStyle name="40% - Accent4 2 5 2 11" xfId="12681" xr:uid="{00000000-0005-0000-0000-000086310000}"/>
    <cellStyle name="40% - Accent4 2 5 2 2" xfId="12682" xr:uid="{00000000-0005-0000-0000-000087310000}"/>
    <cellStyle name="40% - Accent4 2 5 2 2 10" xfId="12683" xr:uid="{00000000-0005-0000-0000-000088310000}"/>
    <cellStyle name="40% - Accent4 2 5 2 2 2" xfId="12684" xr:uid="{00000000-0005-0000-0000-000089310000}"/>
    <cellStyle name="40% - Accent4 2 5 2 2 3" xfId="12685" xr:uid="{00000000-0005-0000-0000-00008A310000}"/>
    <cellStyle name="40% - Accent4 2 5 2 2 4" xfId="12686" xr:uid="{00000000-0005-0000-0000-00008B310000}"/>
    <cellStyle name="40% - Accent4 2 5 2 2 5" xfId="12687" xr:uid="{00000000-0005-0000-0000-00008C310000}"/>
    <cellStyle name="40% - Accent4 2 5 2 2 6" xfId="12688" xr:uid="{00000000-0005-0000-0000-00008D310000}"/>
    <cellStyle name="40% - Accent4 2 5 2 2 7" xfId="12689" xr:uid="{00000000-0005-0000-0000-00008E310000}"/>
    <cellStyle name="40% - Accent4 2 5 2 2 8" xfId="12690" xr:uid="{00000000-0005-0000-0000-00008F310000}"/>
    <cellStyle name="40% - Accent4 2 5 2 2 9" xfId="12691" xr:uid="{00000000-0005-0000-0000-000090310000}"/>
    <cellStyle name="40% - Accent4 2 5 2 3" xfId="12692" xr:uid="{00000000-0005-0000-0000-000091310000}"/>
    <cellStyle name="40% - Accent4 2 5 2 4" xfId="12693" xr:uid="{00000000-0005-0000-0000-000092310000}"/>
    <cellStyle name="40% - Accent4 2 5 2 5" xfId="12694" xr:uid="{00000000-0005-0000-0000-000093310000}"/>
    <cellStyle name="40% - Accent4 2 5 2 6" xfId="12695" xr:uid="{00000000-0005-0000-0000-000094310000}"/>
    <cellStyle name="40% - Accent4 2 5 2 7" xfId="12696" xr:uid="{00000000-0005-0000-0000-000095310000}"/>
    <cellStyle name="40% - Accent4 2 5 2 8" xfId="12697" xr:uid="{00000000-0005-0000-0000-000096310000}"/>
    <cellStyle name="40% - Accent4 2 5 2 9" xfId="12698" xr:uid="{00000000-0005-0000-0000-000097310000}"/>
    <cellStyle name="40% - Accent4 2 5 3" xfId="12699" xr:uid="{00000000-0005-0000-0000-000098310000}"/>
    <cellStyle name="40% - Accent4 2 5 3 10" xfId="12700" xr:uid="{00000000-0005-0000-0000-000099310000}"/>
    <cellStyle name="40% - Accent4 2 5 3 2" xfId="12701" xr:uid="{00000000-0005-0000-0000-00009A310000}"/>
    <cellStyle name="40% - Accent4 2 5 3 3" xfId="12702" xr:uid="{00000000-0005-0000-0000-00009B310000}"/>
    <cellStyle name="40% - Accent4 2 5 3 4" xfId="12703" xr:uid="{00000000-0005-0000-0000-00009C310000}"/>
    <cellStyle name="40% - Accent4 2 5 3 5" xfId="12704" xr:uid="{00000000-0005-0000-0000-00009D310000}"/>
    <cellStyle name="40% - Accent4 2 5 3 6" xfId="12705" xr:uid="{00000000-0005-0000-0000-00009E310000}"/>
    <cellStyle name="40% - Accent4 2 5 3 7" xfId="12706" xr:uid="{00000000-0005-0000-0000-00009F310000}"/>
    <cellStyle name="40% - Accent4 2 5 3 8" xfId="12707" xr:uid="{00000000-0005-0000-0000-0000A0310000}"/>
    <cellStyle name="40% - Accent4 2 5 3 9" xfId="12708" xr:uid="{00000000-0005-0000-0000-0000A1310000}"/>
    <cellStyle name="40% - Accent4 2 5 4" xfId="12709" xr:uid="{00000000-0005-0000-0000-0000A2310000}"/>
    <cellStyle name="40% - Accent4 2 5 5" xfId="12710" xr:uid="{00000000-0005-0000-0000-0000A3310000}"/>
    <cellStyle name="40% - Accent4 2 5 6" xfId="12711" xr:uid="{00000000-0005-0000-0000-0000A4310000}"/>
    <cellStyle name="40% - Accent4 2 5 7" xfId="12712" xr:uid="{00000000-0005-0000-0000-0000A5310000}"/>
    <cellStyle name="40% - Accent4 2 5 7 2" xfId="12713" xr:uid="{00000000-0005-0000-0000-0000A6310000}"/>
    <cellStyle name="40% - Accent4 2 5 8" xfId="12714" xr:uid="{00000000-0005-0000-0000-0000A7310000}"/>
    <cellStyle name="40% - Accent4 2 5 9" xfId="12715" xr:uid="{00000000-0005-0000-0000-0000A8310000}"/>
    <cellStyle name="40% - Accent4 2 6" xfId="12716" xr:uid="{00000000-0005-0000-0000-0000A9310000}"/>
    <cellStyle name="40% - Accent4 2 6 10" xfId="12717" xr:uid="{00000000-0005-0000-0000-0000AA310000}"/>
    <cellStyle name="40% - Accent4 2 6 11" xfId="12718" xr:uid="{00000000-0005-0000-0000-0000AB310000}"/>
    <cellStyle name="40% - Accent4 2 6 12" xfId="12719" xr:uid="{00000000-0005-0000-0000-0000AC310000}"/>
    <cellStyle name="40% - Accent4 2 6 2" xfId="12720" xr:uid="{00000000-0005-0000-0000-0000AD310000}"/>
    <cellStyle name="40% - Accent4 2 6 2 10" xfId="12721" xr:uid="{00000000-0005-0000-0000-0000AE310000}"/>
    <cellStyle name="40% - Accent4 2 6 2 11" xfId="12722" xr:uid="{00000000-0005-0000-0000-0000AF310000}"/>
    <cellStyle name="40% - Accent4 2 6 2 2" xfId="12723" xr:uid="{00000000-0005-0000-0000-0000B0310000}"/>
    <cellStyle name="40% - Accent4 2 6 2 2 10" xfId="12724" xr:uid="{00000000-0005-0000-0000-0000B1310000}"/>
    <cellStyle name="40% - Accent4 2 6 2 2 2" xfId="12725" xr:uid="{00000000-0005-0000-0000-0000B2310000}"/>
    <cellStyle name="40% - Accent4 2 6 2 2 3" xfId="12726" xr:uid="{00000000-0005-0000-0000-0000B3310000}"/>
    <cellStyle name="40% - Accent4 2 6 2 2 4" xfId="12727" xr:uid="{00000000-0005-0000-0000-0000B4310000}"/>
    <cellStyle name="40% - Accent4 2 6 2 2 5" xfId="12728" xr:uid="{00000000-0005-0000-0000-0000B5310000}"/>
    <cellStyle name="40% - Accent4 2 6 2 2 6" xfId="12729" xr:uid="{00000000-0005-0000-0000-0000B6310000}"/>
    <cellStyle name="40% - Accent4 2 6 2 2 7" xfId="12730" xr:uid="{00000000-0005-0000-0000-0000B7310000}"/>
    <cellStyle name="40% - Accent4 2 6 2 2 8" xfId="12731" xr:uid="{00000000-0005-0000-0000-0000B8310000}"/>
    <cellStyle name="40% - Accent4 2 6 2 2 9" xfId="12732" xr:uid="{00000000-0005-0000-0000-0000B9310000}"/>
    <cellStyle name="40% - Accent4 2 6 2 3" xfId="12733" xr:uid="{00000000-0005-0000-0000-0000BA310000}"/>
    <cellStyle name="40% - Accent4 2 6 2 4" xfId="12734" xr:uid="{00000000-0005-0000-0000-0000BB310000}"/>
    <cellStyle name="40% - Accent4 2 6 2 5" xfId="12735" xr:uid="{00000000-0005-0000-0000-0000BC310000}"/>
    <cellStyle name="40% - Accent4 2 6 2 6" xfId="12736" xr:uid="{00000000-0005-0000-0000-0000BD310000}"/>
    <cellStyle name="40% - Accent4 2 6 2 7" xfId="12737" xr:uid="{00000000-0005-0000-0000-0000BE310000}"/>
    <cellStyle name="40% - Accent4 2 6 2 8" xfId="12738" xr:uid="{00000000-0005-0000-0000-0000BF310000}"/>
    <cellStyle name="40% - Accent4 2 6 2 9" xfId="12739" xr:uid="{00000000-0005-0000-0000-0000C0310000}"/>
    <cellStyle name="40% - Accent4 2 6 3" xfId="12740" xr:uid="{00000000-0005-0000-0000-0000C1310000}"/>
    <cellStyle name="40% - Accent4 2 6 3 10" xfId="12741" xr:uid="{00000000-0005-0000-0000-0000C2310000}"/>
    <cellStyle name="40% - Accent4 2 6 3 11" xfId="12742" xr:uid="{00000000-0005-0000-0000-0000C3310000}"/>
    <cellStyle name="40% - Accent4 2 6 3 2" xfId="12743" xr:uid="{00000000-0005-0000-0000-0000C4310000}"/>
    <cellStyle name="40% - Accent4 2 6 3 3" xfId="12744" xr:uid="{00000000-0005-0000-0000-0000C5310000}"/>
    <cellStyle name="40% - Accent4 2 6 3 4" xfId="12745" xr:uid="{00000000-0005-0000-0000-0000C6310000}"/>
    <cellStyle name="40% - Accent4 2 6 3 5" xfId="12746" xr:uid="{00000000-0005-0000-0000-0000C7310000}"/>
    <cellStyle name="40% - Accent4 2 6 3 6" xfId="12747" xr:uid="{00000000-0005-0000-0000-0000C8310000}"/>
    <cellStyle name="40% - Accent4 2 6 3 7" xfId="12748" xr:uid="{00000000-0005-0000-0000-0000C9310000}"/>
    <cellStyle name="40% - Accent4 2 6 3 8" xfId="12749" xr:uid="{00000000-0005-0000-0000-0000CA310000}"/>
    <cellStyle name="40% - Accent4 2 6 3 9" xfId="12750" xr:uid="{00000000-0005-0000-0000-0000CB310000}"/>
    <cellStyle name="40% - Accent4 2 6 4" xfId="12751" xr:uid="{00000000-0005-0000-0000-0000CC310000}"/>
    <cellStyle name="40% - Accent4 2 6 5" xfId="12752" xr:uid="{00000000-0005-0000-0000-0000CD310000}"/>
    <cellStyle name="40% - Accent4 2 6 6" xfId="12753" xr:uid="{00000000-0005-0000-0000-0000CE310000}"/>
    <cellStyle name="40% - Accent4 2 6 6 2" xfId="12754" xr:uid="{00000000-0005-0000-0000-0000CF310000}"/>
    <cellStyle name="40% - Accent4 2 6 7" xfId="12755" xr:uid="{00000000-0005-0000-0000-0000D0310000}"/>
    <cellStyle name="40% - Accent4 2 6 7 2" xfId="12756" xr:uid="{00000000-0005-0000-0000-0000D1310000}"/>
    <cellStyle name="40% - Accent4 2 6 8" xfId="12757" xr:uid="{00000000-0005-0000-0000-0000D2310000}"/>
    <cellStyle name="40% - Accent4 2 6 9" xfId="12758" xr:uid="{00000000-0005-0000-0000-0000D3310000}"/>
    <cellStyle name="40% - Accent4 2 7" xfId="12759" xr:uid="{00000000-0005-0000-0000-0000D4310000}"/>
    <cellStyle name="40% - Accent4 2 7 10" xfId="12760" xr:uid="{00000000-0005-0000-0000-0000D5310000}"/>
    <cellStyle name="40% - Accent4 2 7 11" xfId="12761" xr:uid="{00000000-0005-0000-0000-0000D6310000}"/>
    <cellStyle name="40% - Accent4 2 7 2" xfId="12762" xr:uid="{00000000-0005-0000-0000-0000D7310000}"/>
    <cellStyle name="40% - Accent4 2 7 2 10" xfId="12763" xr:uid="{00000000-0005-0000-0000-0000D8310000}"/>
    <cellStyle name="40% - Accent4 2 7 2 2" xfId="12764" xr:uid="{00000000-0005-0000-0000-0000D9310000}"/>
    <cellStyle name="40% - Accent4 2 7 2 3" xfId="12765" xr:uid="{00000000-0005-0000-0000-0000DA310000}"/>
    <cellStyle name="40% - Accent4 2 7 2 4" xfId="12766" xr:uid="{00000000-0005-0000-0000-0000DB310000}"/>
    <cellStyle name="40% - Accent4 2 7 2 5" xfId="12767" xr:uid="{00000000-0005-0000-0000-0000DC310000}"/>
    <cellStyle name="40% - Accent4 2 7 2 6" xfId="12768" xr:uid="{00000000-0005-0000-0000-0000DD310000}"/>
    <cellStyle name="40% - Accent4 2 7 2 7" xfId="12769" xr:uid="{00000000-0005-0000-0000-0000DE310000}"/>
    <cellStyle name="40% - Accent4 2 7 2 8" xfId="12770" xr:uid="{00000000-0005-0000-0000-0000DF310000}"/>
    <cellStyle name="40% - Accent4 2 7 2 9" xfId="12771" xr:uid="{00000000-0005-0000-0000-0000E0310000}"/>
    <cellStyle name="40% - Accent4 2 7 3" xfId="12772" xr:uid="{00000000-0005-0000-0000-0000E1310000}"/>
    <cellStyle name="40% - Accent4 2 7 4" xfId="12773" xr:uid="{00000000-0005-0000-0000-0000E2310000}"/>
    <cellStyle name="40% - Accent4 2 7 5" xfId="12774" xr:uid="{00000000-0005-0000-0000-0000E3310000}"/>
    <cellStyle name="40% - Accent4 2 7 6" xfId="12775" xr:uid="{00000000-0005-0000-0000-0000E4310000}"/>
    <cellStyle name="40% - Accent4 2 7 6 2" xfId="12776" xr:uid="{00000000-0005-0000-0000-0000E5310000}"/>
    <cellStyle name="40% - Accent4 2 7 7" xfId="12777" xr:uid="{00000000-0005-0000-0000-0000E6310000}"/>
    <cellStyle name="40% - Accent4 2 7 8" xfId="12778" xr:uid="{00000000-0005-0000-0000-0000E7310000}"/>
    <cellStyle name="40% - Accent4 2 7 9" xfId="12779" xr:uid="{00000000-0005-0000-0000-0000E8310000}"/>
    <cellStyle name="40% - Accent4 2 8" xfId="12780" xr:uid="{00000000-0005-0000-0000-0000E9310000}"/>
    <cellStyle name="40% - Accent4 2 8 10" xfId="12781" xr:uid="{00000000-0005-0000-0000-0000EA310000}"/>
    <cellStyle name="40% - Accent4 2 8 2" xfId="12782" xr:uid="{00000000-0005-0000-0000-0000EB310000}"/>
    <cellStyle name="40% - Accent4 2 8 2 2" xfId="12783" xr:uid="{00000000-0005-0000-0000-0000EC310000}"/>
    <cellStyle name="40% - Accent4 2 8 3" xfId="12784" xr:uid="{00000000-0005-0000-0000-0000ED310000}"/>
    <cellStyle name="40% - Accent4 2 8 4" xfId="12785" xr:uid="{00000000-0005-0000-0000-0000EE310000}"/>
    <cellStyle name="40% - Accent4 2 8 5" xfId="12786" xr:uid="{00000000-0005-0000-0000-0000EF310000}"/>
    <cellStyle name="40% - Accent4 2 8 6" xfId="12787" xr:uid="{00000000-0005-0000-0000-0000F0310000}"/>
    <cellStyle name="40% - Accent4 2 8 6 2" xfId="12788" xr:uid="{00000000-0005-0000-0000-0000F1310000}"/>
    <cellStyle name="40% - Accent4 2 8 7" xfId="12789" xr:uid="{00000000-0005-0000-0000-0000F2310000}"/>
    <cellStyle name="40% - Accent4 2 8 8" xfId="12790" xr:uid="{00000000-0005-0000-0000-0000F3310000}"/>
    <cellStyle name="40% - Accent4 2 8 9" xfId="12791" xr:uid="{00000000-0005-0000-0000-0000F4310000}"/>
    <cellStyle name="40% - Accent4 2 9" xfId="12792" xr:uid="{00000000-0005-0000-0000-0000F5310000}"/>
    <cellStyle name="40% - Accent4 2 9 2" xfId="12793" xr:uid="{00000000-0005-0000-0000-0000F6310000}"/>
    <cellStyle name="40% - Accent4 2 9 2 2" xfId="12794" xr:uid="{00000000-0005-0000-0000-0000F7310000}"/>
    <cellStyle name="40% - Accent4 2 9 3" xfId="12795" xr:uid="{00000000-0005-0000-0000-0000F8310000}"/>
    <cellStyle name="40% - Accent4 20" xfId="12796" xr:uid="{00000000-0005-0000-0000-0000F9310000}"/>
    <cellStyle name="40% - Accent4 20 2" xfId="12797" xr:uid="{00000000-0005-0000-0000-0000FA310000}"/>
    <cellStyle name="40% - Accent4 20 2 2" xfId="12798" xr:uid="{00000000-0005-0000-0000-0000FB310000}"/>
    <cellStyle name="40% - Accent4 20 2 2 2" xfId="12799" xr:uid="{00000000-0005-0000-0000-0000FC310000}"/>
    <cellStyle name="40% - Accent4 20 2 3" xfId="12800" xr:uid="{00000000-0005-0000-0000-0000FD310000}"/>
    <cellStyle name="40% - Accent4 20 3" xfId="12801" xr:uid="{00000000-0005-0000-0000-0000FE310000}"/>
    <cellStyle name="40% - Accent4 20 4" xfId="12802" xr:uid="{00000000-0005-0000-0000-0000FF310000}"/>
    <cellStyle name="40% - Accent4 20 5" xfId="12803" xr:uid="{00000000-0005-0000-0000-000000320000}"/>
    <cellStyle name="40% - Accent4 20 6" xfId="12804" xr:uid="{00000000-0005-0000-0000-000001320000}"/>
    <cellStyle name="40% - Accent4 21" xfId="12805" xr:uid="{00000000-0005-0000-0000-000002320000}"/>
    <cellStyle name="40% - Accent4 21 2" xfId="12806" xr:uid="{00000000-0005-0000-0000-000003320000}"/>
    <cellStyle name="40% - Accent4 21 2 2" xfId="12807" xr:uid="{00000000-0005-0000-0000-000004320000}"/>
    <cellStyle name="40% - Accent4 21 2 2 2" xfId="12808" xr:uid="{00000000-0005-0000-0000-000005320000}"/>
    <cellStyle name="40% - Accent4 21 2 3" xfId="12809" xr:uid="{00000000-0005-0000-0000-000006320000}"/>
    <cellStyle name="40% - Accent4 21 3" xfId="12810" xr:uid="{00000000-0005-0000-0000-000007320000}"/>
    <cellStyle name="40% - Accent4 21 4" xfId="12811" xr:uid="{00000000-0005-0000-0000-000008320000}"/>
    <cellStyle name="40% - Accent4 21 5" xfId="12812" xr:uid="{00000000-0005-0000-0000-000009320000}"/>
    <cellStyle name="40% - Accent4 21 6" xfId="12813" xr:uid="{00000000-0005-0000-0000-00000A320000}"/>
    <cellStyle name="40% - Accent4 22" xfId="12814" xr:uid="{00000000-0005-0000-0000-00000B320000}"/>
    <cellStyle name="40% - Accent4 22 2" xfId="12815" xr:uid="{00000000-0005-0000-0000-00000C320000}"/>
    <cellStyle name="40% - Accent4 22 2 2" xfId="12816" xr:uid="{00000000-0005-0000-0000-00000D320000}"/>
    <cellStyle name="40% - Accent4 22 2 2 2" xfId="12817" xr:uid="{00000000-0005-0000-0000-00000E320000}"/>
    <cellStyle name="40% - Accent4 22 2 3" xfId="12818" xr:uid="{00000000-0005-0000-0000-00000F320000}"/>
    <cellStyle name="40% - Accent4 22 3" xfId="12819" xr:uid="{00000000-0005-0000-0000-000010320000}"/>
    <cellStyle name="40% - Accent4 22 4" xfId="12820" xr:uid="{00000000-0005-0000-0000-000011320000}"/>
    <cellStyle name="40% - Accent4 22 5" xfId="12821" xr:uid="{00000000-0005-0000-0000-000012320000}"/>
    <cellStyle name="40% - Accent4 22 6" xfId="12822" xr:uid="{00000000-0005-0000-0000-000013320000}"/>
    <cellStyle name="40% - Accent4 23" xfId="12823" xr:uid="{00000000-0005-0000-0000-000014320000}"/>
    <cellStyle name="40% - Accent4 23 2" xfId="12824" xr:uid="{00000000-0005-0000-0000-000015320000}"/>
    <cellStyle name="40% - Accent4 23 2 2" xfId="12825" xr:uid="{00000000-0005-0000-0000-000016320000}"/>
    <cellStyle name="40% - Accent4 23 2 2 2" xfId="12826" xr:uid="{00000000-0005-0000-0000-000017320000}"/>
    <cellStyle name="40% - Accent4 23 2 3" xfId="12827" xr:uid="{00000000-0005-0000-0000-000018320000}"/>
    <cellStyle name="40% - Accent4 23 3" xfId="12828" xr:uid="{00000000-0005-0000-0000-000019320000}"/>
    <cellStyle name="40% - Accent4 23 4" xfId="12829" xr:uid="{00000000-0005-0000-0000-00001A320000}"/>
    <cellStyle name="40% - Accent4 23 5" xfId="12830" xr:uid="{00000000-0005-0000-0000-00001B320000}"/>
    <cellStyle name="40% - Accent4 23 6" xfId="12831" xr:uid="{00000000-0005-0000-0000-00001C320000}"/>
    <cellStyle name="40% - Accent4 24" xfId="12832" xr:uid="{00000000-0005-0000-0000-00001D320000}"/>
    <cellStyle name="40% - Accent4 24 2" xfId="12833" xr:uid="{00000000-0005-0000-0000-00001E320000}"/>
    <cellStyle name="40% - Accent4 24 2 2" xfId="12834" xr:uid="{00000000-0005-0000-0000-00001F320000}"/>
    <cellStyle name="40% - Accent4 24 2 2 2" xfId="12835" xr:uid="{00000000-0005-0000-0000-000020320000}"/>
    <cellStyle name="40% - Accent4 24 2 3" xfId="12836" xr:uid="{00000000-0005-0000-0000-000021320000}"/>
    <cellStyle name="40% - Accent4 24 3" xfId="12837" xr:uid="{00000000-0005-0000-0000-000022320000}"/>
    <cellStyle name="40% - Accent4 24 4" xfId="12838" xr:uid="{00000000-0005-0000-0000-000023320000}"/>
    <cellStyle name="40% - Accent4 24 5" xfId="12839" xr:uid="{00000000-0005-0000-0000-000024320000}"/>
    <cellStyle name="40% - Accent4 25" xfId="12840" xr:uid="{00000000-0005-0000-0000-000025320000}"/>
    <cellStyle name="40% - Accent4 25 2" xfId="12841" xr:uid="{00000000-0005-0000-0000-000026320000}"/>
    <cellStyle name="40% - Accent4 25 2 2" xfId="12842" xr:uid="{00000000-0005-0000-0000-000027320000}"/>
    <cellStyle name="40% - Accent4 25 2 2 2" xfId="12843" xr:uid="{00000000-0005-0000-0000-000028320000}"/>
    <cellStyle name="40% - Accent4 25 2 3" xfId="12844" xr:uid="{00000000-0005-0000-0000-000029320000}"/>
    <cellStyle name="40% - Accent4 25 3" xfId="12845" xr:uid="{00000000-0005-0000-0000-00002A320000}"/>
    <cellStyle name="40% - Accent4 25 4" xfId="12846" xr:uid="{00000000-0005-0000-0000-00002B320000}"/>
    <cellStyle name="40% - Accent4 25 5" xfId="12847" xr:uid="{00000000-0005-0000-0000-00002C320000}"/>
    <cellStyle name="40% - Accent4 26" xfId="12848" xr:uid="{00000000-0005-0000-0000-00002D320000}"/>
    <cellStyle name="40% - Accent4 26 2" xfId="12849" xr:uid="{00000000-0005-0000-0000-00002E320000}"/>
    <cellStyle name="40% - Accent4 26 2 2" xfId="12850" xr:uid="{00000000-0005-0000-0000-00002F320000}"/>
    <cellStyle name="40% - Accent4 26 2 2 2" xfId="12851" xr:uid="{00000000-0005-0000-0000-000030320000}"/>
    <cellStyle name="40% - Accent4 26 2 3" xfId="12852" xr:uid="{00000000-0005-0000-0000-000031320000}"/>
    <cellStyle name="40% - Accent4 26 3" xfId="12853" xr:uid="{00000000-0005-0000-0000-000032320000}"/>
    <cellStyle name="40% - Accent4 26 4" xfId="12854" xr:uid="{00000000-0005-0000-0000-000033320000}"/>
    <cellStyle name="40% - Accent4 26 5" xfId="12855" xr:uid="{00000000-0005-0000-0000-000034320000}"/>
    <cellStyle name="40% - Accent4 27" xfId="12856" xr:uid="{00000000-0005-0000-0000-000035320000}"/>
    <cellStyle name="40% - Accent4 27 2" xfId="12857" xr:uid="{00000000-0005-0000-0000-000036320000}"/>
    <cellStyle name="40% - Accent4 27 2 2" xfId="12858" xr:uid="{00000000-0005-0000-0000-000037320000}"/>
    <cellStyle name="40% - Accent4 27 2 2 2" xfId="12859" xr:uid="{00000000-0005-0000-0000-000038320000}"/>
    <cellStyle name="40% - Accent4 27 2 3" xfId="12860" xr:uid="{00000000-0005-0000-0000-000039320000}"/>
    <cellStyle name="40% - Accent4 27 3" xfId="12861" xr:uid="{00000000-0005-0000-0000-00003A320000}"/>
    <cellStyle name="40% - Accent4 27 4" xfId="12862" xr:uid="{00000000-0005-0000-0000-00003B320000}"/>
    <cellStyle name="40% - Accent4 27 5" xfId="12863" xr:uid="{00000000-0005-0000-0000-00003C320000}"/>
    <cellStyle name="40% - Accent4 28" xfId="12864" xr:uid="{00000000-0005-0000-0000-00003D320000}"/>
    <cellStyle name="40% - Accent4 28 2" xfId="12865" xr:uid="{00000000-0005-0000-0000-00003E320000}"/>
    <cellStyle name="40% - Accent4 28 2 2" xfId="12866" xr:uid="{00000000-0005-0000-0000-00003F320000}"/>
    <cellStyle name="40% - Accent4 28 2 2 2" xfId="12867" xr:uid="{00000000-0005-0000-0000-000040320000}"/>
    <cellStyle name="40% - Accent4 28 2 3" xfId="12868" xr:uid="{00000000-0005-0000-0000-000041320000}"/>
    <cellStyle name="40% - Accent4 28 3" xfId="12869" xr:uid="{00000000-0005-0000-0000-000042320000}"/>
    <cellStyle name="40% - Accent4 28 4" xfId="12870" xr:uid="{00000000-0005-0000-0000-000043320000}"/>
    <cellStyle name="40% - Accent4 28 5" xfId="12871" xr:uid="{00000000-0005-0000-0000-000044320000}"/>
    <cellStyle name="40% - Accent4 29" xfId="12872" xr:uid="{00000000-0005-0000-0000-000045320000}"/>
    <cellStyle name="40% - Accent4 29 2" xfId="12873" xr:uid="{00000000-0005-0000-0000-000046320000}"/>
    <cellStyle name="40% - Accent4 29 2 2" xfId="12874" xr:uid="{00000000-0005-0000-0000-000047320000}"/>
    <cellStyle name="40% - Accent4 29 2 2 2" xfId="12875" xr:uid="{00000000-0005-0000-0000-000048320000}"/>
    <cellStyle name="40% - Accent4 29 2 3" xfId="12876" xr:uid="{00000000-0005-0000-0000-000049320000}"/>
    <cellStyle name="40% - Accent4 29 3" xfId="12877" xr:uid="{00000000-0005-0000-0000-00004A320000}"/>
    <cellStyle name="40% - Accent4 29 4" xfId="12878" xr:uid="{00000000-0005-0000-0000-00004B320000}"/>
    <cellStyle name="40% - Accent4 29 5" xfId="12879" xr:uid="{00000000-0005-0000-0000-00004C320000}"/>
    <cellStyle name="40% - Accent4 3" xfId="12880" xr:uid="{00000000-0005-0000-0000-00004D320000}"/>
    <cellStyle name="40% - Accent4 3 10" xfId="12881" xr:uid="{00000000-0005-0000-0000-00004E320000}"/>
    <cellStyle name="40% - Accent4 3 11" xfId="12882" xr:uid="{00000000-0005-0000-0000-00004F320000}"/>
    <cellStyle name="40% - Accent4 3 12" xfId="12883" xr:uid="{00000000-0005-0000-0000-000050320000}"/>
    <cellStyle name="40% - Accent4 3 13" xfId="12884" xr:uid="{00000000-0005-0000-0000-000051320000}"/>
    <cellStyle name="40% - Accent4 3 2" xfId="12885" xr:uid="{00000000-0005-0000-0000-000052320000}"/>
    <cellStyle name="40% - Accent4 3 2 10" xfId="12886" xr:uid="{00000000-0005-0000-0000-000053320000}"/>
    <cellStyle name="40% - Accent4 3 2 11" xfId="12887" xr:uid="{00000000-0005-0000-0000-000054320000}"/>
    <cellStyle name="40% - Accent4 3 2 2" xfId="12888" xr:uid="{00000000-0005-0000-0000-000055320000}"/>
    <cellStyle name="40% - Accent4 3 2 2 10" xfId="12889" xr:uid="{00000000-0005-0000-0000-000056320000}"/>
    <cellStyle name="40% - Accent4 3 2 2 2" xfId="12890" xr:uid="{00000000-0005-0000-0000-000057320000}"/>
    <cellStyle name="40% - Accent4 3 2 2 3" xfId="12891" xr:uid="{00000000-0005-0000-0000-000058320000}"/>
    <cellStyle name="40% - Accent4 3 2 2 4" xfId="12892" xr:uid="{00000000-0005-0000-0000-000059320000}"/>
    <cellStyle name="40% - Accent4 3 2 2 5" xfId="12893" xr:uid="{00000000-0005-0000-0000-00005A320000}"/>
    <cellStyle name="40% - Accent4 3 2 2 6" xfId="12894" xr:uid="{00000000-0005-0000-0000-00005B320000}"/>
    <cellStyle name="40% - Accent4 3 2 2 7" xfId="12895" xr:uid="{00000000-0005-0000-0000-00005C320000}"/>
    <cellStyle name="40% - Accent4 3 2 2 8" xfId="12896" xr:uid="{00000000-0005-0000-0000-00005D320000}"/>
    <cellStyle name="40% - Accent4 3 2 2 9" xfId="12897" xr:uid="{00000000-0005-0000-0000-00005E320000}"/>
    <cellStyle name="40% - Accent4 3 2 3" xfId="12898" xr:uid="{00000000-0005-0000-0000-00005F320000}"/>
    <cellStyle name="40% - Accent4 3 2 4" xfId="12899" xr:uid="{00000000-0005-0000-0000-000060320000}"/>
    <cellStyle name="40% - Accent4 3 2 5" xfId="12900" xr:uid="{00000000-0005-0000-0000-000061320000}"/>
    <cellStyle name="40% - Accent4 3 2 6" xfId="12901" xr:uid="{00000000-0005-0000-0000-000062320000}"/>
    <cellStyle name="40% - Accent4 3 2 7" xfId="12902" xr:uid="{00000000-0005-0000-0000-000063320000}"/>
    <cellStyle name="40% - Accent4 3 2 8" xfId="12903" xr:uid="{00000000-0005-0000-0000-000064320000}"/>
    <cellStyle name="40% - Accent4 3 2 9" xfId="12904" xr:uid="{00000000-0005-0000-0000-000065320000}"/>
    <cellStyle name="40% - Accent4 3 3" xfId="12905" xr:uid="{00000000-0005-0000-0000-000066320000}"/>
    <cellStyle name="40% - Accent4 3 3 10" xfId="12906" xr:uid="{00000000-0005-0000-0000-000067320000}"/>
    <cellStyle name="40% - Accent4 3 3 11" xfId="12907" xr:uid="{00000000-0005-0000-0000-000068320000}"/>
    <cellStyle name="40% - Accent4 3 3 2" xfId="12908" xr:uid="{00000000-0005-0000-0000-000069320000}"/>
    <cellStyle name="40% - Accent4 3 3 2 2" xfId="12909" xr:uid="{00000000-0005-0000-0000-00006A320000}"/>
    <cellStyle name="40% - Accent4 3 3 2 2 2" xfId="12910" xr:uid="{00000000-0005-0000-0000-00006B320000}"/>
    <cellStyle name="40% - Accent4 3 3 2 3" xfId="12911" xr:uid="{00000000-0005-0000-0000-00006C320000}"/>
    <cellStyle name="40% - Accent4 3 3 3" xfId="12912" xr:uid="{00000000-0005-0000-0000-00006D320000}"/>
    <cellStyle name="40% - Accent4 3 3 4" xfId="12913" xr:uid="{00000000-0005-0000-0000-00006E320000}"/>
    <cellStyle name="40% - Accent4 3 3 5" xfId="12914" xr:uid="{00000000-0005-0000-0000-00006F320000}"/>
    <cellStyle name="40% - Accent4 3 3 6" xfId="12915" xr:uid="{00000000-0005-0000-0000-000070320000}"/>
    <cellStyle name="40% - Accent4 3 3 7" xfId="12916" xr:uid="{00000000-0005-0000-0000-000071320000}"/>
    <cellStyle name="40% - Accent4 3 3 8" xfId="12917" xr:uid="{00000000-0005-0000-0000-000072320000}"/>
    <cellStyle name="40% - Accent4 3 3 9" xfId="12918" xr:uid="{00000000-0005-0000-0000-000073320000}"/>
    <cellStyle name="40% - Accent4 3 4" xfId="12919" xr:uid="{00000000-0005-0000-0000-000074320000}"/>
    <cellStyle name="40% - Accent4 3 4 2" xfId="12920" xr:uid="{00000000-0005-0000-0000-000075320000}"/>
    <cellStyle name="40% - Accent4 3 5" xfId="12921" xr:uid="{00000000-0005-0000-0000-000076320000}"/>
    <cellStyle name="40% - Accent4 3 5 2" xfId="12922" xr:uid="{00000000-0005-0000-0000-000077320000}"/>
    <cellStyle name="40% - Accent4 3 6" xfId="12923" xr:uid="{00000000-0005-0000-0000-000078320000}"/>
    <cellStyle name="40% - Accent4 3 6 2" xfId="12924" xr:uid="{00000000-0005-0000-0000-000079320000}"/>
    <cellStyle name="40% - Accent4 3 7" xfId="12925" xr:uid="{00000000-0005-0000-0000-00007A320000}"/>
    <cellStyle name="40% - Accent4 3 7 2" xfId="12926" xr:uid="{00000000-0005-0000-0000-00007B320000}"/>
    <cellStyle name="40% - Accent4 3 8" xfId="12927" xr:uid="{00000000-0005-0000-0000-00007C320000}"/>
    <cellStyle name="40% - Accent4 3 8 2" xfId="12928" xr:uid="{00000000-0005-0000-0000-00007D320000}"/>
    <cellStyle name="40% - Accent4 3 9" xfId="12929" xr:uid="{00000000-0005-0000-0000-00007E320000}"/>
    <cellStyle name="40% - Accent4 3 9 2" xfId="12930" xr:uid="{00000000-0005-0000-0000-00007F320000}"/>
    <cellStyle name="40% - Accent4 30" xfId="12931" xr:uid="{00000000-0005-0000-0000-000080320000}"/>
    <cellStyle name="40% - Accent4 30 2" xfId="12932" xr:uid="{00000000-0005-0000-0000-000081320000}"/>
    <cellStyle name="40% - Accent4 30 2 2" xfId="12933" xr:uid="{00000000-0005-0000-0000-000082320000}"/>
    <cellStyle name="40% - Accent4 30 2 2 2" xfId="12934" xr:uid="{00000000-0005-0000-0000-000083320000}"/>
    <cellStyle name="40% - Accent4 30 2 3" xfId="12935" xr:uid="{00000000-0005-0000-0000-000084320000}"/>
    <cellStyle name="40% - Accent4 30 3" xfId="12936" xr:uid="{00000000-0005-0000-0000-000085320000}"/>
    <cellStyle name="40% - Accent4 30 4" xfId="12937" xr:uid="{00000000-0005-0000-0000-000086320000}"/>
    <cellStyle name="40% - Accent4 30 5" xfId="12938" xr:uid="{00000000-0005-0000-0000-000087320000}"/>
    <cellStyle name="40% - Accent4 31" xfId="12939" xr:uid="{00000000-0005-0000-0000-000088320000}"/>
    <cellStyle name="40% - Accent4 31 2" xfId="12940" xr:uid="{00000000-0005-0000-0000-000089320000}"/>
    <cellStyle name="40% - Accent4 31 2 2" xfId="12941" xr:uid="{00000000-0005-0000-0000-00008A320000}"/>
    <cellStyle name="40% - Accent4 31 2 2 2" xfId="12942" xr:uid="{00000000-0005-0000-0000-00008B320000}"/>
    <cellStyle name="40% - Accent4 31 2 3" xfId="12943" xr:uid="{00000000-0005-0000-0000-00008C320000}"/>
    <cellStyle name="40% - Accent4 31 3" xfId="12944" xr:uid="{00000000-0005-0000-0000-00008D320000}"/>
    <cellStyle name="40% - Accent4 31 4" xfId="12945" xr:uid="{00000000-0005-0000-0000-00008E320000}"/>
    <cellStyle name="40% - Accent4 31 5" xfId="12946" xr:uid="{00000000-0005-0000-0000-00008F320000}"/>
    <cellStyle name="40% - Accent4 32" xfId="12947" xr:uid="{00000000-0005-0000-0000-000090320000}"/>
    <cellStyle name="40% - Accent4 32 2" xfId="12948" xr:uid="{00000000-0005-0000-0000-000091320000}"/>
    <cellStyle name="40% - Accent4 32 2 2" xfId="12949" xr:uid="{00000000-0005-0000-0000-000092320000}"/>
    <cellStyle name="40% - Accent4 32 2 2 2" xfId="12950" xr:uid="{00000000-0005-0000-0000-000093320000}"/>
    <cellStyle name="40% - Accent4 32 2 3" xfId="12951" xr:uid="{00000000-0005-0000-0000-000094320000}"/>
    <cellStyle name="40% - Accent4 32 3" xfId="12952" xr:uid="{00000000-0005-0000-0000-000095320000}"/>
    <cellStyle name="40% - Accent4 32 4" xfId="12953" xr:uid="{00000000-0005-0000-0000-000096320000}"/>
    <cellStyle name="40% - Accent4 32 5" xfId="12954" xr:uid="{00000000-0005-0000-0000-000097320000}"/>
    <cellStyle name="40% - Accent4 33" xfId="12955" xr:uid="{00000000-0005-0000-0000-000098320000}"/>
    <cellStyle name="40% - Accent4 33 2" xfId="12956" xr:uid="{00000000-0005-0000-0000-000099320000}"/>
    <cellStyle name="40% - Accent4 33 2 2" xfId="12957" xr:uid="{00000000-0005-0000-0000-00009A320000}"/>
    <cellStyle name="40% - Accent4 33 2 2 2" xfId="12958" xr:uid="{00000000-0005-0000-0000-00009B320000}"/>
    <cellStyle name="40% - Accent4 33 2 3" xfId="12959" xr:uid="{00000000-0005-0000-0000-00009C320000}"/>
    <cellStyle name="40% - Accent4 33 3" xfId="12960" xr:uid="{00000000-0005-0000-0000-00009D320000}"/>
    <cellStyle name="40% - Accent4 33 4" xfId="12961" xr:uid="{00000000-0005-0000-0000-00009E320000}"/>
    <cellStyle name="40% - Accent4 33 5" xfId="12962" xr:uid="{00000000-0005-0000-0000-00009F320000}"/>
    <cellStyle name="40% - Accent4 34" xfId="12963" xr:uid="{00000000-0005-0000-0000-0000A0320000}"/>
    <cellStyle name="40% - Accent4 34 2" xfId="12964" xr:uid="{00000000-0005-0000-0000-0000A1320000}"/>
    <cellStyle name="40% - Accent4 34 2 2" xfId="12965" xr:uid="{00000000-0005-0000-0000-0000A2320000}"/>
    <cellStyle name="40% - Accent4 34 2 2 2" xfId="12966" xr:uid="{00000000-0005-0000-0000-0000A3320000}"/>
    <cellStyle name="40% - Accent4 34 2 3" xfId="12967" xr:uid="{00000000-0005-0000-0000-0000A4320000}"/>
    <cellStyle name="40% - Accent4 34 3" xfId="12968" xr:uid="{00000000-0005-0000-0000-0000A5320000}"/>
    <cellStyle name="40% - Accent4 34 4" xfId="12969" xr:uid="{00000000-0005-0000-0000-0000A6320000}"/>
    <cellStyle name="40% - Accent4 34 5" xfId="12970" xr:uid="{00000000-0005-0000-0000-0000A7320000}"/>
    <cellStyle name="40% - Accent4 35" xfId="12971" xr:uid="{00000000-0005-0000-0000-0000A8320000}"/>
    <cellStyle name="40% - Accent4 35 2" xfId="12972" xr:uid="{00000000-0005-0000-0000-0000A9320000}"/>
    <cellStyle name="40% - Accent4 35 2 2" xfId="12973" xr:uid="{00000000-0005-0000-0000-0000AA320000}"/>
    <cellStyle name="40% - Accent4 35 2 2 2" xfId="12974" xr:uid="{00000000-0005-0000-0000-0000AB320000}"/>
    <cellStyle name="40% - Accent4 35 2 3" xfId="12975" xr:uid="{00000000-0005-0000-0000-0000AC320000}"/>
    <cellStyle name="40% - Accent4 35 3" xfId="12976" xr:uid="{00000000-0005-0000-0000-0000AD320000}"/>
    <cellStyle name="40% - Accent4 35 4" xfId="12977" xr:uid="{00000000-0005-0000-0000-0000AE320000}"/>
    <cellStyle name="40% - Accent4 35 5" xfId="12978" xr:uid="{00000000-0005-0000-0000-0000AF320000}"/>
    <cellStyle name="40% - Accent4 36" xfId="12979" xr:uid="{00000000-0005-0000-0000-0000B0320000}"/>
    <cellStyle name="40% - Accent4 36 2" xfId="12980" xr:uid="{00000000-0005-0000-0000-0000B1320000}"/>
    <cellStyle name="40% - Accent4 36 2 2" xfId="12981" xr:uid="{00000000-0005-0000-0000-0000B2320000}"/>
    <cellStyle name="40% - Accent4 36 2 2 2" xfId="12982" xr:uid="{00000000-0005-0000-0000-0000B3320000}"/>
    <cellStyle name="40% - Accent4 36 2 3" xfId="12983" xr:uid="{00000000-0005-0000-0000-0000B4320000}"/>
    <cellStyle name="40% - Accent4 36 3" xfId="12984" xr:uid="{00000000-0005-0000-0000-0000B5320000}"/>
    <cellStyle name="40% - Accent4 36 4" xfId="12985" xr:uid="{00000000-0005-0000-0000-0000B6320000}"/>
    <cellStyle name="40% - Accent4 36 5" xfId="12986" xr:uid="{00000000-0005-0000-0000-0000B7320000}"/>
    <cellStyle name="40% - Accent4 37" xfId="12987" xr:uid="{00000000-0005-0000-0000-0000B8320000}"/>
    <cellStyle name="40% - Accent4 37 2" xfId="12988" xr:uid="{00000000-0005-0000-0000-0000B9320000}"/>
    <cellStyle name="40% - Accent4 37 2 2" xfId="12989" xr:uid="{00000000-0005-0000-0000-0000BA320000}"/>
    <cellStyle name="40% - Accent4 37 2 2 2" xfId="12990" xr:uid="{00000000-0005-0000-0000-0000BB320000}"/>
    <cellStyle name="40% - Accent4 37 2 3" xfId="12991" xr:uid="{00000000-0005-0000-0000-0000BC320000}"/>
    <cellStyle name="40% - Accent4 37 3" xfId="12992" xr:uid="{00000000-0005-0000-0000-0000BD320000}"/>
    <cellStyle name="40% - Accent4 37 4" xfId="12993" xr:uid="{00000000-0005-0000-0000-0000BE320000}"/>
    <cellStyle name="40% - Accent4 37 5" xfId="12994" xr:uid="{00000000-0005-0000-0000-0000BF320000}"/>
    <cellStyle name="40% - Accent4 38" xfId="12995" xr:uid="{00000000-0005-0000-0000-0000C0320000}"/>
    <cellStyle name="40% - Accent4 38 2" xfId="12996" xr:uid="{00000000-0005-0000-0000-0000C1320000}"/>
    <cellStyle name="40% - Accent4 38 2 2" xfId="12997" xr:uid="{00000000-0005-0000-0000-0000C2320000}"/>
    <cellStyle name="40% - Accent4 38 2 2 2" xfId="12998" xr:uid="{00000000-0005-0000-0000-0000C3320000}"/>
    <cellStyle name="40% - Accent4 38 2 3" xfId="12999" xr:uid="{00000000-0005-0000-0000-0000C4320000}"/>
    <cellStyle name="40% - Accent4 38 3" xfId="13000" xr:uid="{00000000-0005-0000-0000-0000C5320000}"/>
    <cellStyle name="40% - Accent4 38 4" xfId="13001" xr:uid="{00000000-0005-0000-0000-0000C6320000}"/>
    <cellStyle name="40% - Accent4 38 5" xfId="13002" xr:uid="{00000000-0005-0000-0000-0000C7320000}"/>
    <cellStyle name="40% - Accent4 39" xfId="13003" xr:uid="{00000000-0005-0000-0000-0000C8320000}"/>
    <cellStyle name="40% - Accent4 39 2" xfId="13004" xr:uid="{00000000-0005-0000-0000-0000C9320000}"/>
    <cellStyle name="40% - Accent4 39 2 2" xfId="13005" xr:uid="{00000000-0005-0000-0000-0000CA320000}"/>
    <cellStyle name="40% - Accent4 39 2 2 2" xfId="13006" xr:uid="{00000000-0005-0000-0000-0000CB320000}"/>
    <cellStyle name="40% - Accent4 39 2 3" xfId="13007" xr:uid="{00000000-0005-0000-0000-0000CC320000}"/>
    <cellStyle name="40% - Accent4 39 3" xfId="13008" xr:uid="{00000000-0005-0000-0000-0000CD320000}"/>
    <cellStyle name="40% - Accent4 39 4" xfId="13009" xr:uid="{00000000-0005-0000-0000-0000CE320000}"/>
    <cellStyle name="40% - Accent4 39 5" xfId="13010" xr:uid="{00000000-0005-0000-0000-0000CF320000}"/>
    <cellStyle name="40% - Accent4 4" xfId="13011" xr:uid="{00000000-0005-0000-0000-0000D0320000}"/>
    <cellStyle name="40% - Accent4 4 10" xfId="13012" xr:uid="{00000000-0005-0000-0000-0000D1320000}"/>
    <cellStyle name="40% - Accent4 4 11" xfId="13013" xr:uid="{00000000-0005-0000-0000-0000D2320000}"/>
    <cellStyle name="40% - Accent4 4 12" xfId="13014" xr:uid="{00000000-0005-0000-0000-0000D3320000}"/>
    <cellStyle name="40% - Accent4 4 2" xfId="13015" xr:uid="{00000000-0005-0000-0000-0000D4320000}"/>
    <cellStyle name="40% - Accent4 4 2 10" xfId="13016" xr:uid="{00000000-0005-0000-0000-0000D5320000}"/>
    <cellStyle name="40% - Accent4 4 2 11" xfId="13017" xr:uid="{00000000-0005-0000-0000-0000D6320000}"/>
    <cellStyle name="40% - Accent4 4 2 2" xfId="13018" xr:uid="{00000000-0005-0000-0000-0000D7320000}"/>
    <cellStyle name="40% - Accent4 4 2 2 10" xfId="13019" xr:uid="{00000000-0005-0000-0000-0000D8320000}"/>
    <cellStyle name="40% - Accent4 4 2 2 11" xfId="13020" xr:uid="{00000000-0005-0000-0000-0000D9320000}"/>
    <cellStyle name="40% - Accent4 4 2 2 2" xfId="13021" xr:uid="{00000000-0005-0000-0000-0000DA320000}"/>
    <cellStyle name="40% - Accent4 4 2 2 2 2" xfId="13022" xr:uid="{00000000-0005-0000-0000-0000DB320000}"/>
    <cellStyle name="40% - Accent4 4 2 2 3" xfId="13023" xr:uid="{00000000-0005-0000-0000-0000DC320000}"/>
    <cellStyle name="40% - Accent4 4 2 2 4" xfId="13024" xr:uid="{00000000-0005-0000-0000-0000DD320000}"/>
    <cellStyle name="40% - Accent4 4 2 2 5" xfId="13025" xr:uid="{00000000-0005-0000-0000-0000DE320000}"/>
    <cellStyle name="40% - Accent4 4 2 2 6" xfId="13026" xr:uid="{00000000-0005-0000-0000-0000DF320000}"/>
    <cellStyle name="40% - Accent4 4 2 2 7" xfId="13027" xr:uid="{00000000-0005-0000-0000-0000E0320000}"/>
    <cellStyle name="40% - Accent4 4 2 2 8" xfId="13028" xr:uid="{00000000-0005-0000-0000-0000E1320000}"/>
    <cellStyle name="40% - Accent4 4 2 2 9" xfId="13029" xr:uid="{00000000-0005-0000-0000-0000E2320000}"/>
    <cellStyle name="40% - Accent4 4 2 3" xfId="13030" xr:uid="{00000000-0005-0000-0000-0000E3320000}"/>
    <cellStyle name="40% - Accent4 4 2 3 2" xfId="13031" xr:uid="{00000000-0005-0000-0000-0000E4320000}"/>
    <cellStyle name="40% - Accent4 4 2 4" xfId="13032" xr:uid="{00000000-0005-0000-0000-0000E5320000}"/>
    <cellStyle name="40% - Accent4 4 2 5" xfId="13033" xr:uid="{00000000-0005-0000-0000-0000E6320000}"/>
    <cellStyle name="40% - Accent4 4 2 6" xfId="13034" xr:uid="{00000000-0005-0000-0000-0000E7320000}"/>
    <cellStyle name="40% - Accent4 4 2 7" xfId="13035" xr:uid="{00000000-0005-0000-0000-0000E8320000}"/>
    <cellStyle name="40% - Accent4 4 2 8" xfId="13036" xr:uid="{00000000-0005-0000-0000-0000E9320000}"/>
    <cellStyle name="40% - Accent4 4 2 9" xfId="13037" xr:uid="{00000000-0005-0000-0000-0000EA320000}"/>
    <cellStyle name="40% - Accent4 4 3" xfId="13038" xr:uid="{00000000-0005-0000-0000-0000EB320000}"/>
    <cellStyle name="40% - Accent4 4 3 10" xfId="13039" xr:uid="{00000000-0005-0000-0000-0000EC320000}"/>
    <cellStyle name="40% - Accent4 4 3 11" xfId="13040" xr:uid="{00000000-0005-0000-0000-0000ED320000}"/>
    <cellStyle name="40% - Accent4 4 3 2" xfId="13041" xr:uid="{00000000-0005-0000-0000-0000EE320000}"/>
    <cellStyle name="40% - Accent4 4 3 3" xfId="13042" xr:uid="{00000000-0005-0000-0000-0000EF320000}"/>
    <cellStyle name="40% - Accent4 4 3 4" xfId="13043" xr:uid="{00000000-0005-0000-0000-0000F0320000}"/>
    <cellStyle name="40% - Accent4 4 3 5" xfId="13044" xr:uid="{00000000-0005-0000-0000-0000F1320000}"/>
    <cellStyle name="40% - Accent4 4 3 6" xfId="13045" xr:uid="{00000000-0005-0000-0000-0000F2320000}"/>
    <cellStyle name="40% - Accent4 4 3 7" xfId="13046" xr:uid="{00000000-0005-0000-0000-0000F3320000}"/>
    <cellStyle name="40% - Accent4 4 3 8" xfId="13047" xr:uid="{00000000-0005-0000-0000-0000F4320000}"/>
    <cellStyle name="40% - Accent4 4 3 9" xfId="13048" xr:uid="{00000000-0005-0000-0000-0000F5320000}"/>
    <cellStyle name="40% - Accent4 4 4" xfId="13049" xr:uid="{00000000-0005-0000-0000-0000F6320000}"/>
    <cellStyle name="40% - Accent4 4 4 2" xfId="13050" xr:uid="{00000000-0005-0000-0000-0000F7320000}"/>
    <cellStyle name="40% - Accent4 4 5" xfId="13051" xr:uid="{00000000-0005-0000-0000-0000F8320000}"/>
    <cellStyle name="40% - Accent4 4 5 2" xfId="13052" xr:uid="{00000000-0005-0000-0000-0000F9320000}"/>
    <cellStyle name="40% - Accent4 4 6" xfId="13053" xr:uid="{00000000-0005-0000-0000-0000FA320000}"/>
    <cellStyle name="40% - Accent4 4 7" xfId="13054" xr:uid="{00000000-0005-0000-0000-0000FB320000}"/>
    <cellStyle name="40% - Accent4 4 8" xfId="13055" xr:uid="{00000000-0005-0000-0000-0000FC320000}"/>
    <cellStyle name="40% - Accent4 4 9" xfId="13056" xr:uid="{00000000-0005-0000-0000-0000FD320000}"/>
    <cellStyle name="40% - Accent4 40" xfId="13057" xr:uid="{00000000-0005-0000-0000-0000FE320000}"/>
    <cellStyle name="40% - Accent4 40 2" xfId="13058" xr:uid="{00000000-0005-0000-0000-0000FF320000}"/>
    <cellStyle name="40% - Accent4 40 2 2" xfId="13059" xr:uid="{00000000-0005-0000-0000-000000330000}"/>
    <cellStyle name="40% - Accent4 40 2 2 2" xfId="13060" xr:uid="{00000000-0005-0000-0000-000001330000}"/>
    <cellStyle name="40% - Accent4 40 2 3" xfId="13061" xr:uid="{00000000-0005-0000-0000-000002330000}"/>
    <cellStyle name="40% - Accent4 40 3" xfId="13062" xr:uid="{00000000-0005-0000-0000-000003330000}"/>
    <cellStyle name="40% - Accent4 40 4" xfId="13063" xr:uid="{00000000-0005-0000-0000-000004330000}"/>
    <cellStyle name="40% - Accent4 40 5" xfId="13064" xr:uid="{00000000-0005-0000-0000-000005330000}"/>
    <cellStyle name="40% - Accent4 41" xfId="13065" xr:uid="{00000000-0005-0000-0000-000006330000}"/>
    <cellStyle name="40% - Accent4 41 2" xfId="13066" xr:uid="{00000000-0005-0000-0000-000007330000}"/>
    <cellStyle name="40% - Accent4 41 2 2" xfId="13067" xr:uid="{00000000-0005-0000-0000-000008330000}"/>
    <cellStyle name="40% - Accent4 41 2 2 2" xfId="13068" xr:uid="{00000000-0005-0000-0000-000009330000}"/>
    <cellStyle name="40% - Accent4 41 2 3" xfId="13069" xr:uid="{00000000-0005-0000-0000-00000A330000}"/>
    <cellStyle name="40% - Accent4 41 3" xfId="13070" xr:uid="{00000000-0005-0000-0000-00000B330000}"/>
    <cellStyle name="40% - Accent4 41 4" xfId="13071" xr:uid="{00000000-0005-0000-0000-00000C330000}"/>
    <cellStyle name="40% - Accent4 41 5" xfId="13072" xr:uid="{00000000-0005-0000-0000-00000D330000}"/>
    <cellStyle name="40% - Accent4 42" xfId="13073" xr:uid="{00000000-0005-0000-0000-00000E330000}"/>
    <cellStyle name="40% - Accent4 42 2" xfId="13074" xr:uid="{00000000-0005-0000-0000-00000F330000}"/>
    <cellStyle name="40% - Accent4 42 2 2" xfId="13075" xr:uid="{00000000-0005-0000-0000-000010330000}"/>
    <cellStyle name="40% - Accent4 42 2 2 2" xfId="13076" xr:uid="{00000000-0005-0000-0000-000011330000}"/>
    <cellStyle name="40% - Accent4 42 2 3" xfId="13077" xr:uid="{00000000-0005-0000-0000-000012330000}"/>
    <cellStyle name="40% - Accent4 42 3" xfId="13078" xr:uid="{00000000-0005-0000-0000-000013330000}"/>
    <cellStyle name="40% - Accent4 42 4" xfId="13079" xr:uid="{00000000-0005-0000-0000-000014330000}"/>
    <cellStyle name="40% - Accent4 42 5" xfId="13080" xr:uid="{00000000-0005-0000-0000-000015330000}"/>
    <cellStyle name="40% - Accent4 43" xfId="13081" xr:uid="{00000000-0005-0000-0000-000016330000}"/>
    <cellStyle name="40% - Accent4 43 2" xfId="13082" xr:uid="{00000000-0005-0000-0000-000017330000}"/>
    <cellStyle name="40% - Accent4 43 2 2" xfId="13083" xr:uid="{00000000-0005-0000-0000-000018330000}"/>
    <cellStyle name="40% - Accent4 43 2 2 2" xfId="13084" xr:uid="{00000000-0005-0000-0000-000019330000}"/>
    <cellStyle name="40% - Accent4 43 2 3" xfId="13085" xr:uid="{00000000-0005-0000-0000-00001A330000}"/>
    <cellStyle name="40% - Accent4 43 3" xfId="13086" xr:uid="{00000000-0005-0000-0000-00001B330000}"/>
    <cellStyle name="40% - Accent4 43 4" xfId="13087" xr:uid="{00000000-0005-0000-0000-00001C330000}"/>
    <cellStyle name="40% - Accent4 43 5" xfId="13088" xr:uid="{00000000-0005-0000-0000-00001D330000}"/>
    <cellStyle name="40% - Accent4 44" xfId="13089" xr:uid="{00000000-0005-0000-0000-00001E330000}"/>
    <cellStyle name="40% - Accent4 44 2" xfId="13090" xr:uid="{00000000-0005-0000-0000-00001F330000}"/>
    <cellStyle name="40% - Accent4 44 2 2" xfId="13091" xr:uid="{00000000-0005-0000-0000-000020330000}"/>
    <cellStyle name="40% - Accent4 44 2 2 2" xfId="13092" xr:uid="{00000000-0005-0000-0000-000021330000}"/>
    <cellStyle name="40% - Accent4 44 2 3" xfId="13093" xr:uid="{00000000-0005-0000-0000-000022330000}"/>
    <cellStyle name="40% - Accent4 44 3" xfId="13094" xr:uid="{00000000-0005-0000-0000-000023330000}"/>
    <cellStyle name="40% - Accent4 44 4" xfId="13095" xr:uid="{00000000-0005-0000-0000-000024330000}"/>
    <cellStyle name="40% - Accent4 44 5" xfId="13096" xr:uid="{00000000-0005-0000-0000-000025330000}"/>
    <cellStyle name="40% - Accent4 45" xfId="13097" xr:uid="{00000000-0005-0000-0000-000026330000}"/>
    <cellStyle name="40% - Accent4 45 2" xfId="13098" xr:uid="{00000000-0005-0000-0000-000027330000}"/>
    <cellStyle name="40% - Accent4 45 2 2" xfId="13099" xr:uid="{00000000-0005-0000-0000-000028330000}"/>
    <cellStyle name="40% - Accent4 45 2 2 2" xfId="13100" xr:uid="{00000000-0005-0000-0000-000029330000}"/>
    <cellStyle name="40% - Accent4 45 2 2 2 2" xfId="13101" xr:uid="{00000000-0005-0000-0000-00002A330000}"/>
    <cellStyle name="40% - Accent4 45 2 3" xfId="13102" xr:uid="{00000000-0005-0000-0000-00002B330000}"/>
    <cellStyle name="40% - Accent4 45 3" xfId="13103" xr:uid="{00000000-0005-0000-0000-00002C330000}"/>
    <cellStyle name="40% - Accent4 45 3 2" xfId="13104" xr:uid="{00000000-0005-0000-0000-00002D330000}"/>
    <cellStyle name="40% - Accent4 45 3 2 2" xfId="13105" xr:uid="{00000000-0005-0000-0000-00002E330000}"/>
    <cellStyle name="40% - Accent4 45 4" xfId="13106" xr:uid="{00000000-0005-0000-0000-00002F330000}"/>
    <cellStyle name="40% - Accent4 45 5" xfId="13107" xr:uid="{00000000-0005-0000-0000-000030330000}"/>
    <cellStyle name="40% - Accent4 45 6" xfId="13108" xr:uid="{00000000-0005-0000-0000-000031330000}"/>
    <cellStyle name="40% - Accent4 45 7" xfId="13109" xr:uid="{00000000-0005-0000-0000-000032330000}"/>
    <cellStyle name="40% - Accent4 46" xfId="13110" xr:uid="{00000000-0005-0000-0000-000033330000}"/>
    <cellStyle name="40% - Accent4 46 2" xfId="13111" xr:uid="{00000000-0005-0000-0000-000034330000}"/>
    <cellStyle name="40% - Accent4 46 2 2" xfId="13112" xr:uid="{00000000-0005-0000-0000-000035330000}"/>
    <cellStyle name="40% - Accent4 46 2 2 2" xfId="13113" xr:uid="{00000000-0005-0000-0000-000036330000}"/>
    <cellStyle name="40% - Accent4 46 2 2 2 2" xfId="13114" xr:uid="{00000000-0005-0000-0000-000037330000}"/>
    <cellStyle name="40% - Accent4 46 2 3" xfId="13115" xr:uid="{00000000-0005-0000-0000-000038330000}"/>
    <cellStyle name="40% - Accent4 46 3" xfId="13116" xr:uid="{00000000-0005-0000-0000-000039330000}"/>
    <cellStyle name="40% - Accent4 46 3 2" xfId="13117" xr:uid="{00000000-0005-0000-0000-00003A330000}"/>
    <cellStyle name="40% - Accent4 46 3 2 2" xfId="13118" xr:uid="{00000000-0005-0000-0000-00003B330000}"/>
    <cellStyle name="40% - Accent4 46 4" xfId="13119" xr:uid="{00000000-0005-0000-0000-00003C330000}"/>
    <cellStyle name="40% - Accent4 46 5" xfId="13120" xr:uid="{00000000-0005-0000-0000-00003D330000}"/>
    <cellStyle name="40% - Accent4 46 6" xfId="13121" xr:uid="{00000000-0005-0000-0000-00003E330000}"/>
    <cellStyle name="40% - Accent4 46 7" xfId="13122" xr:uid="{00000000-0005-0000-0000-00003F330000}"/>
    <cellStyle name="40% - Accent4 47" xfId="13123" xr:uid="{00000000-0005-0000-0000-000040330000}"/>
    <cellStyle name="40% - Accent4 47 2" xfId="13124" xr:uid="{00000000-0005-0000-0000-000041330000}"/>
    <cellStyle name="40% - Accent4 47 2 2" xfId="13125" xr:uid="{00000000-0005-0000-0000-000042330000}"/>
    <cellStyle name="40% - Accent4 47 2 2 2" xfId="13126" xr:uid="{00000000-0005-0000-0000-000043330000}"/>
    <cellStyle name="40% - Accent4 47 2 2 2 2" xfId="13127" xr:uid="{00000000-0005-0000-0000-000044330000}"/>
    <cellStyle name="40% - Accent4 47 2 3" xfId="13128" xr:uid="{00000000-0005-0000-0000-000045330000}"/>
    <cellStyle name="40% - Accent4 47 3" xfId="13129" xr:uid="{00000000-0005-0000-0000-000046330000}"/>
    <cellStyle name="40% - Accent4 47 3 2" xfId="13130" xr:uid="{00000000-0005-0000-0000-000047330000}"/>
    <cellStyle name="40% - Accent4 47 3 2 2" xfId="13131" xr:uid="{00000000-0005-0000-0000-000048330000}"/>
    <cellStyle name="40% - Accent4 47 4" xfId="13132" xr:uid="{00000000-0005-0000-0000-000049330000}"/>
    <cellStyle name="40% - Accent4 47 5" xfId="13133" xr:uid="{00000000-0005-0000-0000-00004A330000}"/>
    <cellStyle name="40% - Accent4 47 6" xfId="13134" xr:uid="{00000000-0005-0000-0000-00004B330000}"/>
    <cellStyle name="40% - Accent4 47 7" xfId="13135" xr:uid="{00000000-0005-0000-0000-00004C330000}"/>
    <cellStyle name="40% - Accent4 48" xfId="13136" xr:uid="{00000000-0005-0000-0000-00004D330000}"/>
    <cellStyle name="40% - Accent4 48 2" xfId="13137" xr:uid="{00000000-0005-0000-0000-00004E330000}"/>
    <cellStyle name="40% - Accent4 48 2 2" xfId="13138" xr:uid="{00000000-0005-0000-0000-00004F330000}"/>
    <cellStyle name="40% - Accent4 48 2 2 2" xfId="13139" xr:uid="{00000000-0005-0000-0000-000050330000}"/>
    <cellStyle name="40% - Accent4 48 2 2 2 2" xfId="13140" xr:uid="{00000000-0005-0000-0000-000051330000}"/>
    <cellStyle name="40% - Accent4 48 2 3" xfId="13141" xr:uid="{00000000-0005-0000-0000-000052330000}"/>
    <cellStyle name="40% - Accent4 48 3" xfId="13142" xr:uid="{00000000-0005-0000-0000-000053330000}"/>
    <cellStyle name="40% - Accent4 48 3 2" xfId="13143" xr:uid="{00000000-0005-0000-0000-000054330000}"/>
    <cellStyle name="40% - Accent4 48 3 2 2" xfId="13144" xr:uid="{00000000-0005-0000-0000-000055330000}"/>
    <cellStyle name="40% - Accent4 48 4" xfId="13145" xr:uid="{00000000-0005-0000-0000-000056330000}"/>
    <cellStyle name="40% - Accent4 48 5" xfId="13146" xr:uid="{00000000-0005-0000-0000-000057330000}"/>
    <cellStyle name="40% - Accent4 48 6" xfId="13147" xr:uid="{00000000-0005-0000-0000-000058330000}"/>
    <cellStyle name="40% - Accent4 48 7" xfId="13148" xr:uid="{00000000-0005-0000-0000-000059330000}"/>
    <cellStyle name="40% - Accent4 49" xfId="13149" xr:uid="{00000000-0005-0000-0000-00005A330000}"/>
    <cellStyle name="40% - Accent4 49 2" xfId="13150" xr:uid="{00000000-0005-0000-0000-00005B330000}"/>
    <cellStyle name="40% - Accent4 49 2 2" xfId="13151" xr:uid="{00000000-0005-0000-0000-00005C330000}"/>
    <cellStyle name="40% - Accent4 49 2 2 2" xfId="13152" xr:uid="{00000000-0005-0000-0000-00005D330000}"/>
    <cellStyle name="40% - Accent4 49 2 2 2 2" xfId="13153" xr:uid="{00000000-0005-0000-0000-00005E330000}"/>
    <cellStyle name="40% - Accent4 49 2 3" xfId="13154" xr:uid="{00000000-0005-0000-0000-00005F330000}"/>
    <cellStyle name="40% - Accent4 49 3" xfId="13155" xr:uid="{00000000-0005-0000-0000-000060330000}"/>
    <cellStyle name="40% - Accent4 49 3 2" xfId="13156" xr:uid="{00000000-0005-0000-0000-000061330000}"/>
    <cellStyle name="40% - Accent4 49 3 2 2" xfId="13157" xr:uid="{00000000-0005-0000-0000-000062330000}"/>
    <cellStyle name="40% - Accent4 49 4" xfId="13158" xr:uid="{00000000-0005-0000-0000-000063330000}"/>
    <cellStyle name="40% - Accent4 49 5" xfId="13159" xr:uid="{00000000-0005-0000-0000-000064330000}"/>
    <cellStyle name="40% - Accent4 49 6" xfId="13160" xr:uid="{00000000-0005-0000-0000-000065330000}"/>
    <cellStyle name="40% - Accent4 49 7" xfId="13161" xr:uid="{00000000-0005-0000-0000-000066330000}"/>
    <cellStyle name="40% - Accent4 5" xfId="13162" xr:uid="{00000000-0005-0000-0000-000067330000}"/>
    <cellStyle name="40% - Accent4 5 10" xfId="13163" xr:uid="{00000000-0005-0000-0000-000068330000}"/>
    <cellStyle name="40% - Accent4 5 11" xfId="13164" xr:uid="{00000000-0005-0000-0000-000069330000}"/>
    <cellStyle name="40% - Accent4 5 12" xfId="13165" xr:uid="{00000000-0005-0000-0000-00006A330000}"/>
    <cellStyle name="40% - Accent4 5 2" xfId="13166" xr:uid="{00000000-0005-0000-0000-00006B330000}"/>
    <cellStyle name="40% - Accent4 5 2 10" xfId="13167" xr:uid="{00000000-0005-0000-0000-00006C330000}"/>
    <cellStyle name="40% - Accent4 5 2 11" xfId="13168" xr:uid="{00000000-0005-0000-0000-00006D330000}"/>
    <cellStyle name="40% - Accent4 5 2 2" xfId="13169" xr:uid="{00000000-0005-0000-0000-00006E330000}"/>
    <cellStyle name="40% - Accent4 5 2 2 10" xfId="13170" xr:uid="{00000000-0005-0000-0000-00006F330000}"/>
    <cellStyle name="40% - Accent4 5 2 2 11" xfId="13171" xr:uid="{00000000-0005-0000-0000-000070330000}"/>
    <cellStyle name="40% - Accent4 5 2 2 2" xfId="13172" xr:uid="{00000000-0005-0000-0000-000071330000}"/>
    <cellStyle name="40% - Accent4 5 2 2 2 2" xfId="13173" xr:uid="{00000000-0005-0000-0000-000072330000}"/>
    <cellStyle name="40% - Accent4 5 2 2 3" xfId="13174" xr:uid="{00000000-0005-0000-0000-000073330000}"/>
    <cellStyle name="40% - Accent4 5 2 2 4" xfId="13175" xr:uid="{00000000-0005-0000-0000-000074330000}"/>
    <cellStyle name="40% - Accent4 5 2 2 5" xfId="13176" xr:uid="{00000000-0005-0000-0000-000075330000}"/>
    <cellStyle name="40% - Accent4 5 2 2 6" xfId="13177" xr:uid="{00000000-0005-0000-0000-000076330000}"/>
    <cellStyle name="40% - Accent4 5 2 2 7" xfId="13178" xr:uid="{00000000-0005-0000-0000-000077330000}"/>
    <cellStyle name="40% - Accent4 5 2 2 8" xfId="13179" xr:uid="{00000000-0005-0000-0000-000078330000}"/>
    <cellStyle name="40% - Accent4 5 2 2 9" xfId="13180" xr:uid="{00000000-0005-0000-0000-000079330000}"/>
    <cellStyle name="40% - Accent4 5 2 3" xfId="13181" xr:uid="{00000000-0005-0000-0000-00007A330000}"/>
    <cellStyle name="40% - Accent4 5 2 3 2" xfId="13182" xr:uid="{00000000-0005-0000-0000-00007B330000}"/>
    <cellStyle name="40% - Accent4 5 2 4" xfId="13183" xr:uid="{00000000-0005-0000-0000-00007C330000}"/>
    <cellStyle name="40% - Accent4 5 2 5" xfId="13184" xr:uid="{00000000-0005-0000-0000-00007D330000}"/>
    <cellStyle name="40% - Accent4 5 2 6" xfId="13185" xr:uid="{00000000-0005-0000-0000-00007E330000}"/>
    <cellStyle name="40% - Accent4 5 2 7" xfId="13186" xr:uid="{00000000-0005-0000-0000-00007F330000}"/>
    <cellStyle name="40% - Accent4 5 2 8" xfId="13187" xr:uid="{00000000-0005-0000-0000-000080330000}"/>
    <cellStyle name="40% - Accent4 5 2 9" xfId="13188" xr:uid="{00000000-0005-0000-0000-000081330000}"/>
    <cellStyle name="40% - Accent4 5 3" xfId="13189" xr:uid="{00000000-0005-0000-0000-000082330000}"/>
    <cellStyle name="40% - Accent4 5 3 10" xfId="13190" xr:uid="{00000000-0005-0000-0000-000083330000}"/>
    <cellStyle name="40% - Accent4 5 3 11" xfId="13191" xr:uid="{00000000-0005-0000-0000-000084330000}"/>
    <cellStyle name="40% - Accent4 5 3 2" xfId="13192" xr:uid="{00000000-0005-0000-0000-000085330000}"/>
    <cellStyle name="40% - Accent4 5 3 3" xfId="13193" xr:uid="{00000000-0005-0000-0000-000086330000}"/>
    <cellStyle name="40% - Accent4 5 3 4" xfId="13194" xr:uid="{00000000-0005-0000-0000-000087330000}"/>
    <cellStyle name="40% - Accent4 5 3 5" xfId="13195" xr:uid="{00000000-0005-0000-0000-000088330000}"/>
    <cellStyle name="40% - Accent4 5 3 6" xfId="13196" xr:uid="{00000000-0005-0000-0000-000089330000}"/>
    <cellStyle name="40% - Accent4 5 3 7" xfId="13197" xr:uid="{00000000-0005-0000-0000-00008A330000}"/>
    <cellStyle name="40% - Accent4 5 3 8" xfId="13198" xr:uid="{00000000-0005-0000-0000-00008B330000}"/>
    <cellStyle name="40% - Accent4 5 3 9" xfId="13199" xr:uid="{00000000-0005-0000-0000-00008C330000}"/>
    <cellStyle name="40% - Accent4 5 4" xfId="13200" xr:uid="{00000000-0005-0000-0000-00008D330000}"/>
    <cellStyle name="40% - Accent4 5 4 2" xfId="13201" xr:uid="{00000000-0005-0000-0000-00008E330000}"/>
    <cellStyle name="40% - Accent4 5 5" xfId="13202" xr:uid="{00000000-0005-0000-0000-00008F330000}"/>
    <cellStyle name="40% - Accent4 5 5 2" xfId="13203" xr:uid="{00000000-0005-0000-0000-000090330000}"/>
    <cellStyle name="40% - Accent4 5 6" xfId="13204" xr:uid="{00000000-0005-0000-0000-000091330000}"/>
    <cellStyle name="40% - Accent4 5 7" xfId="13205" xr:uid="{00000000-0005-0000-0000-000092330000}"/>
    <cellStyle name="40% - Accent4 5 8" xfId="13206" xr:uid="{00000000-0005-0000-0000-000093330000}"/>
    <cellStyle name="40% - Accent4 5 9" xfId="13207" xr:uid="{00000000-0005-0000-0000-000094330000}"/>
    <cellStyle name="40% - Accent4 50" xfId="13208" xr:uid="{00000000-0005-0000-0000-000095330000}"/>
    <cellStyle name="40% - Accent4 50 2" xfId="13209" xr:uid="{00000000-0005-0000-0000-000096330000}"/>
    <cellStyle name="40% - Accent4 50 2 2" xfId="13210" xr:uid="{00000000-0005-0000-0000-000097330000}"/>
    <cellStyle name="40% - Accent4 50 3" xfId="13211" xr:uid="{00000000-0005-0000-0000-000098330000}"/>
    <cellStyle name="40% - Accent4 51" xfId="13212" xr:uid="{00000000-0005-0000-0000-000099330000}"/>
    <cellStyle name="40% - Accent4 51 2" xfId="13213" xr:uid="{00000000-0005-0000-0000-00009A330000}"/>
    <cellStyle name="40% - Accent4 51 2 2" xfId="13214" xr:uid="{00000000-0005-0000-0000-00009B330000}"/>
    <cellStyle name="40% - Accent4 51 3" xfId="13215" xr:uid="{00000000-0005-0000-0000-00009C330000}"/>
    <cellStyle name="40% - Accent4 52" xfId="13216" xr:uid="{00000000-0005-0000-0000-00009D330000}"/>
    <cellStyle name="40% - Accent4 52 2" xfId="13217" xr:uid="{00000000-0005-0000-0000-00009E330000}"/>
    <cellStyle name="40% - Accent4 52 2 2" xfId="13218" xr:uid="{00000000-0005-0000-0000-00009F330000}"/>
    <cellStyle name="40% - Accent4 52 3" xfId="13219" xr:uid="{00000000-0005-0000-0000-0000A0330000}"/>
    <cellStyle name="40% - Accent4 53" xfId="13220" xr:uid="{00000000-0005-0000-0000-0000A1330000}"/>
    <cellStyle name="40% - Accent4 53 2" xfId="13221" xr:uid="{00000000-0005-0000-0000-0000A2330000}"/>
    <cellStyle name="40% - Accent4 53 2 2" xfId="13222" xr:uid="{00000000-0005-0000-0000-0000A3330000}"/>
    <cellStyle name="40% - Accent4 53 3" xfId="13223" xr:uid="{00000000-0005-0000-0000-0000A4330000}"/>
    <cellStyle name="40% - Accent4 54" xfId="13224" xr:uid="{00000000-0005-0000-0000-0000A5330000}"/>
    <cellStyle name="40% - Accent4 54 2" xfId="13225" xr:uid="{00000000-0005-0000-0000-0000A6330000}"/>
    <cellStyle name="40% - Accent4 54 2 2" xfId="13226" xr:uid="{00000000-0005-0000-0000-0000A7330000}"/>
    <cellStyle name="40% - Accent4 54 3" xfId="13227" xr:uid="{00000000-0005-0000-0000-0000A8330000}"/>
    <cellStyle name="40% - Accent4 55" xfId="13228" xr:uid="{00000000-0005-0000-0000-0000A9330000}"/>
    <cellStyle name="40% - Accent4 55 2" xfId="13229" xr:uid="{00000000-0005-0000-0000-0000AA330000}"/>
    <cellStyle name="40% - Accent4 55 2 2" xfId="13230" xr:uid="{00000000-0005-0000-0000-0000AB330000}"/>
    <cellStyle name="40% - Accent4 55 3" xfId="13231" xr:uid="{00000000-0005-0000-0000-0000AC330000}"/>
    <cellStyle name="40% - Accent4 56" xfId="13232" xr:uid="{00000000-0005-0000-0000-0000AD330000}"/>
    <cellStyle name="40% - Accent4 56 2" xfId="13233" xr:uid="{00000000-0005-0000-0000-0000AE330000}"/>
    <cellStyle name="40% - Accent4 56 2 2" xfId="13234" xr:uid="{00000000-0005-0000-0000-0000AF330000}"/>
    <cellStyle name="40% - Accent4 56 3" xfId="13235" xr:uid="{00000000-0005-0000-0000-0000B0330000}"/>
    <cellStyle name="40% - Accent4 57" xfId="13236" xr:uid="{00000000-0005-0000-0000-0000B1330000}"/>
    <cellStyle name="40% - Accent4 57 2" xfId="13237" xr:uid="{00000000-0005-0000-0000-0000B2330000}"/>
    <cellStyle name="40% - Accent4 57 2 2" xfId="13238" xr:uid="{00000000-0005-0000-0000-0000B3330000}"/>
    <cellStyle name="40% - Accent4 57 3" xfId="13239" xr:uid="{00000000-0005-0000-0000-0000B4330000}"/>
    <cellStyle name="40% - Accent4 58" xfId="13240" xr:uid="{00000000-0005-0000-0000-0000B5330000}"/>
    <cellStyle name="40% - Accent4 58 2" xfId="13241" xr:uid="{00000000-0005-0000-0000-0000B6330000}"/>
    <cellStyle name="40% - Accent4 58 2 2" xfId="13242" xr:uid="{00000000-0005-0000-0000-0000B7330000}"/>
    <cellStyle name="40% - Accent4 58 3" xfId="13243" xr:uid="{00000000-0005-0000-0000-0000B8330000}"/>
    <cellStyle name="40% - Accent4 59" xfId="13244" xr:uid="{00000000-0005-0000-0000-0000B9330000}"/>
    <cellStyle name="40% - Accent4 59 2" xfId="13245" xr:uid="{00000000-0005-0000-0000-0000BA330000}"/>
    <cellStyle name="40% - Accent4 59 2 2" xfId="13246" xr:uid="{00000000-0005-0000-0000-0000BB330000}"/>
    <cellStyle name="40% - Accent4 59 3" xfId="13247" xr:uid="{00000000-0005-0000-0000-0000BC330000}"/>
    <cellStyle name="40% - Accent4 6" xfId="13248" xr:uid="{00000000-0005-0000-0000-0000BD330000}"/>
    <cellStyle name="40% - Accent4 6 10" xfId="13249" xr:uid="{00000000-0005-0000-0000-0000BE330000}"/>
    <cellStyle name="40% - Accent4 6 11" xfId="13250" xr:uid="{00000000-0005-0000-0000-0000BF330000}"/>
    <cellStyle name="40% - Accent4 6 12" xfId="13251" xr:uid="{00000000-0005-0000-0000-0000C0330000}"/>
    <cellStyle name="40% - Accent4 6 2" xfId="13252" xr:uid="{00000000-0005-0000-0000-0000C1330000}"/>
    <cellStyle name="40% - Accent4 6 2 10" xfId="13253" xr:uid="{00000000-0005-0000-0000-0000C2330000}"/>
    <cellStyle name="40% - Accent4 6 2 11" xfId="13254" xr:uid="{00000000-0005-0000-0000-0000C3330000}"/>
    <cellStyle name="40% - Accent4 6 2 2" xfId="13255" xr:uid="{00000000-0005-0000-0000-0000C4330000}"/>
    <cellStyle name="40% - Accent4 6 2 2 10" xfId="13256" xr:uid="{00000000-0005-0000-0000-0000C5330000}"/>
    <cellStyle name="40% - Accent4 6 2 2 11" xfId="13257" xr:uid="{00000000-0005-0000-0000-0000C6330000}"/>
    <cellStyle name="40% - Accent4 6 2 2 2" xfId="13258" xr:uid="{00000000-0005-0000-0000-0000C7330000}"/>
    <cellStyle name="40% - Accent4 6 2 2 2 2" xfId="13259" xr:uid="{00000000-0005-0000-0000-0000C8330000}"/>
    <cellStyle name="40% - Accent4 6 2 2 3" xfId="13260" xr:uid="{00000000-0005-0000-0000-0000C9330000}"/>
    <cellStyle name="40% - Accent4 6 2 2 4" xfId="13261" xr:uid="{00000000-0005-0000-0000-0000CA330000}"/>
    <cellStyle name="40% - Accent4 6 2 2 5" xfId="13262" xr:uid="{00000000-0005-0000-0000-0000CB330000}"/>
    <cellStyle name="40% - Accent4 6 2 2 6" xfId="13263" xr:uid="{00000000-0005-0000-0000-0000CC330000}"/>
    <cellStyle name="40% - Accent4 6 2 2 7" xfId="13264" xr:uid="{00000000-0005-0000-0000-0000CD330000}"/>
    <cellStyle name="40% - Accent4 6 2 2 8" xfId="13265" xr:uid="{00000000-0005-0000-0000-0000CE330000}"/>
    <cellStyle name="40% - Accent4 6 2 2 9" xfId="13266" xr:uid="{00000000-0005-0000-0000-0000CF330000}"/>
    <cellStyle name="40% - Accent4 6 2 3" xfId="13267" xr:uid="{00000000-0005-0000-0000-0000D0330000}"/>
    <cellStyle name="40% - Accent4 6 2 3 2" xfId="13268" xr:uid="{00000000-0005-0000-0000-0000D1330000}"/>
    <cellStyle name="40% - Accent4 6 2 4" xfId="13269" xr:uid="{00000000-0005-0000-0000-0000D2330000}"/>
    <cellStyle name="40% - Accent4 6 2 5" xfId="13270" xr:uid="{00000000-0005-0000-0000-0000D3330000}"/>
    <cellStyle name="40% - Accent4 6 2 6" xfId="13271" xr:uid="{00000000-0005-0000-0000-0000D4330000}"/>
    <cellStyle name="40% - Accent4 6 2 7" xfId="13272" xr:uid="{00000000-0005-0000-0000-0000D5330000}"/>
    <cellStyle name="40% - Accent4 6 2 8" xfId="13273" xr:uid="{00000000-0005-0000-0000-0000D6330000}"/>
    <cellStyle name="40% - Accent4 6 2 9" xfId="13274" xr:uid="{00000000-0005-0000-0000-0000D7330000}"/>
    <cellStyle name="40% - Accent4 6 3" xfId="13275" xr:uid="{00000000-0005-0000-0000-0000D8330000}"/>
    <cellStyle name="40% - Accent4 6 3 10" xfId="13276" xr:uid="{00000000-0005-0000-0000-0000D9330000}"/>
    <cellStyle name="40% - Accent4 6 3 11" xfId="13277" xr:uid="{00000000-0005-0000-0000-0000DA330000}"/>
    <cellStyle name="40% - Accent4 6 3 2" xfId="13278" xr:uid="{00000000-0005-0000-0000-0000DB330000}"/>
    <cellStyle name="40% - Accent4 6 3 3" xfId="13279" xr:uid="{00000000-0005-0000-0000-0000DC330000}"/>
    <cellStyle name="40% - Accent4 6 3 4" xfId="13280" xr:uid="{00000000-0005-0000-0000-0000DD330000}"/>
    <cellStyle name="40% - Accent4 6 3 5" xfId="13281" xr:uid="{00000000-0005-0000-0000-0000DE330000}"/>
    <cellStyle name="40% - Accent4 6 3 6" xfId="13282" xr:uid="{00000000-0005-0000-0000-0000DF330000}"/>
    <cellStyle name="40% - Accent4 6 3 7" xfId="13283" xr:uid="{00000000-0005-0000-0000-0000E0330000}"/>
    <cellStyle name="40% - Accent4 6 3 8" xfId="13284" xr:uid="{00000000-0005-0000-0000-0000E1330000}"/>
    <cellStyle name="40% - Accent4 6 3 9" xfId="13285" xr:uid="{00000000-0005-0000-0000-0000E2330000}"/>
    <cellStyle name="40% - Accent4 6 4" xfId="13286" xr:uid="{00000000-0005-0000-0000-0000E3330000}"/>
    <cellStyle name="40% - Accent4 6 4 2" xfId="13287" xr:uid="{00000000-0005-0000-0000-0000E4330000}"/>
    <cellStyle name="40% - Accent4 6 5" xfId="13288" xr:uid="{00000000-0005-0000-0000-0000E5330000}"/>
    <cellStyle name="40% - Accent4 6 5 2" xfId="13289" xr:uid="{00000000-0005-0000-0000-0000E6330000}"/>
    <cellStyle name="40% - Accent4 6 6" xfId="13290" xr:uid="{00000000-0005-0000-0000-0000E7330000}"/>
    <cellStyle name="40% - Accent4 6 7" xfId="13291" xr:uid="{00000000-0005-0000-0000-0000E8330000}"/>
    <cellStyle name="40% - Accent4 6 8" xfId="13292" xr:uid="{00000000-0005-0000-0000-0000E9330000}"/>
    <cellStyle name="40% - Accent4 6 9" xfId="13293" xr:uid="{00000000-0005-0000-0000-0000EA330000}"/>
    <cellStyle name="40% - Accent4 60" xfId="13294" xr:uid="{00000000-0005-0000-0000-0000EB330000}"/>
    <cellStyle name="40% - Accent4 60 2" xfId="13295" xr:uid="{00000000-0005-0000-0000-0000EC330000}"/>
    <cellStyle name="40% - Accent4 60 2 2" xfId="13296" xr:uid="{00000000-0005-0000-0000-0000ED330000}"/>
    <cellStyle name="40% - Accent4 60 3" xfId="13297" xr:uid="{00000000-0005-0000-0000-0000EE330000}"/>
    <cellStyle name="40% - Accent4 61" xfId="13298" xr:uid="{00000000-0005-0000-0000-0000EF330000}"/>
    <cellStyle name="40% - Accent4 61 2" xfId="13299" xr:uid="{00000000-0005-0000-0000-0000F0330000}"/>
    <cellStyle name="40% - Accent4 61 2 2" xfId="13300" xr:uid="{00000000-0005-0000-0000-0000F1330000}"/>
    <cellStyle name="40% - Accent4 61 3" xfId="13301" xr:uid="{00000000-0005-0000-0000-0000F2330000}"/>
    <cellStyle name="40% - Accent4 62" xfId="13302" xr:uid="{00000000-0005-0000-0000-0000F3330000}"/>
    <cellStyle name="40% - Accent4 62 2" xfId="13303" xr:uid="{00000000-0005-0000-0000-0000F4330000}"/>
    <cellStyle name="40% - Accent4 62 2 2" xfId="13304" xr:uid="{00000000-0005-0000-0000-0000F5330000}"/>
    <cellStyle name="40% - Accent4 62 3" xfId="13305" xr:uid="{00000000-0005-0000-0000-0000F6330000}"/>
    <cellStyle name="40% - Accent4 63" xfId="13306" xr:uid="{00000000-0005-0000-0000-0000F7330000}"/>
    <cellStyle name="40% - Accent4 64" xfId="13307" xr:uid="{00000000-0005-0000-0000-0000F8330000}"/>
    <cellStyle name="40% - Accent4 65" xfId="13308" xr:uid="{00000000-0005-0000-0000-0000F9330000}"/>
    <cellStyle name="40% - Accent4 65 2" xfId="13309" xr:uid="{00000000-0005-0000-0000-0000FA330000}"/>
    <cellStyle name="40% - Accent4 66" xfId="13310" xr:uid="{00000000-0005-0000-0000-0000FB330000}"/>
    <cellStyle name="40% - Accent4 66 10" xfId="13311" xr:uid="{00000000-0005-0000-0000-0000FC330000}"/>
    <cellStyle name="40% - Accent4 66 11" xfId="13312" xr:uid="{00000000-0005-0000-0000-0000FD330000}"/>
    <cellStyle name="40% - Accent4 66 12" xfId="13313" xr:uid="{00000000-0005-0000-0000-0000FE330000}"/>
    <cellStyle name="40% - Accent4 66 13" xfId="13314" xr:uid="{00000000-0005-0000-0000-0000FF330000}"/>
    <cellStyle name="40% - Accent4 66 14" xfId="13315" xr:uid="{00000000-0005-0000-0000-000000340000}"/>
    <cellStyle name="40% - Accent4 66 15" xfId="13316" xr:uid="{00000000-0005-0000-0000-000001340000}"/>
    <cellStyle name="40% - Accent4 66 16" xfId="13317" xr:uid="{00000000-0005-0000-0000-000002340000}"/>
    <cellStyle name="40% - Accent4 66 17" xfId="13318" xr:uid="{00000000-0005-0000-0000-000003340000}"/>
    <cellStyle name="40% - Accent4 66 18" xfId="13319" xr:uid="{00000000-0005-0000-0000-000004340000}"/>
    <cellStyle name="40% - Accent4 66 19" xfId="13320" xr:uid="{00000000-0005-0000-0000-000005340000}"/>
    <cellStyle name="40% - Accent4 66 2" xfId="13321" xr:uid="{00000000-0005-0000-0000-000006340000}"/>
    <cellStyle name="40% - Accent4 66 20" xfId="13322" xr:uid="{00000000-0005-0000-0000-000007340000}"/>
    <cellStyle name="40% - Accent4 66 21" xfId="13323" xr:uid="{00000000-0005-0000-0000-000008340000}"/>
    <cellStyle name="40% - Accent4 66 22" xfId="13324" xr:uid="{00000000-0005-0000-0000-000009340000}"/>
    <cellStyle name="40% - Accent4 66 23" xfId="13325" xr:uid="{00000000-0005-0000-0000-00000A340000}"/>
    <cellStyle name="40% - Accent4 66 24" xfId="13326" xr:uid="{00000000-0005-0000-0000-00000B340000}"/>
    <cellStyle name="40% - Accent4 66 25" xfId="13327" xr:uid="{00000000-0005-0000-0000-00000C340000}"/>
    <cellStyle name="40% - Accent4 66 26" xfId="13328" xr:uid="{00000000-0005-0000-0000-00000D340000}"/>
    <cellStyle name="40% - Accent4 66 27" xfId="13329" xr:uid="{00000000-0005-0000-0000-00000E340000}"/>
    <cellStyle name="40% - Accent4 66 28" xfId="13330" xr:uid="{00000000-0005-0000-0000-00000F340000}"/>
    <cellStyle name="40% - Accent4 66 29" xfId="13331" xr:uid="{00000000-0005-0000-0000-000010340000}"/>
    <cellStyle name="40% - Accent4 66 3" xfId="13332" xr:uid="{00000000-0005-0000-0000-000011340000}"/>
    <cellStyle name="40% - Accent4 66 30" xfId="13333" xr:uid="{00000000-0005-0000-0000-000012340000}"/>
    <cellStyle name="40% - Accent4 66 31" xfId="13334" xr:uid="{00000000-0005-0000-0000-000013340000}"/>
    <cellStyle name="40% - Accent4 66 32" xfId="13335" xr:uid="{00000000-0005-0000-0000-000014340000}"/>
    <cellStyle name="40% - Accent4 66 33" xfId="13336" xr:uid="{00000000-0005-0000-0000-000015340000}"/>
    <cellStyle name="40% - Accent4 66 34" xfId="13337" xr:uid="{00000000-0005-0000-0000-000016340000}"/>
    <cellStyle name="40% - Accent4 66 35" xfId="13338" xr:uid="{00000000-0005-0000-0000-000017340000}"/>
    <cellStyle name="40% - Accent4 66 36" xfId="13339" xr:uid="{00000000-0005-0000-0000-000018340000}"/>
    <cellStyle name="40% - Accent4 66 37" xfId="13340" xr:uid="{00000000-0005-0000-0000-000019340000}"/>
    <cellStyle name="40% - Accent4 66 38" xfId="13341" xr:uid="{00000000-0005-0000-0000-00001A340000}"/>
    <cellStyle name="40% - Accent4 66 39" xfId="13342" xr:uid="{00000000-0005-0000-0000-00001B340000}"/>
    <cellStyle name="40% - Accent4 66 4" xfId="13343" xr:uid="{00000000-0005-0000-0000-00001C340000}"/>
    <cellStyle name="40% - Accent4 66 40" xfId="13344" xr:uid="{00000000-0005-0000-0000-00001D340000}"/>
    <cellStyle name="40% - Accent4 66 41" xfId="13345" xr:uid="{00000000-0005-0000-0000-00001E340000}"/>
    <cellStyle name="40% - Accent4 66 42" xfId="13346" xr:uid="{00000000-0005-0000-0000-00001F340000}"/>
    <cellStyle name="40% - Accent4 66 43" xfId="13347" xr:uid="{00000000-0005-0000-0000-000020340000}"/>
    <cellStyle name="40% - Accent4 66 44" xfId="13348" xr:uid="{00000000-0005-0000-0000-000021340000}"/>
    <cellStyle name="40% - Accent4 66 45" xfId="13349" xr:uid="{00000000-0005-0000-0000-000022340000}"/>
    <cellStyle name="40% - Accent4 66 46" xfId="13350" xr:uid="{00000000-0005-0000-0000-000023340000}"/>
    <cellStyle name="40% - Accent4 66 47" xfId="13351" xr:uid="{00000000-0005-0000-0000-000024340000}"/>
    <cellStyle name="40% - Accent4 66 48" xfId="13352" xr:uid="{00000000-0005-0000-0000-000025340000}"/>
    <cellStyle name="40% - Accent4 66 49" xfId="13353" xr:uid="{00000000-0005-0000-0000-000026340000}"/>
    <cellStyle name="40% - Accent4 66 5" xfId="13354" xr:uid="{00000000-0005-0000-0000-000027340000}"/>
    <cellStyle name="40% - Accent4 66 50" xfId="13355" xr:uid="{00000000-0005-0000-0000-000028340000}"/>
    <cellStyle name="40% - Accent4 66 51" xfId="13356" xr:uid="{00000000-0005-0000-0000-000029340000}"/>
    <cellStyle name="40% - Accent4 66 52" xfId="13357" xr:uid="{00000000-0005-0000-0000-00002A340000}"/>
    <cellStyle name="40% - Accent4 66 53" xfId="13358" xr:uid="{00000000-0005-0000-0000-00002B340000}"/>
    <cellStyle name="40% - Accent4 66 54" xfId="13359" xr:uid="{00000000-0005-0000-0000-00002C340000}"/>
    <cellStyle name="40% - Accent4 66 55" xfId="13360" xr:uid="{00000000-0005-0000-0000-00002D340000}"/>
    <cellStyle name="40% - Accent4 66 56" xfId="13361" xr:uid="{00000000-0005-0000-0000-00002E340000}"/>
    <cellStyle name="40% - Accent4 66 57" xfId="13362" xr:uid="{00000000-0005-0000-0000-00002F340000}"/>
    <cellStyle name="40% - Accent4 66 58" xfId="13363" xr:uid="{00000000-0005-0000-0000-000030340000}"/>
    <cellStyle name="40% - Accent4 66 59" xfId="13364" xr:uid="{00000000-0005-0000-0000-000031340000}"/>
    <cellStyle name="40% - Accent4 66 6" xfId="13365" xr:uid="{00000000-0005-0000-0000-000032340000}"/>
    <cellStyle name="40% - Accent4 66 60" xfId="13366" xr:uid="{00000000-0005-0000-0000-000033340000}"/>
    <cellStyle name="40% - Accent4 66 61" xfId="13367" xr:uid="{00000000-0005-0000-0000-000034340000}"/>
    <cellStyle name="40% - Accent4 66 62" xfId="13368" xr:uid="{00000000-0005-0000-0000-000035340000}"/>
    <cellStyle name="40% - Accent4 66 63" xfId="13369" xr:uid="{00000000-0005-0000-0000-000036340000}"/>
    <cellStyle name="40% - Accent4 66 64" xfId="13370" xr:uid="{00000000-0005-0000-0000-000037340000}"/>
    <cellStyle name="40% - Accent4 66 65" xfId="13371" xr:uid="{00000000-0005-0000-0000-000038340000}"/>
    <cellStyle name="40% - Accent4 66 66" xfId="13372" xr:uid="{00000000-0005-0000-0000-000039340000}"/>
    <cellStyle name="40% - Accent4 66 67" xfId="13373" xr:uid="{00000000-0005-0000-0000-00003A340000}"/>
    <cellStyle name="40% - Accent4 66 68" xfId="13374" xr:uid="{00000000-0005-0000-0000-00003B340000}"/>
    <cellStyle name="40% - Accent4 66 69" xfId="13375" xr:uid="{00000000-0005-0000-0000-00003C340000}"/>
    <cellStyle name="40% - Accent4 66 7" xfId="13376" xr:uid="{00000000-0005-0000-0000-00003D340000}"/>
    <cellStyle name="40% - Accent4 66 70" xfId="13377" xr:uid="{00000000-0005-0000-0000-00003E340000}"/>
    <cellStyle name="40% - Accent4 66 71" xfId="13378" xr:uid="{00000000-0005-0000-0000-00003F340000}"/>
    <cellStyle name="40% - Accent4 66 72" xfId="13379" xr:uid="{00000000-0005-0000-0000-000040340000}"/>
    <cellStyle name="40% - Accent4 66 73" xfId="13380" xr:uid="{00000000-0005-0000-0000-000041340000}"/>
    <cellStyle name="40% - Accent4 66 74" xfId="13381" xr:uid="{00000000-0005-0000-0000-000042340000}"/>
    <cellStyle name="40% - Accent4 66 75" xfId="13382" xr:uid="{00000000-0005-0000-0000-000043340000}"/>
    <cellStyle name="40% - Accent4 66 76" xfId="13383" xr:uid="{00000000-0005-0000-0000-000044340000}"/>
    <cellStyle name="40% - Accent4 66 77" xfId="13384" xr:uid="{00000000-0005-0000-0000-000045340000}"/>
    <cellStyle name="40% - Accent4 66 78" xfId="13385" xr:uid="{00000000-0005-0000-0000-000046340000}"/>
    <cellStyle name="40% - Accent4 66 79" xfId="13386" xr:uid="{00000000-0005-0000-0000-000047340000}"/>
    <cellStyle name="40% - Accent4 66 8" xfId="13387" xr:uid="{00000000-0005-0000-0000-000048340000}"/>
    <cellStyle name="40% - Accent4 66 80" xfId="13388" xr:uid="{00000000-0005-0000-0000-000049340000}"/>
    <cellStyle name="40% - Accent4 66 81" xfId="13389" xr:uid="{00000000-0005-0000-0000-00004A340000}"/>
    <cellStyle name="40% - Accent4 66 82" xfId="13390" xr:uid="{00000000-0005-0000-0000-00004B340000}"/>
    <cellStyle name="40% - Accent4 66 83" xfId="13391" xr:uid="{00000000-0005-0000-0000-00004C340000}"/>
    <cellStyle name="40% - Accent4 66 84" xfId="13392" xr:uid="{00000000-0005-0000-0000-00004D340000}"/>
    <cellStyle name="40% - Accent4 66 85" xfId="13393" xr:uid="{00000000-0005-0000-0000-00004E340000}"/>
    <cellStyle name="40% - Accent4 66 86" xfId="13394" xr:uid="{00000000-0005-0000-0000-00004F340000}"/>
    <cellStyle name="40% - Accent4 66 87" xfId="13395" xr:uid="{00000000-0005-0000-0000-000050340000}"/>
    <cellStyle name="40% - Accent4 66 88" xfId="13396" xr:uid="{00000000-0005-0000-0000-000051340000}"/>
    <cellStyle name="40% - Accent4 66 89" xfId="13397" xr:uid="{00000000-0005-0000-0000-000052340000}"/>
    <cellStyle name="40% - Accent4 66 9" xfId="13398" xr:uid="{00000000-0005-0000-0000-000053340000}"/>
    <cellStyle name="40% - Accent4 66 90" xfId="13399" xr:uid="{00000000-0005-0000-0000-000054340000}"/>
    <cellStyle name="40% - Accent4 66 91" xfId="13400" xr:uid="{00000000-0005-0000-0000-000055340000}"/>
    <cellStyle name="40% - Accent4 66 92" xfId="13401" xr:uid="{00000000-0005-0000-0000-000056340000}"/>
    <cellStyle name="40% - Accent4 66 93" xfId="13402" xr:uid="{00000000-0005-0000-0000-000057340000}"/>
    <cellStyle name="40% - Accent4 67" xfId="13403" xr:uid="{00000000-0005-0000-0000-000058340000}"/>
    <cellStyle name="40% - Accent4 67 10" xfId="13404" xr:uid="{00000000-0005-0000-0000-000059340000}"/>
    <cellStyle name="40% - Accent4 67 11" xfId="13405" xr:uid="{00000000-0005-0000-0000-00005A340000}"/>
    <cellStyle name="40% - Accent4 67 12" xfId="13406" xr:uid="{00000000-0005-0000-0000-00005B340000}"/>
    <cellStyle name="40% - Accent4 67 13" xfId="13407" xr:uid="{00000000-0005-0000-0000-00005C340000}"/>
    <cellStyle name="40% - Accent4 67 14" xfId="13408" xr:uid="{00000000-0005-0000-0000-00005D340000}"/>
    <cellStyle name="40% - Accent4 67 15" xfId="13409" xr:uid="{00000000-0005-0000-0000-00005E340000}"/>
    <cellStyle name="40% - Accent4 67 16" xfId="13410" xr:uid="{00000000-0005-0000-0000-00005F340000}"/>
    <cellStyle name="40% - Accent4 67 17" xfId="13411" xr:uid="{00000000-0005-0000-0000-000060340000}"/>
    <cellStyle name="40% - Accent4 67 18" xfId="13412" xr:uid="{00000000-0005-0000-0000-000061340000}"/>
    <cellStyle name="40% - Accent4 67 19" xfId="13413" xr:uid="{00000000-0005-0000-0000-000062340000}"/>
    <cellStyle name="40% - Accent4 67 2" xfId="13414" xr:uid="{00000000-0005-0000-0000-000063340000}"/>
    <cellStyle name="40% - Accent4 67 20" xfId="13415" xr:uid="{00000000-0005-0000-0000-000064340000}"/>
    <cellStyle name="40% - Accent4 67 21" xfId="13416" xr:uid="{00000000-0005-0000-0000-000065340000}"/>
    <cellStyle name="40% - Accent4 67 22" xfId="13417" xr:uid="{00000000-0005-0000-0000-000066340000}"/>
    <cellStyle name="40% - Accent4 67 23" xfId="13418" xr:uid="{00000000-0005-0000-0000-000067340000}"/>
    <cellStyle name="40% - Accent4 67 24" xfId="13419" xr:uid="{00000000-0005-0000-0000-000068340000}"/>
    <cellStyle name="40% - Accent4 67 25" xfId="13420" xr:uid="{00000000-0005-0000-0000-000069340000}"/>
    <cellStyle name="40% - Accent4 67 26" xfId="13421" xr:uid="{00000000-0005-0000-0000-00006A340000}"/>
    <cellStyle name="40% - Accent4 67 27" xfId="13422" xr:uid="{00000000-0005-0000-0000-00006B340000}"/>
    <cellStyle name="40% - Accent4 67 28" xfId="13423" xr:uid="{00000000-0005-0000-0000-00006C340000}"/>
    <cellStyle name="40% - Accent4 67 29" xfId="13424" xr:uid="{00000000-0005-0000-0000-00006D340000}"/>
    <cellStyle name="40% - Accent4 67 3" xfId="13425" xr:uid="{00000000-0005-0000-0000-00006E340000}"/>
    <cellStyle name="40% - Accent4 67 30" xfId="13426" xr:uid="{00000000-0005-0000-0000-00006F340000}"/>
    <cellStyle name="40% - Accent4 67 31" xfId="13427" xr:uid="{00000000-0005-0000-0000-000070340000}"/>
    <cellStyle name="40% - Accent4 67 32" xfId="13428" xr:uid="{00000000-0005-0000-0000-000071340000}"/>
    <cellStyle name="40% - Accent4 67 33" xfId="13429" xr:uid="{00000000-0005-0000-0000-000072340000}"/>
    <cellStyle name="40% - Accent4 67 34" xfId="13430" xr:uid="{00000000-0005-0000-0000-000073340000}"/>
    <cellStyle name="40% - Accent4 67 35" xfId="13431" xr:uid="{00000000-0005-0000-0000-000074340000}"/>
    <cellStyle name="40% - Accent4 67 36" xfId="13432" xr:uid="{00000000-0005-0000-0000-000075340000}"/>
    <cellStyle name="40% - Accent4 67 37" xfId="13433" xr:uid="{00000000-0005-0000-0000-000076340000}"/>
    <cellStyle name="40% - Accent4 67 38" xfId="13434" xr:uid="{00000000-0005-0000-0000-000077340000}"/>
    <cellStyle name="40% - Accent4 67 39" xfId="13435" xr:uid="{00000000-0005-0000-0000-000078340000}"/>
    <cellStyle name="40% - Accent4 67 4" xfId="13436" xr:uid="{00000000-0005-0000-0000-000079340000}"/>
    <cellStyle name="40% - Accent4 67 40" xfId="13437" xr:uid="{00000000-0005-0000-0000-00007A340000}"/>
    <cellStyle name="40% - Accent4 67 41" xfId="13438" xr:uid="{00000000-0005-0000-0000-00007B340000}"/>
    <cellStyle name="40% - Accent4 67 42" xfId="13439" xr:uid="{00000000-0005-0000-0000-00007C340000}"/>
    <cellStyle name="40% - Accent4 67 43" xfId="13440" xr:uid="{00000000-0005-0000-0000-00007D340000}"/>
    <cellStyle name="40% - Accent4 67 44" xfId="13441" xr:uid="{00000000-0005-0000-0000-00007E340000}"/>
    <cellStyle name="40% - Accent4 67 45" xfId="13442" xr:uid="{00000000-0005-0000-0000-00007F340000}"/>
    <cellStyle name="40% - Accent4 67 46" xfId="13443" xr:uid="{00000000-0005-0000-0000-000080340000}"/>
    <cellStyle name="40% - Accent4 67 47" xfId="13444" xr:uid="{00000000-0005-0000-0000-000081340000}"/>
    <cellStyle name="40% - Accent4 67 48" xfId="13445" xr:uid="{00000000-0005-0000-0000-000082340000}"/>
    <cellStyle name="40% - Accent4 67 49" xfId="13446" xr:uid="{00000000-0005-0000-0000-000083340000}"/>
    <cellStyle name="40% - Accent4 67 5" xfId="13447" xr:uid="{00000000-0005-0000-0000-000084340000}"/>
    <cellStyle name="40% - Accent4 67 50" xfId="13448" xr:uid="{00000000-0005-0000-0000-000085340000}"/>
    <cellStyle name="40% - Accent4 67 51" xfId="13449" xr:uid="{00000000-0005-0000-0000-000086340000}"/>
    <cellStyle name="40% - Accent4 67 52" xfId="13450" xr:uid="{00000000-0005-0000-0000-000087340000}"/>
    <cellStyle name="40% - Accent4 67 53" xfId="13451" xr:uid="{00000000-0005-0000-0000-000088340000}"/>
    <cellStyle name="40% - Accent4 67 54" xfId="13452" xr:uid="{00000000-0005-0000-0000-000089340000}"/>
    <cellStyle name="40% - Accent4 67 55" xfId="13453" xr:uid="{00000000-0005-0000-0000-00008A340000}"/>
    <cellStyle name="40% - Accent4 67 56" xfId="13454" xr:uid="{00000000-0005-0000-0000-00008B340000}"/>
    <cellStyle name="40% - Accent4 67 57" xfId="13455" xr:uid="{00000000-0005-0000-0000-00008C340000}"/>
    <cellStyle name="40% - Accent4 67 58" xfId="13456" xr:uid="{00000000-0005-0000-0000-00008D340000}"/>
    <cellStyle name="40% - Accent4 67 59" xfId="13457" xr:uid="{00000000-0005-0000-0000-00008E340000}"/>
    <cellStyle name="40% - Accent4 67 6" xfId="13458" xr:uid="{00000000-0005-0000-0000-00008F340000}"/>
    <cellStyle name="40% - Accent4 67 60" xfId="13459" xr:uid="{00000000-0005-0000-0000-000090340000}"/>
    <cellStyle name="40% - Accent4 67 61" xfId="13460" xr:uid="{00000000-0005-0000-0000-000091340000}"/>
    <cellStyle name="40% - Accent4 67 62" xfId="13461" xr:uid="{00000000-0005-0000-0000-000092340000}"/>
    <cellStyle name="40% - Accent4 67 63" xfId="13462" xr:uid="{00000000-0005-0000-0000-000093340000}"/>
    <cellStyle name="40% - Accent4 67 64" xfId="13463" xr:uid="{00000000-0005-0000-0000-000094340000}"/>
    <cellStyle name="40% - Accent4 67 65" xfId="13464" xr:uid="{00000000-0005-0000-0000-000095340000}"/>
    <cellStyle name="40% - Accent4 67 66" xfId="13465" xr:uid="{00000000-0005-0000-0000-000096340000}"/>
    <cellStyle name="40% - Accent4 67 67" xfId="13466" xr:uid="{00000000-0005-0000-0000-000097340000}"/>
    <cellStyle name="40% - Accent4 67 68" xfId="13467" xr:uid="{00000000-0005-0000-0000-000098340000}"/>
    <cellStyle name="40% - Accent4 67 69" xfId="13468" xr:uid="{00000000-0005-0000-0000-000099340000}"/>
    <cellStyle name="40% - Accent4 67 7" xfId="13469" xr:uid="{00000000-0005-0000-0000-00009A340000}"/>
    <cellStyle name="40% - Accent4 67 70" xfId="13470" xr:uid="{00000000-0005-0000-0000-00009B340000}"/>
    <cellStyle name="40% - Accent4 67 71" xfId="13471" xr:uid="{00000000-0005-0000-0000-00009C340000}"/>
    <cellStyle name="40% - Accent4 67 72" xfId="13472" xr:uid="{00000000-0005-0000-0000-00009D340000}"/>
    <cellStyle name="40% - Accent4 67 73" xfId="13473" xr:uid="{00000000-0005-0000-0000-00009E340000}"/>
    <cellStyle name="40% - Accent4 67 74" xfId="13474" xr:uid="{00000000-0005-0000-0000-00009F340000}"/>
    <cellStyle name="40% - Accent4 67 75" xfId="13475" xr:uid="{00000000-0005-0000-0000-0000A0340000}"/>
    <cellStyle name="40% - Accent4 67 76" xfId="13476" xr:uid="{00000000-0005-0000-0000-0000A1340000}"/>
    <cellStyle name="40% - Accent4 67 77" xfId="13477" xr:uid="{00000000-0005-0000-0000-0000A2340000}"/>
    <cellStyle name="40% - Accent4 67 78" xfId="13478" xr:uid="{00000000-0005-0000-0000-0000A3340000}"/>
    <cellStyle name="40% - Accent4 67 79" xfId="13479" xr:uid="{00000000-0005-0000-0000-0000A4340000}"/>
    <cellStyle name="40% - Accent4 67 8" xfId="13480" xr:uid="{00000000-0005-0000-0000-0000A5340000}"/>
    <cellStyle name="40% - Accent4 67 80" xfId="13481" xr:uid="{00000000-0005-0000-0000-0000A6340000}"/>
    <cellStyle name="40% - Accent4 67 81" xfId="13482" xr:uid="{00000000-0005-0000-0000-0000A7340000}"/>
    <cellStyle name="40% - Accent4 67 82" xfId="13483" xr:uid="{00000000-0005-0000-0000-0000A8340000}"/>
    <cellStyle name="40% - Accent4 67 83" xfId="13484" xr:uid="{00000000-0005-0000-0000-0000A9340000}"/>
    <cellStyle name="40% - Accent4 67 84" xfId="13485" xr:uid="{00000000-0005-0000-0000-0000AA340000}"/>
    <cellStyle name="40% - Accent4 67 85" xfId="13486" xr:uid="{00000000-0005-0000-0000-0000AB340000}"/>
    <cellStyle name="40% - Accent4 67 86" xfId="13487" xr:uid="{00000000-0005-0000-0000-0000AC340000}"/>
    <cellStyle name="40% - Accent4 67 87" xfId="13488" xr:uid="{00000000-0005-0000-0000-0000AD340000}"/>
    <cellStyle name="40% - Accent4 67 88" xfId="13489" xr:uid="{00000000-0005-0000-0000-0000AE340000}"/>
    <cellStyle name="40% - Accent4 67 89" xfId="13490" xr:uid="{00000000-0005-0000-0000-0000AF340000}"/>
    <cellStyle name="40% - Accent4 67 9" xfId="13491" xr:uid="{00000000-0005-0000-0000-0000B0340000}"/>
    <cellStyle name="40% - Accent4 67 90" xfId="13492" xr:uid="{00000000-0005-0000-0000-0000B1340000}"/>
    <cellStyle name="40% - Accent4 67 91" xfId="13493" xr:uid="{00000000-0005-0000-0000-0000B2340000}"/>
    <cellStyle name="40% - Accent4 67 92" xfId="13494" xr:uid="{00000000-0005-0000-0000-0000B3340000}"/>
    <cellStyle name="40% - Accent4 67 93" xfId="13495" xr:uid="{00000000-0005-0000-0000-0000B4340000}"/>
    <cellStyle name="40% - Accent4 68" xfId="13496" xr:uid="{00000000-0005-0000-0000-0000B5340000}"/>
    <cellStyle name="40% - Accent4 68 10" xfId="13497" xr:uid="{00000000-0005-0000-0000-0000B6340000}"/>
    <cellStyle name="40% - Accent4 68 11" xfId="13498" xr:uid="{00000000-0005-0000-0000-0000B7340000}"/>
    <cellStyle name="40% - Accent4 68 12" xfId="13499" xr:uid="{00000000-0005-0000-0000-0000B8340000}"/>
    <cellStyle name="40% - Accent4 68 13" xfId="13500" xr:uid="{00000000-0005-0000-0000-0000B9340000}"/>
    <cellStyle name="40% - Accent4 68 14" xfId="13501" xr:uid="{00000000-0005-0000-0000-0000BA340000}"/>
    <cellStyle name="40% - Accent4 68 15" xfId="13502" xr:uid="{00000000-0005-0000-0000-0000BB340000}"/>
    <cellStyle name="40% - Accent4 68 16" xfId="13503" xr:uid="{00000000-0005-0000-0000-0000BC340000}"/>
    <cellStyle name="40% - Accent4 68 17" xfId="13504" xr:uid="{00000000-0005-0000-0000-0000BD340000}"/>
    <cellStyle name="40% - Accent4 68 18" xfId="13505" xr:uid="{00000000-0005-0000-0000-0000BE340000}"/>
    <cellStyle name="40% - Accent4 68 19" xfId="13506" xr:uid="{00000000-0005-0000-0000-0000BF340000}"/>
    <cellStyle name="40% - Accent4 68 2" xfId="13507" xr:uid="{00000000-0005-0000-0000-0000C0340000}"/>
    <cellStyle name="40% - Accent4 68 20" xfId="13508" xr:uid="{00000000-0005-0000-0000-0000C1340000}"/>
    <cellStyle name="40% - Accent4 68 21" xfId="13509" xr:uid="{00000000-0005-0000-0000-0000C2340000}"/>
    <cellStyle name="40% - Accent4 68 22" xfId="13510" xr:uid="{00000000-0005-0000-0000-0000C3340000}"/>
    <cellStyle name="40% - Accent4 68 23" xfId="13511" xr:uid="{00000000-0005-0000-0000-0000C4340000}"/>
    <cellStyle name="40% - Accent4 68 24" xfId="13512" xr:uid="{00000000-0005-0000-0000-0000C5340000}"/>
    <cellStyle name="40% - Accent4 68 25" xfId="13513" xr:uid="{00000000-0005-0000-0000-0000C6340000}"/>
    <cellStyle name="40% - Accent4 68 26" xfId="13514" xr:uid="{00000000-0005-0000-0000-0000C7340000}"/>
    <cellStyle name="40% - Accent4 68 27" xfId="13515" xr:uid="{00000000-0005-0000-0000-0000C8340000}"/>
    <cellStyle name="40% - Accent4 68 28" xfId="13516" xr:uid="{00000000-0005-0000-0000-0000C9340000}"/>
    <cellStyle name="40% - Accent4 68 29" xfId="13517" xr:uid="{00000000-0005-0000-0000-0000CA340000}"/>
    <cellStyle name="40% - Accent4 68 3" xfId="13518" xr:uid="{00000000-0005-0000-0000-0000CB340000}"/>
    <cellStyle name="40% - Accent4 68 30" xfId="13519" xr:uid="{00000000-0005-0000-0000-0000CC340000}"/>
    <cellStyle name="40% - Accent4 68 31" xfId="13520" xr:uid="{00000000-0005-0000-0000-0000CD340000}"/>
    <cellStyle name="40% - Accent4 68 32" xfId="13521" xr:uid="{00000000-0005-0000-0000-0000CE340000}"/>
    <cellStyle name="40% - Accent4 68 33" xfId="13522" xr:uid="{00000000-0005-0000-0000-0000CF340000}"/>
    <cellStyle name="40% - Accent4 68 34" xfId="13523" xr:uid="{00000000-0005-0000-0000-0000D0340000}"/>
    <cellStyle name="40% - Accent4 68 35" xfId="13524" xr:uid="{00000000-0005-0000-0000-0000D1340000}"/>
    <cellStyle name="40% - Accent4 68 36" xfId="13525" xr:uid="{00000000-0005-0000-0000-0000D2340000}"/>
    <cellStyle name="40% - Accent4 68 37" xfId="13526" xr:uid="{00000000-0005-0000-0000-0000D3340000}"/>
    <cellStyle name="40% - Accent4 68 38" xfId="13527" xr:uid="{00000000-0005-0000-0000-0000D4340000}"/>
    <cellStyle name="40% - Accent4 68 39" xfId="13528" xr:uid="{00000000-0005-0000-0000-0000D5340000}"/>
    <cellStyle name="40% - Accent4 68 4" xfId="13529" xr:uid="{00000000-0005-0000-0000-0000D6340000}"/>
    <cellStyle name="40% - Accent4 68 40" xfId="13530" xr:uid="{00000000-0005-0000-0000-0000D7340000}"/>
    <cellStyle name="40% - Accent4 68 41" xfId="13531" xr:uid="{00000000-0005-0000-0000-0000D8340000}"/>
    <cellStyle name="40% - Accent4 68 42" xfId="13532" xr:uid="{00000000-0005-0000-0000-0000D9340000}"/>
    <cellStyle name="40% - Accent4 68 43" xfId="13533" xr:uid="{00000000-0005-0000-0000-0000DA340000}"/>
    <cellStyle name="40% - Accent4 68 44" xfId="13534" xr:uid="{00000000-0005-0000-0000-0000DB340000}"/>
    <cellStyle name="40% - Accent4 68 45" xfId="13535" xr:uid="{00000000-0005-0000-0000-0000DC340000}"/>
    <cellStyle name="40% - Accent4 68 46" xfId="13536" xr:uid="{00000000-0005-0000-0000-0000DD340000}"/>
    <cellStyle name="40% - Accent4 68 47" xfId="13537" xr:uid="{00000000-0005-0000-0000-0000DE340000}"/>
    <cellStyle name="40% - Accent4 68 48" xfId="13538" xr:uid="{00000000-0005-0000-0000-0000DF340000}"/>
    <cellStyle name="40% - Accent4 68 49" xfId="13539" xr:uid="{00000000-0005-0000-0000-0000E0340000}"/>
    <cellStyle name="40% - Accent4 68 5" xfId="13540" xr:uid="{00000000-0005-0000-0000-0000E1340000}"/>
    <cellStyle name="40% - Accent4 68 50" xfId="13541" xr:uid="{00000000-0005-0000-0000-0000E2340000}"/>
    <cellStyle name="40% - Accent4 68 51" xfId="13542" xr:uid="{00000000-0005-0000-0000-0000E3340000}"/>
    <cellStyle name="40% - Accent4 68 52" xfId="13543" xr:uid="{00000000-0005-0000-0000-0000E4340000}"/>
    <cellStyle name="40% - Accent4 68 53" xfId="13544" xr:uid="{00000000-0005-0000-0000-0000E5340000}"/>
    <cellStyle name="40% - Accent4 68 54" xfId="13545" xr:uid="{00000000-0005-0000-0000-0000E6340000}"/>
    <cellStyle name="40% - Accent4 68 55" xfId="13546" xr:uid="{00000000-0005-0000-0000-0000E7340000}"/>
    <cellStyle name="40% - Accent4 68 56" xfId="13547" xr:uid="{00000000-0005-0000-0000-0000E8340000}"/>
    <cellStyle name="40% - Accent4 68 57" xfId="13548" xr:uid="{00000000-0005-0000-0000-0000E9340000}"/>
    <cellStyle name="40% - Accent4 68 58" xfId="13549" xr:uid="{00000000-0005-0000-0000-0000EA340000}"/>
    <cellStyle name="40% - Accent4 68 59" xfId="13550" xr:uid="{00000000-0005-0000-0000-0000EB340000}"/>
    <cellStyle name="40% - Accent4 68 6" xfId="13551" xr:uid="{00000000-0005-0000-0000-0000EC340000}"/>
    <cellStyle name="40% - Accent4 68 60" xfId="13552" xr:uid="{00000000-0005-0000-0000-0000ED340000}"/>
    <cellStyle name="40% - Accent4 68 61" xfId="13553" xr:uid="{00000000-0005-0000-0000-0000EE340000}"/>
    <cellStyle name="40% - Accent4 68 62" xfId="13554" xr:uid="{00000000-0005-0000-0000-0000EF340000}"/>
    <cellStyle name="40% - Accent4 68 63" xfId="13555" xr:uid="{00000000-0005-0000-0000-0000F0340000}"/>
    <cellStyle name="40% - Accent4 68 64" xfId="13556" xr:uid="{00000000-0005-0000-0000-0000F1340000}"/>
    <cellStyle name="40% - Accent4 68 65" xfId="13557" xr:uid="{00000000-0005-0000-0000-0000F2340000}"/>
    <cellStyle name="40% - Accent4 68 66" xfId="13558" xr:uid="{00000000-0005-0000-0000-0000F3340000}"/>
    <cellStyle name="40% - Accent4 68 67" xfId="13559" xr:uid="{00000000-0005-0000-0000-0000F4340000}"/>
    <cellStyle name="40% - Accent4 68 68" xfId="13560" xr:uid="{00000000-0005-0000-0000-0000F5340000}"/>
    <cellStyle name="40% - Accent4 68 69" xfId="13561" xr:uid="{00000000-0005-0000-0000-0000F6340000}"/>
    <cellStyle name="40% - Accent4 68 7" xfId="13562" xr:uid="{00000000-0005-0000-0000-0000F7340000}"/>
    <cellStyle name="40% - Accent4 68 70" xfId="13563" xr:uid="{00000000-0005-0000-0000-0000F8340000}"/>
    <cellStyle name="40% - Accent4 68 71" xfId="13564" xr:uid="{00000000-0005-0000-0000-0000F9340000}"/>
    <cellStyle name="40% - Accent4 68 72" xfId="13565" xr:uid="{00000000-0005-0000-0000-0000FA340000}"/>
    <cellStyle name="40% - Accent4 68 73" xfId="13566" xr:uid="{00000000-0005-0000-0000-0000FB340000}"/>
    <cellStyle name="40% - Accent4 68 74" xfId="13567" xr:uid="{00000000-0005-0000-0000-0000FC340000}"/>
    <cellStyle name="40% - Accent4 68 75" xfId="13568" xr:uid="{00000000-0005-0000-0000-0000FD340000}"/>
    <cellStyle name="40% - Accent4 68 76" xfId="13569" xr:uid="{00000000-0005-0000-0000-0000FE340000}"/>
    <cellStyle name="40% - Accent4 68 77" xfId="13570" xr:uid="{00000000-0005-0000-0000-0000FF340000}"/>
    <cellStyle name="40% - Accent4 68 78" xfId="13571" xr:uid="{00000000-0005-0000-0000-000000350000}"/>
    <cellStyle name="40% - Accent4 68 79" xfId="13572" xr:uid="{00000000-0005-0000-0000-000001350000}"/>
    <cellStyle name="40% - Accent4 68 8" xfId="13573" xr:uid="{00000000-0005-0000-0000-000002350000}"/>
    <cellStyle name="40% - Accent4 68 80" xfId="13574" xr:uid="{00000000-0005-0000-0000-000003350000}"/>
    <cellStyle name="40% - Accent4 68 81" xfId="13575" xr:uid="{00000000-0005-0000-0000-000004350000}"/>
    <cellStyle name="40% - Accent4 68 82" xfId="13576" xr:uid="{00000000-0005-0000-0000-000005350000}"/>
    <cellStyle name="40% - Accent4 68 83" xfId="13577" xr:uid="{00000000-0005-0000-0000-000006350000}"/>
    <cellStyle name="40% - Accent4 68 84" xfId="13578" xr:uid="{00000000-0005-0000-0000-000007350000}"/>
    <cellStyle name="40% - Accent4 68 85" xfId="13579" xr:uid="{00000000-0005-0000-0000-000008350000}"/>
    <cellStyle name="40% - Accent4 68 86" xfId="13580" xr:uid="{00000000-0005-0000-0000-000009350000}"/>
    <cellStyle name="40% - Accent4 68 87" xfId="13581" xr:uid="{00000000-0005-0000-0000-00000A350000}"/>
    <cellStyle name="40% - Accent4 68 88" xfId="13582" xr:uid="{00000000-0005-0000-0000-00000B350000}"/>
    <cellStyle name="40% - Accent4 68 89" xfId="13583" xr:uid="{00000000-0005-0000-0000-00000C350000}"/>
    <cellStyle name="40% - Accent4 68 9" xfId="13584" xr:uid="{00000000-0005-0000-0000-00000D350000}"/>
    <cellStyle name="40% - Accent4 68 90" xfId="13585" xr:uid="{00000000-0005-0000-0000-00000E350000}"/>
    <cellStyle name="40% - Accent4 68 91" xfId="13586" xr:uid="{00000000-0005-0000-0000-00000F350000}"/>
    <cellStyle name="40% - Accent4 68 92" xfId="13587" xr:uid="{00000000-0005-0000-0000-000010350000}"/>
    <cellStyle name="40% - Accent4 68 93" xfId="13588" xr:uid="{00000000-0005-0000-0000-000011350000}"/>
    <cellStyle name="40% - Accent4 69" xfId="13589" xr:uid="{00000000-0005-0000-0000-000012350000}"/>
    <cellStyle name="40% - Accent4 69 10" xfId="13590" xr:uid="{00000000-0005-0000-0000-000013350000}"/>
    <cellStyle name="40% - Accent4 69 11" xfId="13591" xr:uid="{00000000-0005-0000-0000-000014350000}"/>
    <cellStyle name="40% - Accent4 69 12" xfId="13592" xr:uid="{00000000-0005-0000-0000-000015350000}"/>
    <cellStyle name="40% - Accent4 69 13" xfId="13593" xr:uid="{00000000-0005-0000-0000-000016350000}"/>
    <cellStyle name="40% - Accent4 69 14" xfId="13594" xr:uid="{00000000-0005-0000-0000-000017350000}"/>
    <cellStyle name="40% - Accent4 69 15" xfId="13595" xr:uid="{00000000-0005-0000-0000-000018350000}"/>
    <cellStyle name="40% - Accent4 69 16" xfId="13596" xr:uid="{00000000-0005-0000-0000-000019350000}"/>
    <cellStyle name="40% - Accent4 69 17" xfId="13597" xr:uid="{00000000-0005-0000-0000-00001A350000}"/>
    <cellStyle name="40% - Accent4 69 18" xfId="13598" xr:uid="{00000000-0005-0000-0000-00001B350000}"/>
    <cellStyle name="40% - Accent4 69 19" xfId="13599" xr:uid="{00000000-0005-0000-0000-00001C350000}"/>
    <cellStyle name="40% - Accent4 69 2" xfId="13600" xr:uid="{00000000-0005-0000-0000-00001D350000}"/>
    <cellStyle name="40% - Accent4 69 20" xfId="13601" xr:uid="{00000000-0005-0000-0000-00001E350000}"/>
    <cellStyle name="40% - Accent4 69 21" xfId="13602" xr:uid="{00000000-0005-0000-0000-00001F350000}"/>
    <cellStyle name="40% - Accent4 69 22" xfId="13603" xr:uid="{00000000-0005-0000-0000-000020350000}"/>
    <cellStyle name="40% - Accent4 69 23" xfId="13604" xr:uid="{00000000-0005-0000-0000-000021350000}"/>
    <cellStyle name="40% - Accent4 69 24" xfId="13605" xr:uid="{00000000-0005-0000-0000-000022350000}"/>
    <cellStyle name="40% - Accent4 69 25" xfId="13606" xr:uid="{00000000-0005-0000-0000-000023350000}"/>
    <cellStyle name="40% - Accent4 69 26" xfId="13607" xr:uid="{00000000-0005-0000-0000-000024350000}"/>
    <cellStyle name="40% - Accent4 69 27" xfId="13608" xr:uid="{00000000-0005-0000-0000-000025350000}"/>
    <cellStyle name="40% - Accent4 69 28" xfId="13609" xr:uid="{00000000-0005-0000-0000-000026350000}"/>
    <cellStyle name="40% - Accent4 69 29" xfId="13610" xr:uid="{00000000-0005-0000-0000-000027350000}"/>
    <cellStyle name="40% - Accent4 69 3" xfId="13611" xr:uid="{00000000-0005-0000-0000-000028350000}"/>
    <cellStyle name="40% - Accent4 69 30" xfId="13612" xr:uid="{00000000-0005-0000-0000-000029350000}"/>
    <cellStyle name="40% - Accent4 69 31" xfId="13613" xr:uid="{00000000-0005-0000-0000-00002A350000}"/>
    <cellStyle name="40% - Accent4 69 32" xfId="13614" xr:uid="{00000000-0005-0000-0000-00002B350000}"/>
    <cellStyle name="40% - Accent4 69 33" xfId="13615" xr:uid="{00000000-0005-0000-0000-00002C350000}"/>
    <cellStyle name="40% - Accent4 69 34" xfId="13616" xr:uid="{00000000-0005-0000-0000-00002D350000}"/>
    <cellStyle name="40% - Accent4 69 35" xfId="13617" xr:uid="{00000000-0005-0000-0000-00002E350000}"/>
    <cellStyle name="40% - Accent4 69 36" xfId="13618" xr:uid="{00000000-0005-0000-0000-00002F350000}"/>
    <cellStyle name="40% - Accent4 69 37" xfId="13619" xr:uid="{00000000-0005-0000-0000-000030350000}"/>
    <cellStyle name="40% - Accent4 69 38" xfId="13620" xr:uid="{00000000-0005-0000-0000-000031350000}"/>
    <cellStyle name="40% - Accent4 69 39" xfId="13621" xr:uid="{00000000-0005-0000-0000-000032350000}"/>
    <cellStyle name="40% - Accent4 69 4" xfId="13622" xr:uid="{00000000-0005-0000-0000-000033350000}"/>
    <cellStyle name="40% - Accent4 69 40" xfId="13623" xr:uid="{00000000-0005-0000-0000-000034350000}"/>
    <cellStyle name="40% - Accent4 69 41" xfId="13624" xr:uid="{00000000-0005-0000-0000-000035350000}"/>
    <cellStyle name="40% - Accent4 69 42" xfId="13625" xr:uid="{00000000-0005-0000-0000-000036350000}"/>
    <cellStyle name="40% - Accent4 69 43" xfId="13626" xr:uid="{00000000-0005-0000-0000-000037350000}"/>
    <cellStyle name="40% - Accent4 69 44" xfId="13627" xr:uid="{00000000-0005-0000-0000-000038350000}"/>
    <cellStyle name="40% - Accent4 69 45" xfId="13628" xr:uid="{00000000-0005-0000-0000-000039350000}"/>
    <cellStyle name="40% - Accent4 69 46" xfId="13629" xr:uid="{00000000-0005-0000-0000-00003A350000}"/>
    <cellStyle name="40% - Accent4 69 47" xfId="13630" xr:uid="{00000000-0005-0000-0000-00003B350000}"/>
    <cellStyle name="40% - Accent4 69 48" xfId="13631" xr:uid="{00000000-0005-0000-0000-00003C350000}"/>
    <cellStyle name="40% - Accent4 69 49" xfId="13632" xr:uid="{00000000-0005-0000-0000-00003D350000}"/>
    <cellStyle name="40% - Accent4 69 5" xfId="13633" xr:uid="{00000000-0005-0000-0000-00003E350000}"/>
    <cellStyle name="40% - Accent4 69 50" xfId="13634" xr:uid="{00000000-0005-0000-0000-00003F350000}"/>
    <cellStyle name="40% - Accent4 69 51" xfId="13635" xr:uid="{00000000-0005-0000-0000-000040350000}"/>
    <cellStyle name="40% - Accent4 69 52" xfId="13636" xr:uid="{00000000-0005-0000-0000-000041350000}"/>
    <cellStyle name="40% - Accent4 69 53" xfId="13637" xr:uid="{00000000-0005-0000-0000-000042350000}"/>
    <cellStyle name="40% - Accent4 69 54" xfId="13638" xr:uid="{00000000-0005-0000-0000-000043350000}"/>
    <cellStyle name="40% - Accent4 69 55" xfId="13639" xr:uid="{00000000-0005-0000-0000-000044350000}"/>
    <cellStyle name="40% - Accent4 69 56" xfId="13640" xr:uid="{00000000-0005-0000-0000-000045350000}"/>
    <cellStyle name="40% - Accent4 69 57" xfId="13641" xr:uid="{00000000-0005-0000-0000-000046350000}"/>
    <cellStyle name="40% - Accent4 69 58" xfId="13642" xr:uid="{00000000-0005-0000-0000-000047350000}"/>
    <cellStyle name="40% - Accent4 69 59" xfId="13643" xr:uid="{00000000-0005-0000-0000-000048350000}"/>
    <cellStyle name="40% - Accent4 69 6" xfId="13644" xr:uid="{00000000-0005-0000-0000-000049350000}"/>
    <cellStyle name="40% - Accent4 69 60" xfId="13645" xr:uid="{00000000-0005-0000-0000-00004A350000}"/>
    <cellStyle name="40% - Accent4 69 61" xfId="13646" xr:uid="{00000000-0005-0000-0000-00004B350000}"/>
    <cellStyle name="40% - Accent4 69 62" xfId="13647" xr:uid="{00000000-0005-0000-0000-00004C350000}"/>
    <cellStyle name="40% - Accent4 69 63" xfId="13648" xr:uid="{00000000-0005-0000-0000-00004D350000}"/>
    <cellStyle name="40% - Accent4 69 64" xfId="13649" xr:uid="{00000000-0005-0000-0000-00004E350000}"/>
    <cellStyle name="40% - Accent4 69 65" xfId="13650" xr:uid="{00000000-0005-0000-0000-00004F350000}"/>
    <cellStyle name="40% - Accent4 69 66" xfId="13651" xr:uid="{00000000-0005-0000-0000-000050350000}"/>
    <cellStyle name="40% - Accent4 69 67" xfId="13652" xr:uid="{00000000-0005-0000-0000-000051350000}"/>
    <cellStyle name="40% - Accent4 69 68" xfId="13653" xr:uid="{00000000-0005-0000-0000-000052350000}"/>
    <cellStyle name="40% - Accent4 69 69" xfId="13654" xr:uid="{00000000-0005-0000-0000-000053350000}"/>
    <cellStyle name="40% - Accent4 69 7" xfId="13655" xr:uid="{00000000-0005-0000-0000-000054350000}"/>
    <cellStyle name="40% - Accent4 69 70" xfId="13656" xr:uid="{00000000-0005-0000-0000-000055350000}"/>
    <cellStyle name="40% - Accent4 69 71" xfId="13657" xr:uid="{00000000-0005-0000-0000-000056350000}"/>
    <cellStyle name="40% - Accent4 69 72" xfId="13658" xr:uid="{00000000-0005-0000-0000-000057350000}"/>
    <cellStyle name="40% - Accent4 69 73" xfId="13659" xr:uid="{00000000-0005-0000-0000-000058350000}"/>
    <cellStyle name="40% - Accent4 69 74" xfId="13660" xr:uid="{00000000-0005-0000-0000-000059350000}"/>
    <cellStyle name="40% - Accent4 69 75" xfId="13661" xr:uid="{00000000-0005-0000-0000-00005A350000}"/>
    <cellStyle name="40% - Accent4 69 76" xfId="13662" xr:uid="{00000000-0005-0000-0000-00005B350000}"/>
    <cellStyle name="40% - Accent4 69 77" xfId="13663" xr:uid="{00000000-0005-0000-0000-00005C350000}"/>
    <cellStyle name="40% - Accent4 69 78" xfId="13664" xr:uid="{00000000-0005-0000-0000-00005D350000}"/>
    <cellStyle name="40% - Accent4 69 79" xfId="13665" xr:uid="{00000000-0005-0000-0000-00005E350000}"/>
    <cellStyle name="40% - Accent4 69 8" xfId="13666" xr:uid="{00000000-0005-0000-0000-00005F350000}"/>
    <cellStyle name="40% - Accent4 69 80" xfId="13667" xr:uid="{00000000-0005-0000-0000-000060350000}"/>
    <cellStyle name="40% - Accent4 69 81" xfId="13668" xr:uid="{00000000-0005-0000-0000-000061350000}"/>
    <cellStyle name="40% - Accent4 69 82" xfId="13669" xr:uid="{00000000-0005-0000-0000-000062350000}"/>
    <cellStyle name="40% - Accent4 69 83" xfId="13670" xr:uid="{00000000-0005-0000-0000-000063350000}"/>
    <cellStyle name="40% - Accent4 69 84" xfId="13671" xr:uid="{00000000-0005-0000-0000-000064350000}"/>
    <cellStyle name="40% - Accent4 69 85" xfId="13672" xr:uid="{00000000-0005-0000-0000-000065350000}"/>
    <cellStyle name="40% - Accent4 69 86" xfId="13673" xr:uid="{00000000-0005-0000-0000-000066350000}"/>
    <cellStyle name="40% - Accent4 69 87" xfId="13674" xr:uid="{00000000-0005-0000-0000-000067350000}"/>
    <cellStyle name="40% - Accent4 69 88" xfId="13675" xr:uid="{00000000-0005-0000-0000-000068350000}"/>
    <cellStyle name="40% - Accent4 69 89" xfId="13676" xr:uid="{00000000-0005-0000-0000-000069350000}"/>
    <cellStyle name="40% - Accent4 69 9" xfId="13677" xr:uid="{00000000-0005-0000-0000-00006A350000}"/>
    <cellStyle name="40% - Accent4 69 90" xfId="13678" xr:uid="{00000000-0005-0000-0000-00006B350000}"/>
    <cellStyle name="40% - Accent4 69 91" xfId="13679" xr:uid="{00000000-0005-0000-0000-00006C350000}"/>
    <cellStyle name="40% - Accent4 69 92" xfId="13680" xr:uid="{00000000-0005-0000-0000-00006D350000}"/>
    <cellStyle name="40% - Accent4 69 93" xfId="13681" xr:uid="{00000000-0005-0000-0000-00006E350000}"/>
    <cellStyle name="40% - Accent4 7" xfId="13682" xr:uid="{00000000-0005-0000-0000-00006F350000}"/>
    <cellStyle name="40% - Accent4 7 10" xfId="13683" xr:uid="{00000000-0005-0000-0000-000070350000}"/>
    <cellStyle name="40% - Accent4 7 11" xfId="13684" xr:uid="{00000000-0005-0000-0000-000071350000}"/>
    <cellStyle name="40% - Accent4 7 12" xfId="13685" xr:uid="{00000000-0005-0000-0000-000072350000}"/>
    <cellStyle name="40% - Accent4 7 2" xfId="13686" xr:uid="{00000000-0005-0000-0000-000073350000}"/>
    <cellStyle name="40% - Accent4 7 2 10" xfId="13687" xr:uid="{00000000-0005-0000-0000-000074350000}"/>
    <cellStyle name="40% - Accent4 7 2 11" xfId="13688" xr:uid="{00000000-0005-0000-0000-000075350000}"/>
    <cellStyle name="40% - Accent4 7 2 2" xfId="13689" xr:uid="{00000000-0005-0000-0000-000076350000}"/>
    <cellStyle name="40% - Accent4 7 2 2 10" xfId="13690" xr:uid="{00000000-0005-0000-0000-000077350000}"/>
    <cellStyle name="40% - Accent4 7 2 2 11" xfId="13691" xr:uid="{00000000-0005-0000-0000-000078350000}"/>
    <cellStyle name="40% - Accent4 7 2 2 2" xfId="13692" xr:uid="{00000000-0005-0000-0000-000079350000}"/>
    <cellStyle name="40% - Accent4 7 2 2 2 2" xfId="13693" xr:uid="{00000000-0005-0000-0000-00007A350000}"/>
    <cellStyle name="40% - Accent4 7 2 2 3" xfId="13694" xr:uid="{00000000-0005-0000-0000-00007B350000}"/>
    <cellStyle name="40% - Accent4 7 2 2 4" xfId="13695" xr:uid="{00000000-0005-0000-0000-00007C350000}"/>
    <cellStyle name="40% - Accent4 7 2 2 5" xfId="13696" xr:uid="{00000000-0005-0000-0000-00007D350000}"/>
    <cellStyle name="40% - Accent4 7 2 2 6" xfId="13697" xr:uid="{00000000-0005-0000-0000-00007E350000}"/>
    <cellStyle name="40% - Accent4 7 2 2 7" xfId="13698" xr:uid="{00000000-0005-0000-0000-00007F350000}"/>
    <cellStyle name="40% - Accent4 7 2 2 8" xfId="13699" xr:uid="{00000000-0005-0000-0000-000080350000}"/>
    <cellStyle name="40% - Accent4 7 2 2 9" xfId="13700" xr:uid="{00000000-0005-0000-0000-000081350000}"/>
    <cellStyle name="40% - Accent4 7 2 3" xfId="13701" xr:uid="{00000000-0005-0000-0000-000082350000}"/>
    <cellStyle name="40% - Accent4 7 2 3 2" xfId="13702" xr:uid="{00000000-0005-0000-0000-000083350000}"/>
    <cellStyle name="40% - Accent4 7 2 4" xfId="13703" xr:uid="{00000000-0005-0000-0000-000084350000}"/>
    <cellStyle name="40% - Accent4 7 2 5" xfId="13704" xr:uid="{00000000-0005-0000-0000-000085350000}"/>
    <cellStyle name="40% - Accent4 7 2 6" xfId="13705" xr:uid="{00000000-0005-0000-0000-000086350000}"/>
    <cellStyle name="40% - Accent4 7 2 7" xfId="13706" xr:uid="{00000000-0005-0000-0000-000087350000}"/>
    <cellStyle name="40% - Accent4 7 2 8" xfId="13707" xr:uid="{00000000-0005-0000-0000-000088350000}"/>
    <cellStyle name="40% - Accent4 7 2 9" xfId="13708" xr:uid="{00000000-0005-0000-0000-000089350000}"/>
    <cellStyle name="40% - Accent4 7 3" xfId="13709" xr:uid="{00000000-0005-0000-0000-00008A350000}"/>
    <cellStyle name="40% - Accent4 7 3 10" xfId="13710" xr:uid="{00000000-0005-0000-0000-00008B350000}"/>
    <cellStyle name="40% - Accent4 7 3 11" xfId="13711" xr:uid="{00000000-0005-0000-0000-00008C350000}"/>
    <cellStyle name="40% - Accent4 7 3 2" xfId="13712" xr:uid="{00000000-0005-0000-0000-00008D350000}"/>
    <cellStyle name="40% - Accent4 7 3 3" xfId="13713" xr:uid="{00000000-0005-0000-0000-00008E350000}"/>
    <cellStyle name="40% - Accent4 7 3 4" xfId="13714" xr:uid="{00000000-0005-0000-0000-00008F350000}"/>
    <cellStyle name="40% - Accent4 7 3 5" xfId="13715" xr:uid="{00000000-0005-0000-0000-000090350000}"/>
    <cellStyle name="40% - Accent4 7 3 6" xfId="13716" xr:uid="{00000000-0005-0000-0000-000091350000}"/>
    <cellStyle name="40% - Accent4 7 3 7" xfId="13717" xr:uid="{00000000-0005-0000-0000-000092350000}"/>
    <cellStyle name="40% - Accent4 7 3 8" xfId="13718" xr:uid="{00000000-0005-0000-0000-000093350000}"/>
    <cellStyle name="40% - Accent4 7 3 9" xfId="13719" xr:uid="{00000000-0005-0000-0000-000094350000}"/>
    <cellStyle name="40% - Accent4 7 4" xfId="13720" xr:uid="{00000000-0005-0000-0000-000095350000}"/>
    <cellStyle name="40% - Accent4 7 4 2" xfId="13721" xr:uid="{00000000-0005-0000-0000-000096350000}"/>
    <cellStyle name="40% - Accent4 7 5" xfId="13722" xr:uid="{00000000-0005-0000-0000-000097350000}"/>
    <cellStyle name="40% - Accent4 7 5 2" xfId="13723" xr:uid="{00000000-0005-0000-0000-000098350000}"/>
    <cellStyle name="40% - Accent4 7 6" xfId="13724" xr:uid="{00000000-0005-0000-0000-000099350000}"/>
    <cellStyle name="40% - Accent4 7 7" xfId="13725" xr:uid="{00000000-0005-0000-0000-00009A350000}"/>
    <cellStyle name="40% - Accent4 7 8" xfId="13726" xr:uid="{00000000-0005-0000-0000-00009B350000}"/>
    <cellStyle name="40% - Accent4 7 9" xfId="13727" xr:uid="{00000000-0005-0000-0000-00009C350000}"/>
    <cellStyle name="40% - Accent4 70" xfId="13728" xr:uid="{00000000-0005-0000-0000-00009D350000}"/>
    <cellStyle name="40% - Accent4 71" xfId="13729" xr:uid="{00000000-0005-0000-0000-00009E350000}"/>
    <cellStyle name="40% - Accent4 72" xfId="13730" xr:uid="{00000000-0005-0000-0000-00009F350000}"/>
    <cellStyle name="40% - Accent4 73" xfId="13731" xr:uid="{00000000-0005-0000-0000-0000A0350000}"/>
    <cellStyle name="40% - Accent4 74" xfId="13732" xr:uid="{00000000-0005-0000-0000-0000A1350000}"/>
    <cellStyle name="40% - Accent4 75" xfId="13733" xr:uid="{00000000-0005-0000-0000-0000A2350000}"/>
    <cellStyle name="40% - Accent4 76" xfId="13734" xr:uid="{00000000-0005-0000-0000-0000A3350000}"/>
    <cellStyle name="40% - Accent4 77" xfId="13735" xr:uid="{00000000-0005-0000-0000-0000A4350000}"/>
    <cellStyle name="40% - Accent4 78" xfId="13736" xr:uid="{00000000-0005-0000-0000-0000A5350000}"/>
    <cellStyle name="40% - Accent4 79" xfId="13737" xr:uid="{00000000-0005-0000-0000-0000A6350000}"/>
    <cellStyle name="40% - Accent4 8" xfId="13738" xr:uid="{00000000-0005-0000-0000-0000A7350000}"/>
    <cellStyle name="40% - Accent4 8 10" xfId="13739" xr:uid="{00000000-0005-0000-0000-0000A8350000}"/>
    <cellStyle name="40% - Accent4 8 11" xfId="13740" xr:uid="{00000000-0005-0000-0000-0000A9350000}"/>
    <cellStyle name="40% - Accent4 8 2" xfId="13741" xr:uid="{00000000-0005-0000-0000-0000AA350000}"/>
    <cellStyle name="40% - Accent4 8 2 10" xfId="13742" xr:uid="{00000000-0005-0000-0000-0000AB350000}"/>
    <cellStyle name="40% - Accent4 8 2 2" xfId="13743" xr:uid="{00000000-0005-0000-0000-0000AC350000}"/>
    <cellStyle name="40% - Accent4 8 2 2 2" xfId="13744" xr:uid="{00000000-0005-0000-0000-0000AD350000}"/>
    <cellStyle name="40% - Accent4 8 2 2 3" xfId="13745" xr:uid="{00000000-0005-0000-0000-0000AE350000}"/>
    <cellStyle name="40% - Accent4 8 2 3" xfId="13746" xr:uid="{00000000-0005-0000-0000-0000AF350000}"/>
    <cellStyle name="40% - Accent4 8 2 3 2" xfId="13747" xr:uid="{00000000-0005-0000-0000-0000B0350000}"/>
    <cellStyle name="40% - Accent4 8 2 4" xfId="13748" xr:uid="{00000000-0005-0000-0000-0000B1350000}"/>
    <cellStyle name="40% - Accent4 8 2 5" xfId="13749" xr:uid="{00000000-0005-0000-0000-0000B2350000}"/>
    <cellStyle name="40% - Accent4 8 2 6" xfId="13750" xr:uid="{00000000-0005-0000-0000-0000B3350000}"/>
    <cellStyle name="40% - Accent4 8 2 7" xfId="13751" xr:uid="{00000000-0005-0000-0000-0000B4350000}"/>
    <cellStyle name="40% - Accent4 8 2 8" xfId="13752" xr:uid="{00000000-0005-0000-0000-0000B5350000}"/>
    <cellStyle name="40% - Accent4 8 2 9" xfId="13753" xr:uid="{00000000-0005-0000-0000-0000B6350000}"/>
    <cellStyle name="40% - Accent4 8 3" xfId="13754" xr:uid="{00000000-0005-0000-0000-0000B7350000}"/>
    <cellStyle name="40% - Accent4 8 3 2" xfId="13755" xr:uid="{00000000-0005-0000-0000-0000B8350000}"/>
    <cellStyle name="40% - Accent4 8 4" xfId="13756" xr:uid="{00000000-0005-0000-0000-0000B9350000}"/>
    <cellStyle name="40% - Accent4 8 4 2" xfId="13757" xr:uid="{00000000-0005-0000-0000-0000BA350000}"/>
    <cellStyle name="40% - Accent4 8 5" xfId="13758" xr:uid="{00000000-0005-0000-0000-0000BB350000}"/>
    <cellStyle name="40% - Accent4 8 5 2" xfId="13759" xr:uid="{00000000-0005-0000-0000-0000BC350000}"/>
    <cellStyle name="40% - Accent4 8 6" xfId="13760" xr:uid="{00000000-0005-0000-0000-0000BD350000}"/>
    <cellStyle name="40% - Accent4 8 7" xfId="13761" xr:uid="{00000000-0005-0000-0000-0000BE350000}"/>
    <cellStyle name="40% - Accent4 8 8" xfId="13762" xr:uid="{00000000-0005-0000-0000-0000BF350000}"/>
    <cellStyle name="40% - Accent4 8 9" xfId="13763" xr:uid="{00000000-0005-0000-0000-0000C0350000}"/>
    <cellStyle name="40% - Accent4 80" xfId="13764" xr:uid="{00000000-0005-0000-0000-0000C1350000}"/>
    <cellStyle name="40% - Accent4 81" xfId="13765" xr:uid="{00000000-0005-0000-0000-0000C2350000}"/>
    <cellStyle name="40% - Accent4 82" xfId="13766" xr:uid="{00000000-0005-0000-0000-0000C3350000}"/>
    <cellStyle name="40% - Accent4 83" xfId="13767" xr:uid="{00000000-0005-0000-0000-0000C4350000}"/>
    <cellStyle name="40% - Accent4 84" xfId="13768" xr:uid="{00000000-0005-0000-0000-0000C5350000}"/>
    <cellStyle name="40% - Accent4 85" xfId="13769" xr:uid="{00000000-0005-0000-0000-0000C6350000}"/>
    <cellStyle name="40% - Accent4 86" xfId="13770" xr:uid="{00000000-0005-0000-0000-0000C7350000}"/>
    <cellStyle name="40% - Accent4 87" xfId="13771" xr:uid="{00000000-0005-0000-0000-0000C8350000}"/>
    <cellStyle name="40% - Accent4 88" xfId="13772" xr:uid="{00000000-0005-0000-0000-0000C9350000}"/>
    <cellStyle name="40% - Accent4 89" xfId="13773" xr:uid="{00000000-0005-0000-0000-0000CA350000}"/>
    <cellStyle name="40% - Accent4 9" xfId="13774" xr:uid="{00000000-0005-0000-0000-0000CB350000}"/>
    <cellStyle name="40% - Accent4 9 10" xfId="13775" xr:uid="{00000000-0005-0000-0000-0000CC350000}"/>
    <cellStyle name="40% - Accent4 9 11" xfId="13776" xr:uid="{00000000-0005-0000-0000-0000CD350000}"/>
    <cellStyle name="40% - Accent4 9 2" xfId="13777" xr:uid="{00000000-0005-0000-0000-0000CE350000}"/>
    <cellStyle name="40% - Accent4 9 2 10" xfId="13778" xr:uid="{00000000-0005-0000-0000-0000CF350000}"/>
    <cellStyle name="40% - Accent4 9 2 2" xfId="13779" xr:uid="{00000000-0005-0000-0000-0000D0350000}"/>
    <cellStyle name="40% - Accent4 9 2 2 2" xfId="13780" xr:uid="{00000000-0005-0000-0000-0000D1350000}"/>
    <cellStyle name="40% - Accent4 9 2 2 3" xfId="13781" xr:uid="{00000000-0005-0000-0000-0000D2350000}"/>
    <cellStyle name="40% - Accent4 9 2 3" xfId="13782" xr:uid="{00000000-0005-0000-0000-0000D3350000}"/>
    <cellStyle name="40% - Accent4 9 2 3 2" xfId="13783" xr:uid="{00000000-0005-0000-0000-0000D4350000}"/>
    <cellStyle name="40% - Accent4 9 2 4" xfId="13784" xr:uid="{00000000-0005-0000-0000-0000D5350000}"/>
    <cellStyle name="40% - Accent4 9 2 5" xfId="13785" xr:uid="{00000000-0005-0000-0000-0000D6350000}"/>
    <cellStyle name="40% - Accent4 9 2 6" xfId="13786" xr:uid="{00000000-0005-0000-0000-0000D7350000}"/>
    <cellStyle name="40% - Accent4 9 2 7" xfId="13787" xr:uid="{00000000-0005-0000-0000-0000D8350000}"/>
    <cellStyle name="40% - Accent4 9 2 8" xfId="13788" xr:uid="{00000000-0005-0000-0000-0000D9350000}"/>
    <cellStyle name="40% - Accent4 9 2 9" xfId="13789" xr:uid="{00000000-0005-0000-0000-0000DA350000}"/>
    <cellStyle name="40% - Accent4 9 3" xfId="13790" xr:uid="{00000000-0005-0000-0000-0000DB350000}"/>
    <cellStyle name="40% - Accent4 9 3 2" xfId="13791" xr:uid="{00000000-0005-0000-0000-0000DC350000}"/>
    <cellStyle name="40% - Accent4 9 4" xfId="13792" xr:uid="{00000000-0005-0000-0000-0000DD350000}"/>
    <cellStyle name="40% - Accent4 9 4 2" xfId="13793" xr:uid="{00000000-0005-0000-0000-0000DE350000}"/>
    <cellStyle name="40% - Accent4 9 5" xfId="13794" xr:uid="{00000000-0005-0000-0000-0000DF350000}"/>
    <cellStyle name="40% - Accent4 9 5 2" xfId="13795" xr:uid="{00000000-0005-0000-0000-0000E0350000}"/>
    <cellStyle name="40% - Accent4 9 6" xfId="13796" xr:uid="{00000000-0005-0000-0000-0000E1350000}"/>
    <cellStyle name="40% - Accent4 9 7" xfId="13797" xr:uid="{00000000-0005-0000-0000-0000E2350000}"/>
    <cellStyle name="40% - Accent4 9 8" xfId="13798" xr:uid="{00000000-0005-0000-0000-0000E3350000}"/>
    <cellStyle name="40% - Accent4 9 9" xfId="13799" xr:uid="{00000000-0005-0000-0000-0000E4350000}"/>
    <cellStyle name="40% - Accent4 90" xfId="13800" xr:uid="{00000000-0005-0000-0000-0000E5350000}"/>
    <cellStyle name="40% - Accent4 91" xfId="13801" xr:uid="{00000000-0005-0000-0000-0000E6350000}"/>
    <cellStyle name="40% - Accent4 92" xfId="13802" xr:uid="{00000000-0005-0000-0000-0000E7350000}"/>
    <cellStyle name="40% - Accent4 93" xfId="13803" xr:uid="{00000000-0005-0000-0000-0000E8350000}"/>
    <cellStyle name="40% - Accent4 94" xfId="13804" xr:uid="{00000000-0005-0000-0000-0000E9350000}"/>
    <cellStyle name="40% - Accent4 95" xfId="13805" xr:uid="{00000000-0005-0000-0000-0000EA350000}"/>
    <cellStyle name="40% - Accent4 96" xfId="13806" xr:uid="{00000000-0005-0000-0000-0000EB350000}"/>
    <cellStyle name="40% - Accent4 97" xfId="13807" xr:uid="{00000000-0005-0000-0000-0000EC350000}"/>
    <cellStyle name="40% - Accent4 98" xfId="13808" xr:uid="{00000000-0005-0000-0000-0000ED350000}"/>
    <cellStyle name="40% - Accent4 99" xfId="13809" xr:uid="{00000000-0005-0000-0000-0000EE350000}"/>
    <cellStyle name="40% - Accent5 10" xfId="13810" xr:uid="{00000000-0005-0000-0000-0000EF350000}"/>
    <cellStyle name="40% - Accent5 10 10" xfId="13811" xr:uid="{00000000-0005-0000-0000-0000F0350000}"/>
    <cellStyle name="40% - Accent5 10 11" xfId="13812" xr:uid="{00000000-0005-0000-0000-0000F1350000}"/>
    <cellStyle name="40% - Accent5 10 2" xfId="13813" xr:uid="{00000000-0005-0000-0000-0000F2350000}"/>
    <cellStyle name="40% - Accent5 10 2 10" xfId="13814" xr:uid="{00000000-0005-0000-0000-0000F3350000}"/>
    <cellStyle name="40% - Accent5 10 2 2" xfId="13815" xr:uid="{00000000-0005-0000-0000-0000F4350000}"/>
    <cellStyle name="40% - Accent5 10 2 3" xfId="13816" xr:uid="{00000000-0005-0000-0000-0000F5350000}"/>
    <cellStyle name="40% - Accent5 10 2 4" xfId="13817" xr:uid="{00000000-0005-0000-0000-0000F6350000}"/>
    <cellStyle name="40% - Accent5 10 2 5" xfId="13818" xr:uid="{00000000-0005-0000-0000-0000F7350000}"/>
    <cellStyle name="40% - Accent5 10 2 6" xfId="13819" xr:uid="{00000000-0005-0000-0000-0000F8350000}"/>
    <cellStyle name="40% - Accent5 10 2 7" xfId="13820" xr:uid="{00000000-0005-0000-0000-0000F9350000}"/>
    <cellStyle name="40% - Accent5 10 2 8" xfId="13821" xr:uid="{00000000-0005-0000-0000-0000FA350000}"/>
    <cellStyle name="40% - Accent5 10 2 9" xfId="13822" xr:uid="{00000000-0005-0000-0000-0000FB350000}"/>
    <cellStyle name="40% - Accent5 10 3" xfId="13823" xr:uid="{00000000-0005-0000-0000-0000FC350000}"/>
    <cellStyle name="40% - Accent5 10 4" xfId="13824" xr:uid="{00000000-0005-0000-0000-0000FD350000}"/>
    <cellStyle name="40% - Accent5 10 5" xfId="13825" xr:uid="{00000000-0005-0000-0000-0000FE350000}"/>
    <cellStyle name="40% - Accent5 10 6" xfId="13826" xr:uid="{00000000-0005-0000-0000-0000FF350000}"/>
    <cellStyle name="40% - Accent5 10 7" xfId="13827" xr:uid="{00000000-0005-0000-0000-000000360000}"/>
    <cellStyle name="40% - Accent5 10 8" xfId="13828" xr:uid="{00000000-0005-0000-0000-000001360000}"/>
    <cellStyle name="40% - Accent5 10 9" xfId="13829" xr:uid="{00000000-0005-0000-0000-000002360000}"/>
    <cellStyle name="40% - Accent5 11" xfId="13830" xr:uid="{00000000-0005-0000-0000-000003360000}"/>
    <cellStyle name="40% - Accent5 11 10" xfId="13831" xr:uid="{00000000-0005-0000-0000-000004360000}"/>
    <cellStyle name="40% - Accent5 11 11" xfId="13832" xr:uid="{00000000-0005-0000-0000-000005360000}"/>
    <cellStyle name="40% - Accent5 11 2" xfId="13833" xr:uid="{00000000-0005-0000-0000-000006360000}"/>
    <cellStyle name="40% - Accent5 11 2 10" xfId="13834" xr:uid="{00000000-0005-0000-0000-000007360000}"/>
    <cellStyle name="40% - Accent5 11 2 2" xfId="13835" xr:uid="{00000000-0005-0000-0000-000008360000}"/>
    <cellStyle name="40% - Accent5 11 2 3" xfId="13836" xr:uid="{00000000-0005-0000-0000-000009360000}"/>
    <cellStyle name="40% - Accent5 11 2 4" xfId="13837" xr:uid="{00000000-0005-0000-0000-00000A360000}"/>
    <cellStyle name="40% - Accent5 11 2 5" xfId="13838" xr:uid="{00000000-0005-0000-0000-00000B360000}"/>
    <cellStyle name="40% - Accent5 11 2 6" xfId="13839" xr:uid="{00000000-0005-0000-0000-00000C360000}"/>
    <cellStyle name="40% - Accent5 11 2 7" xfId="13840" xr:uid="{00000000-0005-0000-0000-00000D360000}"/>
    <cellStyle name="40% - Accent5 11 2 8" xfId="13841" xr:uid="{00000000-0005-0000-0000-00000E360000}"/>
    <cellStyle name="40% - Accent5 11 2 9" xfId="13842" xr:uid="{00000000-0005-0000-0000-00000F360000}"/>
    <cellStyle name="40% - Accent5 11 3" xfId="13843" xr:uid="{00000000-0005-0000-0000-000010360000}"/>
    <cellStyle name="40% - Accent5 11 4" xfId="13844" xr:uid="{00000000-0005-0000-0000-000011360000}"/>
    <cellStyle name="40% - Accent5 11 5" xfId="13845" xr:uid="{00000000-0005-0000-0000-000012360000}"/>
    <cellStyle name="40% - Accent5 11 6" xfId="13846" xr:uid="{00000000-0005-0000-0000-000013360000}"/>
    <cellStyle name="40% - Accent5 11 7" xfId="13847" xr:uid="{00000000-0005-0000-0000-000014360000}"/>
    <cellStyle name="40% - Accent5 11 8" xfId="13848" xr:uid="{00000000-0005-0000-0000-000015360000}"/>
    <cellStyle name="40% - Accent5 11 9" xfId="13849" xr:uid="{00000000-0005-0000-0000-000016360000}"/>
    <cellStyle name="40% - Accent5 12" xfId="13850" xr:uid="{00000000-0005-0000-0000-000017360000}"/>
    <cellStyle name="40% - Accent5 12 10" xfId="13851" xr:uid="{00000000-0005-0000-0000-000018360000}"/>
    <cellStyle name="40% - Accent5 12 11" xfId="13852" xr:uid="{00000000-0005-0000-0000-000019360000}"/>
    <cellStyle name="40% - Accent5 12 2" xfId="13853" xr:uid="{00000000-0005-0000-0000-00001A360000}"/>
    <cellStyle name="40% - Accent5 12 2 10" xfId="13854" xr:uid="{00000000-0005-0000-0000-00001B360000}"/>
    <cellStyle name="40% - Accent5 12 2 2" xfId="13855" xr:uid="{00000000-0005-0000-0000-00001C360000}"/>
    <cellStyle name="40% - Accent5 12 2 3" xfId="13856" xr:uid="{00000000-0005-0000-0000-00001D360000}"/>
    <cellStyle name="40% - Accent5 12 2 4" xfId="13857" xr:uid="{00000000-0005-0000-0000-00001E360000}"/>
    <cellStyle name="40% - Accent5 12 2 5" xfId="13858" xr:uid="{00000000-0005-0000-0000-00001F360000}"/>
    <cellStyle name="40% - Accent5 12 2 6" xfId="13859" xr:uid="{00000000-0005-0000-0000-000020360000}"/>
    <cellStyle name="40% - Accent5 12 2 7" xfId="13860" xr:uid="{00000000-0005-0000-0000-000021360000}"/>
    <cellStyle name="40% - Accent5 12 2 8" xfId="13861" xr:uid="{00000000-0005-0000-0000-000022360000}"/>
    <cellStyle name="40% - Accent5 12 2 9" xfId="13862" xr:uid="{00000000-0005-0000-0000-000023360000}"/>
    <cellStyle name="40% - Accent5 12 3" xfId="13863" xr:uid="{00000000-0005-0000-0000-000024360000}"/>
    <cellStyle name="40% - Accent5 12 4" xfId="13864" xr:uid="{00000000-0005-0000-0000-000025360000}"/>
    <cellStyle name="40% - Accent5 12 5" xfId="13865" xr:uid="{00000000-0005-0000-0000-000026360000}"/>
    <cellStyle name="40% - Accent5 12 6" xfId="13866" xr:uid="{00000000-0005-0000-0000-000027360000}"/>
    <cellStyle name="40% - Accent5 12 7" xfId="13867" xr:uid="{00000000-0005-0000-0000-000028360000}"/>
    <cellStyle name="40% - Accent5 12 8" xfId="13868" xr:uid="{00000000-0005-0000-0000-000029360000}"/>
    <cellStyle name="40% - Accent5 12 9" xfId="13869" xr:uid="{00000000-0005-0000-0000-00002A360000}"/>
    <cellStyle name="40% - Accent5 13" xfId="13870" xr:uid="{00000000-0005-0000-0000-00002B360000}"/>
    <cellStyle name="40% - Accent5 13 10" xfId="13871" xr:uid="{00000000-0005-0000-0000-00002C360000}"/>
    <cellStyle name="40% - Accent5 13 2" xfId="13872" xr:uid="{00000000-0005-0000-0000-00002D360000}"/>
    <cellStyle name="40% - Accent5 13 2 2" xfId="13873" xr:uid="{00000000-0005-0000-0000-00002E360000}"/>
    <cellStyle name="40% - Accent5 13 3" xfId="13874" xr:uid="{00000000-0005-0000-0000-00002F360000}"/>
    <cellStyle name="40% - Accent5 13 4" xfId="13875" xr:uid="{00000000-0005-0000-0000-000030360000}"/>
    <cellStyle name="40% - Accent5 13 5" xfId="13876" xr:uid="{00000000-0005-0000-0000-000031360000}"/>
    <cellStyle name="40% - Accent5 13 6" xfId="13877" xr:uid="{00000000-0005-0000-0000-000032360000}"/>
    <cellStyle name="40% - Accent5 13 7" xfId="13878" xr:uid="{00000000-0005-0000-0000-000033360000}"/>
    <cellStyle name="40% - Accent5 13 8" xfId="13879" xr:uid="{00000000-0005-0000-0000-000034360000}"/>
    <cellStyle name="40% - Accent5 13 9" xfId="13880" xr:uid="{00000000-0005-0000-0000-000035360000}"/>
    <cellStyle name="40% - Accent5 14" xfId="13881" xr:uid="{00000000-0005-0000-0000-000036360000}"/>
    <cellStyle name="40% - Accent5 14 2" xfId="13882" xr:uid="{00000000-0005-0000-0000-000037360000}"/>
    <cellStyle name="40% - Accent5 14 2 2" xfId="13883" xr:uid="{00000000-0005-0000-0000-000038360000}"/>
    <cellStyle name="40% - Accent5 14 3" xfId="13884" xr:uid="{00000000-0005-0000-0000-000039360000}"/>
    <cellStyle name="40% - Accent5 15" xfId="13885" xr:uid="{00000000-0005-0000-0000-00003A360000}"/>
    <cellStyle name="40% - Accent5 15 2" xfId="13886" xr:uid="{00000000-0005-0000-0000-00003B360000}"/>
    <cellStyle name="40% - Accent5 15 2 2" xfId="13887" xr:uid="{00000000-0005-0000-0000-00003C360000}"/>
    <cellStyle name="40% - Accent5 15 3" xfId="13888" xr:uid="{00000000-0005-0000-0000-00003D360000}"/>
    <cellStyle name="40% - Accent5 16" xfId="13889" xr:uid="{00000000-0005-0000-0000-00003E360000}"/>
    <cellStyle name="40% - Accent5 16 2" xfId="13890" xr:uid="{00000000-0005-0000-0000-00003F360000}"/>
    <cellStyle name="40% - Accent5 16 2 2" xfId="13891" xr:uid="{00000000-0005-0000-0000-000040360000}"/>
    <cellStyle name="40% - Accent5 16 3" xfId="13892" xr:uid="{00000000-0005-0000-0000-000041360000}"/>
    <cellStyle name="40% - Accent5 17" xfId="13893" xr:uid="{00000000-0005-0000-0000-000042360000}"/>
    <cellStyle name="40% - Accent5 17 2" xfId="13894" xr:uid="{00000000-0005-0000-0000-000043360000}"/>
    <cellStyle name="40% - Accent5 17 2 2" xfId="13895" xr:uid="{00000000-0005-0000-0000-000044360000}"/>
    <cellStyle name="40% - Accent5 17 3" xfId="13896" xr:uid="{00000000-0005-0000-0000-000045360000}"/>
    <cellStyle name="40% - Accent5 18" xfId="13897" xr:uid="{00000000-0005-0000-0000-000046360000}"/>
    <cellStyle name="40% - Accent5 18 2" xfId="13898" xr:uid="{00000000-0005-0000-0000-000047360000}"/>
    <cellStyle name="40% - Accent5 18 2 2" xfId="13899" xr:uid="{00000000-0005-0000-0000-000048360000}"/>
    <cellStyle name="40% - Accent5 18 3" xfId="13900" xr:uid="{00000000-0005-0000-0000-000049360000}"/>
    <cellStyle name="40% - Accent5 19" xfId="13901" xr:uid="{00000000-0005-0000-0000-00004A360000}"/>
    <cellStyle name="40% - Accent5 19 2" xfId="13902" xr:uid="{00000000-0005-0000-0000-00004B360000}"/>
    <cellStyle name="40% - Accent5 19 2 2" xfId="13903" xr:uid="{00000000-0005-0000-0000-00004C360000}"/>
    <cellStyle name="40% - Accent5 19 3" xfId="13904" xr:uid="{00000000-0005-0000-0000-00004D360000}"/>
    <cellStyle name="40% - Accent5 2" xfId="13905" xr:uid="{00000000-0005-0000-0000-00004E360000}"/>
    <cellStyle name="40% - Accent5 2 10" xfId="13906" xr:uid="{00000000-0005-0000-0000-00004F360000}"/>
    <cellStyle name="40% - Accent5 2 10 2" xfId="13907" xr:uid="{00000000-0005-0000-0000-000050360000}"/>
    <cellStyle name="40% - Accent5 2 10 2 2" xfId="13908" xr:uid="{00000000-0005-0000-0000-000051360000}"/>
    <cellStyle name="40% - Accent5 2 10 3" xfId="13909" xr:uid="{00000000-0005-0000-0000-000052360000}"/>
    <cellStyle name="40% - Accent5 2 11" xfId="13910" xr:uid="{00000000-0005-0000-0000-000053360000}"/>
    <cellStyle name="40% - Accent5 2 11 2" xfId="13911" xr:uid="{00000000-0005-0000-0000-000054360000}"/>
    <cellStyle name="40% - Accent5 2 11 2 2" xfId="13912" xr:uid="{00000000-0005-0000-0000-000055360000}"/>
    <cellStyle name="40% - Accent5 2 11 3" xfId="13913" xr:uid="{00000000-0005-0000-0000-000056360000}"/>
    <cellStyle name="40% - Accent5 2 12" xfId="13914" xr:uid="{00000000-0005-0000-0000-000057360000}"/>
    <cellStyle name="40% - Accent5 2 12 2" xfId="13915" xr:uid="{00000000-0005-0000-0000-000058360000}"/>
    <cellStyle name="40% - Accent5 2 12 2 2" xfId="13916" xr:uid="{00000000-0005-0000-0000-000059360000}"/>
    <cellStyle name="40% - Accent5 2 12 3" xfId="13917" xr:uid="{00000000-0005-0000-0000-00005A360000}"/>
    <cellStyle name="40% - Accent5 2 13" xfId="13918" xr:uid="{00000000-0005-0000-0000-00005B360000}"/>
    <cellStyle name="40% - Accent5 2 13 2" xfId="13919" xr:uid="{00000000-0005-0000-0000-00005C360000}"/>
    <cellStyle name="40% - Accent5 2 13 2 2" xfId="13920" xr:uid="{00000000-0005-0000-0000-00005D360000}"/>
    <cellStyle name="40% - Accent5 2 13 3" xfId="13921" xr:uid="{00000000-0005-0000-0000-00005E360000}"/>
    <cellStyle name="40% - Accent5 2 14" xfId="13922" xr:uid="{00000000-0005-0000-0000-00005F360000}"/>
    <cellStyle name="40% - Accent5 2 14 2" xfId="13923" xr:uid="{00000000-0005-0000-0000-000060360000}"/>
    <cellStyle name="40% - Accent5 2 14 2 2" xfId="13924" xr:uid="{00000000-0005-0000-0000-000061360000}"/>
    <cellStyle name="40% - Accent5 2 14 3" xfId="13925" xr:uid="{00000000-0005-0000-0000-000062360000}"/>
    <cellStyle name="40% - Accent5 2 15" xfId="13926" xr:uid="{00000000-0005-0000-0000-000063360000}"/>
    <cellStyle name="40% - Accent5 2 15 2" xfId="13927" xr:uid="{00000000-0005-0000-0000-000064360000}"/>
    <cellStyle name="40% - Accent5 2 15 2 2" xfId="13928" xr:uid="{00000000-0005-0000-0000-000065360000}"/>
    <cellStyle name="40% - Accent5 2 15 3" xfId="13929" xr:uid="{00000000-0005-0000-0000-000066360000}"/>
    <cellStyle name="40% - Accent5 2 16" xfId="13930" xr:uid="{00000000-0005-0000-0000-000067360000}"/>
    <cellStyle name="40% - Accent5 2 16 2" xfId="13931" xr:uid="{00000000-0005-0000-0000-000068360000}"/>
    <cellStyle name="40% - Accent5 2 16 2 2" xfId="13932" xr:uid="{00000000-0005-0000-0000-000069360000}"/>
    <cellStyle name="40% - Accent5 2 16 3" xfId="13933" xr:uid="{00000000-0005-0000-0000-00006A360000}"/>
    <cellStyle name="40% - Accent5 2 17" xfId="13934" xr:uid="{00000000-0005-0000-0000-00006B360000}"/>
    <cellStyle name="40% - Accent5 2 17 2" xfId="13935" xr:uid="{00000000-0005-0000-0000-00006C360000}"/>
    <cellStyle name="40% - Accent5 2 17 2 2" xfId="13936" xr:uid="{00000000-0005-0000-0000-00006D360000}"/>
    <cellStyle name="40% - Accent5 2 17 3" xfId="13937" xr:uid="{00000000-0005-0000-0000-00006E360000}"/>
    <cellStyle name="40% - Accent5 2 18" xfId="13938" xr:uid="{00000000-0005-0000-0000-00006F360000}"/>
    <cellStyle name="40% - Accent5 2 18 2" xfId="13939" xr:uid="{00000000-0005-0000-0000-000070360000}"/>
    <cellStyle name="40% - Accent5 2 18 2 2" xfId="13940" xr:uid="{00000000-0005-0000-0000-000071360000}"/>
    <cellStyle name="40% - Accent5 2 18 3" xfId="13941" xr:uid="{00000000-0005-0000-0000-000072360000}"/>
    <cellStyle name="40% - Accent5 2 19" xfId="13942" xr:uid="{00000000-0005-0000-0000-000073360000}"/>
    <cellStyle name="40% - Accent5 2 19 2" xfId="13943" xr:uid="{00000000-0005-0000-0000-000074360000}"/>
    <cellStyle name="40% - Accent5 2 19 2 2" xfId="13944" xr:uid="{00000000-0005-0000-0000-000075360000}"/>
    <cellStyle name="40% - Accent5 2 19 3" xfId="13945" xr:uid="{00000000-0005-0000-0000-000076360000}"/>
    <cellStyle name="40% - Accent5 2 19 4" xfId="13946" xr:uid="{00000000-0005-0000-0000-000077360000}"/>
    <cellStyle name="40% - Accent5 2 2" xfId="13947" xr:uid="{00000000-0005-0000-0000-000078360000}"/>
    <cellStyle name="40% - Accent5 2 2 10" xfId="13948" xr:uid="{00000000-0005-0000-0000-000079360000}"/>
    <cellStyle name="40% - Accent5 2 2 11" xfId="13949" xr:uid="{00000000-0005-0000-0000-00007A360000}"/>
    <cellStyle name="40% - Accent5 2 2 12" xfId="13950" xr:uid="{00000000-0005-0000-0000-00007B360000}"/>
    <cellStyle name="40% - Accent5 2 2 2" xfId="13951" xr:uid="{00000000-0005-0000-0000-00007C360000}"/>
    <cellStyle name="40% - Accent5 2 2 2 10" xfId="13952" xr:uid="{00000000-0005-0000-0000-00007D360000}"/>
    <cellStyle name="40% - Accent5 2 2 2 11" xfId="13953" xr:uid="{00000000-0005-0000-0000-00007E360000}"/>
    <cellStyle name="40% - Accent5 2 2 2 2" xfId="13954" xr:uid="{00000000-0005-0000-0000-00007F360000}"/>
    <cellStyle name="40% - Accent5 2 2 2 2 10" xfId="13955" xr:uid="{00000000-0005-0000-0000-000080360000}"/>
    <cellStyle name="40% - Accent5 2 2 2 2 2" xfId="13956" xr:uid="{00000000-0005-0000-0000-000081360000}"/>
    <cellStyle name="40% - Accent5 2 2 2 2 2 2" xfId="13957" xr:uid="{00000000-0005-0000-0000-000082360000}"/>
    <cellStyle name="40% - Accent5 2 2 2 2 3" xfId="13958" xr:uid="{00000000-0005-0000-0000-000083360000}"/>
    <cellStyle name="40% - Accent5 2 2 2 2 3 2" xfId="13959" xr:uid="{00000000-0005-0000-0000-000084360000}"/>
    <cellStyle name="40% - Accent5 2 2 2 2 4" xfId="13960" xr:uid="{00000000-0005-0000-0000-000085360000}"/>
    <cellStyle name="40% - Accent5 2 2 2 2 5" xfId="13961" xr:uid="{00000000-0005-0000-0000-000086360000}"/>
    <cellStyle name="40% - Accent5 2 2 2 2 6" xfId="13962" xr:uid="{00000000-0005-0000-0000-000087360000}"/>
    <cellStyle name="40% - Accent5 2 2 2 2 7" xfId="13963" xr:uid="{00000000-0005-0000-0000-000088360000}"/>
    <cellStyle name="40% - Accent5 2 2 2 2 8" xfId="13964" xr:uid="{00000000-0005-0000-0000-000089360000}"/>
    <cellStyle name="40% - Accent5 2 2 2 2 9" xfId="13965" xr:uid="{00000000-0005-0000-0000-00008A360000}"/>
    <cellStyle name="40% - Accent5 2 2 2 3" xfId="13966" xr:uid="{00000000-0005-0000-0000-00008B360000}"/>
    <cellStyle name="40% - Accent5 2 2 2 3 2" xfId="13967" xr:uid="{00000000-0005-0000-0000-00008C360000}"/>
    <cellStyle name="40% - Accent5 2 2 2 4" xfId="13968" xr:uid="{00000000-0005-0000-0000-00008D360000}"/>
    <cellStyle name="40% - Accent5 2 2 2 4 2" xfId="13969" xr:uid="{00000000-0005-0000-0000-00008E360000}"/>
    <cellStyle name="40% - Accent5 2 2 2 5" xfId="13970" xr:uid="{00000000-0005-0000-0000-00008F360000}"/>
    <cellStyle name="40% - Accent5 2 2 2 6" xfId="13971" xr:uid="{00000000-0005-0000-0000-000090360000}"/>
    <cellStyle name="40% - Accent5 2 2 2 7" xfId="13972" xr:uid="{00000000-0005-0000-0000-000091360000}"/>
    <cellStyle name="40% - Accent5 2 2 2 8" xfId="13973" xr:uid="{00000000-0005-0000-0000-000092360000}"/>
    <cellStyle name="40% - Accent5 2 2 2 9" xfId="13974" xr:uid="{00000000-0005-0000-0000-000093360000}"/>
    <cellStyle name="40% - Accent5 2 2 3" xfId="13975" xr:uid="{00000000-0005-0000-0000-000094360000}"/>
    <cellStyle name="40% - Accent5 2 2 3 10" xfId="13976" xr:uid="{00000000-0005-0000-0000-000095360000}"/>
    <cellStyle name="40% - Accent5 2 2 3 2" xfId="13977" xr:uid="{00000000-0005-0000-0000-000096360000}"/>
    <cellStyle name="40% - Accent5 2 2 3 2 2" xfId="13978" xr:uid="{00000000-0005-0000-0000-000097360000}"/>
    <cellStyle name="40% - Accent5 2 2 3 3" xfId="13979" xr:uid="{00000000-0005-0000-0000-000098360000}"/>
    <cellStyle name="40% - Accent5 2 2 3 4" xfId="13980" xr:uid="{00000000-0005-0000-0000-000099360000}"/>
    <cellStyle name="40% - Accent5 2 2 3 5" xfId="13981" xr:uid="{00000000-0005-0000-0000-00009A360000}"/>
    <cellStyle name="40% - Accent5 2 2 3 6" xfId="13982" xr:uid="{00000000-0005-0000-0000-00009B360000}"/>
    <cellStyle name="40% - Accent5 2 2 3 7" xfId="13983" xr:uid="{00000000-0005-0000-0000-00009C360000}"/>
    <cellStyle name="40% - Accent5 2 2 3 8" xfId="13984" xr:uid="{00000000-0005-0000-0000-00009D360000}"/>
    <cellStyle name="40% - Accent5 2 2 3 9" xfId="13985" xr:uid="{00000000-0005-0000-0000-00009E360000}"/>
    <cellStyle name="40% - Accent5 2 2 4" xfId="13986" xr:uid="{00000000-0005-0000-0000-00009F360000}"/>
    <cellStyle name="40% - Accent5 2 2 5" xfId="13987" xr:uid="{00000000-0005-0000-0000-0000A0360000}"/>
    <cellStyle name="40% - Accent5 2 2 6" xfId="13988" xr:uid="{00000000-0005-0000-0000-0000A1360000}"/>
    <cellStyle name="40% - Accent5 2 2 6 2" xfId="13989" xr:uid="{00000000-0005-0000-0000-0000A2360000}"/>
    <cellStyle name="40% - Accent5 2 2 7" xfId="13990" xr:uid="{00000000-0005-0000-0000-0000A3360000}"/>
    <cellStyle name="40% - Accent5 2 2 7 2" xfId="13991" xr:uid="{00000000-0005-0000-0000-0000A4360000}"/>
    <cellStyle name="40% - Accent5 2 2 8" xfId="13992" xr:uid="{00000000-0005-0000-0000-0000A5360000}"/>
    <cellStyle name="40% - Accent5 2 2 9" xfId="13993" xr:uid="{00000000-0005-0000-0000-0000A6360000}"/>
    <cellStyle name="40% - Accent5 2 20" xfId="13994" xr:uid="{00000000-0005-0000-0000-0000A7360000}"/>
    <cellStyle name="40% - Accent5 2 20 2" xfId="13995" xr:uid="{00000000-0005-0000-0000-0000A8360000}"/>
    <cellStyle name="40% - Accent5 2 20 2 2" xfId="13996" xr:uid="{00000000-0005-0000-0000-0000A9360000}"/>
    <cellStyle name="40% - Accent5 2 20 3" xfId="13997" xr:uid="{00000000-0005-0000-0000-0000AA360000}"/>
    <cellStyle name="40% - Accent5 2 21" xfId="13998" xr:uid="{00000000-0005-0000-0000-0000AB360000}"/>
    <cellStyle name="40% - Accent5 2 21 2" xfId="13999" xr:uid="{00000000-0005-0000-0000-0000AC360000}"/>
    <cellStyle name="40% - Accent5 2 21 2 2" xfId="14000" xr:uid="{00000000-0005-0000-0000-0000AD360000}"/>
    <cellStyle name="40% - Accent5 2 21 3" xfId="14001" xr:uid="{00000000-0005-0000-0000-0000AE360000}"/>
    <cellStyle name="40% - Accent5 2 22" xfId="14002" xr:uid="{00000000-0005-0000-0000-0000AF360000}"/>
    <cellStyle name="40% - Accent5 2 22 2" xfId="14003" xr:uid="{00000000-0005-0000-0000-0000B0360000}"/>
    <cellStyle name="40% - Accent5 2 23" xfId="14004" xr:uid="{00000000-0005-0000-0000-0000B1360000}"/>
    <cellStyle name="40% - Accent5 2 24" xfId="14005" xr:uid="{00000000-0005-0000-0000-0000B2360000}"/>
    <cellStyle name="40% - Accent5 2 25" xfId="14006" xr:uid="{00000000-0005-0000-0000-0000B3360000}"/>
    <cellStyle name="40% - Accent5 2 26" xfId="14007" xr:uid="{00000000-0005-0000-0000-0000B4360000}"/>
    <cellStyle name="40% - Accent5 2 27" xfId="14008" xr:uid="{00000000-0005-0000-0000-0000B5360000}"/>
    <cellStyle name="40% - Accent5 2 28" xfId="14009" xr:uid="{00000000-0005-0000-0000-0000B6360000}"/>
    <cellStyle name="40% - Accent5 2 3" xfId="14010" xr:uid="{00000000-0005-0000-0000-0000B7360000}"/>
    <cellStyle name="40% - Accent5 2 3 10" xfId="14011" xr:uid="{00000000-0005-0000-0000-0000B8360000}"/>
    <cellStyle name="40% - Accent5 2 3 11" xfId="14012" xr:uid="{00000000-0005-0000-0000-0000B9360000}"/>
    <cellStyle name="40% - Accent5 2 3 12" xfId="14013" xr:uid="{00000000-0005-0000-0000-0000BA360000}"/>
    <cellStyle name="40% - Accent5 2 3 2" xfId="14014" xr:uid="{00000000-0005-0000-0000-0000BB360000}"/>
    <cellStyle name="40% - Accent5 2 3 2 10" xfId="14015" xr:uid="{00000000-0005-0000-0000-0000BC360000}"/>
    <cellStyle name="40% - Accent5 2 3 2 11" xfId="14016" xr:uid="{00000000-0005-0000-0000-0000BD360000}"/>
    <cellStyle name="40% - Accent5 2 3 2 2" xfId="14017" xr:uid="{00000000-0005-0000-0000-0000BE360000}"/>
    <cellStyle name="40% - Accent5 2 3 2 2 10" xfId="14018" xr:uid="{00000000-0005-0000-0000-0000BF360000}"/>
    <cellStyle name="40% - Accent5 2 3 2 2 2" xfId="14019" xr:uid="{00000000-0005-0000-0000-0000C0360000}"/>
    <cellStyle name="40% - Accent5 2 3 2 2 3" xfId="14020" xr:uid="{00000000-0005-0000-0000-0000C1360000}"/>
    <cellStyle name="40% - Accent5 2 3 2 2 4" xfId="14021" xr:uid="{00000000-0005-0000-0000-0000C2360000}"/>
    <cellStyle name="40% - Accent5 2 3 2 2 5" xfId="14022" xr:uid="{00000000-0005-0000-0000-0000C3360000}"/>
    <cellStyle name="40% - Accent5 2 3 2 2 6" xfId="14023" xr:uid="{00000000-0005-0000-0000-0000C4360000}"/>
    <cellStyle name="40% - Accent5 2 3 2 2 7" xfId="14024" xr:uid="{00000000-0005-0000-0000-0000C5360000}"/>
    <cellStyle name="40% - Accent5 2 3 2 2 8" xfId="14025" xr:uid="{00000000-0005-0000-0000-0000C6360000}"/>
    <cellStyle name="40% - Accent5 2 3 2 2 9" xfId="14026" xr:uid="{00000000-0005-0000-0000-0000C7360000}"/>
    <cellStyle name="40% - Accent5 2 3 2 3" xfId="14027" xr:uid="{00000000-0005-0000-0000-0000C8360000}"/>
    <cellStyle name="40% - Accent5 2 3 2 4" xfId="14028" xr:uid="{00000000-0005-0000-0000-0000C9360000}"/>
    <cellStyle name="40% - Accent5 2 3 2 5" xfId="14029" xr:uid="{00000000-0005-0000-0000-0000CA360000}"/>
    <cellStyle name="40% - Accent5 2 3 2 6" xfId="14030" xr:uid="{00000000-0005-0000-0000-0000CB360000}"/>
    <cellStyle name="40% - Accent5 2 3 2 7" xfId="14031" xr:uid="{00000000-0005-0000-0000-0000CC360000}"/>
    <cellStyle name="40% - Accent5 2 3 2 8" xfId="14032" xr:uid="{00000000-0005-0000-0000-0000CD360000}"/>
    <cellStyle name="40% - Accent5 2 3 2 9" xfId="14033" xr:uid="{00000000-0005-0000-0000-0000CE360000}"/>
    <cellStyle name="40% - Accent5 2 3 3" xfId="14034" xr:uid="{00000000-0005-0000-0000-0000CF360000}"/>
    <cellStyle name="40% - Accent5 2 3 3 10" xfId="14035" xr:uid="{00000000-0005-0000-0000-0000D0360000}"/>
    <cellStyle name="40% - Accent5 2 3 3 11" xfId="14036" xr:uid="{00000000-0005-0000-0000-0000D1360000}"/>
    <cellStyle name="40% - Accent5 2 3 3 2" xfId="14037" xr:uid="{00000000-0005-0000-0000-0000D2360000}"/>
    <cellStyle name="40% - Accent5 2 3 3 3" xfId="14038" xr:uid="{00000000-0005-0000-0000-0000D3360000}"/>
    <cellStyle name="40% - Accent5 2 3 3 4" xfId="14039" xr:uid="{00000000-0005-0000-0000-0000D4360000}"/>
    <cellStyle name="40% - Accent5 2 3 3 5" xfId="14040" xr:uid="{00000000-0005-0000-0000-0000D5360000}"/>
    <cellStyle name="40% - Accent5 2 3 3 6" xfId="14041" xr:uid="{00000000-0005-0000-0000-0000D6360000}"/>
    <cellStyle name="40% - Accent5 2 3 3 7" xfId="14042" xr:uid="{00000000-0005-0000-0000-0000D7360000}"/>
    <cellStyle name="40% - Accent5 2 3 3 8" xfId="14043" xr:uid="{00000000-0005-0000-0000-0000D8360000}"/>
    <cellStyle name="40% - Accent5 2 3 3 9" xfId="14044" xr:uid="{00000000-0005-0000-0000-0000D9360000}"/>
    <cellStyle name="40% - Accent5 2 3 4" xfId="14045" xr:uid="{00000000-0005-0000-0000-0000DA360000}"/>
    <cellStyle name="40% - Accent5 2 3 5" xfId="14046" xr:uid="{00000000-0005-0000-0000-0000DB360000}"/>
    <cellStyle name="40% - Accent5 2 3 6" xfId="14047" xr:uid="{00000000-0005-0000-0000-0000DC360000}"/>
    <cellStyle name="40% - Accent5 2 3 6 2" xfId="14048" xr:uid="{00000000-0005-0000-0000-0000DD360000}"/>
    <cellStyle name="40% - Accent5 2 3 7" xfId="14049" xr:uid="{00000000-0005-0000-0000-0000DE360000}"/>
    <cellStyle name="40% - Accent5 2 3 7 2" xfId="14050" xr:uid="{00000000-0005-0000-0000-0000DF360000}"/>
    <cellStyle name="40% - Accent5 2 3 8" xfId="14051" xr:uid="{00000000-0005-0000-0000-0000E0360000}"/>
    <cellStyle name="40% - Accent5 2 3 9" xfId="14052" xr:uid="{00000000-0005-0000-0000-0000E1360000}"/>
    <cellStyle name="40% - Accent5 2 4" xfId="14053" xr:uid="{00000000-0005-0000-0000-0000E2360000}"/>
    <cellStyle name="40% - Accent5 2 4 10" xfId="14054" xr:uid="{00000000-0005-0000-0000-0000E3360000}"/>
    <cellStyle name="40% - Accent5 2 4 11" xfId="14055" xr:uid="{00000000-0005-0000-0000-0000E4360000}"/>
    <cellStyle name="40% - Accent5 2 4 12" xfId="14056" xr:uid="{00000000-0005-0000-0000-0000E5360000}"/>
    <cellStyle name="40% - Accent5 2 4 2" xfId="14057" xr:uid="{00000000-0005-0000-0000-0000E6360000}"/>
    <cellStyle name="40% - Accent5 2 4 2 10" xfId="14058" xr:uid="{00000000-0005-0000-0000-0000E7360000}"/>
    <cellStyle name="40% - Accent5 2 4 2 11" xfId="14059" xr:uid="{00000000-0005-0000-0000-0000E8360000}"/>
    <cellStyle name="40% - Accent5 2 4 2 2" xfId="14060" xr:uid="{00000000-0005-0000-0000-0000E9360000}"/>
    <cellStyle name="40% - Accent5 2 4 2 2 10" xfId="14061" xr:uid="{00000000-0005-0000-0000-0000EA360000}"/>
    <cellStyle name="40% - Accent5 2 4 2 2 2" xfId="14062" xr:uid="{00000000-0005-0000-0000-0000EB360000}"/>
    <cellStyle name="40% - Accent5 2 4 2 2 3" xfId="14063" xr:uid="{00000000-0005-0000-0000-0000EC360000}"/>
    <cellStyle name="40% - Accent5 2 4 2 2 4" xfId="14064" xr:uid="{00000000-0005-0000-0000-0000ED360000}"/>
    <cellStyle name="40% - Accent5 2 4 2 2 5" xfId="14065" xr:uid="{00000000-0005-0000-0000-0000EE360000}"/>
    <cellStyle name="40% - Accent5 2 4 2 2 6" xfId="14066" xr:uid="{00000000-0005-0000-0000-0000EF360000}"/>
    <cellStyle name="40% - Accent5 2 4 2 2 7" xfId="14067" xr:uid="{00000000-0005-0000-0000-0000F0360000}"/>
    <cellStyle name="40% - Accent5 2 4 2 2 8" xfId="14068" xr:uid="{00000000-0005-0000-0000-0000F1360000}"/>
    <cellStyle name="40% - Accent5 2 4 2 2 9" xfId="14069" xr:uid="{00000000-0005-0000-0000-0000F2360000}"/>
    <cellStyle name="40% - Accent5 2 4 2 3" xfId="14070" xr:uid="{00000000-0005-0000-0000-0000F3360000}"/>
    <cellStyle name="40% - Accent5 2 4 2 4" xfId="14071" xr:uid="{00000000-0005-0000-0000-0000F4360000}"/>
    <cellStyle name="40% - Accent5 2 4 2 5" xfId="14072" xr:uid="{00000000-0005-0000-0000-0000F5360000}"/>
    <cellStyle name="40% - Accent5 2 4 2 6" xfId="14073" xr:uid="{00000000-0005-0000-0000-0000F6360000}"/>
    <cellStyle name="40% - Accent5 2 4 2 7" xfId="14074" xr:uid="{00000000-0005-0000-0000-0000F7360000}"/>
    <cellStyle name="40% - Accent5 2 4 2 8" xfId="14075" xr:uid="{00000000-0005-0000-0000-0000F8360000}"/>
    <cellStyle name="40% - Accent5 2 4 2 9" xfId="14076" xr:uid="{00000000-0005-0000-0000-0000F9360000}"/>
    <cellStyle name="40% - Accent5 2 4 3" xfId="14077" xr:uid="{00000000-0005-0000-0000-0000FA360000}"/>
    <cellStyle name="40% - Accent5 2 4 3 10" xfId="14078" xr:uid="{00000000-0005-0000-0000-0000FB360000}"/>
    <cellStyle name="40% - Accent5 2 4 3 2" xfId="14079" xr:uid="{00000000-0005-0000-0000-0000FC360000}"/>
    <cellStyle name="40% - Accent5 2 4 3 3" xfId="14080" xr:uid="{00000000-0005-0000-0000-0000FD360000}"/>
    <cellStyle name="40% - Accent5 2 4 3 4" xfId="14081" xr:uid="{00000000-0005-0000-0000-0000FE360000}"/>
    <cellStyle name="40% - Accent5 2 4 3 5" xfId="14082" xr:uid="{00000000-0005-0000-0000-0000FF360000}"/>
    <cellStyle name="40% - Accent5 2 4 3 6" xfId="14083" xr:uid="{00000000-0005-0000-0000-000000370000}"/>
    <cellStyle name="40% - Accent5 2 4 3 7" xfId="14084" xr:uid="{00000000-0005-0000-0000-000001370000}"/>
    <cellStyle name="40% - Accent5 2 4 3 8" xfId="14085" xr:uid="{00000000-0005-0000-0000-000002370000}"/>
    <cellStyle name="40% - Accent5 2 4 3 9" xfId="14086" xr:uid="{00000000-0005-0000-0000-000003370000}"/>
    <cellStyle name="40% - Accent5 2 4 4" xfId="14087" xr:uid="{00000000-0005-0000-0000-000004370000}"/>
    <cellStyle name="40% - Accent5 2 4 5" xfId="14088" xr:uid="{00000000-0005-0000-0000-000005370000}"/>
    <cellStyle name="40% - Accent5 2 4 6" xfId="14089" xr:uid="{00000000-0005-0000-0000-000006370000}"/>
    <cellStyle name="40% - Accent5 2 4 7" xfId="14090" xr:uid="{00000000-0005-0000-0000-000007370000}"/>
    <cellStyle name="40% - Accent5 2 4 7 2" xfId="14091" xr:uid="{00000000-0005-0000-0000-000008370000}"/>
    <cellStyle name="40% - Accent5 2 4 8" xfId="14092" xr:uid="{00000000-0005-0000-0000-000009370000}"/>
    <cellStyle name="40% - Accent5 2 4 9" xfId="14093" xr:uid="{00000000-0005-0000-0000-00000A370000}"/>
    <cellStyle name="40% - Accent5 2 5" xfId="14094" xr:uid="{00000000-0005-0000-0000-00000B370000}"/>
    <cellStyle name="40% - Accent5 2 5 10" xfId="14095" xr:uid="{00000000-0005-0000-0000-00000C370000}"/>
    <cellStyle name="40% - Accent5 2 5 11" xfId="14096" xr:uid="{00000000-0005-0000-0000-00000D370000}"/>
    <cellStyle name="40% - Accent5 2 5 12" xfId="14097" xr:uid="{00000000-0005-0000-0000-00000E370000}"/>
    <cellStyle name="40% - Accent5 2 5 2" xfId="14098" xr:uid="{00000000-0005-0000-0000-00000F370000}"/>
    <cellStyle name="40% - Accent5 2 5 2 10" xfId="14099" xr:uid="{00000000-0005-0000-0000-000010370000}"/>
    <cellStyle name="40% - Accent5 2 5 2 11" xfId="14100" xr:uid="{00000000-0005-0000-0000-000011370000}"/>
    <cellStyle name="40% - Accent5 2 5 2 2" xfId="14101" xr:uid="{00000000-0005-0000-0000-000012370000}"/>
    <cellStyle name="40% - Accent5 2 5 2 2 10" xfId="14102" xr:uid="{00000000-0005-0000-0000-000013370000}"/>
    <cellStyle name="40% - Accent5 2 5 2 2 2" xfId="14103" xr:uid="{00000000-0005-0000-0000-000014370000}"/>
    <cellStyle name="40% - Accent5 2 5 2 2 3" xfId="14104" xr:uid="{00000000-0005-0000-0000-000015370000}"/>
    <cellStyle name="40% - Accent5 2 5 2 2 4" xfId="14105" xr:uid="{00000000-0005-0000-0000-000016370000}"/>
    <cellStyle name="40% - Accent5 2 5 2 2 5" xfId="14106" xr:uid="{00000000-0005-0000-0000-000017370000}"/>
    <cellStyle name="40% - Accent5 2 5 2 2 6" xfId="14107" xr:uid="{00000000-0005-0000-0000-000018370000}"/>
    <cellStyle name="40% - Accent5 2 5 2 2 7" xfId="14108" xr:uid="{00000000-0005-0000-0000-000019370000}"/>
    <cellStyle name="40% - Accent5 2 5 2 2 8" xfId="14109" xr:uid="{00000000-0005-0000-0000-00001A370000}"/>
    <cellStyle name="40% - Accent5 2 5 2 2 9" xfId="14110" xr:uid="{00000000-0005-0000-0000-00001B370000}"/>
    <cellStyle name="40% - Accent5 2 5 2 3" xfId="14111" xr:uid="{00000000-0005-0000-0000-00001C370000}"/>
    <cellStyle name="40% - Accent5 2 5 2 4" xfId="14112" xr:uid="{00000000-0005-0000-0000-00001D370000}"/>
    <cellStyle name="40% - Accent5 2 5 2 5" xfId="14113" xr:uid="{00000000-0005-0000-0000-00001E370000}"/>
    <cellStyle name="40% - Accent5 2 5 2 6" xfId="14114" xr:uid="{00000000-0005-0000-0000-00001F370000}"/>
    <cellStyle name="40% - Accent5 2 5 2 7" xfId="14115" xr:uid="{00000000-0005-0000-0000-000020370000}"/>
    <cellStyle name="40% - Accent5 2 5 2 8" xfId="14116" xr:uid="{00000000-0005-0000-0000-000021370000}"/>
    <cellStyle name="40% - Accent5 2 5 2 9" xfId="14117" xr:uid="{00000000-0005-0000-0000-000022370000}"/>
    <cellStyle name="40% - Accent5 2 5 3" xfId="14118" xr:uid="{00000000-0005-0000-0000-000023370000}"/>
    <cellStyle name="40% - Accent5 2 5 3 10" xfId="14119" xr:uid="{00000000-0005-0000-0000-000024370000}"/>
    <cellStyle name="40% - Accent5 2 5 3 11" xfId="14120" xr:uid="{00000000-0005-0000-0000-000025370000}"/>
    <cellStyle name="40% - Accent5 2 5 3 2" xfId="14121" xr:uid="{00000000-0005-0000-0000-000026370000}"/>
    <cellStyle name="40% - Accent5 2 5 3 3" xfId="14122" xr:uid="{00000000-0005-0000-0000-000027370000}"/>
    <cellStyle name="40% - Accent5 2 5 3 4" xfId="14123" xr:uid="{00000000-0005-0000-0000-000028370000}"/>
    <cellStyle name="40% - Accent5 2 5 3 5" xfId="14124" xr:uid="{00000000-0005-0000-0000-000029370000}"/>
    <cellStyle name="40% - Accent5 2 5 3 6" xfId="14125" xr:uid="{00000000-0005-0000-0000-00002A370000}"/>
    <cellStyle name="40% - Accent5 2 5 3 7" xfId="14126" xr:uid="{00000000-0005-0000-0000-00002B370000}"/>
    <cellStyle name="40% - Accent5 2 5 3 8" xfId="14127" xr:uid="{00000000-0005-0000-0000-00002C370000}"/>
    <cellStyle name="40% - Accent5 2 5 3 9" xfId="14128" xr:uid="{00000000-0005-0000-0000-00002D370000}"/>
    <cellStyle name="40% - Accent5 2 5 4" xfId="14129" xr:uid="{00000000-0005-0000-0000-00002E370000}"/>
    <cellStyle name="40% - Accent5 2 5 5" xfId="14130" xr:uid="{00000000-0005-0000-0000-00002F370000}"/>
    <cellStyle name="40% - Accent5 2 5 6" xfId="14131" xr:uid="{00000000-0005-0000-0000-000030370000}"/>
    <cellStyle name="40% - Accent5 2 5 6 2" xfId="14132" xr:uid="{00000000-0005-0000-0000-000031370000}"/>
    <cellStyle name="40% - Accent5 2 5 7" xfId="14133" xr:uid="{00000000-0005-0000-0000-000032370000}"/>
    <cellStyle name="40% - Accent5 2 5 7 2" xfId="14134" xr:uid="{00000000-0005-0000-0000-000033370000}"/>
    <cellStyle name="40% - Accent5 2 5 8" xfId="14135" xr:uid="{00000000-0005-0000-0000-000034370000}"/>
    <cellStyle name="40% - Accent5 2 5 9" xfId="14136" xr:uid="{00000000-0005-0000-0000-000035370000}"/>
    <cellStyle name="40% - Accent5 2 6" xfId="14137" xr:uid="{00000000-0005-0000-0000-000036370000}"/>
    <cellStyle name="40% - Accent5 2 6 10" xfId="14138" xr:uid="{00000000-0005-0000-0000-000037370000}"/>
    <cellStyle name="40% - Accent5 2 6 11" xfId="14139" xr:uid="{00000000-0005-0000-0000-000038370000}"/>
    <cellStyle name="40% - Accent5 2 6 12" xfId="14140" xr:uid="{00000000-0005-0000-0000-000039370000}"/>
    <cellStyle name="40% - Accent5 2 6 2" xfId="14141" xr:uid="{00000000-0005-0000-0000-00003A370000}"/>
    <cellStyle name="40% - Accent5 2 6 2 10" xfId="14142" xr:uid="{00000000-0005-0000-0000-00003B370000}"/>
    <cellStyle name="40% - Accent5 2 6 2 11" xfId="14143" xr:uid="{00000000-0005-0000-0000-00003C370000}"/>
    <cellStyle name="40% - Accent5 2 6 2 2" xfId="14144" xr:uid="{00000000-0005-0000-0000-00003D370000}"/>
    <cellStyle name="40% - Accent5 2 6 2 2 10" xfId="14145" xr:uid="{00000000-0005-0000-0000-00003E370000}"/>
    <cellStyle name="40% - Accent5 2 6 2 2 2" xfId="14146" xr:uid="{00000000-0005-0000-0000-00003F370000}"/>
    <cellStyle name="40% - Accent5 2 6 2 2 3" xfId="14147" xr:uid="{00000000-0005-0000-0000-000040370000}"/>
    <cellStyle name="40% - Accent5 2 6 2 2 4" xfId="14148" xr:uid="{00000000-0005-0000-0000-000041370000}"/>
    <cellStyle name="40% - Accent5 2 6 2 2 5" xfId="14149" xr:uid="{00000000-0005-0000-0000-000042370000}"/>
    <cellStyle name="40% - Accent5 2 6 2 2 6" xfId="14150" xr:uid="{00000000-0005-0000-0000-000043370000}"/>
    <cellStyle name="40% - Accent5 2 6 2 2 7" xfId="14151" xr:uid="{00000000-0005-0000-0000-000044370000}"/>
    <cellStyle name="40% - Accent5 2 6 2 2 8" xfId="14152" xr:uid="{00000000-0005-0000-0000-000045370000}"/>
    <cellStyle name="40% - Accent5 2 6 2 2 9" xfId="14153" xr:uid="{00000000-0005-0000-0000-000046370000}"/>
    <cellStyle name="40% - Accent5 2 6 2 3" xfId="14154" xr:uid="{00000000-0005-0000-0000-000047370000}"/>
    <cellStyle name="40% - Accent5 2 6 2 4" xfId="14155" xr:uid="{00000000-0005-0000-0000-000048370000}"/>
    <cellStyle name="40% - Accent5 2 6 2 5" xfId="14156" xr:uid="{00000000-0005-0000-0000-000049370000}"/>
    <cellStyle name="40% - Accent5 2 6 2 6" xfId="14157" xr:uid="{00000000-0005-0000-0000-00004A370000}"/>
    <cellStyle name="40% - Accent5 2 6 2 7" xfId="14158" xr:uid="{00000000-0005-0000-0000-00004B370000}"/>
    <cellStyle name="40% - Accent5 2 6 2 8" xfId="14159" xr:uid="{00000000-0005-0000-0000-00004C370000}"/>
    <cellStyle name="40% - Accent5 2 6 2 9" xfId="14160" xr:uid="{00000000-0005-0000-0000-00004D370000}"/>
    <cellStyle name="40% - Accent5 2 6 3" xfId="14161" xr:uid="{00000000-0005-0000-0000-00004E370000}"/>
    <cellStyle name="40% - Accent5 2 6 3 10" xfId="14162" xr:uid="{00000000-0005-0000-0000-00004F370000}"/>
    <cellStyle name="40% - Accent5 2 6 3 2" xfId="14163" xr:uid="{00000000-0005-0000-0000-000050370000}"/>
    <cellStyle name="40% - Accent5 2 6 3 3" xfId="14164" xr:uid="{00000000-0005-0000-0000-000051370000}"/>
    <cellStyle name="40% - Accent5 2 6 3 4" xfId="14165" xr:uid="{00000000-0005-0000-0000-000052370000}"/>
    <cellStyle name="40% - Accent5 2 6 3 5" xfId="14166" xr:uid="{00000000-0005-0000-0000-000053370000}"/>
    <cellStyle name="40% - Accent5 2 6 3 6" xfId="14167" xr:uid="{00000000-0005-0000-0000-000054370000}"/>
    <cellStyle name="40% - Accent5 2 6 3 7" xfId="14168" xr:uid="{00000000-0005-0000-0000-000055370000}"/>
    <cellStyle name="40% - Accent5 2 6 3 8" xfId="14169" xr:uid="{00000000-0005-0000-0000-000056370000}"/>
    <cellStyle name="40% - Accent5 2 6 3 9" xfId="14170" xr:uid="{00000000-0005-0000-0000-000057370000}"/>
    <cellStyle name="40% - Accent5 2 6 4" xfId="14171" xr:uid="{00000000-0005-0000-0000-000058370000}"/>
    <cellStyle name="40% - Accent5 2 6 5" xfId="14172" xr:uid="{00000000-0005-0000-0000-000059370000}"/>
    <cellStyle name="40% - Accent5 2 6 6" xfId="14173" xr:uid="{00000000-0005-0000-0000-00005A370000}"/>
    <cellStyle name="40% - Accent5 2 6 7" xfId="14174" xr:uid="{00000000-0005-0000-0000-00005B370000}"/>
    <cellStyle name="40% - Accent5 2 6 8" xfId="14175" xr:uid="{00000000-0005-0000-0000-00005C370000}"/>
    <cellStyle name="40% - Accent5 2 6 9" xfId="14176" xr:uid="{00000000-0005-0000-0000-00005D370000}"/>
    <cellStyle name="40% - Accent5 2 7" xfId="14177" xr:uid="{00000000-0005-0000-0000-00005E370000}"/>
    <cellStyle name="40% - Accent5 2 7 10" xfId="14178" xr:uid="{00000000-0005-0000-0000-00005F370000}"/>
    <cellStyle name="40% - Accent5 2 7 11" xfId="14179" xr:uid="{00000000-0005-0000-0000-000060370000}"/>
    <cellStyle name="40% - Accent5 2 7 2" xfId="14180" xr:uid="{00000000-0005-0000-0000-000061370000}"/>
    <cellStyle name="40% - Accent5 2 7 2 10" xfId="14181" xr:uid="{00000000-0005-0000-0000-000062370000}"/>
    <cellStyle name="40% - Accent5 2 7 2 2" xfId="14182" xr:uid="{00000000-0005-0000-0000-000063370000}"/>
    <cellStyle name="40% - Accent5 2 7 2 3" xfId="14183" xr:uid="{00000000-0005-0000-0000-000064370000}"/>
    <cellStyle name="40% - Accent5 2 7 2 4" xfId="14184" xr:uid="{00000000-0005-0000-0000-000065370000}"/>
    <cellStyle name="40% - Accent5 2 7 2 5" xfId="14185" xr:uid="{00000000-0005-0000-0000-000066370000}"/>
    <cellStyle name="40% - Accent5 2 7 2 6" xfId="14186" xr:uid="{00000000-0005-0000-0000-000067370000}"/>
    <cellStyle name="40% - Accent5 2 7 2 7" xfId="14187" xr:uid="{00000000-0005-0000-0000-000068370000}"/>
    <cellStyle name="40% - Accent5 2 7 2 8" xfId="14188" xr:uid="{00000000-0005-0000-0000-000069370000}"/>
    <cellStyle name="40% - Accent5 2 7 2 9" xfId="14189" xr:uid="{00000000-0005-0000-0000-00006A370000}"/>
    <cellStyle name="40% - Accent5 2 7 3" xfId="14190" xr:uid="{00000000-0005-0000-0000-00006B370000}"/>
    <cellStyle name="40% - Accent5 2 7 4" xfId="14191" xr:uid="{00000000-0005-0000-0000-00006C370000}"/>
    <cellStyle name="40% - Accent5 2 7 5" xfId="14192" xr:uid="{00000000-0005-0000-0000-00006D370000}"/>
    <cellStyle name="40% - Accent5 2 7 6" xfId="14193" xr:uid="{00000000-0005-0000-0000-00006E370000}"/>
    <cellStyle name="40% - Accent5 2 7 7" xfId="14194" xr:uid="{00000000-0005-0000-0000-00006F370000}"/>
    <cellStyle name="40% - Accent5 2 7 8" xfId="14195" xr:uid="{00000000-0005-0000-0000-000070370000}"/>
    <cellStyle name="40% - Accent5 2 7 9" xfId="14196" xr:uid="{00000000-0005-0000-0000-000071370000}"/>
    <cellStyle name="40% - Accent5 2 8" xfId="14197" xr:uid="{00000000-0005-0000-0000-000072370000}"/>
    <cellStyle name="40% - Accent5 2 8 10" xfId="14198" xr:uid="{00000000-0005-0000-0000-000073370000}"/>
    <cellStyle name="40% - Accent5 2 8 2" xfId="14199" xr:uid="{00000000-0005-0000-0000-000074370000}"/>
    <cellStyle name="40% - Accent5 2 8 2 2" xfId="14200" xr:uid="{00000000-0005-0000-0000-000075370000}"/>
    <cellStyle name="40% - Accent5 2 8 3" xfId="14201" xr:uid="{00000000-0005-0000-0000-000076370000}"/>
    <cellStyle name="40% - Accent5 2 8 4" xfId="14202" xr:uid="{00000000-0005-0000-0000-000077370000}"/>
    <cellStyle name="40% - Accent5 2 8 5" xfId="14203" xr:uid="{00000000-0005-0000-0000-000078370000}"/>
    <cellStyle name="40% - Accent5 2 8 6" xfId="14204" xr:uid="{00000000-0005-0000-0000-000079370000}"/>
    <cellStyle name="40% - Accent5 2 8 7" xfId="14205" xr:uid="{00000000-0005-0000-0000-00007A370000}"/>
    <cellStyle name="40% - Accent5 2 8 8" xfId="14206" xr:uid="{00000000-0005-0000-0000-00007B370000}"/>
    <cellStyle name="40% - Accent5 2 8 9" xfId="14207" xr:uid="{00000000-0005-0000-0000-00007C370000}"/>
    <cellStyle name="40% - Accent5 2 9" xfId="14208" xr:uid="{00000000-0005-0000-0000-00007D370000}"/>
    <cellStyle name="40% - Accent5 2 9 2" xfId="14209" xr:uid="{00000000-0005-0000-0000-00007E370000}"/>
    <cellStyle name="40% - Accent5 2 9 2 2" xfId="14210" xr:uid="{00000000-0005-0000-0000-00007F370000}"/>
    <cellStyle name="40% - Accent5 2 9 3" xfId="14211" xr:uid="{00000000-0005-0000-0000-000080370000}"/>
    <cellStyle name="40% - Accent5 20" xfId="14212" xr:uid="{00000000-0005-0000-0000-000081370000}"/>
    <cellStyle name="40% - Accent5 20 2" xfId="14213" xr:uid="{00000000-0005-0000-0000-000082370000}"/>
    <cellStyle name="40% - Accent5 21" xfId="14214" xr:uid="{00000000-0005-0000-0000-000083370000}"/>
    <cellStyle name="40% - Accent5 21 2" xfId="14215" xr:uid="{00000000-0005-0000-0000-000084370000}"/>
    <cellStyle name="40% - Accent5 22" xfId="14216" xr:uid="{00000000-0005-0000-0000-000085370000}"/>
    <cellStyle name="40% - Accent5 22 2" xfId="14217" xr:uid="{00000000-0005-0000-0000-000086370000}"/>
    <cellStyle name="40% - Accent5 23" xfId="14218" xr:uid="{00000000-0005-0000-0000-000087370000}"/>
    <cellStyle name="40% - Accent5 23 10" xfId="14219" xr:uid="{00000000-0005-0000-0000-000088370000}"/>
    <cellStyle name="40% - Accent5 23 11" xfId="14220" xr:uid="{00000000-0005-0000-0000-000089370000}"/>
    <cellStyle name="40% - Accent5 23 12" xfId="14221" xr:uid="{00000000-0005-0000-0000-00008A370000}"/>
    <cellStyle name="40% - Accent5 23 13" xfId="14222" xr:uid="{00000000-0005-0000-0000-00008B370000}"/>
    <cellStyle name="40% - Accent5 23 14" xfId="14223" xr:uid="{00000000-0005-0000-0000-00008C370000}"/>
    <cellStyle name="40% - Accent5 23 15" xfId="14224" xr:uid="{00000000-0005-0000-0000-00008D370000}"/>
    <cellStyle name="40% - Accent5 23 16" xfId="14225" xr:uid="{00000000-0005-0000-0000-00008E370000}"/>
    <cellStyle name="40% - Accent5 23 17" xfId="14226" xr:uid="{00000000-0005-0000-0000-00008F370000}"/>
    <cellStyle name="40% - Accent5 23 18" xfId="14227" xr:uid="{00000000-0005-0000-0000-000090370000}"/>
    <cellStyle name="40% - Accent5 23 19" xfId="14228" xr:uid="{00000000-0005-0000-0000-000091370000}"/>
    <cellStyle name="40% - Accent5 23 2" xfId="14229" xr:uid="{00000000-0005-0000-0000-000092370000}"/>
    <cellStyle name="40% - Accent5 23 20" xfId="14230" xr:uid="{00000000-0005-0000-0000-000093370000}"/>
    <cellStyle name="40% - Accent5 23 21" xfId="14231" xr:uid="{00000000-0005-0000-0000-000094370000}"/>
    <cellStyle name="40% - Accent5 23 22" xfId="14232" xr:uid="{00000000-0005-0000-0000-000095370000}"/>
    <cellStyle name="40% - Accent5 23 23" xfId="14233" xr:uid="{00000000-0005-0000-0000-000096370000}"/>
    <cellStyle name="40% - Accent5 23 24" xfId="14234" xr:uid="{00000000-0005-0000-0000-000097370000}"/>
    <cellStyle name="40% - Accent5 23 25" xfId="14235" xr:uid="{00000000-0005-0000-0000-000098370000}"/>
    <cellStyle name="40% - Accent5 23 26" xfId="14236" xr:uid="{00000000-0005-0000-0000-000099370000}"/>
    <cellStyle name="40% - Accent5 23 27" xfId="14237" xr:uid="{00000000-0005-0000-0000-00009A370000}"/>
    <cellStyle name="40% - Accent5 23 28" xfId="14238" xr:uid="{00000000-0005-0000-0000-00009B370000}"/>
    <cellStyle name="40% - Accent5 23 29" xfId="14239" xr:uid="{00000000-0005-0000-0000-00009C370000}"/>
    <cellStyle name="40% - Accent5 23 3" xfId="14240" xr:uid="{00000000-0005-0000-0000-00009D370000}"/>
    <cellStyle name="40% - Accent5 23 30" xfId="14241" xr:uid="{00000000-0005-0000-0000-00009E370000}"/>
    <cellStyle name="40% - Accent5 23 31" xfId="14242" xr:uid="{00000000-0005-0000-0000-00009F370000}"/>
    <cellStyle name="40% - Accent5 23 32" xfId="14243" xr:uid="{00000000-0005-0000-0000-0000A0370000}"/>
    <cellStyle name="40% - Accent5 23 33" xfId="14244" xr:uid="{00000000-0005-0000-0000-0000A1370000}"/>
    <cellStyle name="40% - Accent5 23 34" xfId="14245" xr:uid="{00000000-0005-0000-0000-0000A2370000}"/>
    <cellStyle name="40% - Accent5 23 35" xfId="14246" xr:uid="{00000000-0005-0000-0000-0000A3370000}"/>
    <cellStyle name="40% - Accent5 23 36" xfId="14247" xr:uid="{00000000-0005-0000-0000-0000A4370000}"/>
    <cellStyle name="40% - Accent5 23 37" xfId="14248" xr:uid="{00000000-0005-0000-0000-0000A5370000}"/>
    <cellStyle name="40% - Accent5 23 38" xfId="14249" xr:uid="{00000000-0005-0000-0000-0000A6370000}"/>
    <cellStyle name="40% - Accent5 23 39" xfId="14250" xr:uid="{00000000-0005-0000-0000-0000A7370000}"/>
    <cellStyle name="40% - Accent5 23 4" xfId="14251" xr:uid="{00000000-0005-0000-0000-0000A8370000}"/>
    <cellStyle name="40% - Accent5 23 40" xfId="14252" xr:uid="{00000000-0005-0000-0000-0000A9370000}"/>
    <cellStyle name="40% - Accent5 23 41" xfId="14253" xr:uid="{00000000-0005-0000-0000-0000AA370000}"/>
    <cellStyle name="40% - Accent5 23 42" xfId="14254" xr:uid="{00000000-0005-0000-0000-0000AB370000}"/>
    <cellStyle name="40% - Accent5 23 43" xfId="14255" xr:uid="{00000000-0005-0000-0000-0000AC370000}"/>
    <cellStyle name="40% - Accent5 23 44" xfId="14256" xr:uid="{00000000-0005-0000-0000-0000AD370000}"/>
    <cellStyle name="40% - Accent5 23 45" xfId="14257" xr:uid="{00000000-0005-0000-0000-0000AE370000}"/>
    <cellStyle name="40% - Accent5 23 46" xfId="14258" xr:uid="{00000000-0005-0000-0000-0000AF370000}"/>
    <cellStyle name="40% - Accent5 23 47" xfId="14259" xr:uid="{00000000-0005-0000-0000-0000B0370000}"/>
    <cellStyle name="40% - Accent5 23 48" xfId="14260" xr:uid="{00000000-0005-0000-0000-0000B1370000}"/>
    <cellStyle name="40% - Accent5 23 49" xfId="14261" xr:uid="{00000000-0005-0000-0000-0000B2370000}"/>
    <cellStyle name="40% - Accent5 23 5" xfId="14262" xr:uid="{00000000-0005-0000-0000-0000B3370000}"/>
    <cellStyle name="40% - Accent5 23 50" xfId="14263" xr:uid="{00000000-0005-0000-0000-0000B4370000}"/>
    <cellStyle name="40% - Accent5 23 51" xfId="14264" xr:uid="{00000000-0005-0000-0000-0000B5370000}"/>
    <cellStyle name="40% - Accent5 23 52" xfId="14265" xr:uid="{00000000-0005-0000-0000-0000B6370000}"/>
    <cellStyle name="40% - Accent5 23 53" xfId="14266" xr:uid="{00000000-0005-0000-0000-0000B7370000}"/>
    <cellStyle name="40% - Accent5 23 54" xfId="14267" xr:uid="{00000000-0005-0000-0000-0000B8370000}"/>
    <cellStyle name="40% - Accent5 23 55" xfId="14268" xr:uid="{00000000-0005-0000-0000-0000B9370000}"/>
    <cellStyle name="40% - Accent5 23 56" xfId="14269" xr:uid="{00000000-0005-0000-0000-0000BA370000}"/>
    <cellStyle name="40% - Accent5 23 57" xfId="14270" xr:uid="{00000000-0005-0000-0000-0000BB370000}"/>
    <cellStyle name="40% - Accent5 23 58" xfId="14271" xr:uid="{00000000-0005-0000-0000-0000BC370000}"/>
    <cellStyle name="40% - Accent5 23 59" xfId="14272" xr:uid="{00000000-0005-0000-0000-0000BD370000}"/>
    <cellStyle name="40% - Accent5 23 6" xfId="14273" xr:uid="{00000000-0005-0000-0000-0000BE370000}"/>
    <cellStyle name="40% - Accent5 23 60" xfId="14274" xr:uid="{00000000-0005-0000-0000-0000BF370000}"/>
    <cellStyle name="40% - Accent5 23 61" xfId="14275" xr:uid="{00000000-0005-0000-0000-0000C0370000}"/>
    <cellStyle name="40% - Accent5 23 62" xfId="14276" xr:uid="{00000000-0005-0000-0000-0000C1370000}"/>
    <cellStyle name="40% - Accent5 23 63" xfId="14277" xr:uid="{00000000-0005-0000-0000-0000C2370000}"/>
    <cellStyle name="40% - Accent5 23 64" xfId="14278" xr:uid="{00000000-0005-0000-0000-0000C3370000}"/>
    <cellStyle name="40% - Accent5 23 65" xfId="14279" xr:uid="{00000000-0005-0000-0000-0000C4370000}"/>
    <cellStyle name="40% - Accent5 23 66" xfId="14280" xr:uid="{00000000-0005-0000-0000-0000C5370000}"/>
    <cellStyle name="40% - Accent5 23 67" xfId="14281" xr:uid="{00000000-0005-0000-0000-0000C6370000}"/>
    <cellStyle name="40% - Accent5 23 68" xfId="14282" xr:uid="{00000000-0005-0000-0000-0000C7370000}"/>
    <cellStyle name="40% - Accent5 23 69" xfId="14283" xr:uid="{00000000-0005-0000-0000-0000C8370000}"/>
    <cellStyle name="40% - Accent5 23 7" xfId="14284" xr:uid="{00000000-0005-0000-0000-0000C9370000}"/>
    <cellStyle name="40% - Accent5 23 70" xfId="14285" xr:uid="{00000000-0005-0000-0000-0000CA370000}"/>
    <cellStyle name="40% - Accent5 23 71" xfId="14286" xr:uid="{00000000-0005-0000-0000-0000CB370000}"/>
    <cellStyle name="40% - Accent5 23 72" xfId="14287" xr:uid="{00000000-0005-0000-0000-0000CC370000}"/>
    <cellStyle name="40% - Accent5 23 73" xfId="14288" xr:uid="{00000000-0005-0000-0000-0000CD370000}"/>
    <cellStyle name="40% - Accent5 23 74" xfId="14289" xr:uid="{00000000-0005-0000-0000-0000CE370000}"/>
    <cellStyle name="40% - Accent5 23 75" xfId="14290" xr:uid="{00000000-0005-0000-0000-0000CF370000}"/>
    <cellStyle name="40% - Accent5 23 76" xfId="14291" xr:uid="{00000000-0005-0000-0000-0000D0370000}"/>
    <cellStyle name="40% - Accent5 23 77" xfId="14292" xr:uid="{00000000-0005-0000-0000-0000D1370000}"/>
    <cellStyle name="40% - Accent5 23 78" xfId="14293" xr:uid="{00000000-0005-0000-0000-0000D2370000}"/>
    <cellStyle name="40% - Accent5 23 79" xfId="14294" xr:uid="{00000000-0005-0000-0000-0000D3370000}"/>
    <cellStyle name="40% - Accent5 23 8" xfId="14295" xr:uid="{00000000-0005-0000-0000-0000D4370000}"/>
    <cellStyle name="40% - Accent5 23 80" xfId="14296" xr:uid="{00000000-0005-0000-0000-0000D5370000}"/>
    <cellStyle name="40% - Accent5 23 81" xfId="14297" xr:uid="{00000000-0005-0000-0000-0000D6370000}"/>
    <cellStyle name="40% - Accent5 23 82" xfId="14298" xr:uid="{00000000-0005-0000-0000-0000D7370000}"/>
    <cellStyle name="40% - Accent5 23 83" xfId="14299" xr:uid="{00000000-0005-0000-0000-0000D8370000}"/>
    <cellStyle name="40% - Accent5 23 84" xfId="14300" xr:uid="{00000000-0005-0000-0000-0000D9370000}"/>
    <cellStyle name="40% - Accent5 23 85" xfId="14301" xr:uid="{00000000-0005-0000-0000-0000DA370000}"/>
    <cellStyle name="40% - Accent5 23 86" xfId="14302" xr:uid="{00000000-0005-0000-0000-0000DB370000}"/>
    <cellStyle name="40% - Accent5 23 87" xfId="14303" xr:uid="{00000000-0005-0000-0000-0000DC370000}"/>
    <cellStyle name="40% - Accent5 23 88" xfId="14304" xr:uid="{00000000-0005-0000-0000-0000DD370000}"/>
    <cellStyle name="40% - Accent5 23 89" xfId="14305" xr:uid="{00000000-0005-0000-0000-0000DE370000}"/>
    <cellStyle name="40% - Accent5 23 9" xfId="14306" xr:uid="{00000000-0005-0000-0000-0000DF370000}"/>
    <cellStyle name="40% - Accent5 23 90" xfId="14307" xr:uid="{00000000-0005-0000-0000-0000E0370000}"/>
    <cellStyle name="40% - Accent5 23 91" xfId="14308" xr:uid="{00000000-0005-0000-0000-0000E1370000}"/>
    <cellStyle name="40% - Accent5 23 92" xfId="14309" xr:uid="{00000000-0005-0000-0000-0000E2370000}"/>
    <cellStyle name="40% - Accent5 23 93" xfId="14310" xr:uid="{00000000-0005-0000-0000-0000E3370000}"/>
    <cellStyle name="40% - Accent5 24" xfId="14311" xr:uid="{00000000-0005-0000-0000-0000E4370000}"/>
    <cellStyle name="40% - Accent5 24 10" xfId="14312" xr:uid="{00000000-0005-0000-0000-0000E5370000}"/>
    <cellStyle name="40% - Accent5 24 11" xfId="14313" xr:uid="{00000000-0005-0000-0000-0000E6370000}"/>
    <cellStyle name="40% - Accent5 24 12" xfId="14314" xr:uid="{00000000-0005-0000-0000-0000E7370000}"/>
    <cellStyle name="40% - Accent5 24 13" xfId="14315" xr:uid="{00000000-0005-0000-0000-0000E8370000}"/>
    <cellStyle name="40% - Accent5 24 14" xfId="14316" xr:uid="{00000000-0005-0000-0000-0000E9370000}"/>
    <cellStyle name="40% - Accent5 24 15" xfId="14317" xr:uid="{00000000-0005-0000-0000-0000EA370000}"/>
    <cellStyle name="40% - Accent5 24 16" xfId="14318" xr:uid="{00000000-0005-0000-0000-0000EB370000}"/>
    <cellStyle name="40% - Accent5 24 17" xfId="14319" xr:uid="{00000000-0005-0000-0000-0000EC370000}"/>
    <cellStyle name="40% - Accent5 24 18" xfId="14320" xr:uid="{00000000-0005-0000-0000-0000ED370000}"/>
    <cellStyle name="40% - Accent5 24 19" xfId="14321" xr:uid="{00000000-0005-0000-0000-0000EE370000}"/>
    <cellStyle name="40% - Accent5 24 2" xfId="14322" xr:uid="{00000000-0005-0000-0000-0000EF370000}"/>
    <cellStyle name="40% - Accent5 24 20" xfId="14323" xr:uid="{00000000-0005-0000-0000-0000F0370000}"/>
    <cellStyle name="40% - Accent5 24 21" xfId="14324" xr:uid="{00000000-0005-0000-0000-0000F1370000}"/>
    <cellStyle name="40% - Accent5 24 22" xfId="14325" xr:uid="{00000000-0005-0000-0000-0000F2370000}"/>
    <cellStyle name="40% - Accent5 24 23" xfId="14326" xr:uid="{00000000-0005-0000-0000-0000F3370000}"/>
    <cellStyle name="40% - Accent5 24 24" xfId="14327" xr:uid="{00000000-0005-0000-0000-0000F4370000}"/>
    <cellStyle name="40% - Accent5 24 25" xfId="14328" xr:uid="{00000000-0005-0000-0000-0000F5370000}"/>
    <cellStyle name="40% - Accent5 24 26" xfId="14329" xr:uid="{00000000-0005-0000-0000-0000F6370000}"/>
    <cellStyle name="40% - Accent5 24 27" xfId="14330" xr:uid="{00000000-0005-0000-0000-0000F7370000}"/>
    <cellStyle name="40% - Accent5 24 28" xfId="14331" xr:uid="{00000000-0005-0000-0000-0000F8370000}"/>
    <cellStyle name="40% - Accent5 24 29" xfId="14332" xr:uid="{00000000-0005-0000-0000-0000F9370000}"/>
    <cellStyle name="40% - Accent5 24 3" xfId="14333" xr:uid="{00000000-0005-0000-0000-0000FA370000}"/>
    <cellStyle name="40% - Accent5 24 30" xfId="14334" xr:uid="{00000000-0005-0000-0000-0000FB370000}"/>
    <cellStyle name="40% - Accent5 24 31" xfId="14335" xr:uid="{00000000-0005-0000-0000-0000FC370000}"/>
    <cellStyle name="40% - Accent5 24 32" xfId="14336" xr:uid="{00000000-0005-0000-0000-0000FD370000}"/>
    <cellStyle name="40% - Accent5 24 33" xfId="14337" xr:uid="{00000000-0005-0000-0000-0000FE370000}"/>
    <cellStyle name="40% - Accent5 24 34" xfId="14338" xr:uid="{00000000-0005-0000-0000-0000FF370000}"/>
    <cellStyle name="40% - Accent5 24 35" xfId="14339" xr:uid="{00000000-0005-0000-0000-000000380000}"/>
    <cellStyle name="40% - Accent5 24 36" xfId="14340" xr:uid="{00000000-0005-0000-0000-000001380000}"/>
    <cellStyle name="40% - Accent5 24 37" xfId="14341" xr:uid="{00000000-0005-0000-0000-000002380000}"/>
    <cellStyle name="40% - Accent5 24 38" xfId="14342" xr:uid="{00000000-0005-0000-0000-000003380000}"/>
    <cellStyle name="40% - Accent5 24 39" xfId="14343" xr:uid="{00000000-0005-0000-0000-000004380000}"/>
    <cellStyle name="40% - Accent5 24 4" xfId="14344" xr:uid="{00000000-0005-0000-0000-000005380000}"/>
    <cellStyle name="40% - Accent5 24 40" xfId="14345" xr:uid="{00000000-0005-0000-0000-000006380000}"/>
    <cellStyle name="40% - Accent5 24 41" xfId="14346" xr:uid="{00000000-0005-0000-0000-000007380000}"/>
    <cellStyle name="40% - Accent5 24 42" xfId="14347" xr:uid="{00000000-0005-0000-0000-000008380000}"/>
    <cellStyle name="40% - Accent5 24 43" xfId="14348" xr:uid="{00000000-0005-0000-0000-000009380000}"/>
    <cellStyle name="40% - Accent5 24 44" xfId="14349" xr:uid="{00000000-0005-0000-0000-00000A380000}"/>
    <cellStyle name="40% - Accent5 24 45" xfId="14350" xr:uid="{00000000-0005-0000-0000-00000B380000}"/>
    <cellStyle name="40% - Accent5 24 46" xfId="14351" xr:uid="{00000000-0005-0000-0000-00000C380000}"/>
    <cellStyle name="40% - Accent5 24 47" xfId="14352" xr:uid="{00000000-0005-0000-0000-00000D380000}"/>
    <cellStyle name="40% - Accent5 24 48" xfId="14353" xr:uid="{00000000-0005-0000-0000-00000E380000}"/>
    <cellStyle name="40% - Accent5 24 49" xfId="14354" xr:uid="{00000000-0005-0000-0000-00000F380000}"/>
    <cellStyle name="40% - Accent5 24 5" xfId="14355" xr:uid="{00000000-0005-0000-0000-000010380000}"/>
    <cellStyle name="40% - Accent5 24 50" xfId="14356" xr:uid="{00000000-0005-0000-0000-000011380000}"/>
    <cellStyle name="40% - Accent5 24 51" xfId="14357" xr:uid="{00000000-0005-0000-0000-000012380000}"/>
    <cellStyle name="40% - Accent5 24 52" xfId="14358" xr:uid="{00000000-0005-0000-0000-000013380000}"/>
    <cellStyle name="40% - Accent5 24 53" xfId="14359" xr:uid="{00000000-0005-0000-0000-000014380000}"/>
    <cellStyle name="40% - Accent5 24 54" xfId="14360" xr:uid="{00000000-0005-0000-0000-000015380000}"/>
    <cellStyle name="40% - Accent5 24 55" xfId="14361" xr:uid="{00000000-0005-0000-0000-000016380000}"/>
    <cellStyle name="40% - Accent5 24 56" xfId="14362" xr:uid="{00000000-0005-0000-0000-000017380000}"/>
    <cellStyle name="40% - Accent5 24 57" xfId="14363" xr:uid="{00000000-0005-0000-0000-000018380000}"/>
    <cellStyle name="40% - Accent5 24 58" xfId="14364" xr:uid="{00000000-0005-0000-0000-000019380000}"/>
    <cellStyle name="40% - Accent5 24 59" xfId="14365" xr:uid="{00000000-0005-0000-0000-00001A380000}"/>
    <cellStyle name="40% - Accent5 24 6" xfId="14366" xr:uid="{00000000-0005-0000-0000-00001B380000}"/>
    <cellStyle name="40% - Accent5 24 60" xfId="14367" xr:uid="{00000000-0005-0000-0000-00001C380000}"/>
    <cellStyle name="40% - Accent5 24 61" xfId="14368" xr:uid="{00000000-0005-0000-0000-00001D380000}"/>
    <cellStyle name="40% - Accent5 24 62" xfId="14369" xr:uid="{00000000-0005-0000-0000-00001E380000}"/>
    <cellStyle name="40% - Accent5 24 63" xfId="14370" xr:uid="{00000000-0005-0000-0000-00001F380000}"/>
    <cellStyle name="40% - Accent5 24 64" xfId="14371" xr:uid="{00000000-0005-0000-0000-000020380000}"/>
    <cellStyle name="40% - Accent5 24 65" xfId="14372" xr:uid="{00000000-0005-0000-0000-000021380000}"/>
    <cellStyle name="40% - Accent5 24 66" xfId="14373" xr:uid="{00000000-0005-0000-0000-000022380000}"/>
    <cellStyle name="40% - Accent5 24 67" xfId="14374" xr:uid="{00000000-0005-0000-0000-000023380000}"/>
    <cellStyle name="40% - Accent5 24 68" xfId="14375" xr:uid="{00000000-0005-0000-0000-000024380000}"/>
    <cellStyle name="40% - Accent5 24 69" xfId="14376" xr:uid="{00000000-0005-0000-0000-000025380000}"/>
    <cellStyle name="40% - Accent5 24 7" xfId="14377" xr:uid="{00000000-0005-0000-0000-000026380000}"/>
    <cellStyle name="40% - Accent5 24 70" xfId="14378" xr:uid="{00000000-0005-0000-0000-000027380000}"/>
    <cellStyle name="40% - Accent5 24 71" xfId="14379" xr:uid="{00000000-0005-0000-0000-000028380000}"/>
    <cellStyle name="40% - Accent5 24 72" xfId="14380" xr:uid="{00000000-0005-0000-0000-000029380000}"/>
    <cellStyle name="40% - Accent5 24 73" xfId="14381" xr:uid="{00000000-0005-0000-0000-00002A380000}"/>
    <cellStyle name="40% - Accent5 24 74" xfId="14382" xr:uid="{00000000-0005-0000-0000-00002B380000}"/>
    <cellStyle name="40% - Accent5 24 75" xfId="14383" xr:uid="{00000000-0005-0000-0000-00002C380000}"/>
    <cellStyle name="40% - Accent5 24 76" xfId="14384" xr:uid="{00000000-0005-0000-0000-00002D380000}"/>
    <cellStyle name="40% - Accent5 24 77" xfId="14385" xr:uid="{00000000-0005-0000-0000-00002E380000}"/>
    <cellStyle name="40% - Accent5 24 78" xfId="14386" xr:uid="{00000000-0005-0000-0000-00002F380000}"/>
    <cellStyle name="40% - Accent5 24 79" xfId="14387" xr:uid="{00000000-0005-0000-0000-000030380000}"/>
    <cellStyle name="40% - Accent5 24 8" xfId="14388" xr:uid="{00000000-0005-0000-0000-000031380000}"/>
    <cellStyle name="40% - Accent5 24 80" xfId="14389" xr:uid="{00000000-0005-0000-0000-000032380000}"/>
    <cellStyle name="40% - Accent5 24 81" xfId="14390" xr:uid="{00000000-0005-0000-0000-000033380000}"/>
    <cellStyle name="40% - Accent5 24 82" xfId="14391" xr:uid="{00000000-0005-0000-0000-000034380000}"/>
    <cellStyle name="40% - Accent5 24 83" xfId="14392" xr:uid="{00000000-0005-0000-0000-000035380000}"/>
    <cellStyle name="40% - Accent5 24 84" xfId="14393" xr:uid="{00000000-0005-0000-0000-000036380000}"/>
    <cellStyle name="40% - Accent5 24 85" xfId="14394" xr:uid="{00000000-0005-0000-0000-000037380000}"/>
    <cellStyle name="40% - Accent5 24 86" xfId="14395" xr:uid="{00000000-0005-0000-0000-000038380000}"/>
    <cellStyle name="40% - Accent5 24 87" xfId="14396" xr:uid="{00000000-0005-0000-0000-000039380000}"/>
    <cellStyle name="40% - Accent5 24 88" xfId="14397" xr:uid="{00000000-0005-0000-0000-00003A380000}"/>
    <cellStyle name="40% - Accent5 24 89" xfId="14398" xr:uid="{00000000-0005-0000-0000-00003B380000}"/>
    <cellStyle name="40% - Accent5 24 9" xfId="14399" xr:uid="{00000000-0005-0000-0000-00003C380000}"/>
    <cellStyle name="40% - Accent5 24 90" xfId="14400" xr:uid="{00000000-0005-0000-0000-00003D380000}"/>
    <cellStyle name="40% - Accent5 24 91" xfId="14401" xr:uid="{00000000-0005-0000-0000-00003E380000}"/>
    <cellStyle name="40% - Accent5 24 92" xfId="14402" xr:uid="{00000000-0005-0000-0000-00003F380000}"/>
    <cellStyle name="40% - Accent5 24 93" xfId="14403" xr:uid="{00000000-0005-0000-0000-000040380000}"/>
    <cellStyle name="40% - Accent5 25" xfId="14404" xr:uid="{00000000-0005-0000-0000-000041380000}"/>
    <cellStyle name="40% - Accent5 25 10" xfId="14405" xr:uid="{00000000-0005-0000-0000-000042380000}"/>
    <cellStyle name="40% - Accent5 25 11" xfId="14406" xr:uid="{00000000-0005-0000-0000-000043380000}"/>
    <cellStyle name="40% - Accent5 25 12" xfId="14407" xr:uid="{00000000-0005-0000-0000-000044380000}"/>
    <cellStyle name="40% - Accent5 25 13" xfId="14408" xr:uid="{00000000-0005-0000-0000-000045380000}"/>
    <cellStyle name="40% - Accent5 25 14" xfId="14409" xr:uid="{00000000-0005-0000-0000-000046380000}"/>
    <cellStyle name="40% - Accent5 25 15" xfId="14410" xr:uid="{00000000-0005-0000-0000-000047380000}"/>
    <cellStyle name="40% - Accent5 25 16" xfId="14411" xr:uid="{00000000-0005-0000-0000-000048380000}"/>
    <cellStyle name="40% - Accent5 25 17" xfId="14412" xr:uid="{00000000-0005-0000-0000-000049380000}"/>
    <cellStyle name="40% - Accent5 25 18" xfId="14413" xr:uid="{00000000-0005-0000-0000-00004A380000}"/>
    <cellStyle name="40% - Accent5 25 19" xfId="14414" xr:uid="{00000000-0005-0000-0000-00004B380000}"/>
    <cellStyle name="40% - Accent5 25 2" xfId="14415" xr:uid="{00000000-0005-0000-0000-00004C380000}"/>
    <cellStyle name="40% - Accent5 25 20" xfId="14416" xr:uid="{00000000-0005-0000-0000-00004D380000}"/>
    <cellStyle name="40% - Accent5 25 21" xfId="14417" xr:uid="{00000000-0005-0000-0000-00004E380000}"/>
    <cellStyle name="40% - Accent5 25 22" xfId="14418" xr:uid="{00000000-0005-0000-0000-00004F380000}"/>
    <cellStyle name="40% - Accent5 25 23" xfId="14419" xr:uid="{00000000-0005-0000-0000-000050380000}"/>
    <cellStyle name="40% - Accent5 25 24" xfId="14420" xr:uid="{00000000-0005-0000-0000-000051380000}"/>
    <cellStyle name="40% - Accent5 25 25" xfId="14421" xr:uid="{00000000-0005-0000-0000-000052380000}"/>
    <cellStyle name="40% - Accent5 25 26" xfId="14422" xr:uid="{00000000-0005-0000-0000-000053380000}"/>
    <cellStyle name="40% - Accent5 25 27" xfId="14423" xr:uid="{00000000-0005-0000-0000-000054380000}"/>
    <cellStyle name="40% - Accent5 25 28" xfId="14424" xr:uid="{00000000-0005-0000-0000-000055380000}"/>
    <cellStyle name="40% - Accent5 25 29" xfId="14425" xr:uid="{00000000-0005-0000-0000-000056380000}"/>
    <cellStyle name="40% - Accent5 25 3" xfId="14426" xr:uid="{00000000-0005-0000-0000-000057380000}"/>
    <cellStyle name="40% - Accent5 25 30" xfId="14427" xr:uid="{00000000-0005-0000-0000-000058380000}"/>
    <cellStyle name="40% - Accent5 25 31" xfId="14428" xr:uid="{00000000-0005-0000-0000-000059380000}"/>
    <cellStyle name="40% - Accent5 25 32" xfId="14429" xr:uid="{00000000-0005-0000-0000-00005A380000}"/>
    <cellStyle name="40% - Accent5 25 33" xfId="14430" xr:uid="{00000000-0005-0000-0000-00005B380000}"/>
    <cellStyle name="40% - Accent5 25 34" xfId="14431" xr:uid="{00000000-0005-0000-0000-00005C380000}"/>
    <cellStyle name="40% - Accent5 25 35" xfId="14432" xr:uid="{00000000-0005-0000-0000-00005D380000}"/>
    <cellStyle name="40% - Accent5 25 36" xfId="14433" xr:uid="{00000000-0005-0000-0000-00005E380000}"/>
    <cellStyle name="40% - Accent5 25 37" xfId="14434" xr:uid="{00000000-0005-0000-0000-00005F380000}"/>
    <cellStyle name="40% - Accent5 25 38" xfId="14435" xr:uid="{00000000-0005-0000-0000-000060380000}"/>
    <cellStyle name="40% - Accent5 25 39" xfId="14436" xr:uid="{00000000-0005-0000-0000-000061380000}"/>
    <cellStyle name="40% - Accent5 25 4" xfId="14437" xr:uid="{00000000-0005-0000-0000-000062380000}"/>
    <cellStyle name="40% - Accent5 25 40" xfId="14438" xr:uid="{00000000-0005-0000-0000-000063380000}"/>
    <cellStyle name="40% - Accent5 25 41" xfId="14439" xr:uid="{00000000-0005-0000-0000-000064380000}"/>
    <cellStyle name="40% - Accent5 25 42" xfId="14440" xr:uid="{00000000-0005-0000-0000-000065380000}"/>
    <cellStyle name="40% - Accent5 25 43" xfId="14441" xr:uid="{00000000-0005-0000-0000-000066380000}"/>
    <cellStyle name="40% - Accent5 25 44" xfId="14442" xr:uid="{00000000-0005-0000-0000-000067380000}"/>
    <cellStyle name="40% - Accent5 25 45" xfId="14443" xr:uid="{00000000-0005-0000-0000-000068380000}"/>
    <cellStyle name="40% - Accent5 25 46" xfId="14444" xr:uid="{00000000-0005-0000-0000-000069380000}"/>
    <cellStyle name="40% - Accent5 25 47" xfId="14445" xr:uid="{00000000-0005-0000-0000-00006A380000}"/>
    <cellStyle name="40% - Accent5 25 48" xfId="14446" xr:uid="{00000000-0005-0000-0000-00006B380000}"/>
    <cellStyle name="40% - Accent5 25 49" xfId="14447" xr:uid="{00000000-0005-0000-0000-00006C380000}"/>
    <cellStyle name="40% - Accent5 25 5" xfId="14448" xr:uid="{00000000-0005-0000-0000-00006D380000}"/>
    <cellStyle name="40% - Accent5 25 50" xfId="14449" xr:uid="{00000000-0005-0000-0000-00006E380000}"/>
    <cellStyle name="40% - Accent5 25 51" xfId="14450" xr:uid="{00000000-0005-0000-0000-00006F380000}"/>
    <cellStyle name="40% - Accent5 25 52" xfId="14451" xr:uid="{00000000-0005-0000-0000-000070380000}"/>
    <cellStyle name="40% - Accent5 25 53" xfId="14452" xr:uid="{00000000-0005-0000-0000-000071380000}"/>
    <cellStyle name="40% - Accent5 25 54" xfId="14453" xr:uid="{00000000-0005-0000-0000-000072380000}"/>
    <cellStyle name="40% - Accent5 25 55" xfId="14454" xr:uid="{00000000-0005-0000-0000-000073380000}"/>
    <cellStyle name="40% - Accent5 25 56" xfId="14455" xr:uid="{00000000-0005-0000-0000-000074380000}"/>
    <cellStyle name="40% - Accent5 25 57" xfId="14456" xr:uid="{00000000-0005-0000-0000-000075380000}"/>
    <cellStyle name="40% - Accent5 25 58" xfId="14457" xr:uid="{00000000-0005-0000-0000-000076380000}"/>
    <cellStyle name="40% - Accent5 25 59" xfId="14458" xr:uid="{00000000-0005-0000-0000-000077380000}"/>
    <cellStyle name="40% - Accent5 25 6" xfId="14459" xr:uid="{00000000-0005-0000-0000-000078380000}"/>
    <cellStyle name="40% - Accent5 25 60" xfId="14460" xr:uid="{00000000-0005-0000-0000-000079380000}"/>
    <cellStyle name="40% - Accent5 25 61" xfId="14461" xr:uid="{00000000-0005-0000-0000-00007A380000}"/>
    <cellStyle name="40% - Accent5 25 62" xfId="14462" xr:uid="{00000000-0005-0000-0000-00007B380000}"/>
    <cellStyle name="40% - Accent5 25 63" xfId="14463" xr:uid="{00000000-0005-0000-0000-00007C380000}"/>
    <cellStyle name="40% - Accent5 25 64" xfId="14464" xr:uid="{00000000-0005-0000-0000-00007D380000}"/>
    <cellStyle name="40% - Accent5 25 65" xfId="14465" xr:uid="{00000000-0005-0000-0000-00007E380000}"/>
    <cellStyle name="40% - Accent5 25 66" xfId="14466" xr:uid="{00000000-0005-0000-0000-00007F380000}"/>
    <cellStyle name="40% - Accent5 25 67" xfId="14467" xr:uid="{00000000-0005-0000-0000-000080380000}"/>
    <cellStyle name="40% - Accent5 25 68" xfId="14468" xr:uid="{00000000-0005-0000-0000-000081380000}"/>
    <cellStyle name="40% - Accent5 25 69" xfId="14469" xr:uid="{00000000-0005-0000-0000-000082380000}"/>
    <cellStyle name="40% - Accent5 25 7" xfId="14470" xr:uid="{00000000-0005-0000-0000-000083380000}"/>
    <cellStyle name="40% - Accent5 25 70" xfId="14471" xr:uid="{00000000-0005-0000-0000-000084380000}"/>
    <cellStyle name="40% - Accent5 25 71" xfId="14472" xr:uid="{00000000-0005-0000-0000-000085380000}"/>
    <cellStyle name="40% - Accent5 25 72" xfId="14473" xr:uid="{00000000-0005-0000-0000-000086380000}"/>
    <cellStyle name="40% - Accent5 25 73" xfId="14474" xr:uid="{00000000-0005-0000-0000-000087380000}"/>
    <cellStyle name="40% - Accent5 25 74" xfId="14475" xr:uid="{00000000-0005-0000-0000-000088380000}"/>
    <cellStyle name="40% - Accent5 25 75" xfId="14476" xr:uid="{00000000-0005-0000-0000-000089380000}"/>
    <cellStyle name="40% - Accent5 25 76" xfId="14477" xr:uid="{00000000-0005-0000-0000-00008A380000}"/>
    <cellStyle name="40% - Accent5 25 77" xfId="14478" xr:uid="{00000000-0005-0000-0000-00008B380000}"/>
    <cellStyle name="40% - Accent5 25 78" xfId="14479" xr:uid="{00000000-0005-0000-0000-00008C380000}"/>
    <cellStyle name="40% - Accent5 25 79" xfId="14480" xr:uid="{00000000-0005-0000-0000-00008D380000}"/>
    <cellStyle name="40% - Accent5 25 8" xfId="14481" xr:uid="{00000000-0005-0000-0000-00008E380000}"/>
    <cellStyle name="40% - Accent5 25 80" xfId="14482" xr:uid="{00000000-0005-0000-0000-00008F380000}"/>
    <cellStyle name="40% - Accent5 25 81" xfId="14483" xr:uid="{00000000-0005-0000-0000-000090380000}"/>
    <cellStyle name="40% - Accent5 25 82" xfId="14484" xr:uid="{00000000-0005-0000-0000-000091380000}"/>
    <cellStyle name="40% - Accent5 25 83" xfId="14485" xr:uid="{00000000-0005-0000-0000-000092380000}"/>
    <cellStyle name="40% - Accent5 25 84" xfId="14486" xr:uid="{00000000-0005-0000-0000-000093380000}"/>
    <cellStyle name="40% - Accent5 25 85" xfId="14487" xr:uid="{00000000-0005-0000-0000-000094380000}"/>
    <cellStyle name="40% - Accent5 25 86" xfId="14488" xr:uid="{00000000-0005-0000-0000-000095380000}"/>
    <cellStyle name="40% - Accent5 25 87" xfId="14489" xr:uid="{00000000-0005-0000-0000-000096380000}"/>
    <cellStyle name="40% - Accent5 25 88" xfId="14490" xr:uid="{00000000-0005-0000-0000-000097380000}"/>
    <cellStyle name="40% - Accent5 25 89" xfId="14491" xr:uid="{00000000-0005-0000-0000-000098380000}"/>
    <cellStyle name="40% - Accent5 25 9" xfId="14492" xr:uid="{00000000-0005-0000-0000-000099380000}"/>
    <cellStyle name="40% - Accent5 25 90" xfId="14493" xr:uid="{00000000-0005-0000-0000-00009A380000}"/>
    <cellStyle name="40% - Accent5 25 91" xfId="14494" xr:uid="{00000000-0005-0000-0000-00009B380000}"/>
    <cellStyle name="40% - Accent5 25 92" xfId="14495" xr:uid="{00000000-0005-0000-0000-00009C380000}"/>
    <cellStyle name="40% - Accent5 25 93" xfId="14496" xr:uid="{00000000-0005-0000-0000-00009D380000}"/>
    <cellStyle name="40% - Accent5 26" xfId="14497" xr:uid="{00000000-0005-0000-0000-00009E380000}"/>
    <cellStyle name="40% - Accent5 26 10" xfId="14498" xr:uid="{00000000-0005-0000-0000-00009F380000}"/>
    <cellStyle name="40% - Accent5 26 11" xfId="14499" xr:uid="{00000000-0005-0000-0000-0000A0380000}"/>
    <cellStyle name="40% - Accent5 26 12" xfId="14500" xr:uid="{00000000-0005-0000-0000-0000A1380000}"/>
    <cellStyle name="40% - Accent5 26 13" xfId="14501" xr:uid="{00000000-0005-0000-0000-0000A2380000}"/>
    <cellStyle name="40% - Accent5 26 14" xfId="14502" xr:uid="{00000000-0005-0000-0000-0000A3380000}"/>
    <cellStyle name="40% - Accent5 26 15" xfId="14503" xr:uid="{00000000-0005-0000-0000-0000A4380000}"/>
    <cellStyle name="40% - Accent5 26 16" xfId="14504" xr:uid="{00000000-0005-0000-0000-0000A5380000}"/>
    <cellStyle name="40% - Accent5 26 17" xfId="14505" xr:uid="{00000000-0005-0000-0000-0000A6380000}"/>
    <cellStyle name="40% - Accent5 26 18" xfId="14506" xr:uid="{00000000-0005-0000-0000-0000A7380000}"/>
    <cellStyle name="40% - Accent5 26 19" xfId="14507" xr:uid="{00000000-0005-0000-0000-0000A8380000}"/>
    <cellStyle name="40% - Accent5 26 2" xfId="14508" xr:uid="{00000000-0005-0000-0000-0000A9380000}"/>
    <cellStyle name="40% - Accent5 26 20" xfId="14509" xr:uid="{00000000-0005-0000-0000-0000AA380000}"/>
    <cellStyle name="40% - Accent5 26 21" xfId="14510" xr:uid="{00000000-0005-0000-0000-0000AB380000}"/>
    <cellStyle name="40% - Accent5 26 22" xfId="14511" xr:uid="{00000000-0005-0000-0000-0000AC380000}"/>
    <cellStyle name="40% - Accent5 26 23" xfId="14512" xr:uid="{00000000-0005-0000-0000-0000AD380000}"/>
    <cellStyle name="40% - Accent5 26 24" xfId="14513" xr:uid="{00000000-0005-0000-0000-0000AE380000}"/>
    <cellStyle name="40% - Accent5 26 25" xfId="14514" xr:uid="{00000000-0005-0000-0000-0000AF380000}"/>
    <cellStyle name="40% - Accent5 26 26" xfId="14515" xr:uid="{00000000-0005-0000-0000-0000B0380000}"/>
    <cellStyle name="40% - Accent5 26 27" xfId="14516" xr:uid="{00000000-0005-0000-0000-0000B1380000}"/>
    <cellStyle name="40% - Accent5 26 28" xfId="14517" xr:uid="{00000000-0005-0000-0000-0000B2380000}"/>
    <cellStyle name="40% - Accent5 26 29" xfId="14518" xr:uid="{00000000-0005-0000-0000-0000B3380000}"/>
    <cellStyle name="40% - Accent5 26 3" xfId="14519" xr:uid="{00000000-0005-0000-0000-0000B4380000}"/>
    <cellStyle name="40% - Accent5 26 30" xfId="14520" xr:uid="{00000000-0005-0000-0000-0000B5380000}"/>
    <cellStyle name="40% - Accent5 26 31" xfId="14521" xr:uid="{00000000-0005-0000-0000-0000B6380000}"/>
    <cellStyle name="40% - Accent5 26 32" xfId="14522" xr:uid="{00000000-0005-0000-0000-0000B7380000}"/>
    <cellStyle name="40% - Accent5 26 33" xfId="14523" xr:uid="{00000000-0005-0000-0000-0000B8380000}"/>
    <cellStyle name="40% - Accent5 26 34" xfId="14524" xr:uid="{00000000-0005-0000-0000-0000B9380000}"/>
    <cellStyle name="40% - Accent5 26 35" xfId="14525" xr:uid="{00000000-0005-0000-0000-0000BA380000}"/>
    <cellStyle name="40% - Accent5 26 36" xfId="14526" xr:uid="{00000000-0005-0000-0000-0000BB380000}"/>
    <cellStyle name="40% - Accent5 26 37" xfId="14527" xr:uid="{00000000-0005-0000-0000-0000BC380000}"/>
    <cellStyle name="40% - Accent5 26 38" xfId="14528" xr:uid="{00000000-0005-0000-0000-0000BD380000}"/>
    <cellStyle name="40% - Accent5 26 39" xfId="14529" xr:uid="{00000000-0005-0000-0000-0000BE380000}"/>
    <cellStyle name="40% - Accent5 26 4" xfId="14530" xr:uid="{00000000-0005-0000-0000-0000BF380000}"/>
    <cellStyle name="40% - Accent5 26 40" xfId="14531" xr:uid="{00000000-0005-0000-0000-0000C0380000}"/>
    <cellStyle name="40% - Accent5 26 41" xfId="14532" xr:uid="{00000000-0005-0000-0000-0000C1380000}"/>
    <cellStyle name="40% - Accent5 26 42" xfId="14533" xr:uid="{00000000-0005-0000-0000-0000C2380000}"/>
    <cellStyle name="40% - Accent5 26 43" xfId="14534" xr:uid="{00000000-0005-0000-0000-0000C3380000}"/>
    <cellStyle name="40% - Accent5 26 44" xfId="14535" xr:uid="{00000000-0005-0000-0000-0000C4380000}"/>
    <cellStyle name="40% - Accent5 26 45" xfId="14536" xr:uid="{00000000-0005-0000-0000-0000C5380000}"/>
    <cellStyle name="40% - Accent5 26 46" xfId="14537" xr:uid="{00000000-0005-0000-0000-0000C6380000}"/>
    <cellStyle name="40% - Accent5 26 47" xfId="14538" xr:uid="{00000000-0005-0000-0000-0000C7380000}"/>
    <cellStyle name="40% - Accent5 26 48" xfId="14539" xr:uid="{00000000-0005-0000-0000-0000C8380000}"/>
    <cellStyle name="40% - Accent5 26 49" xfId="14540" xr:uid="{00000000-0005-0000-0000-0000C9380000}"/>
    <cellStyle name="40% - Accent5 26 5" xfId="14541" xr:uid="{00000000-0005-0000-0000-0000CA380000}"/>
    <cellStyle name="40% - Accent5 26 50" xfId="14542" xr:uid="{00000000-0005-0000-0000-0000CB380000}"/>
    <cellStyle name="40% - Accent5 26 51" xfId="14543" xr:uid="{00000000-0005-0000-0000-0000CC380000}"/>
    <cellStyle name="40% - Accent5 26 52" xfId="14544" xr:uid="{00000000-0005-0000-0000-0000CD380000}"/>
    <cellStyle name="40% - Accent5 26 53" xfId="14545" xr:uid="{00000000-0005-0000-0000-0000CE380000}"/>
    <cellStyle name="40% - Accent5 26 54" xfId="14546" xr:uid="{00000000-0005-0000-0000-0000CF380000}"/>
    <cellStyle name="40% - Accent5 26 55" xfId="14547" xr:uid="{00000000-0005-0000-0000-0000D0380000}"/>
    <cellStyle name="40% - Accent5 26 56" xfId="14548" xr:uid="{00000000-0005-0000-0000-0000D1380000}"/>
    <cellStyle name="40% - Accent5 26 57" xfId="14549" xr:uid="{00000000-0005-0000-0000-0000D2380000}"/>
    <cellStyle name="40% - Accent5 26 58" xfId="14550" xr:uid="{00000000-0005-0000-0000-0000D3380000}"/>
    <cellStyle name="40% - Accent5 26 59" xfId="14551" xr:uid="{00000000-0005-0000-0000-0000D4380000}"/>
    <cellStyle name="40% - Accent5 26 6" xfId="14552" xr:uid="{00000000-0005-0000-0000-0000D5380000}"/>
    <cellStyle name="40% - Accent5 26 60" xfId="14553" xr:uid="{00000000-0005-0000-0000-0000D6380000}"/>
    <cellStyle name="40% - Accent5 26 61" xfId="14554" xr:uid="{00000000-0005-0000-0000-0000D7380000}"/>
    <cellStyle name="40% - Accent5 26 62" xfId="14555" xr:uid="{00000000-0005-0000-0000-0000D8380000}"/>
    <cellStyle name="40% - Accent5 26 63" xfId="14556" xr:uid="{00000000-0005-0000-0000-0000D9380000}"/>
    <cellStyle name="40% - Accent5 26 64" xfId="14557" xr:uid="{00000000-0005-0000-0000-0000DA380000}"/>
    <cellStyle name="40% - Accent5 26 65" xfId="14558" xr:uid="{00000000-0005-0000-0000-0000DB380000}"/>
    <cellStyle name="40% - Accent5 26 66" xfId="14559" xr:uid="{00000000-0005-0000-0000-0000DC380000}"/>
    <cellStyle name="40% - Accent5 26 67" xfId="14560" xr:uid="{00000000-0005-0000-0000-0000DD380000}"/>
    <cellStyle name="40% - Accent5 26 68" xfId="14561" xr:uid="{00000000-0005-0000-0000-0000DE380000}"/>
    <cellStyle name="40% - Accent5 26 69" xfId="14562" xr:uid="{00000000-0005-0000-0000-0000DF380000}"/>
    <cellStyle name="40% - Accent5 26 7" xfId="14563" xr:uid="{00000000-0005-0000-0000-0000E0380000}"/>
    <cellStyle name="40% - Accent5 26 70" xfId="14564" xr:uid="{00000000-0005-0000-0000-0000E1380000}"/>
    <cellStyle name="40% - Accent5 26 71" xfId="14565" xr:uid="{00000000-0005-0000-0000-0000E2380000}"/>
    <cellStyle name="40% - Accent5 26 72" xfId="14566" xr:uid="{00000000-0005-0000-0000-0000E3380000}"/>
    <cellStyle name="40% - Accent5 26 73" xfId="14567" xr:uid="{00000000-0005-0000-0000-0000E4380000}"/>
    <cellStyle name="40% - Accent5 26 74" xfId="14568" xr:uid="{00000000-0005-0000-0000-0000E5380000}"/>
    <cellStyle name="40% - Accent5 26 75" xfId="14569" xr:uid="{00000000-0005-0000-0000-0000E6380000}"/>
    <cellStyle name="40% - Accent5 26 76" xfId="14570" xr:uid="{00000000-0005-0000-0000-0000E7380000}"/>
    <cellStyle name="40% - Accent5 26 77" xfId="14571" xr:uid="{00000000-0005-0000-0000-0000E8380000}"/>
    <cellStyle name="40% - Accent5 26 78" xfId="14572" xr:uid="{00000000-0005-0000-0000-0000E9380000}"/>
    <cellStyle name="40% - Accent5 26 79" xfId="14573" xr:uid="{00000000-0005-0000-0000-0000EA380000}"/>
    <cellStyle name="40% - Accent5 26 8" xfId="14574" xr:uid="{00000000-0005-0000-0000-0000EB380000}"/>
    <cellStyle name="40% - Accent5 26 80" xfId="14575" xr:uid="{00000000-0005-0000-0000-0000EC380000}"/>
    <cellStyle name="40% - Accent5 26 81" xfId="14576" xr:uid="{00000000-0005-0000-0000-0000ED380000}"/>
    <cellStyle name="40% - Accent5 26 82" xfId="14577" xr:uid="{00000000-0005-0000-0000-0000EE380000}"/>
    <cellStyle name="40% - Accent5 26 83" xfId="14578" xr:uid="{00000000-0005-0000-0000-0000EF380000}"/>
    <cellStyle name="40% - Accent5 26 84" xfId="14579" xr:uid="{00000000-0005-0000-0000-0000F0380000}"/>
    <cellStyle name="40% - Accent5 26 85" xfId="14580" xr:uid="{00000000-0005-0000-0000-0000F1380000}"/>
    <cellStyle name="40% - Accent5 26 86" xfId="14581" xr:uid="{00000000-0005-0000-0000-0000F2380000}"/>
    <cellStyle name="40% - Accent5 26 87" xfId="14582" xr:uid="{00000000-0005-0000-0000-0000F3380000}"/>
    <cellStyle name="40% - Accent5 26 88" xfId="14583" xr:uid="{00000000-0005-0000-0000-0000F4380000}"/>
    <cellStyle name="40% - Accent5 26 89" xfId="14584" xr:uid="{00000000-0005-0000-0000-0000F5380000}"/>
    <cellStyle name="40% - Accent5 26 9" xfId="14585" xr:uid="{00000000-0005-0000-0000-0000F6380000}"/>
    <cellStyle name="40% - Accent5 26 90" xfId="14586" xr:uid="{00000000-0005-0000-0000-0000F7380000}"/>
    <cellStyle name="40% - Accent5 26 91" xfId="14587" xr:uid="{00000000-0005-0000-0000-0000F8380000}"/>
    <cellStyle name="40% - Accent5 26 92" xfId="14588" xr:uid="{00000000-0005-0000-0000-0000F9380000}"/>
    <cellStyle name="40% - Accent5 26 93" xfId="14589" xr:uid="{00000000-0005-0000-0000-0000FA380000}"/>
    <cellStyle name="40% - Accent5 27" xfId="14590" xr:uid="{00000000-0005-0000-0000-0000FB380000}"/>
    <cellStyle name="40% - Accent5 28" xfId="14591" xr:uid="{00000000-0005-0000-0000-0000FC380000}"/>
    <cellStyle name="40% - Accent5 29" xfId="14592" xr:uid="{00000000-0005-0000-0000-0000FD380000}"/>
    <cellStyle name="40% - Accent5 3" xfId="14593" xr:uid="{00000000-0005-0000-0000-0000FE380000}"/>
    <cellStyle name="40% - Accent5 3 10" xfId="14594" xr:uid="{00000000-0005-0000-0000-0000FF380000}"/>
    <cellStyle name="40% - Accent5 3 11" xfId="14595" xr:uid="{00000000-0005-0000-0000-000000390000}"/>
    <cellStyle name="40% - Accent5 3 12" xfId="14596" xr:uid="{00000000-0005-0000-0000-000001390000}"/>
    <cellStyle name="40% - Accent5 3 13" xfId="14597" xr:uid="{00000000-0005-0000-0000-000002390000}"/>
    <cellStyle name="40% - Accent5 3 2" xfId="14598" xr:uid="{00000000-0005-0000-0000-000003390000}"/>
    <cellStyle name="40% - Accent5 3 2 10" xfId="14599" xr:uid="{00000000-0005-0000-0000-000004390000}"/>
    <cellStyle name="40% - Accent5 3 2 11" xfId="14600" xr:uid="{00000000-0005-0000-0000-000005390000}"/>
    <cellStyle name="40% - Accent5 3 2 2" xfId="14601" xr:uid="{00000000-0005-0000-0000-000006390000}"/>
    <cellStyle name="40% - Accent5 3 2 2 10" xfId="14602" xr:uid="{00000000-0005-0000-0000-000007390000}"/>
    <cellStyle name="40% - Accent5 3 2 2 2" xfId="14603" xr:uid="{00000000-0005-0000-0000-000008390000}"/>
    <cellStyle name="40% - Accent5 3 2 2 3" xfId="14604" xr:uid="{00000000-0005-0000-0000-000009390000}"/>
    <cellStyle name="40% - Accent5 3 2 2 4" xfId="14605" xr:uid="{00000000-0005-0000-0000-00000A390000}"/>
    <cellStyle name="40% - Accent5 3 2 2 5" xfId="14606" xr:uid="{00000000-0005-0000-0000-00000B390000}"/>
    <cellStyle name="40% - Accent5 3 2 2 6" xfId="14607" xr:uid="{00000000-0005-0000-0000-00000C390000}"/>
    <cellStyle name="40% - Accent5 3 2 2 7" xfId="14608" xr:uid="{00000000-0005-0000-0000-00000D390000}"/>
    <cellStyle name="40% - Accent5 3 2 2 8" xfId="14609" xr:uid="{00000000-0005-0000-0000-00000E390000}"/>
    <cellStyle name="40% - Accent5 3 2 2 9" xfId="14610" xr:uid="{00000000-0005-0000-0000-00000F390000}"/>
    <cellStyle name="40% - Accent5 3 2 3" xfId="14611" xr:uid="{00000000-0005-0000-0000-000010390000}"/>
    <cellStyle name="40% - Accent5 3 2 3 2" xfId="14612" xr:uid="{00000000-0005-0000-0000-000011390000}"/>
    <cellStyle name="40% - Accent5 3 2 4" xfId="14613" xr:uid="{00000000-0005-0000-0000-000012390000}"/>
    <cellStyle name="40% - Accent5 3 2 4 2" xfId="14614" xr:uid="{00000000-0005-0000-0000-000013390000}"/>
    <cellStyle name="40% - Accent5 3 2 5" xfId="14615" xr:uid="{00000000-0005-0000-0000-000014390000}"/>
    <cellStyle name="40% - Accent5 3 2 6" xfId="14616" xr:uid="{00000000-0005-0000-0000-000015390000}"/>
    <cellStyle name="40% - Accent5 3 2 7" xfId="14617" xr:uid="{00000000-0005-0000-0000-000016390000}"/>
    <cellStyle name="40% - Accent5 3 2 8" xfId="14618" xr:uid="{00000000-0005-0000-0000-000017390000}"/>
    <cellStyle name="40% - Accent5 3 2 9" xfId="14619" xr:uid="{00000000-0005-0000-0000-000018390000}"/>
    <cellStyle name="40% - Accent5 3 3" xfId="14620" xr:uid="{00000000-0005-0000-0000-000019390000}"/>
    <cellStyle name="40% - Accent5 3 3 10" xfId="14621" xr:uid="{00000000-0005-0000-0000-00001A390000}"/>
    <cellStyle name="40% - Accent5 3 3 2" xfId="14622" xr:uid="{00000000-0005-0000-0000-00001B390000}"/>
    <cellStyle name="40% - Accent5 3 3 2 2" xfId="14623" xr:uid="{00000000-0005-0000-0000-00001C390000}"/>
    <cellStyle name="40% - Accent5 3 3 3" xfId="14624" xr:uid="{00000000-0005-0000-0000-00001D390000}"/>
    <cellStyle name="40% - Accent5 3 3 3 2" xfId="14625" xr:uid="{00000000-0005-0000-0000-00001E390000}"/>
    <cellStyle name="40% - Accent5 3 3 4" xfId="14626" xr:uid="{00000000-0005-0000-0000-00001F390000}"/>
    <cellStyle name="40% - Accent5 3 3 5" xfId="14627" xr:uid="{00000000-0005-0000-0000-000020390000}"/>
    <cellStyle name="40% - Accent5 3 3 6" xfId="14628" xr:uid="{00000000-0005-0000-0000-000021390000}"/>
    <cellStyle name="40% - Accent5 3 3 7" xfId="14629" xr:uid="{00000000-0005-0000-0000-000022390000}"/>
    <cellStyle name="40% - Accent5 3 3 8" xfId="14630" xr:uid="{00000000-0005-0000-0000-000023390000}"/>
    <cellStyle name="40% - Accent5 3 3 9" xfId="14631" xr:uid="{00000000-0005-0000-0000-000024390000}"/>
    <cellStyle name="40% - Accent5 3 4" xfId="14632" xr:uid="{00000000-0005-0000-0000-000025390000}"/>
    <cellStyle name="40% - Accent5 3 4 2" xfId="14633" xr:uid="{00000000-0005-0000-0000-000026390000}"/>
    <cellStyle name="40% - Accent5 3 4 2 2" xfId="14634" xr:uid="{00000000-0005-0000-0000-000027390000}"/>
    <cellStyle name="40% - Accent5 3 4 3" xfId="14635" xr:uid="{00000000-0005-0000-0000-000028390000}"/>
    <cellStyle name="40% - Accent5 3 5" xfId="14636" xr:uid="{00000000-0005-0000-0000-000029390000}"/>
    <cellStyle name="40% - Accent5 3 5 2" xfId="14637" xr:uid="{00000000-0005-0000-0000-00002A390000}"/>
    <cellStyle name="40% - Accent5 3 6" xfId="14638" xr:uid="{00000000-0005-0000-0000-00002B390000}"/>
    <cellStyle name="40% - Accent5 3 6 2" xfId="14639" xr:uid="{00000000-0005-0000-0000-00002C390000}"/>
    <cellStyle name="40% - Accent5 3 7" xfId="14640" xr:uid="{00000000-0005-0000-0000-00002D390000}"/>
    <cellStyle name="40% - Accent5 3 7 2" xfId="14641" xr:uid="{00000000-0005-0000-0000-00002E390000}"/>
    <cellStyle name="40% - Accent5 3 8" xfId="14642" xr:uid="{00000000-0005-0000-0000-00002F390000}"/>
    <cellStyle name="40% - Accent5 3 9" xfId="14643" xr:uid="{00000000-0005-0000-0000-000030390000}"/>
    <cellStyle name="40% - Accent5 30" xfId="14644" xr:uid="{00000000-0005-0000-0000-000031390000}"/>
    <cellStyle name="40% - Accent5 31" xfId="14645" xr:uid="{00000000-0005-0000-0000-000032390000}"/>
    <cellStyle name="40% - Accent5 32" xfId="14646" xr:uid="{00000000-0005-0000-0000-000033390000}"/>
    <cellStyle name="40% - Accent5 33" xfId="14647" xr:uid="{00000000-0005-0000-0000-000034390000}"/>
    <cellStyle name="40% - Accent5 34" xfId="14648" xr:uid="{00000000-0005-0000-0000-000035390000}"/>
    <cellStyle name="40% - Accent5 35" xfId="14649" xr:uid="{00000000-0005-0000-0000-000036390000}"/>
    <cellStyle name="40% - Accent5 36" xfId="14650" xr:uid="{00000000-0005-0000-0000-000037390000}"/>
    <cellStyle name="40% - Accent5 37" xfId="14651" xr:uid="{00000000-0005-0000-0000-000038390000}"/>
    <cellStyle name="40% - Accent5 38" xfId="14652" xr:uid="{00000000-0005-0000-0000-000039390000}"/>
    <cellStyle name="40% - Accent5 39" xfId="14653" xr:uid="{00000000-0005-0000-0000-00003A390000}"/>
    <cellStyle name="40% - Accent5 4" xfId="14654" xr:uid="{00000000-0005-0000-0000-00003B390000}"/>
    <cellStyle name="40% - Accent5 4 10" xfId="14655" xr:uid="{00000000-0005-0000-0000-00003C390000}"/>
    <cellStyle name="40% - Accent5 4 11" xfId="14656" xr:uid="{00000000-0005-0000-0000-00003D390000}"/>
    <cellStyle name="40% - Accent5 4 12" xfId="14657" xr:uid="{00000000-0005-0000-0000-00003E390000}"/>
    <cellStyle name="40% - Accent5 4 2" xfId="14658" xr:uid="{00000000-0005-0000-0000-00003F390000}"/>
    <cellStyle name="40% - Accent5 4 2 10" xfId="14659" xr:uid="{00000000-0005-0000-0000-000040390000}"/>
    <cellStyle name="40% - Accent5 4 2 11" xfId="14660" xr:uid="{00000000-0005-0000-0000-000041390000}"/>
    <cellStyle name="40% - Accent5 4 2 2" xfId="14661" xr:uid="{00000000-0005-0000-0000-000042390000}"/>
    <cellStyle name="40% - Accent5 4 2 2 10" xfId="14662" xr:uid="{00000000-0005-0000-0000-000043390000}"/>
    <cellStyle name="40% - Accent5 4 2 2 2" xfId="14663" xr:uid="{00000000-0005-0000-0000-000044390000}"/>
    <cellStyle name="40% - Accent5 4 2 2 2 2" xfId="14664" xr:uid="{00000000-0005-0000-0000-000045390000}"/>
    <cellStyle name="40% - Accent5 4 2 2 3" xfId="14665" xr:uid="{00000000-0005-0000-0000-000046390000}"/>
    <cellStyle name="40% - Accent5 4 2 2 4" xfId="14666" xr:uid="{00000000-0005-0000-0000-000047390000}"/>
    <cellStyle name="40% - Accent5 4 2 2 5" xfId="14667" xr:uid="{00000000-0005-0000-0000-000048390000}"/>
    <cellStyle name="40% - Accent5 4 2 2 6" xfId="14668" xr:uid="{00000000-0005-0000-0000-000049390000}"/>
    <cellStyle name="40% - Accent5 4 2 2 7" xfId="14669" xr:uid="{00000000-0005-0000-0000-00004A390000}"/>
    <cellStyle name="40% - Accent5 4 2 2 8" xfId="14670" xr:uid="{00000000-0005-0000-0000-00004B390000}"/>
    <cellStyle name="40% - Accent5 4 2 2 9" xfId="14671" xr:uid="{00000000-0005-0000-0000-00004C390000}"/>
    <cellStyle name="40% - Accent5 4 2 3" xfId="14672" xr:uid="{00000000-0005-0000-0000-00004D390000}"/>
    <cellStyle name="40% - Accent5 4 2 3 2" xfId="14673" xr:uid="{00000000-0005-0000-0000-00004E390000}"/>
    <cellStyle name="40% - Accent5 4 2 4" xfId="14674" xr:uid="{00000000-0005-0000-0000-00004F390000}"/>
    <cellStyle name="40% - Accent5 4 2 5" xfId="14675" xr:uid="{00000000-0005-0000-0000-000050390000}"/>
    <cellStyle name="40% - Accent5 4 2 6" xfId="14676" xr:uid="{00000000-0005-0000-0000-000051390000}"/>
    <cellStyle name="40% - Accent5 4 2 7" xfId="14677" xr:uid="{00000000-0005-0000-0000-000052390000}"/>
    <cellStyle name="40% - Accent5 4 2 8" xfId="14678" xr:uid="{00000000-0005-0000-0000-000053390000}"/>
    <cellStyle name="40% - Accent5 4 2 9" xfId="14679" xr:uid="{00000000-0005-0000-0000-000054390000}"/>
    <cellStyle name="40% - Accent5 4 3" xfId="14680" xr:uid="{00000000-0005-0000-0000-000055390000}"/>
    <cellStyle name="40% - Accent5 4 3 10" xfId="14681" xr:uid="{00000000-0005-0000-0000-000056390000}"/>
    <cellStyle name="40% - Accent5 4 3 2" xfId="14682" xr:uid="{00000000-0005-0000-0000-000057390000}"/>
    <cellStyle name="40% - Accent5 4 3 2 2" xfId="14683" xr:uid="{00000000-0005-0000-0000-000058390000}"/>
    <cellStyle name="40% - Accent5 4 3 3" xfId="14684" xr:uid="{00000000-0005-0000-0000-000059390000}"/>
    <cellStyle name="40% - Accent5 4 3 4" xfId="14685" xr:uid="{00000000-0005-0000-0000-00005A390000}"/>
    <cellStyle name="40% - Accent5 4 3 5" xfId="14686" xr:uid="{00000000-0005-0000-0000-00005B390000}"/>
    <cellStyle name="40% - Accent5 4 3 6" xfId="14687" xr:uid="{00000000-0005-0000-0000-00005C390000}"/>
    <cellStyle name="40% - Accent5 4 3 7" xfId="14688" xr:uid="{00000000-0005-0000-0000-00005D390000}"/>
    <cellStyle name="40% - Accent5 4 3 8" xfId="14689" xr:uid="{00000000-0005-0000-0000-00005E390000}"/>
    <cellStyle name="40% - Accent5 4 3 9" xfId="14690" xr:uid="{00000000-0005-0000-0000-00005F390000}"/>
    <cellStyle name="40% - Accent5 4 4" xfId="14691" xr:uid="{00000000-0005-0000-0000-000060390000}"/>
    <cellStyle name="40% - Accent5 4 4 2" xfId="14692" xr:uid="{00000000-0005-0000-0000-000061390000}"/>
    <cellStyle name="40% - Accent5 4 5" xfId="14693" xr:uid="{00000000-0005-0000-0000-000062390000}"/>
    <cellStyle name="40% - Accent5 4 5 2" xfId="14694" xr:uid="{00000000-0005-0000-0000-000063390000}"/>
    <cellStyle name="40% - Accent5 4 6" xfId="14695" xr:uid="{00000000-0005-0000-0000-000064390000}"/>
    <cellStyle name="40% - Accent5 4 6 2" xfId="14696" xr:uid="{00000000-0005-0000-0000-000065390000}"/>
    <cellStyle name="40% - Accent5 4 7" xfId="14697" xr:uid="{00000000-0005-0000-0000-000066390000}"/>
    <cellStyle name="40% - Accent5 4 7 2" xfId="14698" xr:uid="{00000000-0005-0000-0000-000067390000}"/>
    <cellStyle name="40% - Accent5 4 8" xfId="14699" xr:uid="{00000000-0005-0000-0000-000068390000}"/>
    <cellStyle name="40% - Accent5 4 9" xfId="14700" xr:uid="{00000000-0005-0000-0000-000069390000}"/>
    <cellStyle name="40% - Accent5 40" xfId="14701" xr:uid="{00000000-0005-0000-0000-00006A390000}"/>
    <cellStyle name="40% - Accent5 41" xfId="14702" xr:uid="{00000000-0005-0000-0000-00006B390000}"/>
    <cellStyle name="40% - Accent5 42" xfId="14703" xr:uid="{00000000-0005-0000-0000-00006C390000}"/>
    <cellStyle name="40% - Accent5 43" xfId="14704" xr:uid="{00000000-0005-0000-0000-00006D390000}"/>
    <cellStyle name="40% - Accent5 44" xfId="14705" xr:uid="{00000000-0005-0000-0000-00006E390000}"/>
    <cellStyle name="40% - Accent5 45" xfId="14706" xr:uid="{00000000-0005-0000-0000-00006F390000}"/>
    <cellStyle name="40% - Accent5 46" xfId="14707" xr:uid="{00000000-0005-0000-0000-000070390000}"/>
    <cellStyle name="40% - Accent5 47" xfId="14708" xr:uid="{00000000-0005-0000-0000-000071390000}"/>
    <cellStyle name="40% - Accent5 48" xfId="14709" xr:uid="{00000000-0005-0000-0000-000072390000}"/>
    <cellStyle name="40% - Accent5 49" xfId="14710" xr:uid="{00000000-0005-0000-0000-000073390000}"/>
    <cellStyle name="40% - Accent5 5" xfId="14711" xr:uid="{00000000-0005-0000-0000-000074390000}"/>
    <cellStyle name="40% - Accent5 5 10" xfId="14712" xr:uid="{00000000-0005-0000-0000-000075390000}"/>
    <cellStyle name="40% - Accent5 5 11" xfId="14713" xr:uid="{00000000-0005-0000-0000-000076390000}"/>
    <cellStyle name="40% - Accent5 5 12" xfId="14714" xr:uid="{00000000-0005-0000-0000-000077390000}"/>
    <cellStyle name="40% - Accent5 5 2" xfId="14715" xr:uid="{00000000-0005-0000-0000-000078390000}"/>
    <cellStyle name="40% - Accent5 5 2 10" xfId="14716" xr:uid="{00000000-0005-0000-0000-000079390000}"/>
    <cellStyle name="40% - Accent5 5 2 11" xfId="14717" xr:uid="{00000000-0005-0000-0000-00007A390000}"/>
    <cellStyle name="40% - Accent5 5 2 2" xfId="14718" xr:uid="{00000000-0005-0000-0000-00007B390000}"/>
    <cellStyle name="40% - Accent5 5 2 2 10" xfId="14719" xr:uid="{00000000-0005-0000-0000-00007C390000}"/>
    <cellStyle name="40% - Accent5 5 2 2 2" xfId="14720" xr:uid="{00000000-0005-0000-0000-00007D390000}"/>
    <cellStyle name="40% - Accent5 5 2 2 3" xfId="14721" xr:uid="{00000000-0005-0000-0000-00007E390000}"/>
    <cellStyle name="40% - Accent5 5 2 2 4" xfId="14722" xr:uid="{00000000-0005-0000-0000-00007F390000}"/>
    <cellStyle name="40% - Accent5 5 2 2 5" xfId="14723" xr:uid="{00000000-0005-0000-0000-000080390000}"/>
    <cellStyle name="40% - Accent5 5 2 2 6" xfId="14724" xr:uid="{00000000-0005-0000-0000-000081390000}"/>
    <cellStyle name="40% - Accent5 5 2 2 7" xfId="14725" xr:uid="{00000000-0005-0000-0000-000082390000}"/>
    <cellStyle name="40% - Accent5 5 2 2 8" xfId="14726" xr:uid="{00000000-0005-0000-0000-000083390000}"/>
    <cellStyle name="40% - Accent5 5 2 2 9" xfId="14727" xr:uid="{00000000-0005-0000-0000-000084390000}"/>
    <cellStyle name="40% - Accent5 5 2 3" xfId="14728" xr:uid="{00000000-0005-0000-0000-000085390000}"/>
    <cellStyle name="40% - Accent5 5 2 4" xfId="14729" xr:uid="{00000000-0005-0000-0000-000086390000}"/>
    <cellStyle name="40% - Accent5 5 2 5" xfId="14730" xr:uid="{00000000-0005-0000-0000-000087390000}"/>
    <cellStyle name="40% - Accent5 5 2 6" xfId="14731" xr:uid="{00000000-0005-0000-0000-000088390000}"/>
    <cellStyle name="40% - Accent5 5 2 7" xfId="14732" xr:uid="{00000000-0005-0000-0000-000089390000}"/>
    <cellStyle name="40% - Accent5 5 2 8" xfId="14733" xr:uid="{00000000-0005-0000-0000-00008A390000}"/>
    <cellStyle name="40% - Accent5 5 2 9" xfId="14734" xr:uid="{00000000-0005-0000-0000-00008B390000}"/>
    <cellStyle name="40% - Accent5 5 3" xfId="14735" xr:uid="{00000000-0005-0000-0000-00008C390000}"/>
    <cellStyle name="40% - Accent5 5 3 10" xfId="14736" xr:uid="{00000000-0005-0000-0000-00008D390000}"/>
    <cellStyle name="40% - Accent5 5 3 2" xfId="14737" xr:uid="{00000000-0005-0000-0000-00008E390000}"/>
    <cellStyle name="40% - Accent5 5 3 3" xfId="14738" xr:uid="{00000000-0005-0000-0000-00008F390000}"/>
    <cellStyle name="40% - Accent5 5 3 4" xfId="14739" xr:uid="{00000000-0005-0000-0000-000090390000}"/>
    <cellStyle name="40% - Accent5 5 3 5" xfId="14740" xr:uid="{00000000-0005-0000-0000-000091390000}"/>
    <cellStyle name="40% - Accent5 5 3 6" xfId="14741" xr:uid="{00000000-0005-0000-0000-000092390000}"/>
    <cellStyle name="40% - Accent5 5 3 7" xfId="14742" xr:uid="{00000000-0005-0000-0000-000093390000}"/>
    <cellStyle name="40% - Accent5 5 3 8" xfId="14743" xr:uid="{00000000-0005-0000-0000-000094390000}"/>
    <cellStyle name="40% - Accent5 5 3 9" xfId="14744" xr:uid="{00000000-0005-0000-0000-000095390000}"/>
    <cellStyle name="40% - Accent5 5 4" xfId="14745" xr:uid="{00000000-0005-0000-0000-000096390000}"/>
    <cellStyle name="40% - Accent5 5 5" xfId="14746" xr:uid="{00000000-0005-0000-0000-000097390000}"/>
    <cellStyle name="40% - Accent5 5 6" xfId="14747" xr:uid="{00000000-0005-0000-0000-000098390000}"/>
    <cellStyle name="40% - Accent5 5 7" xfId="14748" xr:uid="{00000000-0005-0000-0000-000099390000}"/>
    <cellStyle name="40% - Accent5 5 8" xfId="14749" xr:uid="{00000000-0005-0000-0000-00009A390000}"/>
    <cellStyle name="40% - Accent5 5 9" xfId="14750" xr:uid="{00000000-0005-0000-0000-00009B390000}"/>
    <cellStyle name="40% - Accent5 50" xfId="14751" xr:uid="{00000000-0005-0000-0000-00009C390000}"/>
    <cellStyle name="40% - Accent5 51" xfId="14752" xr:uid="{00000000-0005-0000-0000-00009D390000}"/>
    <cellStyle name="40% - Accent5 52" xfId="14753" xr:uid="{00000000-0005-0000-0000-00009E390000}"/>
    <cellStyle name="40% - Accent5 53" xfId="14754" xr:uid="{00000000-0005-0000-0000-00009F390000}"/>
    <cellStyle name="40% - Accent5 54" xfId="14755" xr:uid="{00000000-0005-0000-0000-0000A0390000}"/>
    <cellStyle name="40% - Accent5 55" xfId="14756" xr:uid="{00000000-0005-0000-0000-0000A1390000}"/>
    <cellStyle name="40% - Accent5 56" xfId="14757" xr:uid="{00000000-0005-0000-0000-0000A2390000}"/>
    <cellStyle name="40% - Accent5 57" xfId="14758" xr:uid="{00000000-0005-0000-0000-0000A3390000}"/>
    <cellStyle name="40% - Accent5 58" xfId="14759" xr:uid="{00000000-0005-0000-0000-0000A4390000}"/>
    <cellStyle name="40% - Accent5 59" xfId="14760" xr:uid="{00000000-0005-0000-0000-0000A5390000}"/>
    <cellStyle name="40% - Accent5 6" xfId="14761" xr:uid="{00000000-0005-0000-0000-0000A6390000}"/>
    <cellStyle name="40% - Accent5 6 10" xfId="14762" xr:uid="{00000000-0005-0000-0000-0000A7390000}"/>
    <cellStyle name="40% - Accent5 6 11" xfId="14763" xr:uid="{00000000-0005-0000-0000-0000A8390000}"/>
    <cellStyle name="40% - Accent5 6 12" xfId="14764" xr:uid="{00000000-0005-0000-0000-0000A9390000}"/>
    <cellStyle name="40% - Accent5 6 2" xfId="14765" xr:uid="{00000000-0005-0000-0000-0000AA390000}"/>
    <cellStyle name="40% - Accent5 6 2 10" xfId="14766" xr:uid="{00000000-0005-0000-0000-0000AB390000}"/>
    <cellStyle name="40% - Accent5 6 2 11" xfId="14767" xr:uid="{00000000-0005-0000-0000-0000AC390000}"/>
    <cellStyle name="40% - Accent5 6 2 2" xfId="14768" xr:uid="{00000000-0005-0000-0000-0000AD390000}"/>
    <cellStyle name="40% - Accent5 6 2 2 10" xfId="14769" xr:uid="{00000000-0005-0000-0000-0000AE390000}"/>
    <cellStyle name="40% - Accent5 6 2 2 2" xfId="14770" xr:uid="{00000000-0005-0000-0000-0000AF390000}"/>
    <cellStyle name="40% - Accent5 6 2 2 3" xfId="14771" xr:uid="{00000000-0005-0000-0000-0000B0390000}"/>
    <cellStyle name="40% - Accent5 6 2 2 4" xfId="14772" xr:uid="{00000000-0005-0000-0000-0000B1390000}"/>
    <cellStyle name="40% - Accent5 6 2 2 5" xfId="14773" xr:uid="{00000000-0005-0000-0000-0000B2390000}"/>
    <cellStyle name="40% - Accent5 6 2 2 6" xfId="14774" xr:uid="{00000000-0005-0000-0000-0000B3390000}"/>
    <cellStyle name="40% - Accent5 6 2 2 7" xfId="14775" xr:uid="{00000000-0005-0000-0000-0000B4390000}"/>
    <cellStyle name="40% - Accent5 6 2 2 8" xfId="14776" xr:uid="{00000000-0005-0000-0000-0000B5390000}"/>
    <cellStyle name="40% - Accent5 6 2 2 9" xfId="14777" xr:uid="{00000000-0005-0000-0000-0000B6390000}"/>
    <cellStyle name="40% - Accent5 6 2 3" xfId="14778" xr:uid="{00000000-0005-0000-0000-0000B7390000}"/>
    <cellStyle name="40% - Accent5 6 2 4" xfId="14779" xr:uid="{00000000-0005-0000-0000-0000B8390000}"/>
    <cellStyle name="40% - Accent5 6 2 5" xfId="14780" xr:uid="{00000000-0005-0000-0000-0000B9390000}"/>
    <cellStyle name="40% - Accent5 6 2 6" xfId="14781" xr:uid="{00000000-0005-0000-0000-0000BA390000}"/>
    <cellStyle name="40% - Accent5 6 2 7" xfId="14782" xr:uid="{00000000-0005-0000-0000-0000BB390000}"/>
    <cellStyle name="40% - Accent5 6 2 8" xfId="14783" xr:uid="{00000000-0005-0000-0000-0000BC390000}"/>
    <cellStyle name="40% - Accent5 6 2 9" xfId="14784" xr:uid="{00000000-0005-0000-0000-0000BD390000}"/>
    <cellStyle name="40% - Accent5 6 3" xfId="14785" xr:uid="{00000000-0005-0000-0000-0000BE390000}"/>
    <cellStyle name="40% - Accent5 6 3 10" xfId="14786" xr:uid="{00000000-0005-0000-0000-0000BF390000}"/>
    <cellStyle name="40% - Accent5 6 3 2" xfId="14787" xr:uid="{00000000-0005-0000-0000-0000C0390000}"/>
    <cellStyle name="40% - Accent5 6 3 3" xfId="14788" xr:uid="{00000000-0005-0000-0000-0000C1390000}"/>
    <cellStyle name="40% - Accent5 6 3 4" xfId="14789" xr:uid="{00000000-0005-0000-0000-0000C2390000}"/>
    <cellStyle name="40% - Accent5 6 3 5" xfId="14790" xr:uid="{00000000-0005-0000-0000-0000C3390000}"/>
    <cellStyle name="40% - Accent5 6 3 6" xfId="14791" xr:uid="{00000000-0005-0000-0000-0000C4390000}"/>
    <cellStyle name="40% - Accent5 6 3 7" xfId="14792" xr:uid="{00000000-0005-0000-0000-0000C5390000}"/>
    <cellStyle name="40% - Accent5 6 3 8" xfId="14793" xr:uid="{00000000-0005-0000-0000-0000C6390000}"/>
    <cellStyle name="40% - Accent5 6 3 9" xfId="14794" xr:uid="{00000000-0005-0000-0000-0000C7390000}"/>
    <cellStyle name="40% - Accent5 6 4" xfId="14795" xr:uid="{00000000-0005-0000-0000-0000C8390000}"/>
    <cellStyle name="40% - Accent5 6 5" xfId="14796" xr:uid="{00000000-0005-0000-0000-0000C9390000}"/>
    <cellStyle name="40% - Accent5 6 6" xfId="14797" xr:uid="{00000000-0005-0000-0000-0000CA390000}"/>
    <cellStyle name="40% - Accent5 6 7" xfId="14798" xr:uid="{00000000-0005-0000-0000-0000CB390000}"/>
    <cellStyle name="40% - Accent5 6 8" xfId="14799" xr:uid="{00000000-0005-0000-0000-0000CC390000}"/>
    <cellStyle name="40% - Accent5 6 9" xfId="14800" xr:uid="{00000000-0005-0000-0000-0000CD390000}"/>
    <cellStyle name="40% - Accent5 60" xfId="14801" xr:uid="{00000000-0005-0000-0000-0000CE390000}"/>
    <cellStyle name="40% - Accent5 61" xfId="14802" xr:uid="{00000000-0005-0000-0000-0000CF390000}"/>
    <cellStyle name="40% - Accent5 62" xfId="14803" xr:uid="{00000000-0005-0000-0000-0000D0390000}"/>
    <cellStyle name="40% - Accent5 63" xfId="14804" xr:uid="{00000000-0005-0000-0000-0000D1390000}"/>
    <cellStyle name="40% - Accent5 64" xfId="14805" xr:uid="{00000000-0005-0000-0000-0000D2390000}"/>
    <cellStyle name="40% - Accent5 65" xfId="14806" xr:uid="{00000000-0005-0000-0000-0000D3390000}"/>
    <cellStyle name="40% - Accent5 66" xfId="14807" xr:uid="{00000000-0005-0000-0000-0000D4390000}"/>
    <cellStyle name="40% - Accent5 67" xfId="14808" xr:uid="{00000000-0005-0000-0000-0000D5390000}"/>
    <cellStyle name="40% - Accent5 68" xfId="14809" xr:uid="{00000000-0005-0000-0000-0000D6390000}"/>
    <cellStyle name="40% - Accent5 69" xfId="14810" xr:uid="{00000000-0005-0000-0000-0000D7390000}"/>
    <cellStyle name="40% - Accent5 7" xfId="14811" xr:uid="{00000000-0005-0000-0000-0000D8390000}"/>
    <cellStyle name="40% - Accent5 7 10" xfId="14812" xr:uid="{00000000-0005-0000-0000-0000D9390000}"/>
    <cellStyle name="40% - Accent5 7 11" xfId="14813" xr:uid="{00000000-0005-0000-0000-0000DA390000}"/>
    <cellStyle name="40% - Accent5 7 12" xfId="14814" xr:uid="{00000000-0005-0000-0000-0000DB390000}"/>
    <cellStyle name="40% - Accent5 7 2" xfId="14815" xr:uid="{00000000-0005-0000-0000-0000DC390000}"/>
    <cellStyle name="40% - Accent5 7 2 10" xfId="14816" xr:uid="{00000000-0005-0000-0000-0000DD390000}"/>
    <cellStyle name="40% - Accent5 7 2 11" xfId="14817" xr:uid="{00000000-0005-0000-0000-0000DE390000}"/>
    <cellStyle name="40% - Accent5 7 2 2" xfId="14818" xr:uid="{00000000-0005-0000-0000-0000DF390000}"/>
    <cellStyle name="40% - Accent5 7 2 2 10" xfId="14819" xr:uid="{00000000-0005-0000-0000-0000E0390000}"/>
    <cellStyle name="40% - Accent5 7 2 2 2" xfId="14820" xr:uid="{00000000-0005-0000-0000-0000E1390000}"/>
    <cellStyle name="40% - Accent5 7 2 2 3" xfId="14821" xr:uid="{00000000-0005-0000-0000-0000E2390000}"/>
    <cellStyle name="40% - Accent5 7 2 2 4" xfId="14822" xr:uid="{00000000-0005-0000-0000-0000E3390000}"/>
    <cellStyle name="40% - Accent5 7 2 2 5" xfId="14823" xr:uid="{00000000-0005-0000-0000-0000E4390000}"/>
    <cellStyle name="40% - Accent5 7 2 2 6" xfId="14824" xr:uid="{00000000-0005-0000-0000-0000E5390000}"/>
    <cellStyle name="40% - Accent5 7 2 2 7" xfId="14825" xr:uid="{00000000-0005-0000-0000-0000E6390000}"/>
    <cellStyle name="40% - Accent5 7 2 2 8" xfId="14826" xr:uid="{00000000-0005-0000-0000-0000E7390000}"/>
    <cellStyle name="40% - Accent5 7 2 2 9" xfId="14827" xr:uid="{00000000-0005-0000-0000-0000E8390000}"/>
    <cellStyle name="40% - Accent5 7 2 3" xfId="14828" xr:uid="{00000000-0005-0000-0000-0000E9390000}"/>
    <cellStyle name="40% - Accent5 7 2 4" xfId="14829" xr:uid="{00000000-0005-0000-0000-0000EA390000}"/>
    <cellStyle name="40% - Accent5 7 2 5" xfId="14830" xr:uid="{00000000-0005-0000-0000-0000EB390000}"/>
    <cellStyle name="40% - Accent5 7 2 6" xfId="14831" xr:uid="{00000000-0005-0000-0000-0000EC390000}"/>
    <cellStyle name="40% - Accent5 7 2 7" xfId="14832" xr:uid="{00000000-0005-0000-0000-0000ED390000}"/>
    <cellStyle name="40% - Accent5 7 2 8" xfId="14833" xr:uid="{00000000-0005-0000-0000-0000EE390000}"/>
    <cellStyle name="40% - Accent5 7 2 9" xfId="14834" xr:uid="{00000000-0005-0000-0000-0000EF390000}"/>
    <cellStyle name="40% - Accent5 7 3" xfId="14835" xr:uid="{00000000-0005-0000-0000-0000F0390000}"/>
    <cellStyle name="40% - Accent5 7 3 10" xfId="14836" xr:uid="{00000000-0005-0000-0000-0000F1390000}"/>
    <cellStyle name="40% - Accent5 7 3 2" xfId="14837" xr:uid="{00000000-0005-0000-0000-0000F2390000}"/>
    <cellStyle name="40% - Accent5 7 3 3" xfId="14838" xr:uid="{00000000-0005-0000-0000-0000F3390000}"/>
    <cellStyle name="40% - Accent5 7 3 4" xfId="14839" xr:uid="{00000000-0005-0000-0000-0000F4390000}"/>
    <cellStyle name="40% - Accent5 7 3 5" xfId="14840" xr:uid="{00000000-0005-0000-0000-0000F5390000}"/>
    <cellStyle name="40% - Accent5 7 3 6" xfId="14841" xr:uid="{00000000-0005-0000-0000-0000F6390000}"/>
    <cellStyle name="40% - Accent5 7 3 7" xfId="14842" xr:uid="{00000000-0005-0000-0000-0000F7390000}"/>
    <cellStyle name="40% - Accent5 7 3 8" xfId="14843" xr:uid="{00000000-0005-0000-0000-0000F8390000}"/>
    <cellStyle name="40% - Accent5 7 3 9" xfId="14844" xr:uid="{00000000-0005-0000-0000-0000F9390000}"/>
    <cellStyle name="40% - Accent5 7 4" xfId="14845" xr:uid="{00000000-0005-0000-0000-0000FA390000}"/>
    <cellStyle name="40% - Accent5 7 5" xfId="14846" xr:uid="{00000000-0005-0000-0000-0000FB390000}"/>
    <cellStyle name="40% - Accent5 7 6" xfId="14847" xr:uid="{00000000-0005-0000-0000-0000FC390000}"/>
    <cellStyle name="40% - Accent5 7 7" xfId="14848" xr:uid="{00000000-0005-0000-0000-0000FD390000}"/>
    <cellStyle name="40% - Accent5 7 8" xfId="14849" xr:uid="{00000000-0005-0000-0000-0000FE390000}"/>
    <cellStyle name="40% - Accent5 7 9" xfId="14850" xr:uid="{00000000-0005-0000-0000-0000FF390000}"/>
    <cellStyle name="40% - Accent5 70" xfId="14851" xr:uid="{00000000-0005-0000-0000-0000003A0000}"/>
    <cellStyle name="40% - Accent5 71" xfId="14852" xr:uid="{00000000-0005-0000-0000-0000013A0000}"/>
    <cellStyle name="40% - Accent5 72" xfId="14853" xr:uid="{00000000-0005-0000-0000-0000023A0000}"/>
    <cellStyle name="40% - Accent5 73" xfId="14854" xr:uid="{00000000-0005-0000-0000-0000033A0000}"/>
    <cellStyle name="40% - Accent5 74" xfId="14855" xr:uid="{00000000-0005-0000-0000-0000043A0000}"/>
    <cellStyle name="40% - Accent5 75" xfId="14856" xr:uid="{00000000-0005-0000-0000-0000053A0000}"/>
    <cellStyle name="40% - Accent5 76" xfId="14857" xr:uid="{00000000-0005-0000-0000-0000063A0000}"/>
    <cellStyle name="40% - Accent5 8" xfId="14858" xr:uid="{00000000-0005-0000-0000-0000073A0000}"/>
    <cellStyle name="40% - Accent5 8 10" xfId="14859" xr:uid="{00000000-0005-0000-0000-0000083A0000}"/>
    <cellStyle name="40% - Accent5 8 11" xfId="14860" xr:uid="{00000000-0005-0000-0000-0000093A0000}"/>
    <cellStyle name="40% - Accent5 8 2" xfId="14861" xr:uid="{00000000-0005-0000-0000-00000A3A0000}"/>
    <cellStyle name="40% - Accent5 8 2 10" xfId="14862" xr:uid="{00000000-0005-0000-0000-00000B3A0000}"/>
    <cellStyle name="40% - Accent5 8 2 2" xfId="14863" xr:uid="{00000000-0005-0000-0000-00000C3A0000}"/>
    <cellStyle name="40% - Accent5 8 2 3" xfId="14864" xr:uid="{00000000-0005-0000-0000-00000D3A0000}"/>
    <cellStyle name="40% - Accent5 8 2 4" xfId="14865" xr:uid="{00000000-0005-0000-0000-00000E3A0000}"/>
    <cellStyle name="40% - Accent5 8 2 5" xfId="14866" xr:uid="{00000000-0005-0000-0000-00000F3A0000}"/>
    <cellStyle name="40% - Accent5 8 2 6" xfId="14867" xr:uid="{00000000-0005-0000-0000-0000103A0000}"/>
    <cellStyle name="40% - Accent5 8 2 7" xfId="14868" xr:uid="{00000000-0005-0000-0000-0000113A0000}"/>
    <cellStyle name="40% - Accent5 8 2 8" xfId="14869" xr:uid="{00000000-0005-0000-0000-0000123A0000}"/>
    <cellStyle name="40% - Accent5 8 2 9" xfId="14870" xr:uid="{00000000-0005-0000-0000-0000133A0000}"/>
    <cellStyle name="40% - Accent5 8 3" xfId="14871" xr:uid="{00000000-0005-0000-0000-0000143A0000}"/>
    <cellStyle name="40% - Accent5 8 4" xfId="14872" xr:uid="{00000000-0005-0000-0000-0000153A0000}"/>
    <cellStyle name="40% - Accent5 8 5" xfId="14873" xr:uid="{00000000-0005-0000-0000-0000163A0000}"/>
    <cellStyle name="40% - Accent5 8 6" xfId="14874" xr:uid="{00000000-0005-0000-0000-0000173A0000}"/>
    <cellStyle name="40% - Accent5 8 7" xfId="14875" xr:uid="{00000000-0005-0000-0000-0000183A0000}"/>
    <cellStyle name="40% - Accent5 8 8" xfId="14876" xr:uid="{00000000-0005-0000-0000-0000193A0000}"/>
    <cellStyle name="40% - Accent5 8 9" xfId="14877" xr:uid="{00000000-0005-0000-0000-00001A3A0000}"/>
    <cellStyle name="40% - Accent5 9" xfId="14878" xr:uid="{00000000-0005-0000-0000-00001B3A0000}"/>
    <cellStyle name="40% - Accent5 9 10" xfId="14879" xr:uid="{00000000-0005-0000-0000-00001C3A0000}"/>
    <cellStyle name="40% - Accent5 9 11" xfId="14880" xr:uid="{00000000-0005-0000-0000-00001D3A0000}"/>
    <cellStyle name="40% - Accent5 9 2" xfId="14881" xr:uid="{00000000-0005-0000-0000-00001E3A0000}"/>
    <cellStyle name="40% - Accent5 9 2 10" xfId="14882" xr:uid="{00000000-0005-0000-0000-00001F3A0000}"/>
    <cellStyle name="40% - Accent5 9 2 2" xfId="14883" xr:uid="{00000000-0005-0000-0000-0000203A0000}"/>
    <cellStyle name="40% - Accent5 9 2 3" xfId="14884" xr:uid="{00000000-0005-0000-0000-0000213A0000}"/>
    <cellStyle name="40% - Accent5 9 2 4" xfId="14885" xr:uid="{00000000-0005-0000-0000-0000223A0000}"/>
    <cellStyle name="40% - Accent5 9 2 5" xfId="14886" xr:uid="{00000000-0005-0000-0000-0000233A0000}"/>
    <cellStyle name="40% - Accent5 9 2 6" xfId="14887" xr:uid="{00000000-0005-0000-0000-0000243A0000}"/>
    <cellStyle name="40% - Accent5 9 2 7" xfId="14888" xr:uid="{00000000-0005-0000-0000-0000253A0000}"/>
    <cellStyle name="40% - Accent5 9 2 8" xfId="14889" xr:uid="{00000000-0005-0000-0000-0000263A0000}"/>
    <cellStyle name="40% - Accent5 9 2 9" xfId="14890" xr:uid="{00000000-0005-0000-0000-0000273A0000}"/>
    <cellStyle name="40% - Accent5 9 3" xfId="14891" xr:uid="{00000000-0005-0000-0000-0000283A0000}"/>
    <cellStyle name="40% - Accent5 9 4" xfId="14892" xr:uid="{00000000-0005-0000-0000-0000293A0000}"/>
    <cellStyle name="40% - Accent5 9 5" xfId="14893" xr:uid="{00000000-0005-0000-0000-00002A3A0000}"/>
    <cellStyle name="40% - Accent5 9 6" xfId="14894" xr:uid="{00000000-0005-0000-0000-00002B3A0000}"/>
    <cellStyle name="40% - Accent5 9 7" xfId="14895" xr:uid="{00000000-0005-0000-0000-00002C3A0000}"/>
    <cellStyle name="40% - Accent5 9 8" xfId="14896" xr:uid="{00000000-0005-0000-0000-00002D3A0000}"/>
    <cellStyle name="40% - Accent5 9 9" xfId="14897" xr:uid="{00000000-0005-0000-0000-00002E3A0000}"/>
    <cellStyle name="40% - Accent6 10" xfId="14898" xr:uid="{00000000-0005-0000-0000-00002F3A0000}"/>
    <cellStyle name="40% - Accent6 10 10" xfId="14899" xr:uid="{00000000-0005-0000-0000-0000303A0000}"/>
    <cellStyle name="40% - Accent6 10 11" xfId="14900" xr:uid="{00000000-0005-0000-0000-0000313A0000}"/>
    <cellStyle name="40% - Accent6 10 2" xfId="14901" xr:uid="{00000000-0005-0000-0000-0000323A0000}"/>
    <cellStyle name="40% - Accent6 10 2 10" xfId="14902" xr:uid="{00000000-0005-0000-0000-0000333A0000}"/>
    <cellStyle name="40% - Accent6 10 2 2" xfId="14903" xr:uid="{00000000-0005-0000-0000-0000343A0000}"/>
    <cellStyle name="40% - Accent6 10 2 2 2" xfId="14904" xr:uid="{00000000-0005-0000-0000-0000353A0000}"/>
    <cellStyle name="40% - Accent6 10 2 2 3" xfId="14905" xr:uid="{00000000-0005-0000-0000-0000363A0000}"/>
    <cellStyle name="40% - Accent6 10 2 3" xfId="14906" xr:uid="{00000000-0005-0000-0000-0000373A0000}"/>
    <cellStyle name="40% - Accent6 10 2 3 2" xfId="14907" xr:uid="{00000000-0005-0000-0000-0000383A0000}"/>
    <cellStyle name="40% - Accent6 10 2 4" xfId="14908" xr:uid="{00000000-0005-0000-0000-0000393A0000}"/>
    <cellStyle name="40% - Accent6 10 2 5" xfId="14909" xr:uid="{00000000-0005-0000-0000-00003A3A0000}"/>
    <cellStyle name="40% - Accent6 10 2 6" xfId="14910" xr:uid="{00000000-0005-0000-0000-00003B3A0000}"/>
    <cellStyle name="40% - Accent6 10 2 7" xfId="14911" xr:uid="{00000000-0005-0000-0000-00003C3A0000}"/>
    <cellStyle name="40% - Accent6 10 2 8" xfId="14912" xr:uid="{00000000-0005-0000-0000-00003D3A0000}"/>
    <cellStyle name="40% - Accent6 10 2 9" xfId="14913" xr:uid="{00000000-0005-0000-0000-00003E3A0000}"/>
    <cellStyle name="40% - Accent6 10 3" xfId="14914" xr:uid="{00000000-0005-0000-0000-00003F3A0000}"/>
    <cellStyle name="40% - Accent6 10 3 2" xfId="14915" xr:uid="{00000000-0005-0000-0000-0000403A0000}"/>
    <cellStyle name="40% - Accent6 10 4" xfId="14916" xr:uid="{00000000-0005-0000-0000-0000413A0000}"/>
    <cellStyle name="40% - Accent6 10 4 2" xfId="14917" xr:uid="{00000000-0005-0000-0000-0000423A0000}"/>
    <cellStyle name="40% - Accent6 10 5" xfId="14918" xr:uid="{00000000-0005-0000-0000-0000433A0000}"/>
    <cellStyle name="40% - Accent6 10 5 2" xfId="14919" xr:uid="{00000000-0005-0000-0000-0000443A0000}"/>
    <cellStyle name="40% - Accent6 10 6" xfId="14920" xr:uid="{00000000-0005-0000-0000-0000453A0000}"/>
    <cellStyle name="40% - Accent6 10 7" xfId="14921" xr:uid="{00000000-0005-0000-0000-0000463A0000}"/>
    <cellStyle name="40% - Accent6 10 8" xfId="14922" xr:uid="{00000000-0005-0000-0000-0000473A0000}"/>
    <cellStyle name="40% - Accent6 10 9" xfId="14923" xr:uid="{00000000-0005-0000-0000-0000483A0000}"/>
    <cellStyle name="40% - Accent6 100" xfId="14924" xr:uid="{00000000-0005-0000-0000-0000493A0000}"/>
    <cellStyle name="40% - Accent6 101" xfId="14925" xr:uid="{00000000-0005-0000-0000-00004A3A0000}"/>
    <cellStyle name="40% - Accent6 102" xfId="14926" xr:uid="{00000000-0005-0000-0000-00004B3A0000}"/>
    <cellStyle name="40% - Accent6 103" xfId="14927" xr:uid="{00000000-0005-0000-0000-00004C3A0000}"/>
    <cellStyle name="40% - Accent6 104" xfId="14928" xr:uid="{00000000-0005-0000-0000-00004D3A0000}"/>
    <cellStyle name="40% - Accent6 105" xfId="14929" xr:uid="{00000000-0005-0000-0000-00004E3A0000}"/>
    <cellStyle name="40% - Accent6 106" xfId="14930" xr:uid="{00000000-0005-0000-0000-00004F3A0000}"/>
    <cellStyle name="40% - Accent6 107" xfId="14931" xr:uid="{00000000-0005-0000-0000-0000503A0000}"/>
    <cellStyle name="40% - Accent6 108" xfId="14932" xr:uid="{00000000-0005-0000-0000-0000513A0000}"/>
    <cellStyle name="40% - Accent6 109" xfId="14933" xr:uid="{00000000-0005-0000-0000-0000523A0000}"/>
    <cellStyle name="40% - Accent6 11" xfId="14934" xr:uid="{00000000-0005-0000-0000-0000533A0000}"/>
    <cellStyle name="40% - Accent6 11 10" xfId="14935" xr:uid="{00000000-0005-0000-0000-0000543A0000}"/>
    <cellStyle name="40% - Accent6 11 11" xfId="14936" xr:uid="{00000000-0005-0000-0000-0000553A0000}"/>
    <cellStyle name="40% - Accent6 11 2" xfId="14937" xr:uid="{00000000-0005-0000-0000-0000563A0000}"/>
    <cellStyle name="40% - Accent6 11 2 10" xfId="14938" xr:uid="{00000000-0005-0000-0000-0000573A0000}"/>
    <cellStyle name="40% - Accent6 11 2 2" xfId="14939" xr:uid="{00000000-0005-0000-0000-0000583A0000}"/>
    <cellStyle name="40% - Accent6 11 2 2 2" xfId="14940" xr:uid="{00000000-0005-0000-0000-0000593A0000}"/>
    <cellStyle name="40% - Accent6 11 2 2 3" xfId="14941" xr:uid="{00000000-0005-0000-0000-00005A3A0000}"/>
    <cellStyle name="40% - Accent6 11 2 3" xfId="14942" xr:uid="{00000000-0005-0000-0000-00005B3A0000}"/>
    <cellStyle name="40% - Accent6 11 2 3 2" xfId="14943" xr:uid="{00000000-0005-0000-0000-00005C3A0000}"/>
    <cellStyle name="40% - Accent6 11 2 4" xfId="14944" xr:uid="{00000000-0005-0000-0000-00005D3A0000}"/>
    <cellStyle name="40% - Accent6 11 2 5" xfId="14945" xr:uid="{00000000-0005-0000-0000-00005E3A0000}"/>
    <cellStyle name="40% - Accent6 11 2 6" xfId="14946" xr:uid="{00000000-0005-0000-0000-00005F3A0000}"/>
    <cellStyle name="40% - Accent6 11 2 7" xfId="14947" xr:uid="{00000000-0005-0000-0000-0000603A0000}"/>
    <cellStyle name="40% - Accent6 11 2 8" xfId="14948" xr:uid="{00000000-0005-0000-0000-0000613A0000}"/>
    <cellStyle name="40% - Accent6 11 2 9" xfId="14949" xr:uid="{00000000-0005-0000-0000-0000623A0000}"/>
    <cellStyle name="40% - Accent6 11 3" xfId="14950" xr:uid="{00000000-0005-0000-0000-0000633A0000}"/>
    <cellStyle name="40% - Accent6 11 3 2" xfId="14951" xr:uid="{00000000-0005-0000-0000-0000643A0000}"/>
    <cellStyle name="40% - Accent6 11 4" xfId="14952" xr:uid="{00000000-0005-0000-0000-0000653A0000}"/>
    <cellStyle name="40% - Accent6 11 4 2" xfId="14953" xr:uid="{00000000-0005-0000-0000-0000663A0000}"/>
    <cellStyle name="40% - Accent6 11 5" xfId="14954" xr:uid="{00000000-0005-0000-0000-0000673A0000}"/>
    <cellStyle name="40% - Accent6 11 5 2" xfId="14955" xr:uid="{00000000-0005-0000-0000-0000683A0000}"/>
    <cellStyle name="40% - Accent6 11 6" xfId="14956" xr:uid="{00000000-0005-0000-0000-0000693A0000}"/>
    <cellStyle name="40% - Accent6 11 7" xfId="14957" xr:uid="{00000000-0005-0000-0000-00006A3A0000}"/>
    <cellStyle name="40% - Accent6 11 8" xfId="14958" xr:uid="{00000000-0005-0000-0000-00006B3A0000}"/>
    <cellStyle name="40% - Accent6 11 9" xfId="14959" xr:uid="{00000000-0005-0000-0000-00006C3A0000}"/>
    <cellStyle name="40% - Accent6 110" xfId="14960" xr:uid="{00000000-0005-0000-0000-00006D3A0000}"/>
    <cellStyle name="40% - Accent6 111" xfId="14961" xr:uid="{00000000-0005-0000-0000-00006E3A0000}"/>
    <cellStyle name="40% - Accent6 112" xfId="14962" xr:uid="{00000000-0005-0000-0000-00006F3A0000}"/>
    <cellStyle name="40% - Accent6 113" xfId="14963" xr:uid="{00000000-0005-0000-0000-0000703A0000}"/>
    <cellStyle name="40% - Accent6 114" xfId="14964" xr:uid="{00000000-0005-0000-0000-0000713A0000}"/>
    <cellStyle name="40% - Accent6 115" xfId="14965" xr:uid="{00000000-0005-0000-0000-0000723A0000}"/>
    <cellStyle name="40% - Accent6 116" xfId="14966" xr:uid="{00000000-0005-0000-0000-0000733A0000}"/>
    <cellStyle name="40% - Accent6 117" xfId="14967" xr:uid="{00000000-0005-0000-0000-0000743A0000}"/>
    <cellStyle name="40% - Accent6 118" xfId="14968" xr:uid="{00000000-0005-0000-0000-0000753A0000}"/>
    <cellStyle name="40% - Accent6 119" xfId="14969" xr:uid="{00000000-0005-0000-0000-0000763A0000}"/>
    <cellStyle name="40% - Accent6 12" xfId="14970" xr:uid="{00000000-0005-0000-0000-0000773A0000}"/>
    <cellStyle name="40% - Accent6 12 10" xfId="14971" xr:uid="{00000000-0005-0000-0000-0000783A0000}"/>
    <cellStyle name="40% - Accent6 12 11" xfId="14972" xr:uid="{00000000-0005-0000-0000-0000793A0000}"/>
    <cellStyle name="40% - Accent6 12 12" xfId="14973" xr:uid="{00000000-0005-0000-0000-00007A3A0000}"/>
    <cellStyle name="40% - Accent6 12 2" xfId="14974" xr:uid="{00000000-0005-0000-0000-00007B3A0000}"/>
    <cellStyle name="40% - Accent6 12 2 10" xfId="14975" xr:uid="{00000000-0005-0000-0000-00007C3A0000}"/>
    <cellStyle name="40% - Accent6 12 2 11" xfId="14976" xr:uid="{00000000-0005-0000-0000-00007D3A0000}"/>
    <cellStyle name="40% - Accent6 12 2 2" xfId="14977" xr:uid="{00000000-0005-0000-0000-00007E3A0000}"/>
    <cellStyle name="40% - Accent6 12 2 2 2" xfId="14978" xr:uid="{00000000-0005-0000-0000-00007F3A0000}"/>
    <cellStyle name="40% - Accent6 12 2 2 3" xfId="14979" xr:uid="{00000000-0005-0000-0000-0000803A0000}"/>
    <cellStyle name="40% - Accent6 12 2 3" xfId="14980" xr:uid="{00000000-0005-0000-0000-0000813A0000}"/>
    <cellStyle name="40% - Accent6 12 2 3 2" xfId="14981" xr:uid="{00000000-0005-0000-0000-0000823A0000}"/>
    <cellStyle name="40% - Accent6 12 2 4" xfId="14982" xr:uid="{00000000-0005-0000-0000-0000833A0000}"/>
    <cellStyle name="40% - Accent6 12 2 5" xfId="14983" xr:uid="{00000000-0005-0000-0000-0000843A0000}"/>
    <cellStyle name="40% - Accent6 12 2 6" xfId="14984" xr:uid="{00000000-0005-0000-0000-0000853A0000}"/>
    <cellStyle name="40% - Accent6 12 2 7" xfId="14985" xr:uid="{00000000-0005-0000-0000-0000863A0000}"/>
    <cellStyle name="40% - Accent6 12 2 8" xfId="14986" xr:uid="{00000000-0005-0000-0000-0000873A0000}"/>
    <cellStyle name="40% - Accent6 12 2 9" xfId="14987" xr:uid="{00000000-0005-0000-0000-0000883A0000}"/>
    <cellStyle name="40% - Accent6 12 3" xfId="14988" xr:uid="{00000000-0005-0000-0000-0000893A0000}"/>
    <cellStyle name="40% - Accent6 12 3 2" xfId="14989" xr:uid="{00000000-0005-0000-0000-00008A3A0000}"/>
    <cellStyle name="40% - Accent6 12 4" xfId="14990" xr:uid="{00000000-0005-0000-0000-00008B3A0000}"/>
    <cellStyle name="40% - Accent6 12 4 2" xfId="14991" xr:uid="{00000000-0005-0000-0000-00008C3A0000}"/>
    <cellStyle name="40% - Accent6 12 5" xfId="14992" xr:uid="{00000000-0005-0000-0000-00008D3A0000}"/>
    <cellStyle name="40% - Accent6 12 5 2" xfId="14993" xr:uid="{00000000-0005-0000-0000-00008E3A0000}"/>
    <cellStyle name="40% - Accent6 12 6" xfId="14994" xr:uid="{00000000-0005-0000-0000-00008F3A0000}"/>
    <cellStyle name="40% - Accent6 12 7" xfId="14995" xr:uid="{00000000-0005-0000-0000-0000903A0000}"/>
    <cellStyle name="40% - Accent6 12 8" xfId="14996" xr:uid="{00000000-0005-0000-0000-0000913A0000}"/>
    <cellStyle name="40% - Accent6 12 9" xfId="14997" xr:uid="{00000000-0005-0000-0000-0000923A0000}"/>
    <cellStyle name="40% - Accent6 13" xfId="14998" xr:uid="{00000000-0005-0000-0000-0000933A0000}"/>
    <cellStyle name="40% - Accent6 13 10" xfId="14999" xr:uid="{00000000-0005-0000-0000-0000943A0000}"/>
    <cellStyle name="40% - Accent6 13 11" xfId="15000" xr:uid="{00000000-0005-0000-0000-0000953A0000}"/>
    <cellStyle name="40% - Accent6 13 2" xfId="15001" xr:uid="{00000000-0005-0000-0000-0000963A0000}"/>
    <cellStyle name="40% - Accent6 13 2 2" xfId="15002" xr:uid="{00000000-0005-0000-0000-0000973A0000}"/>
    <cellStyle name="40% - Accent6 13 2 2 2" xfId="15003" xr:uid="{00000000-0005-0000-0000-0000983A0000}"/>
    <cellStyle name="40% - Accent6 13 2 3" xfId="15004" xr:uid="{00000000-0005-0000-0000-0000993A0000}"/>
    <cellStyle name="40% - Accent6 13 2 4" xfId="15005" xr:uid="{00000000-0005-0000-0000-00009A3A0000}"/>
    <cellStyle name="40% - Accent6 13 3" xfId="15006" xr:uid="{00000000-0005-0000-0000-00009B3A0000}"/>
    <cellStyle name="40% - Accent6 13 3 2" xfId="15007" xr:uid="{00000000-0005-0000-0000-00009C3A0000}"/>
    <cellStyle name="40% - Accent6 13 4" xfId="15008" xr:uid="{00000000-0005-0000-0000-00009D3A0000}"/>
    <cellStyle name="40% - Accent6 13 4 2" xfId="15009" xr:uid="{00000000-0005-0000-0000-00009E3A0000}"/>
    <cellStyle name="40% - Accent6 13 5" xfId="15010" xr:uid="{00000000-0005-0000-0000-00009F3A0000}"/>
    <cellStyle name="40% - Accent6 13 5 2" xfId="15011" xr:uid="{00000000-0005-0000-0000-0000A03A0000}"/>
    <cellStyle name="40% - Accent6 13 6" xfId="15012" xr:uid="{00000000-0005-0000-0000-0000A13A0000}"/>
    <cellStyle name="40% - Accent6 13 7" xfId="15013" xr:uid="{00000000-0005-0000-0000-0000A23A0000}"/>
    <cellStyle name="40% - Accent6 13 8" xfId="15014" xr:uid="{00000000-0005-0000-0000-0000A33A0000}"/>
    <cellStyle name="40% - Accent6 13 9" xfId="15015" xr:uid="{00000000-0005-0000-0000-0000A43A0000}"/>
    <cellStyle name="40% - Accent6 14" xfId="15016" xr:uid="{00000000-0005-0000-0000-0000A53A0000}"/>
    <cellStyle name="40% - Accent6 14 2" xfId="15017" xr:uid="{00000000-0005-0000-0000-0000A63A0000}"/>
    <cellStyle name="40% - Accent6 14 2 2" xfId="15018" xr:uid="{00000000-0005-0000-0000-0000A73A0000}"/>
    <cellStyle name="40% - Accent6 14 2 2 2" xfId="15019" xr:uid="{00000000-0005-0000-0000-0000A83A0000}"/>
    <cellStyle name="40% - Accent6 14 2 3" xfId="15020" xr:uid="{00000000-0005-0000-0000-0000A93A0000}"/>
    <cellStyle name="40% - Accent6 14 3" xfId="15021" xr:uid="{00000000-0005-0000-0000-0000AA3A0000}"/>
    <cellStyle name="40% - Accent6 14 4" xfId="15022" xr:uid="{00000000-0005-0000-0000-0000AB3A0000}"/>
    <cellStyle name="40% - Accent6 14 5" xfId="15023" xr:uid="{00000000-0005-0000-0000-0000AC3A0000}"/>
    <cellStyle name="40% - Accent6 14 6" xfId="15024" xr:uid="{00000000-0005-0000-0000-0000AD3A0000}"/>
    <cellStyle name="40% - Accent6 15" xfId="15025" xr:uid="{00000000-0005-0000-0000-0000AE3A0000}"/>
    <cellStyle name="40% - Accent6 15 2" xfId="15026" xr:uid="{00000000-0005-0000-0000-0000AF3A0000}"/>
    <cellStyle name="40% - Accent6 15 2 2" xfId="15027" xr:uid="{00000000-0005-0000-0000-0000B03A0000}"/>
    <cellStyle name="40% - Accent6 15 2 2 2" xfId="15028" xr:uid="{00000000-0005-0000-0000-0000B13A0000}"/>
    <cellStyle name="40% - Accent6 15 2 3" xfId="15029" xr:uid="{00000000-0005-0000-0000-0000B23A0000}"/>
    <cellStyle name="40% - Accent6 15 3" xfId="15030" xr:uid="{00000000-0005-0000-0000-0000B33A0000}"/>
    <cellStyle name="40% - Accent6 15 4" xfId="15031" xr:uid="{00000000-0005-0000-0000-0000B43A0000}"/>
    <cellStyle name="40% - Accent6 15 5" xfId="15032" xr:uid="{00000000-0005-0000-0000-0000B53A0000}"/>
    <cellStyle name="40% - Accent6 15 6" xfId="15033" xr:uid="{00000000-0005-0000-0000-0000B63A0000}"/>
    <cellStyle name="40% - Accent6 16" xfId="15034" xr:uid="{00000000-0005-0000-0000-0000B73A0000}"/>
    <cellStyle name="40% - Accent6 16 2" xfId="15035" xr:uid="{00000000-0005-0000-0000-0000B83A0000}"/>
    <cellStyle name="40% - Accent6 16 2 2" xfId="15036" xr:uid="{00000000-0005-0000-0000-0000B93A0000}"/>
    <cellStyle name="40% - Accent6 16 2 2 2" xfId="15037" xr:uid="{00000000-0005-0000-0000-0000BA3A0000}"/>
    <cellStyle name="40% - Accent6 16 2 3" xfId="15038" xr:uid="{00000000-0005-0000-0000-0000BB3A0000}"/>
    <cellStyle name="40% - Accent6 16 3" xfId="15039" xr:uid="{00000000-0005-0000-0000-0000BC3A0000}"/>
    <cellStyle name="40% - Accent6 16 4" xfId="15040" xr:uid="{00000000-0005-0000-0000-0000BD3A0000}"/>
    <cellStyle name="40% - Accent6 16 5" xfId="15041" xr:uid="{00000000-0005-0000-0000-0000BE3A0000}"/>
    <cellStyle name="40% - Accent6 16 6" xfId="15042" xr:uid="{00000000-0005-0000-0000-0000BF3A0000}"/>
    <cellStyle name="40% - Accent6 17" xfId="15043" xr:uid="{00000000-0005-0000-0000-0000C03A0000}"/>
    <cellStyle name="40% - Accent6 17 2" xfId="15044" xr:uid="{00000000-0005-0000-0000-0000C13A0000}"/>
    <cellStyle name="40% - Accent6 17 2 2" xfId="15045" xr:uid="{00000000-0005-0000-0000-0000C23A0000}"/>
    <cellStyle name="40% - Accent6 17 2 2 2" xfId="15046" xr:uid="{00000000-0005-0000-0000-0000C33A0000}"/>
    <cellStyle name="40% - Accent6 17 2 3" xfId="15047" xr:uid="{00000000-0005-0000-0000-0000C43A0000}"/>
    <cellStyle name="40% - Accent6 17 3" xfId="15048" xr:uid="{00000000-0005-0000-0000-0000C53A0000}"/>
    <cellStyle name="40% - Accent6 17 4" xfId="15049" xr:uid="{00000000-0005-0000-0000-0000C63A0000}"/>
    <cellStyle name="40% - Accent6 17 5" xfId="15050" xr:uid="{00000000-0005-0000-0000-0000C73A0000}"/>
    <cellStyle name="40% - Accent6 17 6" xfId="15051" xr:uid="{00000000-0005-0000-0000-0000C83A0000}"/>
    <cellStyle name="40% - Accent6 18" xfId="15052" xr:uid="{00000000-0005-0000-0000-0000C93A0000}"/>
    <cellStyle name="40% - Accent6 18 2" xfId="15053" xr:uid="{00000000-0005-0000-0000-0000CA3A0000}"/>
    <cellStyle name="40% - Accent6 18 2 2" xfId="15054" xr:uid="{00000000-0005-0000-0000-0000CB3A0000}"/>
    <cellStyle name="40% - Accent6 18 2 2 2" xfId="15055" xr:uid="{00000000-0005-0000-0000-0000CC3A0000}"/>
    <cellStyle name="40% - Accent6 18 2 3" xfId="15056" xr:uid="{00000000-0005-0000-0000-0000CD3A0000}"/>
    <cellStyle name="40% - Accent6 18 3" xfId="15057" xr:uid="{00000000-0005-0000-0000-0000CE3A0000}"/>
    <cellStyle name="40% - Accent6 18 4" xfId="15058" xr:uid="{00000000-0005-0000-0000-0000CF3A0000}"/>
    <cellStyle name="40% - Accent6 18 5" xfId="15059" xr:uid="{00000000-0005-0000-0000-0000D03A0000}"/>
    <cellStyle name="40% - Accent6 18 6" xfId="15060" xr:uid="{00000000-0005-0000-0000-0000D13A0000}"/>
    <cellStyle name="40% - Accent6 19" xfId="15061" xr:uid="{00000000-0005-0000-0000-0000D23A0000}"/>
    <cellStyle name="40% - Accent6 19 2" xfId="15062" xr:uid="{00000000-0005-0000-0000-0000D33A0000}"/>
    <cellStyle name="40% - Accent6 19 2 2" xfId="15063" xr:uid="{00000000-0005-0000-0000-0000D43A0000}"/>
    <cellStyle name="40% - Accent6 19 2 2 2" xfId="15064" xr:uid="{00000000-0005-0000-0000-0000D53A0000}"/>
    <cellStyle name="40% - Accent6 19 2 3" xfId="15065" xr:uid="{00000000-0005-0000-0000-0000D63A0000}"/>
    <cellStyle name="40% - Accent6 19 3" xfId="15066" xr:uid="{00000000-0005-0000-0000-0000D73A0000}"/>
    <cellStyle name="40% - Accent6 19 4" xfId="15067" xr:uid="{00000000-0005-0000-0000-0000D83A0000}"/>
    <cellStyle name="40% - Accent6 19 5" xfId="15068" xr:uid="{00000000-0005-0000-0000-0000D93A0000}"/>
    <cellStyle name="40% - Accent6 19 6" xfId="15069" xr:uid="{00000000-0005-0000-0000-0000DA3A0000}"/>
    <cellStyle name="40% - Accent6 2" xfId="15070" xr:uid="{00000000-0005-0000-0000-0000DB3A0000}"/>
    <cellStyle name="40% - Accent6 2 10" xfId="15071" xr:uid="{00000000-0005-0000-0000-0000DC3A0000}"/>
    <cellStyle name="40% - Accent6 2 10 2" xfId="15072" xr:uid="{00000000-0005-0000-0000-0000DD3A0000}"/>
    <cellStyle name="40% - Accent6 2 10 2 2" xfId="15073" xr:uid="{00000000-0005-0000-0000-0000DE3A0000}"/>
    <cellStyle name="40% - Accent6 2 10 3" xfId="15074" xr:uid="{00000000-0005-0000-0000-0000DF3A0000}"/>
    <cellStyle name="40% - Accent6 2 11" xfId="15075" xr:uid="{00000000-0005-0000-0000-0000E03A0000}"/>
    <cellStyle name="40% - Accent6 2 11 2" xfId="15076" xr:uid="{00000000-0005-0000-0000-0000E13A0000}"/>
    <cellStyle name="40% - Accent6 2 11 2 2" xfId="15077" xr:uid="{00000000-0005-0000-0000-0000E23A0000}"/>
    <cellStyle name="40% - Accent6 2 11 3" xfId="15078" xr:uid="{00000000-0005-0000-0000-0000E33A0000}"/>
    <cellStyle name="40% - Accent6 2 12" xfId="15079" xr:uid="{00000000-0005-0000-0000-0000E43A0000}"/>
    <cellStyle name="40% - Accent6 2 12 2" xfId="15080" xr:uid="{00000000-0005-0000-0000-0000E53A0000}"/>
    <cellStyle name="40% - Accent6 2 12 2 2" xfId="15081" xr:uid="{00000000-0005-0000-0000-0000E63A0000}"/>
    <cellStyle name="40% - Accent6 2 12 3" xfId="15082" xr:uid="{00000000-0005-0000-0000-0000E73A0000}"/>
    <cellStyle name="40% - Accent6 2 13" xfId="15083" xr:uid="{00000000-0005-0000-0000-0000E83A0000}"/>
    <cellStyle name="40% - Accent6 2 13 2" xfId="15084" xr:uid="{00000000-0005-0000-0000-0000E93A0000}"/>
    <cellStyle name="40% - Accent6 2 13 2 2" xfId="15085" xr:uid="{00000000-0005-0000-0000-0000EA3A0000}"/>
    <cellStyle name="40% - Accent6 2 13 3" xfId="15086" xr:uid="{00000000-0005-0000-0000-0000EB3A0000}"/>
    <cellStyle name="40% - Accent6 2 14" xfId="15087" xr:uid="{00000000-0005-0000-0000-0000EC3A0000}"/>
    <cellStyle name="40% - Accent6 2 14 2" xfId="15088" xr:uid="{00000000-0005-0000-0000-0000ED3A0000}"/>
    <cellStyle name="40% - Accent6 2 14 2 2" xfId="15089" xr:uid="{00000000-0005-0000-0000-0000EE3A0000}"/>
    <cellStyle name="40% - Accent6 2 14 3" xfId="15090" xr:uid="{00000000-0005-0000-0000-0000EF3A0000}"/>
    <cellStyle name="40% - Accent6 2 15" xfId="15091" xr:uid="{00000000-0005-0000-0000-0000F03A0000}"/>
    <cellStyle name="40% - Accent6 2 15 2" xfId="15092" xr:uid="{00000000-0005-0000-0000-0000F13A0000}"/>
    <cellStyle name="40% - Accent6 2 15 2 2" xfId="15093" xr:uid="{00000000-0005-0000-0000-0000F23A0000}"/>
    <cellStyle name="40% - Accent6 2 15 3" xfId="15094" xr:uid="{00000000-0005-0000-0000-0000F33A0000}"/>
    <cellStyle name="40% - Accent6 2 16" xfId="15095" xr:uid="{00000000-0005-0000-0000-0000F43A0000}"/>
    <cellStyle name="40% - Accent6 2 16 2" xfId="15096" xr:uid="{00000000-0005-0000-0000-0000F53A0000}"/>
    <cellStyle name="40% - Accent6 2 16 2 2" xfId="15097" xr:uid="{00000000-0005-0000-0000-0000F63A0000}"/>
    <cellStyle name="40% - Accent6 2 16 3" xfId="15098" xr:uid="{00000000-0005-0000-0000-0000F73A0000}"/>
    <cellStyle name="40% - Accent6 2 17" xfId="15099" xr:uid="{00000000-0005-0000-0000-0000F83A0000}"/>
    <cellStyle name="40% - Accent6 2 17 2" xfId="15100" xr:uid="{00000000-0005-0000-0000-0000F93A0000}"/>
    <cellStyle name="40% - Accent6 2 17 2 2" xfId="15101" xr:uid="{00000000-0005-0000-0000-0000FA3A0000}"/>
    <cellStyle name="40% - Accent6 2 17 3" xfId="15102" xr:uid="{00000000-0005-0000-0000-0000FB3A0000}"/>
    <cellStyle name="40% - Accent6 2 18" xfId="15103" xr:uid="{00000000-0005-0000-0000-0000FC3A0000}"/>
    <cellStyle name="40% - Accent6 2 18 2" xfId="15104" xr:uid="{00000000-0005-0000-0000-0000FD3A0000}"/>
    <cellStyle name="40% - Accent6 2 18 2 2" xfId="15105" xr:uid="{00000000-0005-0000-0000-0000FE3A0000}"/>
    <cellStyle name="40% - Accent6 2 18 3" xfId="15106" xr:uid="{00000000-0005-0000-0000-0000FF3A0000}"/>
    <cellStyle name="40% - Accent6 2 19" xfId="15107" xr:uid="{00000000-0005-0000-0000-0000003B0000}"/>
    <cellStyle name="40% - Accent6 2 19 2" xfId="15108" xr:uid="{00000000-0005-0000-0000-0000013B0000}"/>
    <cellStyle name="40% - Accent6 2 19 2 2" xfId="15109" xr:uid="{00000000-0005-0000-0000-0000023B0000}"/>
    <cellStyle name="40% - Accent6 2 19 3" xfId="15110" xr:uid="{00000000-0005-0000-0000-0000033B0000}"/>
    <cellStyle name="40% - Accent6 2 19 4" xfId="15111" xr:uid="{00000000-0005-0000-0000-0000043B0000}"/>
    <cellStyle name="40% - Accent6 2 2" xfId="15112" xr:uid="{00000000-0005-0000-0000-0000053B0000}"/>
    <cellStyle name="40% - Accent6 2 2 10" xfId="15113" xr:uid="{00000000-0005-0000-0000-0000063B0000}"/>
    <cellStyle name="40% - Accent6 2 2 11" xfId="15114" xr:uid="{00000000-0005-0000-0000-0000073B0000}"/>
    <cellStyle name="40% - Accent6 2 2 12" xfId="15115" xr:uid="{00000000-0005-0000-0000-0000083B0000}"/>
    <cellStyle name="40% - Accent6 2 2 2" xfId="15116" xr:uid="{00000000-0005-0000-0000-0000093B0000}"/>
    <cellStyle name="40% - Accent6 2 2 2 10" xfId="15117" xr:uid="{00000000-0005-0000-0000-00000A3B0000}"/>
    <cellStyle name="40% - Accent6 2 2 2 11" xfId="15118" xr:uid="{00000000-0005-0000-0000-00000B3B0000}"/>
    <cellStyle name="40% - Accent6 2 2 2 2" xfId="15119" xr:uid="{00000000-0005-0000-0000-00000C3B0000}"/>
    <cellStyle name="40% - Accent6 2 2 2 2 10" xfId="15120" xr:uid="{00000000-0005-0000-0000-00000D3B0000}"/>
    <cellStyle name="40% - Accent6 2 2 2 2 2" xfId="15121" xr:uid="{00000000-0005-0000-0000-00000E3B0000}"/>
    <cellStyle name="40% - Accent6 2 2 2 2 2 2" xfId="15122" xr:uid="{00000000-0005-0000-0000-00000F3B0000}"/>
    <cellStyle name="40% - Accent6 2 2 2 2 3" xfId="15123" xr:uid="{00000000-0005-0000-0000-0000103B0000}"/>
    <cellStyle name="40% - Accent6 2 2 2 2 3 2" xfId="15124" xr:uid="{00000000-0005-0000-0000-0000113B0000}"/>
    <cellStyle name="40% - Accent6 2 2 2 2 4" xfId="15125" xr:uid="{00000000-0005-0000-0000-0000123B0000}"/>
    <cellStyle name="40% - Accent6 2 2 2 2 5" xfId="15126" xr:uid="{00000000-0005-0000-0000-0000133B0000}"/>
    <cellStyle name="40% - Accent6 2 2 2 2 6" xfId="15127" xr:uid="{00000000-0005-0000-0000-0000143B0000}"/>
    <cellStyle name="40% - Accent6 2 2 2 2 7" xfId="15128" xr:uid="{00000000-0005-0000-0000-0000153B0000}"/>
    <cellStyle name="40% - Accent6 2 2 2 2 8" xfId="15129" xr:uid="{00000000-0005-0000-0000-0000163B0000}"/>
    <cellStyle name="40% - Accent6 2 2 2 2 9" xfId="15130" xr:uid="{00000000-0005-0000-0000-0000173B0000}"/>
    <cellStyle name="40% - Accent6 2 2 2 3" xfId="15131" xr:uid="{00000000-0005-0000-0000-0000183B0000}"/>
    <cellStyle name="40% - Accent6 2 2 2 3 2" xfId="15132" xr:uid="{00000000-0005-0000-0000-0000193B0000}"/>
    <cellStyle name="40% - Accent6 2 2 2 4" xfId="15133" xr:uid="{00000000-0005-0000-0000-00001A3B0000}"/>
    <cellStyle name="40% - Accent6 2 2 2 4 2" xfId="15134" xr:uid="{00000000-0005-0000-0000-00001B3B0000}"/>
    <cellStyle name="40% - Accent6 2 2 2 5" xfId="15135" xr:uid="{00000000-0005-0000-0000-00001C3B0000}"/>
    <cellStyle name="40% - Accent6 2 2 2 5 2" xfId="15136" xr:uid="{00000000-0005-0000-0000-00001D3B0000}"/>
    <cellStyle name="40% - Accent6 2 2 2 6" xfId="15137" xr:uid="{00000000-0005-0000-0000-00001E3B0000}"/>
    <cellStyle name="40% - Accent6 2 2 2 7" xfId="15138" xr:uid="{00000000-0005-0000-0000-00001F3B0000}"/>
    <cellStyle name="40% - Accent6 2 2 2 8" xfId="15139" xr:uid="{00000000-0005-0000-0000-0000203B0000}"/>
    <cellStyle name="40% - Accent6 2 2 2 9" xfId="15140" xr:uid="{00000000-0005-0000-0000-0000213B0000}"/>
    <cellStyle name="40% - Accent6 2 2 3" xfId="15141" xr:uid="{00000000-0005-0000-0000-0000223B0000}"/>
    <cellStyle name="40% - Accent6 2 2 3 10" xfId="15142" xr:uid="{00000000-0005-0000-0000-0000233B0000}"/>
    <cellStyle name="40% - Accent6 2 2 3 2" xfId="15143" xr:uid="{00000000-0005-0000-0000-0000243B0000}"/>
    <cellStyle name="40% - Accent6 2 2 3 2 2" xfId="15144" xr:uid="{00000000-0005-0000-0000-0000253B0000}"/>
    <cellStyle name="40% - Accent6 2 2 3 3" xfId="15145" xr:uid="{00000000-0005-0000-0000-0000263B0000}"/>
    <cellStyle name="40% - Accent6 2 2 3 3 2" xfId="15146" xr:uid="{00000000-0005-0000-0000-0000273B0000}"/>
    <cellStyle name="40% - Accent6 2 2 3 4" xfId="15147" xr:uid="{00000000-0005-0000-0000-0000283B0000}"/>
    <cellStyle name="40% - Accent6 2 2 3 4 2" xfId="15148" xr:uid="{00000000-0005-0000-0000-0000293B0000}"/>
    <cellStyle name="40% - Accent6 2 2 3 5" xfId="15149" xr:uid="{00000000-0005-0000-0000-00002A3B0000}"/>
    <cellStyle name="40% - Accent6 2 2 3 6" xfId="15150" xr:uid="{00000000-0005-0000-0000-00002B3B0000}"/>
    <cellStyle name="40% - Accent6 2 2 3 7" xfId="15151" xr:uid="{00000000-0005-0000-0000-00002C3B0000}"/>
    <cellStyle name="40% - Accent6 2 2 3 8" xfId="15152" xr:uid="{00000000-0005-0000-0000-00002D3B0000}"/>
    <cellStyle name="40% - Accent6 2 2 3 9" xfId="15153" xr:uid="{00000000-0005-0000-0000-00002E3B0000}"/>
    <cellStyle name="40% - Accent6 2 2 4" xfId="15154" xr:uid="{00000000-0005-0000-0000-00002F3B0000}"/>
    <cellStyle name="40% - Accent6 2 2 4 2" xfId="15155" xr:uid="{00000000-0005-0000-0000-0000303B0000}"/>
    <cellStyle name="40% - Accent6 2 2 4 2 2" xfId="15156" xr:uid="{00000000-0005-0000-0000-0000313B0000}"/>
    <cellStyle name="40% - Accent6 2 2 4 3" xfId="15157" xr:uid="{00000000-0005-0000-0000-0000323B0000}"/>
    <cellStyle name="40% - Accent6 2 2 5" xfId="15158" xr:uid="{00000000-0005-0000-0000-0000333B0000}"/>
    <cellStyle name="40% - Accent6 2 2 5 2" xfId="15159" xr:uid="{00000000-0005-0000-0000-0000343B0000}"/>
    <cellStyle name="40% - Accent6 2 2 6" xfId="15160" xr:uid="{00000000-0005-0000-0000-0000353B0000}"/>
    <cellStyle name="40% - Accent6 2 2 6 2" xfId="15161" xr:uid="{00000000-0005-0000-0000-0000363B0000}"/>
    <cellStyle name="40% - Accent6 2 2 7" xfId="15162" xr:uid="{00000000-0005-0000-0000-0000373B0000}"/>
    <cellStyle name="40% - Accent6 2 2 7 2" xfId="15163" xr:uid="{00000000-0005-0000-0000-0000383B0000}"/>
    <cellStyle name="40% - Accent6 2 2 8" xfId="15164" xr:uid="{00000000-0005-0000-0000-0000393B0000}"/>
    <cellStyle name="40% - Accent6 2 2 9" xfId="15165" xr:uid="{00000000-0005-0000-0000-00003A3B0000}"/>
    <cellStyle name="40% - Accent6 2 20" xfId="15166" xr:uid="{00000000-0005-0000-0000-00003B3B0000}"/>
    <cellStyle name="40% - Accent6 2 21" xfId="15167" xr:uid="{00000000-0005-0000-0000-00003C3B0000}"/>
    <cellStyle name="40% - Accent6 2 22" xfId="15168" xr:uid="{00000000-0005-0000-0000-00003D3B0000}"/>
    <cellStyle name="40% - Accent6 2 22 2" xfId="15169" xr:uid="{00000000-0005-0000-0000-00003E3B0000}"/>
    <cellStyle name="40% - Accent6 2 23" xfId="15170" xr:uid="{00000000-0005-0000-0000-00003F3B0000}"/>
    <cellStyle name="40% - Accent6 2 24" xfId="15171" xr:uid="{00000000-0005-0000-0000-0000403B0000}"/>
    <cellStyle name="40% - Accent6 2 25" xfId="15172" xr:uid="{00000000-0005-0000-0000-0000413B0000}"/>
    <cellStyle name="40% - Accent6 2 26" xfId="15173" xr:uid="{00000000-0005-0000-0000-0000423B0000}"/>
    <cellStyle name="40% - Accent6 2 27" xfId="15174" xr:uid="{00000000-0005-0000-0000-0000433B0000}"/>
    <cellStyle name="40% - Accent6 2 28" xfId="15175" xr:uid="{00000000-0005-0000-0000-0000443B0000}"/>
    <cellStyle name="40% - Accent6 2 3" xfId="15176" xr:uid="{00000000-0005-0000-0000-0000453B0000}"/>
    <cellStyle name="40% - Accent6 2 3 10" xfId="15177" xr:uid="{00000000-0005-0000-0000-0000463B0000}"/>
    <cellStyle name="40% - Accent6 2 3 11" xfId="15178" xr:uid="{00000000-0005-0000-0000-0000473B0000}"/>
    <cellStyle name="40% - Accent6 2 3 12" xfId="15179" xr:uid="{00000000-0005-0000-0000-0000483B0000}"/>
    <cellStyle name="40% - Accent6 2 3 2" xfId="15180" xr:uid="{00000000-0005-0000-0000-0000493B0000}"/>
    <cellStyle name="40% - Accent6 2 3 2 10" xfId="15181" xr:uid="{00000000-0005-0000-0000-00004A3B0000}"/>
    <cellStyle name="40% - Accent6 2 3 2 11" xfId="15182" xr:uid="{00000000-0005-0000-0000-00004B3B0000}"/>
    <cellStyle name="40% - Accent6 2 3 2 2" xfId="15183" xr:uid="{00000000-0005-0000-0000-00004C3B0000}"/>
    <cellStyle name="40% - Accent6 2 3 2 2 10" xfId="15184" xr:uid="{00000000-0005-0000-0000-00004D3B0000}"/>
    <cellStyle name="40% - Accent6 2 3 2 2 2" xfId="15185" xr:uid="{00000000-0005-0000-0000-00004E3B0000}"/>
    <cellStyle name="40% - Accent6 2 3 2 2 2 2" xfId="15186" xr:uid="{00000000-0005-0000-0000-00004F3B0000}"/>
    <cellStyle name="40% - Accent6 2 3 2 2 3" xfId="15187" xr:uid="{00000000-0005-0000-0000-0000503B0000}"/>
    <cellStyle name="40% - Accent6 2 3 2 2 4" xfId="15188" xr:uid="{00000000-0005-0000-0000-0000513B0000}"/>
    <cellStyle name="40% - Accent6 2 3 2 2 5" xfId="15189" xr:uid="{00000000-0005-0000-0000-0000523B0000}"/>
    <cellStyle name="40% - Accent6 2 3 2 2 6" xfId="15190" xr:uid="{00000000-0005-0000-0000-0000533B0000}"/>
    <cellStyle name="40% - Accent6 2 3 2 2 7" xfId="15191" xr:uid="{00000000-0005-0000-0000-0000543B0000}"/>
    <cellStyle name="40% - Accent6 2 3 2 2 8" xfId="15192" xr:uid="{00000000-0005-0000-0000-0000553B0000}"/>
    <cellStyle name="40% - Accent6 2 3 2 2 9" xfId="15193" xr:uid="{00000000-0005-0000-0000-0000563B0000}"/>
    <cellStyle name="40% - Accent6 2 3 2 3" xfId="15194" xr:uid="{00000000-0005-0000-0000-0000573B0000}"/>
    <cellStyle name="40% - Accent6 2 3 2 3 2" xfId="15195" xr:uid="{00000000-0005-0000-0000-0000583B0000}"/>
    <cellStyle name="40% - Accent6 2 3 2 4" xfId="15196" xr:uid="{00000000-0005-0000-0000-0000593B0000}"/>
    <cellStyle name="40% - Accent6 2 3 2 5" xfId="15197" xr:uid="{00000000-0005-0000-0000-00005A3B0000}"/>
    <cellStyle name="40% - Accent6 2 3 2 6" xfId="15198" xr:uid="{00000000-0005-0000-0000-00005B3B0000}"/>
    <cellStyle name="40% - Accent6 2 3 2 7" xfId="15199" xr:uid="{00000000-0005-0000-0000-00005C3B0000}"/>
    <cellStyle name="40% - Accent6 2 3 2 8" xfId="15200" xr:uid="{00000000-0005-0000-0000-00005D3B0000}"/>
    <cellStyle name="40% - Accent6 2 3 2 9" xfId="15201" xr:uid="{00000000-0005-0000-0000-00005E3B0000}"/>
    <cellStyle name="40% - Accent6 2 3 3" xfId="15202" xr:uid="{00000000-0005-0000-0000-00005F3B0000}"/>
    <cellStyle name="40% - Accent6 2 3 3 10" xfId="15203" xr:uid="{00000000-0005-0000-0000-0000603B0000}"/>
    <cellStyle name="40% - Accent6 2 3 3 2" xfId="15204" xr:uid="{00000000-0005-0000-0000-0000613B0000}"/>
    <cellStyle name="40% - Accent6 2 3 3 2 2" xfId="15205" xr:uid="{00000000-0005-0000-0000-0000623B0000}"/>
    <cellStyle name="40% - Accent6 2 3 3 3" xfId="15206" xr:uid="{00000000-0005-0000-0000-0000633B0000}"/>
    <cellStyle name="40% - Accent6 2 3 3 4" xfId="15207" xr:uid="{00000000-0005-0000-0000-0000643B0000}"/>
    <cellStyle name="40% - Accent6 2 3 3 5" xfId="15208" xr:uid="{00000000-0005-0000-0000-0000653B0000}"/>
    <cellStyle name="40% - Accent6 2 3 3 6" xfId="15209" xr:uid="{00000000-0005-0000-0000-0000663B0000}"/>
    <cellStyle name="40% - Accent6 2 3 3 7" xfId="15210" xr:uid="{00000000-0005-0000-0000-0000673B0000}"/>
    <cellStyle name="40% - Accent6 2 3 3 8" xfId="15211" xr:uid="{00000000-0005-0000-0000-0000683B0000}"/>
    <cellStyle name="40% - Accent6 2 3 3 9" xfId="15212" xr:uid="{00000000-0005-0000-0000-0000693B0000}"/>
    <cellStyle name="40% - Accent6 2 3 4" xfId="15213" xr:uid="{00000000-0005-0000-0000-00006A3B0000}"/>
    <cellStyle name="40% - Accent6 2 3 4 2" xfId="15214" xr:uid="{00000000-0005-0000-0000-00006B3B0000}"/>
    <cellStyle name="40% - Accent6 2 3 5" xfId="15215" xr:uid="{00000000-0005-0000-0000-00006C3B0000}"/>
    <cellStyle name="40% - Accent6 2 3 5 2" xfId="15216" xr:uid="{00000000-0005-0000-0000-00006D3B0000}"/>
    <cellStyle name="40% - Accent6 2 3 6" xfId="15217" xr:uid="{00000000-0005-0000-0000-00006E3B0000}"/>
    <cellStyle name="40% - Accent6 2 3 6 2" xfId="15218" xr:uid="{00000000-0005-0000-0000-00006F3B0000}"/>
    <cellStyle name="40% - Accent6 2 3 7" xfId="15219" xr:uid="{00000000-0005-0000-0000-0000703B0000}"/>
    <cellStyle name="40% - Accent6 2 3 7 2" xfId="15220" xr:uid="{00000000-0005-0000-0000-0000713B0000}"/>
    <cellStyle name="40% - Accent6 2 3 8" xfId="15221" xr:uid="{00000000-0005-0000-0000-0000723B0000}"/>
    <cellStyle name="40% - Accent6 2 3 9" xfId="15222" xr:uid="{00000000-0005-0000-0000-0000733B0000}"/>
    <cellStyle name="40% - Accent6 2 4" xfId="15223" xr:uid="{00000000-0005-0000-0000-0000743B0000}"/>
    <cellStyle name="40% - Accent6 2 4 10" xfId="15224" xr:uid="{00000000-0005-0000-0000-0000753B0000}"/>
    <cellStyle name="40% - Accent6 2 4 11" xfId="15225" xr:uid="{00000000-0005-0000-0000-0000763B0000}"/>
    <cellStyle name="40% - Accent6 2 4 12" xfId="15226" xr:uid="{00000000-0005-0000-0000-0000773B0000}"/>
    <cellStyle name="40% - Accent6 2 4 2" xfId="15227" xr:uid="{00000000-0005-0000-0000-0000783B0000}"/>
    <cellStyle name="40% - Accent6 2 4 2 10" xfId="15228" xr:uid="{00000000-0005-0000-0000-0000793B0000}"/>
    <cellStyle name="40% - Accent6 2 4 2 11" xfId="15229" xr:uid="{00000000-0005-0000-0000-00007A3B0000}"/>
    <cellStyle name="40% - Accent6 2 4 2 2" xfId="15230" xr:uid="{00000000-0005-0000-0000-00007B3B0000}"/>
    <cellStyle name="40% - Accent6 2 4 2 2 10" xfId="15231" xr:uid="{00000000-0005-0000-0000-00007C3B0000}"/>
    <cellStyle name="40% - Accent6 2 4 2 2 2" xfId="15232" xr:uid="{00000000-0005-0000-0000-00007D3B0000}"/>
    <cellStyle name="40% - Accent6 2 4 2 2 2 2" xfId="15233" xr:uid="{00000000-0005-0000-0000-00007E3B0000}"/>
    <cellStyle name="40% - Accent6 2 4 2 2 3" xfId="15234" xr:uid="{00000000-0005-0000-0000-00007F3B0000}"/>
    <cellStyle name="40% - Accent6 2 4 2 2 4" xfId="15235" xr:uid="{00000000-0005-0000-0000-0000803B0000}"/>
    <cellStyle name="40% - Accent6 2 4 2 2 5" xfId="15236" xr:uid="{00000000-0005-0000-0000-0000813B0000}"/>
    <cellStyle name="40% - Accent6 2 4 2 2 6" xfId="15237" xr:uid="{00000000-0005-0000-0000-0000823B0000}"/>
    <cellStyle name="40% - Accent6 2 4 2 2 7" xfId="15238" xr:uid="{00000000-0005-0000-0000-0000833B0000}"/>
    <cellStyle name="40% - Accent6 2 4 2 2 8" xfId="15239" xr:uid="{00000000-0005-0000-0000-0000843B0000}"/>
    <cellStyle name="40% - Accent6 2 4 2 2 9" xfId="15240" xr:uid="{00000000-0005-0000-0000-0000853B0000}"/>
    <cellStyle name="40% - Accent6 2 4 2 3" xfId="15241" xr:uid="{00000000-0005-0000-0000-0000863B0000}"/>
    <cellStyle name="40% - Accent6 2 4 2 3 2" xfId="15242" xr:uid="{00000000-0005-0000-0000-0000873B0000}"/>
    <cellStyle name="40% - Accent6 2 4 2 4" xfId="15243" xr:uid="{00000000-0005-0000-0000-0000883B0000}"/>
    <cellStyle name="40% - Accent6 2 4 2 5" xfId="15244" xr:uid="{00000000-0005-0000-0000-0000893B0000}"/>
    <cellStyle name="40% - Accent6 2 4 2 6" xfId="15245" xr:uid="{00000000-0005-0000-0000-00008A3B0000}"/>
    <cellStyle name="40% - Accent6 2 4 2 7" xfId="15246" xr:uid="{00000000-0005-0000-0000-00008B3B0000}"/>
    <cellStyle name="40% - Accent6 2 4 2 8" xfId="15247" xr:uid="{00000000-0005-0000-0000-00008C3B0000}"/>
    <cellStyle name="40% - Accent6 2 4 2 9" xfId="15248" xr:uid="{00000000-0005-0000-0000-00008D3B0000}"/>
    <cellStyle name="40% - Accent6 2 4 3" xfId="15249" xr:uid="{00000000-0005-0000-0000-00008E3B0000}"/>
    <cellStyle name="40% - Accent6 2 4 3 10" xfId="15250" xr:uid="{00000000-0005-0000-0000-00008F3B0000}"/>
    <cellStyle name="40% - Accent6 2 4 3 2" xfId="15251" xr:uid="{00000000-0005-0000-0000-0000903B0000}"/>
    <cellStyle name="40% - Accent6 2 4 3 2 2" xfId="15252" xr:uid="{00000000-0005-0000-0000-0000913B0000}"/>
    <cellStyle name="40% - Accent6 2 4 3 3" xfId="15253" xr:uid="{00000000-0005-0000-0000-0000923B0000}"/>
    <cellStyle name="40% - Accent6 2 4 3 4" xfId="15254" xr:uid="{00000000-0005-0000-0000-0000933B0000}"/>
    <cellStyle name="40% - Accent6 2 4 3 5" xfId="15255" xr:uid="{00000000-0005-0000-0000-0000943B0000}"/>
    <cellStyle name="40% - Accent6 2 4 3 6" xfId="15256" xr:uid="{00000000-0005-0000-0000-0000953B0000}"/>
    <cellStyle name="40% - Accent6 2 4 3 7" xfId="15257" xr:uid="{00000000-0005-0000-0000-0000963B0000}"/>
    <cellStyle name="40% - Accent6 2 4 3 8" xfId="15258" xr:uid="{00000000-0005-0000-0000-0000973B0000}"/>
    <cellStyle name="40% - Accent6 2 4 3 9" xfId="15259" xr:uid="{00000000-0005-0000-0000-0000983B0000}"/>
    <cellStyle name="40% - Accent6 2 4 4" xfId="15260" xr:uid="{00000000-0005-0000-0000-0000993B0000}"/>
    <cellStyle name="40% - Accent6 2 4 4 2" xfId="15261" xr:uid="{00000000-0005-0000-0000-00009A3B0000}"/>
    <cellStyle name="40% - Accent6 2 4 5" xfId="15262" xr:uid="{00000000-0005-0000-0000-00009B3B0000}"/>
    <cellStyle name="40% - Accent6 2 4 5 2" xfId="15263" xr:uid="{00000000-0005-0000-0000-00009C3B0000}"/>
    <cellStyle name="40% - Accent6 2 4 6" xfId="15264" xr:uid="{00000000-0005-0000-0000-00009D3B0000}"/>
    <cellStyle name="40% - Accent6 2 4 6 2" xfId="15265" xr:uid="{00000000-0005-0000-0000-00009E3B0000}"/>
    <cellStyle name="40% - Accent6 2 4 7" xfId="15266" xr:uid="{00000000-0005-0000-0000-00009F3B0000}"/>
    <cellStyle name="40% - Accent6 2 4 7 2" xfId="15267" xr:uid="{00000000-0005-0000-0000-0000A03B0000}"/>
    <cellStyle name="40% - Accent6 2 4 8" xfId="15268" xr:uid="{00000000-0005-0000-0000-0000A13B0000}"/>
    <cellStyle name="40% - Accent6 2 4 9" xfId="15269" xr:uid="{00000000-0005-0000-0000-0000A23B0000}"/>
    <cellStyle name="40% - Accent6 2 5" xfId="15270" xr:uid="{00000000-0005-0000-0000-0000A33B0000}"/>
    <cellStyle name="40% - Accent6 2 5 10" xfId="15271" xr:uid="{00000000-0005-0000-0000-0000A43B0000}"/>
    <cellStyle name="40% - Accent6 2 5 11" xfId="15272" xr:uid="{00000000-0005-0000-0000-0000A53B0000}"/>
    <cellStyle name="40% - Accent6 2 5 12" xfId="15273" xr:uid="{00000000-0005-0000-0000-0000A63B0000}"/>
    <cellStyle name="40% - Accent6 2 5 2" xfId="15274" xr:uid="{00000000-0005-0000-0000-0000A73B0000}"/>
    <cellStyle name="40% - Accent6 2 5 2 10" xfId="15275" xr:uid="{00000000-0005-0000-0000-0000A83B0000}"/>
    <cellStyle name="40% - Accent6 2 5 2 11" xfId="15276" xr:uid="{00000000-0005-0000-0000-0000A93B0000}"/>
    <cellStyle name="40% - Accent6 2 5 2 2" xfId="15277" xr:uid="{00000000-0005-0000-0000-0000AA3B0000}"/>
    <cellStyle name="40% - Accent6 2 5 2 2 10" xfId="15278" xr:uid="{00000000-0005-0000-0000-0000AB3B0000}"/>
    <cellStyle name="40% - Accent6 2 5 2 2 2" xfId="15279" xr:uid="{00000000-0005-0000-0000-0000AC3B0000}"/>
    <cellStyle name="40% - Accent6 2 5 2 2 3" xfId="15280" xr:uid="{00000000-0005-0000-0000-0000AD3B0000}"/>
    <cellStyle name="40% - Accent6 2 5 2 2 4" xfId="15281" xr:uid="{00000000-0005-0000-0000-0000AE3B0000}"/>
    <cellStyle name="40% - Accent6 2 5 2 2 5" xfId="15282" xr:uid="{00000000-0005-0000-0000-0000AF3B0000}"/>
    <cellStyle name="40% - Accent6 2 5 2 2 6" xfId="15283" xr:uid="{00000000-0005-0000-0000-0000B03B0000}"/>
    <cellStyle name="40% - Accent6 2 5 2 2 7" xfId="15284" xr:uid="{00000000-0005-0000-0000-0000B13B0000}"/>
    <cellStyle name="40% - Accent6 2 5 2 2 8" xfId="15285" xr:uid="{00000000-0005-0000-0000-0000B23B0000}"/>
    <cellStyle name="40% - Accent6 2 5 2 2 9" xfId="15286" xr:uid="{00000000-0005-0000-0000-0000B33B0000}"/>
    <cellStyle name="40% - Accent6 2 5 2 3" xfId="15287" xr:uid="{00000000-0005-0000-0000-0000B43B0000}"/>
    <cellStyle name="40% - Accent6 2 5 2 4" xfId="15288" xr:uid="{00000000-0005-0000-0000-0000B53B0000}"/>
    <cellStyle name="40% - Accent6 2 5 2 5" xfId="15289" xr:uid="{00000000-0005-0000-0000-0000B63B0000}"/>
    <cellStyle name="40% - Accent6 2 5 2 6" xfId="15290" xr:uid="{00000000-0005-0000-0000-0000B73B0000}"/>
    <cellStyle name="40% - Accent6 2 5 2 7" xfId="15291" xr:uid="{00000000-0005-0000-0000-0000B83B0000}"/>
    <cellStyle name="40% - Accent6 2 5 2 8" xfId="15292" xr:uid="{00000000-0005-0000-0000-0000B93B0000}"/>
    <cellStyle name="40% - Accent6 2 5 2 9" xfId="15293" xr:uid="{00000000-0005-0000-0000-0000BA3B0000}"/>
    <cellStyle name="40% - Accent6 2 5 3" xfId="15294" xr:uid="{00000000-0005-0000-0000-0000BB3B0000}"/>
    <cellStyle name="40% - Accent6 2 5 3 10" xfId="15295" xr:uid="{00000000-0005-0000-0000-0000BC3B0000}"/>
    <cellStyle name="40% - Accent6 2 5 3 2" xfId="15296" xr:uid="{00000000-0005-0000-0000-0000BD3B0000}"/>
    <cellStyle name="40% - Accent6 2 5 3 3" xfId="15297" xr:uid="{00000000-0005-0000-0000-0000BE3B0000}"/>
    <cellStyle name="40% - Accent6 2 5 3 4" xfId="15298" xr:uid="{00000000-0005-0000-0000-0000BF3B0000}"/>
    <cellStyle name="40% - Accent6 2 5 3 5" xfId="15299" xr:uid="{00000000-0005-0000-0000-0000C03B0000}"/>
    <cellStyle name="40% - Accent6 2 5 3 6" xfId="15300" xr:uid="{00000000-0005-0000-0000-0000C13B0000}"/>
    <cellStyle name="40% - Accent6 2 5 3 7" xfId="15301" xr:uid="{00000000-0005-0000-0000-0000C23B0000}"/>
    <cellStyle name="40% - Accent6 2 5 3 8" xfId="15302" xr:uid="{00000000-0005-0000-0000-0000C33B0000}"/>
    <cellStyle name="40% - Accent6 2 5 3 9" xfId="15303" xr:uid="{00000000-0005-0000-0000-0000C43B0000}"/>
    <cellStyle name="40% - Accent6 2 5 4" xfId="15304" xr:uid="{00000000-0005-0000-0000-0000C53B0000}"/>
    <cellStyle name="40% - Accent6 2 5 5" xfId="15305" xr:uid="{00000000-0005-0000-0000-0000C63B0000}"/>
    <cellStyle name="40% - Accent6 2 5 6" xfId="15306" xr:uid="{00000000-0005-0000-0000-0000C73B0000}"/>
    <cellStyle name="40% - Accent6 2 5 7" xfId="15307" xr:uid="{00000000-0005-0000-0000-0000C83B0000}"/>
    <cellStyle name="40% - Accent6 2 5 7 2" xfId="15308" xr:uid="{00000000-0005-0000-0000-0000C93B0000}"/>
    <cellStyle name="40% - Accent6 2 5 8" xfId="15309" xr:uid="{00000000-0005-0000-0000-0000CA3B0000}"/>
    <cellStyle name="40% - Accent6 2 5 9" xfId="15310" xr:uid="{00000000-0005-0000-0000-0000CB3B0000}"/>
    <cellStyle name="40% - Accent6 2 6" xfId="15311" xr:uid="{00000000-0005-0000-0000-0000CC3B0000}"/>
    <cellStyle name="40% - Accent6 2 6 10" xfId="15312" xr:uid="{00000000-0005-0000-0000-0000CD3B0000}"/>
    <cellStyle name="40% - Accent6 2 6 11" xfId="15313" xr:uid="{00000000-0005-0000-0000-0000CE3B0000}"/>
    <cellStyle name="40% - Accent6 2 6 12" xfId="15314" xr:uid="{00000000-0005-0000-0000-0000CF3B0000}"/>
    <cellStyle name="40% - Accent6 2 6 2" xfId="15315" xr:uid="{00000000-0005-0000-0000-0000D03B0000}"/>
    <cellStyle name="40% - Accent6 2 6 2 10" xfId="15316" xr:uid="{00000000-0005-0000-0000-0000D13B0000}"/>
    <cellStyle name="40% - Accent6 2 6 2 11" xfId="15317" xr:uid="{00000000-0005-0000-0000-0000D23B0000}"/>
    <cellStyle name="40% - Accent6 2 6 2 2" xfId="15318" xr:uid="{00000000-0005-0000-0000-0000D33B0000}"/>
    <cellStyle name="40% - Accent6 2 6 2 2 10" xfId="15319" xr:uid="{00000000-0005-0000-0000-0000D43B0000}"/>
    <cellStyle name="40% - Accent6 2 6 2 2 2" xfId="15320" xr:uid="{00000000-0005-0000-0000-0000D53B0000}"/>
    <cellStyle name="40% - Accent6 2 6 2 2 3" xfId="15321" xr:uid="{00000000-0005-0000-0000-0000D63B0000}"/>
    <cellStyle name="40% - Accent6 2 6 2 2 4" xfId="15322" xr:uid="{00000000-0005-0000-0000-0000D73B0000}"/>
    <cellStyle name="40% - Accent6 2 6 2 2 5" xfId="15323" xr:uid="{00000000-0005-0000-0000-0000D83B0000}"/>
    <cellStyle name="40% - Accent6 2 6 2 2 6" xfId="15324" xr:uid="{00000000-0005-0000-0000-0000D93B0000}"/>
    <cellStyle name="40% - Accent6 2 6 2 2 7" xfId="15325" xr:uid="{00000000-0005-0000-0000-0000DA3B0000}"/>
    <cellStyle name="40% - Accent6 2 6 2 2 8" xfId="15326" xr:uid="{00000000-0005-0000-0000-0000DB3B0000}"/>
    <cellStyle name="40% - Accent6 2 6 2 2 9" xfId="15327" xr:uid="{00000000-0005-0000-0000-0000DC3B0000}"/>
    <cellStyle name="40% - Accent6 2 6 2 3" xfId="15328" xr:uid="{00000000-0005-0000-0000-0000DD3B0000}"/>
    <cellStyle name="40% - Accent6 2 6 2 4" xfId="15329" xr:uid="{00000000-0005-0000-0000-0000DE3B0000}"/>
    <cellStyle name="40% - Accent6 2 6 2 5" xfId="15330" xr:uid="{00000000-0005-0000-0000-0000DF3B0000}"/>
    <cellStyle name="40% - Accent6 2 6 2 6" xfId="15331" xr:uid="{00000000-0005-0000-0000-0000E03B0000}"/>
    <cellStyle name="40% - Accent6 2 6 2 7" xfId="15332" xr:uid="{00000000-0005-0000-0000-0000E13B0000}"/>
    <cellStyle name="40% - Accent6 2 6 2 8" xfId="15333" xr:uid="{00000000-0005-0000-0000-0000E23B0000}"/>
    <cellStyle name="40% - Accent6 2 6 2 9" xfId="15334" xr:uid="{00000000-0005-0000-0000-0000E33B0000}"/>
    <cellStyle name="40% - Accent6 2 6 3" xfId="15335" xr:uid="{00000000-0005-0000-0000-0000E43B0000}"/>
    <cellStyle name="40% - Accent6 2 6 3 10" xfId="15336" xr:uid="{00000000-0005-0000-0000-0000E53B0000}"/>
    <cellStyle name="40% - Accent6 2 6 3 11" xfId="15337" xr:uid="{00000000-0005-0000-0000-0000E63B0000}"/>
    <cellStyle name="40% - Accent6 2 6 3 2" xfId="15338" xr:uid="{00000000-0005-0000-0000-0000E73B0000}"/>
    <cellStyle name="40% - Accent6 2 6 3 3" xfId="15339" xr:uid="{00000000-0005-0000-0000-0000E83B0000}"/>
    <cellStyle name="40% - Accent6 2 6 3 4" xfId="15340" xr:uid="{00000000-0005-0000-0000-0000E93B0000}"/>
    <cellStyle name="40% - Accent6 2 6 3 5" xfId="15341" xr:uid="{00000000-0005-0000-0000-0000EA3B0000}"/>
    <cellStyle name="40% - Accent6 2 6 3 6" xfId="15342" xr:uid="{00000000-0005-0000-0000-0000EB3B0000}"/>
    <cellStyle name="40% - Accent6 2 6 3 7" xfId="15343" xr:uid="{00000000-0005-0000-0000-0000EC3B0000}"/>
    <cellStyle name="40% - Accent6 2 6 3 8" xfId="15344" xr:uid="{00000000-0005-0000-0000-0000ED3B0000}"/>
    <cellStyle name="40% - Accent6 2 6 3 9" xfId="15345" xr:uid="{00000000-0005-0000-0000-0000EE3B0000}"/>
    <cellStyle name="40% - Accent6 2 6 4" xfId="15346" xr:uid="{00000000-0005-0000-0000-0000EF3B0000}"/>
    <cellStyle name="40% - Accent6 2 6 5" xfId="15347" xr:uid="{00000000-0005-0000-0000-0000F03B0000}"/>
    <cellStyle name="40% - Accent6 2 6 6" xfId="15348" xr:uid="{00000000-0005-0000-0000-0000F13B0000}"/>
    <cellStyle name="40% - Accent6 2 6 6 2" xfId="15349" xr:uid="{00000000-0005-0000-0000-0000F23B0000}"/>
    <cellStyle name="40% - Accent6 2 6 7" xfId="15350" xr:uid="{00000000-0005-0000-0000-0000F33B0000}"/>
    <cellStyle name="40% - Accent6 2 6 7 2" xfId="15351" xr:uid="{00000000-0005-0000-0000-0000F43B0000}"/>
    <cellStyle name="40% - Accent6 2 6 8" xfId="15352" xr:uid="{00000000-0005-0000-0000-0000F53B0000}"/>
    <cellStyle name="40% - Accent6 2 6 9" xfId="15353" xr:uid="{00000000-0005-0000-0000-0000F63B0000}"/>
    <cellStyle name="40% - Accent6 2 7" xfId="15354" xr:uid="{00000000-0005-0000-0000-0000F73B0000}"/>
    <cellStyle name="40% - Accent6 2 7 10" xfId="15355" xr:uid="{00000000-0005-0000-0000-0000F83B0000}"/>
    <cellStyle name="40% - Accent6 2 7 11" xfId="15356" xr:uid="{00000000-0005-0000-0000-0000F93B0000}"/>
    <cellStyle name="40% - Accent6 2 7 2" xfId="15357" xr:uid="{00000000-0005-0000-0000-0000FA3B0000}"/>
    <cellStyle name="40% - Accent6 2 7 2 10" xfId="15358" xr:uid="{00000000-0005-0000-0000-0000FB3B0000}"/>
    <cellStyle name="40% - Accent6 2 7 2 2" xfId="15359" xr:uid="{00000000-0005-0000-0000-0000FC3B0000}"/>
    <cellStyle name="40% - Accent6 2 7 2 3" xfId="15360" xr:uid="{00000000-0005-0000-0000-0000FD3B0000}"/>
    <cellStyle name="40% - Accent6 2 7 2 4" xfId="15361" xr:uid="{00000000-0005-0000-0000-0000FE3B0000}"/>
    <cellStyle name="40% - Accent6 2 7 2 5" xfId="15362" xr:uid="{00000000-0005-0000-0000-0000FF3B0000}"/>
    <cellStyle name="40% - Accent6 2 7 2 6" xfId="15363" xr:uid="{00000000-0005-0000-0000-0000003C0000}"/>
    <cellStyle name="40% - Accent6 2 7 2 7" xfId="15364" xr:uid="{00000000-0005-0000-0000-0000013C0000}"/>
    <cellStyle name="40% - Accent6 2 7 2 8" xfId="15365" xr:uid="{00000000-0005-0000-0000-0000023C0000}"/>
    <cellStyle name="40% - Accent6 2 7 2 9" xfId="15366" xr:uid="{00000000-0005-0000-0000-0000033C0000}"/>
    <cellStyle name="40% - Accent6 2 7 3" xfId="15367" xr:uid="{00000000-0005-0000-0000-0000043C0000}"/>
    <cellStyle name="40% - Accent6 2 7 4" xfId="15368" xr:uid="{00000000-0005-0000-0000-0000053C0000}"/>
    <cellStyle name="40% - Accent6 2 7 5" xfId="15369" xr:uid="{00000000-0005-0000-0000-0000063C0000}"/>
    <cellStyle name="40% - Accent6 2 7 6" xfId="15370" xr:uid="{00000000-0005-0000-0000-0000073C0000}"/>
    <cellStyle name="40% - Accent6 2 7 6 2" xfId="15371" xr:uid="{00000000-0005-0000-0000-0000083C0000}"/>
    <cellStyle name="40% - Accent6 2 7 7" xfId="15372" xr:uid="{00000000-0005-0000-0000-0000093C0000}"/>
    <cellStyle name="40% - Accent6 2 7 8" xfId="15373" xr:uid="{00000000-0005-0000-0000-00000A3C0000}"/>
    <cellStyle name="40% - Accent6 2 7 9" xfId="15374" xr:uid="{00000000-0005-0000-0000-00000B3C0000}"/>
    <cellStyle name="40% - Accent6 2 8" xfId="15375" xr:uid="{00000000-0005-0000-0000-00000C3C0000}"/>
    <cellStyle name="40% - Accent6 2 8 10" xfId="15376" xr:uid="{00000000-0005-0000-0000-00000D3C0000}"/>
    <cellStyle name="40% - Accent6 2 8 2" xfId="15377" xr:uid="{00000000-0005-0000-0000-00000E3C0000}"/>
    <cellStyle name="40% - Accent6 2 8 2 2" xfId="15378" xr:uid="{00000000-0005-0000-0000-00000F3C0000}"/>
    <cellStyle name="40% - Accent6 2 8 3" xfId="15379" xr:uid="{00000000-0005-0000-0000-0000103C0000}"/>
    <cellStyle name="40% - Accent6 2 8 4" xfId="15380" xr:uid="{00000000-0005-0000-0000-0000113C0000}"/>
    <cellStyle name="40% - Accent6 2 8 5" xfId="15381" xr:uid="{00000000-0005-0000-0000-0000123C0000}"/>
    <cellStyle name="40% - Accent6 2 8 6" xfId="15382" xr:uid="{00000000-0005-0000-0000-0000133C0000}"/>
    <cellStyle name="40% - Accent6 2 8 6 2" xfId="15383" xr:uid="{00000000-0005-0000-0000-0000143C0000}"/>
    <cellStyle name="40% - Accent6 2 8 7" xfId="15384" xr:uid="{00000000-0005-0000-0000-0000153C0000}"/>
    <cellStyle name="40% - Accent6 2 8 8" xfId="15385" xr:uid="{00000000-0005-0000-0000-0000163C0000}"/>
    <cellStyle name="40% - Accent6 2 8 9" xfId="15386" xr:uid="{00000000-0005-0000-0000-0000173C0000}"/>
    <cellStyle name="40% - Accent6 2 9" xfId="15387" xr:uid="{00000000-0005-0000-0000-0000183C0000}"/>
    <cellStyle name="40% - Accent6 2 9 2" xfId="15388" xr:uid="{00000000-0005-0000-0000-0000193C0000}"/>
    <cellStyle name="40% - Accent6 2 9 2 2" xfId="15389" xr:uid="{00000000-0005-0000-0000-00001A3C0000}"/>
    <cellStyle name="40% - Accent6 2 9 3" xfId="15390" xr:uid="{00000000-0005-0000-0000-00001B3C0000}"/>
    <cellStyle name="40% - Accent6 20" xfId="15391" xr:uid="{00000000-0005-0000-0000-00001C3C0000}"/>
    <cellStyle name="40% - Accent6 20 2" xfId="15392" xr:uid="{00000000-0005-0000-0000-00001D3C0000}"/>
    <cellStyle name="40% - Accent6 20 2 2" xfId="15393" xr:uid="{00000000-0005-0000-0000-00001E3C0000}"/>
    <cellStyle name="40% - Accent6 20 2 2 2" xfId="15394" xr:uid="{00000000-0005-0000-0000-00001F3C0000}"/>
    <cellStyle name="40% - Accent6 20 2 3" xfId="15395" xr:uid="{00000000-0005-0000-0000-0000203C0000}"/>
    <cellStyle name="40% - Accent6 20 3" xfId="15396" xr:uid="{00000000-0005-0000-0000-0000213C0000}"/>
    <cellStyle name="40% - Accent6 20 4" xfId="15397" xr:uid="{00000000-0005-0000-0000-0000223C0000}"/>
    <cellStyle name="40% - Accent6 20 5" xfId="15398" xr:uid="{00000000-0005-0000-0000-0000233C0000}"/>
    <cellStyle name="40% - Accent6 20 6" xfId="15399" xr:uid="{00000000-0005-0000-0000-0000243C0000}"/>
    <cellStyle name="40% - Accent6 21" xfId="15400" xr:uid="{00000000-0005-0000-0000-0000253C0000}"/>
    <cellStyle name="40% - Accent6 21 2" xfId="15401" xr:uid="{00000000-0005-0000-0000-0000263C0000}"/>
    <cellStyle name="40% - Accent6 21 2 2" xfId="15402" xr:uid="{00000000-0005-0000-0000-0000273C0000}"/>
    <cellStyle name="40% - Accent6 21 2 2 2" xfId="15403" xr:uid="{00000000-0005-0000-0000-0000283C0000}"/>
    <cellStyle name="40% - Accent6 21 2 3" xfId="15404" xr:uid="{00000000-0005-0000-0000-0000293C0000}"/>
    <cellStyle name="40% - Accent6 21 3" xfId="15405" xr:uid="{00000000-0005-0000-0000-00002A3C0000}"/>
    <cellStyle name="40% - Accent6 21 4" xfId="15406" xr:uid="{00000000-0005-0000-0000-00002B3C0000}"/>
    <cellStyle name="40% - Accent6 21 5" xfId="15407" xr:uid="{00000000-0005-0000-0000-00002C3C0000}"/>
    <cellStyle name="40% - Accent6 21 6" xfId="15408" xr:uid="{00000000-0005-0000-0000-00002D3C0000}"/>
    <cellStyle name="40% - Accent6 22" xfId="15409" xr:uid="{00000000-0005-0000-0000-00002E3C0000}"/>
    <cellStyle name="40% - Accent6 22 2" xfId="15410" xr:uid="{00000000-0005-0000-0000-00002F3C0000}"/>
    <cellStyle name="40% - Accent6 22 2 2" xfId="15411" xr:uid="{00000000-0005-0000-0000-0000303C0000}"/>
    <cellStyle name="40% - Accent6 22 2 2 2" xfId="15412" xr:uid="{00000000-0005-0000-0000-0000313C0000}"/>
    <cellStyle name="40% - Accent6 22 2 3" xfId="15413" xr:uid="{00000000-0005-0000-0000-0000323C0000}"/>
    <cellStyle name="40% - Accent6 22 3" xfId="15414" xr:uid="{00000000-0005-0000-0000-0000333C0000}"/>
    <cellStyle name="40% - Accent6 22 4" xfId="15415" xr:uid="{00000000-0005-0000-0000-0000343C0000}"/>
    <cellStyle name="40% - Accent6 22 5" xfId="15416" xr:uid="{00000000-0005-0000-0000-0000353C0000}"/>
    <cellStyle name="40% - Accent6 22 6" xfId="15417" xr:uid="{00000000-0005-0000-0000-0000363C0000}"/>
    <cellStyle name="40% - Accent6 23" xfId="15418" xr:uid="{00000000-0005-0000-0000-0000373C0000}"/>
    <cellStyle name="40% - Accent6 23 2" xfId="15419" xr:uid="{00000000-0005-0000-0000-0000383C0000}"/>
    <cellStyle name="40% - Accent6 23 2 2" xfId="15420" xr:uid="{00000000-0005-0000-0000-0000393C0000}"/>
    <cellStyle name="40% - Accent6 23 2 2 2" xfId="15421" xr:uid="{00000000-0005-0000-0000-00003A3C0000}"/>
    <cellStyle name="40% - Accent6 23 2 3" xfId="15422" xr:uid="{00000000-0005-0000-0000-00003B3C0000}"/>
    <cellStyle name="40% - Accent6 23 3" xfId="15423" xr:uid="{00000000-0005-0000-0000-00003C3C0000}"/>
    <cellStyle name="40% - Accent6 23 4" xfId="15424" xr:uid="{00000000-0005-0000-0000-00003D3C0000}"/>
    <cellStyle name="40% - Accent6 23 5" xfId="15425" xr:uid="{00000000-0005-0000-0000-00003E3C0000}"/>
    <cellStyle name="40% - Accent6 23 6" xfId="15426" xr:uid="{00000000-0005-0000-0000-00003F3C0000}"/>
    <cellStyle name="40% - Accent6 24" xfId="15427" xr:uid="{00000000-0005-0000-0000-0000403C0000}"/>
    <cellStyle name="40% - Accent6 24 2" xfId="15428" xr:uid="{00000000-0005-0000-0000-0000413C0000}"/>
    <cellStyle name="40% - Accent6 24 2 2" xfId="15429" xr:uid="{00000000-0005-0000-0000-0000423C0000}"/>
    <cellStyle name="40% - Accent6 24 2 2 2" xfId="15430" xr:uid="{00000000-0005-0000-0000-0000433C0000}"/>
    <cellStyle name="40% - Accent6 24 2 3" xfId="15431" xr:uid="{00000000-0005-0000-0000-0000443C0000}"/>
    <cellStyle name="40% - Accent6 24 3" xfId="15432" xr:uid="{00000000-0005-0000-0000-0000453C0000}"/>
    <cellStyle name="40% - Accent6 24 4" xfId="15433" xr:uid="{00000000-0005-0000-0000-0000463C0000}"/>
    <cellStyle name="40% - Accent6 24 5" xfId="15434" xr:uid="{00000000-0005-0000-0000-0000473C0000}"/>
    <cellStyle name="40% - Accent6 25" xfId="15435" xr:uid="{00000000-0005-0000-0000-0000483C0000}"/>
    <cellStyle name="40% - Accent6 25 2" xfId="15436" xr:uid="{00000000-0005-0000-0000-0000493C0000}"/>
    <cellStyle name="40% - Accent6 25 2 2" xfId="15437" xr:uid="{00000000-0005-0000-0000-00004A3C0000}"/>
    <cellStyle name="40% - Accent6 25 2 2 2" xfId="15438" xr:uid="{00000000-0005-0000-0000-00004B3C0000}"/>
    <cellStyle name="40% - Accent6 25 2 3" xfId="15439" xr:uid="{00000000-0005-0000-0000-00004C3C0000}"/>
    <cellStyle name="40% - Accent6 25 3" xfId="15440" xr:uid="{00000000-0005-0000-0000-00004D3C0000}"/>
    <cellStyle name="40% - Accent6 25 4" xfId="15441" xr:uid="{00000000-0005-0000-0000-00004E3C0000}"/>
    <cellStyle name="40% - Accent6 25 5" xfId="15442" xr:uid="{00000000-0005-0000-0000-00004F3C0000}"/>
    <cellStyle name="40% - Accent6 26" xfId="15443" xr:uid="{00000000-0005-0000-0000-0000503C0000}"/>
    <cellStyle name="40% - Accent6 26 2" xfId="15444" xr:uid="{00000000-0005-0000-0000-0000513C0000}"/>
    <cellStyle name="40% - Accent6 26 2 2" xfId="15445" xr:uid="{00000000-0005-0000-0000-0000523C0000}"/>
    <cellStyle name="40% - Accent6 26 2 2 2" xfId="15446" xr:uid="{00000000-0005-0000-0000-0000533C0000}"/>
    <cellStyle name="40% - Accent6 26 2 3" xfId="15447" xr:uid="{00000000-0005-0000-0000-0000543C0000}"/>
    <cellStyle name="40% - Accent6 26 3" xfId="15448" xr:uid="{00000000-0005-0000-0000-0000553C0000}"/>
    <cellStyle name="40% - Accent6 26 4" xfId="15449" xr:uid="{00000000-0005-0000-0000-0000563C0000}"/>
    <cellStyle name="40% - Accent6 26 5" xfId="15450" xr:uid="{00000000-0005-0000-0000-0000573C0000}"/>
    <cellStyle name="40% - Accent6 27" xfId="15451" xr:uid="{00000000-0005-0000-0000-0000583C0000}"/>
    <cellStyle name="40% - Accent6 27 2" xfId="15452" xr:uid="{00000000-0005-0000-0000-0000593C0000}"/>
    <cellStyle name="40% - Accent6 27 2 2" xfId="15453" xr:uid="{00000000-0005-0000-0000-00005A3C0000}"/>
    <cellStyle name="40% - Accent6 27 2 2 2" xfId="15454" xr:uid="{00000000-0005-0000-0000-00005B3C0000}"/>
    <cellStyle name="40% - Accent6 27 2 3" xfId="15455" xr:uid="{00000000-0005-0000-0000-00005C3C0000}"/>
    <cellStyle name="40% - Accent6 27 3" xfId="15456" xr:uid="{00000000-0005-0000-0000-00005D3C0000}"/>
    <cellStyle name="40% - Accent6 27 4" xfId="15457" xr:uid="{00000000-0005-0000-0000-00005E3C0000}"/>
    <cellStyle name="40% - Accent6 27 5" xfId="15458" xr:uid="{00000000-0005-0000-0000-00005F3C0000}"/>
    <cellStyle name="40% - Accent6 28" xfId="15459" xr:uid="{00000000-0005-0000-0000-0000603C0000}"/>
    <cellStyle name="40% - Accent6 28 2" xfId="15460" xr:uid="{00000000-0005-0000-0000-0000613C0000}"/>
    <cellStyle name="40% - Accent6 28 2 2" xfId="15461" xr:uid="{00000000-0005-0000-0000-0000623C0000}"/>
    <cellStyle name="40% - Accent6 28 2 2 2" xfId="15462" xr:uid="{00000000-0005-0000-0000-0000633C0000}"/>
    <cellStyle name="40% - Accent6 28 2 3" xfId="15463" xr:uid="{00000000-0005-0000-0000-0000643C0000}"/>
    <cellStyle name="40% - Accent6 28 3" xfId="15464" xr:uid="{00000000-0005-0000-0000-0000653C0000}"/>
    <cellStyle name="40% - Accent6 28 4" xfId="15465" xr:uid="{00000000-0005-0000-0000-0000663C0000}"/>
    <cellStyle name="40% - Accent6 28 5" xfId="15466" xr:uid="{00000000-0005-0000-0000-0000673C0000}"/>
    <cellStyle name="40% - Accent6 29" xfId="15467" xr:uid="{00000000-0005-0000-0000-0000683C0000}"/>
    <cellStyle name="40% - Accent6 29 2" xfId="15468" xr:uid="{00000000-0005-0000-0000-0000693C0000}"/>
    <cellStyle name="40% - Accent6 29 2 2" xfId="15469" xr:uid="{00000000-0005-0000-0000-00006A3C0000}"/>
    <cellStyle name="40% - Accent6 29 2 2 2" xfId="15470" xr:uid="{00000000-0005-0000-0000-00006B3C0000}"/>
    <cellStyle name="40% - Accent6 29 2 3" xfId="15471" xr:uid="{00000000-0005-0000-0000-00006C3C0000}"/>
    <cellStyle name="40% - Accent6 29 3" xfId="15472" xr:uid="{00000000-0005-0000-0000-00006D3C0000}"/>
    <cellStyle name="40% - Accent6 29 4" xfId="15473" xr:uid="{00000000-0005-0000-0000-00006E3C0000}"/>
    <cellStyle name="40% - Accent6 29 5" xfId="15474" xr:uid="{00000000-0005-0000-0000-00006F3C0000}"/>
    <cellStyle name="40% - Accent6 3" xfId="15475" xr:uid="{00000000-0005-0000-0000-0000703C0000}"/>
    <cellStyle name="40% - Accent6 3 10" xfId="15476" xr:uid="{00000000-0005-0000-0000-0000713C0000}"/>
    <cellStyle name="40% - Accent6 3 11" xfId="15477" xr:uid="{00000000-0005-0000-0000-0000723C0000}"/>
    <cellStyle name="40% - Accent6 3 12" xfId="15478" xr:uid="{00000000-0005-0000-0000-0000733C0000}"/>
    <cellStyle name="40% - Accent6 3 13" xfId="15479" xr:uid="{00000000-0005-0000-0000-0000743C0000}"/>
    <cellStyle name="40% - Accent6 3 2" xfId="15480" xr:uid="{00000000-0005-0000-0000-0000753C0000}"/>
    <cellStyle name="40% - Accent6 3 2 10" xfId="15481" xr:uid="{00000000-0005-0000-0000-0000763C0000}"/>
    <cellStyle name="40% - Accent6 3 2 11" xfId="15482" xr:uid="{00000000-0005-0000-0000-0000773C0000}"/>
    <cellStyle name="40% - Accent6 3 2 2" xfId="15483" xr:uid="{00000000-0005-0000-0000-0000783C0000}"/>
    <cellStyle name="40% - Accent6 3 2 2 10" xfId="15484" xr:uid="{00000000-0005-0000-0000-0000793C0000}"/>
    <cellStyle name="40% - Accent6 3 2 2 2" xfId="15485" xr:uid="{00000000-0005-0000-0000-00007A3C0000}"/>
    <cellStyle name="40% - Accent6 3 2 2 3" xfId="15486" xr:uid="{00000000-0005-0000-0000-00007B3C0000}"/>
    <cellStyle name="40% - Accent6 3 2 2 4" xfId="15487" xr:uid="{00000000-0005-0000-0000-00007C3C0000}"/>
    <cellStyle name="40% - Accent6 3 2 2 5" xfId="15488" xr:uid="{00000000-0005-0000-0000-00007D3C0000}"/>
    <cellStyle name="40% - Accent6 3 2 2 6" xfId="15489" xr:uid="{00000000-0005-0000-0000-00007E3C0000}"/>
    <cellStyle name="40% - Accent6 3 2 2 7" xfId="15490" xr:uid="{00000000-0005-0000-0000-00007F3C0000}"/>
    <cellStyle name="40% - Accent6 3 2 2 8" xfId="15491" xr:uid="{00000000-0005-0000-0000-0000803C0000}"/>
    <cellStyle name="40% - Accent6 3 2 2 9" xfId="15492" xr:uid="{00000000-0005-0000-0000-0000813C0000}"/>
    <cellStyle name="40% - Accent6 3 2 3" xfId="15493" xr:uid="{00000000-0005-0000-0000-0000823C0000}"/>
    <cellStyle name="40% - Accent6 3 2 4" xfId="15494" xr:uid="{00000000-0005-0000-0000-0000833C0000}"/>
    <cellStyle name="40% - Accent6 3 2 5" xfId="15495" xr:uid="{00000000-0005-0000-0000-0000843C0000}"/>
    <cellStyle name="40% - Accent6 3 2 6" xfId="15496" xr:uid="{00000000-0005-0000-0000-0000853C0000}"/>
    <cellStyle name="40% - Accent6 3 2 7" xfId="15497" xr:uid="{00000000-0005-0000-0000-0000863C0000}"/>
    <cellStyle name="40% - Accent6 3 2 8" xfId="15498" xr:uid="{00000000-0005-0000-0000-0000873C0000}"/>
    <cellStyle name="40% - Accent6 3 2 9" xfId="15499" xr:uid="{00000000-0005-0000-0000-0000883C0000}"/>
    <cellStyle name="40% - Accent6 3 3" xfId="15500" xr:uid="{00000000-0005-0000-0000-0000893C0000}"/>
    <cellStyle name="40% - Accent6 3 3 10" xfId="15501" xr:uid="{00000000-0005-0000-0000-00008A3C0000}"/>
    <cellStyle name="40% - Accent6 3 3 11" xfId="15502" xr:uid="{00000000-0005-0000-0000-00008B3C0000}"/>
    <cellStyle name="40% - Accent6 3 3 2" xfId="15503" xr:uid="{00000000-0005-0000-0000-00008C3C0000}"/>
    <cellStyle name="40% - Accent6 3 3 2 2" xfId="15504" xr:uid="{00000000-0005-0000-0000-00008D3C0000}"/>
    <cellStyle name="40% - Accent6 3 3 2 2 2" xfId="15505" xr:uid="{00000000-0005-0000-0000-00008E3C0000}"/>
    <cellStyle name="40% - Accent6 3 3 2 3" xfId="15506" xr:uid="{00000000-0005-0000-0000-00008F3C0000}"/>
    <cellStyle name="40% - Accent6 3 3 3" xfId="15507" xr:uid="{00000000-0005-0000-0000-0000903C0000}"/>
    <cellStyle name="40% - Accent6 3 3 4" xfId="15508" xr:uid="{00000000-0005-0000-0000-0000913C0000}"/>
    <cellStyle name="40% - Accent6 3 3 5" xfId="15509" xr:uid="{00000000-0005-0000-0000-0000923C0000}"/>
    <cellStyle name="40% - Accent6 3 3 6" xfId="15510" xr:uid="{00000000-0005-0000-0000-0000933C0000}"/>
    <cellStyle name="40% - Accent6 3 3 7" xfId="15511" xr:uid="{00000000-0005-0000-0000-0000943C0000}"/>
    <cellStyle name="40% - Accent6 3 3 8" xfId="15512" xr:uid="{00000000-0005-0000-0000-0000953C0000}"/>
    <cellStyle name="40% - Accent6 3 3 9" xfId="15513" xr:uid="{00000000-0005-0000-0000-0000963C0000}"/>
    <cellStyle name="40% - Accent6 3 4" xfId="15514" xr:uid="{00000000-0005-0000-0000-0000973C0000}"/>
    <cellStyle name="40% - Accent6 3 4 2" xfId="15515" xr:uid="{00000000-0005-0000-0000-0000983C0000}"/>
    <cellStyle name="40% - Accent6 3 5" xfId="15516" xr:uid="{00000000-0005-0000-0000-0000993C0000}"/>
    <cellStyle name="40% - Accent6 3 5 2" xfId="15517" xr:uid="{00000000-0005-0000-0000-00009A3C0000}"/>
    <cellStyle name="40% - Accent6 3 6" xfId="15518" xr:uid="{00000000-0005-0000-0000-00009B3C0000}"/>
    <cellStyle name="40% - Accent6 3 6 2" xfId="15519" xr:uid="{00000000-0005-0000-0000-00009C3C0000}"/>
    <cellStyle name="40% - Accent6 3 7" xfId="15520" xr:uid="{00000000-0005-0000-0000-00009D3C0000}"/>
    <cellStyle name="40% - Accent6 3 7 2" xfId="15521" xr:uid="{00000000-0005-0000-0000-00009E3C0000}"/>
    <cellStyle name="40% - Accent6 3 8" xfId="15522" xr:uid="{00000000-0005-0000-0000-00009F3C0000}"/>
    <cellStyle name="40% - Accent6 3 8 2" xfId="15523" xr:uid="{00000000-0005-0000-0000-0000A03C0000}"/>
    <cellStyle name="40% - Accent6 3 9" xfId="15524" xr:uid="{00000000-0005-0000-0000-0000A13C0000}"/>
    <cellStyle name="40% - Accent6 3 9 2" xfId="15525" xr:uid="{00000000-0005-0000-0000-0000A23C0000}"/>
    <cellStyle name="40% - Accent6 30" xfId="15526" xr:uid="{00000000-0005-0000-0000-0000A33C0000}"/>
    <cellStyle name="40% - Accent6 30 2" xfId="15527" xr:uid="{00000000-0005-0000-0000-0000A43C0000}"/>
    <cellStyle name="40% - Accent6 30 2 2" xfId="15528" xr:uid="{00000000-0005-0000-0000-0000A53C0000}"/>
    <cellStyle name="40% - Accent6 30 2 2 2" xfId="15529" xr:uid="{00000000-0005-0000-0000-0000A63C0000}"/>
    <cellStyle name="40% - Accent6 30 2 3" xfId="15530" xr:uid="{00000000-0005-0000-0000-0000A73C0000}"/>
    <cellStyle name="40% - Accent6 30 3" xfId="15531" xr:uid="{00000000-0005-0000-0000-0000A83C0000}"/>
    <cellStyle name="40% - Accent6 30 4" xfId="15532" xr:uid="{00000000-0005-0000-0000-0000A93C0000}"/>
    <cellStyle name="40% - Accent6 30 5" xfId="15533" xr:uid="{00000000-0005-0000-0000-0000AA3C0000}"/>
    <cellStyle name="40% - Accent6 31" xfId="15534" xr:uid="{00000000-0005-0000-0000-0000AB3C0000}"/>
    <cellStyle name="40% - Accent6 31 2" xfId="15535" xr:uid="{00000000-0005-0000-0000-0000AC3C0000}"/>
    <cellStyle name="40% - Accent6 31 2 2" xfId="15536" xr:uid="{00000000-0005-0000-0000-0000AD3C0000}"/>
    <cellStyle name="40% - Accent6 31 2 2 2" xfId="15537" xr:uid="{00000000-0005-0000-0000-0000AE3C0000}"/>
    <cellStyle name="40% - Accent6 31 2 3" xfId="15538" xr:uid="{00000000-0005-0000-0000-0000AF3C0000}"/>
    <cellStyle name="40% - Accent6 31 3" xfId="15539" xr:uid="{00000000-0005-0000-0000-0000B03C0000}"/>
    <cellStyle name="40% - Accent6 31 4" xfId="15540" xr:uid="{00000000-0005-0000-0000-0000B13C0000}"/>
    <cellStyle name="40% - Accent6 31 5" xfId="15541" xr:uid="{00000000-0005-0000-0000-0000B23C0000}"/>
    <cellStyle name="40% - Accent6 32" xfId="15542" xr:uid="{00000000-0005-0000-0000-0000B33C0000}"/>
    <cellStyle name="40% - Accent6 32 2" xfId="15543" xr:uid="{00000000-0005-0000-0000-0000B43C0000}"/>
    <cellStyle name="40% - Accent6 32 2 2" xfId="15544" xr:uid="{00000000-0005-0000-0000-0000B53C0000}"/>
    <cellStyle name="40% - Accent6 32 2 2 2" xfId="15545" xr:uid="{00000000-0005-0000-0000-0000B63C0000}"/>
    <cellStyle name="40% - Accent6 32 2 3" xfId="15546" xr:uid="{00000000-0005-0000-0000-0000B73C0000}"/>
    <cellStyle name="40% - Accent6 32 3" xfId="15547" xr:uid="{00000000-0005-0000-0000-0000B83C0000}"/>
    <cellStyle name="40% - Accent6 32 4" xfId="15548" xr:uid="{00000000-0005-0000-0000-0000B93C0000}"/>
    <cellStyle name="40% - Accent6 32 5" xfId="15549" xr:uid="{00000000-0005-0000-0000-0000BA3C0000}"/>
    <cellStyle name="40% - Accent6 33" xfId="15550" xr:uid="{00000000-0005-0000-0000-0000BB3C0000}"/>
    <cellStyle name="40% - Accent6 33 2" xfId="15551" xr:uid="{00000000-0005-0000-0000-0000BC3C0000}"/>
    <cellStyle name="40% - Accent6 33 2 2" xfId="15552" xr:uid="{00000000-0005-0000-0000-0000BD3C0000}"/>
    <cellStyle name="40% - Accent6 33 2 2 2" xfId="15553" xr:uid="{00000000-0005-0000-0000-0000BE3C0000}"/>
    <cellStyle name="40% - Accent6 33 2 3" xfId="15554" xr:uid="{00000000-0005-0000-0000-0000BF3C0000}"/>
    <cellStyle name="40% - Accent6 33 3" xfId="15555" xr:uid="{00000000-0005-0000-0000-0000C03C0000}"/>
    <cellStyle name="40% - Accent6 33 4" xfId="15556" xr:uid="{00000000-0005-0000-0000-0000C13C0000}"/>
    <cellStyle name="40% - Accent6 33 5" xfId="15557" xr:uid="{00000000-0005-0000-0000-0000C23C0000}"/>
    <cellStyle name="40% - Accent6 34" xfId="15558" xr:uid="{00000000-0005-0000-0000-0000C33C0000}"/>
    <cellStyle name="40% - Accent6 34 2" xfId="15559" xr:uid="{00000000-0005-0000-0000-0000C43C0000}"/>
    <cellStyle name="40% - Accent6 34 2 2" xfId="15560" xr:uid="{00000000-0005-0000-0000-0000C53C0000}"/>
    <cellStyle name="40% - Accent6 34 2 2 2" xfId="15561" xr:uid="{00000000-0005-0000-0000-0000C63C0000}"/>
    <cellStyle name="40% - Accent6 34 2 3" xfId="15562" xr:uid="{00000000-0005-0000-0000-0000C73C0000}"/>
    <cellStyle name="40% - Accent6 34 3" xfId="15563" xr:uid="{00000000-0005-0000-0000-0000C83C0000}"/>
    <cellStyle name="40% - Accent6 34 4" xfId="15564" xr:uid="{00000000-0005-0000-0000-0000C93C0000}"/>
    <cellStyle name="40% - Accent6 34 5" xfId="15565" xr:uid="{00000000-0005-0000-0000-0000CA3C0000}"/>
    <cellStyle name="40% - Accent6 35" xfId="15566" xr:uid="{00000000-0005-0000-0000-0000CB3C0000}"/>
    <cellStyle name="40% - Accent6 35 2" xfId="15567" xr:uid="{00000000-0005-0000-0000-0000CC3C0000}"/>
    <cellStyle name="40% - Accent6 35 2 2" xfId="15568" xr:uid="{00000000-0005-0000-0000-0000CD3C0000}"/>
    <cellStyle name="40% - Accent6 35 2 2 2" xfId="15569" xr:uid="{00000000-0005-0000-0000-0000CE3C0000}"/>
    <cellStyle name="40% - Accent6 35 2 3" xfId="15570" xr:uid="{00000000-0005-0000-0000-0000CF3C0000}"/>
    <cellStyle name="40% - Accent6 35 3" xfId="15571" xr:uid="{00000000-0005-0000-0000-0000D03C0000}"/>
    <cellStyle name="40% - Accent6 35 4" xfId="15572" xr:uid="{00000000-0005-0000-0000-0000D13C0000}"/>
    <cellStyle name="40% - Accent6 35 5" xfId="15573" xr:uid="{00000000-0005-0000-0000-0000D23C0000}"/>
    <cellStyle name="40% - Accent6 36" xfId="15574" xr:uid="{00000000-0005-0000-0000-0000D33C0000}"/>
    <cellStyle name="40% - Accent6 36 2" xfId="15575" xr:uid="{00000000-0005-0000-0000-0000D43C0000}"/>
    <cellStyle name="40% - Accent6 36 2 2" xfId="15576" xr:uid="{00000000-0005-0000-0000-0000D53C0000}"/>
    <cellStyle name="40% - Accent6 36 2 2 2" xfId="15577" xr:uid="{00000000-0005-0000-0000-0000D63C0000}"/>
    <cellStyle name="40% - Accent6 36 2 3" xfId="15578" xr:uid="{00000000-0005-0000-0000-0000D73C0000}"/>
    <cellStyle name="40% - Accent6 36 3" xfId="15579" xr:uid="{00000000-0005-0000-0000-0000D83C0000}"/>
    <cellStyle name="40% - Accent6 36 4" xfId="15580" xr:uid="{00000000-0005-0000-0000-0000D93C0000}"/>
    <cellStyle name="40% - Accent6 36 5" xfId="15581" xr:uid="{00000000-0005-0000-0000-0000DA3C0000}"/>
    <cellStyle name="40% - Accent6 37" xfId="15582" xr:uid="{00000000-0005-0000-0000-0000DB3C0000}"/>
    <cellStyle name="40% - Accent6 37 2" xfId="15583" xr:uid="{00000000-0005-0000-0000-0000DC3C0000}"/>
    <cellStyle name="40% - Accent6 37 2 2" xfId="15584" xr:uid="{00000000-0005-0000-0000-0000DD3C0000}"/>
    <cellStyle name="40% - Accent6 37 2 2 2" xfId="15585" xr:uid="{00000000-0005-0000-0000-0000DE3C0000}"/>
    <cellStyle name="40% - Accent6 37 2 3" xfId="15586" xr:uid="{00000000-0005-0000-0000-0000DF3C0000}"/>
    <cellStyle name="40% - Accent6 37 3" xfId="15587" xr:uid="{00000000-0005-0000-0000-0000E03C0000}"/>
    <cellStyle name="40% - Accent6 37 4" xfId="15588" xr:uid="{00000000-0005-0000-0000-0000E13C0000}"/>
    <cellStyle name="40% - Accent6 37 5" xfId="15589" xr:uid="{00000000-0005-0000-0000-0000E23C0000}"/>
    <cellStyle name="40% - Accent6 38" xfId="15590" xr:uid="{00000000-0005-0000-0000-0000E33C0000}"/>
    <cellStyle name="40% - Accent6 38 2" xfId="15591" xr:uid="{00000000-0005-0000-0000-0000E43C0000}"/>
    <cellStyle name="40% - Accent6 38 2 2" xfId="15592" xr:uid="{00000000-0005-0000-0000-0000E53C0000}"/>
    <cellStyle name="40% - Accent6 38 2 2 2" xfId="15593" xr:uid="{00000000-0005-0000-0000-0000E63C0000}"/>
    <cellStyle name="40% - Accent6 38 2 3" xfId="15594" xr:uid="{00000000-0005-0000-0000-0000E73C0000}"/>
    <cellStyle name="40% - Accent6 38 3" xfId="15595" xr:uid="{00000000-0005-0000-0000-0000E83C0000}"/>
    <cellStyle name="40% - Accent6 38 4" xfId="15596" xr:uid="{00000000-0005-0000-0000-0000E93C0000}"/>
    <cellStyle name="40% - Accent6 38 5" xfId="15597" xr:uid="{00000000-0005-0000-0000-0000EA3C0000}"/>
    <cellStyle name="40% - Accent6 39" xfId="15598" xr:uid="{00000000-0005-0000-0000-0000EB3C0000}"/>
    <cellStyle name="40% - Accent6 39 2" xfId="15599" xr:uid="{00000000-0005-0000-0000-0000EC3C0000}"/>
    <cellStyle name="40% - Accent6 39 2 2" xfId="15600" xr:uid="{00000000-0005-0000-0000-0000ED3C0000}"/>
    <cellStyle name="40% - Accent6 39 2 2 2" xfId="15601" xr:uid="{00000000-0005-0000-0000-0000EE3C0000}"/>
    <cellStyle name="40% - Accent6 39 2 3" xfId="15602" xr:uid="{00000000-0005-0000-0000-0000EF3C0000}"/>
    <cellStyle name="40% - Accent6 39 3" xfId="15603" xr:uid="{00000000-0005-0000-0000-0000F03C0000}"/>
    <cellStyle name="40% - Accent6 39 4" xfId="15604" xr:uid="{00000000-0005-0000-0000-0000F13C0000}"/>
    <cellStyle name="40% - Accent6 39 5" xfId="15605" xr:uid="{00000000-0005-0000-0000-0000F23C0000}"/>
    <cellStyle name="40% - Accent6 4" xfId="15606" xr:uid="{00000000-0005-0000-0000-0000F33C0000}"/>
    <cellStyle name="40% - Accent6 4 10" xfId="15607" xr:uid="{00000000-0005-0000-0000-0000F43C0000}"/>
    <cellStyle name="40% - Accent6 4 11" xfId="15608" xr:uid="{00000000-0005-0000-0000-0000F53C0000}"/>
    <cellStyle name="40% - Accent6 4 12" xfId="15609" xr:uid="{00000000-0005-0000-0000-0000F63C0000}"/>
    <cellStyle name="40% - Accent6 4 2" xfId="15610" xr:uid="{00000000-0005-0000-0000-0000F73C0000}"/>
    <cellStyle name="40% - Accent6 4 2 10" xfId="15611" xr:uid="{00000000-0005-0000-0000-0000F83C0000}"/>
    <cellStyle name="40% - Accent6 4 2 11" xfId="15612" xr:uid="{00000000-0005-0000-0000-0000F93C0000}"/>
    <cellStyle name="40% - Accent6 4 2 2" xfId="15613" xr:uid="{00000000-0005-0000-0000-0000FA3C0000}"/>
    <cellStyle name="40% - Accent6 4 2 2 10" xfId="15614" xr:uid="{00000000-0005-0000-0000-0000FB3C0000}"/>
    <cellStyle name="40% - Accent6 4 2 2 11" xfId="15615" xr:uid="{00000000-0005-0000-0000-0000FC3C0000}"/>
    <cellStyle name="40% - Accent6 4 2 2 2" xfId="15616" xr:uid="{00000000-0005-0000-0000-0000FD3C0000}"/>
    <cellStyle name="40% - Accent6 4 2 2 2 2" xfId="15617" xr:uid="{00000000-0005-0000-0000-0000FE3C0000}"/>
    <cellStyle name="40% - Accent6 4 2 2 3" xfId="15618" xr:uid="{00000000-0005-0000-0000-0000FF3C0000}"/>
    <cellStyle name="40% - Accent6 4 2 2 4" xfId="15619" xr:uid="{00000000-0005-0000-0000-0000003D0000}"/>
    <cellStyle name="40% - Accent6 4 2 2 5" xfId="15620" xr:uid="{00000000-0005-0000-0000-0000013D0000}"/>
    <cellStyle name="40% - Accent6 4 2 2 6" xfId="15621" xr:uid="{00000000-0005-0000-0000-0000023D0000}"/>
    <cellStyle name="40% - Accent6 4 2 2 7" xfId="15622" xr:uid="{00000000-0005-0000-0000-0000033D0000}"/>
    <cellStyle name="40% - Accent6 4 2 2 8" xfId="15623" xr:uid="{00000000-0005-0000-0000-0000043D0000}"/>
    <cellStyle name="40% - Accent6 4 2 2 9" xfId="15624" xr:uid="{00000000-0005-0000-0000-0000053D0000}"/>
    <cellStyle name="40% - Accent6 4 2 3" xfId="15625" xr:uid="{00000000-0005-0000-0000-0000063D0000}"/>
    <cellStyle name="40% - Accent6 4 2 3 2" xfId="15626" xr:uid="{00000000-0005-0000-0000-0000073D0000}"/>
    <cellStyle name="40% - Accent6 4 2 4" xfId="15627" xr:uid="{00000000-0005-0000-0000-0000083D0000}"/>
    <cellStyle name="40% - Accent6 4 2 5" xfId="15628" xr:uid="{00000000-0005-0000-0000-0000093D0000}"/>
    <cellStyle name="40% - Accent6 4 2 6" xfId="15629" xr:uid="{00000000-0005-0000-0000-00000A3D0000}"/>
    <cellStyle name="40% - Accent6 4 2 7" xfId="15630" xr:uid="{00000000-0005-0000-0000-00000B3D0000}"/>
    <cellStyle name="40% - Accent6 4 2 8" xfId="15631" xr:uid="{00000000-0005-0000-0000-00000C3D0000}"/>
    <cellStyle name="40% - Accent6 4 2 9" xfId="15632" xr:uid="{00000000-0005-0000-0000-00000D3D0000}"/>
    <cellStyle name="40% - Accent6 4 3" xfId="15633" xr:uid="{00000000-0005-0000-0000-00000E3D0000}"/>
    <cellStyle name="40% - Accent6 4 3 10" xfId="15634" xr:uid="{00000000-0005-0000-0000-00000F3D0000}"/>
    <cellStyle name="40% - Accent6 4 3 11" xfId="15635" xr:uid="{00000000-0005-0000-0000-0000103D0000}"/>
    <cellStyle name="40% - Accent6 4 3 2" xfId="15636" xr:uid="{00000000-0005-0000-0000-0000113D0000}"/>
    <cellStyle name="40% - Accent6 4 3 3" xfId="15637" xr:uid="{00000000-0005-0000-0000-0000123D0000}"/>
    <cellStyle name="40% - Accent6 4 3 4" xfId="15638" xr:uid="{00000000-0005-0000-0000-0000133D0000}"/>
    <cellStyle name="40% - Accent6 4 3 5" xfId="15639" xr:uid="{00000000-0005-0000-0000-0000143D0000}"/>
    <cellStyle name="40% - Accent6 4 3 6" xfId="15640" xr:uid="{00000000-0005-0000-0000-0000153D0000}"/>
    <cellStyle name="40% - Accent6 4 3 7" xfId="15641" xr:uid="{00000000-0005-0000-0000-0000163D0000}"/>
    <cellStyle name="40% - Accent6 4 3 8" xfId="15642" xr:uid="{00000000-0005-0000-0000-0000173D0000}"/>
    <cellStyle name="40% - Accent6 4 3 9" xfId="15643" xr:uid="{00000000-0005-0000-0000-0000183D0000}"/>
    <cellStyle name="40% - Accent6 4 4" xfId="15644" xr:uid="{00000000-0005-0000-0000-0000193D0000}"/>
    <cellStyle name="40% - Accent6 4 4 2" xfId="15645" xr:uid="{00000000-0005-0000-0000-00001A3D0000}"/>
    <cellStyle name="40% - Accent6 4 5" xfId="15646" xr:uid="{00000000-0005-0000-0000-00001B3D0000}"/>
    <cellStyle name="40% - Accent6 4 5 2" xfId="15647" xr:uid="{00000000-0005-0000-0000-00001C3D0000}"/>
    <cellStyle name="40% - Accent6 4 6" xfId="15648" xr:uid="{00000000-0005-0000-0000-00001D3D0000}"/>
    <cellStyle name="40% - Accent6 4 7" xfId="15649" xr:uid="{00000000-0005-0000-0000-00001E3D0000}"/>
    <cellStyle name="40% - Accent6 4 8" xfId="15650" xr:uid="{00000000-0005-0000-0000-00001F3D0000}"/>
    <cellStyle name="40% - Accent6 4 9" xfId="15651" xr:uid="{00000000-0005-0000-0000-0000203D0000}"/>
    <cellStyle name="40% - Accent6 40" xfId="15652" xr:uid="{00000000-0005-0000-0000-0000213D0000}"/>
    <cellStyle name="40% - Accent6 40 2" xfId="15653" xr:uid="{00000000-0005-0000-0000-0000223D0000}"/>
    <cellStyle name="40% - Accent6 40 2 2" xfId="15654" xr:uid="{00000000-0005-0000-0000-0000233D0000}"/>
    <cellStyle name="40% - Accent6 40 2 2 2" xfId="15655" xr:uid="{00000000-0005-0000-0000-0000243D0000}"/>
    <cellStyle name="40% - Accent6 40 2 3" xfId="15656" xr:uid="{00000000-0005-0000-0000-0000253D0000}"/>
    <cellStyle name="40% - Accent6 40 3" xfId="15657" xr:uid="{00000000-0005-0000-0000-0000263D0000}"/>
    <cellStyle name="40% - Accent6 40 4" xfId="15658" xr:uid="{00000000-0005-0000-0000-0000273D0000}"/>
    <cellStyle name="40% - Accent6 40 5" xfId="15659" xr:uid="{00000000-0005-0000-0000-0000283D0000}"/>
    <cellStyle name="40% - Accent6 41" xfId="15660" xr:uid="{00000000-0005-0000-0000-0000293D0000}"/>
    <cellStyle name="40% - Accent6 41 2" xfId="15661" xr:uid="{00000000-0005-0000-0000-00002A3D0000}"/>
    <cellStyle name="40% - Accent6 41 2 2" xfId="15662" xr:uid="{00000000-0005-0000-0000-00002B3D0000}"/>
    <cellStyle name="40% - Accent6 41 2 2 2" xfId="15663" xr:uid="{00000000-0005-0000-0000-00002C3D0000}"/>
    <cellStyle name="40% - Accent6 41 2 3" xfId="15664" xr:uid="{00000000-0005-0000-0000-00002D3D0000}"/>
    <cellStyle name="40% - Accent6 41 3" xfId="15665" xr:uid="{00000000-0005-0000-0000-00002E3D0000}"/>
    <cellStyle name="40% - Accent6 41 4" xfId="15666" xr:uid="{00000000-0005-0000-0000-00002F3D0000}"/>
    <cellStyle name="40% - Accent6 41 5" xfId="15667" xr:uid="{00000000-0005-0000-0000-0000303D0000}"/>
    <cellStyle name="40% - Accent6 42" xfId="15668" xr:uid="{00000000-0005-0000-0000-0000313D0000}"/>
    <cellStyle name="40% - Accent6 42 2" xfId="15669" xr:uid="{00000000-0005-0000-0000-0000323D0000}"/>
    <cellStyle name="40% - Accent6 42 2 2" xfId="15670" xr:uid="{00000000-0005-0000-0000-0000333D0000}"/>
    <cellStyle name="40% - Accent6 42 2 2 2" xfId="15671" xr:uid="{00000000-0005-0000-0000-0000343D0000}"/>
    <cellStyle name="40% - Accent6 42 2 3" xfId="15672" xr:uid="{00000000-0005-0000-0000-0000353D0000}"/>
    <cellStyle name="40% - Accent6 42 3" xfId="15673" xr:uid="{00000000-0005-0000-0000-0000363D0000}"/>
    <cellStyle name="40% - Accent6 42 4" xfId="15674" xr:uid="{00000000-0005-0000-0000-0000373D0000}"/>
    <cellStyle name="40% - Accent6 42 5" xfId="15675" xr:uid="{00000000-0005-0000-0000-0000383D0000}"/>
    <cellStyle name="40% - Accent6 43" xfId="15676" xr:uid="{00000000-0005-0000-0000-0000393D0000}"/>
    <cellStyle name="40% - Accent6 43 2" xfId="15677" xr:uid="{00000000-0005-0000-0000-00003A3D0000}"/>
    <cellStyle name="40% - Accent6 43 2 2" xfId="15678" xr:uid="{00000000-0005-0000-0000-00003B3D0000}"/>
    <cellStyle name="40% - Accent6 43 2 2 2" xfId="15679" xr:uid="{00000000-0005-0000-0000-00003C3D0000}"/>
    <cellStyle name="40% - Accent6 43 2 3" xfId="15680" xr:uid="{00000000-0005-0000-0000-00003D3D0000}"/>
    <cellStyle name="40% - Accent6 43 3" xfId="15681" xr:uid="{00000000-0005-0000-0000-00003E3D0000}"/>
    <cellStyle name="40% - Accent6 43 4" xfId="15682" xr:uid="{00000000-0005-0000-0000-00003F3D0000}"/>
    <cellStyle name="40% - Accent6 43 5" xfId="15683" xr:uid="{00000000-0005-0000-0000-0000403D0000}"/>
    <cellStyle name="40% - Accent6 44" xfId="15684" xr:uid="{00000000-0005-0000-0000-0000413D0000}"/>
    <cellStyle name="40% - Accent6 44 2" xfId="15685" xr:uid="{00000000-0005-0000-0000-0000423D0000}"/>
    <cellStyle name="40% - Accent6 44 2 2" xfId="15686" xr:uid="{00000000-0005-0000-0000-0000433D0000}"/>
    <cellStyle name="40% - Accent6 44 2 2 2" xfId="15687" xr:uid="{00000000-0005-0000-0000-0000443D0000}"/>
    <cellStyle name="40% - Accent6 44 2 3" xfId="15688" xr:uid="{00000000-0005-0000-0000-0000453D0000}"/>
    <cellStyle name="40% - Accent6 44 3" xfId="15689" xr:uid="{00000000-0005-0000-0000-0000463D0000}"/>
    <cellStyle name="40% - Accent6 44 4" xfId="15690" xr:uid="{00000000-0005-0000-0000-0000473D0000}"/>
    <cellStyle name="40% - Accent6 44 5" xfId="15691" xr:uid="{00000000-0005-0000-0000-0000483D0000}"/>
    <cellStyle name="40% - Accent6 45" xfId="15692" xr:uid="{00000000-0005-0000-0000-0000493D0000}"/>
    <cellStyle name="40% - Accent6 45 2" xfId="15693" xr:uid="{00000000-0005-0000-0000-00004A3D0000}"/>
    <cellStyle name="40% - Accent6 45 2 2" xfId="15694" xr:uid="{00000000-0005-0000-0000-00004B3D0000}"/>
    <cellStyle name="40% - Accent6 45 2 2 2" xfId="15695" xr:uid="{00000000-0005-0000-0000-00004C3D0000}"/>
    <cellStyle name="40% - Accent6 45 2 2 2 2" xfId="15696" xr:uid="{00000000-0005-0000-0000-00004D3D0000}"/>
    <cellStyle name="40% - Accent6 45 2 3" xfId="15697" xr:uid="{00000000-0005-0000-0000-00004E3D0000}"/>
    <cellStyle name="40% - Accent6 45 3" xfId="15698" xr:uid="{00000000-0005-0000-0000-00004F3D0000}"/>
    <cellStyle name="40% - Accent6 45 3 2" xfId="15699" xr:uid="{00000000-0005-0000-0000-0000503D0000}"/>
    <cellStyle name="40% - Accent6 45 3 2 2" xfId="15700" xr:uid="{00000000-0005-0000-0000-0000513D0000}"/>
    <cellStyle name="40% - Accent6 45 4" xfId="15701" xr:uid="{00000000-0005-0000-0000-0000523D0000}"/>
    <cellStyle name="40% - Accent6 45 5" xfId="15702" xr:uid="{00000000-0005-0000-0000-0000533D0000}"/>
    <cellStyle name="40% - Accent6 45 6" xfId="15703" xr:uid="{00000000-0005-0000-0000-0000543D0000}"/>
    <cellStyle name="40% - Accent6 45 7" xfId="15704" xr:uid="{00000000-0005-0000-0000-0000553D0000}"/>
    <cellStyle name="40% - Accent6 46" xfId="15705" xr:uid="{00000000-0005-0000-0000-0000563D0000}"/>
    <cellStyle name="40% - Accent6 46 2" xfId="15706" xr:uid="{00000000-0005-0000-0000-0000573D0000}"/>
    <cellStyle name="40% - Accent6 46 2 2" xfId="15707" xr:uid="{00000000-0005-0000-0000-0000583D0000}"/>
    <cellStyle name="40% - Accent6 46 2 2 2" xfId="15708" xr:uid="{00000000-0005-0000-0000-0000593D0000}"/>
    <cellStyle name="40% - Accent6 46 2 2 2 2" xfId="15709" xr:uid="{00000000-0005-0000-0000-00005A3D0000}"/>
    <cellStyle name="40% - Accent6 46 2 3" xfId="15710" xr:uid="{00000000-0005-0000-0000-00005B3D0000}"/>
    <cellStyle name="40% - Accent6 46 3" xfId="15711" xr:uid="{00000000-0005-0000-0000-00005C3D0000}"/>
    <cellStyle name="40% - Accent6 46 3 2" xfId="15712" xr:uid="{00000000-0005-0000-0000-00005D3D0000}"/>
    <cellStyle name="40% - Accent6 46 3 2 2" xfId="15713" xr:uid="{00000000-0005-0000-0000-00005E3D0000}"/>
    <cellStyle name="40% - Accent6 46 4" xfId="15714" xr:uid="{00000000-0005-0000-0000-00005F3D0000}"/>
    <cellStyle name="40% - Accent6 46 5" xfId="15715" xr:uid="{00000000-0005-0000-0000-0000603D0000}"/>
    <cellStyle name="40% - Accent6 46 6" xfId="15716" xr:uid="{00000000-0005-0000-0000-0000613D0000}"/>
    <cellStyle name="40% - Accent6 46 7" xfId="15717" xr:uid="{00000000-0005-0000-0000-0000623D0000}"/>
    <cellStyle name="40% - Accent6 47" xfId="15718" xr:uid="{00000000-0005-0000-0000-0000633D0000}"/>
    <cellStyle name="40% - Accent6 47 2" xfId="15719" xr:uid="{00000000-0005-0000-0000-0000643D0000}"/>
    <cellStyle name="40% - Accent6 47 2 2" xfId="15720" xr:uid="{00000000-0005-0000-0000-0000653D0000}"/>
    <cellStyle name="40% - Accent6 47 2 2 2" xfId="15721" xr:uid="{00000000-0005-0000-0000-0000663D0000}"/>
    <cellStyle name="40% - Accent6 47 2 2 2 2" xfId="15722" xr:uid="{00000000-0005-0000-0000-0000673D0000}"/>
    <cellStyle name="40% - Accent6 47 2 3" xfId="15723" xr:uid="{00000000-0005-0000-0000-0000683D0000}"/>
    <cellStyle name="40% - Accent6 47 3" xfId="15724" xr:uid="{00000000-0005-0000-0000-0000693D0000}"/>
    <cellStyle name="40% - Accent6 47 3 2" xfId="15725" xr:uid="{00000000-0005-0000-0000-00006A3D0000}"/>
    <cellStyle name="40% - Accent6 47 3 2 2" xfId="15726" xr:uid="{00000000-0005-0000-0000-00006B3D0000}"/>
    <cellStyle name="40% - Accent6 47 4" xfId="15727" xr:uid="{00000000-0005-0000-0000-00006C3D0000}"/>
    <cellStyle name="40% - Accent6 47 5" xfId="15728" xr:uid="{00000000-0005-0000-0000-00006D3D0000}"/>
    <cellStyle name="40% - Accent6 47 6" xfId="15729" xr:uid="{00000000-0005-0000-0000-00006E3D0000}"/>
    <cellStyle name="40% - Accent6 47 7" xfId="15730" xr:uid="{00000000-0005-0000-0000-00006F3D0000}"/>
    <cellStyle name="40% - Accent6 48" xfId="15731" xr:uid="{00000000-0005-0000-0000-0000703D0000}"/>
    <cellStyle name="40% - Accent6 48 2" xfId="15732" xr:uid="{00000000-0005-0000-0000-0000713D0000}"/>
    <cellStyle name="40% - Accent6 48 2 2" xfId="15733" xr:uid="{00000000-0005-0000-0000-0000723D0000}"/>
    <cellStyle name="40% - Accent6 48 2 2 2" xfId="15734" xr:uid="{00000000-0005-0000-0000-0000733D0000}"/>
    <cellStyle name="40% - Accent6 48 2 2 2 2" xfId="15735" xr:uid="{00000000-0005-0000-0000-0000743D0000}"/>
    <cellStyle name="40% - Accent6 48 2 3" xfId="15736" xr:uid="{00000000-0005-0000-0000-0000753D0000}"/>
    <cellStyle name="40% - Accent6 48 3" xfId="15737" xr:uid="{00000000-0005-0000-0000-0000763D0000}"/>
    <cellStyle name="40% - Accent6 48 3 2" xfId="15738" xr:uid="{00000000-0005-0000-0000-0000773D0000}"/>
    <cellStyle name="40% - Accent6 48 3 2 2" xfId="15739" xr:uid="{00000000-0005-0000-0000-0000783D0000}"/>
    <cellStyle name="40% - Accent6 48 4" xfId="15740" xr:uid="{00000000-0005-0000-0000-0000793D0000}"/>
    <cellStyle name="40% - Accent6 48 5" xfId="15741" xr:uid="{00000000-0005-0000-0000-00007A3D0000}"/>
    <cellStyle name="40% - Accent6 48 6" xfId="15742" xr:uid="{00000000-0005-0000-0000-00007B3D0000}"/>
    <cellStyle name="40% - Accent6 48 7" xfId="15743" xr:uid="{00000000-0005-0000-0000-00007C3D0000}"/>
    <cellStyle name="40% - Accent6 49" xfId="15744" xr:uid="{00000000-0005-0000-0000-00007D3D0000}"/>
    <cellStyle name="40% - Accent6 49 2" xfId="15745" xr:uid="{00000000-0005-0000-0000-00007E3D0000}"/>
    <cellStyle name="40% - Accent6 49 2 2" xfId="15746" xr:uid="{00000000-0005-0000-0000-00007F3D0000}"/>
    <cellStyle name="40% - Accent6 49 2 2 2" xfId="15747" xr:uid="{00000000-0005-0000-0000-0000803D0000}"/>
    <cellStyle name="40% - Accent6 49 2 2 2 2" xfId="15748" xr:uid="{00000000-0005-0000-0000-0000813D0000}"/>
    <cellStyle name="40% - Accent6 49 2 3" xfId="15749" xr:uid="{00000000-0005-0000-0000-0000823D0000}"/>
    <cellStyle name="40% - Accent6 49 3" xfId="15750" xr:uid="{00000000-0005-0000-0000-0000833D0000}"/>
    <cellStyle name="40% - Accent6 49 3 2" xfId="15751" xr:uid="{00000000-0005-0000-0000-0000843D0000}"/>
    <cellStyle name="40% - Accent6 49 3 2 2" xfId="15752" xr:uid="{00000000-0005-0000-0000-0000853D0000}"/>
    <cellStyle name="40% - Accent6 49 4" xfId="15753" xr:uid="{00000000-0005-0000-0000-0000863D0000}"/>
    <cellStyle name="40% - Accent6 49 5" xfId="15754" xr:uid="{00000000-0005-0000-0000-0000873D0000}"/>
    <cellStyle name="40% - Accent6 49 6" xfId="15755" xr:uid="{00000000-0005-0000-0000-0000883D0000}"/>
    <cellStyle name="40% - Accent6 49 7" xfId="15756" xr:uid="{00000000-0005-0000-0000-0000893D0000}"/>
    <cellStyle name="40% - Accent6 5" xfId="15757" xr:uid="{00000000-0005-0000-0000-00008A3D0000}"/>
    <cellStyle name="40% - Accent6 5 10" xfId="15758" xr:uid="{00000000-0005-0000-0000-00008B3D0000}"/>
    <cellStyle name="40% - Accent6 5 11" xfId="15759" xr:uid="{00000000-0005-0000-0000-00008C3D0000}"/>
    <cellStyle name="40% - Accent6 5 12" xfId="15760" xr:uid="{00000000-0005-0000-0000-00008D3D0000}"/>
    <cellStyle name="40% - Accent6 5 2" xfId="15761" xr:uid="{00000000-0005-0000-0000-00008E3D0000}"/>
    <cellStyle name="40% - Accent6 5 2 10" xfId="15762" xr:uid="{00000000-0005-0000-0000-00008F3D0000}"/>
    <cellStyle name="40% - Accent6 5 2 11" xfId="15763" xr:uid="{00000000-0005-0000-0000-0000903D0000}"/>
    <cellStyle name="40% - Accent6 5 2 2" xfId="15764" xr:uid="{00000000-0005-0000-0000-0000913D0000}"/>
    <cellStyle name="40% - Accent6 5 2 2 10" xfId="15765" xr:uid="{00000000-0005-0000-0000-0000923D0000}"/>
    <cellStyle name="40% - Accent6 5 2 2 11" xfId="15766" xr:uid="{00000000-0005-0000-0000-0000933D0000}"/>
    <cellStyle name="40% - Accent6 5 2 2 2" xfId="15767" xr:uid="{00000000-0005-0000-0000-0000943D0000}"/>
    <cellStyle name="40% - Accent6 5 2 2 2 2" xfId="15768" xr:uid="{00000000-0005-0000-0000-0000953D0000}"/>
    <cellStyle name="40% - Accent6 5 2 2 3" xfId="15769" xr:uid="{00000000-0005-0000-0000-0000963D0000}"/>
    <cellStyle name="40% - Accent6 5 2 2 4" xfId="15770" xr:uid="{00000000-0005-0000-0000-0000973D0000}"/>
    <cellStyle name="40% - Accent6 5 2 2 5" xfId="15771" xr:uid="{00000000-0005-0000-0000-0000983D0000}"/>
    <cellStyle name="40% - Accent6 5 2 2 6" xfId="15772" xr:uid="{00000000-0005-0000-0000-0000993D0000}"/>
    <cellStyle name="40% - Accent6 5 2 2 7" xfId="15773" xr:uid="{00000000-0005-0000-0000-00009A3D0000}"/>
    <cellStyle name="40% - Accent6 5 2 2 8" xfId="15774" xr:uid="{00000000-0005-0000-0000-00009B3D0000}"/>
    <cellStyle name="40% - Accent6 5 2 2 9" xfId="15775" xr:uid="{00000000-0005-0000-0000-00009C3D0000}"/>
    <cellStyle name="40% - Accent6 5 2 3" xfId="15776" xr:uid="{00000000-0005-0000-0000-00009D3D0000}"/>
    <cellStyle name="40% - Accent6 5 2 3 2" xfId="15777" xr:uid="{00000000-0005-0000-0000-00009E3D0000}"/>
    <cellStyle name="40% - Accent6 5 2 4" xfId="15778" xr:uid="{00000000-0005-0000-0000-00009F3D0000}"/>
    <cellStyle name="40% - Accent6 5 2 5" xfId="15779" xr:uid="{00000000-0005-0000-0000-0000A03D0000}"/>
    <cellStyle name="40% - Accent6 5 2 6" xfId="15780" xr:uid="{00000000-0005-0000-0000-0000A13D0000}"/>
    <cellStyle name="40% - Accent6 5 2 7" xfId="15781" xr:uid="{00000000-0005-0000-0000-0000A23D0000}"/>
    <cellStyle name="40% - Accent6 5 2 8" xfId="15782" xr:uid="{00000000-0005-0000-0000-0000A33D0000}"/>
    <cellStyle name="40% - Accent6 5 2 9" xfId="15783" xr:uid="{00000000-0005-0000-0000-0000A43D0000}"/>
    <cellStyle name="40% - Accent6 5 3" xfId="15784" xr:uid="{00000000-0005-0000-0000-0000A53D0000}"/>
    <cellStyle name="40% - Accent6 5 3 10" xfId="15785" xr:uid="{00000000-0005-0000-0000-0000A63D0000}"/>
    <cellStyle name="40% - Accent6 5 3 11" xfId="15786" xr:uid="{00000000-0005-0000-0000-0000A73D0000}"/>
    <cellStyle name="40% - Accent6 5 3 2" xfId="15787" xr:uid="{00000000-0005-0000-0000-0000A83D0000}"/>
    <cellStyle name="40% - Accent6 5 3 3" xfId="15788" xr:uid="{00000000-0005-0000-0000-0000A93D0000}"/>
    <cellStyle name="40% - Accent6 5 3 4" xfId="15789" xr:uid="{00000000-0005-0000-0000-0000AA3D0000}"/>
    <cellStyle name="40% - Accent6 5 3 5" xfId="15790" xr:uid="{00000000-0005-0000-0000-0000AB3D0000}"/>
    <cellStyle name="40% - Accent6 5 3 6" xfId="15791" xr:uid="{00000000-0005-0000-0000-0000AC3D0000}"/>
    <cellStyle name="40% - Accent6 5 3 7" xfId="15792" xr:uid="{00000000-0005-0000-0000-0000AD3D0000}"/>
    <cellStyle name="40% - Accent6 5 3 8" xfId="15793" xr:uid="{00000000-0005-0000-0000-0000AE3D0000}"/>
    <cellStyle name="40% - Accent6 5 3 9" xfId="15794" xr:uid="{00000000-0005-0000-0000-0000AF3D0000}"/>
    <cellStyle name="40% - Accent6 5 4" xfId="15795" xr:uid="{00000000-0005-0000-0000-0000B03D0000}"/>
    <cellStyle name="40% - Accent6 5 4 2" xfId="15796" xr:uid="{00000000-0005-0000-0000-0000B13D0000}"/>
    <cellStyle name="40% - Accent6 5 5" xfId="15797" xr:uid="{00000000-0005-0000-0000-0000B23D0000}"/>
    <cellStyle name="40% - Accent6 5 5 2" xfId="15798" xr:uid="{00000000-0005-0000-0000-0000B33D0000}"/>
    <cellStyle name="40% - Accent6 5 6" xfId="15799" xr:uid="{00000000-0005-0000-0000-0000B43D0000}"/>
    <cellStyle name="40% - Accent6 5 7" xfId="15800" xr:uid="{00000000-0005-0000-0000-0000B53D0000}"/>
    <cellStyle name="40% - Accent6 5 8" xfId="15801" xr:uid="{00000000-0005-0000-0000-0000B63D0000}"/>
    <cellStyle name="40% - Accent6 5 9" xfId="15802" xr:uid="{00000000-0005-0000-0000-0000B73D0000}"/>
    <cellStyle name="40% - Accent6 50" xfId="15803" xr:uid="{00000000-0005-0000-0000-0000B83D0000}"/>
    <cellStyle name="40% - Accent6 50 2" xfId="15804" xr:uid="{00000000-0005-0000-0000-0000B93D0000}"/>
    <cellStyle name="40% - Accent6 50 2 2" xfId="15805" xr:uid="{00000000-0005-0000-0000-0000BA3D0000}"/>
    <cellStyle name="40% - Accent6 50 3" xfId="15806" xr:uid="{00000000-0005-0000-0000-0000BB3D0000}"/>
    <cellStyle name="40% - Accent6 51" xfId="15807" xr:uid="{00000000-0005-0000-0000-0000BC3D0000}"/>
    <cellStyle name="40% - Accent6 51 2" xfId="15808" xr:uid="{00000000-0005-0000-0000-0000BD3D0000}"/>
    <cellStyle name="40% - Accent6 51 2 2" xfId="15809" xr:uid="{00000000-0005-0000-0000-0000BE3D0000}"/>
    <cellStyle name="40% - Accent6 51 3" xfId="15810" xr:uid="{00000000-0005-0000-0000-0000BF3D0000}"/>
    <cellStyle name="40% - Accent6 52" xfId="15811" xr:uid="{00000000-0005-0000-0000-0000C03D0000}"/>
    <cellStyle name="40% - Accent6 52 2" xfId="15812" xr:uid="{00000000-0005-0000-0000-0000C13D0000}"/>
    <cellStyle name="40% - Accent6 52 2 2" xfId="15813" xr:uid="{00000000-0005-0000-0000-0000C23D0000}"/>
    <cellStyle name="40% - Accent6 52 3" xfId="15814" xr:uid="{00000000-0005-0000-0000-0000C33D0000}"/>
    <cellStyle name="40% - Accent6 53" xfId="15815" xr:uid="{00000000-0005-0000-0000-0000C43D0000}"/>
    <cellStyle name="40% - Accent6 53 2" xfId="15816" xr:uid="{00000000-0005-0000-0000-0000C53D0000}"/>
    <cellStyle name="40% - Accent6 53 2 2" xfId="15817" xr:uid="{00000000-0005-0000-0000-0000C63D0000}"/>
    <cellStyle name="40% - Accent6 53 3" xfId="15818" xr:uid="{00000000-0005-0000-0000-0000C73D0000}"/>
    <cellStyle name="40% - Accent6 54" xfId="15819" xr:uid="{00000000-0005-0000-0000-0000C83D0000}"/>
    <cellStyle name="40% - Accent6 54 2" xfId="15820" xr:uid="{00000000-0005-0000-0000-0000C93D0000}"/>
    <cellStyle name="40% - Accent6 54 2 2" xfId="15821" xr:uid="{00000000-0005-0000-0000-0000CA3D0000}"/>
    <cellStyle name="40% - Accent6 54 3" xfId="15822" xr:uid="{00000000-0005-0000-0000-0000CB3D0000}"/>
    <cellStyle name="40% - Accent6 55" xfId="15823" xr:uid="{00000000-0005-0000-0000-0000CC3D0000}"/>
    <cellStyle name="40% - Accent6 55 2" xfId="15824" xr:uid="{00000000-0005-0000-0000-0000CD3D0000}"/>
    <cellStyle name="40% - Accent6 55 2 2" xfId="15825" xr:uid="{00000000-0005-0000-0000-0000CE3D0000}"/>
    <cellStyle name="40% - Accent6 55 3" xfId="15826" xr:uid="{00000000-0005-0000-0000-0000CF3D0000}"/>
    <cellStyle name="40% - Accent6 56" xfId="15827" xr:uid="{00000000-0005-0000-0000-0000D03D0000}"/>
    <cellStyle name="40% - Accent6 56 2" xfId="15828" xr:uid="{00000000-0005-0000-0000-0000D13D0000}"/>
    <cellStyle name="40% - Accent6 56 2 2" xfId="15829" xr:uid="{00000000-0005-0000-0000-0000D23D0000}"/>
    <cellStyle name="40% - Accent6 56 3" xfId="15830" xr:uid="{00000000-0005-0000-0000-0000D33D0000}"/>
    <cellStyle name="40% - Accent6 57" xfId="15831" xr:uid="{00000000-0005-0000-0000-0000D43D0000}"/>
    <cellStyle name="40% - Accent6 57 2" xfId="15832" xr:uid="{00000000-0005-0000-0000-0000D53D0000}"/>
    <cellStyle name="40% - Accent6 57 2 2" xfId="15833" xr:uid="{00000000-0005-0000-0000-0000D63D0000}"/>
    <cellStyle name="40% - Accent6 57 3" xfId="15834" xr:uid="{00000000-0005-0000-0000-0000D73D0000}"/>
    <cellStyle name="40% - Accent6 58" xfId="15835" xr:uid="{00000000-0005-0000-0000-0000D83D0000}"/>
    <cellStyle name="40% - Accent6 58 2" xfId="15836" xr:uid="{00000000-0005-0000-0000-0000D93D0000}"/>
    <cellStyle name="40% - Accent6 58 2 2" xfId="15837" xr:uid="{00000000-0005-0000-0000-0000DA3D0000}"/>
    <cellStyle name="40% - Accent6 58 3" xfId="15838" xr:uid="{00000000-0005-0000-0000-0000DB3D0000}"/>
    <cellStyle name="40% - Accent6 59" xfId="15839" xr:uid="{00000000-0005-0000-0000-0000DC3D0000}"/>
    <cellStyle name="40% - Accent6 59 2" xfId="15840" xr:uid="{00000000-0005-0000-0000-0000DD3D0000}"/>
    <cellStyle name="40% - Accent6 59 2 2" xfId="15841" xr:uid="{00000000-0005-0000-0000-0000DE3D0000}"/>
    <cellStyle name="40% - Accent6 59 3" xfId="15842" xr:uid="{00000000-0005-0000-0000-0000DF3D0000}"/>
    <cellStyle name="40% - Accent6 6" xfId="15843" xr:uid="{00000000-0005-0000-0000-0000E03D0000}"/>
    <cellStyle name="40% - Accent6 6 10" xfId="15844" xr:uid="{00000000-0005-0000-0000-0000E13D0000}"/>
    <cellStyle name="40% - Accent6 6 11" xfId="15845" xr:uid="{00000000-0005-0000-0000-0000E23D0000}"/>
    <cellStyle name="40% - Accent6 6 12" xfId="15846" xr:uid="{00000000-0005-0000-0000-0000E33D0000}"/>
    <cellStyle name="40% - Accent6 6 2" xfId="15847" xr:uid="{00000000-0005-0000-0000-0000E43D0000}"/>
    <cellStyle name="40% - Accent6 6 2 10" xfId="15848" xr:uid="{00000000-0005-0000-0000-0000E53D0000}"/>
    <cellStyle name="40% - Accent6 6 2 11" xfId="15849" xr:uid="{00000000-0005-0000-0000-0000E63D0000}"/>
    <cellStyle name="40% - Accent6 6 2 2" xfId="15850" xr:uid="{00000000-0005-0000-0000-0000E73D0000}"/>
    <cellStyle name="40% - Accent6 6 2 2 10" xfId="15851" xr:uid="{00000000-0005-0000-0000-0000E83D0000}"/>
    <cellStyle name="40% - Accent6 6 2 2 11" xfId="15852" xr:uid="{00000000-0005-0000-0000-0000E93D0000}"/>
    <cellStyle name="40% - Accent6 6 2 2 2" xfId="15853" xr:uid="{00000000-0005-0000-0000-0000EA3D0000}"/>
    <cellStyle name="40% - Accent6 6 2 2 2 2" xfId="15854" xr:uid="{00000000-0005-0000-0000-0000EB3D0000}"/>
    <cellStyle name="40% - Accent6 6 2 2 3" xfId="15855" xr:uid="{00000000-0005-0000-0000-0000EC3D0000}"/>
    <cellStyle name="40% - Accent6 6 2 2 4" xfId="15856" xr:uid="{00000000-0005-0000-0000-0000ED3D0000}"/>
    <cellStyle name="40% - Accent6 6 2 2 5" xfId="15857" xr:uid="{00000000-0005-0000-0000-0000EE3D0000}"/>
    <cellStyle name="40% - Accent6 6 2 2 6" xfId="15858" xr:uid="{00000000-0005-0000-0000-0000EF3D0000}"/>
    <cellStyle name="40% - Accent6 6 2 2 7" xfId="15859" xr:uid="{00000000-0005-0000-0000-0000F03D0000}"/>
    <cellStyle name="40% - Accent6 6 2 2 8" xfId="15860" xr:uid="{00000000-0005-0000-0000-0000F13D0000}"/>
    <cellStyle name="40% - Accent6 6 2 2 9" xfId="15861" xr:uid="{00000000-0005-0000-0000-0000F23D0000}"/>
    <cellStyle name="40% - Accent6 6 2 3" xfId="15862" xr:uid="{00000000-0005-0000-0000-0000F33D0000}"/>
    <cellStyle name="40% - Accent6 6 2 3 2" xfId="15863" xr:uid="{00000000-0005-0000-0000-0000F43D0000}"/>
    <cellStyle name="40% - Accent6 6 2 4" xfId="15864" xr:uid="{00000000-0005-0000-0000-0000F53D0000}"/>
    <cellStyle name="40% - Accent6 6 2 5" xfId="15865" xr:uid="{00000000-0005-0000-0000-0000F63D0000}"/>
    <cellStyle name="40% - Accent6 6 2 6" xfId="15866" xr:uid="{00000000-0005-0000-0000-0000F73D0000}"/>
    <cellStyle name="40% - Accent6 6 2 7" xfId="15867" xr:uid="{00000000-0005-0000-0000-0000F83D0000}"/>
    <cellStyle name="40% - Accent6 6 2 8" xfId="15868" xr:uid="{00000000-0005-0000-0000-0000F93D0000}"/>
    <cellStyle name="40% - Accent6 6 2 9" xfId="15869" xr:uid="{00000000-0005-0000-0000-0000FA3D0000}"/>
    <cellStyle name="40% - Accent6 6 3" xfId="15870" xr:uid="{00000000-0005-0000-0000-0000FB3D0000}"/>
    <cellStyle name="40% - Accent6 6 3 10" xfId="15871" xr:uid="{00000000-0005-0000-0000-0000FC3D0000}"/>
    <cellStyle name="40% - Accent6 6 3 11" xfId="15872" xr:uid="{00000000-0005-0000-0000-0000FD3D0000}"/>
    <cellStyle name="40% - Accent6 6 3 2" xfId="15873" xr:uid="{00000000-0005-0000-0000-0000FE3D0000}"/>
    <cellStyle name="40% - Accent6 6 3 3" xfId="15874" xr:uid="{00000000-0005-0000-0000-0000FF3D0000}"/>
    <cellStyle name="40% - Accent6 6 3 4" xfId="15875" xr:uid="{00000000-0005-0000-0000-0000003E0000}"/>
    <cellStyle name="40% - Accent6 6 3 5" xfId="15876" xr:uid="{00000000-0005-0000-0000-0000013E0000}"/>
    <cellStyle name="40% - Accent6 6 3 6" xfId="15877" xr:uid="{00000000-0005-0000-0000-0000023E0000}"/>
    <cellStyle name="40% - Accent6 6 3 7" xfId="15878" xr:uid="{00000000-0005-0000-0000-0000033E0000}"/>
    <cellStyle name="40% - Accent6 6 3 8" xfId="15879" xr:uid="{00000000-0005-0000-0000-0000043E0000}"/>
    <cellStyle name="40% - Accent6 6 3 9" xfId="15880" xr:uid="{00000000-0005-0000-0000-0000053E0000}"/>
    <cellStyle name="40% - Accent6 6 4" xfId="15881" xr:uid="{00000000-0005-0000-0000-0000063E0000}"/>
    <cellStyle name="40% - Accent6 6 4 2" xfId="15882" xr:uid="{00000000-0005-0000-0000-0000073E0000}"/>
    <cellStyle name="40% - Accent6 6 5" xfId="15883" xr:uid="{00000000-0005-0000-0000-0000083E0000}"/>
    <cellStyle name="40% - Accent6 6 5 2" xfId="15884" xr:uid="{00000000-0005-0000-0000-0000093E0000}"/>
    <cellStyle name="40% - Accent6 6 6" xfId="15885" xr:uid="{00000000-0005-0000-0000-00000A3E0000}"/>
    <cellStyle name="40% - Accent6 6 7" xfId="15886" xr:uid="{00000000-0005-0000-0000-00000B3E0000}"/>
    <cellStyle name="40% - Accent6 6 8" xfId="15887" xr:uid="{00000000-0005-0000-0000-00000C3E0000}"/>
    <cellStyle name="40% - Accent6 6 9" xfId="15888" xr:uid="{00000000-0005-0000-0000-00000D3E0000}"/>
    <cellStyle name="40% - Accent6 60" xfId="15889" xr:uid="{00000000-0005-0000-0000-00000E3E0000}"/>
    <cellStyle name="40% - Accent6 60 2" xfId="15890" xr:uid="{00000000-0005-0000-0000-00000F3E0000}"/>
    <cellStyle name="40% - Accent6 60 2 2" xfId="15891" xr:uid="{00000000-0005-0000-0000-0000103E0000}"/>
    <cellStyle name="40% - Accent6 60 3" xfId="15892" xr:uid="{00000000-0005-0000-0000-0000113E0000}"/>
    <cellStyle name="40% - Accent6 61" xfId="15893" xr:uid="{00000000-0005-0000-0000-0000123E0000}"/>
    <cellStyle name="40% - Accent6 61 2" xfId="15894" xr:uid="{00000000-0005-0000-0000-0000133E0000}"/>
    <cellStyle name="40% - Accent6 61 2 2" xfId="15895" xr:uid="{00000000-0005-0000-0000-0000143E0000}"/>
    <cellStyle name="40% - Accent6 61 3" xfId="15896" xr:uid="{00000000-0005-0000-0000-0000153E0000}"/>
    <cellStyle name="40% - Accent6 62" xfId="15897" xr:uid="{00000000-0005-0000-0000-0000163E0000}"/>
    <cellStyle name="40% - Accent6 62 2" xfId="15898" xr:uid="{00000000-0005-0000-0000-0000173E0000}"/>
    <cellStyle name="40% - Accent6 62 2 2" xfId="15899" xr:uid="{00000000-0005-0000-0000-0000183E0000}"/>
    <cellStyle name="40% - Accent6 62 3" xfId="15900" xr:uid="{00000000-0005-0000-0000-0000193E0000}"/>
    <cellStyle name="40% - Accent6 63" xfId="15901" xr:uid="{00000000-0005-0000-0000-00001A3E0000}"/>
    <cellStyle name="40% - Accent6 64" xfId="15902" xr:uid="{00000000-0005-0000-0000-00001B3E0000}"/>
    <cellStyle name="40% - Accent6 65" xfId="15903" xr:uid="{00000000-0005-0000-0000-00001C3E0000}"/>
    <cellStyle name="40% - Accent6 65 2" xfId="15904" xr:uid="{00000000-0005-0000-0000-00001D3E0000}"/>
    <cellStyle name="40% - Accent6 66" xfId="15905" xr:uid="{00000000-0005-0000-0000-00001E3E0000}"/>
    <cellStyle name="40% - Accent6 66 10" xfId="15906" xr:uid="{00000000-0005-0000-0000-00001F3E0000}"/>
    <cellStyle name="40% - Accent6 66 11" xfId="15907" xr:uid="{00000000-0005-0000-0000-0000203E0000}"/>
    <cellStyle name="40% - Accent6 66 12" xfId="15908" xr:uid="{00000000-0005-0000-0000-0000213E0000}"/>
    <cellStyle name="40% - Accent6 66 13" xfId="15909" xr:uid="{00000000-0005-0000-0000-0000223E0000}"/>
    <cellStyle name="40% - Accent6 66 14" xfId="15910" xr:uid="{00000000-0005-0000-0000-0000233E0000}"/>
    <cellStyle name="40% - Accent6 66 15" xfId="15911" xr:uid="{00000000-0005-0000-0000-0000243E0000}"/>
    <cellStyle name="40% - Accent6 66 16" xfId="15912" xr:uid="{00000000-0005-0000-0000-0000253E0000}"/>
    <cellStyle name="40% - Accent6 66 17" xfId="15913" xr:uid="{00000000-0005-0000-0000-0000263E0000}"/>
    <cellStyle name="40% - Accent6 66 18" xfId="15914" xr:uid="{00000000-0005-0000-0000-0000273E0000}"/>
    <cellStyle name="40% - Accent6 66 19" xfId="15915" xr:uid="{00000000-0005-0000-0000-0000283E0000}"/>
    <cellStyle name="40% - Accent6 66 2" xfId="15916" xr:uid="{00000000-0005-0000-0000-0000293E0000}"/>
    <cellStyle name="40% - Accent6 66 20" xfId="15917" xr:uid="{00000000-0005-0000-0000-00002A3E0000}"/>
    <cellStyle name="40% - Accent6 66 21" xfId="15918" xr:uid="{00000000-0005-0000-0000-00002B3E0000}"/>
    <cellStyle name="40% - Accent6 66 22" xfId="15919" xr:uid="{00000000-0005-0000-0000-00002C3E0000}"/>
    <cellStyle name="40% - Accent6 66 23" xfId="15920" xr:uid="{00000000-0005-0000-0000-00002D3E0000}"/>
    <cellStyle name="40% - Accent6 66 24" xfId="15921" xr:uid="{00000000-0005-0000-0000-00002E3E0000}"/>
    <cellStyle name="40% - Accent6 66 25" xfId="15922" xr:uid="{00000000-0005-0000-0000-00002F3E0000}"/>
    <cellStyle name="40% - Accent6 66 26" xfId="15923" xr:uid="{00000000-0005-0000-0000-0000303E0000}"/>
    <cellStyle name="40% - Accent6 66 27" xfId="15924" xr:uid="{00000000-0005-0000-0000-0000313E0000}"/>
    <cellStyle name="40% - Accent6 66 28" xfId="15925" xr:uid="{00000000-0005-0000-0000-0000323E0000}"/>
    <cellStyle name="40% - Accent6 66 29" xfId="15926" xr:uid="{00000000-0005-0000-0000-0000333E0000}"/>
    <cellStyle name="40% - Accent6 66 3" xfId="15927" xr:uid="{00000000-0005-0000-0000-0000343E0000}"/>
    <cellStyle name="40% - Accent6 66 30" xfId="15928" xr:uid="{00000000-0005-0000-0000-0000353E0000}"/>
    <cellStyle name="40% - Accent6 66 31" xfId="15929" xr:uid="{00000000-0005-0000-0000-0000363E0000}"/>
    <cellStyle name="40% - Accent6 66 32" xfId="15930" xr:uid="{00000000-0005-0000-0000-0000373E0000}"/>
    <cellStyle name="40% - Accent6 66 33" xfId="15931" xr:uid="{00000000-0005-0000-0000-0000383E0000}"/>
    <cellStyle name="40% - Accent6 66 34" xfId="15932" xr:uid="{00000000-0005-0000-0000-0000393E0000}"/>
    <cellStyle name="40% - Accent6 66 35" xfId="15933" xr:uid="{00000000-0005-0000-0000-00003A3E0000}"/>
    <cellStyle name="40% - Accent6 66 36" xfId="15934" xr:uid="{00000000-0005-0000-0000-00003B3E0000}"/>
    <cellStyle name="40% - Accent6 66 37" xfId="15935" xr:uid="{00000000-0005-0000-0000-00003C3E0000}"/>
    <cellStyle name="40% - Accent6 66 38" xfId="15936" xr:uid="{00000000-0005-0000-0000-00003D3E0000}"/>
    <cellStyle name="40% - Accent6 66 39" xfId="15937" xr:uid="{00000000-0005-0000-0000-00003E3E0000}"/>
    <cellStyle name="40% - Accent6 66 4" xfId="15938" xr:uid="{00000000-0005-0000-0000-00003F3E0000}"/>
    <cellStyle name="40% - Accent6 66 40" xfId="15939" xr:uid="{00000000-0005-0000-0000-0000403E0000}"/>
    <cellStyle name="40% - Accent6 66 41" xfId="15940" xr:uid="{00000000-0005-0000-0000-0000413E0000}"/>
    <cellStyle name="40% - Accent6 66 42" xfId="15941" xr:uid="{00000000-0005-0000-0000-0000423E0000}"/>
    <cellStyle name="40% - Accent6 66 43" xfId="15942" xr:uid="{00000000-0005-0000-0000-0000433E0000}"/>
    <cellStyle name="40% - Accent6 66 44" xfId="15943" xr:uid="{00000000-0005-0000-0000-0000443E0000}"/>
    <cellStyle name="40% - Accent6 66 45" xfId="15944" xr:uid="{00000000-0005-0000-0000-0000453E0000}"/>
    <cellStyle name="40% - Accent6 66 46" xfId="15945" xr:uid="{00000000-0005-0000-0000-0000463E0000}"/>
    <cellStyle name="40% - Accent6 66 47" xfId="15946" xr:uid="{00000000-0005-0000-0000-0000473E0000}"/>
    <cellStyle name="40% - Accent6 66 48" xfId="15947" xr:uid="{00000000-0005-0000-0000-0000483E0000}"/>
    <cellStyle name="40% - Accent6 66 49" xfId="15948" xr:uid="{00000000-0005-0000-0000-0000493E0000}"/>
    <cellStyle name="40% - Accent6 66 5" xfId="15949" xr:uid="{00000000-0005-0000-0000-00004A3E0000}"/>
    <cellStyle name="40% - Accent6 66 50" xfId="15950" xr:uid="{00000000-0005-0000-0000-00004B3E0000}"/>
    <cellStyle name="40% - Accent6 66 51" xfId="15951" xr:uid="{00000000-0005-0000-0000-00004C3E0000}"/>
    <cellStyle name="40% - Accent6 66 52" xfId="15952" xr:uid="{00000000-0005-0000-0000-00004D3E0000}"/>
    <cellStyle name="40% - Accent6 66 53" xfId="15953" xr:uid="{00000000-0005-0000-0000-00004E3E0000}"/>
    <cellStyle name="40% - Accent6 66 54" xfId="15954" xr:uid="{00000000-0005-0000-0000-00004F3E0000}"/>
    <cellStyle name="40% - Accent6 66 55" xfId="15955" xr:uid="{00000000-0005-0000-0000-0000503E0000}"/>
    <cellStyle name="40% - Accent6 66 56" xfId="15956" xr:uid="{00000000-0005-0000-0000-0000513E0000}"/>
    <cellStyle name="40% - Accent6 66 57" xfId="15957" xr:uid="{00000000-0005-0000-0000-0000523E0000}"/>
    <cellStyle name="40% - Accent6 66 58" xfId="15958" xr:uid="{00000000-0005-0000-0000-0000533E0000}"/>
    <cellStyle name="40% - Accent6 66 59" xfId="15959" xr:uid="{00000000-0005-0000-0000-0000543E0000}"/>
    <cellStyle name="40% - Accent6 66 6" xfId="15960" xr:uid="{00000000-0005-0000-0000-0000553E0000}"/>
    <cellStyle name="40% - Accent6 66 60" xfId="15961" xr:uid="{00000000-0005-0000-0000-0000563E0000}"/>
    <cellStyle name="40% - Accent6 66 61" xfId="15962" xr:uid="{00000000-0005-0000-0000-0000573E0000}"/>
    <cellStyle name="40% - Accent6 66 62" xfId="15963" xr:uid="{00000000-0005-0000-0000-0000583E0000}"/>
    <cellStyle name="40% - Accent6 66 63" xfId="15964" xr:uid="{00000000-0005-0000-0000-0000593E0000}"/>
    <cellStyle name="40% - Accent6 66 64" xfId="15965" xr:uid="{00000000-0005-0000-0000-00005A3E0000}"/>
    <cellStyle name="40% - Accent6 66 65" xfId="15966" xr:uid="{00000000-0005-0000-0000-00005B3E0000}"/>
    <cellStyle name="40% - Accent6 66 66" xfId="15967" xr:uid="{00000000-0005-0000-0000-00005C3E0000}"/>
    <cellStyle name="40% - Accent6 66 67" xfId="15968" xr:uid="{00000000-0005-0000-0000-00005D3E0000}"/>
    <cellStyle name="40% - Accent6 66 68" xfId="15969" xr:uid="{00000000-0005-0000-0000-00005E3E0000}"/>
    <cellStyle name="40% - Accent6 66 69" xfId="15970" xr:uid="{00000000-0005-0000-0000-00005F3E0000}"/>
    <cellStyle name="40% - Accent6 66 7" xfId="15971" xr:uid="{00000000-0005-0000-0000-0000603E0000}"/>
    <cellStyle name="40% - Accent6 66 70" xfId="15972" xr:uid="{00000000-0005-0000-0000-0000613E0000}"/>
    <cellStyle name="40% - Accent6 66 71" xfId="15973" xr:uid="{00000000-0005-0000-0000-0000623E0000}"/>
    <cellStyle name="40% - Accent6 66 72" xfId="15974" xr:uid="{00000000-0005-0000-0000-0000633E0000}"/>
    <cellStyle name="40% - Accent6 66 73" xfId="15975" xr:uid="{00000000-0005-0000-0000-0000643E0000}"/>
    <cellStyle name="40% - Accent6 66 74" xfId="15976" xr:uid="{00000000-0005-0000-0000-0000653E0000}"/>
    <cellStyle name="40% - Accent6 66 75" xfId="15977" xr:uid="{00000000-0005-0000-0000-0000663E0000}"/>
    <cellStyle name="40% - Accent6 66 76" xfId="15978" xr:uid="{00000000-0005-0000-0000-0000673E0000}"/>
    <cellStyle name="40% - Accent6 66 77" xfId="15979" xr:uid="{00000000-0005-0000-0000-0000683E0000}"/>
    <cellStyle name="40% - Accent6 66 78" xfId="15980" xr:uid="{00000000-0005-0000-0000-0000693E0000}"/>
    <cellStyle name="40% - Accent6 66 79" xfId="15981" xr:uid="{00000000-0005-0000-0000-00006A3E0000}"/>
    <cellStyle name="40% - Accent6 66 8" xfId="15982" xr:uid="{00000000-0005-0000-0000-00006B3E0000}"/>
    <cellStyle name="40% - Accent6 66 80" xfId="15983" xr:uid="{00000000-0005-0000-0000-00006C3E0000}"/>
    <cellStyle name="40% - Accent6 66 81" xfId="15984" xr:uid="{00000000-0005-0000-0000-00006D3E0000}"/>
    <cellStyle name="40% - Accent6 66 82" xfId="15985" xr:uid="{00000000-0005-0000-0000-00006E3E0000}"/>
    <cellStyle name="40% - Accent6 66 83" xfId="15986" xr:uid="{00000000-0005-0000-0000-00006F3E0000}"/>
    <cellStyle name="40% - Accent6 66 84" xfId="15987" xr:uid="{00000000-0005-0000-0000-0000703E0000}"/>
    <cellStyle name="40% - Accent6 66 85" xfId="15988" xr:uid="{00000000-0005-0000-0000-0000713E0000}"/>
    <cellStyle name="40% - Accent6 66 86" xfId="15989" xr:uid="{00000000-0005-0000-0000-0000723E0000}"/>
    <cellStyle name="40% - Accent6 66 87" xfId="15990" xr:uid="{00000000-0005-0000-0000-0000733E0000}"/>
    <cellStyle name="40% - Accent6 66 88" xfId="15991" xr:uid="{00000000-0005-0000-0000-0000743E0000}"/>
    <cellStyle name="40% - Accent6 66 89" xfId="15992" xr:uid="{00000000-0005-0000-0000-0000753E0000}"/>
    <cellStyle name="40% - Accent6 66 9" xfId="15993" xr:uid="{00000000-0005-0000-0000-0000763E0000}"/>
    <cellStyle name="40% - Accent6 66 90" xfId="15994" xr:uid="{00000000-0005-0000-0000-0000773E0000}"/>
    <cellStyle name="40% - Accent6 66 91" xfId="15995" xr:uid="{00000000-0005-0000-0000-0000783E0000}"/>
    <cellStyle name="40% - Accent6 66 92" xfId="15996" xr:uid="{00000000-0005-0000-0000-0000793E0000}"/>
    <cellStyle name="40% - Accent6 66 93" xfId="15997" xr:uid="{00000000-0005-0000-0000-00007A3E0000}"/>
    <cellStyle name="40% - Accent6 67" xfId="15998" xr:uid="{00000000-0005-0000-0000-00007B3E0000}"/>
    <cellStyle name="40% - Accent6 67 10" xfId="15999" xr:uid="{00000000-0005-0000-0000-00007C3E0000}"/>
    <cellStyle name="40% - Accent6 67 11" xfId="16000" xr:uid="{00000000-0005-0000-0000-00007D3E0000}"/>
    <cellStyle name="40% - Accent6 67 12" xfId="16001" xr:uid="{00000000-0005-0000-0000-00007E3E0000}"/>
    <cellStyle name="40% - Accent6 67 13" xfId="16002" xr:uid="{00000000-0005-0000-0000-00007F3E0000}"/>
    <cellStyle name="40% - Accent6 67 14" xfId="16003" xr:uid="{00000000-0005-0000-0000-0000803E0000}"/>
    <cellStyle name="40% - Accent6 67 15" xfId="16004" xr:uid="{00000000-0005-0000-0000-0000813E0000}"/>
    <cellStyle name="40% - Accent6 67 16" xfId="16005" xr:uid="{00000000-0005-0000-0000-0000823E0000}"/>
    <cellStyle name="40% - Accent6 67 17" xfId="16006" xr:uid="{00000000-0005-0000-0000-0000833E0000}"/>
    <cellStyle name="40% - Accent6 67 18" xfId="16007" xr:uid="{00000000-0005-0000-0000-0000843E0000}"/>
    <cellStyle name="40% - Accent6 67 19" xfId="16008" xr:uid="{00000000-0005-0000-0000-0000853E0000}"/>
    <cellStyle name="40% - Accent6 67 2" xfId="16009" xr:uid="{00000000-0005-0000-0000-0000863E0000}"/>
    <cellStyle name="40% - Accent6 67 20" xfId="16010" xr:uid="{00000000-0005-0000-0000-0000873E0000}"/>
    <cellStyle name="40% - Accent6 67 21" xfId="16011" xr:uid="{00000000-0005-0000-0000-0000883E0000}"/>
    <cellStyle name="40% - Accent6 67 22" xfId="16012" xr:uid="{00000000-0005-0000-0000-0000893E0000}"/>
    <cellStyle name="40% - Accent6 67 23" xfId="16013" xr:uid="{00000000-0005-0000-0000-00008A3E0000}"/>
    <cellStyle name="40% - Accent6 67 24" xfId="16014" xr:uid="{00000000-0005-0000-0000-00008B3E0000}"/>
    <cellStyle name="40% - Accent6 67 25" xfId="16015" xr:uid="{00000000-0005-0000-0000-00008C3E0000}"/>
    <cellStyle name="40% - Accent6 67 26" xfId="16016" xr:uid="{00000000-0005-0000-0000-00008D3E0000}"/>
    <cellStyle name="40% - Accent6 67 27" xfId="16017" xr:uid="{00000000-0005-0000-0000-00008E3E0000}"/>
    <cellStyle name="40% - Accent6 67 28" xfId="16018" xr:uid="{00000000-0005-0000-0000-00008F3E0000}"/>
    <cellStyle name="40% - Accent6 67 29" xfId="16019" xr:uid="{00000000-0005-0000-0000-0000903E0000}"/>
    <cellStyle name="40% - Accent6 67 3" xfId="16020" xr:uid="{00000000-0005-0000-0000-0000913E0000}"/>
    <cellStyle name="40% - Accent6 67 30" xfId="16021" xr:uid="{00000000-0005-0000-0000-0000923E0000}"/>
    <cellStyle name="40% - Accent6 67 31" xfId="16022" xr:uid="{00000000-0005-0000-0000-0000933E0000}"/>
    <cellStyle name="40% - Accent6 67 32" xfId="16023" xr:uid="{00000000-0005-0000-0000-0000943E0000}"/>
    <cellStyle name="40% - Accent6 67 33" xfId="16024" xr:uid="{00000000-0005-0000-0000-0000953E0000}"/>
    <cellStyle name="40% - Accent6 67 34" xfId="16025" xr:uid="{00000000-0005-0000-0000-0000963E0000}"/>
    <cellStyle name="40% - Accent6 67 35" xfId="16026" xr:uid="{00000000-0005-0000-0000-0000973E0000}"/>
    <cellStyle name="40% - Accent6 67 36" xfId="16027" xr:uid="{00000000-0005-0000-0000-0000983E0000}"/>
    <cellStyle name="40% - Accent6 67 37" xfId="16028" xr:uid="{00000000-0005-0000-0000-0000993E0000}"/>
    <cellStyle name="40% - Accent6 67 38" xfId="16029" xr:uid="{00000000-0005-0000-0000-00009A3E0000}"/>
    <cellStyle name="40% - Accent6 67 39" xfId="16030" xr:uid="{00000000-0005-0000-0000-00009B3E0000}"/>
    <cellStyle name="40% - Accent6 67 4" xfId="16031" xr:uid="{00000000-0005-0000-0000-00009C3E0000}"/>
    <cellStyle name="40% - Accent6 67 40" xfId="16032" xr:uid="{00000000-0005-0000-0000-00009D3E0000}"/>
    <cellStyle name="40% - Accent6 67 41" xfId="16033" xr:uid="{00000000-0005-0000-0000-00009E3E0000}"/>
    <cellStyle name="40% - Accent6 67 42" xfId="16034" xr:uid="{00000000-0005-0000-0000-00009F3E0000}"/>
    <cellStyle name="40% - Accent6 67 43" xfId="16035" xr:uid="{00000000-0005-0000-0000-0000A03E0000}"/>
    <cellStyle name="40% - Accent6 67 44" xfId="16036" xr:uid="{00000000-0005-0000-0000-0000A13E0000}"/>
    <cellStyle name="40% - Accent6 67 45" xfId="16037" xr:uid="{00000000-0005-0000-0000-0000A23E0000}"/>
    <cellStyle name="40% - Accent6 67 46" xfId="16038" xr:uid="{00000000-0005-0000-0000-0000A33E0000}"/>
    <cellStyle name="40% - Accent6 67 47" xfId="16039" xr:uid="{00000000-0005-0000-0000-0000A43E0000}"/>
    <cellStyle name="40% - Accent6 67 48" xfId="16040" xr:uid="{00000000-0005-0000-0000-0000A53E0000}"/>
    <cellStyle name="40% - Accent6 67 49" xfId="16041" xr:uid="{00000000-0005-0000-0000-0000A63E0000}"/>
    <cellStyle name="40% - Accent6 67 5" xfId="16042" xr:uid="{00000000-0005-0000-0000-0000A73E0000}"/>
    <cellStyle name="40% - Accent6 67 50" xfId="16043" xr:uid="{00000000-0005-0000-0000-0000A83E0000}"/>
    <cellStyle name="40% - Accent6 67 51" xfId="16044" xr:uid="{00000000-0005-0000-0000-0000A93E0000}"/>
    <cellStyle name="40% - Accent6 67 52" xfId="16045" xr:uid="{00000000-0005-0000-0000-0000AA3E0000}"/>
    <cellStyle name="40% - Accent6 67 53" xfId="16046" xr:uid="{00000000-0005-0000-0000-0000AB3E0000}"/>
    <cellStyle name="40% - Accent6 67 54" xfId="16047" xr:uid="{00000000-0005-0000-0000-0000AC3E0000}"/>
    <cellStyle name="40% - Accent6 67 55" xfId="16048" xr:uid="{00000000-0005-0000-0000-0000AD3E0000}"/>
    <cellStyle name="40% - Accent6 67 56" xfId="16049" xr:uid="{00000000-0005-0000-0000-0000AE3E0000}"/>
    <cellStyle name="40% - Accent6 67 57" xfId="16050" xr:uid="{00000000-0005-0000-0000-0000AF3E0000}"/>
    <cellStyle name="40% - Accent6 67 58" xfId="16051" xr:uid="{00000000-0005-0000-0000-0000B03E0000}"/>
    <cellStyle name="40% - Accent6 67 59" xfId="16052" xr:uid="{00000000-0005-0000-0000-0000B13E0000}"/>
    <cellStyle name="40% - Accent6 67 6" xfId="16053" xr:uid="{00000000-0005-0000-0000-0000B23E0000}"/>
    <cellStyle name="40% - Accent6 67 60" xfId="16054" xr:uid="{00000000-0005-0000-0000-0000B33E0000}"/>
    <cellStyle name="40% - Accent6 67 61" xfId="16055" xr:uid="{00000000-0005-0000-0000-0000B43E0000}"/>
    <cellStyle name="40% - Accent6 67 62" xfId="16056" xr:uid="{00000000-0005-0000-0000-0000B53E0000}"/>
    <cellStyle name="40% - Accent6 67 63" xfId="16057" xr:uid="{00000000-0005-0000-0000-0000B63E0000}"/>
    <cellStyle name="40% - Accent6 67 64" xfId="16058" xr:uid="{00000000-0005-0000-0000-0000B73E0000}"/>
    <cellStyle name="40% - Accent6 67 65" xfId="16059" xr:uid="{00000000-0005-0000-0000-0000B83E0000}"/>
    <cellStyle name="40% - Accent6 67 66" xfId="16060" xr:uid="{00000000-0005-0000-0000-0000B93E0000}"/>
    <cellStyle name="40% - Accent6 67 67" xfId="16061" xr:uid="{00000000-0005-0000-0000-0000BA3E0000}"/>
    <cellStyle name="40% - Accent6 67 68" xfId="16062" xr:uid="{00000000-0005-0000-0000-0000BB3E0000}"/>
    <cellStyle name="40% - Accent6 67 69" xfId="16063" xr:uid="{00000000-0005-0000-0000-0000BC3E0000}"/>
    <cellStyle name="40% - Accent6 67 7" xfId="16064" xr:uid="{00000000-0005-0000-0000-0000BD3E0000}"/>
    <cellStyle name="40% - Accent6 67 70" xfId="16065" xr:uid="{00000000-0005-0000-0000-0000BE3E0000}"/>
    <cellStyle name="40% - Accent6 67 71" xfId="16066" xr:uid="{00000000-0005-0000-0000-0000BF3E0000}"/>
    <cellStyle name="40% - Accent6 67 72" xfId="16067" xr:uid="{00000000-0005-0000-0000-0000C03E0000}"/>
    <cellStyle name="40% - Accent6 67 73" xfId="16068" xr:uid="{00000000-0005-0000-0000-0000C13E0000}"/>
    <cellStyle name="40% - Accent6 67 74" xfId="16069" xr:uid="{00000000-0005-0000-0000-0000C23E0000}"/>
    <cellStyle name="40% - Accent6 67 75" xfId="16070" xr:uid="{00000000-0005-0000-0000-0000C33E0000}"/>
    <cellStyle name="40% - Accent6 67 76" xfId="16071" xr:uid="{00000000-0005-0000-0000-0000C43E0000}"/>
    <cellStyle name="40% - Accent6 67 77" xfId="16072" xr:uid="{00000000-0005-0000-0000-0000C53E0000}"/>
    <cellStyle name="40% - Accent6 67 78" xfId="16073" xr:uid="{00000000-0005-0000-0000-0000C63E0000}"/>
    <cellStyle name="40% - Accent6 67 79" xfId="16074" xr:uid="{00000000-0005-0000-0000-0000C73E0000}"/>
    <cellStyle name="40% - Accent6 67 8" xfId="16075" xr:uid="{00000000-0005-0000-0000-0000C83E0000}"/>
    <cellStyle name="40% - Accent6 67 80" xfId="16076" xr:uid="{00000000-0005-0000-0000-0000C93E0000}"/>
    <cellStyle name="40% - Accent6 67 81" xfId="16077" xr:uid="{00000000-0005-0000-0000-0000CA3E0000}"/>
    <cellStyle name="40% - Accent6 67 82" xfId="16078" xr:uid="{00000000-0005-0000-0000-0000CB3E0000}"/>
    <cellStyle name="40% - Accent6 67 83" xfId="16079" xr:uid="{00000000-0005-0000-0000-0000CC3E0000}"/>
    <cellStyle name="40% - Accent6 67 84" xfId="16080" xr:uid="{00000000-0005-0000-0000-0000CD3E0000}"/>
    <cellStyle name="40% - Accent6 67 85" xfId="16081" xr:uid="{00000000-0005-0000-0000-0000CE3E0000}"/>
    <cellStyle name="40% - Accent6 67 86" xfId="16082" xr:uid="{00000000-0005-0000-0000-0000CF3E0000}"/>
    <cellStyle name="40% - Accent6 67 87" xfId="16083" xr:uid="{00000000-0005-0000-0000-0000D03E0000}"/>
    <cellStyle name="40% - Accent6 67 88" xfId="16084" xr:uid="{00000000-0005-0000-0000-0000D13E0000}"/>
    <cellStyle name="40% - Accent6 67 89" xfId="16085" xr:uid="{00000000-0005-0000-0000-0000D23E0000}"/>
    <cellStyle name="40% - Accent6 67 9" xfId="16086" xr:uid="{00000000-0005-0000-0000-0000D33E0000}"/>
    <cellStyle name="40% - Accent6 67 90" xfId="16087" xr:uid="{00000000-0005-0000-0000-0000D43E0000}"/>
    <cellStyle name="40% - Accent6 67 91" xfId="16088" xr:uid="{00000000-0005-0000-0000-0000D53E0000}"/>
    <cellStyle name="40% - Accent6 67 92" xfId="16089" xr:uid="{00000000-0005-0000-0000-0000D63E0000}"/>
    <cellStyle name="40% - Accent6 67 93" xfId="16090" xr:uid="{00000000-0005-0000-0000-0000D73E0000}"/>
    <cellStyle name="40% - Accent6 68" xfId="16091" xr:uid="{00000000-0005-0000-0000-0000D83E0000}"/>
    <cellStyle name="40% - Accent6 68 10" xfId="16092" xr:uid="{00000000-0005-0000-0000-0000D93E0000}"/>
    <cellStyle name="40% - Accent6 68 11" xfId="16093" xr:uid="{00000000-0005-0000-0000-0000DA3E0000}"/>
    <cellStyle name="40% - Accent6 68 12" xfId="16094" xr:uid="{00000000-0005-0000-0000-0000DB3E0000}"/>
    <cellStyle name="40% - Accent6 68 13" xfId="16095" xr:uid="{00000000-0005-0000-0000-0000DC3E0000}"/>
    <cellStyle name="40% - Accent6 68 14" xfId="16096" xr:uid="{00000000-0005-0000-0000-0000DD3E0000}"/>
    <cellStyle name="40% - Accent6 68 15" xfId="16097" xr:uid="{00000000-0005-0000-0000-0000DE3E0000}"/>
    <cellStyle name="40% - Accent6 68 16" xfId="16098" xr:uid="{00000000-0005-0000-0000-0000DF3E0000}"/>
    <cellStyle name="40% - Accent6 68 17" xfId="16099" xr:uid="{00000000-0005-0000-0000-0000E03E0000}"/>
    <cellStyle name="40% - Accent6 68 18" xfId="16100" xr:uid="{00000000-0005-0000-0000-0000E13E0000}"/>
    <cellStyle name="40% - Accent6 68 19" xfId="16101" xr:uid="{00000000-0005-0000-0000-0000E23E0000}"/>
    <cellStyle name="40% - Accent6 68 2" xfId="16102" xr:uid="{00000000-0005-0000-0000-0000E33E0000}"/>
    <cellStyle name="40% - Accent6 68 20" xfId="16103" xr:uid="{00000000-0005-0000-0000-0000E43E0000}"/>
    <cellStyle name="40% - Accent6 68 21" xfId="16104" xr:uid="{00000000-0005-0000-0000-0000E53E0000}"/>
    <cellStyle name="40% - Accent6 68 22" xfId="16105" xr:uid="{00000000-0005-0000-0000-0000E63E0000}"/>
    <cellStyle name="40% - Accent6 68 23" xfId="16106" xr:uid="{00000000-0005-0000-0000-0000E73E0000}"/>
    <cellStyle name="40% - Accent6 68 24" xfId="16107" xr:uid="{00000000-0005-0000-0000-0000E83E0000}"/>
    <cellStyle name="40% - Accent6 68 25" xfId="16108" xr:uid="{00000000-0005-0000-0000-0000E93E0000}"/>
    <cellStyle name="40% - Accent6 68 26" xfId="16109" xr:uid="{00000000-0005-0000-0000-0000EA3E0000}"/>
    <cellStyle name="40% - Accent6 68 27" xfId="16110" xr:uid="{00000000-0005-0000-0000-0000EB3E0000}"/>
    <cellStyle name="40% - Accent6 68 28" xfId="16111" xr:uid="{00000000-0005-0000-0000-0000EC3E0000}"/>
    <cellStyle name="40% - Accent6 68 29" xfId="16112" xr:uid="{00000000-0005-0000-0000-0000ED3E0000}"/>
    <cellStyle name="40% - Accent6 68 3" xfId="16113" xr:uid="{00000000-0005-0000-0000-0000EE3E0000}"/>
    <cellStyle name="40% - Accent6 68 30" xfId="16114" xr:uid="{00000000-0005-0000-0000-0000EF3E0000}"/>
    <cellStyle name="40% - Accent6 68 31" xfId="16115" xr:uid="{00000000-0005-0000-0000-0000F03E0000}"/>
    <cellStyle name="40% - Accent6 68 32" xfId="16116" xr:uid="{00000000-0005-0000-0000-0000F13E0000}"/>
    <cellStyle name="40% - Accent6 68 33" xfId="16117" xr:uid="{00000000-0005-0000-0000-0000F23E0000}"/>
    <cellStyle name="40% - Accent6 68 34" xfId="16118" xr:uid="{00000000-0005-0000-0000-0000F33E0000}"/>
    <cellStyle name="40% - Accent6 68 35" xfId="16119" xr:uid="{00000000-0005-0000-0000-0000F43E0000}"/>
    <cellStyle name="40% - Accent6 68 36" xfId="16120" xr:uid="{00000000-0005-0000-0000-0000F53E0000}"/>
    <cellStyle name="40% - Accent6 68 37" xfId="16121" xr:uid="{00000000-0005-0000-0000-0000F63E0000}"/>
    <cellStyle name="40% - Accent6 68 38" xfId="16122" xr:uid="{00000000-0005-0000-0000-0000F73E0000}"/>
    <cellStyle name="40% - Accent6 68 39" xfId="16123" xr:uid="{00000000-0005-0000-0000-0000F83E0000}"/>
    <cellStyle name="40% - Accent6 68 4" xfId="16124" xr:uid="{00000000-0005-0000-0000-0000F93E0000}"/>
    <cellStyle name="40% - Accent6 68 40" xfId="16125" xr:uid="{00000000-0005-0000-0000-0000FA3E0000}"/>
    <cellStyle name="40% - Accent6 68 41" xfId="16126" xr:uid="{00000000-0005-0000-0000-0000FB3E0000}"/>
    <cellStyle name="40% - Accent6 68 42" xfId="16127" xr:uid="{00000000-0005-0000-0000-0000FC3E0000}"/>
    <cellStyle name="40% - Accent6 68 43" xfId="16128" xr:uid="{00000000-0005-0000-0000-0000FD3E0000}"/>
    <cellStyle name="40% - Accent6 68 44" xfId="16129" xr:uid="{00000000-0005-0000-0000-0000FE3E0000}"/>
    <cellStyle name="40% - Accent6 68 45" xfId="16130" xr:uid="{00000000-0005-0000-0000-0000FF3E0000}"/>
    <cellStyle name="40% - Accent6 68 46" xfId="16131" xr:uid="{00000000-0005-0000-0000-0000003F0000}"/>
    <cellStyle name="40% - Accent6 68 47" xfId="16132" xr:uid="{00000000-0005-0000-0000-0000013F0000}"/>
    <cellStyle name="40% - Accent6 68 48" xfId="16133" xr:uid="{00000000-0005-0000-0000-0000023F0000}"/>
    <cellStyle name="40% - Accent6 68 49" xfId="16134" xr:uid="{00000000-0005-0000-0000-0000033F0000}"/>
    <cellStyle name="40% - Accent6 68 5" xfId="16135" xr:uid="{00000000-0005-0000-0000-0000043F0000}"/>
    <cellStyle name="40% - Accent6 68 50" xfId="16136" xr:uid="{00000000-0005-0000-0000-0000053F0000}"/>
    <cellStyle name="40% - Accent6 68 51" xfId="16137" xr:uid="{00000000-0005-0000-0000-0000063F0000}"/>
    <cellStyle name="40% - Accent6 68 52" xfId="16138" xr:uid="{00000000-0005-0000-0000-0000073F0000}"/>
    <cellStyle name="40% - Accent6 68 53" xfId="16139" xr:uid="{00000000-0005-0000-0000-0000083F0000}"/>
    <cellStyle name="40% - Accent6 68 54" xfId="16140" xr:uid="{00000000-0005-0000-0000-0000093F0000}"/>
    <cellStyle name="40% - Accent6 68 55" xfId="16141" xr:uid="{00000000-0005-0000-0000-00000A3F0000}"/>
    <cellStyle name="40% - Accent6 68 56" xfId="16142" xr:uid="{00000000-0005-0000-0000-00000B3F0000}"/>
    <cellStyle name="40% - Accent6 68 57" xfId="16143" xr:uid="{00000000-0005-0000-0000-00000C3F0000}"/>
    <cellStyle name="40% - Accent6 68 58" xfId="16144" xr:uid="{00000000-0005-0000-0000-00000D3F0000}"/>
    <cellStyle name="40% - Accent6 68 59" xfId="16145" xr:uid="{00000000-0005-0000-0000-00000E3F0000}"/>
    <cellStyle name="40% - Accent6 68 6" xfId="16146" xr:uid="{00000000-0005-0000-0000-00000F3F0000}"/>
    <cellStyle name="40% - Accent6 68 60" xfId="16147" xr:uid="{00000000-0005-0000-0000-0000103F0000}"/>
    <cellStyle name="40% - Accent6 68 61" xfId="16148" xr:uid="{00000000-0005-0000-0000-0000113F0000}"/>
    <cellStyle name="40% - Accent6 68 62" xfId="16149" xr:uid="{00000000-0005-0000-0000-0000123F0000}"/>
    <cellStyle name="40% - Accent6 68 63" xfId="16150" xr:uid="{00000000-0005-0000-0000-0000133F0000}"/>
    <cellStyle name="40% - Accent6 68 64" xfId="16151" xr:uid="{00000000-0005-0000-0000-0000143F0000}"/>
    <cellStyle name="40% - Accent6 68 65" xfId="16152" xr:uid="{00000000-0005-0000-0000-0000153F0000}"/>
    <cellStyle name="40% - Accent6 68 66" xfId="16153" xr:uid="{00000000-0005-0000-0000-0000163F0000}"/>
    <cellStyle name="40% - Accent6 68 67" xfId="16154" xr:uid="{00000000-0005-0000-0000-0000173F0000}"/>
    <cellStyle name="40% - Accent6 68 68" xfId="16155" xr:uid="{00000000-0005-0000-0000-0000183F0000}"/>
    <cellStyle name="40% - Accent6 68 69" xfId="16156" xr:uid="{00000000-0005-0000-0000-0000193F0000}"/>
    <cellStyle name="40% - Accent6 68 7" xfId="16157" xr:uid="{00000000-0005-0000-0000-00001A3F0000}"/>
    <cellStyle name="40% - Accent6 68 70" xfId="16158" xr:uid="{00000000-0005-0000-0000-00001B3F0000}"/>
    <cellStyle name="40% - Accent6 68 71" xfId="16159" xr:uid="{00000000-0005-0000-0000-00001C3F0000}"/>
    <cellStyle name="40% - Accent6 68 72" xfId="16160" xr:uid="{00000000-0005-0000-0000-00001D3F0000}"/>
    <cellStyle name="40% - Accent6 68 73" xfId="16161" xr:uid="{00000000-0005-0000-0000-00001E3F0000}"/>
    <cellStyle name="40% - Accent6 68 74" xfId="16162" xr:uid="{00000000-0005-0000-0000-00001F3F0000}"/>
    <cellStyle name="40% - Accent6 68 75" xfId="16163" xr:uid="{00000000-0005-0000-0000-0000203F0000}"/>
    <cellStyle name="40% - Accent6 68 76" xfId="16164" xr:uid="{00000000-0005-0000-0000-0000213F0000}"/>
    <cellStyle name="40% - Accent6 68 77" xfId="16165" xr:uid="{00000000-0005-0000-0000-0000223F0000}"/>
    <cellStyle name="40% - Accent6 68 78" xfId="16166" xr:uid="{00000000-0005-0000-0000-0000233F0000}"/>
    <cellStyle name="40% - Accent6 68 79" xfId="16167" xr:uid="{00000000-0005-0000-0000-0000243F0000}"/>
    <cellStyle name="40% - Accent6 68 8" xfId="16168" xr:uid="{00000000-0005-0000-0000-0000253F0000}"/>
    <cellStyle name="40% - Accent6 68 80" xfId="16169" xr:uid="{00000000-0005-0000-0000-0000263F0000}"/>
    <cellStyle name="40% - Accent6 68 81" xfId="16170" xr:uid="{00000000-0005-0000-0000-0000273F0000}"/>
    <cellStyle name="40% - Accent6 68 82" xfId="16171" xr:uid="{00000000-0005-0000-0000-0000283F0000}"/>
    <cellStyle name="40% - Accent6 68 83" xfId="16172" xr:uid="{00000000-0005-0000-0000-0000293F0000}"/>
    <cellStyle name="40% - Accent6 68 84" xfId="16173" xr:uid="{00000000-0005-0000-0000-00002A3F0000}"/>
    <cellStyle name="40% - Accent6 68 85" xfId="16174" xr:uid="{00000000-0005-0000-0000-00002B3F0000}"/>
    <cellStyle name="40% - Accent6 68 86" xfId="16175" xr:uid="{00000000-0005-0000-0000-00002C3F0000}"/>
    <cellStyle name="40% - Accent6 68 87" xfId="16176" xr:uid="{00000000-0005-0000-0000-00002D3F0000}"/>
    <cellStyle name="40% - Accent6 68 88" xfId="16177" xr:uid="{00000000-0005-0000-0000-00002E3F0000}"/>
    <cellStyle name="40% - Accent6 68 89" xfId="16178" xr:uid="{00000000-0005-0000-0000-00002F3F0000}"/>
    <cellStyle name="40% - Accent6 68 9" xfId="16179" xr:uid="{00000000-0005-0000-0000-0000303F0000}"/>
    <cellStyle name="40% - Accent6 68 90" xfId="16180" xr:uid="{00000000-0005-0000-0000-0000313F0000}"/>
    <cellStyle name="40% - Accent6 68 91" xfId="16181" xr:uid="{00000000-0005-0000-0000-0000323F0000}"/>
    <cellStyle name="40% - Accent6 68 92" xfId="16182" xr:uid="{00000000-0005-0000-0000-0000333F0000}"/>
    <cellStyle name="40% - Accent6 68 93" xfId="16183" xr:uid="{00000000-0005-0000-0000-0000343F0000}"/>
    <cellStyle name="40% - Accent6 69" xfId="16184" xr:uid="{00000000-0005-0000-0000-0000353F0000}"/>
    <cellStyle name="40% - Accent6 69 10" xfId="16185" xr:uid="{00000000-0005-0000-0000-0000363F0000}"/>
    <cellStyle name="40% - Accent6 69 11" xfId="16186" xr:uid="{00000000-0005-0000-0000-0000373F0000}"/>
    <cellStyle name="40% - Accent6 69 12" xfId="16187" xr:uid="{00000000-0005-0000-0000-0000383F0000}"/>
    <cellStyle name="40% - Accent6 69 13" xfId="16188" xr:uid="{00000000-0005-0000-0000-0000393F0000}"/>
    <cellStyle name="40% - Accent6 69 14" xfId="16189" xr:uid="{00000000-0005-0000-0000-00003A3F0000}"/>
    <cellStyle name="40% - Accent6 69 15" xfId="16190" xr:uid="{00000000-0005-0000-0000-00003B3F0000}"/>
    <cellStyle name="40% - Accent6 69 16" xfId="16191" xr:uid="{00000000-0005-0000-0000-00003C3F0000}"/>
    <cellStyle name="40% - Accent6 69 17" xfId="16192" xr:uid="{00000000-0005-0000-0000-00003D3F0000}"/>
    <cellStyle name="40% - Accent6 69 18" xfId="16193" xr:uid="{00000000-0005-0000-0000-00003E3F0000}"/>
    <cellStyle name="40% - Accent6 69 19" xfId="16194" xr:uid="{00000000-0005-0000-0000-00003F3F0000}"/>
    <cellStyle name="40% - Accent6 69 2" xfId="16195" xr:uid="{00000000-0005-0000-0000-0000403F0000}"/>
    <cellStyle name="40% - Accent6 69 20" xfId="16196" xr:uid="{00000000-0005-0000-0000-0000413F0000}"/>
    <cellStyle name="40% - Accent6 69 21" xfId="16197" xr:uid="{00000000-0005-0000-0000-0000423F0000}"/>
    <cellStyle name="40% - Accent6 69 22" xfId="16198" xr:uid="{00000000-0005-0000-0000-0000433F0000}"/>
    <cellStyle name="40% - Accent6 69 23" xfId="16199" xr:uid="{00000000-0005-0000-0000-0000443F0000}"/>
    <cellStyle name="40% - Accent6 69 24" xfId="16200" xr:uid="{00000000-0005-0000-0000-0000453F0000}"/>
    <cellStyle name="40% - Accent6 69 25" xfId="16201" xr:uid="{00000000-0005-0000-0000-0000463F0000}"/>
    <cellStyle name="40% - Accent6 69 26" xfId="16202" xr:uid="{00000000-0005-0000-0000-0000473F0000}"/>
    <cellStyle name="40% - Accent6 69 27" xfId="16203" xr:uid="{00000000-0005-0000-0000-0000483F0000}"/>
    <cellStyle name="40% - Accent6 69 28" xfId="16204" xr:uid="{00000000-0005-0000-0000-0000493F0000}"/>
    <cellStyle name="40% - Accent6 69 29" xfId="16205" xr:uid="{00000000-0005-0000-0000-00004A3F0000}"/>
    <cellStyle name="40% - Accent6 69 3" xfId="16206" xr:uid="{00000000-0005-0000-0000-00004B3F0000}"/>
    <cellStyle name="40% - Accent6 69 30" xfId="16207" xr:uid="{00000000-0005-0000-0000-00004C3F0000}"/>
    <cellStyle name="40% - Accent6 69 31" xfId="16208" xr:uid="{00000000-0005-0000-0000-00004D3F0000}"/>
    <cellStyle name="40% - Accent6 69 32" xfId="16209" xr:uid="{00000000-0005-0000-0000-00004E3F0000}"/>
    <cellStyle name="40% - Accent6 69 33" xfId="16210" xr:uid="{00000000-0005-0000-0000-00004F3F0000}"/>
    <cellStyle name="40% - Accent6 69 34" xfId="16211" xr:uid="{00000000-0005-0000-0000-0000503F0000}"/>
    <cellStyle name="40% - Accent6 69 35" xfId="16212" xr:uid="{00000000-0005-0000-0000-0000513F0000}"/>
    <cellStyle name="40% - Accent6 69 36" xfId="16213" xr:uid="{00000000-0005-0000-0000-0000523F0000}"/>
    <cellStyle name="40% - Accent6 69 37" xfId="16214" xr:uid="{00000000-0005-0000-0000-0000533F0000}"/>
    <cellStyle name="40% - Accent6 69 38" xfId="16215" xr:uid="{00000000-0005-0000-0000-0000543F0000}"/>
    <cellStyle name="40% - Accent6 69 39" xfId="16216" xr:uid="{00000000-0005-0000-0000-0000553F0000}"/>
    <cellStyle name="40% - Accent6 69 4" xfId="16217" xr:uid="{00000000-0005-0000-0000-0000563F0000}"/>
    <cellStyle name="40% - Accent6 69 40" xfId="16218" xr:uid="{00000000-0005-0000-0000-0000573F0000}"/>
    <cellStyle name="40% - Accent6 69 41" xfId="16219" xr:uid="{00000000-0005-0000-0000-0000583F0000}"/>
    <cellStyle name="40% - Accent6 69 42" xfId="16220" xr:uid="{00000000-0005-0000-0000-0000593F0000}"/>
    <cellStyle name="40% - Accent6 69 43" xfId="16221" xr:uid="{00000000-0005-0000-0000-00005A3F0000}"/>
    <cellStyle name="40% - Accent6 69 44" xfId="16222" xr:uid="{00000000-0005-0000-0000-00005B3F0000}"/>
    <cellStyle name="40% - Accent6 69 45" xfId="16223" xr:uid="{00000000-0005-0000-0000-00005C3F0000}"/>
    <cellStyle name="40% - Accent6 69 46" xfId="16224" xr:uid="{00000000-0005-0000-0000-00005D3F0000}"/>
    <cellStyle name="40% - Accent6 69 47" xfId="16225" xr:uid="{00000000-0005-0000-0000-00005E3F0000}"/>
    <cellStyle name="40% - Accent6 69 48" xfId="16226" xr:uid="{00000000-0005-0000-0000-00005F3F0000}"/>
    <cellStyle name="40% - Accent6 69 49" xfId="16227" xr:uid="{00000000-0005-0000-0000-0000603F0000}"/>
    <cellStyle name="40% - Accent6 69 5" xfId="16228" xr:uid="{00000000-0005-0000-0000-0000613F0000}"/>
    <cellStyle name="40% - Accent6 69 50" xfId="16229" xr:uid="{00000000-0005-0000-0000-0000623F0000}"/>
    <cellStyle name="40% - Accent6 69 51" xfId="16230" xr:uid="{00000000-0005-0000-0000-0000633F0000}"/>
    <cellStyle name="40% - Accent6 69 52" xfId="16231" xr:uid="{00000000-0005-0000-0000-0000643F0000}"/>
    <cellStyle name="40% - Accent6 69 53" xfId="16232" xr:uid="{00000000-0005-0000-0000-0000653F0000}"/>
    <cellStyle name="40% - Accent6 69 54" xfId="16233" xr:uid="{00000000-0005-0000-0000-0000663F0000}"/>
    <cellStyle name="40% - Accent6 69 55" xfId="16234" xr:uid="{00000000-0005-0000-0000-0000673F0000}"/>
    <cellStyle name="40% - Accent6 69 56" xfId="16235" xr:uid="{00000000-0005-0000-0000-0000683F0000}"/>
    <cellStyle name="40% - Accent6 69 57" xfId="16236" xr:uid="{00000000-0005-0000-0000-0000693F0000}"/>
    <cellStyle name="40% - Accent6 69 58" xfId="16237" xr:uid="{00000000-0005-0000-0000-00006A3F0000}"/>
    <cellStyle name="40% - Accent6 69 59" xfId="16238" xr:uid="{00000000-0005-0000-0000-00006B3F0000}"/>
    <cellStyle name="40% - Accent6 69 6" xfId="16239" xr:uid="{00000000-0005-0000-0000-00006C3F0000}"/>
    <cellStyle name="40% - Accent6 69 60" xfId="16240" xr:uid="{00000000-0005-0000-0000-00006D3F0000}"/>
    <cellStyle name="40% - Accent6 69 61" xfId="16241" xr:uid="{00000000-0005-0000-0000-00006E3F0000}"/>
    <cellStyle name="40% - Accent6 69 62" xfId="16242" xr:uid="{00000000-0005-0000-0000-00006F3F0000}"/>
    <cellStyle name="40% - Accent6 69 63" xfId="16243" xr:uid="{00000000-0005-0000-0000-0000703F0000}"/>
    <cellStyle name="40% - Accent6 69 64" xfId="16244" xr:uid="{00000000-0005-0000-0000-0000713F0000}"/>
    <cellStyle name="40% - Accent6 69 65" xfId="16245" xr:uid="{00000000-0005-0000-0000-0000723F0000}"/>
    <cellStyle name="40% - Accent6 69 66" xfId="16246" xr:uid="{00000000-0005-0000-0000-0000733F0000}"/>
    <cellStyle name="40% - Accent6 69 67" xfId="16247" xr:uid="{00000000-0005-0000-0000-0000743F0000}"/>
    <cellStyle name="40% - Accent6 69 68" xfId="16248" xr:uid="{00000000-0005-0000-0000-0000753F0000}"/>
    <cellStyle name="40% - Accent6 69 69" xfId="16249" xr:uid="{00000000-0005-0000-0000-0000763F0000}"/>
    <cellStyle name="40% - Accent6 69 7" xfId="16250" xr:uid="{00000000-0005-0000-0000-0000773F0000}"/>
    <cellStyle name="40% - Accent6 69 70" xfId="16251" xr:uid="{00000000-0005-0000-0000-0000783F0000}"/>
    <cellStyle name="40% - Accent6 69 71" xfId="16252" xr:uid="{00000000-0005-0000-0000-0000793F0000}"/>
    <cellStyle name="40% - Accent6 69 72" xfId="16253" xr:uid="{00000000-0005-0000-0000-00007A3F0000}"/>
    <cellStyle name="40% - Accent6 69 73" xfId="16254" xr:uid="{00000000-0005-0000-0000-00007B3F0000}"/>
    <cellStyle name="40% - Accent6 69 74" xfId="16255" xr:uid="{00000000-0005-0000-0000-00007C3F0000}"/>
    <cellStyle name="40% - Accent6 69 75" xfId="16256" xr:uid="{00000000-0005-0000-0000-00007D3F0000}"/>
    <cellStyle name="40% - Accent6 69 76" xfId="16257" xr:uid="{00000000-0005-0000-0000-00007E3F0000}"/>
    <cellStyle name="40% - Accent6 69 77" xfId="16258" xr:uid="{00000000-0005-0000-0000-00007F3F0000}"/>
    <cellStyle name="40% - Accent6 69 78" xfId="16259" xr:uid="{00000000-0005-0000-0000-0000803F0000}"/>
    <cellStyle name="40% - Accent6 69 79" xfId="16260" xr:uid="{00000000-0005-0000-0000-0000813F0000}"/>
    <cellStyle name="40% - Accent6 69 8" xfId="16261" xr:uid="{00000000-0005-0000-0000-0000823F0000}"/>
    <cellStyle name="40% - Accent6 69 80" xfId="16262" xr:uid="{00000000-0005-0000-0000-0000833F0000}"/>
    <cellStyle name="40% - Accent6 69 81" xfId="16263" xr:uid="{00000000-0005-0000-0000-0000843F0000}"/>
    <cellStyle name="40% - Accent6 69 82" xfId="16264" xr:uid="{00000000-0005-0000-0000-0000853F0000}"/>
    <cellStyle name="40% - Accent6 69 83" xfId="16265" xr:uid="{00000000-0005-0000-0000-0000863F0000}"/>
    <cellStyle name="40% - Accent6 69 84" xfId="16266" xr:uid="{00000000-0005-0000-0000-0000873F0000}"/>
    <cellStyle name="40% - Accent6 69 85" xfId="16267" xr:uid="{00000000-0005-0000-0000-0000883F0000}"/>
    <cellStyle name="40% - Accent6 69 86" xfId="16268" xr:uid="{00000000-0005-0000-0000-0000893F0000}"/>
    <cellStyle name="40% - Accent6 69 87" xfId="16269" xr:uid="{00000000-0005-0000-0000-00008A3F0000}"/>
    <cellStyle name="40% - Accent6 69 88" xfId="16270" xr:uid="{00000000-0005-0000-0000-00008B3F0000}"/>
    <cellStyle name="40% - Accent6 69 89" xfId="16271" xr:uid="{00000000-0005-0000-0000-00008C3F0000}"/>
    <cellStyle name="40% - Accent6 69 9" xfId="16272" xr:uid="{00000000-0005-0000-0000-00008D3F0000}"/>
    <cellStyle name="40% - Accent6 69 90" xfId="16273" xr:uid="{00000000-0005-0000-0000-00008E3F0000}"/>
    <cellStyle name="40% - Accent6 69 91" xfId="16274" xr:uid="{00000000-0005-0000-0000-00008F3F0000}"/>
    <cellStyle name="40% - Accent6 69 92" xfId="16275" xr:uid="{00000000-0005-0000-0000-0000903F0000}"/>
    <cellStyle name="40% - Accent6 69 93" xfId="16276" xr:uid="{00000000-0005-0000-0000-0000913F0000}"/>
    <cellStyle name="40% - Accent6 7" xfId="16277" xr:uid="{00000000-0005-0000-0000-0000923F0000}"/>
    <cellStyle name="40% - Accent6 7 10" xfId="16278" xr:uid="{00000000-0005-0000-0000-0000933F0000}"/>
    <cellStyle name="40% - Accent6 7 11" xfId="16279" xr:uid="{00000000-0005-0000-0000-0000943F0000}"/>
    <cellStyle name="40% - Accent6 7 12" xfId="16280" xr:uid="{00000000-0005-0000-0000-0000953F0000}"/>
    <cellStyle name="40% - Accent6 7 2" xfId="16281" xr:uid="{00000000-0005-0000-0000-0000963F0000}"/>
    <cellStyle name="40% - Accent6 7 2 10" xfId="16282" xr:uid="{00000000-0005-0000-0000-0000973F0000}"/>
    <cellStyle name="40% - Accent6 7 2 11" xfId="16283" xr:uid="{00000000-0005-0000-0000-0000983F0000}"/>
    <cellStyle name="40% - Accent6 7 2 2" xfId="16284" xr:uid="{00000000-0005-0000-0000-0000993F0000}"/>
    <cellStyle name="40% - Accent6 7 2 2 10" xfId="16285" xr:uid="{00000000-0005-0000-0000-00009A3F0000}"/>
    <cellStyle name="40% - Accent6 7 2 2 11" xfId="16286" xr:uid="{00000000-0005-0000-0000-00009B3F0000}"/>
    <cellStyle name="40% - Accent6 7 2 2 2" xfId="16287" xr:uid="{00000000-0005-0000-0000-00009C3F0000}"/>
    <cellStyle name="40% - Accent6 7 2 2 2 2" xfId="16288" xr:uid="{00000000-0005-0000-0000-00009D3F0000}"/>
    <cellStyle name="40% - Accent6 7 2 2 3" xfId="16289" xr:uid="{00000000-0005-0000-0000-00009E3F0000}"/>
    <cellStyle name="40% - Accent6 7 2 2 4" xfId="16290" xr:uid="{00000000-0005-0000-0000-00009F3F0000}"/>
    <cellStyle name="40% - Accent6 7 2 2 5" xfId="16291" xr:uid="{00000000-0005-0000-0000-0000A03F0000}"/>
    <cellStyle name="40% - Accent6 7 2 2 6" xfId="16292" xr:uid="{00000000-0005-0000-0000-0000A13F0000}"/>
    <cellStyle name="40% - Accent6 7 2 2 7" xfId="16293" xr:uid="{00000000-0005-0000-0000-0000A23F0000}"/>
    <cellStyle name="40% - Accent6 7 2 2 8" xfId="16294" xr:uid="{00000000-0005-0000-0000-0000A33F0000}"/>
    <cellStyle name="40% - Accent6 7 2 2 9" xfId="16295" xr:uid="{00000000-0005-0000-0000-0000A43F0000}"/>
    <cellStyle name="40% - Accent6 7 2 3" xfId="16296" xr:uid="{00000000-0005-0000-0000-0000A53F0000}"/>
    <cellStyle name="40% - Accent6 7 2 3 2" xfId="16297" xr:uid="{00000000-0005-0000-0000-0000A63F0000}"/>
    <cellStyle name="40% - Accent6 7 2 4" xfId="16298" xr:uid="{00000000-0005-0000-0000-0000A73F0000}"/>
    <cellStyle name="40% - Accent6 7 2 5" xfId="16299" xr:uid="{00000000-0005-0000-0000-0000A83F0000}"/>
    <cellStyle name="40% - Accent6 7 2 6" xfId="16300" xr:uid="{00000000-0005-0000-0000-0000A93F0000}"/>
    <cellStyle name="40% - Accent6 7 2 7" xfId="16301" xr:uid="{00000000-0005-0000-0000-0000AA3F0000}"/>
    <cellStyle name="40% - Accent6 7 2 8" xfId="16302" xr:uid="{00000000-0005-0000-0000-0000AB3F0000}"/>
    <cellStyle name="40% - Accent6 7 2 9" xfId="16303" xr:uid="{00000000-0005-0000-0000-0000AC3F0000}"/>
    <cellStyle name="40% - Accent6 7 3" xfId="16304" xr:uid="{00000000-0005-0000-0000-0000AD3F0000}"/>
    <cellStyle name="40% - Accent6 7 3 10" xfId="16305" xr:uid="{00000000-0005-0000-0000-0000AE3F0000}"/>
    <cellStyle name="40% - Accent6 7 3 11" xfId="16306" xr:uid="{00000000-0005-0000-0000-0000AF3F0000}"/>
    <cellStyle name="40% - Accent6 7 3 2" xfId="16307" xr:uid="{00000000-0005-0000-0000-0000B03F0000}"/>
    <cellStyle name="40% - Accent6 7 3 3" xfId="16308" xr:uid="{00000000-0005-0000-0000-0000B13F0000}"/>
    <cellStyle name="40% - Accent6 7 3 4" xfId="16309" xr:uid="{00000000-0005-0000-0000-0000B23F0000}"/>
    <cellStyle name="40% - Accent6 7 3 5" xfId="16310" xr:uid="{00000000-0005-0000-0000-0000B33F0000}"/>
    <cellStyle name="40% - Accent6 7 3 6" xfId="16311" xr:uid="{00000000-0005-0000-0000-0000B43F0000}"/>
    <cellStyle name="40% - Accent6 7 3 7" xfId="16312" xr:uid="{00000000-0005-0000-0000-0000B53F0000}"/>
    <cellStyle name="40% - Accent6 7 3 8" xfId="16313" xr:uid="{00000000-0005-0000-0000-0000B63F0000}"/>
    <cellStyle name="40% - Accent6 7 3 9" xfId="16314" xr:uid="{00000000-0005-0000-0000-0000B73F0000}"/>
    <cellStyle name="40% - Accent6 7 4" xfId="16315" xr:uid="{00000000-0005-0000-0000-0000B83F0000}"/>
    <cellStyle name="40% - Accent6 7 4 2" xfId="16316" xr:uid="{00000000-0005-0000-0000-0000B93F0000}"/>
    <cellStyle name="40% - Accent6 7 5" xfId="16317" xr:uid="{00000000-0005-0000-0000-0000BA3F0000}"/>
    <cellStyle name="40% - Accent6 7 5 2" xfId="16318" xr:uid="{00000000-0005-0000-0000-0000BB3F0000}"/>
    <cellStyle name="40% - Accent6 7 6" xfId="16319" xr:uid="{00000000-0005-0000-0000-0000BC3F0000}"/>
    <cellStyle name="40% - Accent6 7 7" xfId="16320" xr:uid="{00000000-0005-0000-0000-0000BD3F0000}"/>
    <cellStyle name="40% - Accent6 7 8" xfId="16321" xr:uid="{00000000-0005-0000-0000-0000BE3F0000}"/>
    <cellStyle name="40% - Accent6 7 9" xfId="16322" xr:uid="{00000000-0005-0000-0000-0000BF3F0000}"/>
    <cellStyle name="40% - Accent6 70" xfId="16323" xr:uid="{00000000-0005-0000-0000-0000C03F0000}"/>
    <cellStyle name="40% - Accent6 71" xfId="16324" xr:uid="{00000000-0005-0000-0000-0000C13F0000}"/>
    <cellStyle name="40% - Accent6 72" xfId="16325" xr:uid="{00000000-0005-0000-0000-0000C23F0000}"/>
    <cellStyle name="40% - Accent6 73" xfId="16326" xr:uid="{00000000-0005-0000-0000-0000C33F0000}"/>
    <cellStyle name="40% - Accent6 74" xfId="16327" xr:uid="{00000000-0005-0000-0000-0000C43F0000}"/>
    <cellStyle name="40% - Accent6 75" xfId="16328" xr:uid="{00000000-0005-0000-0000-0000C53F0000}"/>
    <cellStyle name="40% - Accent6 76" xfId="16329" xr:uid="{00000000-0005-0000-0000-0000C63F0000}"/>
    <cellStyle name="40% - Accent6 77" xfId="16330" xr:uid="{00000000-0005-0000-0000-0000C73F0000}"/>
    <cellStyle name="40% - Accent6 78" xfId="16331" xr:uid="{00000000-0005-0000-0000-0000C83F0000}"/>
    <cellStyle name="40% - Accent6 79" xfId="16332" xr:uid="{00000000-0005-0000-0000-0000C93F0000}"/>
    <cellStyle name="40% - Accent6 8" xfId="16333" xr:uid="{00000000-0005-0000-0000-0000CA3F0000}"/>
    <cellStyle name="40% - Accent6 8 10" xfId="16334" xr:uid="{00000000-0005-0000-0000-0000CB3F0000}"/>
    <cellStyle name="40% - Accent6 8 11" xfId="16335" xr:uid="{00000000-0005-0000-0000-0000CC3F0000}"/>
    <cellStyle name="40% - Accent6 8 2" xfId="16336" xr:uid="{00000000-0005-0000-0000-0000CD3F0000}"/>
    <cellStyle name="40% - Accent6 8 2 10" xfId="16337" xr:uid="{00000000-0005-0000-0000-0000CE3F0000}"/>
    <cellStyle name="40% - Accent6 8 2 2" xfId="16338" xr:uid="{00000000-0005-0000-0000-0000CF3F0000}"/>
    <cellStyle name="40% - Accent6 8 2 2 2" xfId="16339" xr:uid="{00000000-0005-0000-0000-0000D03F0000}"/>
    <cellStyle name="40% - Accent6 8 2 2 3" xfId="16340" xr:uid="{00000000-0005-0000-0000-0000D13F0000}"/>
    <cellStyle name="40% - Accent6 8 2 3" xfId="16341" xr:uid="{00000000-0005-0000-0000-0000D23F0000}"/>
    <cellStyle name="40% - Accent6 8 2 3 2" xfId="16342" xr:uid="{00000000-0005-0000-0000-0000D33F0000}"/>
    <cellStyle name="40% - Accent6 8 2 4" xfId="16343" xr:uid="{00000000-0005-0000-0000-0000D43F0000}"/>
    <cellStyle name="40% - Accent6 8 2 5" xfId="16344" xr:uid="{00000000-0005-0000-0000-0000D53F0000}"/>
    <cellStyle name="40% - Accent6 8 2 6" xfId="16345" xr:uid="{00000000-0005-0000-0000-0000D63F0000}"/>
    <cellStyle name="40% - Accent6 8 2 7" xfId="16346" xr:uid="{00000000-0005-0000-0000-0000D73F0000}"/>
    <cellStyle name="40% - Accent6 8 2 8" xfId="16347" xr:uid="{00000000-0005-0000-0000-0000D83F0000}"/>
    <cellStyle name="40% - Accent6 8 2 9" xfId="16348" xr:uid="{00000000-0005-0000-0000-0000D93F0000}"/>
    <cellStyle name="40% - Accent6 8 3" xfId="16349" xr:uid="{00000000-0005-0000-0000-0000DA3F0000}"/>
    <cellStyle name="40% - Accent6 8 3 2" xfId="16350" xr:uid="{00000000-0005-0000-0000-0000DB3F0000}"/>
    <cellStyle name="40% - Accent6 8 4" xfId="16351" xr:uid="{00000000-0005-0000-0000-0000DC3F0000}"/>
    <cellStyle name="40% - Accent6 8 4 2" xfId="16352" xr:uid="{00000000-0005-0000-0000-0000DD3F0000}"/>
    <cellStyle name="40% - Accent6 8 5" xfId="16353" xr:uid="{00000000-0005-0000-0000-0000DE3F0000}"/>
    <cellStyle name="40% - Accent6 8 5 2" xfId="16354" xr:uid="{00000000-0005-0000-0000-0000DF3F0000}"/>
    <cellStyle name="40% - Accent6 8 6" xfId="16355" xr:uid="{00000000-0005-0000-0000-0000E03F0000}"/>
    <cellStyle name="40% - Accent6 8 7" xfId="16356" xr:uid="{00000000-0005-0000-0000-0000E13F0000}"/>
    <cellStyle name="40% - Accent6 8 8" xfId="16357" xr:uid="{00000000-0005-0000-0000-0000E23F0000}"/>
    <cellStyle name="40% - Accent6 8 9" xfId="16358" xr:uid="{00000000-0005-0000-0000-0000E33F0000}"/>
    <cellStyle name="40% - Accent6 80" xfId="16359" xr:uid="{00000000-0005-0000-0000-0000E43F0000}"/>
    <cellStyle name="40% - Accent6 81" xfId="16360" xr:uid="{00000000-0005-0000-0000-0000E53F0000}"/>
    <cellStyle name="40% - Accent6 82" xfId="16361" xr:uid="{00000000-0005-0000-0000-0000E63F0000}"/>
    <cellStyle name="40% - Accent6 83" xfId="16362" xr:uid="{00000000-0005-0000-0000-0000E73F0000}"/>
    <cellStyle name="40% - Accent6 84" xfId="16363" xr:uid="{00000000-0005-0000-0000-0000E83F0000}"/>
    <cellStyle name="40% - Accent6 85" xfId="16364" xr:uid="{00000000-0005-0000-0000-0000E93F0000}"/>
    <cellStyle name="40% - Accent6 86" xfId="16365" xr:uid="{00000000-0005-0000-0000-0000EA3F0000}"/>
    <cellStyle name="40% - Accent6 87" xfId="16366" xr:uid="{00000000-0005-0000-0000-0000EB3F0000}"/>
    <cellStyle name="40% - Accent6 88" xfId="16367" xr:uid="{00000000-0005-0000-0000-0000EC3F0000}"/>
    <cellStyle name="40% - Accent6 89" xfId="16368" xr:uid="{00000000-0005-0000-0000-0000ED3F0000}"/>
    <cellStyle name="40% - Accent6 9" xfId="16369" xr:uid="{00000000-0005-0000-0000-0000EE3F0000}"/>
    <cellStyle name="40% - Accent6 9 10" xfId="16370" xr:uid="{00000000-0005-0000-0000-0000EF3F0000}"/>
    <cellStyle name="40% - Accent6 9 11" xfId="16371" xr:uid="{00000000-0005-0000-0000-0000F03F0000}"/>
    <cellStyle name="40% - Accent6 9 2" xfId="16372" xr:uid="{00000000-0005-0000-0000-0000F13F0000}"/>
    <cellStyle name="40% - Accent6 9 2 10" xfId="16373" xr:uid="{00000000-0005-0000-0000-0000F23F0000}"/>
    <cellStyle name="40% - Accent6 9 2 2" xfId="16374" xr:uid="{00000000-0005-0000-0000-0000F33F0000}"/>
    <cellStyle name="40% - Accent6 9 2 2 2" xfId="16375" xr:uid="{00000000-0005-0000-0000-0000F43F0000}"/>
    <cellStyle name="40% - Accent6 9 2 2 3" xfId="16376" xr:uid="{00000000-0005-0000-0000-0000F53F0000}"/>
    <cellStyle name="40% - Accent6 9 2 3" xfId="16377" xr:uid="{00000000-0005-0000-0000-0000F63F0000}"/>
    <cellStyle name="40% - Accent6 9 2 3 2" xfId="16378" xr:uid="{00000000-0005-0000-0000-0000F73F0000}"/>
    <cellStyle name="40% - Accent6 9 2 4" xfId="16379" xr:uid="{00000000-0005-0000-0000-0000F83F0000}"/>
    <cellStyle name="40% - Accent6 9 2 5" xfId="16380" xr:uid="{00000000-0005-0000-0000-0000F93F0000}"/>
    <cellStyle name="40% - Accent6 9 2 6" xfId="16381" xr:uid="{00000000-0005-0000-0000-0000FA3F0000}"/>
    <cellStyle name="40% - Accent6 9 2 7" xfId="16382" xr:uid="{00000000-0005-0000-0000-0000FB3F0000}"/>
    <cellStyle name="40% - Accent6 9 2 8" xfId="16383" xr:uid="{00000000-0005-0000-0000-0000FC3F0000}"/>
    <cellStyle name="40% - Accent6 9 2 9" xfId="16384" xr:uid="{00000000-0005-0000-0000-0000FD3F0000}"/>
    <cellStyle name="40% - Accent6 9 3" xfId="16385" xr:uid="{00000000-0005-0000-0000-0000FE3F0000}"/>
    <cellStyle name="40% - Accent6 9 3 2" xfId="16386" xr:uid="{00000000-0005-0000-0000-0000FF3F0000}"/>
    <cellStyle name="40% - Accent6 9 4" xfId="16387" xr:uid="{00000000-0005-0000-0000-000000400000}"/>
    <cellStyle name="40% - Accent6 9 4 2" xfId="16388" xr:uid="{00000000-0005-0000-0000-000001400000}"/>
    <cellStyle name="40% - Accent6 9 5" xfId="16389" xr:uid="{00000000-0005-0000-0000-000002400000}"/>
    <cellStyle name="40% - Accent6 9 5 2" xfId="16390" xr:uid="{00000000-0005-0000-0000-000003400000}"/>
    <cellStyle name="40% - Accent6 9 6" xfId="16391" xr:uid="{00000000-0005-0000-0000-000004400000}"/>
    <cellStyle name="40% - Accent6 9 7" xfId="16392" xr:uid="{00000000-0005-0000-0000-000005400000}"/>
    <cellStyle name="40% - Accent6 9 8" xfId="16393" xr:uid="{00000000-0005-0000-0000-000006400000}"/>
    <cellStyle name="40% - Accent6 9 9" xfId="16394" xr:uid="{00000000-0005-0000-0000-000007400000}"/>
    <cellStyle name="40% - Accent6 90" xfId="16395" xr:uid="{00000000-0005-0000-0000-000008400000}"/>
    <cellStyle name="40% - Accent6 91" xfId="16396" xr:uid="{00000000-0005-0000-0000-000009400000}"/>
    <cellStyle name="40% - Accent6 92" xfId="16397" xr:uid="{00000000-0005-0000-0000-00000A400000}"/>
    <cellStyle name="40% - Accent6 93" xfId="16398" xr:uid="{00000000-0005-0000-0000-00000B400000}"/>
    <cellStyle name="40% - Accent6 94" xfId="16399" xr:uid="{00000000-0005-0000-0000-00000C400000}"/>
    <cellStyle name="40% - Accent6 95" xfId="16400" xr:uid="{00000000-0005-0000-0000-00000D400000}"/>
    <cellStyle name="40% - Accent6 96" xfId="16401" xr:uid="{00000000-0005-0000-0000-00000E400000}"/>
    <cellStyle name="40% - Accent6 97" xfId="16402" xr:uid="{00000000-0005-0000-0000-00000F400000}"/>
    <cellStyle name="40% - Accent6 98" xfId="16403" xr:uid="{00000000-0005-0000-0000-000010400000}"/>
    <cellStyle name="40% - Accent6 99" xfId="16404" xr:uid="{00000000-0005-0000-0000-000011400000}"/>
    <cellStyle name="60% - Accent1 10" xfId="16405" xr:uid="{00000000-0005-0000-0000-000012400000}"/>
    <cellStyle name="60% - Accent1 10 2" xfId="16406" xr:uid="{00000000-0005-0000-0000-000013400000}"/>
    <cellStyle name="60% - Accent1 10 2 2" xfId="16407" xr:uid="{00000000-0005-0000-0000-000014400000}"/>
    <cellStyle name="60% - Accent1 10 2 2 2" xfId="16408" xr:uid="{00000000-0005-0000-0000-000015400000}"/>
    <cellStyle name="60% - Accent1 10 2 3" xfId="16409" xr:uid="{00000000-0005-0000-0000-000016400000}"/>
    <cellStyle name="60% - Accent1 10 3" xfId="16410" xr:uid="{00000000-0005-0000-0000-000017400000}"/>
    <cellStyle name="60% - Accent1 10 4" xfId="16411" xr:uid="{00000000-0005-0000-0000-000018400000}"/>
    <cellStyle name="60% - Accent1 10 5" xfId="16412" xr:uid="{00000000-0005-0000-0000-000019400000}"/>
    <cellStyle name="60% - Accent1 100" xfId="16413" xr:uid="{00000000-0005-0000-0000-00001A400000}"/>
    <cellStyle name="60% - Accent1 101" xfId="16414" xr:uid="{00000000-0005-0000-0000-00001B400000}"/>
    <cellStyle name="60% - Accent1 102" xfId="16415" xr:uid="{00000000-0005-0000-0000-00001C400000}"/>
    <cellStyle name="60% - Accent1 103" xfId="16416" xr:uid="{00000000-0005-0000-0000-00001D400000}"/>
    <cellStyle name="60% - Accent1 104" xfId="16417" xr:uid="{00000000-0005-0000-0000-00001E400000}"/>
    <cellStyle name="60% - Accent1 105" xfId="16418" xr:uid="{00000000-0005-0000-0000-00001F400000}"/>
    <cellStyle name="60% - Accent1 106" xfId="16419" xr:uid="{00000000-0005-0000-0000-000020400000}"/>
    <cellStyle name="60% - Accent1 107" xfId="16420" xr:uid="{00000000-0005-0000-0000-000021400000}"/>
    <cellStyle name="60% - Accent1 108" xfId="16421" xr:uid="{00000000-0005-0000-0000-000022400000}"/>
    <cellStyle name="60% - Accent1 109" xfId="16422" xr:uid="{00000000-0005-0000-0000-000023400000}"/>
    <cellStyle name="60% - Accent1 11" xfId="16423" xr:uid="{00000000-0005-0000-0000-000024400000}"/>
    <cellStyle name="60% - Accent1 11 2" xfId="16424" xr:uid="{00000000-0005-0000-0000-000025400000}"/>
    <cellStyle name="60% - Accent1 11 2 2" xfId="16425" xr:uid="{00000000-0005-0000-0000-000026400000}"/>
    <cellStyle name="60% - Accent1 11 2 2 2" xfId="16426" xr:uid="{00000000-0005-0000-0000-000027400000}"/>
    <cellStyle name="60% - Accent1 11 2 3" xfId="16427" xr:uid="{00000000-0005-0000-0000-000028400000}"/>
    <cellStyle name="60% - Accent1 11 3" xfId="16428" xr:uid="{00000000-0005-0000-0000-000029400000}"/>
    <cellStyle name="60% - Accent1 11 4" xfId="16429" xr:uid="{00000000-0005-0000-0000-00002A400000}"/>
    <cellStyle name="60% - Accent1 11 5" xfId="16430" xr:uid="{00000000-0005-0000-0000-00002B400000}"/>
    <cellStyle name="60% - Accent1 110" xfId="16431" xr:uid="{00000000-0005-0000-0000-00002C400000}"/>
    <cellStyle name="60% - Accent1 111" xfId="16432" xr:uid="{00000000-0005-0000-0000-00002D400000}"/>
    <cellStyle name="60% - Accent1 112" xfId="16433" xr:uid="{00000000-0005-0000-0000-00002E400000}"/>
    <cellStyle name="60% - Accent1 113" xfId="16434" xr:uid="{00000000-0005-0000-0000-00002F400000}"/>
    <cellStyle name="60% - Accent1 114" xfId="16435" xr:uid="{00000000-0005-0000-0000-000030400000}"/>
    <cellStyle name="60% - Accent1 115" xfId="16436" xr:uid="{00000000-0005-0000-0000-000031400000}"/>
    <cellStyle name="60% - Accent1 116" xfId="16437" xr:uid="{00000000-0005-0000-0000-000032400000}"/>
    <cellStyle name="60% - Accent1 117" xfId="16438" xr:uid="{00000000-0005-0000-0000-000033400000}"/>
    <cellStyle name="60% - Accent1 118" xfId="16439" xr:uid="{00000000-0005-0000-0000-000034400000}"/>
    <cellStyle name="60% - Accent1 12" xfId="16440" xr:uid="{00000000-0005-0000-0000-000035400000}"/>
    <cellStyle name="60% - Accent1 12 2" xfId="16441" xr:uid="{00000000-0005-0000-0000-000036400000}"/>
    <cellStyle name="60% - Accent1 12 2 2" xfId="16442" xr:uid="{00000000-0005-0000-0000-000037400000}"/>
    <cellStyle name="60% - Accent1 12 2 2 2" xfId="16443" xr:uid="{00000000-0005-0000-0000-000038400000}"/>
    <cellStyle name="60% - Accent1 12 2 3" xfId="16444" xr:uid="{00000000-0005-0000-0000-000039400000}"/>
    <cellStyle name="60% - Accent1 12 3" xfId="16445" xr:uid="{00000000-0005-0000-0000-00003A400000}"/>
    <cellStyle name="60% - Accent1 12 4" xfId="16446" xr:uid="{00000000-0005-0000-0000-00003B400000}"/>
    <cellStyle name="60% - Accent1 12 5" xfId="16447" xr:uid="{00000000-0005-0000-0000-00003C400000}"/>
    <cellStyle name="60% - Accent1 13" xfId="16448" xr:uid="{00000000-0005-0000-0000-00003D400000}"/>
    <cellStyle name="60% - Accent1 13 2" xfId="16449" xr:uid="{00000000-0005-0000-0000-00003E400000}"/>
    <cellStyle name="60% - Accent1 13 2 2" xfId="16450" xr:uid="{00000000-0005-0000-0000-00003F400000}"/>
    <cellStyle name="60% - Accent1 13 2 2 2" xfId="16451" xr:uid="{00000000-0005-0000-0000-000040400000}"/>
    <cellStyle name="60% - Accent1 13 2 3" xfId="16452" xr:uid="{00000000-0005-0000-0000-000041400000}"/>
    <cellStyle name="60% - Accent1 13 3" xfId="16453" xr:uid="{00000000-0005-0000-0000-000042400000}"/>
    <cellStyle name="60% - Accent1 13 4" xfId="16454" xr:uid="{00000000-0005-0000-0000-000043400000}"/>
    <cellStyle name="60% - Accent1 13 5" xfId="16455" xr:uid="{00000000-0005-0000-0000-000044400000}"/>
    <cellStyle name="60% - Accent1 14" xfId="16456" xr:uid="{00000000-0005-0000-0000-000045400000}"/>
    <cellStyle name="60% - Accent1 14 2" xfId="16457" xr:uid="{00000000-0005-0000-0000-000046400000}"/>
    <cellStyle name="60% - Accent1 14 2 2" xfId="16458" xr:uid="{00000000-0005-0000-0000-000047400000}"/>
    <cellStyle name="60% - Accent1 14 2 2 2" xfId="16459" xr:uid="{00000000-0005-0000-0000-000048400000}"/>
    <cellStyle name="60% - Accent1 14 2 3" xfId="16460" xr:uid="{00000000-0005-0000-0000-000049400000}"/>
    <cellStyle name="60% - Accent1 14 3" xfId="16461" xr:uid="{00000000-0005-0000-0000-00004A400000}"/>
    <cellStyle name="60% - Accent1 14 4" xfId="16462" xr:uid="{00000000-0005-0000-0000-00004B400000}"/>
    <cellStyle name="60% - Accent1 14 5" xfId="16463" xr:uid="{00000000-0005-0000-0000-00004C400000}"/>
    <cellStyle name="60% - Accent1 15" xfId="16464" xr:uid="{00000000-0005-0000-0000-00004D400000}"/>
    <cellStyle name="60% - Accent1 15 2" xfId="16465" xr:uid="{00000000-0005-0000-0000-00004E400000}"/>
    <cellStyle name="60% - Accent1 15 2 2" xfId="16466" xr:uid="{00000000-0005-0000-0000-00004F400000}"/>
    <cellStyle name="60% - Accent1 15 2 2 2" xfId="16467" xr:uid="{00000000-0005-0000-0000-000050400000}"/>
    <cellStyle name="60% - Accent1 15 2 3" xfId="16468" xr:uid="{00000000-0005-0000-0000-000051400000}"/>
    <cellStyle name="60% - Accent1 15 3" xfId="16469" xr:uid="{00000000-0005-0000-0000-000052400000}"/>
    <cellStyle name="60% - Accent1 15 4" xfId="16470" xr:uid="{00000000-0005-0000-0000-000053400000}"/>
    <cellStyle name="60% - Accent1 15 5" xfId="16471" xr:uid="{00000000-0005-0000-0000-000054400000}"/>
    <cellStyle name="60% - Accent1 16" xfId="16472" xr:uid="{00000000-0005-0000-0000-000055400000}"/>
    <cellStyle name="60% - Accent1 16 2" xfId="16473" xr:uid="{00000000-0005-0000-0000-000056400000}"/>
    <cellStyle name="60% - Accent1 16 2 2" xfId="16474" xr:uid="{00000000-0005-0000-0000-000057400000}"/>
    <cellStyle name="60% - Accent1 16 2 2 2" xfId="16475" xr:uid="{00000000-0005-0000-0000-000058400000}"/>
    <cellStyle name="60% - Accent1 16 2 3" xfId="16476" xr:uid="{00000000-0005-0000-0000-000059400000}"/>
    <cellStyle name="60% - Accent1 16 3" xfId="16477" xr:uid="{00000000-0005-0000-0000-00005A400000}"/>
    <cellStyle name="60% - Accent1 16 4" xfId="16478" xr:uid="{00000000-0005-0000-0000-00005B400000}"/>
    <cellStyle name="60% - Accent1 16 5" xfId="16479" xr:uid="{00000000-0005-0000-0000-00005C400000}"/>
    <cellStyle name="60% - Accent1 17" xfId="16480" xr:uid="{00000000-0005-0000-0000-00005D400000}"/>
    <cellStyle name="60% - Accent1 17 2" xfId="16481" xr:uid="{00000000-0005-0000-0000-00005E400000}"/>
    <cellStyle name="60% - Accent1 17 2 2" xfId="16482" xr:uid="{00000000-0005-0000-0000-00005F400000}"/>
    <cellStyle name="60% - Accent1 17 2 2 2" xfId="16483" xr:uid="{00000000-0005-0000-0000-000060400000}"/>
    <cellStyle name="60% - Accent1 17 2 3" xfId="16484" xr:uid="{00000000-0005-0000-0000-000061400000}"/>
    <cellStyle name="60% - Accent1 17 3" xfId="16485" xr:uid="{00000000-0005-0000-0000-000062400000}"/>
    <cellStyle name="60% - Accent1 17 4" xfId="16486" xr:uid="{00000000-0005-0000-0000-000063400000}"/>
    <cellStyle name="60% - Accent1 17 5" xfId="16487" xr:uid="{00000000-0005-0000-0000-000064400000}"/>
    <cellStyle name="60% - Accent1 18" xfId="16488" xr:uid="{00000000-0005-0000-0000-000065400000}"/>
    <cellStyle name="60% - Accent1 18 2" xfId="16489" xr:uid="{00000000-0005-0000-0000-000066400000}"/>
    <cellStyle name="60% - Accent1 18 2 2" xfId="16490" xr:uid="{00000000-0005-0000-0000-000067400000}"/>
    <cellStyle name="60% - Accent1 18 2 2 2" xfId="16491" xr:uid="{00000000-0005-0000-0000-000068400000}"/>
    <cellStyle name="60% - Accent1 18 2 3" xfId="16492" xr:uid="{00000000-0005-0000-0000-000069400000}"/>
    <cellStyle name="60% - Accent1 18 3" xfId="16493" xr:uid="{00000000-0005-0000-0000-00006A400000}"/>
    <cellStyle name="60% - Accent1 18 4" xfId="16494" xr:uid="{00000000-0005-0000-0000-00006B400000}"/>
    <cellStyle name="60% - Accent1 18 5" xfId="16495" xr:uid="{00000000-0005-0000-0000-00006C400000}"/>
    <cellStyle name="60% - Accent1 19" xfId="16496" xr:uid="{00000000-0005-0000-0000-00006D400000}"/>
    <cellStyle name="60% - Accent1 19 2" xfId="16497" xr:uid="{00000000-0005-0000-0000-00006E400000}"/>
    <cellStyle name="60% - Accent1 19 2 2" xfId="16498" xr:uid="{00000000-0005-0000-0000-00006F400000}"/>
    <cellStyle name="60% - Accent1 19 2 2 2" xfId="16499" xr:uid="{00000000-0005-0000-0000-000070400000}"/>
    <cellStyle name="60% - Accent1 19 2 3" xfId="16500" xr:uid="{00000000-0005-0000-0000-000071400000}"/>
    <cellStyle name="60% - Accent1 19 3" xfId="16501" xr:uid="{00000000-0005-0000-0000-000072400000}"/>
    <cellStyle name="60% - Accent1 19 4" xfId="16502" xr:uid="{00000000-0005-0000-0000-000073400000}"/>
    <cellStyle name="60% - Accent1 19 5" xfId="16503" xr:uid="{00000000-0005-0000-0000-000074400000}"/>
    <cellStyle name="60% - Accent1 2" xfId="16504" xr:uid="{00000000-0005-0000-0000-000075400000}"/>
    <cellStyle name="60% - Accent1 2 2" xfId="16505" xr:uid="{00000000-0005-0000-0000-000076400000}"/>
    <cellStyle name="60% - Accent1 2 2 2" xfId="16506" xr:uid="{00000000-0005-0000-0000-000077400000}"/>
    <cellStyle name="60% - Accent1 2 2 2 2" xfId="16507" xr:uid="{00000000-0005-0000-0000-000078400000}"/>
    <cellStyle name="60% - Accent1 2 2 2 2 2" xfId="16508" xr:uid="{00000000-0005-0000-0000-000079400000}"/>
    <cellStyle name="60% - Accent1 2 2 2 2 2 2" xfId="16509" xr:uid="{00000000-0005-0000-0000-00007A400000}"/>
    <cellStyle name="60% - Accent1 2 2 2 2 3" xfId="16510" xr:uid="{00000000-0005-0000-0000-00007B400000}"/>
    <cellStyle name="60% - Accent1 2 2 2 3" xfId="16511" xr:uid="{00000000-0005-0000-0000-00007C400000}"/>
    <cellStyle name="60% - Accent1 2 2 2 4" xfId="16512" xr:uid="{00000000-0005-0000-0000-00007D400000}"/>
    <cellStyle name="60% - Accent1 2 2 3" xfId="16513" xr:uid="{00000000-0005-0000-0000-00007E400000}"/>
    <cellStyle name="60% - Accent1 2 2 4" xfId="16514" xr:uid="{00000000-0005-0000-0000-00007F400000}"/>
    <cellStyle name="60% - Accent1 2 2 5" xfId="16515" xr:uid="{00000000-0005-0000-0000-000080400000}"/>
    <cellStyle name="60% - Accent1 2 3" xfId="16516" xr:uid="{00000000-0005-0000-0000-000081400000}"/>
    <cellStyle name="60% - Accent1 2 3 2" xfId="16517" xr:uid="{00000000-0005-0000-0000-000082400000}"/>
    <cellStyle name="60% - Accent1 2 3 2 2" xfId="16518" xr:uid="{00000000-0005-0000-0000-000083400000}"/>
    <cellStyle name="60% - Accent1 2 3 2 2 2" xfId="16519" xr:uid="{00000000-0005-0000-0000-000084400000}"/>
    <cellStyle name="60% - Accent1 2 3 2 3" xfId="16520" xr:uid="{00000000-0005-0000-0000-000085400000}"/>
    <cellStyle name="60% - Accent1 2 3 3" xfId="16521" xr:uid="{00000000-0005-0000-0000-000086400000}"/>
    <cellStyle name="60% - Accent1 2 3 4" xfId="16522" xr:uid="{00000000-0005-0000-0000-000087400000}"/>
    <cellStyle name="60% - Accent1 2 3 5" xfId="16523" xr:uid="{00000000-0005-0000-0000-000088400000}"/>
    <cellStyle name="60% - Accent1 2 4" xfId="16524" xr:uid="{00000000-0005-0000-0000-000089400000}"/>
    <cellStyle name="60% - Accent1 2 4 2" xfId="16525" xr:uid="{00000000-0005-0000-0000-00008A400000}"/>
    <cellStyle name="60% - Accent1 2 4 2 2" xfId="16526" xr:uid="{00000000-0005-0000-0000-00008B400000}"/>
    <cellStyle name="60% - Accent1 2 4 2 2 2" xfId="16527" xr:uid="{00000000-0005-0000-0000-00008C400000}"/>
    <cellStyle name="60% - Accent1 2 4 2 3" xfId="16528" xr:uid="{00000000-0005-0000-0000-00008D400000}"/>
    <cellStyle name="60% - Accent1 2 4 3" xfId="16529" xr:uid="{00000000-0005-0000-0000-00008E400000}"/>
    <cellStyle name="60% - Accent1 2 4 4" xfId="16530" xr:uid="{00000000-0005-0000-0000-00008F400000}"/>
    <cellStyle name="60% - Accent1 2 4 5" xfId="16531" xr:uid="{00000000-0005-0000-0000-000090400000}"/>
    <cellStyle name="60% - Accent1 2 5" xfId="16532" xr:uid="{00000000-0005-0000-0000-000091400000}"/>
    <cellStyle name="60% - Accent1 2 5 2" xfId="16533" xr:uid="{00000000-0005-0000-0000-000092400000}"/>
    <cellStyle name="60% - Accent1 2 5 2 2" xfId="16534" xr:uid="{00000000-0005-0000-0000-000093400000}"/>
    <cellStyle name="60% - Accent1 2 5 3" xfId="16535" xr:uid="{00000000-0005-0000-0000-000094400000}"/>
    <cellStyle name="60% - Accent1 2 6" xfId="16536" xr:uid="{00000000-0005-0000-0000-000095400000}"/>
    <cellStyle name="60% - Accent1 2 7" xfId="16537" xr:uid="{00000000-0005-0000-0000-000096400000}"/>
    <cellStyle name="60% - Accent1 2 8" xfId="16538" xr:uid="{00000000-0005-0000-0000-000097400000}"/>
    <cellStyle name="60% - Accent1 2 9" xfId="16539" xr:uid="{00000000-0005-0000-0000-000098400000}"/>
    <cellStyle name="60% - Accent1 20" xfId="16540" xr:uid="{00000000-0005-0000-0000-000099400000}"/>
    <cellStyle name="60% - Accent1 20 2" xfId="16541" xr:uid="{00000000-0005-0000-0000-00009A400000}"/>
    <cellStyle name="60% - Accent1 20 2 2" xfId="16542" xr:uid="{00000000-0005-0000-0000-00009B400000}"/>
    <cellStyle name="60% - Accent1 20 2 2 2" xfId="16543" xr:uid="{00000000-0005-0000-0000-00009C400000}"/>
    <cellStyle name="60% - Accent1 20 2 3" xfId="16544" xr:uid="{00000000-0005-0000-0000-00009D400000}"/>
    <cellStyle name="60% - Accent1 20 3" xfId="16545" xr:uid="{00000000-0005-0000-0000-00009E400000}"/>
    <cellStyle name="60% - Accent1 20 4" xfId="16546" xr:uid="{00000000-0005-0000-0000-00009F400000}"/>
    <cellStyle name="60% - Accent1 20 5" xfId="16547" xr:uid="{00000000-0005-0000-0000-0000A0400000}"/>
    <cellStyle name="60% - Accent1 21" xfId="16548" xr:uid="{00000000-0005-0000-0000-0000A1400000}"/>
    <cellStyle name="60% - Accent1 21 2" xfId="16549" xr:uid="{00000000-0005-0000-0000-0000A2400000}"/>
    <cellStyle name="60% - Accent1 21 2 2" xfId="16550" xr:uid="{00000000-0005-0000-0000-0000A3400000}"/>
    <cellStyle name="60% - Accent1 21 2 2 2" xfId="16551" xr:uid="{00000000-0005-0000-0000-0000A4400000}"/>
    <cellStyle name="60% - Accent1 21 2 3" xfId="16552" xr:uid="{00000000-0005-0000-0000-0000A5400000}"/>
    <cellStyle name="60% - Accent1 21 3" xfId="16553" xr:uid="{00000000-0005-0000-0000-0000A6400000}"/>
    <cellStyle name="60% - Accent1 21 4" xfId="16554" xr:uid="{00000000-0005-0000-0000-0000A7400000}"/>
    <cellStyle name="60% - Accent1 21 5" xfId="16555" xr:uid="{00000000-0005-0000-0000-0000A8400000}"/>
    <cellStyle name="60% - Accent1 22" xfId="16556" xr:uid="{00000000-0005-0000-0000-0000A9400000}"/>
    <cellStyle name="60% - Accent1 22 2" xfId="16557" xr:uid="{00000000-0005-0000-0000-0000AA400000}"/>
    <cellStyle name="60% - Accent1 22 2 2" xfId="16558" xr:uid="{00000000-0005-0000-0000-0000AB400000}"/>
    <cellStyle name="60% - Accent1 22 2 2 2" xfId="16559" xr:uid="{00000000-0005-0000-0000-0000AC400000}"/>
    <cellStyle name="60% - Accent1 22 2 3" xfId="16560" xr:uid="{00000000-0005-0000-0000-0000AD400000}"/>
    <cellStyle name="60% - Accent1 22 3" xfId="16561" xr:uid="{00000000-0005-0000-0000-0000AE400000}"/>
    <cellStyle name="60% - Accent1 22 4" xfId="16562" xr:uid="{00000000-0005-0000-0000-0000AF400000}"/>
    <cellStyle name="60% - Accent1 22 5" xfId="16563" xr:uid="{00000000-0005-0000-0000-0000B0400000}"/>
    <cellStyle name="60% - Accent1 23" xfId="16564" xr:uid="{00000000-0005-0000-0000-0000B1400000}"/>
    <cellStyle name="60% - Accent1 23 2" xfId="16565" xr:uid="{00000000-0005-0000-0000-0000B2400000}"/>
    <cellStyle name="60% - Accent1 23 2 2" xfId="16566" xr:uid="{00000000-0005-0000-0000-0000B3400000}"/>
    <cellStyle name="60% - Accent1 23 2 2 2" xfId="16567" xr:uid="{00000000-0005-0000-0000-0000B4400000}"/>
    <cellStyle name="60% - Accent1 23 2 3" xfId="16568" xr:uid="{00000000-0005-0000-0000-0000B5400000}"/>
    <cellStyle name="60% - Accent1 23 3" xfId="16569" xr:uid="{00000000-0005-0000-0000-0000B6400000}"/>
    <cellStyle name="60% - Accent1 23 4" xfId="16570" xr:uid="{00000000-0005-0000-0000-0000B7400000}"/>
    <cellStyle name="60% - Accent1 23 5" xfId="16571" xr:uid="{00000000-0005-0000-0000-0000B8400000}"/>
    <cellStyle name="60% - Accent1 24" xfId="16572" xr:uid="{00000000-0005-0000-0000-0000B9400000}"/>
    <cellStyle name="60% - Accent1 24 2" xfId="16573" xr:uid="{00000000-0005-0000-0000-0000BA400000}"/>
    <cellStyle name="60% - Accent1 24 2 2" xfId="16574" xr:uid="{00000000-0005-0000-0000-0000BB400000}"/>
    <cellStyle name="60% - Accent1 24 2 2 2" xfId="16575" xr:uid="{00000000-0005-0000-0000-0000BC400000}"/>
    <cellStyle name="60% - Accent1 24 2 3" xfId="16576" xr:uid="{00000000-0005-0000-0000-0000BD400000}"/>
    <cellStyle name="60% - Accent1 24 3" xfId="16577" xr:uid="{00000000-0005-0000-0000-0000BE400000}"/>
    <cellStyle name="60% - Accent1 24 4" xfId="16578" xr:uid="{00000000-0005-0000-0000-0000BF400000}"/>
    <cellStyle name="60% - Accent1 24 5" xfId="16579" xr:uid="{00000000-0005-0000-0000-0000C0400000}"/>
    <cellStyle name="60% - Accent1 25" xfId="16580" xr:uid="{00000000-0005-0000-0000-0000C1400000}"/>
    <cellStyle name="60% - Accent1 25 2" xfId="16581" xr:uid="{00000000-0005-0000-0000-0000C2400000}"/>
    <cellStyle name="60% - Accent1 25 2 2" xfId="16582" xr:uid="{00000000-0005-0000-0000-0000C3400000}"/>
    <cellStyle name="60% - Accent1 25 2 2 2" xfId="16583" xr:uid="{00000000-0005-0000-0000-0000C4400000}"/>
    <cellStyle name="60% - Accent1 25 2 3" xfId="16584" xr:uid="{00000000-0005-0000-0000-0000C5400000}"/>
    <cellStyle name="60% - Accent1 25 3" xfId="16585" xr:uid="{00000000-0005-0000-0000-0000C6400000}"/>
    <cellStyle name="60% - Accent1 25 4" xfId="16586" xr:uid="{00000000-0005-0000-0000-0000C7400000}"/>
    <cellStyle name="60% - Accent1 25 5" xfId="16587" xr:uid="{00000000-0005-0000-0000-0000C8400000}"/>
    <cellStyle name="60% - Accent1 26" xfId="16588" xr:uid="{00000000-0005-0000-0000-0000C9400000}"/>
    <cellStyle name="60% - Accent1 26 2" xfId="16589" xr:uid="{00000000-0005-0000-0000-0000CA400000}"/>
    <cellStyle name="60% - Accent1 26 2 2" xfId="16590" xr:uid="{00000000-0005-0000-0000-0000CB400000}"/>
    <cellStyle name="60% - Accent1 26 2 2 2" xfId="16591" xr:uid="{00000000-0005-0000-0000-0000CC400000}"/>
    <cellStyle name="60% - Accent1 26 2 3" xfId="16592" xr:uid="{00000000-0005-0000-0000-0000CD400000}"/>
    <cellStyle name="60% - Accent1 26 3" xfId="16593" xr:uid="{00000000-0005-0000-0000-0000CE400000}"/>
    <cellStyle name="60% - Accent1 26 4" xfId="16594" xr:uid="{00000000-0005-0000-0000-0000CF400000}"/>
    <cellStyle name="60% - Accent1 26 5" xfId="16595" xr:uid="{00000000-0005-0000-0000-0000D0400000}"/>
    <cellStyle name="60% - Accent1 27" xfId="16596" xr:uid="{00000000-0005-0000-0000-0000D1400000}"/>
    <cellStyle name="60% - Accent1 27 2" xfId="16597" xr:uid="{00000000-0005-0000-0000-0000D2400000}"/>
    <cellStyle name="60% - Accent1 27 2 2" xfId="16598" xr:uid="{00000000-0005-0000-0000-0000D3400000}"/>
    <cellStyle name="60% - Accent1 27 2 2 2" xfId="16599" xr:uid="{00000000-0005-0000-0000-0000D4400000}"/>
    <cellStyle name="60% - Accent1 27 2 3" xfId="16600" xr:uid="{00000000-0005-0000-0000-0000D5400000}"/>
    <cellStyle name="60% - Accent1 27 3" xfId="16601" xr:uid="{00000000-0005-0000-0000-0000D6400000}"/>
    <cellStyle name="60% - Accent1 27 4" xfId="16602" xr:uid="{00000000-0005-0000-0000-0000D7400000}"/>
    <cellStyle name="60% - Accent1 27 5" xfId="16603" xr:uid="{00000000-0005-0000-0000-0000D8400000}"/>
    <cellStyle name="60% - Accent1 28" xfId="16604" xr:uid="{00000000-0005-0000-0000-0000D9400000}"/>
    <cellStyle name="60% - Accent1 28 2" xfId="16605" xr:uid="{00000000-0005-0000-0000-0000DA400000}"/>
    <cellStyle name="60% - Accent1 28 2 2" xfId="16606" xr:uid="{00000000-0005-0000-0000-0000DB400000}"/>
    <cellStyle name="60% - Accent1 28 2 2 2" xfId="16607" xr:uid="{00000000-0005-0000-0000-0000DC400000}"/>
    <cellStyle name="60% - Accent1 28 2 3" xfId="16608" xr:uid="{00000000-0005-0000-0000-0000DD400000}"/>
    <cellStyle name="60% - Accent1 28 3" xfId="16609" xr:uid="{00000000-0005-0000-0000-0000DE400000}"/>
    <cellStyle name="60% - Accent1 28 4" xfId="16610" xr:uid="{00000000-0005-0000-0000-0000DF400000}"/>
    <cellStyle name="60% - Accent1 28 5" xfId="16611" xr:uid="{00000000-0005-0000-0000-0000E0400000}"/>
    <cellStyle name="60% - Accent1 29" xfId="16612" xr:uid="{00000000-0005-0000-0000-0000E1400000}"/>
    <cellStyle name="60% - Accent1 29 2" xfId="16613" xr:uid="{00000000-0005-0000-0000-0000E2400000}"/>
    <cellStyle name="60% - Accent1 29 2 2" xfId="16614" xr:uid="{00000000-0005-0000-0000-0000E3400000}"/>
    <cellStyle name="60% - Accent1 29 2 2 2" xfId="16615" xr:uid="{00000000-0005-0000-0000-0000E4400000}"/>
    <cellStyle name="60% - Accent1 29 2 3" xfId="16616" xr:uid="{00000000-0005-0000-0000-0000E5400000}"/>
    <cellStyle name="60% - Accent1 29 3" xfId="16617" xr:uid="{00000000-0005-0000-0000-0000E6400000}"/>
    <cellStyle name="60% - Accent1 29 4" xfId="16618" xr:uid="{00000000-0005-0000-0000-0000E7400000}"/>
    <cellStyle name="60% - Accent1 29 5" xfId="16619" xr:uid="{00000000-0005-0000-0000-0000E8400000}"/>
    <cellStyle name="60% - Accent1 3" xfId="16620" xr:uid="{00000000-0005-0000-0000-0000E9400000}"/>
    <cellStyle name="60% - Accent1 3 2" xfId="16621" xr:uid="{00000000-0005-0000-0000-0000EA400000}"/>
    <cellStyle name="60% - Accent1 3 2 2" xfId="16622" xr:uid="{00000000-0005-0000-0000-0000EB400000}"/>
    <cellStyle name="60% - Accent1 3 2 2 2" xfId="16623" xr:uid="{00000000-0005-0000-0000-0000EC400000}"/>
    <cellStyle name="60% - Accent1 3 2 3" xfId="16624" xr:uid="{00000000-0005-0000-0000-0000ED400000}"/>
    <cellStyle name="60% - Accent1 3 3" xfId="16625" xr:uid="{00000000-0005-0000-0000-0000EE400000}"/>
    <cellStyle name="60% - Accent1 3 4" xfId="16626" xr:uid="{00000000-0005-0000-0000-0000EF400000}"/>
    <cellStyle name="60% - Accent1 3 5" xfId="16627" xr:uid="{00000000-0005-0000-0000-0000F0400000}"/>
    <cellStyle name="60% - Accent1 30" xfId="16628" xr:uid="{00000000-0005-0000-0000-0000F1400000}"/>
    <cellStyle name="60% - Accent1 30 2" xfId="16629" xr:uid="{00000000-0005-0000-0000-0000F2400000}"/>
    <cellStyle name="60% - Accent1 30 2 2" xfId="16630" xr:uid="{00000000-0005-0000-0000-0000F3400000}"/>
    <cellStyle name="60% - Accent1 30 2 2 2" xfId="16631" xr:uid="{00000000-0005-0000-0000-0000F4400000}"/>
    <cellStyle name="60% - Accent1 30 2 3" xfId="16632" xr:uid="{00000000-0005-0000-0000-0000F5400000}"/>
    <cellStyle name="60% - Accent1 30 3" xfId="16633" xr:uid="{00000000-0005-0000-0000-0000F6400000}"/>
    <cellStyle name="60% - Accent1 30 4" xfId="16634" xr:uid="{00000000-0005-0000-0000-0000F7400000}"/>
    <cellStyle name="60% - Accent1 30 5" xfId="16635" xr:uid="{00000000-0005-0000-0000-0000F8400000}"/>
    <cellStyle name="60% - Accent1 31" xfId="16636" xr:uid="{00000000-0005-0000-0000-0000F9400000}"/>
    <cellStyle name="60% - Accent1 31 2" xfId="16637" xr:uid="{00000000-0005-0000-0000-0000FA400000}"/>
    <cellStyle name="60% - Accent1 31 2 2" xfId="16638" xr:uid="{00000000-0005-0000-0000-0000FB400000}"/>
    <cellStyle name="60% - Accent1 31 2 2 2" xfId="16639" xr:uid="{00000000-0005-0000-0000-0000FC400000}"/>
    <cellStyle name="60% - Accent1 31 2 3" xfId="16640" xr:uid="{00000000-0005-0000-0000-0000FD400000}"/>
    <cellStyle name="60% - Accent1 31 3" xfId="16641" xr:uid="{00000000-0005-0000-0000-0000FE400000}"/>
    <cellStyle name="60% - Accent1 31 4" xfId="16642" xr:uid="{00000000-0005-0000-0000-0000FF400000}"/>
    <cellStyle name="60% - Accent1 31 5" xfId="16643" xr:uid="{00000000-0005-0000-0000-000000410000}"/>
    <cellStyle name="60% - Accent1 32" xfId="16644" xr:uid="{00000000-0005-0000-0000-000001410000}"/>
    <cellStyle name="60% - Accent1 32 2" xfId="16645" xr:uid="{00000000-0005-0000-0000-000002410000}"/>
    <cellStyle name="60% - Accent1 32 2 2" xfId="16646" xr:uid="{00000000-0005-0000-0000-000003410000}"/>
    <cellStyle name="60% - Accent1 32 2 2 2" xfId="16647" xr:uid="{00000000-0005-0000-0000-000004410000}"/>
    <cellStyle name="60% - Accent1 32 2 3" xfId="16648" xr:uid="{00000000-0005-0000-0000-000005410000}"/>
    <cellStyle name="60% - Accent1 32 3" xfId="16649" xr:uid="{00000000-0005-0000-0000-000006410000}"/>
    <cellStyle name="60% - Accent1 32 4" xfId="16650" xr:uid="{00000000-0005-0000-0000-000007410000}"/>
    <cellStyle name="60% - Accent1 32 5" xfId="16651" xr:uid="{00000000-0005-0000-0000-000008410000}"/>
    <cellStyle name="60% - Accent1 33" xfId="16652" xr:uid="{00000000-0005-0000-0000-000009410000}"/>
    <cellStyle name="60% - Accent1 33 2" xfId="16653" xr:uid="{00000000-0005-0000-0000-00000A410000}"/>
    <cellStyle name="60% - Accent1 33 2 2" xfId="16654" xr:uid="{00000000-0005-0000-0000-00000B410000}"/>
    <cellStyle name="60% - Accent1 33 2 2 2" xfId="16655" xr:uid="{00000000-0005-0000-0000-00000C410000}"/>
    <cellStyle name="60% - Accent1 33 2 3" xfId="16656" xr:uid="{00000000-0005-0000-0000-00000D410000}"/>
    <cellStyle name="60% - Accent1 33 3" xfId="16657" xr:uid="{00000000-0005-0000-0000-00000E410000}"/>
    <cellStyle name="60% - Accent1 33 4" xfId="16658" xr:uid="{00000000-0005-0000-0000-00000F410000}"/>
    <cellStyle name="60% - Accent1 33 5" xfId="16659" xr:uid="{00000000-0005-0000-0000-000010410000}"/>
    <cellStyle name="60% - Accent1 34" xfId="16660" xr:uid="{00000000-0005-0000-0000-000011410000}"/>
    <cellStyle name="60% - Accent1 34 2" xfId="16661" xr:uid="{00000000-0005-0000-0000-000012410000}"/>
    <cellStyle name="60% - Accent1 34 2 2" xfId="16662" xr:uid="{00000000-0005-0000-0000-000013410000}"/>
    <cellStyle name="60% - Accent1 34 2 2 2" xfId="16663" xr:uid="{00000000-0005-0000-0000-000014410000}"/>
    <cellStyle name="60% - Accent1 34 2 3" xfId="16664" xr:uid="{00000000-0005-0000-0000-000015410000}"/>
    <cellStyle name="60% - Accent1 34 3" xfId="16665" xr:uid="{00000000-0005-0000-0000-000016410000}"/>
    <cellStyle name="60% - Accent1 34 4" xfId="16666" xr:uid="{00000000-0005-0000-0000-000017410000}"/>
    <cellStyle name="60% - Accent1 34 5" xfId="16667" xr:uid="{00000000-0005-0000-0000-000018410000}"/>
    <cellStyle name="60% - Accent1 35" xfId="16668" xr:uid="{00000000-0005-0000-0000-000019410000}"/>
    <cellStyle name="60% - Accent1 35 2" xfId="16669" xr:uid="{00000000-0005-0000-0000-00001A410000}"/>
    <cellStyle name="60% - Accent1 35 2 2" xfId="16670" xr:uid="{00000000-0005-0000-0000-00001B410000}"/>
    <cellStyle name="60% - Accent1 35 2 2 2" xfId="16671" xr:uid="{00000000-0005-0000-0000-00001C410000}"/>
    <cellStyle name="60% - Accent1 35 2 3" xfId="16672" xr:uid="{00000000-0005-0000-0000-00001D410000}"/>
    <cellStyle name="60% - Accent1 35 3" xfId="16673" xr:uid="{00000000-0005-0000-0000-00001E410000}"/>
    <cellStyle name="60% - Accent1 35 4" xfId="16674" xr:uid="{00000000-0005-0000-0000-00001F410000}"/>
    <cellStyle name="60% - Accent1 35 5" xfId="16675" xr:uid="{00000000-0005-0000-0000-000020410000}"/>
    <cellStyle name="60% - Accent1 36" xfId="16676" xr:uid="{00000000-0005-0000-0000-000021410000}"/>
    <cellStyle name="60% - Accent1 36 2" xfId="16677" xr:uid="{00000000-0005-0000-0000-000022410000}"/>
    <cellStyle name="60% - Accent1 36 2 2" xfId="16678" xr:uid="{00000000-0005-0000-0000-000023410000}"/>
    <cellStyle name="60% - Accent1 36 2 2 2" xfId="16679" xr:uid="{00000000-0005-0000-0000-000024410000}"/>
    <cellStyle name="60% - Accent1 36 2 3" xfId="16680" xr:uid="{00000000-0005-0000-0000-000025410000}"/>
    <cellStyle name="60% - Accent1 36 3" xfId="16681" xr:uid="{00000000-0005-0000-0000-000026410000}"/>
    <cellStyle name="60% - Accent1 36 4" xfId="16682" xr:uid="{00000000-0005-0000-0000-000027410000}"/>
    <cellStyle name="60% - Accent1 36 5" xfId="16683" xr:uid="{00000000-0005-0000-0000-000028410000}"/>
    <cellStyle name="60% - Accent1 37" xfId="16684" xr:uid="{00000000-0005-0000-0000-000029410000}"/>
    <cellStyle name="60% - Accent1 37 2" xfId="16685" xr:uid="{00000000-0005-0000-0000-00002A410000}"/>
    <cellStyle name="60% - Accent1 37 2 2" xfId="16686" xr:uid="{00000000-0005-0000-0000-00002B410000}"/>
    <cellStyle name="60% - Accent1 37 2 2 2" xfId="16687" xr:uid="{00000000-0005-0000-0000-00002C410000}"/>
    <cellStyle name="60% - Accent1 37 2 3" xfId="16688" xr:uid="{00000000-0005-0000-0000-00002D410000}"/>
    <cellStyle name="60% - Accent1 37 3" xfId="16689" xr:uid="{00000000-0005-0000-0000-00002E410000}"/>
    <cellStyle name="60% - Accent1 37 4" xfId="16690" xr:uid="{00000000-0005-0000-0000-00002F410000}"/>
    <cellStyle name="60% - Accent1 37 5" xfId="16691" xr:uid="{00000000-0005-0000-0000-000030410000}"/>
    <cellStyle name="60% - Accent1 38" xfId="16692" xr:uid="{00000000-0005-0000-0000-000031410000}"/>
    <cellStyle name="60% - Accent1 38 2" xfId="16693" xr:uid="{00000000-0005-0000-0000-000032410000}"/>
    <cellStyle name="60% - Accent1 38 2 2" xfId="16694" xr:uid="{00000000-0005-0000-0000-000033410000}"/>
    <cellStyle name="60% - Accent1 38 2 2 2" xfId="16695" xr:uid="{00000000-0005-0000-0000-000034410000}"/>
    <cellStyle name="60% - Accent1 38 2 3" xfId="16696" xr:uid="{00000000-0005-0000-0000-000035410000}"/>
    <cellStyle name="60% - Accent1 38 3" xfId="16697" xr:uid="{00000000-0005-0000-0000-000036410000}"/>
    <cellStyle name="60% - Accent1 38 4" xfId="16698" xr:uid="{00000000-0005-0000-0000-000037410000}"/>
    <cellStyle name="60% - Accent1 38 5" xfId="16699" xr:uid="{00000000-0005-0000-0000-000038410000}"/>
    <cellStyle name="60% - Accent1 39" xfId="16700" xr:uid="{00000000-0005-0000-0000-000039410000}"/>
    <cellStyle name="60% - Accent1 39 2" xfId="16701" xr:uid="{00000000-0005-0000-0000-00003A410000}"/>
    <cellStyle name="60% - Accent1 39 2 2" xfId="16702" xr:uid="{00000000-0005-0000-0000-00003B410000}"/>
    <cellStyle name="60% - Accent1 39 2 2 2" xfId="16703" xr:uid="{00000000-0005-0000-0000-00003C410000}"/>
    <cellStyle name="60% - Accent1 39 2 3" xfId="16704" xr:uid="{00000000-0005-0000-0000-00003D410000}"/>
    <cellStyle name="60% - Accent1 39 3" xfId="16705" xr:uid="{00000000-0005-0000-0000-00003E410000}"/>
    <cellStyle name="60% - Accent1 39 4" xfId="16706" xr:uid="{00000000-0005-0000-0000-00003F410000}"/>
    <cellStyle name="60% - Accent1 39 5" xfId="16707" xr:uid="{00000000-0005-0000-0000-000040410000}"/>
    <cellStyle name="60% - Accent1 4" xfId="16708" xr:uid="{00000000-0005-0000-0000-000041410000}"/>
    <cellStyle name="60% - Accent1 4 2" xfId="16709" xr:uid="{00000000-0005-0000-0000-000042410000}"/>
    <cellStyle name="60% - Accent1 4 2 2" xfId="16710" xr:uid="{00000000-0005-0000-0000-000043410000}"/>
    <cellStyle name="60% - Accent1 4 2 2 2" xfId="16711" xr:uid="{00000000-0005-0000-0000-000044410000}"/>
    <cellStyle name="60% - Accent1 4 2 3" xfId="16712" xr:uid="{00000000-0005-0000-0000-000045410000}"/>
    <cellStyle name="60% - Accent1 4 3" xfId="16713" xr:uid="{00000000-0005-0000-0000-000046410000}"/>
    <cellStyle name="60% - Accent1 4 4" xfId="16714" xr:uid="{00000000-0005-0000-0000-000047410000}"/>
    <cellStyle name="60% - Accent1 4 5" xfId="16715" xr:uid="{00000000-0005-0000-0000-000048410000}"/>
    <cellStyle name="60% - Accent1 40" xfId="16716" xr:uid="{00000000-0005-0000-0000-000049410000}"/>
    <cellStyle name="60% - Accent1 40 2" xfId="16717" xr:uid="{00000000-0005-0000-0000-00004A410000}"/>
    <cellStyle name="60% - Accent1 40 2 2" xfId="16718" xr:uid="{00000000-0005-0000-0000-00004B410000}"/>
    <cellStyle name="60% - Accent1 40 2 2 2" xfId="16719" xr:uid="{00000000-0005-0000-0000-00004C410000}"/>
    <cellStyle name="60% - Accent1 40 2 3" xfId="16720" xr:uid="{00000000-0005-0000-0000-00004D410000}"/>
    <cellStyle name="60% - Accent1 40 3" xfId="16721" xr:uid="{00000000-0005-0000-0000-00004E410000}"/>
    <cellStyle name="60% - Accent1 40 4" xfId="16722" xr:uid="{00000000-0005-0000-0000-00004F410000}"/>
    <cellStyle name="60% - Accent1 40 5" xfId="16723" xr:uid="{00000000-0005-0000-0000-000050410000}"/>
    <cellStyle name="60% - Accent1 41" xfId="16724" xr:uid="{00000000-0005-0000-0000-000051410000}"/>
    <cellStyle name="60% - Accent1 41 2" xfId="16725" xr:uid="{00000000-0005-0000-0000-000052410000}"/>
    <cellStyle name="60% - Accent1 41 2 2" xfId="16726" xr:uid="{00000000-0005-0000-0000-000053410000}"/>
    <cellStyle name="60% - Accent1 41 2 2 2" xfId="16727" xr:uid="{00000000-0005-0000-0000-000054410000}"/>
    <cellStyle name="60% - Accent1 41 2 3" xfId="16728" xr:uid="{00000000-0005-0000-0000-000055410000}"/>
    <cellStyle name="60% - Accent1 41 3" xfId="16729" xr:uid="{00000000-0005-0000-0000-000056410000}"/>
    <cellStyle name="60% - Accent1 41 4" xfId="16730" xr:uid="{00000000-0005-0000-0000-000057410000}"/>
    <cellStyle name="60% - Accent1 41 5" xfId="16731" xr:uid="{00000000-0005-0000-0000-000058410000}"/>
    <cellStyle name="60% - Accent1 42" xfId="16732" xr:uid="{00000000-0005-0000-0000-000059410000}"/>
    <cellStyle name="60% - Accent1 42 2" xfId="16733" xr:uid="{00000000-0005-0000-0000-00005A410000}"/>
    <cellStyle name="60% - Accent1 42 2 2" xfId="16734" xr:uid="{00000000-0005-0000-0000-00005B410000}"/>
    <cellStyle name="60% - Accent1 42 2 2 2" xfId="16735" xr:uid="{00000000-0005-0000-0000-00005C410000}"/>
    <cellStyle name="60% - Accent1 42 2 3" xfId="16736" xr:uid="{00000000-0005-0000-0000-00005D410000}"/>
    <cellStyle name="60% - Accent1 42 3" xfId="16737" xr:uid="{00000000-0005-0000-0000-00005E410000}"/>
    <cellStyle name="60% - Accent1 42 4" xfId="16738" xr:uid="{00000000-0005-0000-0000-00005F410000}"/>
    <cellStyle name="60% - Accent1 42 5" xfId="16739" xr:uid="{00000000-0005-0000-0000-000060410000}"/>
    <cellStyle name="60% - Accent1 43" xfId="16740" xr:uid="{00000000-0005-0000-0000-000061410000}"/>
    <cellStyle name="60% - Accent1 43 2" xfId="16741" xr:uid="{00000000-0005-0000-0000-000062410000}"/>
    <cellStyle name="60% - Accent1 43 2 2" xfId="16742" xr:uid="{00000000-0005-0000-0000-000063410000}"/>
    <cellStyle name="60% - Accent1 43 2 2 2" xfId="16743" xr:uid="{00000000-0005-0000-0000-000064410000}"/>
    <cellStyle name="60% - Accent1 43 2 3" xfId="16744" xr:uid="{00000000-0005-0000-0000-000065410000}"/>
    <cellStyle name="60% - Accent1 43 3" xfId="16745" xr:uid="{00000000-0005-0000-0000-000066410000}"/>
    <cellStyle name="60% - Accent1 43 4" xfId="16746" xr:uid="{00000000-0005-0000-0000-000067410000}"/>
    <cellStyle name="60% - Accent1 43 5" xfId="16747" xr:uid="{00000000-0005-0000-0000-000068410000}"/>
    <cellStyle name="60% - Accent1 44" xfId="16748" xr:uid="{00000000-0005-0000-0000-000069410000}"/>
    <cellStyle name="60% - Accent1 44 2" xfId="16749" xr:uid="{00000000-0005-0000-0000-00006A410000}"/>
    <cellStyle name="60% - Accent1 44 2 2" xfId="16750" xr:uid="{00000000-0005-0000-0000-00006B410000}"/>
    <cellStyle name="60% - Accent1 44 2 2 2" xfId="16751" xr:uid="{00000000-0005-0000-0000-00006C410000}"/>
    <cellStyle name="60% - Accent1 44 2 3" xfId="16752" xr:uid="{00000000-0005-0000-0000-00006D410000}"/>
    <cellStyle name="60% - Accent1 44 3" xfId="16753" xr:uid="{00000000-0005-0000-0000-00006E410000}"/>
    <cellStyle name="60% - Accent1 44 4" xfId="16754" xr:uid="{00000000-0005-0000-0000-00006F410000}"/>
    <cellStyle name="60% - Accent1 44 5" xfId="16755" xr:uid="{00000000-0005-0000-0000-000070410000}"/>
    <cellStyle name="60% - Accent1 45" xfId="16756" xr:uid="{00000000-0005-0000-0000-000071410000}"/>
    <cellStyle name="60% - Accent1 45 2" xfId="16757" xr:uid="{00000000-0005-0000-0000-000072410000}"/>
    <cellStyle name="60% - Accent1 45 2 2" xfId="16758" xr:uid="{00000000-0005-0000-0000-000073410000}"/>
    <cellStyle name="60% - Accent1 45 2 2 2" xfId="16759" xr:uid="{00000000-0005-0000-0000-000074410000}"/>
    <cellStyle name="60% - Accent1 45 2 3" xfId="16760" xr:uid="{00000000-0005-0000-0000-000075410000}"/>
    <cellStyle name="60% - Accent1 45 3" xfId="16761" xr:uid="{00000000-0005-0000-0000-000076410000}"/>
    <cellStyle name="60% - Accent1 45 4" xfId="16762" xr:uid="{00000000-0005-0000-0000-000077410000}"/>
    <cellStyle name="60% - Accent1 45 5" xfId="16763" xr:uid="{00000000-0005-0000-0000-000078410000}"/>
    <cellStyle name="60% - Accent1 45 6" xfId="16764" xr:uid="{00000000-0005-0000-0000-000079410000}"/>
    <cellStyle name="60% - Accent1 45 7" xfId="16765" xr:uid="{00000000-0005-0000-0000-00007A410000}"/>
    <cellStyle name="60% - Accent1 46" xfId="16766" xr:uid="{00000000-0005-0000-0000-00007B410000}"/>
    <cellStyle name="60% - Accent1 46 2" xfId="16767" xr:uid="{00000000-0005-0000-0000-00007C410000}"/>
    <cellStyle name="60% - Accent1 46 2 2" xfId="16768" xr:uid="{00000000-0005-0000-0000-00007D410000}"/>
    <cellStyle name="60% - Accent1 46 2 2 2" xfId="16769" xr:uid="{00000000-0005-0000-0000-00007E410000}"/>
    <cellStyle name="60% - Accent1 46 2 3" xfId="16770" xr:uid="{00000000-0005-0000-0000-00007F410000}"/>
    <cellStyle name="60% - Accent1 46 3" xfId="16771" xr:uid="{00000000-0005-0000-0000-000080410000}"/>
    <cellStyle name="60% - Accent1 46 4" xfId="16772" xr:uid="{00000000-0005-0000-0000-000081410000}"/>
    <cellStyle name="60% - Accent1 46 5" xfId="16773" xr:uid="{00000000-0005-0000-0000-000082410000}"/>
    <cellStyle name="60% - Accent1 46 6" xfId="16774" xr:uid="{00000000-0005-0000-0000-000083410000}"/>
    <cellStyle name="60% - Accent1 46 7" xfId="16775" xr:uid="{00000000-0005-0000-0000-000084410000}"/>
    <cellStyle name="60% - Accent1 47" xfId="16776" xr:uid="{00000000-0005-0000-0000-000085410000}"/>
    <cellStyle name="60% - Accent1 47 2" xfId="16777" xr:uid="{00000000-0005-0000-0000-000086410000}"/>
    <cellStyle name="60% - Accent1 47 2 2" xfId="16778" xr:uid="{00000000-0005-0000-0000-000087410000}"/>
    <cellStyle name="60% - Accent1 47 2 2 2" xfId="16779" xr:uid="{00000000-0005-0000-0000-000088410000}"/>
    <cellStyle name="60% - Accent1 47 2 3" xfId="16780" xr:uid="{00000000-0005-0000-0000-000089410000}"/>
    <cellStyle name="60% - Accent1 47 3" xfId="16781" xr:uid="{00000000-0005-0000-0000-00008A410000}"/>
    <cellStyle name="60% - Accent1 47 4" xfId="16782" xr:uid="{00000000-0005-0000-0000-00008B410000}"/>
    <cellStyle name="60% - Accent1 47 5" xfId="16783" xr:uid="{00000000-0005-0000-0000-00008C410000}"/>
    <cellStyle name="60% - Accent1 47 6" xfId="16784" xr:uid="{00000000-0005-0000-0000-00008D410000}"/>
    <cellStyle name="60% - Accent1 47 7" xfId="16785" xr:uid="{00000000-0005-0000-0000-00008E410000}"/>
    <cellStyle name="60% - Accent1 48" xfId="16786" xr:uid="{00000000-0005-0000-0000-00008F410000}"/>
    <cellStyle name="60% - Accent1 48 2" xfId="16787" xr:uid="{00000000-0005-0000-0000-000090410000}"/>
    <cellStyle name="60% - Accent1 48 2 2" xfId="16788" xr:uid="{00000000-0005-0000-0000-000091410000}"/>
    <cellStyle name="60% - Accent1 48 2 2 2" xfId="16789" xr:uid="{00000000-0005-0000-0000-000092410000}"/>
    <cellStyle name="60% - Accent1 48 2 3" xfId="16790" xr:uid="{00000000-0005-0000-0000-000093410000}"/>
    <cellStyle name="60% - Accent1 48 3" xfId="16791" xr:uid="{00000000-0005-0000-0000-000094410000}"/>
    <cellStyle name="60% - Accent1 48 4" xfId="16792" xr:uid="{00000000-0005-0000-0000-000095410000}"/>
    <cellStyle name="60% - Accent1 48 5" xfId="16793" xr:uid="{00000000-0005-0000-0000-000096410000}"/>
    <cellStyle name="60% - Accent1 48 6" xfId="16794" xr:uid="{00000000-0005-0000-0000-000097410000}"/>
    <cellStyle name="60% - Accent1 48 7" xfId="16795" xr:uid="{00000000-0005-0000-0000-000098410000}"/>
    <cellStyle name="60% - Accent1 49" xfId="16796" xr:uid="{00000000-0005-0000-0000-000099410000}"/>
    <cellStyle name="60% - Accent1 49 2" xfId="16797" xr:uid="{00000000-0005-0000-0000-00009A410000}"/>
    <cellStyle name="60% - Accent1 49 2 2" xfId="16798" xr:uid="{00000000-0005-0000-0000-00009B410000}"/>
    <cellStyle name="60% - Accent1 49 2 2 2" xfId="16799" xr:uid="{00000000-0005-0000-0000-00009C410000}"/>
    <cellStyle name="60% - Accent1 49 2 3" xfId="16800" xr:uid="{00000000-0005-0000-0000-00009D410000}"/>
    <cellStyle name="60% - Accent1 49 3" xfId="16801" xr:uid="{00000000-0005-0000-0000-00009E410000}"/>
    <cellStyle name="60% - Accent1 49 4" xfId="16802" xr:uid="{00000000-0005-0000-0000-00009F410000}"/>
    <cellStyle name="60% - Accent1 49 5" xfId="16803" xr:uid="{00000000-0005-0000-0000-0000A0410000}"/>
    <cellStyle name="60% - Accent1 49 6" xfId="16804" xr:uid="{00000000-0005-0000-0000-0000A1410000}"/>
    <cellStyle name="60% - Accent1 49 7" xfId="16805" xr:uid="{00000000-0005-0000-0000-0000A2410000}"/>
    <cellStyle name="60% - Accent1 5" xfId="16806" xr:uid="{00000000-0005-0000-0000-0000A3410000}"/>
    <cellStyle name="60% - Accent1 5 2" xfId="16807" xr:uid="{00000000-0005-0000-0000-0000A4410000}"/>
    <cellStyle name="60% - Accent1 5 2 2" xfId="16808" xr:uid="{00000000-0005-0000-0000-0000A5410000}"/>
    <cellStyle name="60% - Accent1 5 2 2 2" xfId="16809" xr:uid="{00000000-0005-0000-0000-0000A6410000}"/>
    <cellStyle name="60% - Accent1 5 2 3" xfId="16810" xr:uid="{00000000-0005-0000-0000-0000A7410000}"/>
    <cellStyle name="60% - Accent1 5 3" xfId="16811" xr:uid="{00000000-0005-0000-0000-0000A8410000}"/>
    <cellStyle name="60% - Accent1 5 4" xfId="16812" xr:uid="{00000000-0005-0000-0000-0000A9410000}"/>
    <cellStyle name="60% - Accent1 5 5" xfId="16813" xr:uid="{00000000-0005-0000-0000-0000AA410000}"/>
    <cellStyle name="60% - Accent1 50" xfId="16814" xr:uid="{00000000-0005-0000-0000-0000AB410000}"/>
    <cellStyle name="60% - Accent1 51" xfId="16815" xr:uid="{00000000-0005-0000-0000-0000AC410000}"/>
    <cellStyle name="60% - Accent1 52" xfId="16816" xr:uid="{00000000-0005-0000-0000-0000AD410000}"/>
    <cellStyle name="60% - Accent1 53" xfId="16817" xr:uid="{00000000-0005-0000-0000-0000AE410000}"/>
    <cellStyle name="60% - Accent1 54" xfId="16818" xr:uid="{00000000-0005-0000-0000-0000AF410000}"/>
    <cellStyle name="60% - Accent1 55" xfId="16819" xr:uid="{00000000-0005-0000-0000-0000B0410000}"/>
    <cellStyle name="60% - Accent1 56" xfId="16820" xr:uid="{00000000-0005-0000-0000-0000B1410000}"/>
    <cellStyle name="60% - Accent1 57" xfId="16821" xr:uid="{00000000-0005-0000-0000-0000B2410000}"/>
    <cellStyle name="60% - Accent1 58" xfId="16822" xr:uid="{00000000-0005-0000-0000-0000B3410000}"/>
    <cellStyle name="60% - Accent1 59" xfId="16823" xr:uid="{00000000-0005-0000-0000-0000B4410000}"/>
    <cellStyle name="60% - Accent1 6" xfId="16824" xr:uid="{00000000-0005-0000-0000-0000B5410000}"/>
    <cellStyle name="60% - Accent1 6 2" xfId="16825" xr:uid="{00000000-0005-0000-0000-0000B6410000}"/>
    <cellStyle name="60% - Accent1 6 2 2" xfId="16826" xr:uid="{00000000-0005-0000-0000-0000B7410000}"/>
    <cellStyle name="60% - Accent1 6 2 2 2" xfId="16827" xr:uid="{00000000-0005-0000-0000-0000B8410000}"/>
    <cellStyle name="60% - Accent1 6 2 3" xfId="16828" xr:uid="{00000000-0005-0000-0000-0000B9410000}"/>
    <cellStyle name="60% - Accent1 6 3" xfId="16829" xr:uid="{00000000-0005-0000-0000-0000BA410000}"/>
    <cellStyle name="60% - Accent1 6 4" xfId="16830" xr:uid="{00000000-0005-0000-0000-0000BB410000}"/>
    <cellStyle name="60% - Accent1 6 5" xfId="16831" xr:uid="{00000000-0005-0000-0000-0000BC410000}"/>
    <cellStyle name="60% - Accent1 60" xfId="16832" xr:uid="{00000000-0005-0000-0000-0000BD410000}"/>
    <cellStyle name="60% - Accent1 61" xfId="16833" xr:uid="{00000000-0005-0000-0000-0000BE410000}"/>
    <cellStyle name="60% - Accent1 62" xfId="16834" xr:uid="{00000000-0005-0000-0000-0000BF410000}"/>
    <cellStyle name="60% - Accent1 63" xfId="16835" xr:uid="{00000000-0005-0000-0000-0000C0410000}"/>
    <cellStyle name="60% - Accent1 64" xfId="16836" xr:uid="{00000000-0005-0000-0000-0000C1410000}"/>
    <cellStyle name="60% - Accent1 65" xfId="16837" xr:uid="{00000000-0005-0000-0000-0000C2410000}"/>
    <cellStyle name="60% - Accent1 66" xfId="16838" xr:uid="{00000000-0005-0000-0000-0000C3410000}"/>
    <cellStyle name="60% - Accent1 67" xfId="16839" xr:uid="{00000000-0005-0000-0000-0000C4410000}"/>
    <cellStyle name="60% - Accent1 68" xfId="16840" xr:uid="{00000000-0005-0000-0000-0000C5410000}"/>
    <cellStyle name="60% - Accent1 69" xfId="16841" xr:uid="{00000000-0005-0000-0000-0000C6410000}"/>
    <cellStyle name="60% - Accent1 7" xfId="16842" xr:uid="{00000000-0005-0000-0000-0000C7410000}"/>
    <cellStyle name="60% - Accent1 7 2" xfId="16843" xr:uid="{00000000-0005-0000-0000-0000C8410000}"/>
    <cellStyle name="60% - Accent1 7 2 2" xfId="16844" xr:uid="{00000000-0005-0000-0000-0000C9410000}"/>
    <cellStyle name="60% - Accent1 7 2 2 2" xfId="16845" xr:uid="{00000000-0005-0000-0000-0000CA410000}"/>
    <cellStyle name="60% - Accent1 7 2 3" xfId="16846" xr:uid="{00000000-0005-0000-0000-0000CB410000}"/>
    <cellStyle name="60% - Accent1 7 3" xfId="16847" xr:uid="{00000000-0005-0000-0000-0000CC410000}"/>
    <cellStyle name="60% - Accent1 7 4" xfId="16848" xr:uid="{00000000-0005-0000-0000-0000CD410000}"/>
    <cellStyle name="60% - Accent1 7 5" xfId="16849" xr:uid="{00000000-0005-0000-0000-0000CE410000}"/>
    <cellStyle name="60% - Accent1 70" xfId="16850" xr:uid="{00000000-0005-0000-0000-0000CF410000}"/>
    <cellStyle name="60% - Accent1 71" xfId="16851" xr:uid="{00000000-0005-0000-0000-0000D0410000}"/>
    <cellStyle name="60% - Accent1 72" xfId="16852" xr:uid="{00000000-0005-0000-0000-0000D1410000}"/>
    <cellStyle name="60% - Accent1 73" xfId="16853" xr:uid="{00000000-0005-0000-0000-0000D2410000}"/>
    <cellStyle name="60% - Accent1 74" xfId="16854" xr:uid="{00000000-0005-0000-0000-0000D3410000}"/>
    <cellStyle name="60% - Accent1 75" xfId="16855" xr:uid="{00000000-0005-0000-0000-0000D4410000}"/>
    <cellStyle name="60% - Accent1 76" xfId="16856" xr:uid="{00000000-0005-0000-0000-0000D5410000}"/>
    <cellStyle name="60% - Accent1 77" xfId="16857" xr:uid="{00000000-0005-0000-0000-0000D6410000}"/>
    <cellStyle name="60% - Accent1 78" xfId="16858" xr:uid="{00000000-0005-0000-0000-0000D7410000}"/>
    <cellStyle name="60% - Accent1 79" xfId="16859" xr:uid="{00000000-0005-0000-0000-0000D8410000}"/>
    <cellStyle name="60% - Accent1 8" xfId="16860" xr:uid="{00000000-0005-0000-0000-0000D9410000}"/>
    <cellStyle name="60% - Accent1 8 2" xfId="16861" xr:uid="{00000000-0005-0000-0000-0000DA410000}"/>
    <cellStyle name="60% - Accent1 8 2 2" xfId="16862" xr:uid="{00000000-0005-0000-0000-0000DB410000}"/>
    <cellStyle name="60% - Accent1 8 2 2 2" xfId="16863" xr:uid="{00000000-0005-0000-0000-0000DC410000}"/>
    <cellStyle name="60% - Accent1 8 2 3" xfId="16864" xr:uid="{00000000-0005-0000-0000-0000DD410000}"/>
    <cellStyle name="60% - Accent1 8 3" xfId="16865" xr:uid="{00000000-0005-0000-0000-0000DE410000}"/>
    <cellStyle name="60% - Accent1 8 4" xfId="16866" xr:uid="{00000000-0005-0000-0000-0000DF410000}"/>
    <cellStyle name="60% - Accent1 8 5" xfId="16867" xr:uid="{00000000-0005-0000-0000-0000E0410000}"/>
    <cellStyle name="60% - Accent1 80" xfId="16868" xr:uid="{00000000-0005-0000-0000-0000E1410000}"/>
    <cellStyle name="60% - Accent1 81" xfId="16869" xr:uid="{00000000-0005-0000-0000-0000E2410000}"/>
    <cellStyle name="60% - Accent1 82" xfId="16870" xr:uid="{00000000-0005-0000-0000-0000E3410000}"/>
    <cellStyle name="60% - Accent1 83" xfId="16871" xr:uid="{00000000-0005-0000-0000-0000E4410000}"/>
    <cellStyle name="60% - Accent1 84" xfId="16872" xr:uid="{00000000-0005-0000-0000-0000E5410000}"/>
    <cellStyle name="60% - Accent1 85" xfId="16873" xr:uid="{00000000-0005-0000-0000-0000E6410000}"/>
    <cellStyle name="60% - Accent1 86" xfId="16874" xr:uid="{00000000-0005-0000-0000-0000E7410000}"/>
    <cellStyle name="60% - Accent1 87" xfId="16875" xr:uid="{00000000-0005-0000-0000-0000E8410000}"/>
    <cellStyle name="60% - Accent1 88" xfId="16876" xr:uid="{00000000-0005-0000-0000-0000E9410000}"/>
    <cellStyle name="60% - Accent1 89" xfId="16877" xr:uid="{00000000-0005-0000-0000-0000EA410000}"/>
    <cellStyle name="60% - Accent1 9" xfId="16878" xr:uid="{00000000-0005-0000-0000-0000EB410000}"/>
    <cellStyle name="60% - Accent1 9 2" xfId="16879" xr:uid="{00000000-0005-0000-0000-0000EC410000}"/>
    <cellStyle name="60% - Accent1 9 2 2" xfId="16880" xr:uid="{00000000-0005-0000-0000-0000ED410000}"/>
    <cellStyle name="60% - Accent1 9 2 2 2" xfId="16881" xr:uid="{00000000-0005-0000-0000-0000EE410000}"/>
    <cellStyle name="60% - Accent1 9 2 3" xfId="16882" xr:uid="{00000000-0005-0000-0000-0000EF410000}"/>
    <cellStyle name="60% - Accent1 9 3" xfId="16883" xr:uid="{00000000-0005-0000-0000-0000F0410000}"/>
    <cellStyle name="60% - Accent1 9 4" xfId="16884" xr:uid="{00000000-0005-0000-0000-0000F1410000}"/>
    <cellStyle name="60% - Accent1 9 5" xfId="16885" xr:uid="{00000000-0005-0000-0000-0000F2410000}"/>
    <cellStyle name="60% - Accent1 90" xfId="16886" xr:uid="{00000000-0005-0000-0000-0000F3410000}"/>
    <cellStyle name="60% - Accent1 91" xfId="16887" xr:uid="{00000000-0005-0000-0000-0000F4410000}"/>
    <cellStyle name="60% - Accent1 92" xfId="16888" xr:uid="{00000000-0005-0000-0000-0000F5410000}"/>
    <cellStyle name="60% - Accent1 93" xfId="16889" xr:uid="{00000000-0005-0000-0000-0000F6410000}"/>
    <cellStyle name="60% - Accent1 94" xfId="16890" xr:uid="{00000000-0005-0000-0000-0000F7410000}"/>
    <cellStyle name="60% - Accent1 95" xfId="16891" xr:uid="{00000000-0005-0000-0000-0000F8410000}"/>
    <cellStyle name="60% - Accent1 96" xfId="16892" xr:uid="{00000000-0005-0000-0000-0000F9410000}"/>
    <cellStyle name="60% - Accent1 97" xfId="16893" xr:uid="{00000000-0005-0000-0000-0000FA410000}"/>
    <cellStyle name="60% - Accent1 98" xfId="16894" xr:uid="{00000000-0005-0000-0000-0000FB410000}"/>
    <cellStyle name="60% - Accent1 99" xfId="16895" xr:uid="{00000000-0005-0000-0000-0000FC410000}"/>
    <cellStyle name="60% - Accent2 10" xfId="16896" xr:uid="{00000000-0005-0000-0000-0000FD410000}"/>
    <cellStyle name="60% - Accent2 11" xfId="16897" xr:uid="{00000000-0005-0000-0000-0000FE410000}"/>
    <cellStyle name="60% - Accent2 12" xfId="16898" xr:uid="{00000000-0005-0000-0000-0000FF410000}"/>
    <cellStyle name="60% - Accent2 13" xfId="16899" xr:uid="{00000000-0005-0000-0000-000000420000}"/>
    <cellStyle name="60% - Accent2 14" xfId="16900" xr:uid="{00000000-0005-0000-0000-000001420000}"/>
    <cellStyle name="60% - Accent2 15" xfId="16901" xr:uid="{00000000-0005-0000-0000-000002420000}"/>
    <cellStyle name="60% - Accent2 16" xfId="16902" xr:uid="{00000000-0005-0000-0000-000003420000}"/>
    <cellStyle name="60% - Accent2 17" xfId="16903" xr:uid="{00000000-0005-0000-0000-000004420000}"/>
    <cellStyle name="60% - Accent2 18" xfId="16904" xr:uid="{00000000-0005-0000-0000-000005420000}"/>
    <cellStyle name="60% - Accent2 19" xfId="16905" xr:uid="{00000000-0005-0000-0000-000006420000}"/>
    <cellStyle name="60% - Accent2 2" xfId="16906" xr:uid="{00000000-0005-0000-0000-000007420000}"/>
    <cellStyle name="60% - Accent2 2 2" xfId="16907" xr:uid="{00000000-0005-0000-0000-000008420000}"/>
    <cellStyle name="60% - Accent2 2 2 2" xfId="16908" xr:uid="{00000000-0005-0000-0000-000009420000}"/>
    <cellStyle name="60% - Accent2 2 2 2 2" xfId="16909" xr:uid="{00000000-0005-0000-0000-00000A420000}"/>
    <cellStyle name="60% - Accent2 2 2 2 2 2" xfId="16910" xr:uid="{00000000-0005-0000-0000-00000B420000}"/>
    <cellStyle name="60% - Accent2 2 2 2 2 3" xfId="16911" xr:uid="{00000000-0005-0000-0000-00000C420000}"/>
    <cellStyle name="60% - Accent2 2 2 2 3" xfId="16912" xr:uid="{00000000-0005-0000-0000-00000D420000}"/>
    <cellStyle name="60% - Accent2 2 2 3" xfId="16913" xr:uid="{00000000-0005-0000-0000-00000E420000}"/>
    <cellStyle name="60% - Accent2 2 2 4" xfId="16914" xr:uid="{00000000-0005-0000-0000-00000F420000}"/>
    <cellStyle name="60% - Accent2 2 3" xfId="16915" xr:uid="{00000000-0005-0000-0000-000010420000}"/>
    <cellStyle name="60% - Accent2 2 3 2" xfId="16916" xr:uid="{00000000-0005-0000-0000-000011420000}"/>
    <cellStyle name="60% - Accent2 2 3 2 2" xfId="16917" xr:uid="{00000000-0005-0000-0000-000012420000}"/>
    <cellStyle name="60% - Accent2 2 3 2 2 2" xfId="16918" xr:uid="{00000000-0005-0000-0000-000013420000}"/>
    <cellStyle name="60% - Accent2 2 3 3" xfId="16919" xr:uid="{00000000-0005-0000-0000-000014420000}"/>
    <cellStyle name="60% - Accent2 2 4" xfId="16920" xr:uid="{00000000-0005-0000-0000-000015420000}"/>
    <cellStyle name="60% - Accent2 2 4 2" xfId="16921" xr:uid="{00000000-0005-0000-0000-000016420000}"/>
    <cellStyle name="60% - Accent2 2 4 2 2" xfId="16922" xr:uid="{00000000-0005-0000-0000-000017420000}"/>
    <cellStyle name="60% - Accent2 2 4 2 2 2" xfId="16923" xr:uid="{00000000-0005-0000-0000-000018420000}"/>
    <cellStyle name="60% - Accent2 2 4 3" xfId="16924" xr:uid="{00000000-0005-0000-0000-000019420000}"/>
    <cellStyle name="60% - Accent2 2 5" xfId="16925" xr:uid="{00000000-0005-0000-0000-00001A420000}"/>
    <cellStyle name="60% - Accent2 2 5 2" xfId="16926" xr:uid="{00000000-0005-0000-0000-00001B420000}"/>
    <cellStyle name="60% - Accent2 2 5 2 2" xfId="16927" xr:uid="{00000000-0005-0000-0000-00001C420000}"/>
    <cellStyle name="60% - Accent2 2 6" xfId="16928" xr:uid="{00000000-0005-0000-0000-00001D420000}"/>
    <cellStyle name="60% - Accent2 2 7" xfId="16929" xr:uid="{00000000-0005-0000-0000-00001E420000}"/>
    <cellStyle name="60% - Accent2 2 8" xfId="16930" xr:uid="{00000000-0005-0000-0000-00001F420000}"/>
    <cellStyle name="60% - Accent2 20" xfId="16931" xr:uid="{00000000-0005-0000-0000-000020420000}"/>
    <cellStyle name="60% - Accent2 21" xfId="16932" xr:uid="{00000000-0005-0000-0000-000021420000}"/>
    <cellStyle name="60% - Accent2 22" xfId="16933" xr:uid="{00000000-0005-0000-0000-000022420000}"/>
    <cellStyle name="60% - Accent2 23" xfId="16934" xr:uid="{00000000-0005-0000-0000-000023420000}"/>
    <cellStyle name="60% - Accent2 24" xfId="16935" xr:uid="{00000000-0005-0000-0000-000024420000}"/>
    <cellStyle name="60% - Accent2 25" xfId="16936" xr:uid="{00000000-0005-0000-0000-000025420000}"/>
    <cellStyle name="60% - Accent2 26" xfId="16937" xr:uid="{00000000-0005-0000-0000-000026420000}"/>
    <cellStyle name="60% - Accent2 27" xfId="16938" xr:uid="{00000000-0005-0000-0000-000027420000}"/>
    <cellStyle name="60% - Accent2 28" xfId="16939" xr:uid="{00000000-0005-0000-0000-000028420000}"/>
    <cellStyle name="60% - Accent2 29" xfId="16940" xr:uid="{00000000-0005-0000-0000-000029420000}"/>
    <cellStyle name="60% - Accent2 3" xfId="16941" xr:uid="{00000000-0005-0000-0000-00002A420000}"/>
    <cellStyle name="60% - Accent2 3 2" xfId="16942" xr:uid="{00000000-0005-0000-0000-00002B420000}"/>
    <cellStyle name="60% - Accent2 3 2 2" xfId="16943" xr:uid="{00000000-0005-0000-0000-00002C420000}"/>
    <cellStyle name="60% - Accent2 3 2 2 2" xfId="16944" xr:uid="{00000000-0005-0000-0000-00002D420000}"/>
    <cellStyle name="60% - Accent2 3 2 3" xfId="16945" xr:uid="{00000000-0005-0000-0000-00002E420000}"/>
    <cellStyle name="60% - Accent2 3 3" xfId="16946" xr:uid="{00000000-0005-0000-0000-00002F420000}"/>
    <cellStyle name="60% - Accent2 3 4" xfId="16947" xr:uid="{00000000-0005-0000-0000-000030420000}"/>
    <cellStyle name="60% - Accent2 3 5" xfId="16948" xr:uid="{00000000-0005-0000-0000-000031420000}"/>
    <cellStyle name="60% - Accent2 3 6" xfId="16949" xr:uid="{00000000-0005-0000-0000-000032420000}"/>
    <cellStyle name="60% - Accent2 3 7" xfId="16950" xr:uid="{00000000-0005-0000-0000-000033420000}"/>
    <cellStyle name="60% - Accent2 30" xfId="16951" xr:uid="{00000000-0005-0000-0000-000034420000}"/>
    <cellStyle name="60% - Accent2 31" xfId="16952" xr:uid="{00000000-0005-0000-0000-000035420000}"/>
    <cellStyle name="60% - Accent2 32" xfId="16953" xr:uid="{00000000-0005-0000-0000-000036420000}"/>
    <cellStyle name="60% - Accent2 33" xfId="16954" xr:uid="{00000000-0005-0000-0000-000037420000}"/>
    <cellStyle name="60% - Accent2 34" xfId="16955" xr:uid="{00000000-0005-0000-0000-000038420000}"/>
    <cellStyle name="60% - Accent2 35" xfId="16956" xr:uid="{00000000-0005-0000-0000-000039420000}"/>
    <cellStyle name="60% - Accent2 36" xfId="16957" xr:uid="{00000000-0005-0000-0000-00003A420000}"/>
    <cellStyle name="60% - Accent2 37" xfId="16958" xr:uid="{00000000-0005-0000-0000-00003B420000}"/>
    <cellStyle name="60% - Accent2 38" xfId="16959" xr:uid="{00000000-0005-0000-0000-00003C420000}"/>
    <cellStyle name="60% - Accent2 39" xfId="16960" xr:uid="{00000000-0005-0000-0000-00003D420000}"/>
    <cellStyle name="60% - Accent2 4" xfId="16961" xr:uid="{00000000-0005-0000-0000-00003E420000}"/>
    <cellStyle name="60% - Accent2 4 2" xfId="16962" xr:uid="{00000000-0005-0000-0000-00003F420000}"/>
    <cellStyle name="60% - Accent2 4 2 2" xfId="16963" xr:uid="{00000000-0005-0000-0000-000040420000}"/>
    <cellStyle name="60% - Accent2 4 2 2 2" xfId="16964" xr:uid="{00000000-0005-0000-0000-000041420000}"/>
    <cellStyle name="60% - Accent2 4 2 3" xfId="16965" xr:uid="{00000000-0005-0000-0000-000042420000}"/>
    <cellStyle name="60% - Accent2 4 3" xfId="16966" xr:uid="{00000000-0005-0000-0000-000043420000}"/>
    <cellStyle name="60% - Accent2 4 4" xfId="16967" xr:uid="{00000000-0005-0000-0000-000044420000}"/>
    <cellStyle name="60% - Accent2 4 5" xfId="16968" xr:uid="{00000000-0005-0000-0000-000045420000}"/>
    <cellStyle name="60% - Accent2 4 6" xfId="16969" xr:uid="{00000000-0005-0000-0000-000046420000}"/>
    <cellStyle name="60% - Accent2 4 7" xfId="16970" xr:uid="{00000000-0005-0000-0000-000047420000}"/>
    <cellStyle name="60% - Accent2 40" xfId="16971" xr:uid="{00000000-0005-0000-0000-000048420000}"/>
    <cellStyle name="60% - Accent2 41" xfId="16972" xr:uid="{00000000-0005-0000-0000-000049420000}"/>
    <cellStyle name="60% - Accent2 42" xfId="16973" xr:uid="{00000000-0005-0000-0000-00004A420000}"/>
    <cellStyle name="60% - Accent2 43" xfId="16974" xr:uid="{00000000-0005-0000-0000-00004B420000}"/>
    <cellStyle name="60% - Accent2 44" xfId="16975" xr:uid="{00000000-0005-0000-0000-00004C420000}"/>
    <cellStyle name="60% - Accent2 45" xfId="16976" xr:uid="{00000000-0005-0000-0000-00004D420000}"/>
    <cellStyle name="60% - Accent2 46" xfId="16977" xr:uid="{00000000-0005-0000-0000-00004E420000}"/>
    <cellStyle name="60% - Accent2 47" xfId="16978" xr:uid="{00000000-0005-0000-0000-00004F420000}"/>
    <cellStyle name="60% - Accent2 48" xfId="16979" xr:uid="{00000000-0005-0000-0000-000050420000}"/>
    <cellStyle name="60% - Accent2 49" xfId="16980" xr:uid="{00000000-0005-0000-0000-000051420000}"/>
    <cellStyle name="60% - Accent2 5" xfId="16981" xr:uid="{00000000-0005-0000-0000-000052420000}"/>
    <cellStyle name="60% - Accent2 50" xfId="16982" xr:uid="{00000000-0005-0000-0000-000053420000}"/>
    <cellStyle name="60% - Accent2 51" xfId="16983" xr:uid="{00000000-0005-0000-0000-000054420000}"/>
    <cellStyle name="60% - Accent2 52" xfId="16984" xr:uid="{00000000-0005-0000-0000-000055420000}"/>
    <cellStyle name="60% - Accent2 53" xfId="16985" xr:uid="{00000000-0005-0000-0000-000056420000}"/>
    <cellStyle name="60% - Accent2 54" xfId="16986" xr:uid="{00000000-0005-0000-0000-000057420000}"/>
    <cellStyle name="60% - Accent2 55" xfId="16987" xr:uid="{00000000-0005-0000-0000-000058420000}"/>
    <cellStyle name="60% - Accent2 56" xfId="16988" xr:uid="{00000000-0005-0000-0000-000059420000}"/>
    <cellStyle name="60% - Accent2 57" xfId="16989" xr:uid="{00000000-0005-0000-0000-00005A420000}"/>
    <cellStyle name="60% - Accent2 58" xfId="16990" xr:uid="{00000000-0005-0000-0000-00005B420000}"/>
    <cellStyle name="60% - Accent2 59" xfId="16991" xr:uid="{00000000-0005-0000-0000-00005C420000}"/>
    <cellStyle name="60% - Accent2 6" xfId="16992" xr:uid="{00000000-0005-0000-0000-00005D420000}"/>
    <cellStyle name="60% - Accent2 60" xfId="16993" xr:uid="{00000000-0005-0000-0000-00005E420000}"/>
    <cellStyle name="60% - Accent2 61" xfId="16994" xr:uid="{00000000-0005-0000-0000-00005F420000}"/>
    <cellStyle name="60% - Accent2 62" xfId="16995" xr:uid="{00000000-0005-0000-0000-000060420000}"/>
    <cellStyle name="60% - Accent2 63" xfId="16996" xr:uid="{00000000-0005-0000-0000-000061420000}"/>
    <cellStyle name="60% - Accent2 64" xfId="16997" xr:uid="{00000000-0005-0000-0000-000062420000}"/>
    <cellStyle name="60% - Accent2 65" xfId="16998" xr:uid="{00000000-0005-0000-0000-000063420000}"/>
    <cellStyle name="60% - Accent2 66" xfId="16999" xr:uid="{00000000-0005-0000-0000-000064420000}"/>
    <cellStyle name="60% - Accent2 67" xfId="17000" xr:uid="{00000000-0005-0000-0000-000065420000}"/>
    <cellStyle name="60% - Accent2 68" xfId="17001" xr:uid="{00000000-0005-0000-0000-000066420000}"/>
    <cellStyle name="60% - Accent2 69" xfId="17002" xr:uid="{00000000-0005-0000-0000-000067420000}"/>
    <cellStyle name="60% - Accent2 7" xfId="17003" xr:uid="{00000000-0005-0000-0000-000068420000}"/>
    <cellStyle name="60% - Accent2 70" xfId="17004" xr:uid="{00000000-0005-0000-0000-000069420000}"/>
    <cellStyle name="60% - Accent2 71" xfId="17005" xr:uid="{00000000-0005-0000-0000-00006A420000}"/>
    <cellStyle name="60% - Accent2 72" xfId="17006" xr:uid="{00000000-0005-0000-0000-00006B420000}"/>
    <cellStyle name="60% - Accent2 73" xfId="17007" xr:uid="{00000000-0005-0000-0000-00006C420000}"/>
    <cellStyle name="60% - Accent2 74" xfId="17008" xr:uid="{00000000-0005-0000-0000-00006D420000}"/>
    <cellStyle name="60% - Accent2 75" xfId="17009" xr:uid="{00000000-0005-0000-0000-00006E420000}"/>
    <cellStyle name="60% - Accent2 8" xfId="17010" xr:uid="{00000000-0005-0000-0000-00006F420000}"/>
    <cellStyle name="60% - Accent2 9" xfId="17011" xr:uid="{00000000-0005-0000-0000-000070420000}"/>
    <cellStyle name="60% - Accent3 10" xfId="17012" xr:uid="{00000000-0005-0000-0000-000071420000}"/>
    <cellStyle name="60% - Accent3 10 2" xfId="17013" xr:uid="{00000000-0005-0000-0000-000072420000}"/>
    <cellStyle name="60% - Accent3 10 2 2" xfId="17014" xr:uid="{00000000-0005-0000-0000-000073420000}"/>
    <cellStyle name="60% - Accent3 10 2 2 2" xfId="17015" xr:uid="{00000000-0005-0000-0000-000074420000}"/>
    <cellStyle name="60% - Accent3 10 2 3" xfId="17016" xr:uid="{00000000-0005-0000-0000-000075420000}"/>
    <cellStyle name="60% - Accent3 10 3" xfId="17017" xr:uid="{00000000-0005-0000-0000-000076420000}"/>
    <cellStyle name="60% - Accent3 10 4" xfId="17018" xr:uid="{00000000-0005-0000-0000-000077420000}"/>
    <cellStyle name="60% - Accent3 10 5" xfId="17019" xr:uid="{00000000-0005-0000-0000-000078420000}"/>
    <cellStyle name="60% - Accent3 100" xfId="17020" xr:uid="{00000000-0005-0000-0000-000079420000}"/>
    <cellStyle name="60% - Accent3 101" xfId="17021" xr:uid="{00000000-0005-0000-0000-00007A420000}"/>
    <cellStyle name="60% - Accent3 102" xfId="17022" xr:uid="{00000000-0005-0000-0000-00007B420000}"/>
    <cellStyle name="60% - Accent3 103" xfId="17023" xr:uid="{00000000-0005-0000-0000-00007C420000}"/>
    <cellStyle name="60% - Accent3 104" xfId="17024" xr:uid="{00000000-0005-0000-0000-00007D420000}"/>
    <cellStyle name="60% - Accent3 105" xfId="17025" xr:uid="{00000000-0005-0000-0000-00007E420000}"/>
    <cellStyle name="60% - Accent3 106" xfId="17026" xr:uid="{00000000-0005-0000-0000-00007F420000}"/>
    <cellStyle name="60% - Accent3 107" xfId="17027" xr:uid="{00000000-0005-0000-0000-000080420000}"/>
    <cellStyle name="60% - Accent3 108" xfId="17028" xr:uid="{00000000-0005-0000-0000-000081420000}"/>
    <cellStyle name="60% - Accent3 109" xfId="17029" xr:uid="{00000000-0005-0000-0000-000082420000}"/>
    <cellStyle name="60% - Accent3 11" xfId="17030" xr:uid="{00000000-0005-0000-0000-000083420000}"/>
    <cellStyle name="60% - Accent3 11 2" xfId="17031" xr:uid="{00000000-0005-0000-0000-000084420000}"/>
    <cellStyle name="60% - Accent3 11 2 2" xfId="17032" xr:uid="{00000000-0005-0000-0000-000085420000}"/>
    <cellStyle name="60% - Accent3 11 2 2 2" xfId="17033" xr:uid="{00000000-0005-0000-0000-000086420000}"/>
    <cellStyle name="60% - Accent3 11 2 3" xfId="17034" xr:uid="{00000000-0005-0000-0000-000087420000}"/>
    <cellStyle name="60% - Accent3 11 3" xfId="17035" xr:uid="{00000000-0005-0000-0000-000088420000}"/>
    <cellStyle name="60% - Accent3 11 4" xfId="17036" xr:uid="{00000000-0005-0000-0000-000089420000}"/>
    <cellStyle name="60% - Accent3 11 5" xfId="17037" xr:uid="{00000000-0005-0000-0000-00008A420000}"/>
    <cellStyle name="60% - Accent3 110" xfId="17038" xr:uid="{00000000-0005-0000-0000-00008B420000}"/>
    <cellStyle name="60% - Accent3 111" xfId="17039" xr:uid="{00000000-0005-0000-0000-00008C420000}"/>
    <cellStyle name="60% - Accent3 112" xfId="17040" xr:uid="{00000000-0005-0000-0000-00008D420000}"/>
    <cellStyle name="60% - Accent3 113" xfId="17041" xr:uid="{00000000-0005-0000-0000-00008E420000}"/>
    <cellStyle name="60% - Accent3 114" xfId="17042" xr:uid="{00000000-0005-0000-0000-00008F420000}"/>
    <cellStyle name="60% - Accent3 115" xfId="17043" xr:uid="{00000000-0005-0000-0000-000090420000}"/>
    <cellStyle name="60% - Accent3 116" xfId="17044" xr:uid="{00000000-0005-0000-0000-000091420000}"/>
    <cellStyle name="60% - Accent3 117" xfId="17045" xr:uid="{00000000-0005-0000-0000-000092420000}"/>
    <cellStyle name="60% - Accent3 118" xfId="17046" xr:uid="{00000000-0005-0000-0000-000093420000}"/>
    <cellStyle name="60% - Accent3 12" xfId="17047" xr:uid="{00000000-0005-0000-0000-000094420000}"/>
    <cellStyle name="60% - Accent3 12 2" xfId="17048" xr:uid="{00000000-0005-0000-0000-000095420000}"/>
    <cellStyle name="60% - Accent3 12 2 2" xfId="17049" xr:uid="{00000000-0005-0000-0000-000096420000}"/>
    <cellStyle name="60% - Accent3 12 2 2 2" xfId="17050" xr:uid="{00000000-0005-0000-0000-000097420000}"/>
    <cellStyle name="60% - Accent3 12 2 3" xfId="17051" xr:uid="{00000000-0005-0000-0000-000098420000}"/>
    <cellStyle name="60% - Accent3 12 3" xfId="17052" xr:uid="{00000000-0005-0000-0000-000099420000}"/>
    <cellStyle name="60% - Accent3 12 4" xfId="17053" xr:uid="{00000000-0005-0000-0000-00009A420000}"/>
    <cellStyle name="60% - Accent3 12 5" xfId="17054" xr:uid="{00000000-0005-0000-0000-00009B420000}"/>
    <cellStyle name="60% - Accent3 13" xfId="17055" xr:uid="{00000000-0005-0000-0000-00009C420000}"/>
    <cellStyle name="60% - Accent3 13 2" xfId="17056" xr:uid="{00000000-0005-0000-0000-00009D420000}"/>
    <cellStyle name="60% - Accent3 13 2 2" xfId="17057" xr:uid="{00000000-0005-0000-0000-00009E420000}"/>
    <cellStyle name="60% - Accent3 13 2 2 2" xfId="17058" xr:uid="{00000000-0005-0000-0000-00009F420000}"/>
    <cellStyle name="60% - Accent3 13 2 3" xfId="17059" xr:uid="{00000000-0005-0000-0000-0000A0420000}"/>
    <cellStyle name="60% - Accent3 13 3" xfId="17060" xr:uid="{00000000-0005-0000-0000-0000A1420000}"/>
    <cellStyle name="60% - Accent3 13 4" xfId="17061" xr:uid="{00000000-0005-0000-0000-0000A2420000}"/>
    <cellStyle name="60% - Accent3 13 5" xfId="17062" xr:uid="{00000000-0005-0000-0000-0000A3420000}"/>
    <cellStyle name="60% - Accent3 14" xfId="17063" xr:uid="{00000000-0005-0000-0000-0000A4420000}"/>
    <cellStyle name="60% - Accent3 14 2" xfId="17064" xr:uid="{00000000-0005-0000-0000-0000A5420000}"/>
    <cellStyle name="60% - Accent3 14 2 2" xfId="17065" xr:uid="{00000000-0005-0000-0000-0000A6420000}"/>
    <cellStyle name="60% - Accent3 14 2 2 2" xfId="17066" xr:uid="{00000000-0005-0000-0000-0000A7420000}"/>
    <cellStyle name="60% - Accent3 14 2 3" xfId="17067" xr:uid="{00000000-0005-0000-0000-0000A8420000}"/>
    <cellStyle name="60% - Accent3 14 3" xfId="17068" xr:uid="{00000000-0005-0000-0000-0000A9420000}"/>
    <cellStyle name="60% - Accent3 14 4" xfId="17069" xr:uid="{00000000-0005-0000-0000-0000AA420000}"/>
    <cellStyle name="60% - Accent3 14 5" xfId="17070" xr:uid="{00000000-0005-0000-0000-0000AB420000}"/>
    <cellStyle name="60% - Accent3 15" xfId="17071" xr:uid="{00000000-0005-0000-0000-0000AC420000}"/>
    <cellStyle name="60% - Accent3 15 2" xfId="17072" xr:uid="{00000000-0005-0000-0000-0000AD420000}"/>
    <cellStyle name="60% - Accent3 15 2 2" xfId="17073" xr:uid="{00000000-0005-0000-0000-0000AE420000}"/>
    <cellStyle name="60% - Accent3 15 2 2 2" xfId="17074" xr:uid="{00000000-0005-0000-0000-0000AF420000}"/>
    <cellStyle name="60% - Accent3 15 2 3" xfId="17075" xr:uid="{00000000-0005-0000-0000-0000B0420000}"/>
    <cellStyle name="60% - Accent3 15 3" xfId="17076" xr:uid="{00000000-0005-0000-0000-0000B1420000}"/>
    <cellStyle name="60% - Accent3 15 4" xfId="17077" xr:uid="{00000000-0005-0000-0000-0000B2420000}"/>
    <cellStyle name="60% - Accent3 15 5" xfId="17078" xr:uid="{00000000-0005-0000-0000-0000B3420000}"/>
    <cellStyle name="60% - Accent3 16" xfId="17079" xr:uid="{00000000-0005-0000-0000-0000B4420000}"/>
    <cellStyle name="60% - Accent3 16 2" xfId="17080" xr:uid="{00000000-0005-0000-0000-0000B5420000}"/>
    <cellStyle name="60% - Accent3 16 2 2" xfId="17081" xr:uid="{00000000-0005-0000-0000-0000B6420000}"/>
    <cellStyle name="60% - Accent3 16 2 2 2" xfId="17082" xr:uid="{00000000-0005-0000-0000-0000B7420000}"/>
    <cellStyle name="60% - Accent3 16 2 3" xfId="17083" xr:uid="{00000000-0005-0000-0000-0000B8420000}"/>
    <cellStyle name="60% - Accent3 16 3" xfId="17084" xr:uid="{00000000-0005-0000-0000-0000B9420000}"/>
    <cellStyle name="60% - Accent3 16 4" xfId="17085" xr:uid="{00000000-0005-0000-0000-0000BA420000}"/>
    <cellStyle name="60% - Accent3 16 5" xfId="17086" xr:uid="{00000000-0005-0000-0000-0000BB420000}"/>
    <cellStyle name="60% - Accent3 17" xfId="17087" xr:uid="{00000000-0005-0000-0000-0000BC420000}"/>
    <cellStyle name="60% - Accent3 17 2" xfId="17088" xr:uid="{00000000-0005-0000-0000-0000BD420000}"/>
    <cellStyle name="60% - Accent3 17 2 2" xfId="17089" xr:uid="{00000000-0005-0000-0000-0000BE420000}"/>
    <cellStyle name="60% - Accent3 17 2 2 2" xfId="17090" xr:uid="{00000000-0005-0000-0000-0000BF420000}"/>
    <cellStyle name="60% - Accent3 17 2 3" xfId="17091" xr:uid="{00000000-0005-0000-0000-0000C0420000}"/>
    <cellStyle name="60% - Accent3 17 3" xfId="17092" xr:uid="{00000000-0005-0000-0000-0000C1420000}"/>
    <cellStyle name="60% - Accent3 17 4" xfId="17093" xr:uid="{00000000-0005-0000-0000-0000C2420000}"/>
    <cellStyle name="60% - Accent3 17 5" xfId="17094" xr:uid="{00000000-0005-0000-0000-0000C3420000}"/>
    <cellStyle name="60% - Accent3 18" xfId="17095" xr:uid="{00000000-0005-0000-0000-0000C4420000}"/>
    <cellStyle name="60% - Accent3 18 2" xfId="17096" xr:uid="{00000000-0005-0000-0000-0000C5420000}"/>
    <cellStyle name="60% - Accent3 18 2 2" xfId="17097" xr:uid="{00000000-0005-0000-0000-0000C6420000}"/>
    <cellStyle name="60% - Accent3 18 2 2 2" xfId="17098" xr:uid="{00000000-0005-0000-0000-0000C7420000}"/>
    <cellStyle name="60% - Accent3 18 2 3" xfId="17099" xr:uid="{00000000-0005-0000-0000-0000C8420000}"/>
    <cellStyle name="60% - Accent3 18 3" xfId="17100" xr:uid="{00000000-0005-0000-0000-0000C9420000}"/>
    <cellStyle name="60% - Accent3 18 4" xfId="17101" xr:uid="{00000000-0005-0000-0000-0000CA420000}"/>
    <cellStyle name="60% - Accent3 18 5" xfId="17102" xr:uid="{00000000-0005-0000-0000-0000CB420000}"/>
    <cellStyle name="60% - Accent3 19" xfId="17103" xr:uid="{00000000-0005-0000-0000-0000CC420000}"/>
    <cellStyle name="60% - Accent3 19 2" xfId="17104" xr:uid="{00000000-0005-0000-0000-0000CD420000}"/>
    <cellStyle name="60% - Accent3 19 2 2" xfId="17105" xr:uid="{00000000-0005-0000-0000-0000CE420000}"/>
    <cellStyle name="60% - Accent3 19 2 2 2" xfId="17106" xr:uid="{00000000-0005-0000-0000-0000CF420000}"/>
    <cellStyle name="60% - Accent3 19 2 3" xfId="17107" xr:uid="{00000000-0005-0000-0000-0000D0420000}"/>
    <cellStyle name="60% - Accent3 19 3" xfId="17108" xr:uid="{00000000-0005-0000-0000-0000D1420000}"/>
    <cellStyle name="60% - Accent3 19 4" xfId="17109" xr:uid="{00000000-0005-0000-0000-0000D2420000}"/>
    <cellStyle name="60% - Accent3 19 5" xfId="17110" xr:uid="{00000000-0005-0000-0000-0000D3420000}"/>
    <cellStyle name="60% - Accent3 2" xfId="17111" xr:uid="{00000000-0005-0000-0000-0000D4420000}"/>
    <cellStyle name="60% - Accent3 2 2" xfId="17112" xr:uid="{00000000-0005-0000-0000-0000D5420000}"/>
    <cellStyle name="60% - Accent3 2 2 2" xfId="17113" xr:uid="{00000000-0005-0000-0000-0000D6420000}"/>
    <cellStyle name="60% - Accent3 2 2 2 2" xfId="17114" xr:uid="{00000000-0005-0000-0000-0000D7420000}"/>
    <cellStyle name="60% - Accent3 2 2 2 2 2" xfId="17115" xr:uid="{00000000-0005-0000-0000-0000D8420000}"/>
    <cellStyle name="60% - Accent3 2 2 2 2 3" xfId="17116" xr:uid="{00000000-0005-0000-0000-0000D9420000}"/>
    <cellStyle name="60% - Accent3 2 2 2 3" xfId="17117" xr:uid="{00000000-0005-0000-0000-0000DA420000}"/>
    <cellStyle name="60% - Accent3 2 2 2 4" xfId="17118" xr:uid="{00000000-0005-0000-0000-0000DB420000}"/>
    <cellStyle name="60% - Accent3 2 2 3" xfId="17119" xr:uid="{00000000-0005-0000-0000-0000DC420000}"/>
    <cellStyle name="60% - Accent3 2 2 4" xfId="17120" xr:uid="{00000000-0005-0000-0000-0000DD420000}"/>
    <cellStyle name="60% - Accent3 2 2 5" xfId="17121" xr:uid="{00000000-0005-0000-0000-0000DE420000}"/>
    <cellStyle name="60% - Accent3 2 3" xfId="17122" xr:uid="{00000000-0005-0000-0000-0000DF420000}"/>
    <cellStyle name="60% - Accent3 2 3 2" xfId="17123" xr:uid="{00000000-0005-0000-0000-0000E0420000}"/>
    <cellStyle name="60% - Accent3 2 3 2 2" xfId="17124" xr:uid="{00000000-0005-0000-0000-0000E1420000}"/>
    <cellStyle name="60% - Accent3 2 3 2 2 2" xfId="17125" xr:uid="{00000000-0005-0000-0000-0000E2420000}"/>
    <cellStyle name="60% - Accent3 2 3 2 3" xfId="17126" xr:uid="{00000000-0005-0000-0000-0000E3420000}"/>
    <cellStyle name="60% - Accent3 2 3 3" xfId="17127" xr:uid="{00000000-0005-0000-0000-0000E4420000}"/>
    <cellStyle name="60% - Accent3 2 3 4" xfId="17128" xr:uid="{00000000-0005-0000-0000-0000E5420000}"/>
    <cellStyle name="60% - Accent3 2 3 5" xfId="17129" xr:uid="{00000000-0005-0000-0000-0000E6420000}"/>
    <cellStyle name="60% - Accent3 2 4" xfId="17130" xr:uid="{00000000-0005-0000-0000-0000E7420000}"/>
    <cellStyle name="60% - Accent3 2 4 2" xfId="17131" xr:uid="{00000000-0005-0000-0000-0000E8420000}"/>
    <cellStyle name="60% - Accent3 2 4 2 2" xfId="17132" xr:uid="{00000000-0005-0000-0000-0000E9420000}"/>
    <cellStyle name="60% - Accent3 2 4 2 2 2" xfId="17133" xr:uid="{00000000-0005-0000-0000-0000EA420000}"/>
    <cellStyle name="60% - Accent3 2 4 2 3" xfId="17134" xr:uid="{00000000-0005-0000-0000-0000EB420000}"/>
    <cellStyle name="60% - Accent3 2 4 3" xfId="17135" xr:uid="{00000000-0005-0000-0000-0000EC420000}"/>
    <cellStyle name="60% - Accent3 2 4 4" xfId="17136" xr:uid="{00000000-0005-0000-0000-0000ED420000}"/>
    <cellStyle name="60% - Accent3 2 4 5" xfId="17137" xr:uid="{00000000-0005-0000-0000-0000EE420000}"/>
    <cellStyle name="60% - Accent3 2 5" xfId="17138" xr:uid="{00000000-0005-0000-0000-0000EF420000}"/>
    <cellStyle name="60% - Accent3 2 5 2" xfId="17139" xr:uid="{00000000-0005-0000-0000-0000F0420000}"/>
    <cellStyle name="60% - Accent3 2 5 2 2" xfId="17140" xr:uid="{00000000-0005-0000-0000-0000F1420000}"/>
    <cellStyle name="60% - Accent3 2 5 3" xfId="17141" xr:uid="{00000000-0005-0000-0000-0000F2420000}"/>
    <cellStyle name="60% - Accent3 2 6" xfId="17142" xr:uid="{00000000-0005-0000-0000-0000F3420000}"/>
    <cellStyle name="60% - Accent3 2 7" xfId="17143" xr:uid="{00000000-0005-0000-0000-0000F4420000}"/>
    <cellStyle name="60% - Accent3 2 8" xfId="17144" xr:uid="{00000000-0005-0000-0000-0000F5420000}"/>
    <cellStyle name="60% - Accent3 2 9" xfId="17145" xr:uid="{00000000-0005-0000-0000-0000F6420000}"/>
    <cellStyle name="60% - Accent3 20" xfId="17146" xr:uid="{00000000-0005-0000-0000-0000F7420000}"/>
    <cellStyle name="60% - Accent3 20 2" xfId="17147" xr:uid="{00000000-0005-0000-0000-0000F8420000}"/>
    <cellStyle name="60% - Accent3 20 2 2" xfId="17148" xr:uid="{00000000-0005-0000-0000-0000F9420000}"/>
    <cellStyle name="60% - Accent3 20 2 2 2" xfId="17149" xr:uid="{00000000-0005-0000-0000-0000FA420000}"/>
    <cellStyle name="60% - Accent3 20 2 3" xfId="17150" xr:uid="{00000000-0005-0000-0000-0000FB420000}"/>
    <cellStyle name="60% - Accent3 20 3" xfId="17151" xr:uid="{00000000-0005-0000-0000-0000FC420000}"/>
    <cellStyle name="60% - Accent3 20 4" xfId="17152" xr:uid="{00000000-0005-0000-0000-0000FD420000}"/>
    <cellStyle name="60% - Accent3 20 5" xfId="17153" xr:uid="{00000000-0005-0000-0000-0000FE420000}"/>
    <cellStyle name="60% - Accent3 21" xfId="17154" xr:uid="{00000000-0005-0000-0000-0000FF420000}"/>
    <cellStyle name="60% - Accent3 21 2" xfId="17155" xr:uid="{00000000-0005-0000-0000-000000430000}"/>
    <cellStyle name="60% - Accent3 21 2 2" xfId="17156" xr:uid="{00000000-0005-0000-0000-000001430000}"/>
    <cellStyle name="60% - Accent3 21 2 2 2" xfId="17157" xr:uid="{00000000-0005-0000-0000-000002430000}"/>
    <cellStyle name="60% - Accent3 21 2 3" xfId="17158" xr:uid="{00000000-0005-0000-0000-000003430000}"/>
    <cellStyle name="60% - Accent3 21 3" xfId="17159" xr:uid="{00000000-0005-0000-0000-000004430000}"/>
    <cellStyle name="60% - Accent3 21 4" xfId="17160" xr:uid="{00000000-0005-0000-0000-000005430000}"/>
    <cellStyle name="60% - Accent3 21 5" xfId="17161" xr:uid="{00000000-0005-0000-0000-000006430000}"/>
    <cellStyle name="60% - Accent3 22" xfId="17162" xr:uid="{00000000-0005-0000-0000-000007430000}"/>
    <cellStyle name="60% - Accent3 22 2" xfId="17163" xr:uid="{00000000-0005-0000-0000-000008430000}"/>
    <cellStyle name="60% - Accent3 22 2 2" xfId="17164" xr:uid="{00000000-0005-0000-0000-000009430000}"/>
    <cellStyle name="60% - Accent3 22 2 2 2" xfId="17165" xr:uid="{00000000-0005-0000-0000-00000A430000}"/>
    <cellStyle name="60% - Accent3 22 2 3" xfId="17166" xr:uid="{00000000-0005-0000-0000-00000B430000}"/>
    <cellStyle name="60% - Accent3 22 3" xfId="17167" xr:uid="{00000000-0005-0000-0000-00000C430000}"/>
    <cellStyle name="60% - Accent3 22 4" xfId="17168" xr:uid="{00000000-0005-0000-0000-00000D430000}"/>
    <cellStyle name="60% - Accent3 22 5" xfId="17169" xr:uid="{00000000-0005-0000-0000-00000E430000}"/>
    <cellStyle name="60% - Accent3 23" xfId="17170" xr:uid="{00000000-0005-0000-0000-00000F430000}"/>
    <cellStyle name="60% - Accent3 23 2" xfId="17171" xr:uid="{00000000-0005-0000-0000-000010430000}"/>
    <cellStyle name="60% - Accent3 23 2 2" xfId="17172" xr:uid="{00000000-0005-0000-0000-000011430000}"/>
    <cellStyle name="60% - Accent3 23 2 2 2" xfId="17173" xr:uid="{00000000-0005-0000-0000-000012430000}"/>
    <cellStyle name="60% - Accent3 23 2 3" xfId="17174" xr:uid="{00000000-0005-0000-0000-000013430000}"/>
    <cellStyle name="60% - Accent3 23 3" xfId="17175" xr:uid="{00000000-0005-0000-0000-000014430000}"/>
    <cellStyle name="60% - Accent3 23 4" xfId="17176" xr:uid="{00000000-0005-0000-0000-000015430000}"/>
    <cellStyle name="60% - Accent3 23 5" xfId="17177" xr:uid="{00000000-0005-0000-0000-000016430000}"/>
    <cellStyle name="60% - Accent3 24" xfId="17178" xr:uid="{00000000-0005-0000-0000-000017430000}"/>
    <cellStyle name="60% - Accent3 24 2" xfId="17179" xr:uid="{00000000-0005-0000-0000-000018430000}"/>
    <cellStyle name="60% - Accent3 24 2 2" xfId="17180" xr:uid="{00000000-0005-0000-0000-000019430000}"/>
    <cellStyle name="60% - Accent3 24 2 2 2" xfId="17181" xr:uid="{00000000-0005-0000-0000-00001A430000}"/>
    <cellStyle name="60% - Accent3 24 2 3" xfId="17182" xr:uid="{00000000-0005-0000-0000-00001B430000}"/>
    <cellStyle name="60% - Accent3 24 3" xfId="17183" xr:uid="{00000000-0005-0000-0000-00001C430000}"/>
    <cellStyle name="60% - Accent3 24 4" xfId="17184" xr:uid="{00000000-0005-0000-0000-00001D430000}"/>
    <cellStyle name="60% - Accent3 24 5" xfId="17185" xr:uid="{00000000-0005-0000-0000-00001E430000}"/>
    <cellStyle name="60% - Accent3 25" xfId="17186" xr:uid="{00000000-0005-0000-0000-00001F430000}"/>
    <cellStyle name="60% - Accent3 25 2" xfId="17187" xr:uid="{00000000-0005-0000-0000-000020430000}"/>
    <cellStyle name="60% - Accent3 25 2 2" xfId="17188" xr:uid="{00000000-0005-0000-0000-000021430000}"/>
    <cellStyle name="60% - Accent3 25 2 2 2" xfId="17189" xr:uid="{00000000-0005-0000-0000-000022430000}"/>
    <cellStyle name="60% - Accent3 25 2 3" xfId="17190" xr:uid="{00000000-0005-0000-0000-000023430000}"/>
    <cellStyle name="60% - Accent3 25 3" xfId="17191" xr:uid="{00000000-0005-0000-0000-000024430000}"/>
    <cellStyle name="60% - Accent3 25 4" xfId="17192" xr:uid="{00000000-0005-0000-0000-000025430000}"/>
    <cellStyle name="60% - Accent3 25 5" xfId="17193" xr:uid="{00000000-0005-0000-0000-000026430000}"/>
    <cellStyle name="60% - Accent3 26" xfId="17194" xr:uid="{00000000-0005-0000-0000-000027430000}"/>
    <cellStyle name="60% - Accent3 26 2" xfId="17195" xr:uid="{00000000-0005-0000-0000-000028430000}"/>
    <cellStyle name="60% - Accent3 26 2 2" xfId="17196" xr:uid="{00000000-0005-0000-0000-000029430000}"/>
    <cellStyle name="60% - Accent3 26 2 2 2" xfId="17197" xr:uid="{00000000-0005-0000-0000-00002A430000}"/>
    <cellStyle name="60% - Accent3 26 2 3" xfId="17198" xr:uid="{00000000-0005-0000-0000-00002B430000}"/>
    <cellStyle name="60% - Accent3 26 3" xfId="17199" xr:uid="{00000000-0005-0000-0000-00002C430000}"/>
    <cellStyle name="60% - Accent3 26 4" xfId="17200" xr:uid="{00000000-0005-0000-0000-00002D430000}"/>
    <cellStyle name="60% - Accent3 26 5" xfId="17201" xr:uid="{00000000-0005-0000-0000-00002E430000}"/>
    <cellStyle name="60% - Accent3 27" xfId="17202" xr:uid="{00000000-0005-0000-0000-00002F430000}"/>
    <cellStyle name="60% - Accent3 27 2" xfId="17203" xr:uid="{00000000-0005-0000-0000-000030430000}"/>
    <cellStyle name="60% - Accent3 27 2 2" xfId="17204" xr:uid="{00000000-0005-0000-0000-000031430000}"/>
    <cellStyle name="60% - Accent3 27 2 2 2" xfId="17205" xr:uid="{00000000-0005-0000-0000-000032430000}"/>
    <cellStyle name="60% - Accent3 27 2 3" xfId="17206" xr:uid="{00000000-0005-0000-0000-000033430000}"/>
    <cellStyle name="60% - Accent3 27 3" xfId="17207" xr:uid="{00000000-0005-0000-0000-000034430000}"/>
    <cellStyle name="60% - Accent3 27 4" xfId="17208" xr:uid="{00000000-0005-0000-0000-000035430000}"/>
    <cellStyle name="60% - Accent3 27 5" xfId="17209" xr:uid="{00000000-0005-0000-0000-000036430000}"/>
    <cellStyle name="60% - Accent3 28" xfId="17210" xr:uid="{00000000-0005-0000-0000-000037430000}"/>
    <cellStyle name="60% - Accent3 28 2" xfId="17211" xr:uid="{00000000-0005-0000-0000-000038430000}"/>
    <cellStyle name="60% - Accent3 28 2 2" xfId="17212" xr:uid="{00000000-0005-0000-0000-000039430000}"/>
    <cellStyle name="60% - Accent3 28 2 2 2" xfId="17213" xr:uid="{00000000-0005-0000-0000-00003A430000}"/>
    <cellStyle name="60% - Accent3 28 2 3" xfId="17214" xr:uid="{00000000-0005-0000-0000-00003B430000}"/>
    <cellStyle name="60% - Accent3 28 3" xfId="17215" xr:uid="{00000000-0005-0000-0000-00003C430000}"/>
    <cellStyle name="60% - Accent3 28 4" xfId="17216" xr:uid="{00000000-0005-0000-0000-00003D430000}"/>
    <cellStyle name="60% - Accent3 28 5" xfId="17217" xr:uid="{00000000-0005-0000-0000-00003E430000}"/>
    <cellStyle name="60% - Accent3 29" xfId="17218" xr:uid="{00000000-0005-0000-0000-00003F430000}"/>
    <cellStyle name="60% - Accent3 29 2" xfId="17219" xr:uid="{00000000-0005-0000-0000-000040430000}"/>
    <cellStyle name="60% - Accent3 29 2 2" xfId="17220" xr:uid="{00000000-0005-0000-0000-000041430000}"/>
    <cellStyle name="60% - Accent3 29 2 2 2" xfId="17221" xr:uid="{00000000-0005-0000-0000-000042430000}"/>
    <cellStyle name="60% - Accent3 29 2 3" xfId="17222" xr:uid="{00000000-0005-0000-0000-000043430000}"/>
    <cellStyle name="60% - Accent3 29 3" xfId="17223" xr:uid="{00000000-0005-0000-0000-000044430000}"/>
    <cellStyle name="60% - Accent3 29 4" xfId="17224" xr:uid="{00000000-0005-0000-0000-000045430000}"/>
    <cellStyle name="60% - Accent3 29 5" xfId="17225" xr:uid="{00000000-0005-0000-0000-000046430000}"/>
    <cellStyle name="60% - Accent3 3" xfId="17226" xr:uid="{00000000-0005-0000-0000-000047430000}"/>
    <cellStyle name="60% - Accent3 3 2" xfId="17227" xr:uid="{00000000-0005-0000-0000-000048430000}"/>
    <cellStyle name="60% - Accent3 3 2 2" xfId="17228" xr:uid="{00000000-0005-0000-0000-000049430000}"/>
    <cellStyle name="60% - Accent3 3 2 2 2" xfId="17229" xr:uid="{00000000-0005-0000-0000-00004A430000}"/>
    <cellStyle name="60% - Accent3 3 2 3" xfId="17230" xr:uid="{00000000-0005-0000-0000-00004B430000}"/>
    <cellStyle name="60% - Accent3 3 3" xfId="17231" xr:uid="{00000000-0005-0000-0000-00004C430000}"/>
    <cellStyle name="60% - Accent3 3 4" xfId="17232" xr:uid="{00000000-0005-0000-0000-00004D430000}"/>
    <cellStyle name="60% - Accent3 3 5" xfId="17233" xr:uid="{00000000-0005-0000-0000-00004E430000}"/>
    <cellStyle name="60% - Accent3 30" xfId="17234" xr:uid="{00000000-0005-0000-0000-00004F430000}"/>
    <cellStyle name="60% - Accent3 30 2" xfId="17235" xr:uid="{00000000-0005-0000-0000-000050430000}"/>
    <cellStyle name="60% - Accent3 30 2 2" xfId="17236" xr:uid="{00000000-0005-0000-0000-000051430000}"/>
    <cellStyle name="60% - Accent3 30 2 2 2" xfId="17237" xr:uid="{00000000-0005-0000-0000-000052430000}"/>
    <cellStyle name="60% - Accent3 30 2 3" xfId="17238" xr:uid="{00000000-0005-0000-0000-000053430000}"/>
    <cellStyle name="60% - Accent3 30 3" xfId="17239" xr:uid="{00000000-0005-0000-0000-000054430000}"/>
    <cellStyle name="60% - Accent3 30 4" xfId="17240" xr:uid="{00000000-0005-0000-0000-000055430000}"/>
    <cellStyle name="60% - Accent3 30 5" xfId="17241" xr:uid="{00000000-0005-0000-0000-000056430000}"/>
    <cellStyle name="60% - Accent3 31" xfId="17242" xr:uid="{00000000-0005-0000-0000-000057430000}"/>
    <cellStyle name="60% - Accent3 31 2" xfId="17243" xr:uid="{00000000-0005-0000-0000-000058430000}"/>
    <cellStyle name="60% - Accent3 31 2 2" xfId="17244" xr:uid="{00000000-0005-0000-0000-000059430000}"/>
    <cellStyle name="60% - Accent3 31 2 2 2" xfId="17245" xr:uid="{00000000-0005-0000-0000-00005A430000}"/>
    <cellStyle name="60% - Accent3 31 2 3" xfId="17246" xr:uid="{00000000-0005-0000-0000-00005B430000}"/>
    <cellStyle name="60% - Accent3 31 3" xfId="17247" xr:uid="{00000000-0005-0000-0000-00005C430000}"/>
    <cellStyle name="60% - Accent3 31 4" xfId="17248" xr:uid="{00000000-0005-0000-0000-00005D430000}"/>
    <cellStyle name="60% - Accent3 31 5" xfId="17249" xr:uid="{00000000-0005-0000-0000-00005E430000}"/>
    <cellStyle name="60% - Accent3 32" xfId="17250" xr:uid="{00000000-0005-0000-0000-00005F430000}"/>
    <cellStyle name="60% - Accent3 32 2" xfId="17251" xr:uid="{00000000-0005-0000-0000-000060430000}"/>
    <cellStyle name="60% - Accent3 32 2 2" xfId="17252" xr:uid="{00000000-0005-0000-0000-000061430000}"/>
    <cellStyle name="60% - Accent3 32 2 2 2" xfId="17253" xr:uid="{00000000-0005-0000-0000-000062430000}"/>
    <cellStyle name="60% - Accent3 32 2 3" xfId="17254" xr:uid="{00000000-0005-0000-0000-000063430000}"/>
    <cellStyle name="60% - Accent3 32 3" xfId="17255" xr:uid="{00000000-0005-0000-0000-000064430000}"/>
    <cellStyle name="60% - Accent3 32 4" xfId="17256" xr:uid="{00000000-0005-0000-0000-000065430000}"/>
    <cellStyle name="60% - Accent3 32 5" xfId="17257" xr:uid="{00000000-0005-0000-0000-000066430000}"/>
    <cellStyle name="60% - Accent3 33" xfId="17258" xr:uid="{00000000-0005-0000-0000-000067430000}"/>
    <cellStyle name="60% - Accent3 33 2" xfId="17259" xr:uid="{00000000-0005-0000-0000-000068430000}"/>
    <cellStyle name="60% - Accent3 33 2 2" xfId="17260" xr:uid="{00000000-0005-0000-0000-000069430000}"/>
    <cellStyle name="60% - Accent3 33 2 2 2" xfId="17261" xr:uid="{00000000-0005-0000-0000-00006A430000}"/>
    <cellStyle name="60% - Accent3 33 2 3" xfId="17262" xr:uid="{00000000-0005-0000-0000-00006B430000}"/>
    <cellStyle name="60% - Accent3 33 3" xfId="17263" xr:uid="{00000000-0005-0000-0000-00006C430000}"/>
    <cellStyle name="60% - Accent3 33 4" xfId="17264" xr:uid="{00000000-0005-0000-0000-00006D430000}"/>
    <cellStyle name="60% - Accent3 33 5" xfId="17265" xr:uid="{00000000-0005-0000-0000-00006E430000}"/>
    <cellStyle name="60% - Accent3 34" xfId="17266" xr:uid="{00000000-0005-0000-0000-00006F430000}"/>
    <cellStyle name="60% - Accent3 34 2" xfId="17267" xr:uid="{00000000-0005-0000-0000-000070430000}"/>
    <cellStyle name="60% - Accent3 34 2 2" xfId="17268" xr:uid="{00000000-0005-0000-0000-000071430000}"/>
    <cellStyle name="60% - Accent3 34 2 2 2" xfId="17269" xr:uid="{00000000-0005-0000-0000-000072430000}"/>
    <cellStyle name="60% - Accent3 34 2 3" xfId="17270" xr:uid="{00000000-0005-0000-0000-000073430000}"/>
    <cellStyle name="60% - Accent3 34 3" xfId="17271" xr:uid="{00000000-0005-0000-0000-000074430000}"/>
    <cellStyle name="60% - Accent3 34 4" xfId="17272" xr:uid="{00000000-0005-0000-0000-000075430000}"/>
    <cellStyle name="60% - Accent3 34 5" xfId="17273" xr:uid="{00000000-0005-0000-0000-000076430000}"/>
    <cellStyle name="60% - Accent3 35" xfId="17274" xr:uid="{00000000-0005-0000-0000-000077430000}"/>
    <cellStyle name="60% - Accent3 35 2" xfId="17275" xr:uid="{00000000-0005-0000-0000-000078430000}"/>
    <cellStyle name="60% - Accent3 35 2 2" xfId="17276" xr:uid="{00000000-0005-0000-0000-000079430000}"/>
    <cellStyle name="60% - Accent3 35 2 2 2" xfId="17277" xr:uid="{00000000-0005-0000-0000-00007A430000}"/>
    <cellStyle name="60% - Accent3 35 2 3" xfId="17278" xr:uid="{00000000-0005-0000-0000-00007B430000}"/>
    <cellStyle name="60% - Accent3 35 3" xfId="17279" xr:uid="{00000000-0005-0000-0000-00007C430000}"/>
    <cellStyle name="60% - Accent3 35 4" xfId="17280" xr:uid="{00000000-0005-0000-0000-00007D430000}"/>
    <cellStyle name="60% - Accent3 35 5" xfId="17281" xr:uid="{00000000-0005-0000-0000-00007E430000}"/>
    <cellStyle name="60% - Accent3 36" xfId="17282" xr:uid="{00000000-0005-0000-0000-00007F430000}"/>
    <cellStyle name="60% - Accent3 36 2" xfId="17283" xr:uid="{00000000-0005-0000-0000-000080430000}"/>
    <cellStyle name="60% - Accent3 36 2 2" xfId="17284" xr:uid="{00000000-0005-0000-0000-000081430000}"/>
    <cellStyle name="60% - Accent3 36 2 2 2" xfId="17285" xr:uid="{00000000-0005-0000-0000-000082430000}"/>
    <cellStyle name="60% - Accent3 36 2 3" xfId="17286" xr:uid="{00000000-0005-0000-0000-000083430000}"/>
    <cellStyle name="60% - Accent3 36 3" xfId="17287" xr:uid="{00000000-0005-0000-0000-000084430000}"/>
    <cellStyle name="60% - Accent3 36 4" xfId="17288" xr:uid="{00000000-0005-0000-0000-000085430000}"/>
    <cellStyle name="60% - Accent3 36 5" xfId="17289" xr:uid="{00000000-0005-0000-0000-000086430000}"/>
    <cellStyle name="60% - Accent3 37" xfId="17290" xr:uid="{00000000-0005-0000-0000-000087430000}"/>
    <cellStyle name="60% - Accent3 37 2" xfId="17291" xr:uid="{00000000-0005-0000-0000-000088430000}"/>
    <cellStyle name="60% - Accent3 37 2 2" xfId="17292" xr:uid="{00000000-0005-0000-0000-000089430000}"/>
    <cellStyle name="60% - Accent3 37 2 2 2" xfId="17293" xr:uid="{00000000-0005-0000-0000-00008A430000}"/>
    <cellStyle name="60% - Accent3 37 2 3" xfId="17294" xr:uid="{00000000-0005-0000-0000-00008B430000}"/>
    <cellStyle name="60% - Accent3 37 3" xfId="17295" xr:uid="{00000000-0005-0000-0000-00008C430000}"/>
    <cellStyle name="60% - Accent3 37 4" xfId="17296" xr:uid="{00000000-0005-0000-0000-00008D430000}"/>
    <cellStyle name="60% - Accent3 37 5" xfId="17297" xr:uid="{00000000-0005-0000-0000-00008E430000}"/>
    <cellStyle name="60% - Accent3 38" xfId="17298" xr:uid="{00000000-0005-0000-0000-00008F430000}"/>
    <cellStyle name="60% - Accent3 38 2" xfId="17299" xr:uid="{00000000-0005-0000-0000-000090430000}"/>
    <cellStyle name="60% - Accent3 38 2 2" xfId="17300" xr:uid="{00000000-0005-0000-0000-000091430000}"/>
    <cellStyle name="60% - Accent3 38 2 2 2" xfId="17301" xr:uid="{00000000-0005-0000-0000-000092430000}"/>
    <cellStyle name="60% - Accent3 38 2 3" xfId="17302" xr:uid="{00000000-0005-0000-0000-000093430000}"/>
    <cellStyle name="60% - Accent3 38 3" xfId="17303" xr:uid="{00000000-0005-0000-0000-000094430000}"/>
    <cellStyle name="60% - Accent3 38 4" xfId="17304" xr:uid="{00000000-0005-0000-0000-000095430000}"/>
    <cellStyle name="60% - Accent3 38 5" xfId="17305" xr:uid="{00000000-0005-0000-0000-000096430000}"/>
    <cellStyle name="60% - Accent3 39" xfId="17306" xr:uid="{00000000-0005-0000-0000-000097430000}"/>
    <cellStyle name="60% - Accent3 39 2" xfId="17307" xr:uid="{00000000-0005-0000-0000-000098430000}"/>
    <cellStyle name="60% - Accent3 39 2 2" xfId="17308" xr:uid="{00000000-0005-0000-0000-000099430000}"/>
    <cellStyle name="60% - Accent3 39 2 2 2" xfId="17309" xr:uid="{00000000-0005-0000-0000-00009A430000}"/>
    <cellStyle name="60% - Accent3 39 2 3" xfId="17310" xr:uid="{00000000-0005-0000-0000-00009B430000}"/>
    <cellStyle name="60% - Accent3 39 3" xfId="17311" xr:uid="{00000000-0005-0000-0000-00009C430000}"/>
    <cellStyle name="60% - Accent3 39 4" xfId="17312" xr:uid="{00000000-0005-0000-0000-00009D430000}"/>
    <cellStyle name="60% - Accent3 39 5" xfId="17313" xr:uid="{00000000-0005-0000-0000-00009E430000}"/>
    <cellStyle name="60% - Accent3 4" xfId="17314" xr:uid="{00000000-0005-0000-0000-00009F430000}"/>
    <cellStyle name="60% - Accent3 4 2" xfId="17315" xr:uid="{00000000-0005-0000-0000-0000A0430000}"/>
    <cellStyle name="60% - Accent3 4 2 2" xfId="17316" xr:uid="{00000000-0005-0000-0000-0000A1430000}"/>
    <cellStyle name="60% - Accent3 4 2 2 2" xfId="17317" xr:uid="{00000000-0005-0000-0000-0000A2430000}"/>
    <cellStyle name="60% - Accent3 4 2 3" xfId="17318" xr:uid="{00000000-0005-0000-0000-0000A3430000}"/>
    <cellStyle name="60% - Accent3 4 3" xfId="17319" xr:uid="{00000000-0005-0000-0000-0000A4430000}"/>
    <cellStyle name="60% - Accent3 4 4" xfId="17320" xr:uid="{00000000-0005-0000-0000-0000A5430000}"/>
    <cellStyle name="60% - Accent3 4 5" xfId="17321" xr:uid="{00000000-0005-0000-0000-0000A6430000}"/>
    <cellStyle name="60% - Accent3 40" xfId="17322" xr:uid="{00000000-0005-0000-0000-0000A7430000}"/>
    <cellStyle name="60% - Accent3 40 2" xfId="17323" xr:uid="{00000000-0005-0000-0000-0000A8430000}"/>
    <cellStyle name="60% - Accent3 40 2 2" xfId="17324" xr:uid="{00000000-0005-0000-0000-0000A9430000}"/>
    <cellStyle name="60% - Accent3 40 2 2 2" xfId="17325" xr:uid="{00000000-0005-0000-0000-0000AA430000}"/>
    <cellStyle name="60% - Accent3 40 2 3" xfId="17326" xr:uid="{00000000-0005-0000-0000-0000AB430000}"/>
    <cellStyle name="60% - Accent3 40 3" xfId="17327" xr:uid="{00000000-0005-0000-0000-0000AC430000}"/>
    <cellStyle name="60% - Accent3 40 4" xfId="17328" xr:uid="{00000000-0005-0000-0000-0000AD430000}"/>
    <cellStyle name="60% - Accent3 40 5" xfId="17329" xr:uid="{00000000-0005-0000-0000-0000AE430000}"/>
    <cellStyle name="60% - Accent3 41" xfId="17330" xr:uid="{00000000-0005-0000-0000-0000AF430000}"/>
    <cellStyle name="60% - Accent3 41 2" xfId="17331" xr:uid="{00000000-0005-0000-0000-0000B0430000}"/>
    <cellStyle name="60% - Accent3 41 2 2" xfId="17332" xr:uid="{00000000-0005-0000-0000-0000B1430000}"/>
    <cellStyle name="60% - Accent3 41 2 2 2" xfId="17333" xr:uid="{00000000-0005-0000-0000-0000B2430000}"/>
    <cellStyle name="60% - Accent3 41 2 3" xfId="17334" xr:uid="{00000000-0005-0000-0000-0000B3430000}"/>
    <cellStyle name="60% - Accent3 41 3" xfId="17335" xr:uid="{00000000-0005-0000-0000-0000B4430000}"/>
    <cellStyle name="60% - Accent3 41 4" xfId="17336" xr:uid="{00000000-0005-0000-0000-0000B5430000}"/>
    <cellStyle name="60% - Accent3 41 5" xfId="17337" xr:uid="{00000000-0005-0000-0000-0000B6430000}"/>
    <cellStyle name="60% - Accent3 42" xfId="17338" xr:uid="{00000000-0005-0000-0000-0000B7430000}"/>
    <cellStyle name="60% - Accent3 42 2" xfId="17339" xr:uid="{00000000-0005-0000-0000-0000B8430000}"/>
    <cellStyle name="60% - Accent3 42 2 2" xfId="17340" xr:uid="{00000000-0005-0000-0000-0000B9430000}"/>
    <cellStyle name="60% - Accent3 42 2 2 2" xfId="17341" xr:uid="{00000000-0005-0000-0000-0000BA430000}"/>
    <cellStyle name="60% - Accent3 42 2 3" xfId="17342" xr:uid="{00000000-0005-0000-0000-0000BB430000}"/>
    <cellStyle name="60% - Accent3 42 3" xfId="17343" xr:uid="{00000000-0005-0000-0000-0000BC430000}"/>
    <cellStyle name="60% - Accent3 42 4" xfId="17344" xr:uid="{00000000-0005-0000-0000-0000BD430000}"/>
    <cellStyle name="60% - Accent3 42 5" xfId="17345" xr:uid="{00000000-0005-0000-0000-0000BE430000}"/>
    <cellStyle name="60% - Accent3 43" xfId="17346" xr:uid="{00000000-0005-0000-0000-0000BF430000}"/>
    <cellStyle name="60% - Accent3 43 2" xfId="17347" xr:uid="{00000000-0005-0000-0000-0000C0430000}"/>
    <cellStyle name="60% - Accent3 43 2 2" xfId="17348" xr:uid="{00000000-0005-0000-0000-0000C1430000}"/>
    <cellStyle name="60% - Accent3 43 2 2 2" xfId="17349" xr:uid="{00000000-0005-0000-0000-0000C2430000}"/>
    <cellStyle name="60% - Accent3 43 2 3" xfId="17350" xr:uid="{00000000-0005-0000-0000-0000C3430000}"/>
    <cellStyle name="60% - Accent3 43 3" xfId="17351" xr:uid="{00000000-0005-0000-0000-0000C4430000}"/>
    <cellStyle name="60% - Accent3 43 4" xfId="17352" xr:uid="{00000000-0005-0000-0000-0000C5430000}"/>
    <cellStyle name="60% - Accent3 43 5" xfId="17353" xr:uid="{00000000-0005-0000-0000-0000C6430000}"/>
    <cellStyle name="60% - Accent3 44" xfId="17354" xr:uid="{00000000-0005-0000-0000-0000C7430000}"/>
    <cellStyle name="60% - Accent3 44 2" xfId="17355" xr:uid="{00000000-0005-0000-0000-0000C8430000}"/>
    <cellStyle name="60% - Accent3 44 2 2" xfId="17356" xr:uid="{00000000-0005-0000-0000-0000C9430000}"/>
    <cellStyle name="60% - Accent3 44 2 2 2" xfId="17357" xr:uid="{00000000-0005-0000-0000-0000CA430000}"/>
    <cellStyle name="60% - Accent3 44 2 3" xfId="17358" xr:uid="{00000000-0005-0000-0000-0000CB430000}"/>
    <cellStyle name="60% - Accent3 44 3" xfId="17359" xr:uid="{00000000-0005-0000-0000-0000CC430000}"/>
    <cellStyle name="60% - Accent3 44 4" xfId="17360" xr:uid="{00000000-0005-0000-0000-0000CD430000}"/>
    <cellStyle name="60% - Accent3 44 5" xfId="17361" xr:uid="{00000000-0005-0000-0000-0000CE430000}"/>
    <cellStyle name="60% - Accent3 45" xfId="17362" xr:uid="{00000000-0005-0000-0000-0000CF430000}"/>
    <cellStyle name="60% - Accent3 45 2" xfId="17363" xr:uid="{00000000-0005-0000-0000-0000D0430000}"/>
    <cellStyle name="60% - Accent3 45 2 2" xfId="17364" xr:uid="{00000000-0005-0000-0000-0000D1430000}"/>
    <cellStyle name="60% - Accent3 45 2 2 2" xfId="17365" xr:uid="{00000000-0005-0000-0000-0000D2430000}"/>
    <cellStyle name="60% - Accent3 45 2 3" xfId="17366" xr:uid="{00000000-0005-0000-0000-0000D3430000}"/>
    <cellStyle name="60% - Accent3 45 3" xfId="17367" xr:uid="{00000000-0005-0000-0000-0000D4430000}"/>
    <cellStyle name="60% - Accent3 45 4" xfId="17368" xr:uid="{00000000-0005-0000-0000-0000D5430000}"/>
    <cellStyle name="60% - Accent3 45 5" xfId="17369" xr:uid="{00000000-0005-0000-0000-0000D6430000}"/>
    <cellStyle name="60% - Accent3 45 6" xfId="17370" xr:uid="{00000000-0005-0000-0000-0000D7430000}"/>
    <cellStyle name="60% - Accent3 45 7" xfId="17371" xr:uid="{00000000-0005-0000-0000-0000D8430000}"/>
    <cellStyle name="60% - Accent3 46" xfId="17372" xr:uid="{00000000-0005-0000-0000-0000D9430000}"/>
    <cellStyle name="60% - Accent3 46 2" xfId="17373" xr:uid="{00000000-0005-0000-0000-0000DA430000}"/>
    <cellStyle name="60% - Accent3 46 2 2" xfId="17374" xr:uid="{00000000-0005-0000-0000-0000DB430000}"/>
    <cellStyle name="60% - Accent3 46 2 2 2" xfId="17375" xr:uid="{00000000-0005-0000-0000-0000DC430000}"/>
    <cellStyle name="60% - Accent3 46 2 3" xfId="17376" xr:uid="{00000000-0005-0000-0000-0000DD430000}"/>
    <cellStyle name="60% - Accent3 46 3" xfId="17377" xr:uid="{00000000-0005-0000-0000-0000DE430000}"/>
    <cellStyle name="60% - Accent3 46 4" xfId="17378" xr:uid="{00000000-0005-0000-0000-0000DF430000}"/>
    <cellStyle name="60% - Accent3 46 5" xfId="17379" xr:uid="{00000000-0005-0000-0000-0000E0430000}"/>
    <cellStyle name="60% - Accent3 46 6" xfId="17380" xr:uid="{00000000-0005-0000-0000-0000E1430000}"/>
    <cellStyle name="60% - Accent3 46 7" xfId="17381" xr:uid="{00000000-0005-0000-0000-0000E2430000}"/>
    <cellStyle name="60% - Accent3 47" xfId="17382" xr:uid="{00000000-0005-0000-0000-0000E3430000}"/>
    <cellStyle name="60% - Accent3 47 2" xfId="17383" xr:uid="{00000000-0005-0000-0000-0000E4430000}"/>
    <cellStyle name="60% - Accent3 47 2 2" xfId="17384" xr:uid="{00000000-0005-0000-0000-0000E5430000}"/>
    <cellStyle name="60% - Accent3 47 2 2 2" xfId="17385" xr:uid="{00000000-0005-0000-0000-0000E6430000}"/>
    <cellStyle name="60% - Accent3 47 2 3" xfId="17386" xr:uid="{00000000-0005-0000-0000-0000E7430000}"/>
    <cellStyle name="60% - Accent3 47 3" xfId="17387" xr:uid="{00000000-0005-0000-0000-0000E8430000}"/>
    <cellStyle name="60% - Accent3 47 4" xfId="17388" xr:uid="{00000000-0005-0000-0000-0000E9430000}"/>
    <cellStyle name="60% - Accent3 47 5" xfId="17389" xr:uid="{00000000-0005-0000-0000-0000EA430000}"/>
    <cellStyle name="60% - Accent3 47 6" xfId="17390" xr:uid="{00000000-0005-0000-0000-0000EB430000}"/>
    <cellStyle name="60% - Accent3 47 7" xfId="17391" xr:uid="{00000000-0005-0000-0000-0000EC430000}"/>
    <cellStyle name="60% - Accent3 48" xfId="17392" xr:uid="{00000000-0005-0000-0000-0000ED430000}"/>
    <cellStyle name="60% - Accent3 48 2" xfId="17393" xr:uid="{00000000-0005-0000-0000-0000EE430000}"/>
    <cellStyle name="60% - Accent3 48 2 2" xfId="17394" xr:uid="{00000000-0005-0000-0000-0000EF430000}"/>
    <cellStyle name="60% - Accent3 48 2 2 2" xfId="17395" xr:uid="{00000000-0005-0000-0000-0000F0430000}"/>
    <cellStyle name="60% - Accent3 48 2 3" xfId="17396" xr:uid="{00000000-0005-0000-0000-0000F1430000}"/>
    <cellStyle name="60% - Accent3 48 3" xfId="17397" xr:uid="{00000000-0005-0000-0000-0000F2430000}"/>
    <cellStyle name="60% - Accent3 48 4" xfId="17398" xr:uid="{00000000-0005-0000-0000-0000F3430000}"/>
    <cellStyle name="60% - Accent3 48 5" xfId="17399" xr:uid="{00000000-0005-0000-0000-0000F4430000}"/>
    <cellStyle name="60% - Accent3 48 6" xfId="17400" xr:uid="{00000000-0005-0000-0000-0000F5430000}"/>
    <cellStyle name="60% - Accent3 48 7" xfId="17401" xr:uid="{00000000-0005-0000-0000-0000F6430000}"/>
    <cellStyle name="60% - Accent3 49" xfId="17402" xr:uid="{00000000-0005-0000-0000-0000F7430000}"/>
    <cellStyle name="60% - Accent3 49 2" xfId="17403" xr:uid="{00000000-0005-0000-0000-0000F8430000}"/>
    <cellStyle name="60% - Accent3 49 2 2" xfId="17404" xr:uid="{00000000-0005-0000-0000-0000F9430000}"/>
    <cellStyle name="60% - Accent3 49 2 2 2" xfId="17405" xr:uid="{00000000-0005-0000-0000-0000FA430000}"/>
    <cellStyle name="60% - Accent3 49 2 3" xfId="17406" xr:uid="{00000000-0005-0000-0000-0000FB430000}"/>
    <cellStyle name="60% - Accent3 49 3" xfId="17407" xr:uid="{00000000-0005-0000-0000-0000FC430000}"/>
    <cellStyle name="60% - Accent3 49 4" xfId="17408" xr:uid="{00000000-0005-0000-0000-0000FD430000}"/>
    <cellStyle name="60% - Accent3 49 5" xfId="17409" xr:uid="{00000000-0005-0000-0000-0000FE430000}"/>
    <cellStyle name="60% - Accent3 49 6" xfId="17410" xr:uid="{00000000-0005-0000-0000-0000FF430000}"/>
    <cellStyle name="60% - Accent3 49 7" xfId="17411" xr:uid="{00000000-0005-0000-0000-000000440000}"/>
    <cellStyle name="60% - Accent3 5" xfId="17412" xr:uid="{00000000-0005-0000-0000-000001440000}"/>
    <cellStyle name="60% - Accent3 5 2" xfId="17413" xr:uid="{00000000-0005-0000-0000-000002440000}"/>
    <cellStyle name="60% - Accent3 5 2 2" xfId="17414" xr:uid="{00000000-0005-0000-0000-000003440000}"/>
    <cellStyle name="60% - Accent3 5 2 2 2" xfId="17415" xr:uid="{00000000-0005-0000-0000-000004440000}"/>
    <cellStyle name="60% - Accent3 5 2 3" xfId="17416" xr:uid="{00000000-0005-0000-0000-000005440000}"/>
    <cellStyle name="60% - Accent3 5 3" xfId="17417" xr:uid="{00000000-0005-0000-0000-000006440000}"/>
    <cellStyle name="60% - Accent3 5 4" xfId="17418" xr:uid="{00000000-0005-0000-0000-000007440000}"/>
    <cellStyle name="60% - Accent3 5 5" xfId="17419" xr:uid="{00000000-0005-0000-0000-000008440000}"/>
    <cellStyle name="60% - Accent3 50" xfId="17420" xr:uid="{00000000-0005-0000-0000-000009440000}"/>
    <cellStyle name="60% - Accent3 51" xfId="17421" xr:uid="{00000000-0005-0000-0000-00000A440000}"/>
    <cellStyle name="60% - Accent3 52" xfId="17422" xr:uid="{00000000-0005-0000-0000-00000B440000}"/>
    <cellStyle name="60% - Accent3 53" xfId="17423" xr:uid="{00000000-0005-0000-0000-00000C440000}"/>
    <cellStyle name="60% - Accent3 54" xfId="17424" xr:uid="{00000000-0005-0000-0000-00000D440000}"/>
    <cellStyle name="60% - Accent3 55" xfId="17425" xr:uid="{00000000-0005-0000-0000-00000E440000}"/>
    <cellStyle name="60% - Accent3 56" xfId="17426" xr:uid="{00000000-0005-0000-0000-00000F440000}"/>
    <cellStyle name="60% - Accent3 57" xfId="17427" xr:uid="{00000000-0005-0000-0000-000010440000}"/>
    <cellStyle name="60% - Accent3 58" xfId="17428" xr:uid="{00000000-0005-0000-0000-000011440000}"/>
    <cellStyle name="60% - Accent3 59" xfId="17429" xr:uid="{00000000-0005-0000-0000-000012440000}"/>
    <cellStyle name="60% - Accent3 6" xfId="17430" xr:uid="{00000000-0005-0000-0000-000013440000}"/>
    <cellStyle name="60% - Accent3 6 2" xfId="17431" xr:uid="{00000000-0005-0000-0000-000014440000}"/>
    <cellStyle name="60% - Accent3 6 2 2" xfId="17432" xr:uid="{00000000-0005-0000-0000-000015440000}"/>
    <cellStyle name="60% - Accent3 6 2 2 2" xfId="17433" xr:uid="{00000000-0005-0000-0000-000016440000}"/>
    <cellStyle name="60% - Accent3 6 2 3" xfId="17434" xr:uid="{00000000-0005-0000-0000-000017440000}"/>
    <cellStyle name="60% - Accent3 6 3" xfId="17435" xr:uid="{00000000-0005-0000-0000-000018440000}"/>
    <cellStyle name="60% - Accent3 6 4" xfId="17436" xr:uid="{00000000-0005-0000-0000-000019440000}"/>
    <cellStyle name="60% - Accent3 6 5" xfId="17437" xr:uid="{00000000-0005-0000-0000-00001A440000}"/>
    <cellStyle name="60% - Accent3 60" xfId="17438" xr:uid="{00000000-0005-0000-0000-00001B440000}"/>
    <cellStyle name="60% - Accent3 61" xfId="17439" xr:uid="{00000000-0005-0000-0000-00001C440000}"/>
    <cellStyle name="60% - Accent3 62" xfId="17440" xr:uid="{00000000-0005-0000-0000-00001D440000}"/>
    <cellStyle name="60% - Accent3 63" xfId="17441" xr:uid="{00000000-0005-0000-0000-00001E440000}"/>
    <cellStyle name="60% - Accent3 64" xfId="17442" xr:uid="{00000000-0005-0000-0000-00001F440000}"/>
    <cellStyle name="60% - Accent3 65" xfId="17443" xr:uid="{00000000-0005-0000-0000-000020440000}"/>
    <cellStyle name="60% - Accent3 66" xfId="17444" xr:uid="{00000000-0005-0000-0000-000021440000}"/>
    <cellStyle name="60% - Accent3 67" xfId="17445" xr:uid="{00000000-0005-0000-0000-000022440000}"/>
    <cellStyle name="60% - Accent3 68" xfId="17446" xr:uid="{00000000-0005-0000-0000-000023440000}"/>
    <cellStyle name="60% - Accent3 69" xfId="17447" xr:uid="{00000000-0005-0000-0000-000024440000}"/>
    <cellStyle name="60% - Accent3 7" xfId="17448" xr:uid="{00000000-0005-0000-0000-000025440000}"/>
    <cellStyle name="60% - Accent3 7 2" xfId="17449" xr:uid="{00000000-0005-0000-0000-000026440000}"/>
    <cellStyle name="60% - Accent3 7 2 2" xfId="17450" xr:uid="{00000000-0005-0000-0000-000027440000}"/>
    <cellStyle name="60% - Accent3 7 2 2 2" xfId="17451" xr:uid="{00000000-0005-0000-0000-000028440000}"/>
    <cellStyle name="60% - Accent3 7 2 3" xfId="17452" xr:uid="{00000000-0005-0000-0000-000029440000}"/>
    <cellStyle name="60% - Accent3 7 3" xfId="17453" xr:uid="{00000000-0005-0000-0000-00002A440000}"/>
    <cellStyle name="60% - Accent3 7 4" xfId="17454" xr:uid="{00000000-0005-0000-0000-00002B440000}"/>
    <cellStyle name="60% - Accent3 7 5" xfId="17455" xr:uid="{00000000-0005-0000-0000-00002C440000}"/>
    <cellStyle name="60% - Accent3 70" xfId="17456" xr:uid="{00000000-0005-0000-0000-00002D440000}"/>
    <cellStyle name="60% - Accent3 71" xfId="17457" xr:uid="{00000000-0005-0000-0000-00002E440000}"/>
    <cellStyle name="60% - Accent3 72" xfId="17458" xr:uid="{00000000-0005-0000-0000-00002F440000}"/>
    <cellStyle name="60% - Accent3 73" xfId="17459" xr:uid="{00000000-0005-0000-0000-000030440000}"/>
    <cellStyle name="60% - Accent3 74" xfId="17460" xr:uid="{00000000-0005-0000-0000-000031440000}"/>
    <cellStyle name="60% - Accent3 75" xfId="17461" xr:uid="{00000000-0005-0000-0000-000032440000}"/>
    <cellStyle name="60% - Accent3 76" xfId="17462" xr:uid="{00000000-0005-0000-0000-000033440000}"/>
    <cellStyle name="60% - Accent3 77" xfId="17463" xr:uid="{00000000-0005-0000-0000-000034440000}"/>
    <cellStyle name="60% - Accent3 78" xfId="17464" xr:uid="{00000000-0005-0000-0000-000035440000}"/>
    <cellStyle name="60% - Accent3 79" xfId="17465" xr:uid="{00000000-0005-0000-0000-000036440000}"/>
    <cellStyle name="60% - Accent3 8" xfId="17466" xr:uid="{00000000-0005-0000-0000-000037440000}"/>
    <cellStyle name="60% - Accent3 8 2" xfId="17467" xr:uid="{00000000-0005-0000-0000-000038440000}"/>
    <cellStyle name="60% - Accent3 8 2 2" xfId="17468" xr:uid="{00000000-0005-0000-0000-000039440000}"/>
    <cellStyle name="60% - Accent3 8 2 2 2" xfId="17469" xr:uid="{00000000-0005-0000-0000-00003A440000}"/>
    <cellStyle name="60% - Accent3 8 2 3" xfId="17470" xr:uid="{00000000-0005-0000-0000-00003B440000}"/>
    <cellStyle name="60% - Accent3 8 3" xfId="17471" xr:uid="{00000000-0005-0000-0000-00003C440000}"/>
    <cellStyle name="60% - Accent3 8 4" xfId="17472" xr:uid="{00000000-0005-0000-0000-00003D440000}"/>
    <cellStyle name="60% - Accent3 8 5" xfId="17473" xr:uid="{00000000-0005-0000-0000-00003E440000}"/>
    <cellStyle name="60% - Accent3 80" xfId="17474" xr:uid="{00000000-0005-0000-0000-00003F440000}"/>
    <cellStyle name="60% - Accent3 81" xfId="17475" xr:uid="{00000000-0005-0000-0000-000040440000}"/>
    <cellStyle name="60% - Accent3 82" xfId="17476" xr:uid="{00000000-0005-0000-0000-000041440000}"/>
    <cellStyle name="60% - Accent3 83" xfId="17477" xr:uid="{00000000-0005-0000-0000-000042440000}"/>
    <cellStyle name="60% - Accent3 84" xfId="17478" xr:uid="{00000000-0005-0000-0000-000043440000}"/>
    <cellStyle name="60% - Accent3 85" xfId="17479" xr:uid="{00000000-0005-0000-0000-000044440000}"/>
    <cellStyle name="60% - Accent3 86" xfId="17480" xr:uid="{00000000-0005-0000-0000-000045440000}"/>
    <cellStyle name="60% - Accent3 87" xfId="17481" xr:uid="{00000000-0005-0000-0000-000046440000}"/>
    <cellStyle name="60% - Accent3 88" xfId="17482" xr:uid="{00000000-0005-0000-0000-000047440000}"/>
    <cellStyle name="60% - Accent3 89" xfId="17483" xr:uid="{00000000-0005-0000-0000-000048440000}"/>
    <cellStyle name="60% - Accent3 9" xfId="17484" xr:uid="{00000000-0005-0000-0000-000049440000}"/>
    <cellStyle name="60% - Accent3 9 2" xfId="17485" xr:uid="{00000000-0005-0000-0000-00004A440000}"/>
    <cellStyle name="60% - Accent3 9 2 2" xfId="17486" xr:uid="{00000000-0005-0000-0000-00004B440000}"/>
    <cellStyle name="60% - Accent3 9 2 2 2" xfId="17487" xr:uid="{00000000-0005-0000-0000-00004C440000}"/>
    <cellStyle name="60% - Accent3 9 2 3" xfId="17488" xr:uid="{00000000-0005-0000-0000-00004D440000}"/>
    <cellStyle name="60% - Accent3 9 3" xfId="17489" xr:uid="{00000000-0005-0000-0000-00004E440000}"/>
    <cellStyle name="60% - Accent3 9 4" xfId="17490" xr:uid="{00000000-0005-0000-0000-00004F440000}"/>
    <cellStyle name="60% - Accent3 9 5" xfId="17491" xr:uid="{00000000-0005-0000-0000-000050440000}"/>
    <cellStyle name="60% - Accent3 90" xfId="17492" xr:uid="{00000000-0005-0000-0000-000051440000}"/>
    <cellStyle name="60% - Accent3 91" xfId="17493" xr:uid="{00000000-0005-0000-0000-000052440000}"/>
    <cellStyle name="60% - Accent3 92" xfId="17494" xr:uid="{00000000-0005-0000-0000-000053440000}"/>
    <cellStyle name="60% - Accent3 93" xfId="17495" xr:uid="{00000000-0005-0000-0000-000054440000}"/>
    <cellStyle name="60% - Accent3 94" xfId="17496" xr:uid="{00000000-0005-0000-0000-000055440000}"/>
    <cellStyle name="60% - Accent3 95" xfId="17497" xr:uid="{00000000-0005-0000-0000-000056440000}"/>
    <cellStyle name="60% - Accent3 96" xfId="17498" xr:uid="{00000000-0005-0000-0000-000057440000}"/>
    <cellStyle name="60% - Accent3 97" xfId="17499" xr:uid="{00000000-0005-0000-0000-000058440000}"/>
    <cellStyle name="60% - Accent3 98" xfId="17500" xr:uid="{00000000-0005-0000-0000-000059440000}"/>
    <cellStyle name="60% - Accent3 99" xfId="17501" xr:uid="{00000000-0005-0000-0000-00005A440000}"/>
    <cellStyle name="60% - Accent4 10" xfId="17502" xr:uid="{00000000-0005-0000-0000-00005B440000}"/>
    <cellStyle name="60% - Accent4 10 2" xfId="17503" xr:uid="{00000000-0005-0000-0000-00005C440000}"/>
    <cellStyle name="60% - Accent4 10 2 2" xfId="17504" xr:uid="{00000000-0005-0000-0000-00005D440000}"/>
    <cellStyle name="60% - Accent4 10 2 2 2" xfId="17505" xr:uid="{00000000-0005-0000-0000-00005E440000}"/>
    <cellStyle name="60% - Accent4 10 2 3" xfId="17506" xr:uid="{00000000-0005-0000-0000-00005F440000}"/>
    <cellStyle name="60% - Accent4 10 3" xfId="17507" xr:uid="{00000000-0005-0000-0000-000060440000}"/>
    <cellStyle name="60% - Accent4 10 4" xfId="17508" xr:uid="{00000000-0005-0000-0000-000061440000}"/>
    <cellStyle name="60% - Accent4 10 5" xfId="17509" xr:uid="{00000000-0005-0000-0000-000062440000}"/>
    <cellStyle name="60% - Accent4 100" xfId="17510" xr:uid="{00000000-0005-0000-0000-000063440000}"/>
    <cellStyle name="60% - Accent4 101" xfId="17511" xr:uid="{00000000-0005-0000-0000-000064440000}"/>
    <cellStyle name="60% - Accent4 102" xfId="17512" xr:uid="{00000000-0005-0000-0000-000065440000}"/>
    <cellStyle name="60% - Accent4 103" xfId="17513" xr:uid="{00000000-0005-0000-0000-000066440000}"/>
    <cellStyle name="60% - Accent4 104" xfId="17514" xr:uid="{00000000-0005-0000-0000-000067440000}"/>
    <cellStyle name="60% - Accent4 105" xfId="17515" xr:uid="{00000000-0005-0000-0000-000068440000}"/>
    <cellStyle name="60% - Accent4 106" xfId="17516" xr:uid="{00000000-0005-0000-0000-000069440000}"/>
    <cellStyle name="60% - Accent4 107" xfId="17517" xr:uid="{00000000-0005-0000-0000-00006A440000}"/>
    <cellStyle name="60% - Accent4 108" xfId="17518" xr:uid="{00000000-0005-0000-0000-00006B440000}"/>
    <cellStyle name="60% - Accent4 109" xfId="17519" xr:uid="{00000000-0005-0000-0000-00006C440000}"/>
    <cellStyle name="60% - Accent4 11" xfId="17520" xr:uid="{00000000-0005-0000-0000-00006D440000}"/>
    <cellStyle name="60% - Accent4 11 2" xfId="17521" xr:uid="{00000000-0005-0000-0000-00006E440000}"/>
    <cellStyle name="60% - Accent4 11 2 2" xfId="17522" xr:uid="{00000000-0005-0000-0000-00006F440000}"/>
    <cellStyle name="60% - Accent4 11 2 2 2" xfId="17523" xr:uid="{00000000-0005-0000-0000-000070440000}"/>
    <cellStyle name="60% - Accent4 11 2 3" xfId="17524" xr:uid="{00000000-0005-0000-0000-000071440000}"/>
    <cellStyle name="60% - Accent4 11 3" xfId="17525" xr:uid="{00000000-0005-0000-0000-000072440000}"/>
    <cellStyle name="60% - Accent4 11 4" xfId="17526" xr:uid="{00000000-0005-0000-0000-000073440000}"/>
    <cellStyle name="60% - Accent4 11 5" xfId="17527" xr:uid="{00000000-0005-0000-0000-000074440000}"/>
    <cellStyle name="60% - Accent4 110" xfId="17528" xr:uid="{00000000-0005-0000-0000-000075440000}"/>
    <cellStyle name="60% - Accent4 111" xfId="17529" xr:uid="{00000000-0005-0000-0000-000076440000}"/>
    <cellStyle name="60% - Accent4 112" xfId="17530" xr:uid="{00000000-0005-0000-0000-000077440000}"/>
    <cellStyle name="60% - Accent4 113" xfId="17531" xr:uid="{00000000-0005-0000-0000-000078440000}"/>
    <cellStyle name="60% - Accent4 114" xfId="17532" xr:uid="{00000000-0005-0000-0000-000079440000}"/>
    <cellStyle name="60% - Accent4 115" xfId="17533" xr:uid="{00000000-0005-0000-0000-00007A440000}"/>
    <cellStyle name="60% - Accent4 116" xfId="17534" xr:uid="{00000000-0005-0000-0000-00007B440000}"/>
    <cellStyle name="60% - Accent4 117" xfId="17535" xr:uid="{00000000-0005-0000-0000-00007C440000}"/>
    <cellStyle name="60% - Accent4 118" xfId="17536" xr:uid="{00000000-0005-0000-0000-00007D440000}"/>
    <cellStyle name="60% - Accent4 12" xfId="17537" xr:uid="{00000000-0005-0000-0000-00007E440000}"/>
    <cellStyle name="60% - Accent4 12 2" xfId="17538" xr:uid="{00000000-0005-0000-0000-00007F440000}"/>
    <cellStyle name="60% - Accent4 12 2 2" xfId="17539" xr:uid="{00000000-0005-0000-0000-000080440000}"/>
    <cellStyle name="60% - Accent4 12 2 2 2" xfId="17540" xr:uid="{00000000-0005-0000-0000-000081440000}"/>
    <cellStyle name="60% - Accent4 12 2 3" xfId="17541" xr:uid="{00000000-0005-0000-0000-000082440000}"/>
    <cellStyle name="60% - Accent4 12 3" xfId="17542" xr:uid="{00000000-0005-0000-0000-000083440000}"/>
    <cellStyle name="60% - Accent4 12 4" xfId="17543" xr:uid="{00000000-0005-0000-0000-000084440000}"/>
    <cellStyle name="60% - Accent4 12 5" xfId="17544" xr:uid="{00000000-0005-0000-0000-000085440000}"/>
    <cellStyle name="60% - Accent4 13" xfId="17545" xr:uid="{00000000-0005-0000-0000-000086440000}"/>
    <cellStyle name="60% - Accent4 13 2" xfId="17546" xr:uid="{00000000-0005-0000-0000-000087440000}"/>
    <cellStyle name="60% - Accent4 13 2 2" xfId="17547" xr:uid="{00000000-0005-0000-0000-000088440000}"/>
    <cellStyle name="60% - Accent4 13 2 2 2" xfId="17548" xr:uid="{00000000-0005-0000-0000-000089440000}"/>
    <cellStyle name="60% - Accent4 13 2 3" xfId="17549" xr:uid="{00000000-0005-0000-0000-00008A440000}"/>
    <cellStyle name="60% - Accent4 13 3" xfId="17550" xr:uid="{00000000-0005-0000-0000-00008B440000}"/>
    <cellStyle name="60% - Accent4 13 4" xfId="17551" xr:uid="{00000000-0005-0000-0000-00008C440000}"/>
    <cellStyle name="60% - Accent4 13 5" xfId="17552" xr:uid="{00000000-0005-0000-0000-00008D440000}"/>
    <cellStyle name="60% - Accent4 14" xfId="17553" xr:uid="{00000000-0005-0000-0000-00008E440000}"/>
    <cellStyle name="60% - Accent4 14 2" xfId="17554" xr:uid="{00000000-0005-0000-0000-00008F440000}"/>
    <cellStyle name="60% - Accent4 14 2 2" xfId="17555" xr:uid="{00000000-0005-0000-0000-000090440000}"/>
    <cellStyle name="60% - Accent4 14 2 2 2" xfId="17556" xr:uid="{00000000-0005-0000-0000-000091440000}"/>
    <cellStyle name="60% - Accent4 14 2 3" xfId="17557" xr:uid="{00000000-0005-0000-0000-000092440000}"/>
    <cellStyle name="60% - Accent4 14 3" xfId="17558" xr:uid="{00000000-0005-0000-0000-000093440000}"/>
    <cellStyle name="60% - Accent4 14 4" xfId="17559" xr:uid="{00000000-0005-0000-0000-000094440000}"/>
    <cellStyle name="60% - Accent4 14 5" xfId="17560" xr:uid="{00000000-0005-0000-0000-000095440000}"/>
    <cellStyle name="60% - Accent4 15" xfId="17561" xr:uid="{00000000-0005-0000-0000-000096440000}"/>
    <cellStyle name="60% - Accent4 15 2" xfId="17562" xr:uid="{00000000-0005-0000-0000-000097440000}"/>
    <cellStyle name="60% - Accent4 15 2 2" xfId="17563" xr:uid="{00000000-0005-0000-0000-000098440000}"/>
    <cellStyle name="60% - Accent4 15 2 2 2" xfId="17564" xr:uid="{00000000-0005-0000-0000-000099440000}"/>
    <cellStyle name="60% - Accent4 15 2 3" xfId="17565" xr:uid="{00000000-0005-0000-0000-00009A440000}"/>
    <cellStyle name="60% - Accent4 15 3" xfId="17566" xr:uid="{00000000-0005-0000-0000-00009B440000}"/>
    <cellStyle name="60% - Accent4 15 4" xfId="17567" xr:uid="{00000000-0005-0000-0000-00009C440000}"/>
    <cellStyle name="60% - Accent4 15 5" xfId="17568" xr:uid="{00000000-0005-0000-0000-00009D440000}"/>
    <cellStyle name="60% - Accent4 16" xfId="17569" xr:uid="{00000000-0005-0000-0000-00009E440000}"/>
    <cellStyle name="60% - Accent4 16 2" xfId="17570" xr:uid="{00000000-0005-0000-0000-00009F440000}"/>
    <cellStyle name="60% - Accent4 16 2 2" xfId="17571" xr:uid="{00000000-0005-0000-0000-0000A0440000}"/>
    <cellStyle name="60% - Accent4 16 2 2 2" xfId="17572" xr:uid="{00000000-0005-0000-0000-0000A1440000}"/>
    <cellStyle name="60% - Accent4 16 2 3" xfId="17573" xr:uid="{00000000-0005-0000-0000-0000A2440000}"/>
    <cellStyle name="60% - Accent4 16 3" xfId="17574" xr:uid="{00000000-0005-0000-0000-0000A3440000}"/>
    <cellStyle name="60% - Accent4 16 4" xfId="17575" xr:uid="{00000000-0005-0000-0000-0000A4440000}"/>
    <cellStyle name="60% - Accent4 16 5" xfId="17576" xr:uid="{00000000-0005-0000-0000-0000A5440000}"/>
    <cellStyle name="60% - Accent4 17" xfId="17577" xr:uid="{00000000-0005-0000-0000-0000A6440000}"/>
    <cellStyle name="60% - Accent4 17 2" xfId="17578" xr:uid="{00000000-0005-0000-0000-0000A7440000}"/>
    <cellStyle name="60% - Accent4 17 2 2" xfId="17579" xr:uid="{00000000-0005-0000-0000-0000A8440000}"/>
    <cellStyle name="60% - Accent4 17 2 2 2" xfId="17580" xr:uid="{00000000-0005-0000-0000-0000A9440000}"/>
    <cellStyle name="60% - Accent4 17 2 3" xfId="17581" xr:uid="{00000000-0005-0000-0000-0000AA440000}"/>
    <cellStyle name="60% - Accent4 17 3" xfId="17582" xr:uid="{00000000-0005-0000-0000-0000AB440000}"/>
    <cellStyle name="60% - Accent4 17 4" xfId="17583" xr:uid="{00000000-0005-0000-0000-0000AC440000}"/>
    <cellStyle name="60% - Accent4 17 5" xfId="17584" xr:uid="{00000000-0005-0000-0000-0000AD440000}"/>
    <cellStyle name="60% - Accent4 18" xfId="17585" xr:uid="{00000000-0005-0000-0000-0000AE440000}"/>
    <cellStyle name="60% - Accent4 18 2" xfId="17586" xr:uid="{00000000-0005-0000-0000-0000AF440000}"/>
    <cellStyle name="60% - Accent4 18 2 2" xfId="17587" xr:uid="{00000000-0005-0000-0000-0000B0440000}"/>
    <cellStyle name="60% - Accent4 18 2 2 2" xfId="17588" xr:uid="{00000000-0005-0000-0000-0000B1440000}"/>
    <cellStyle name="60% - Accent4 18 2 3" xfId="17589" xr:uid="{00000000-0005-0000-0000-0000B2440000}"/>
    <cellStyle name="60% - Accent4 18 3" xfId="17590" xr:uid="{00000000-0005-0000-0000-0000B3440000}"/>
    <cellStyle name="60% - Accent4 18 4" xfId="17591" xr:uid="{00000000-0005-0000-0000-0000B4440000}"/>
    <cellStyle name="60% - Accent4 18 5" xfId="17592" xr:uid="{00000000-0005-0000-0000-0000B5440000}"/>
    <cellStyle name="60% - Accent4 19" xfId="17593" xr:uid="{00000000-0005-0000-0000-0000B6440000}"/>
    <cellStyle name="60% - Accent4 19 2" xfId="17594" xr:uid="{00000000-0005-0000-0000-0000B7440000}"/>
    <cellStyle name="60% - Accent4 19 2 2" xfId="17595" xr:uid="{00000000-0005-0000-0000-0000B8440000}"/>
    <cellStyle name="60% - Accent4 19 2 2 2" xfId="17596" xr:uid="{00000000-0005-0000-0000-0000B9440000}"/>
    <cellStyle name="60% - Accent4 19 2 3" xfId="17597" xr:uid="{00000000-0005-0000-0000-0000BA440000}"/>
    <cellStyle name="60% - Accent4 19 3" xfId="17598" xr:uid="{00000000-0005-0000-0000-0000BB440000}"/>
    <cellStyle name="60% - Accent4 19 4" xfId="17599" xr:uid="{00000000-0005-0000-0000-0000BC440000}"/>
    <cellStyle name="60% - Accent4 19 5" xfId="17600" xr:uid="{00000000-0005-0000-0000-0000BD440000}"/>
    <cellStyle name="60% - Accent4 2" xfId="17601" xr:uid="{00000000-0005-0000-0000-0000BE440000}"/>
    <cellStyle name="60% - Accent4 2 2" xfId="17602" xr:uid="{00000000-0005-0000-0000-0000BF440000}"/>
    <cellStyle name="60% - Accent4 2 2 2" xfId="17603" xr:uid="{00000000-0005-0000-0000-0000C0440000}"/>
    <cellStyle name="60% - Accent4 2 2 2 2" xfId="17604" xr:uid="{00000000-0005-0000-0000-0000C1440000}"/>
    <cellStyle name="60% - Accent4 2 2 2 2 2" xfId="17605" xr:uid="{00000000-0005-0000-0000-0000C2440000}"/>
    <cellStyle name="60% - Accent4 2 2 2 2 3" xfId="17606" xr:uid="{00000000-0005-0000-0000-0000C3440000}"/>
    <cellStyle name="60% - Accent4 2 2 2 3" xfId="17607" xr:uid="{00000000-0005-0000-0000-0000C4440000}"/>
    <cellStyle name="60% - Accent4 2 2 2 4" xfId="17608" xr:uid="{00000000-0005-0000-0000-0000C5440000}"/>
    <cellStyle name="60% - Accent4 2 2 3" xfId="17609" xr:uid="{00000000-0005-0000-0000-0000C6440000}"/>
    <cellStyle name="60% - Accent4 2 2 4" xfId="17610" xr:uid="{00000000-0005-0000-0000-0000C7440000}"/>
    <cellStyle name="60% - Accent4 2 2 5" xfId="17611" xr:uid="{00000000-0005-0000-0000-0000C8440000}"/>
    <cellStyle name="60% - Accent4 2 3" xfId="17612" xr:uid="{00000000-0005-0000-0000-0000C9440000}"/>
    <cellStyle name="60% - Accent4 2 3 2" xfId="17613" xr:uid="{00000000-0005-0000-0000-0000CA440000}"/>
    <cellStyle name="60% - Accent4 2 3 2 2" xfId="17614" xr:uid="{00000000-0005-0000-0000-0000CB440000}"/>
    <cellStyle name="60% - Accent4 2 3 2 2 2" xfId="17615" xr:uid="{00000000-0005-0000-0000-0000CC440000}"/>
    <cellStyle name="60% - Accent4 2 3 2 3" xfId="17616" xr:uid="{00000000-0005-0000-0000-0000CD440000}"/>
    <cellStyle name="60% - Accent4 2 3 3" xfId="17617" xr:uid="{00000000-0005-0000-0000-0000CE440000}"/>
    <cellStyle name="60% - Accent4 2 3 4" xfId="17618" xr:uid="{00000000-0005-0000-0000-0000CF440000}"/>
    <cellStyle name="60% - Accent4 2 3 5" xfId="17619" xr:uid="{00000000-0005-0000-0000-0000D0440000}"/>
    <cellStyle name="60% - Accent4 2 4" xfId="17620" xr:uid="{00000000-0005-0000-0000-0000D1440000}"/>
    <cellStyle name="60% - Accent4 2 4 2" xfId="17621" xr:uid="{00000000-0005-0000-0000-0000D2440000}"/>
    <cellStyle name="60% - Accent4 2 4 2 2" xfId="17622" xr:uid="{00000000-0005-0000-0000-0000D3440000}"/>
    <cellStyle name="60% - Accent4 2 4 2 2 2" xfId="17623" xr:uid="{00000000-0005-0000-0000-0000D4440000}"/>
    <cellStyle name="60% - Accent4 2 4 2 3" xfId="17624" xr:uid="{00000000-0005-0000-0000-0000D5440000}"/>
    <cellStyle name="60% - Accent4 2 4 3" xfId="17625" xr:uid="{00000000-0005-0000-0000-0000D6440000}"/>
    <cellStyle name="60% - Accent4 2 4 4" xfId="17626" xr:uid="{00000000-0005-0000-0000-0000D7440000}"/>
    <cellStyle name="60% - Accent4 2 4 5" xfId="17627" xr:uid="{00000000-0005-0000-0000-0000D8440000}"/>
    <cellStyle name="60% - Accent4 2 5" xfId="17628" xr:uid="{00000000-0005-0000-0000-0000D9440000}"/>
    <cellStyle name="60% - Accent4 2 5 2" xfId="17629" xr:uid="{00000000-0005-0000-0000-0000DA440000}"/>
    <cellStyle name="60% - Accent4 2 5 2 2" xfId="17630" xr:uid="{00000000-0005-0000-0000-0000DB440000}"/>
    <cellStyle name="60% - Accent4 2 5 3" xfId="17631" xr:uid="{00000000-0005-0000-0000-0000DC440000}"/>
    <cellStyle name="60% - Accent4 2 6" xfId="17632" xr:uid="{00000000-0005-0000-0000-0000DD440000}"/>
    <cellStyle name="60% - Accent4 2 7" xfId="17633" xr:uid="{00000000-0005-0000-0000-0000DE440000}"/>
    <cellStyle name="60% - Accent4 2 8" xfId="17634" xr:uid="{00000000-0005-0000-0000-0000DF440000}"/>
    <cellStyle name="60% - Accent4 2 9" xfId="17635" xr:uid="{00000000-0005-0000-0000-0000E0440000}"/>
    <cellStyle name="60% - Accent4 20" xfId="17636" xr:uid="{00000000-0005-0000-0000-0000E1440000}"/>
    <cellStyle name="60% - Accent4 20 2" xfId="17637" xr:uid="{00000000-0005-0000-0000-0000E2440000}"/>
    <cellStyle name="60% - Accent4 20 2 2" xfId="17638" xr:uid="{00000000-0005-0000-0000-0000E3440000}"/>
    <cellStyle name="60% - Accent4 20 2 2 2" xfId="17639" xr:uid="{00000000-0005-0000-0000-0000E4440000}"/>
    <cellStyle name="60% - Accent4 20 2 3" xfId="17640" xr:uid="{00000000-0005-0000-0000-0000E5440000}"/>
    <cellStyle name="60% - Accent4 20 3" xfId="17641" xr:uid="{00000000-0005-0000-0000-0000E6440000}"/>
    <cellStyle name="60% - Accent4 20 4" xfId="17642" xr:uid="{00000000-0005-0000-0000-0000E7440000}"/>
    <cellStyle name="60% - Accent4 20 5" xfId="17643" xr:uid="{00000000-0005-0000-0000-0000E8440000}"/>
    <cellStyle name="60% - Accent4 21" xfId="17644" xr:uid="{00000000-0005-0000-0000-0000E9440000}"/>
    <cellStyle name="60% - Accent4 21 2" xfId="17645" xr:uid="{00000000-0005-0000-0000-0000EA440000}"/>
    <cellStyle name="60% - Accent4 21 2 2" xfId="17646" xr:uid="{00000000-0005-0000-0000-0000EB440000}"/>
    <cellStyle name="60% - Accent4 21 2 2 2" xfId="17647" xr:uid="{00000000-0005-0000-0000-0000EC440000}"/>
    <cellStyle name="60% - Accent4 21 2 3" xfId="17648" xr:uid="{00000000-0005-0000-0000-0000ED440000}"/>
    <cellStyle name="60% - Accent4 21 3" xfId="17649" xr:uid="{00000000-0005-0000-0000-0000EE440000}"/>
    <cellStyle name="60% - Accent4 21 4" xfId="17650" xr:uid="{00000000-0005-0000-0000-0000EF440000}"/>
    <cellStyle name="60% - Accent4 21 5" xfId="17651" xr:uid="{00000000-0005-0000-0000-0000F0440000}"/>
    <cellStyle name="60% - Accent4 22" xfId="17652" xr:uid="{00000000-0005-0000-0000-0000F1440000}"/>
    <cellStyle name="60% - Accent4 22 2" xfId="17653" xr:uid="{00000000-0005-0000-0000-0000F2440000}"/>
    <cellStyle name="60% - Accent4 22 2 2" xfId="17654" xr:uid="{00000000-0005-0000-0000-0000F3440000}"/>
    <cellStyle name="60% - Accent4 22 2 2 2" xfId="17655" xr:uid="{00000000-0005-0000-0000-0000F4440000}"/>
    <cellStyle name="60% - Accent4 22 2 3" xfId="17656" xr:uid="{00000000-0005-0000-0000-0000F5440000}"/>
    <cellStyle name="60% - Accent4 22 3" xfId="17657" xr:uid="{00000000-0005-0000-0000-0000F6440000}"/>
    <cellStyle name="60% - Accent4 22 4" xfId="17658" xr:uid="{00000000-0005-0000-0000-0000F7440000}"/>
    <cellStyle name="60% - Accent4 22 5" xfId="17659" xr:uid="{00000000-0005-0000-0000-0000F8440000}"/>
    <cellStyle name="60% - Accent4 23" xfId="17660" xr:uid="{00000000-0005-0000-0000-0000F9440000}"/>
    <cellStyle name="60% - Accent4 23 2" xfId="17661" xr:uid="{00000000-0005-0000-0000-0000FA440000}"/>
    <cellStyle name="60% - Accent4 23 2 2" xfId="17662" xr:uid="{00000000-0005-0000-0000-0000FB440000}"/>
    <cellStyle name="60% - Accent4 23 2 2 2" xfId="17663" xr:uid="{00000000-0005-0000-0000-0000FC440000}"/>
    <cellStyle name="60% - Accent4 23 2 3" xfId="17664" xr:uid="{00000000-0005-0000-0000-0000FD440000}"/>
    <cellStyle name="60% - Accent4 23 3" xfId="17665" xr:uid="{00000000-0005-0000-0000-0000FE440000}"/>
    <cellStyle name="60% - Accent4 23 4" xfId="17666" xr:uid="{00000000-0005-0000-0000-0000FF440000}"/>
    <cellStyle name="60% - Accent4 23 5" xfId="17667" xr:uid="{00000000-0005-0000-0000-000000450000}"/>
    <cellStyle name="60% - Accent4 24" xfId="17668" xr:uid="{00000000-0005-0000-0000-000001450000}"/>
    <cellStyle name="60% - Accent4 24 2" xfId="17669" xr:uid="{00000000-0005-0000-0000-000002450000}"/>
    <cellStyle name="60% - Accent4 24 2 2" xfId="17670" xr:uid="{00000000-0005-0000-0000-000003450000}"/>
    <cellStyle name="60% - Accent4 24 2 2 2" xfId="17671" xr:uid="{00000000-0005-0000-0000-000004450000}"/>
    <cellStyle name="60% - Accent4 24 2 3" xfId="17672" xr:uid="{00000000-0005-0000-0000-000005450000}"/>
    <cellStyle name="60% - Accent4 24 3" xfId="17673" xr:uid="{00000000-0005-0000-0000-000006450000}"/>
    <cellStyle name="60% - Accent4 24 4" xfId="17674" xr:uid="{00000000-0005-0000-0000-000007450000}"/>
    <cellStyle name="60% - Accent4 24 5" xfId="17675" xr:uid="{00000000-0005-0000-0000-000008450000}"/>
    <cellStyle name="60% - Accent4 25" xfId="17676" xr:uid="{00000000-0005-0000-0000-000009450000}"/>
    <cellStyle name="60% - Accent4 25 2" xfId="17677" xr:uid="{00000000-0005-0000-0000-00000A450000}"/>
    <cellStyle name="60% - Accent4 25 2 2" xfId="17678" xr:uid="{00000000-0005-0000-0000-00000B450000}"/>
    <cellStyle name="60% - Accent4 25 2 2 2" xfId="17679" xr:uid="{00000000-0005-0000-0000-00000C450000}"/>
    <cellStyle name="60% - Accent4 25 2 3" xfId="17680" xr:uid="{00000000-0005-0000-0000-00000D450000}"/>
    <cellStyle name="60% - Accent4 25 3" xfId="17681" xr:uid="{00000000-0005-0000-0000-00000E450000}"/>
    <cellStyle name="60% - Accent4 25 4" xfId="17682" xr:uid="{00000000-0005-0000-0000-00000F450000}"/>
    <cellStyle name="60% - Accent4 25 5" xfId="17683" xr:uid="{00000000-0005-0000-0000-000010450000}"/>
    <cellStyle name="60% - Accent4 26" xfId="17684" xr:uid="{00000000-0005-0000-0000-000011450000}"/>
    <cellStyle name="60% - Accent4 26 2" xfId="17685" xr:uid="{00000000-0005-0000-0000-000012450000}"/>
    <cellStyle name="60% - Accent4 26 2 2" xfId="17686" xr:uid="{00000000-0005-0000-0000-000013450000}"/>
    <cellStyle name="60% - Accent4 26 2 2 2" xfId="17687" xr:uid="{00000000-0005-0000-0000-000014450000}"/>
    <cellStyle name="60% - Accent4 26 2 3" xfId="17688" xr:uid="{00000000-0005-0000-0000-000015450000}"/>
    <cellStyle name="60% - Accent4 26 3" xfId="17689" xr:uid="{00000000-0005-0000-0000-000016450000}"/>
    <cellStyle name="60% - Accent4 26 4" xfId="17690" xr:uid="{00000000-0005-0000-0000-000017450000}"/>
    <cellStyle name="60% - Accent4 26 5" xfId="17691" xr:uid="{00000000-0005-0000-0000-000018450000}"/>
    <cellStyle name="60% - Accent4 27" xfId="17692" xr:uid="{00000000-0005-0000-0000-000019450000}"/>
    <cellStyle name="60% - Accent4 27 2" xfId="17693" xr:uid="{00000000-0005-0000-0000-00001A450000}"/>
    <cellStyle name="60% - Accent4 27 2 2" xfId="17694" xr:uid="{00000000-0005-0000-0000-00001B450000}"/>
    <cellStyle name="60% - Accent4 27 2 2 2" xfId="17695" xr:uid="{00000000-0005-0000-0000-00001C450000}"/>
    <cellStyle name="60% - Accent4 27 2 3" xfId="17696" xr:uid="{00000000-0005-0000-0000-00001D450000}"/>
    <cellStyle name="60% - Accent4 27 3" xfId="17697" xr:uid="{00000000-0005-0000-0000-00001E450000}"/>
    <cellStyle name="60% - Accent4 27 4" xfId="17698" xr:uid="{00000000-0005-0000-0000-00001F450000}"/>
    <cellStyle name="60% - Accent4 27 5" xfId="17699" xr:uid="{00000000-0005-0000-0000-000020450000}"/>
    <cellStyle name="60% - Accent4 28" xfId="17700" xr:uid="{00000000-0005-0000-0000-000021450000}"/>
    <cellStyle name="60% - Accent4 28 2" xfId="17701" xr:uid="{00000000-0005-0000-0000-000022450000}"/>
    <cellStyle name="60% - Accent4 28 2 2" xfId="17702" xr:uid="{00000000-0005-0000-0000-000023450000}"/>
    <cellStyle name="60% - Accent4 28 2 2 2" xfId="17703" xr:uid="{00000000-0005-0000-0000-000024450000}"/>
    <cellStyle name="60% - Accent4 28 2 3" xfId="17704" xr:uid="{00000000-0005-0000-0000-000025450000}"/>
    <cellStyle name="60% - Accent4 28 3" xfId="17705" xr:uid="{00000000-0005-0000-0000-000026450000}"/>
    <cellStyle name="60% - Accent4 28 4" xfId="17706" xr:uid="{00000000-0005-0000-0000-000027450000}"/>
    <cellStyle name="60% - Accent4 28 5" xfId="17707" xr:uid="{00000000-0005-0000-0000-000028450000}"/>
    <cellStyle name="60% - Accent4 29" xfId="17708" xr:uid="{00000000-0005-0000-0000-000029450000}"/>
    <cellStyle name="60% - Accent4 29 2" xfId="17709" xr:uid="{00000000-0005-0000-0000-00002A450000}"/>
    <cellStyle name="60% - Accent4 29 2 2" xfId="17710" xr:uid="{00000000-0005-0000-0000-00002B450000}"/>
    <cellStyle name="60% - Accent4 29 2 2 2" xfId="17711" xr:uid="{00000000-0005-0000-0000-00002C450000}"/>
    <cellStyle name="60% - Accent4 29 2 3" xfId="17712" xr:uid="{00000000-0005-0000-0000-00002D450000}"/>
    <cellStyle name="60% - Accent4 29 3" xfId="17713" xr:uid="{00000000-0005-0000-0000-00002E450000}"/>
    <cellStyle name="60% - Accent4 29 4" xfId="17714" xr:uid="{00000000-0005-0000-0000-00002F450000}"/>
    <cellStyle name="60% - Accent4 29 5" xfId="17715" xr:uid="{00000000-0005-0000-0000-000030450000}"/>
    <cellStyle name="60% - Accent4 3" xfId="17716" xr:uid="{00000000-0005-0000-0000-000031450000}"/>
    <cellStyle name="60% - Accent4 3 2" xfId="17717" xr:uid="{00000000-0005-0000-0000-000032450000}"/>
    <cellStyle name="60% - Accent4 3 2 2" xfId="17718" xr:uid="{00000000-0005-0000-0000-000033450000}"/>
    <cellStyle name="60% - Accent4 3 2 2 2" xfId="17719" xr:uid="{00000000-0005-0000-0000-000034450000}"/>
    <cellStyle name="60% - Accent4 3 2 3" xfId="17720" xr:uid="{00000000-0005-0000-0000-000035450000}"/>
    <cellStyle name="60% - Accent4 3 3" xfId="17721" xr:uid="{00000000-0005-0000-0000-000036450000}"/>
    <cellStyle name="60% - Accent4 3 4" xfId="17722" xr:uid="{00000000-0005-0000-0000-000037450000}"/>
    <cellStyle name="60% - Accent4 3 5" xfId="17723" xr:uid="{00000000-0005-0000-0000-000038450000}"/>
    <cellStyle name="60% - Accent4 30" xfId="17724" xr:uid="{00000000-0005-0000-0000-000039450000}"/>
    <cellStyle name="60% - Accent4 30 2" xfId="17725" xr:uid="{00000000-0005-0000-0000-00003A450000}"/>
    <cellStyle name="60% - Accent4 30 2 2" xfId="17726" xr:uid="{00000000-0005-0000-0000-00003B450000}"/>
    <cellStyle name="60% - Accent4 30 2 2 2" xfId="17727" xr:uid="{00000000-0005-0000-0000-00003C450000}"/>
    <cellStyle name="60% - Accent4 30 2 3" xfId="17728" xr:uid="{00000000-0005-0000-0000-00003D450000}"/>
    <cellStyle name="60% - Accent4 30 3" xfId="17729" xr:uid="{00000000-0005-0000-0000-00003E450000}"/>
    <cellStyle name="60% - Accent4 30 4" xfId="17730" xr:uid="{00000000-0005-0000-0000-00003F450000}"/>
    <cellStyle name="60% - Accent4 30 5" xfId="17731" xr:uid="{00000000-0005-0000-0000-000040450000}"/>
    <cellStyle name="60% - Accent4 31" xfId="17732" xr:uid="{00000000-0005-0000-0000-000041450000}"/>
    <cellStyle name="60% - Accent4 31 2" xfId="17733" xr:uid="{00000000-0005-0000-0000-000042450000}"/>
    <cellStyle name="60% - Accent4 31 2 2" xfId="17734" xr:uid="{00000000-0005-0000-0000-000043450000}"/>
    <cellStyle name="60% - Accent4 31 2 2 2" xfId="17735" xr:uid="{00000000-0005-0000-0000-000044450000}"/>
    <cellStyle name="60% - Accent4 31 2 3" xfId="17736" xr:uid="{00000000-0005-0000-0000-000045450000}"/>
    <cellStyle name="60% - Accent4 31 3" xfId="17737" xr:uid="{00000000-0005-0000-0000-000046450000}"/>
    <cellStyle name="60% - Accent4 31 4" xfId="17738" xr:uid="{00000000-0005-0000-0000-000047450000}"/>
    <cellStyle name="60% - Accent4 31 5" xfId="17739" xr:uid="{00000000-0005-0000-0000-000048450000}"/>
    <cellStyle name="60% - Accent4 32" xfId="17740" xr:uid="{00000000-0005-0000-0000-000049450000}"/>
    <cellStyle name="60% - Accent4 32 2" xfId="17741" xr:uid="{00000000-0005-0000-0000-00004A450000}"/>
    <cellStyle name="60% - Accent4 32 2 2" xfId="17742" xr:uid="{00000000-0005-0000-0000-00004B450000}"/>
    <cellStyle name="60% - Accent4 32 2 2 2" xfId="17743" xr:uid="{00000000-0005-0000-0000-00004C450000}"/>
    <cellStyle name="60% - Accent4 32 2 3" xfId="17744" xr:uid="{00000000-0005-0000-0000-00004D450000}"/>
    <cellStyle name="60% - Accent4 32 3" xfId="17745" xr:uid="{00000000-0005-0000-0000-00004E450000}"/>
    <cellStyle name="60% - Accent4 32 4" xfId="17746" xr:uid="{00000000-0005-0000-0000-00004F450000}"/>
    <cellStyle name="60% - Accent4 32 5" xfId="17747" xr:uid="{00000000-0005-0000-0000-000050450000}"/>
    <cellStyle name="60% - Accent4 33" xfId="17748" xr:uid="{00000000-0005-0000-0000-000051450000}"/>
    <cellStyle name="60% - Accent4 33 2" xfId="17749" xr:uid="{00000000-0005-0000-0000-000052450000}"/>
    <cellStyle name="60% - Accent4 33 2 2" xfId="17750" xr:uid="{00000000-0005-0000-0000-000053450000}"/>
    <cellStyle name="60% - Accent4 33 2 2 2" xfId="17751" xr:uid="{00000000-0005-0000-0000-000054450000}"/>
    <cellStyle name="60% - Accent4 33 2 3" xfId="17752" xr:uid="{00000000-0005-0000-0000-000055450000}"/>
    <cellStyle name="60% - Accent4 33 3" xfId="17753" xr:uid="{00000000-0005-0000-0000-000056450000}"/>
    <cellStyle name="60% - Accent4 33 4" xfId="17754" xr:uid="{00000000-0005-0000-0000-000057450000}"/>
    <cellStyle name="60% - Accent4 33 5" xfId="17755" xr:uid="{00000000-0005-0000-0000-000058450000}"/>
    <cellStyle name="60% - Accent4 34" xfId="17756" xr:uid="{00000000-0005-0000-0000-000059450000}"/>
    <cellStyle name="60% - Accent4 34 2" xfId="17757" xr:uid="{00000000-0005-0000-0000-00005A450000}"/>
    <cellStyle name="60% - Accent4 34 2 2" xfId="17758" xr:uid="{00000000-0005-0000-0000-00005B450000}"/>
    <cellStyle name="60% - Accent4 34 2 2 2" xfId="17759" xr:uid="{00000000-0005-0000-0000-00005C450000}"/>
    <cellStyle name="60% - Accent4 34 2 3" xfId="17760" xr:uid="{00000000-0005-0000-0000-00005D450000}"/>
    <cellStyle name="60% - Accent4 34 3" xfId="17761" xr:uid="{00000000-0005-0000-0000-00005E450000}"/>
    <cellStyle name="60% - Accent4 34 4" xfId="17762" xr:uid="{00000000-0005-0000-0000-00005F450000}"/>
    <cellStyle name="60% - Accent4 34 5" xfId="17763" xr:uid="{00000000-0005-0000-0000-000060450000}"/>
    <cellStyle name="60% - Accent4 35" xfId="17764" xr:uid="{00000000-0005-0000-0000-000061450000}"/>
    <cellStyle name="60% - Accent4 35 2" xfId="17765" xr:uid="{00000000-0005-0000-0000-000062450000}"/>
    <cellStyle name="60% - Accent4 35 2 2" xfId="17766" xr:uid="{00000000-0005-0000-0000-000063450000}"/>
    <cellStyle name="60% - Accent4 35 2 2 2" xfId="17767" xr:uid="{00000000-0005-0000-0000-000064450000}"/>
    <cellStyle name="60% - Accent4 35 2 3" xfId="17768" xr:uid="{00000000-0005-0000-0000-000065450000}"/>
    <cellStyle name="60% - Accent4 35 3" xfId="17769" xr:uid="{00000000-0005-0000-0000-000066450000}"/>
    <cellStyle name="60% - Accent4 35 4" xfId="17770" xr:uid="{00000000-0005-0000-0000-000067450000}"/>
    <cellStyle name="60% - Accent4 35 5" xfId="17771" xr:uid="{00000000-0005-0000-0000-000068450000}"/>
    <cellStyle name="60% - Accent4 36" xfId="17772" xr:uid="{00000000-0005-0000-0000-000069450000}"/>
    <cellStyle name="60% - Accent4 36 2" xfId="17773" xr:uid="{00000000-0005-0000-0000-00006A450000}"/>
    <cellStyle name="60% - Accent4 36 2 2" xfId="17774" xr:uid="{00000000-0005-0000-0000-00006B450000}"/>
    <cellStyle name="60% - Accent4 36 2 2 2" xfId="17775" xr:uid="{00000000-0005-0000-0000-00006C450000}"/>
    <cellStyle name="60% - Accent4 36 2 3" xfId="17776" xr:uid="{00000000-0005-0000-0000-00006D450000}"/>
    <cellStyle name="60% - Accent4 36 3" xfId="17777" xr:uid="{00000000-0005-0000-0000-00006E450000}"/>
    <cellStyle name="60% - Accent4 36 4" xfId="17778" xr:uid="{00000000-0005-0000-0000-00006F450000}"/>
    <cellStyle name="60% - Accent4 36 5" xfId="17779" xr:uid="{00000000-0005-0000-0000-000070450000}"/>
    <cellStyle name="60% - Accent4 37" xfId="17780" xr:uid="{00000000-0005-0000-0000-000071450000}"/>
    <cellStyle name="60% - Accent4 37 2" xfId="17781" xr:uid="{00000000-0005-0000-0000-000072450000}"/>
    <cellStyle name="60% - Accent4 37 2 2" xfId="17782" xr:uid="{00000000-0005-0000-0000-000073450000}"/>
    <cellStyle name="60% - Accent4 37 2 2 2" xfId="17783" xr:uid="{00000000-0005-0000-0000-000074450000}"/>
    <cellStyle name="60% - Accent4 37 2 3" xfId="17784" xr:uid="{00000000-0005-0000-0000-000075450000}"/>
    <cellStyle name="60% - Accent4 37 3" xfId="17785" xr:uid="{00000000-0005-0000-0000-000076450000}"/>
    <cellStyle name="60% - Accent4 37 4" xfId="17786" xr:uid="{00000000-0005-0000-0000-000077450000}"/>
    <cellStyle name="60% - Accent4 37 5" xfId="17787" xr:uid="{00000000-0005-0000-0000-000078450000}"/>
    <cellStyle name="60% - Accent4 38" xfId="17788" xr:uid="{00000000-0005-0000-0000-000079450000}"/>
    <cellStyle name="60% - Accent4 38 2" xfId="17789" xr:uid="{00000000-0005-0000-0000-00007A450000}"/>
    <cellStyle name="60% - Accent4 38 2 2" xfId="17790" xr:uid="{00000000-0005-0000-0000-00007B450000}"/>
    <cellStyle name="60% - Accent4 38 2 2 2" xfId="17791" xr:uid="{00000000-0005-0000-0000-00007C450000}"/>
    <cellStyle name="60% - Accent4 38 2 3" xfId="17792" xr:uid="{00000000-0005-0000-0000-00007D450000}"/>
    <cellStyle name="60% - Accent4 38 3" xfId="17793" xr:uid="{00000000-0005-0000-0000-00007E450000}"/>
    <cellStyle name="60% - Accent4 38 4" xfId="17794" xr:uid="{00000000-0005-0000-0000-00007F450000}"/>
    <cellStyle name="60% - Accent4 38 5" xfId="17795" xr:uid="{00000000-0005-0000-0000-000080450000}"/>
    <cellStyle name="60% - Accent4 39" xfId="17796" xr:uid="{00000000-0005-0000-0000-000081450000}"/>
    <cellStyle name="60% - Accent4 39 2" xfId="17797" xr:uid="{00000000-0005-0000-0000-000082450000}"/>
    <cellStyle name="60% - Accent4 39 2 2" xfId="17798" xr:uid="{00000000-0005-0000-0000-000083450000}"/>
    <cellStyle name="60% - Accent4 39 2 2 2" xfId="17799" xr:uid="{00000000-0005-0000-0000-000084450000}"/>
    <cellStyle name="60% - Accent4 39 2 3" xfId="17800" xr:uid="{00000000-0005-0000-0000-000085450000}"/>
    <cellStyle name="60% - Accent4 39 3" xfId="17801" xr:uid="{00000000-0005-0000-0000-000086450000}"/>
    <cellStyle name="60% - Accent4 39 4" xfId="17802" xr:uid="{00000000-0005-0000-0000-000087450000}"/>
    <cellStyle name="60% - Accent4 39 5" xfId="17803" xr:uid="{00000000-0005-0000-0000-000088450000}"/>
    <cellStyle name="60% - Accent4 4" xfId="17804" xr:uid="{00000000-0005-0000-0000-000089450000}"/>
    <cellStyle name="60% - Accent4 4 2" xfId="17805" xr:uid="{00000000-0005-0000-0000-00008A450000}"/>
    <cellStyle name="60% - Accent4 4 2 2" xfId="17806" xr:uid="{00000000-0005-0000-0000-00008B450000}"/>
    <cellStyle name="60% - Accent4 4 2 2 2" xfId="17807" xr:uid="{00000000-0005-0000-0000-00008C450000}"/>
    <cellStyle name="60% - Accent4 4 2 3" xfId="17808" xr:uid="{00000000-0005-0000-0000-00008D450000}"/>
    <cellStyle name="60% - Accent4 4 3" xfId="17809" xr:uid="{00000000-0005-0000-0000-00008E450000}"/>
    <cellStyle name="60% - Accent4 4 4" xfId="17810" xr:uid="{00000000-0005-0000-0000-00008F450000}"/>
    <cellStyle name="60% - Accent4 4 5" xfId="17811" xr:uid="{00000000-0005-0000-0000-000090450000}"/>
    <cellStyle name="60% - Accent4 40" xfId="17812" xr:uid="{00000000-0005-0000-0000-000091450000}"/>
    <cellStyle name="60% - Accent4 40 2" xfId="17813" xr:uid="{00000000-0005-0000-0000-000092450000}"/>
    <cellStyle name="60% - Accent4 40 2 2" xfId="17814" xr:uid="{00000000-0005-0000-0000-000093450000}"/>
    <cellStyle name="60% - Accent4 40 2 2 2" xfId="17815" xr:uid="{00000000-0005-0000-0000-000094450000}"/>
    <cellStyle name="60% - Accent4 40 2 3" xfId="17816" xr:uid="{00000000-0005-0000-0000-000095450000}"/>
    <cellStyle name="60% - Accent4 40 3" xfId="17817" xr:uid="{00000000-0005-0000-0000-000096450000}"/>
    <cellStyle name="60% - Accent4 40 4" xfId="17818" xr:uid="{00000000-0005-0000-0000-000097450000}"/>
    <cellStyle name="60% - Accent4 40 5" xfId="17819" xr:uid="{00000000-0005-0000-0000-000098450000}"/>
    <cellStyle name="60% - Accent4 41" xfId="17820" xr:uid="{00000000-0005-0000-0000-000099450000}"/>
    <cellStyle name="60% - Accent4 41 2" xfId="17821" xr:uid="{00000000-0005-0000-0000-00009A450000}"/>
    <cellStyle name="60% - Accent4 41 2 2" xfId="17822" xr:uid="{00000000-0005-0000-0000-00009B450000}"/>
    <cellStyle name="60% - Accent4 41 2 2 2" xfId="17823" xr:uid="{00000000-0005-0000-0000-00009C450000}"/>
    <cellStyle name="60% - Accent4 41 2 3" xfId="17824" xr:uid="{00000000-0005-0000-0000-00009D450000}"/>
    <cellStyle name="60% - Accent4 41 3" xfId="17825" xr:uid="{00000000-0005-0000-0000-00009E450000}"/>
    <cellStyle name="60% - Accent4 41 4" xfId="17826" xr:uid="{00000000-0005-0000-0000-00009F450000}"/>
    <cellStyle name="60% - Accent4 41 5" xfId="17827" xr:uid="{00000000-0005-0000-0000-0000A0450000}"/>
    <cellStyle name="60% - Accent4 42" xfId="17828" xr:uid="{00000000-0005-0000-0000-0000A1450000}"/>
    <cellStyle name="60% - Accent4 42 2" xfId="17829" xr:uid="{00000000-0005-0000-0000-0000A2450000}"/>
    <cellStyle name="60% - Accent4 42 2 2" xfId="17830" xr:uid="{00000000-0005-0000-0000-0000A3450000}"/>
    <cellStyle name="60% - Accent4 42 2 2 2" xfId="17831" xr:uid="{00000000-0005-0000-0000-0000A4450000}"/>
    <cellStyle name="60% - Accent4 42 2 3" xfId="17832" xr:uid="{00000000-0005-0000-0000-0000A5450000}"/>
    <cellStyle name="60% - Accent4 42 3" xfId="17833" xr:uid="{00000000-0005-0000-0000-0000A6450000}"/>
    <cellStyle name="60% - Accent4 42 4" xfId="17834" xr:uid="{00000000-0005-0000-0000-0000A7450000}"/>
    <cellStyle name="60% - Accent4 42 5" xfId="17835" xr:uid="{00000000-0005-0000-0000-0000A8450000}"/>
    <cellStyle name="60% - Accent4 43" xfId="17836" xr:uid="{00000000-0005-0000-0000-0000A9450000}"/>
    <cellStyle name="60% - Accent4 43 2" xfId="17837" xr:uid="{00000000-0005-0000-0000-0000AA450000}"/>
    <cellStyle name="60% - Accent4 43 2 2" xfId="17838" xr:uid="{00000000-0005-0000-0000-0000AB450000}"/>
    <cellStyle name="60% - Accent4 43 2 2 2" xfId="17839" xr:uid="{00000000-0005-0000-0000-0000AC450000}"/>
    <cellStyle name="60% - Accent4 43 2 3" xfId="17840" xr:uid="{00000000-0005-0000-0000-0000AD450000}"/>
    <cellStyle name="60% - Accent4 43 3" xfId="17841" xr:uid="{00000000-0005-0000-0000-0000AE450000}"/>
    <cellStyle name="60% - Accent4 43 4" xfId="17842" xr:uid="{00000000-0005-0000-0000-0000AF450000}"/>
    <cellStyle name="60% - Accent4 43 5" xfId="17843" xr:uid="{00000000-0005-0000-0000-0000B0450000}"/>
    <cellStyle name="60% - Accent4 44" xfId="17844" xr:uid="{00000000-0005-0000-0000-0000B1450000}"/>
    <cellStyle name="60% - Accent4 44 2" xfId="17845" xr:uid="{00000000-0005-0000-0000-0000B2450000}"/>
    <cellStyle name="60% - Accent4 44 2 2" xfId="17846" xr:uid="{00000000-0005-0000-0000-0000B3450000}"/>
    <cellStyle name="60% - Accent4 44 2 2 2" xfId="17847" xr:uid="{00000000-0005-0000-0000-0000B4450000}"/>
    <cellStyle name="60% - Accent4 44 2 3" xfId="17848" xr:uid="{00000000-0005-0000-0000-0000B5450000}"/>
    <cellStyle name="60% - Accent4 44 3" xfId="17849" xr:uid="{00000000-0005-0000-0000-0000B6450000}"/>
    <cellStyle name="60% - Accent4 44 4" xfId="17850" xr:uid="{00000000-0005-0000-0000-0000B7450000}"/>
    <cellStyle name="60% - Accent4 44 5" xfId="17851" xr:uid="{00000000-0005-0000-0000-0000B8450000}"/>
    <cellStyle name="60% - Accent4 45" xfId="17852" xr:uid="{00000000-0005-0000-0000-0000B9450000}"/>
    <cellStyle name="60% - Accent4 45 2" xfId="17853" xr:uid="{00000000-0005-0000-0000-0000BA450000}"/>
    <cellStyle name="60% - Accent4 45 2 2" xfId="17854" xr:uid="{00000000-0005-0000-0000-0000BB450000}"/>
    <cellStyle name="60% - Accent4 45 2 2 2" xfId="17855" xr:uid="{00000000-0005-0000-0000-0000BC450000}"/>
    <cellStyle name="60% - Accent4 45 2 3" xfId="17856" xr:uid="{00000000-0005-0000-0000-0000BD450000}"/>
    <cellStyle name="60% - Accent4 45 3" xfId="17857" xr:uid="{00000000-0005-0000-0000-0000BE450000}"/>
    <cellStyle name="60% - Accent4 45 4" xfId="17858" xr:uid="{00000000-0005-0000-0000-0000BF450000}"/>
    <cellStyle name="60% - Accent4 45 5" xfId="17859" xr:uid="{00000000-0005-0000-0000-0000C0450000}"/>
    <cellStyle name="60% - Accent4 45 6" xfId="17860" xr:uid="{00000000-0005-0000-0000-0000C1450000}"/>
    <cellStyle name="60% - Accent4 45 7" xfId="17861" xr:uid="{00000000-0005-0000-0000-0000C2450000}"/>
    <cellStyle name="60% - Accent4 46" xfId="17862" xr:uid="{00000000-0005-0000-0000-0000C3450000}"/>
    <cellStyle name="60% - Accent4 46 2" xfId="17863" xr:uid="{00000000-0005-0000-0000-0000C4450000}"/>
    <cellStyle name="60% - Accent4 46 2 2" xfId="17864" xr:uid="{00000000-0005-0000-0000-0000C5450000}"/>
    <cellStyle name="60% - Accent4 46 2 2 2" xfId="17865" xr:uid="{00000000-0005-0000-0000-0000C6450000}"/>
    <cellStyle name="60% - Accent4 46 2 3" xfId="17866" xr:uid="{00000000-0005-0000-0000-0000C7450000}"/>
    <cellStyle name="60% - Accent4 46 3" xfId="17867" xr:uid="{00000000-0005-0000-0000-0000C8450000}"/>
    <cellStyle name="60% - Accent4 46 4" xfId="17868" xr:uid="{00000000-0005-0000-0000-0000C9450000}"/>
    <cellStyle name="60% - Accent4 46 5" xfId="17869" xr:uid="{00000000-0005-0000-0000-0000CA450000}"/>
    <cellStyle name="60% - Accent4 46 6" xfId="17870" xr:uid="{00000000-0005-0000-0000-0000CB450000}"/>
    <cellStyle name="60% - Accent4 46 7" xfId="17871" xr:uid="{00000000-0005-0000-0000-0000CC450000}"/>
    <cellStyle name="60% - Accent4 47" xfId="17872" xr:uid="{00000000-0005-0000-0000-0000CD450000}"/>
    <cellStyle name="60% - Accent4 47 2" xfId="17873" xr:uid="{00000000-0005-0000-0000-0000CE450000}"/>
    <cellStyle name="60% - Accent4 47 2 2" xfId="17874" xr:uid="{00000000-0005-0000-0000-0000CF450000}"/>
    <cellStyle name="60% - Accent4 47 2 2 2" xfId="17875" xr:uid="{00000000-0005-0000-0000-0000D0450000}"/>
    <cellStyle name="60% - Accent4 47 2 3" xfId="17876" xr:uid="{00000000-0005-0000-0000-0000D1450000}"/>
    <cellStyle name="60% - Accent4 47 3" xfId="17877" xr:uid="{00000000-0005-0000-0000-0000D2450000}"/>
    <cellStyle name="60% - Accent4 47 4" xfId="17878" xr:uid="{00000000-0005-0000-0000-0000D3450000}"/>
    <cellStyle name="60% - Accent4 47 5" xfId="17879" xr:uid="{00000000-0005-0000-0000-0000D4450000}"/>
    <cellStyle name="60% - Accent4 47 6" xfId="17880" xr:uid="{00000000-0005-0000-0000-0000D5450000}"/>
    <cellStyle name="60% - Accent4 47 7" xfId="17881" xr:uid="{00000000-0005-0000-0000-0000D6450000}"/>
    <cellStyle name="60% - Accent4 48" xfId="17882" xr:uid="{00000000-0005-0000-0000-0000D7450000}"/>
    <cellStyle name="60% - Accent4 48 2" xfId="17883" xr:uid="{00000000-0005-0000-0000-0000D8450000}"/>
    <cellStyle name="60% - Accent4 48 2 2" xfId="17884" xr:uid="{00000000-0005-0000-0000-0000D9450000}"/>
    <cellStyle name="60% - Accent4 48 2 2 2" xfId="17885" xr:uid="{00000000-0005-0000-0000-0000DA450000}"/>
    <cellStyle name="60% - Accent4 48 2 3" xfId="17886" xr:uid="{00000000-0005-0000-0000-0000DB450000}"/>
    <cellStyle name="60% - Accent4 48 3" xfId="17887" xr:uid="{00000000-0005-0000-0000-0000DC450000}"/>
    <cellStyle name="60% - Accent4 48 4" xfId="17888" xr:uid="{00000000-0005-0000-0000-0000DD450000}"/>
    <cellStyle name="60% - Accent4 48 5" xfId="17889" xr:uid="{00000000-0005-0000-0000-0000DE450000}"/>
    <cellStyle name="60% - Accent4 48 6" xfId="17890" xr:uid="{00000000-0005-0000-0000-0000DF450000}"/>
    <cellStyle name="60% - Accent4 48 7" xfId="17891" xr:uid="{00000000-0005-0000-0000-0000E0450000}"/>
    <cellStyle name="60% - Accent4 49" xfId="17892" xr:uid="{00000000-0005-0000-0000-0000E1450000}"/>
    <cellStyle name="60% - Accent4 49 2" xfId="17893" xr:uid="{00000000-0005-0000-0000-0000E2450000}"/>
    <cellStyle name="60% - Accent4 49 2 2" xfId="17894" xr:uid="{00000000-0005-0000-0000-0000E3450000}"/>
    <cellStyle name="60% - Accent4 49 2 2 2" xfId="17895" xr:uid="{00000000-0005-0000-0000-0000E4450000}"/>
    <cellStyle name="60% - Accent4 49 2 3" xfId="17896" xr:uid="{00000000-0005-0000-0000-0000E5450000}"/>
    <cellStyle name="60% - Accent4 49 3" xfId="17897" xr:uid="{00000000-0005-0000-0000-0000E6450000}"/>
    <cellStyle name="60% - Accent4 49 4" xfId="17898" xr:uid="{00000000-0005-0000-0000-0000E7450000}"/>
    <cellStyle name="60% - Accent4 49 5" xfId="17899" xr:uid="{00000000-0005-0000-0000-0000E8450000}"/>
    <cellStyle name="60% - Accent4 49 6" xfId="17900" xr:uid="{00000000-0005-0000-0000-0000E9450000}"/>
    <cellStyle name="60% - Accent4 49 7" xfId="17901" xr:uid="{00000000-0005-0000-0000-0000EA450000}"/>
    <cellStyle name="60% - Accent4 5" xfId="17902" xr:uid="{00000000-0005-0000-0000-0000EB450000}"/>
    <cellStyle name="60% - Accent4 5 2" xfId="17903" xr:uid="{00000000-0005-0000-0000-0000EC450000}"/>
    <cellStyle name="60% - Accent4 5 2 2" xfId="17904" xr:uid="{00000000-0005-0000-0000-0000ED450000}"/>
    <cellStyle name="60% - Accent4 5 2 2 2" xfId="17905" xr:uid="{00000000-0005-0000-0000-0000EE450000}"/>
    <cellStyle name="60% - Accent4 5 2 3" xfId="17906" xr:uid="{00000000-0005-0000-0000-0000EF450000}"/>
    <cellStyle name="60% - Accent4 5 3" xfId="17907" xr:uid="{00000000-0005-0000-0000-0000F0450000}"/>
    <cellStyle name="60% - Accent4 5 4" xfId="17908" xr:uid="{00000000-0005-0000-0000-0000F1450000}"/>
    <cellStyle name="60% - Accent4 5 5" xfId="17909" xr:uid="{00000000-0005-0000-0000-0000F2450000}"/>
    <cellStyle name="60% - Accent4 50" xfId="17910" xr:uid="{00000000-0005-0000-0000-0000F3450000}"/>
    <cellStyle name="60% - Accent4 51" xfId="17911" xr:uid="{00000000-0005-0000-0000-0000F4450000}"/>
    <cellStyle name="60% - Accent4 52" xfId="17912" xr:uid="{00000000-0005-0000-0000-0000F5450000}"/>
    <cellStyle name="60% - Accent4 53" xfId="17913" xr:uid="{00000000-0005-0000-0000-0000F6450000}"/>
    <cellStyle name="60% - Accent4 54" xfId="17914" xr:uid="{00000000-0005-0000-0000-0000F7450000}"/>
    <cellStyle name="60% - Accent4 55" xfId="17915" xr:uid="{00000000-0005-0000-0000-0000F8450000}"/>
    <cellStyle name="60% - Accent4 56" xfId="17916" xr:uid="{00000000-0005-0000-0000-0000F9450000}"/>
    <cellStyle name="60% - Accent4 57" xfId="17917" xr:uid="{00000000-0005-0000-0000-0000FA450000}"/>
    <cellStyle name="60% - Accent4 58" xfId="17918" xr:uid="{00000000-0005-0000-0000-0000FB450000}"/>
    <cellStyle name="60% - Accent4 59" xfId="17919" xr:uid="{00000000-0005-0000-0000-0000FC450000}"/>
    <cellStyle name="60% - Accent4 6" xfId="17920" xr:uid="{00000000-0005-0000-0000-0000FD450000}"/>
    <cellStyle name="60% - Accent4 6 2" xfId="17921" xr:uid="{00000000-0005-0000-0000-0000FE450000}"/>
    <cellStyle name="60% - Accent4 6 2 2" xfId="17922" xr:uid="{00000000-0005-0000-0000-0000FF450000}"/>
    <cellStyle name="60% - Accent4 6 2 2 2" xfId="17923" xr:uid="{00000000-0005-0000-0000-000000460000}"/>
    <cellStyle name="60% - Accent4 6 2 3" xfId="17924" xr:uid="{00000000-0005-0000-0000-000001460000}"/>
    <cellStyle name="60% - Accent4 6 3" xfId="17925" xr:uid="{00000000-0005-0000-0000-000002460000}"/>
    <cellStyle name="60% - Accent4 6 4" xfId="17926" xr:uid="{00000000-0005-0000-0000-000003460000}"/>
    <cellStyle name="60% - Accent4 6 5" xfId="17927" xr:uid="{00000000-0005-0000-0000-000004460000}"/>
    <cellStyle name="60% - Accent4 60" xfId="17928" xr:uid="{00000000-0005-0000-0000-000005460000}"/>
    <cellStyle name="60% - Accent4 61" xfId="17929" xr:uid="{00000000-0005-0000-0000-000006460000}"/>
    <cellStyle name="60% - Accent4 62" xfId="17930" xr:uid="{00000000-0005-0000-0000-000007460000}"/>
    <cellStyle name="60% - Accent4 63" xfId="17931" xr:uid="{00000000-0005-0000-0000-000008460000}"/>
    <cellStyle name="60% - Accent4 64" xfId="17932" xr:uid="{00000000-0005-0000-0000-000009460000}"/>
    <cellStyle name="60% - Accent4 65" xfId="17933" xr:uid="{00000000-0005-0000-0000-00000A460000}"/>
    <cellStyle name="60% - Accent4 66" xfId="17934" xr:uid="{00000000-0005-0000-0000-00000B460000}"/>
    <cellStyle name="60% - Accent4 67" xfId="17935" xr:uid="{00000000-0005-0000-0000-00000C460000}"/>
    <cellStyle name="60% - Accent4 68" xfId="17936" xr:uid="{00000000-0005-0000-0000-00000D460000}"/>
    <cellStyle name="60% - Accent4 69" xfId="17937" xr:uid="{00000000-0005-0000-0000-00000E460000}"/>
    <cellStyle name="60% - Accent4 7" xfId="17938" xr:uid="{00000000-0005-0000-0000-00000F460000}"/>
    <cellStyle name="60% - Accent4 7 2" xfId="17939" xr:uid="{00000000-0005-0000-0000-000010460000}"/>
    <cellStyle name="60% - Accent4 7 2 2" xfId="17940" xr:uid="{00000000-0005-0000-0000-000011460000}"/>
    <cellStyle name="60% - Accent4 7 2 2 2" xfId="17941" xr:uid="{00000000-0005-0000-0000-000012460000}"/>
    <cellStyle name="60% - Accent4 7 2 3" xfId="17942" xr:uid="{00000000-0005-0000-0000-000013460000}"/>
    <cellStyle name="60% - Accent4 7 3" xfId="17943" xr:uid="{00000000-0005-0000-0000-000014460000}"/>
    <cellStyle name="60% - Accent4 7 4" xfId="17944" xr:uid="{00000000-0005-0000-0000-000015460000}"/>
    <cellStyle name="60% - Accent4 7 5" xfId="17945" xr:uid="{00000000-0005-0000-0000-000016460000}"/>
    <cellStyle name="60% - Accent4 70" xfId="17946" xr:uid="{00000000-0005-0000-0000-000017460000}"/>
    <cellStyle name="60% - Accent4 71" xfId="17947" xr:uid="{00000000-0005-0000-0000-000018460000}"/>
    <cellStyle name="60% - Accent4 72" xfId="17948" xr:uid="{00000000-0005-0000-0000-000019460000}"/>
    <cellStyle name="60% - Accent4 73" xfId="17949" xr:uid="{00000000-0005-0000-0000-00001A460000}"/>
    <cellStyle name="60% - Accent4 74" xfId="17950" xr:uid="{00000000-0005-0000-0000-00001B460000}"/>
    <cellStyle name="60% - Accent4 75" xfId="17951" xr:uid="{00000000-0005-0000-0000-00001C460000}"/>
    <cellStyle name="60% - Accent4 76" xfId="17952" xr:uid="{00000000-0005-0000-0000-00001D460000}"/>
    <cellStyle name="60% - Accent4 77" xfId="17953" xr:uid="{00000000-0005-0000-0000-00001E460000}"/>
    <cellStyle name="60% - Accent4 78" xfId="17954" xr:uid="{00000000-0005-0000-0000-00001F460000}"/>
    <cellStyle name="60% - Accent4 79" xfId="17955" xr:uid="{00000000-0005-0000-0000-000020460000}"/>
    <cellStyle name="60% - Accent4 8" xfId="17956" xr:uid="{00000000-0005-0000-0000-000021460000}"/>
    <cellStyle name="60% - Accent4 8 2" xfId="17957" xr:uid="{00000000-0005-0000-0000-000022460000}"/>
    <cellStyle name="60% - Accent4 8 2 2" xfId="17958" xr:uid="{00000000-0005-0000-0000-000023460000}"/>
    <cellStyle name="60% - Accent4 8 2 2 2" xfId="17959" xr:uid="{00000000-0005-0000-0000-000024460000}"/>
    <cellStyle name="60% - Accent4 8 2 3" xfId="17960" xr:uid="{00000000-0005-0000-0000-000025460000}"/>
    <cellStyle name="60% - Accent4 8 3" xfId="17961" xr:uid="{00000000-0005-0000-0000-000026460000}"/>
    <cellStyle name="60% - Accent4 8 4" xfId="17962" xr:uid="{00000000-0005-0000-0000-000027460000}"/>
    <cellStyle name="60% - Accent4 8 5" xfId="17963" xr:uid="{00000000-0005-0000-0000-000028460000}"/>
    <cellStyle name="60% - Accent4 80" xfId="17964" xr:uid="{00000000-0005-0000-0000-000029460000}"/>
    <cellStyle name="60% - Accent4 81" xfId="17965" xr:uid="{00000000-0005-0000-0000-00002A460000}"/>
    <cellStyle name="60% - Accent4 82" xfId="17966" xr:uid="{00000000-0005-0000-0000-00002B460000}"/>
    <cellStyle name="60% - Accent4 83" xfId="17967" xr:uid="{00000000-0005-0000-0000-00002C460000}"/>
    <cellStyle name="60% - Accent4 84" xfId="17968" xr:uid="{00000000-0005-0000-0000-00002D460000}"/>
    <cellStyle name="60% - Accent4 85" xfId="17969" xr:uid="{00000000-0005-0000-0000-00002E460000}"/>
    <cellStyle name="60% - Accent4 86" xfId="17970" xr:uid="{00000000-0005-0000-0000-00002F460000}"/>
    <cellStyle name="60% - Accent4 87" xfId="17971" xr:uid="{00000000-0005-0000-0000-000030460000}"/>
    <cellStyle name="60% - Accent4 88" xfId="17972" xr:uid="{00000000-0005-0000-0000-000031460000}"/>
    <cellStyle name="60% - Accent4 89" xfId="17973" xr:uid="{00000000-0005-0000-0000-000032460000}"/>
    <cellStyle name="60% - Accent4 9" xfId="17974" xr:uid="{00000000-0005-0000-0000-000033460000}"/>
    <cellStyle name="60% - Accent4 9 2" xfId="17975" xr:uid="{00000000-0005-0000-0000-000034460000}"/>
    <cellStyle name="60% - Accent4 9 2 2" xfId="17976" xr:uid="{00000000-0005-0000-0000-000035460000}"/>
    <cellStyle name="60% - Accent4 9 2 2 2" xfId="17977" xr:uid="{00000000-0005-0000-0000-000036460000}"/>
    <cellStyle name="60% - Accent4 9 2 3" xfId="17978" xr:uid="{00000000-0005-0000-0000-000037460000}"/>
    <cellStyle name="60% - Accent4 9 3" xfId="17979" xr:uid="{00000000-0005-0000-0000-000038460000}"/>
    <cellStyle name="60% - Accent4 9 4" xfId="17980" xr:uid="{00000000-0005-0000-0000-000039460000}"/>
    <cellStyle name="60% - Accent4 9 5" xfId="17981" xr:uid="{00000000-0005-0000-0000-00003A460000}"/>
    <cellStyle name="60% - Accent4 90" xfId="17982" xr:uid="{00000000-0005-0000-0000-00003B460000}"/>
    <cellStyle name="60% - Accent4 91" xfId="17983" xr:uid="{00000000-0005-0000-0000-00003C460000}"/>
    <cellStyle name="60% - Accent4 92" xfId="17984" xr:uid="{00000000-0005-0000-0000-00003D460000}"/>
    <cellStyle name="60% - Accent4 93" xfId="17985" xr:uid="{00000000-0005-0000-0000-00003E460000}"/>
    <cellStyle name="60% - Accent4 94" xfId="17986" xr:uid="{00000000-0005-0000-0000-00003F460000}"/>
    <cellStyle name="60% - Accent4 95" xfId="17987" xr:uid="{00000000-0005-0000-0000-000040460000}"/>
    <cellStyle name="60% - Accent4 96" xfId="17988" xr:uid="{00000000-0005-0000-0000-000041460000}"/>
    <cellStyle name="60% - Accent4 97" xfId="17989" xr:uid="{00000000-0005-0000-0000-000042460000}"/>
    <cellStyle name="60% - Accent4 98" xfId="17990" xr:uid="{00000000-0005-0000-0000-000043460000}"/>
    <cellStyle name="60% - Accent4 99" xfId="17991" xr:uid="{00000000-0005-0000-0000-000044460000}"/>
    <cellStyle name="60% - Accent5 10" xfId="17992" xr:uid="{00000000-0005-0000-0000-000045460000}"/>
    <cellStyle name="60% - Accent5 11" xfId="17993" xr:uid="{00000000-0005-0000-0000-000046460000}"/>
    <cellStyle name="60% - Accent5 12" xfId="17994" xr:uid="{00000000-0005-0000-0000-000047460000}"/>
    <cellStyle name="60% - Accent5 13" xfId="17995" xr:uid="{00000000-0005-0000-0000-000048460000}"/>
    <cellStyle name="60% - Accent5 14" xfId="17996" xr:uid="{00000000-0005-0000-0000-000049460000}"/>
    <cellStyle name="60% - Accent5 15" xfId="17997" xr:uid="{00000000-0005-0000-0000-00004A460000}"/>
    <cellStyle name="60% - Accent5 16" xfId="17998" xr:uid="{00000000-0005-0000-0000-00004B460000}"/>
    <cellStyle name="60% - Accent5 17" xfId="17999" xr:uid="{00000000-0005-0000-0000-00004C460000}"/>
    <cellStyle name="60% - Accent5 18" xfId="18000" xr:uid="{00000000-0005-0000-0000-00004D460000}"/>
    <cellStyle name="60% - Accent5 19" xfId="18001" xr:uid="{00000000-0005-0000-0000-00004E460000}"/>
    <cellStyle name="60% - Accent5 2" xfId="18002" xr:uid="{00000000-0005-0000-0000-00004F460000}"/>
    <cellStyle name="60% - Accent5 2 2" xfId="18003" xr:uid="{00000000-0005-0000-0000-000050460000}"/>
    <cellStyle name="60% - Accent5 2 2 2" xfId="18004" xr:uid="{00000000-0005-0000-0000-000051460000}"/>
    <cellStyle name="60% - Accent5 2 2 2 2" xfId="18005" xr:uid="{00000000-0005-0000-0000-000052460000}"/>
    <cellStyle name="60% - Accent5 2 2 2 2 2" xfId="18006" xr:uid="{00000000-0005-0000-0000-000053460000}"/>
    <cellStyle name="60% - Accent5 2 2 2 3" xfId="18007" xr:uid="{00000000-0005-0000-0000-000054460000}"/>
    <cellStyle name="60% - Accent5 2 2 3" xfId="18008" xr:uid="{00000000-0005-0000-0000-000055460000}"/>
    <cellStyle name="60% - Accent5 2 2 4" xfId="18009" xr:uid="{00000000-0005-0000-0000-000056460000}"/>
    <cellStyle name="60% - Accent5 2 3" xfId="18010" xr:uid="{00000000-0005-0000-0000-000057460000}"/>
    <cellStyle name="60% - Accent5 2 3 2" xfId="18011" xr:uid="{00000000-0005-0000-0000-000058460000}"/>
    <cellStyle name="60% - Accent5 2 3 2 2" xfId="18012" xr:uid="{00000000-0005-0000-0000-000059460000}"/>
    <cellStyle name="60% - Accent5 2 3 2 2 2" xfId="18013" xr:uid="{00000000-0005-0000-0000-00005A460000}"/>
    <cellStyle name="60% - Accent5 2 3 3" xfId="18014" xr:uid="{00000000-0005-0000-0000-00005B460000}"/>
    <cellStyle name="60% - Accent5 2 4" xfId="18015" xr:uid="{00000000-0005-0000-0000-00005C460000}"/>
    <cellStyle name="60% - Accent5 2 4 2" xfId="18016" xr:uid="{00000000-0005-0000-0000-00005D460000}"/>
    <cellStyle name="60% - Accent5 2 4 2 2" xfId="18017" xr:uid="{00000000-0005-0000-0000-00005E460000}"/>
    <cellStyle name="60% - Accent5 2 4 2 2 2" xfId="18018" xr:uid="{00000000-0005-0000-0000-00005F460000}"/>
    <cellStyle name="60% - Accent5 2 4 3" xfId="18019" xr:uid="{00000000-0005-0000-0000-000060460000}"/>
    <cellStyle name="60% - Accent5 2 5" xfId="18020" xr:uid="{00000000-0005-0000-0000-000061460000}"/>
    <cellStyle name="60% - Accent5 2 5 2" xfId="18021" xr:uid="{00000000-0005-0000-0000-000062460000}"/>
    <cellStyle name="60% - Accent5 2 5 2 2" xfId="18022" xr:uid="{00000000-0005-0000-0000-000063460000}"/>
    <cellStyle name="60% - Accent5 2 6" xfId="18023" xr:uid="{00000000-0005-0000-0000-000064460000}"/>
    <cellStyle name="60% - Accent5 2 7" xfId="18024" xr:uid="{00000000-0005-0000-0000-000065460000}"/>
    <cellStyle name="60% - Accent5 2 8" xfId="18025" xr:uid="{00000000-0005-0000-0000-000066460000}"/>
    <cellStyle name="60% - Accent5 20" xfId="18026" xr:uid="{00000000-0005-0000-0000-000067460000}"/>
    <cellStyle name="60% - Accent5 21" xfId="18027" xr:uid="{00000000-0005-0000-0000-000068460000}"/>
    <cellStyle name="60% - Accent5 22" xfId="18028" xr:uid="{00000000-0005-0000-0000-000069460000}"/>
    <cellStyle name="60% - Accent5 23" xfId="18029" xr:uid="{00000000-0005-0000-0000-00006A460000}"/>
    <cellStyle name="60% - Accent5 24" xfId="18030" xr:uid="{00000000-0005-0000-0000-00006B460000}"/>
    <cellStyle name="60% - Accent5 25" xfId="18031" xr:uid="{00000000-0005-0000-0000-00006C460000}"/>
    <cellStyle name="60% - Accent5 26" xfId="18032" xr:uid="{00000000-0005-0000-0000-00006D460000}"/>
    <cellStyle name="60% - Accent5 27" xfId="18033" xr:uid="{00000000-0005-0000-0000-00006E460000}"/>
    <cellStyle name="60% - Accent5 28" xfId="18034" xr:uid="{00000000-0005-0000-0000-00006F460000}"/>
    <cellStyle name="60% - Accent5 29" xfId="18035" xr:uid="{00000000-0005-0000-0000-000070460000}"/>
    <cellStyle name="60% - Accent5 3" xfId="18036" xr:uid="{00000000-0005-0000-0000-000071460000}"/>
    <cellStyle name="60% - Accent5 3 2" xfId="18037" xr:uid="{00000000-0005-0000-0000-000072460000}"/>
    <cellStyle name="60% - Accent5 3 2 2" xfId="18038" xr:uid="{00000000-0005-0000-0000-000073460000}"/>
    <cellStyle name="60% - Accent5 3 2 2 2" xfId="18039" xr:uid="{00000000-0005-0000-0000-000074460000}"/>
    <cellStyle name="60% - Accent5 3 2 3" xfId="18040" xr:uid="{00000000-0005-0000-0000-000075460000}"/>
    <cellStyle name="60% - Accent5 3 3" xfId="18041" xr:uid="{00000000-0005-0000-0000-000076460000}"/>
    <cellStyle name="60% - Accent5 3 4" xfId="18042" xr:uid="{00000000-0005-0000-0000-000077460000}"/>
    <cellStyle name="60% - Accent5 3 5" xfId="18043" xr:uid="{00000000-0005-0000-0000-000078460000}"/>
    <cellStyle name="60% - Accent5 3 6" xfId="18044" xr:uid="{00000000-0005-0000-0000-000079460000}"/>
    <cellStyle name="60% - Accent5 3 7" xfId="18045" xr:uid="{00000000-0005-0000-0000-00007A460000}"/>
    <cellStyle name="60% - Accent5 30" xfId="18046" xr:uid="{00000000-0005-0000-0000-00007B460000}"/>
    <cellStyle name="60% - Accent5 31" xfId="18047" xr:uid="{00000000-0005-0000-0000-00007C460000}"/>
    <cellStyle name="60% - Accent5 32" xfId="18048" xr:uid="{00000000-0005-0000-0000-00007D460000}"/>
    <cellStyle name="60% - Accent5 33" xfId="18049" xr:uid="{00000000-0005-0000-0000-00007E460000}"/>
    <cellStyle name="60% - Accent5 34" xfId="18050" xr:uid="{00000000-0005-0000-0000-00007F460000}"/>
    <cellStyle name="60% - Accent5 35" xfId="18051" xr:uid="{00000000-0005-0000-0000-000080460000}"/>
    <cellStyle name="60% - Accent5 36" xfId="18052" xr:uid="{00000000-0005-0000-0000-000081460000}"/>
    <cellStyle name="60% - Accent5 37" xfId="18053" xr:uid="{00000000-0005-0000-0000-000082460000}"/>
    <cellStyle name="60% - Accent5 38" xfId="18054" xr:uid="{00000000-0005-0000-0000-000083460000}"/>
    <cellStyle name="60% - Accent5 39" xfId="18055" xr:uid="{00000000-0005-0000-0000-000084460000}"/>
    <cellStyle name="60% - Accent5 4" xfId="18056" xr:uid="{00000000-0005-0000-0000-000085460000}"/>
    <cellStyle name="60% - Accent5 4 2" xfId="18057" xr:uid="{00000000-0005-0000-0000-000086460000}"/>
    <cellStyle name="60% - Accent5 4 2 2" xfId="18058" xr:uid="{00000000-0005-0000-0000-000087460000}"/>
    <cellStyle name="60% - Accent5 4 2 2 2" xfId="18059" xr:uid="{00000000-0005-0000-0000-000088460000}"/>
    <cellStyle name="60% - Accent5 4 2 3" xfId="18060" xr:uid="{00000000-0005-0000-0000-000089460000}"/>
    <cellStyle name="60% - Accent5 4 3" xfId="18061" xr:uid="{00000000-0005-0000-0000-00008A460000}"/>
    <cellStyle name="60% - Accent5 4 4" xfId="18062" xr:uid="{00000000-0005-0000-0000-00008B460000}"/>
    <cellStyle name="60% - Accent5 4 5" xfId="18063" xr:uid="{00000000-0005-0000-0000-00008C460000}"/>
    <cellStyle name="60% - Accent5 4 6" xfId="18064" xr:uid="{00000000-0005-0000-0000-00008D460000}"/>
    <cellStyle name="60% - Accent5 4 7" xfId="18065" xr:uid="{00000000-0005-0000-0000-00008E460000}"/>
    <cellStyle name="60% - Accent5 40" xfId="18066" xr:uid="{00000000-0005-0000-0000-00008F460000}"/>
    <cellStyle name="60% - Accent5 41" xfId="18067" xr:uid="{00000000-0005-0000-0000-000090460000}"/>
    <cellStyle name="60% - Accent5 42" xfId="18068" xr:uid="{00000000-0005-0000-0000-000091460000}"/>
    <cellStyle name="60% - Accent5 43" xfId="18069" xr:uid="{00000000-0005-0000-0000-000092460000}"/>
    <cellStyle name="60% - Accent5 44" xfId="18070" xr:uid="{00000000-0005-0000-0000-000093460000}"/>
    <cellStyle name="60% - Accent5 45" xfId="18071" xr:uid="{00000000-0005-0000-0000-000094460000}"/>
    <cellStyle name="60% - Accent5 46" xfId="18072" xr:uid="{00000000-0005-0000-0000-000095460000}"/>
    <cellStyle name="60% - Accent5 47" xfId="18073" xr:uid="{00000000-0005-0000-0000-000096460000}"/>
    <cellStyle name="60% - Accent5 48" xfId="18074" xr:uid="{00000000-0005-0000-0000-000097460000}"/>
    <cellStyle name="60% - Accent5 49" xfId="18075" xr:uid="{00000000-0005-0000-0000-000098460000}"/>
    <cellStyle name="60% - Accent5 5" xfId="18076" xr:uid="{00000000-0005-0000-0000-000099460000}"/>
    <cellStyle name="60% - Accent5 50" xfId="18077" xr:uid="{00000000-0005-0000-0000-00009A460000}"/>
    <cellStyle name="60% - Accent5 51" xfId="18078" xr:uid="{00000000-0005-0000-0000-00009B460000}"/>
    <cellStyle name="60% - Accent5 52" xfId="18079" xr:uid="{00000000-0005-0000-0000-00009C460000}"/>
    <cellStyle name="60% - Accent5 53" xfId="18080" xr:uid="{00000000-0005-0000-0000-00009D460000}"/>
    <cellStyle name="60% - Accent5 54" xfId="18081" xr:uid="{00000000-0005-0000-0000-00009E460000}"/>
    <cellStyle name="60% - Accent5 55" xfId="18082" xr:uid="{00000000-0005-0000-0000-00009F460000}"/>
    <cellStyle name="60% - Accent5 56" xfId="18083" xr:uid="{00000000-0005-0000-0000-0000A0460000}"/>
    <cellStyle name="60% - Accent5 57" xfId="18084" xr:uid="{00000000-0005-0000-0000-0000A1460000}"/>
    <cellStyle name="60% - Accent5 58" xfId="18085" xr:uid="{00000000-0005-0000-0000-0000A2460000}"/>
    <cellStyle name="60% - Accent5 59" xfId="18086" xr:uid="{00000000-0005-0000-0000-0000A3460000}"/>
    <cellStyle name="60% - Accent5 6" xfId="18087" xr:uid="{00000000-0005-0000-0000-0000A4460000}"/>
    <cellStyle name="60% - Accent5 60" xfId="18088" xr:uid="{00000000-0005-0000-0000-0000A5460000}"/>
    <cellStyle name="60% - Accent5 61" xfId="18089" xr:uid="{00000000-0005-0000-0000-0000A6460000}"/>
    <cellStyle name="60% - Accent5 62" xfId="18090" xr:uid="{00000000-0005-0000-0000-0000A7460000}"/>
    <cellStyle name="60% - Accent5 63" xfId="18091" xr:uid="{00000000-0005-0000-0000-0000A8460000}"/>
    <cellStyle name="60% - Accent5 64" xfId="18092" xr:uid="{00000000-0005-0000-0000-0000A9460000}"/>
    <cellStyle name="60% - Accent5 65" xfId="18093" xr:uid="{00000000-0005-0000-0000-0000AA460000}"/>
    <cellStyle name="60% - Accent5 66" xfId="18094" xr:uid="{00000000-0005-0000-0000-0000AB460000}"/>
    <cellStyle name="60% - Accent5 67" xfId="18095" xr:uid="{00000000-0005-0000-0000-0000AC460000}"/>
    <cellStyle name="60% - Accent5 68" xfId="18096" xr:uid="{00000000-0005-0000-0000-0000AD460000}"/>
    <cellStyle name="60% - Accent5 69" xfId="18097" xr:uid="{00000000-0005-0000-0000-0000AE460000}"/>
    <cellStyle name="60% - Accent5 7" xfId="18098" xr:uid="{00000000-0005-0000-0000-0000AF460000}"/>
    <cellStyle name="60% - Accent5 70" xfId="18099" xr:uid="{00000000-0005-0000-0000-0000B0460000}"/>
    <cellStyle name="60% - Accent5 71" xfId="18100" xr:uid="{00000000-0005-0000-0000-0000B1460000}"/>
    <cellStyle name="60% - Accent5 72" xfId="18101" xr:uid="{00000000-0005-0000-0000-0000B2460000}"/>
    <cellStyle name="60% - Accent5 73" xfId="18102" xr:uid="{00000000-0005-0000-0000-0000B3460000}"/>
    <cellStyle name="60% - Accent5 74" xfId="18103" xr:uid="{00000000-0005-0000-0000-0000B4460000}"/>
    <cellStyle name="60% - Accent5 75" xfId="18104" xr:uid="{00000000-0005-0000-0000-0000B5460000}"/>
    <cellStyle name="60% - Accent5 8" xfId="18105" xr:uid="{00000000-0005-0000-0000-0000B6460000}"/>
    <cellStyle name="60% - Accent5 9" xfId="18106" xr:uid="{00000000-0005-0000-0000-0000B7460000}"/>
    <cellStyle name="60% - Accent6 10" xfId="18107" xr:uid="{00000000-0005-0000-0000-0000B8460000}"/>
    <cellStyle name="60% - Accent6 10 2" xfId="18108" xr:uid="{00000000-0005-0000-0000-0000B9460000}"/>
    <cellStyle name="60% - Accent6 10 2 2" xfId="18109" xr:uid="{00000000-0005-0000-0000-0000BA460000}"/>
    <cellStyle name="60% - Accent6 10 2 2 2" xfId="18110" xr:uid="{00000000-0005-0000-0000-0000BB460000}"/>
    <cellStyle name="60% - Accent6 10 2 3" xfId="18111" xr:uid="{00000000-0005-0000-0000-0000BC460000}"/>
    <cellStyle name="60% - Accent6 10 3" xfId="18112" xr:uid="{00000000-0005-0000-0000-0000BD460000}"/>
    <cellStyle name="60% - Accent6 10 4" xfId="18113" xr:uid="{00000000-0005-0000-0000-0000BE460000}"/>
    <cellStyle name="60% - Accent6 10 5" xfId="18114" xr:uid="{00000000-0005-0000-0000-0000BF460000}"/>
    <cellStyle name="60% - Accent6 100" xfId="18115" xr:uid="{00000000-0005-0000-0000-0000C0460000}"/>
    <cellStyle name="60% - Accent6 101" xfId="18116" xr:uid="{00000000-0005-0000-0000-0000C1460000}"/>
    <cellStyle name="60% - Accent6 102" xfId="18117" xr:uid="{00000000-0005-0000-0000-0000C2460000}"/>
    <cellStyle name="60% - Accent6 103" xfId="18118" xr:uid="{00000000-0005-0000-0000-0000C3460000}"/>
    <cellStyle name="60% - Accent6 104" xfId="18119" xr:uid="{00000000-0005-0000-0000-0000C4460000}"/>
    <cellStyle name="60% - Accent6 105" xfId="18120" xr:uid="{00000000-0005-0000-0000-0000C5460000}"/>
    <cellStyle name="60% - Accent6 106" xfId="18121" xr:uid="{00000000-0005-0000-0000-0000C6460000}"/>
    <cellStyle name="60% - Accent6 107" xfId="18122" xr:uid="{00000000-0005-0000-0000-0000C7460000}"/>
    <cellStyle name="60% - Accent6 108" xfId="18123" xr:uid="{00000000-0005-0000-0000-0000C8460000}"/>
    <cellStyle name="60% - Accent6 109" xfId="18124" xr:uid="{00000000-0005-0000-0000-0000C9460000}"/>
    <cellStyle name="60% - Accent6 11" xfId="18125" xr:uid="{00000000-0005-0000-0000-0000CA460000}"/>
    <cellStyle name="60% - Accent6 11 2" xfId="18126" xr:uid="{00000000-0005-0000-0000-0000CB460000}"/>
    <cellStyle name="60% - Accent6 11 2 2" xfId="18127" xr:uid="{00000000-0005-0000-0000-0000CC460000}"/>
    <cellStyle name="60% - Accent6 11 2 2 2" xfId="18128" xr:uid="{00000000-0005-0000-0000-0000CD460000}"/>
    <cellStyle name="60% - Accent6 11 2 3" xfId="18129" xr:uid="{00000000-0005-0000-0000-0000CE460000}"/>
    <cellStyle name="60% - Accent6 11 3" xfId="18130" xr:uid="{00000000-0005-0000-0000-0000CF460000}"/>
    <cellStyle name="60% - Accent6 11 4" xfId="18131" xr:uid="{00000000-0005-0000-0000-0000D0460000}"/>
    <cellStyle name="60% - Accent6 11 5" xfId="18132" xr:uid="{00000000-0005-0000-0000-0000D1460000}"/>
    <cellStyle name="60% - Accent6 110" xfId="18133" xr:uid="{00000000-0005-0000-0000-0000D2460000}"/>
    <cellStyle name="60% - Accent6 111" xfId="18134" xr:uid="{00000000-0005-0000-0000-0000D3460000}"/>
    <cellStyle name="60% - Accent6 112" xfId="18135" xr:uid="{00000000-0005-0000-0000-0000D4460000}"/>
    <cellStyle name="60% - Accent6 113" xfId="18136" xr:uid="{00000000-0005-0000-0000-0000D5460000}"/>
    <cellStyle name="60% - Accent6 114" xfId="18137" xr:uid="{00000000-0005-0000-0000-0000D6460000}"/>
    <cellStyle name="60% - Accent6 115" xfId="18138" xr:uid="{00000000-0005-0000-0000-0000D7460000}"/>
    <cellStyle name="60% - Accent6 116" xfId="18139" xr:uid="{00000000-0005-0000-0000-0000D8460000}"/>
    <cellStyle name="60% - Accent6 117" xfId="18140" xr:uid="{00000000-0005-0000-0000-0000D9460000}"/>
    <cellStyle name="60% - Accent6 118" xfId="18141" xr:uid="{00000000-0005-0000-0000-0000DA460000}"/>
    <cellStyle name="60% - Accent6 12" xfId="18142" xr:uid="{00000000-0005-0000-0000-0000DB460000}"/>
    <cellStyle name="60% - Accent6 12 2" xfId="18143" xr:uid="{00000000-0005-0000-0000-0000DC460000}"/>
    <cellStyle name="60% - Accent6 12 2 2" xfId="18144" xr:uid="{00000000-0005-0000-0000-0000DD460000}"/>
    <cellStyle name="60% - Accent6 12 2 2 2" xfId="18145" xr:uid="{00000000-0005-0000-0000-0000DE460000}"/>
    <cellStyle name="60% - Accent6 12 2 3" xfId="18146" xr:uid="{00000000-0005-0000-0000-0000DF460000}"/>
    <cellStyle name="60% - Accent6 12 3" xfId="18147" xr:uid="{00000000-0005-0000-0000-0000E0460000}"/>
    <cellStyle name="60% - Accent6 12 4" xfId="18148" xr:uid="{00000000-0005-0000-0000-0000E1460000}"/>
    <cellStyle name="60% - Accent6 12 5" xfId="18149" xr:uid="{00000000-0005-0000-0000-0000E2460000}"/>
    <cellStyle name="60% - Accent6 13" xfId="18150" xr:uid="{00000000-0005-0000-0000-0000E3460000}"/>
    <cellStyle name="60% - Accent6 13 2" xfId="18151" xr:uid="{00000000-0005-0000-0000-0000E4460000}"/>
    <cellStyle name="60% - Accent6 13 2 2" xfId="18152" xr:uid="{00000000-0005-0000-0000-0000E5460000}"/>
    <cellStyle name="60% - Accent6 13 2 2 2" xfId="18153" xr:uid="{00000000-0005-0000-0000-0000E6460000}"/>
    <cellStyle name="60% - Accent6 13 2 3" xfId="18154" xr:uid="{00000000-0005-0000-0000-0000E7460000}"/>
    <cellStyle name="60% - Accent6 13 3" xfId="18155" xr:uid="{00000000-0005-0000-0000-0000E8460000}"/>
    <cellStyle name="60% - Accent6 13 4" xfId="18156" xr:uid="{00000000-0005-0000-0000-0000E9460000}"/>
    <cellStyle name="60% - Accent6 13 5" xfId="18157" xr:uid="{00000000-0005-0000-0000-0000EA460000}"/>
    <cellStyle name="60% - Accent6 14" xfId="18158" xr:uid="{00000000-0005-0000-0000-0000EB460000}"/>
    <cellStyle name="60% - Accent6 14 2" xfId="18159" xr:uid="{00000000-0005-0000-0000-0000EC460000}"/>
    <cellStyle name="60% - Accent6 14 2 2" xfId="18160" xr:uid="{00000000-0005-0000-0000-0000ED460000}"/>
    <cellStyle name="60% - Accent6 14 2 2 2" xfId="18161" xr:uid="{00000000-0005-0000-0000-0000EE460000}"/>
    <cellStyle name="60% - Accent6 14 2 3" xfId="18162" xr:uid="{00000000-0005-0000-0000-0000EF460000}"/>
    <cellStyle name="60% - Accent6 14 3" xfId="18163" xr:uid="{00000000-0005-0000-0000-0000F0460000}"/>
    <cellStyle name="60% - Accent6 14 4" xfId="18164" xr:uid="{00000000-0005-0000-0000-0000F1460000}"/>
    <cellStyle name="60% - Accent6 14 5" xfId="18165" xr:uid="{00000000-0005-0000-0000-0000F2460000}"/>
    <cellStyle name="60% - Accent6 15" xfId="18166" xr:uid="{00000000-0005-0000-0000-0000F3460000}"/>
    <cellStyle name="60% - Accent6 15 2" xfId="18167" xr:uid="{00000000-0005-0000-0000-0000F4460000}"/>
    <cellStyle name="60% - Accent6 15 2 2" xfId="18168" xr:uid="{00000000-0005-0000-0000-0000F5460000}"/>
    <cellStyle name="60% - Accent6 15 2 2 2" xfId="18169" xr:uid="{00000000-0005-0000-0000-0000F6460000}"/>
    <cellStyle name="60% - Accent6 15 2 3" xfId="18170" xr:uid="{00000000-0005-0000-0000-0000F7460000}"/>
    <cellStyle name="60% - Accent6 15 3" xfId="18171" xr:uid="{00000000-0005-0000-0000-0000F8460000}"/>
    <cellStyle name="60% - Accent6 15 4" xfId="18172" xr:uid="{00000000-0005-0000-0000-0000F9460000}"/>
    <cellStyle name="60% - Accent6 15 5" xfId="18173" xr:uid="{00000000-0005-0000-0000-0000FA460000}"/>
    <cellStyle name="60% - Accent6 16" xfId="18174" xr:uid="{00000000-0005-0000-0000-0000FB460000}"/>
    <cellStyle name="60% - Accent6 16 2" xfId="18175" xr:uid="{00000000-0005-0000-0000-0000FC460000}"/>
    <cellStyle name="60% - Accent6 16 2 2" xfId="18176" xr:uid="{00000000-0005-0000-0000-0000FD460000}"/>
    <cellStyle name="60% - Accent6 16 2 2 2" xfId="18177" xr:uid="{00000000-0005-0000-0000-0000FE460000}"/>
    <cellStyle name="60% - Accent6 16 2 3" xfId="18178" xr:uid="{00000000-0005-0000-0000-0000FF460000}"/>
    <cellStyle name="60% - Accent6 16 3" xfId="18179" xr:uid="{00000000-0005-0000-0000-000000470000}"/>
    <cellStyle name="60% - Accent6 16 4" xfId="18180" xr:uid="{00000000-0005-0000-0000-000001470000}"/>
    <cellStyle name="60% - Accent6 16 5" xfId="18181" xr:uid="{00000000-0005-0000-0000-000002470000}"/>
    <cellStyle name="60% - Accent6 17" xfId="18182" xr:uid="{00000000-0005-0000-0000-000003470000}"/>
    <cellStyle name="60% - Accent6 17 2" xfId="18183" xr:uid="{00000000-0005-0000-0000-000004470000}"/>
    <cellStyle name="60% - Accent6 17 2 2" xfId="18184" xr:uid="{00000000-0005-0000-0000-000005470000}"/>
    <cellStyle name="60% - Accent6 17 2 2 2" xfId="18185" xr:uid="{00000000-0005-0000-0000-000006470000}"/>
    <cellStyle name="60% - Accent6 17 2 3" xfId="18186" xr:uid="{00000000-0005-0000-0000-000007470000}"/>
    <cellStyle name="60% - Accent6 17 3" xfId="18187" xr:uid="{00000000-0005-0000-0000-000008470000}"/>
    <cellStyle name="60% - Accent6 17 4" xfId="18188" xr:uid="{00000000-0005-0000-0000-000009470000}"/>
    <cellStyle name="60% - Accent6 17 5" xfId="18189" xr:uid="{00000000-0005-0000-0000-00000A470000}"/>
    <cellStyle name="60% - Accent6 18" xfId="18190" xr:uid="{00000000-0005-0000-0000-00000B470000}"/>
    <cellStyle name="60% - Accent6 18 2" xfId="18191" xr:uid="{00000000-0005-0000-0000-00000C470000}"/>
    <cellStyle name="60% - Accent6 18 2 2" xfId="18192" xr:uid="{00000000-0005-0000-0000-00000D470000}"/>
    <cellStyle name="60% - Accent6 18 2 2 2" xfId="18193" xr:uid="{00000000-0005-0000-0000-00000E470000}"/>
    <cellStyle name="60% - Accent6 18 2 3" xfId="18194" xr:uid="{00000000-0005-0000-0000-00000F470000}"/>
    <cellStyle name="60% - Accent6 18 3" xfId="18195" xr:uid="{00000000-0005-0000-0000-000010470000}"/>
    <cellStyle name="60% - Accent6 18 4" xfId="18196" xr:uid="{00000000-0005-0000-0000-000011470000}"/>
    <cellStyle name="60% - Accent6 18 5" xfId="18197" xr:uid="{00000000-0005-0000-0000-000012470000}"/>
    <cellStyle name="60% - Accent6 19" xfId="18198" xr:uid="{00000000-0005-0000-0000-000013470000}"/>
    <cellStyle name="60% - Accent6 19 2" xfId="18199" xr:uid="{00000000-0005-0000-0000-000014470000}"/>
    <cellStyle name="60% - Accent6 19 2 2" xfId="18200" xr:uid="{00000000-0005-0000-0000-000015470000}"/>
    <cellStyle name="60% - Accent6 19 2 2 2" xfId="18201" xr:uid="{00000000-0005-0000-0000-000016470000}"/>
    <cellStyle name="60% - Accent6 19 2 3" xfId="18202" xr:uid="{00000000-0005-0000-0000-000017470000}"/>
    <cellStyle name="60% - Accent6 19 3" xfId="18203" xr:uid="{00000000-0005-0000-0000-000018470000}"/>
    <cellStyle name="60% - Accent6 19 4" xfId="18204" xr:uid="{00000000-0005-0000-0000-000019470000}"/>
    <cellStyle name="60% - Accent6 19 5" xfId="18205" xr:uid="{00000000-0005-0000-0000-00001A470000}"/>
    <cellStyle name="60% - Accent6 2" xfId="18206" xr:uid="{00000000-0005-0000-0000-00001B470000}"/>
    <cellStyle name="60% - Accent6 2 2" xfId="18207" xr:uid="{00000000-0005-0000-0000-00001C470000}"/>
    <cellStyle name="60% - Accent6 2 2 2" xfId="18208" xr:uid="{00000000-0005-0000-0000-00001D470000}"/>
    <cellStyle name="60% - Accent6 2 2 2 2" xfId="18209" xr:uid="{00000000-0005-0000-0000-00001E470000}"/>
    <cellStyle name="60% - Accent6 2 2 2 2 2" xfId="18210" xr:uid="{00000000-0005-0000-0000-00001F470000}"/>
    <cellStyle name="60% - Accent6 2 2 2 2 3" xfId="18211" xr:uid="{00000000-0005-0000-0000-000020470000}"/>
    <cellStyle name="60% - Accent6 2 2 2 3" xfId="18212" xr:uid="{00000000-0005-0000-0000-000021470000}"/>
    <cellStyle name="60% - Accent6 2 2 2 4" xfId="18213" xr:uid="{00000000-0005-0000-0000-000022470000}"/>
    <cellStyle name="60% - Accent6 2 2 3" xfId="18214" xr:uid="{00000000-0005-0000-0000-000023470000}"/>
    <cellStyle name="60% - Accent6 2 2 4" xfId="18215" xr:uid="{00000000-0005-0000-0000-000024470000}"/>
    <cellStyle name="60% - Accent6 2 2 5" xfId="18216" xr:uid="{00000000-0005-0000-0000-000025470000}"/>
    <cellStyle name="60% - Accent6 2 3" xfId="18217" xr:uid="{00000000-0005-0000-0000-000026470000}"/>
    <cellStyle name="60% - Accent6 2 3 2" xfId="18218" xr:uid="{00000000-0005-0000-0000-000027470000}"/>
    <cellStyle name="60% - Accent6 2 3 2 2" xfId="18219" xr:uid="{00000000-0005-0000-0000-000028470000}"/>
    <cellStyle name="60% - Accent6 2 3 2 2 2" xfId="18220" xr:uid="{00000000-0005-0000-0000-000029470000}"/>
    <cellStyle name="60% - Accent6 2 3 2 3" xfId="18221" xr:uid="{00000000-0005-0000-0000-00002A470000}"/>
    <cellStyle name="60% - Accent6 2 3 3" xfId="18222" xr:uid="{00000000-0005-0000-0000-00002B470000}"/>
    <cellStyle name="60% - Accent6 2 3 4" xfId="18223" xr:uid="{00000000-0005-0000-0000-00002C470000}"/>
    <cellStyle name="60% - Accent6 2 3 5" xfId="18224" xr:uid="{00000000-0005-0000-0000-00002D470000}"/>
    <cellStyle name="60% - Accent6 2 4" xfId="18225" xr:uid="{00000000-0005-0000-0000-00002E470000}"/>
    <cellStyle name="60% - Accent6 2 4 2" xfId="18226" xr:uid="{00000000-0005-0000-0000-00002F470000}"/>
    <cellStyle name="60% - Accent6 2 4 2 2" xfId="18227" xr:uid="{00000000-0005-0000-0000-000030470000}"/>
    <cellStyle name="60% - Accent6 2 4 2 2 2" xfId="18228" xr:uid="{00000000-0005-0000-0000-000031470000}"/>
    <cellStyle name="60% - Accent6 2 4 2 3" xfId="18229" xr:uid="{00000000-0005-0000-0000-000032470000}"/>
    <cellStyle name="60% - Accent6 2 4 3" xfId="18230" xr:uid="{00000000-0005-0000-0000-000033470000}"/>
    <cellStyle name="60% - Accent6 2 4 4" xfId="18231" xr:uid="{00000000-0005-0000-0000-000034470000}"/>
    <cellStyle name="60% - Accent6 2 4 5" xfId="18232" xr:uid="{00000000-0005-0000-0000-000035470000}"/>
    <cellStyle name="60% - Accent6 2 5" xfId="18233" xr:uid="{00000000-0005-0000-0000-000036470000}"/>
    <cellStyle name="60% - Accent6 2 5 2" xfId="18234" xr:uid="{00000000-0005-0000-0000-000037470000}"/>
    <cellStyle name="60% - Accent6 2 5 2 2" xfId="18235" xr:uid="{00000000-0005-0000-0000-000038470000}"/>
    <cellStyle name="60% - Accent6 2 5 3" xfId="18236" xr:uid="{00000000-0005-0000-0000-000039470000}"/>
    <cellStyle name="60% - Accent6 2 6" xfId="18237" xr:uid="{00000000-0005-0000-0000-00003A470000}"/>
    <cellStyle name="60% - Accent6 2 7" xfId="18238" xr:uid="{00000000-0005-0000-0000-00003B470000}"/>
    <cellStyle name="60% - Accent6 2 8" xfId="18239" xr:uid="{00000000-0005-0000-0000-00003C470000}"/>
    <cellStyle name="60% - Accent6 2 9" xfId="18240" xr:uid="{00000000-0005-0000-0000-00003D470000}"/>
    <cellStyle name="60% - Accent6 20" xfId="18241" xr:uid="{00000000-0005-0000-0000-00003E470000}"/>
    <cellStyle name="60% - Accent6 20 2" xfId="18242" xr:uid="{00000000-0005-0000-0000-00003F470000}"/>
    <cellStyle name="60% - Accent6 20 2 2" xfId="18243" xr:uid="{00000000-0005-0000-0000-000040470000}"/>
    <cellStyle name="60% - Accent6 20 2 2 2" xfId="18244" xr:uid="{00000000-0005-0000-0000-000041470000}"/>
    <cellStyle name="60% - Accent6 20 2 3" xfId="18245" xr:uid="{00000000-0005-0000-0000-000042470000}"/>
    <cellStyle name="60% - Accent6 20 3" xfId="18246" xr:uid="{00000000-0005-0000-0000-000043470000}"/>
    <cellStyle name="60% - Accent6 20 4" xfId="18247" xr:uid="{00000000-0005-0000-0000-000044470000}"/>
    <cellStyle name="60% - Accent6 20 5" xfId="18248" xr:uid="{00000000-0005-0000-0000-000045470000}"/>
    <cellStyle name="60% - Accent6 21" xfId="18249" xr:uid="{00000000-0005-0000-0000-000046470000}"/>
    <cellStyle name="60% - Accent6 21 2" xfId="18250" xr:uid="{00000000-0005-0000-0000-000047470000}"/>
    <cellStyle name="60% - Accent6 21 2 2" xfId="18251" xr:uid="{00000000-0005-0000-0000-000048470000}"/>
    <cellStyle name="60% - Accent6 21 2 2 2" xfId="18252" xr:uid="{00000000-0005-0000-0000-000049470000}"/>
    <cellStyle name="60% - Accent6 21 2 3" xfId="18253" xr:uid="{00000000-0005-0000-0000-00004A470000}"/>
    <cellStyle name="60% - Accent6 21 3" xfId="18254" xr:uid="{00000000-0005-0000-0000-00004B470000}"/>
    <cellStyle name="60% - Accent6 21 4" xfId="18255" xr:uid="{00000000-0005-0000-0000-00004C470000}"/>
    <cellStyle name="60% - Accent6 21 5" xfId="18256" xr:uid="{00000000-0005-0000-0000-00004D470000}"/>
    <cellStyle name="60% - Accent6 22" xfId="18257" xr:uid="{00000000-0005-0000-0000-00004E470000}"/>
    <cellStyle name="60% - Accent6 22 2" xfId="18258" xr:uid="{00000000-0005-0000-0000-00004F470000}"/>
    <cellStyle name="60% - Accent6 22 2 2" xfId="18259" xr:uid="{00000000-0005-0000-0000-000050470000}"/>
    <cellStyle name="60% - Accent6 22 2 2 2" xfId="18260" xr:uid="{00000000-0005-0000-0000-000051470000}"/>
    <cellStyle name="60% - Accent6 22 2 3" xfId="18261" xr:uid="{00000000-0005-0000-0000-000052470000}"/>
    <cellStyle name="60% - Accent6 22 3" xfId="18262" xr:uid="{00000000-0005-0000-0000-000053470000}"/>
    <cellStyle name="60% - Accent6 22 4" xfId="18263" xr:uid="{00000000-0005-0000-0000-000054470000}"/>
    <cellStyle name="60% - Accent6 22 5" xfId="18264" xr:uid="{00000000-0005-0000-0000-000055470000}"/>
    <cellStyle name="60% - Accent6 23" xfId="18265" xr:uid="{00000000-0005-0000-0000-000056470000}"/>
    <cellStyle name="60% - Accent6 23 2" xfId="18266" xr:uid="{00000000-0005-0000-0000-000057470000}"/>
    <cellStyle name="60% - Accent6 23 2 2" xfId="18267" xr:uid="{00000000-0005-0000-0000-000058470000}"/>
    <cellStyle name="60% - Accent6 23 2 2 2" xfId="18268" xr:uid="{00000000-0005-0000-0000-000059470000}"/>
    <cellStyle name="60% - Accent6 23 2 3" xfId="18269" xr:uid="{00000000-0005-0000-0000-00005A470000}"/>
    <cellStyle name="60% - Accent6 23 3" xfId="18270" xr:uid="{00000000-0005-0000-0000-00005B470000}"/>
    <cellStyle name="60% - Accent6 23 4" xfId="18271" xr:uid="{00000000-0005-0000-0000-00005C470000}"/>
    <cellStyle name="60% - Accent6 23 5" xfId="18272" xr:uid="{00000000-0005-0000-0000-00005D470000}"/>
    <cellStyle name="60% - Accent6 24" xfId="18273" xr:uid="{00000000-0005-0000-0000-00005E470000}"/>
    <cellStyle name="60% - Accent6 24 2" xfId="18274" xr:uid="{00000000-0005-0000-0000-00005F470000}"/>
    <cellStyle name="60% - Accent6 24 2 2" xfId="18275" xr:uid="{00000000-0005-0000-0000-000060470000}"/>
    <cellStyle name="60% - Accent6 24 2 2 2" xfId="18276" xr:uid="{00000000-0005-0000-0000-000061470000}"/>
    <cellStyle name="60% - Accent6 24 2 3" xfId="18277" xr:uid="{00000000-0005-0000-0000-000062470000}"/>
    <cellStyle name="60% - Accent6 24 3" xfId="18278" xr:uid="{00000000-0005-0000-0000-000063470000}"/>
    <cellStyle name="60% - Accent6 24 4" xfId="18279" xr:uid="{00000000-0005-0000-0000-000064470000}"/>
    <cellStyle name="60% - Accent6 24 5" xfId="18280" xr:uid="{00000000-0005-0000-0000-000065470000}"/>
    <cellStyle name="60% - Accent6 25" xfId="18281" xr:uid="{00000000-0005-0000-0000-000066470000}"/>
    <cellStyle name="60% - Accent6 25 2" xfId="18282" xr:uid="{00000000-0005-0000-0000-000067470000}"/>
    <cellStyle name="60% - Accent6 25 2 2" xfId="18283" xr:uid="{00000000-0005-0000-0000-000068470000}"/>
    <cellStyle name="60% - Accent6 25 2 2 2" xfId="18284" xr:uid="{00000000-0005-0000-0000-000069470000}"/>
    <cellStyle name="60% - Accent6 25 2 3" xfId="18285" xr:uid="{00000000-0005-0000-0000-00006A470000}"/>
    <cellStyle name="60% - Accent6 25 3" xfId="18286" xr:uid="{00000000-0005-0000-0000-00006B470000}"/>
    <cellStyle name="60% - Accent6 25 4" xfId="18287" xr:uid="{00000000-0005-0000-0000-00006C470000}"/>
    <cellStyle name="60% - Accent6 25 5" xfId="18288" xr:uid="{00000000-0005-0000-0000-00006D470000}"/>
    <cellStyle name="60% - Accent6 26" xfId="18289" xr:uid="{00000000-0005-0000-0000-00006E470000}"/>
    <cellStyle name="60% - Accent6 26 2" xfId="18290" xr:uid="{00000000-0005-0000-0000-00006F470000}"/>
    <cellStyle name="60% - Accent6 26 2 2" xfId="18291" xr:uid="{00000000-0005-0000-0000-000070470000}"/>
    <cellStyle name="60% - Accent6 26 2 2 2" xfId="18292" xr:uid="{00000000-0005-0000-0000-000071470000}"/>
    <cellStyle name="60% - Accent6 26 2 3" xfId="18293" xr:uid="{00000000-0005-0000-0000-000072470000}"/>
    <cellStyle name="60% - Accent6 26 3" xfId="18294" xr:uid="{00000000-0005-0000-0000-000073470000}"/>
    <cellStyle name="60% - Accent6 26 4" xfId="18295" xr:uid="{00000000-0005-0000-0000-000074470000}"/>
    <cellStyle name="60% - Accent6 26 5" xfId="18296" xr:uid="{00000000-0005-0000-0000-000075470000}"/>
    <cellStyle name="60% - Accent6 27" xfId="18297" xr:uid="{00000000-0005-0000-0000-000076470000}"/>
    <cellStyle name="60% - Accent6 27 2" xfId="18298" xr:uid="{00000000-0005-0000-0000-000077470000}"/>
    <cellStyle name="60% - Accent6 27 2 2" xfId="18299" xr:uid="{00000000-0005-0000-0000-000078470000}"/>
    <cellStyle name="60% - Accent6 27 2 2 2" xfId="18300" xr:uid="{00000000-0005-0000-0000-000079470000}"/>
    <cellStyle name="60% - Accent6 27 2 3" xfId="18301" xr:uid="{00000000-0005-0000-0000-00007A470000}"/>
    <cellStyle name="60% - Accent6 27 3" xfId="18302" xr:uid="{00000000-0005-0000-0000-00007B470000}"/>
    <cellStyle name="60% - Accent6 27 4" xfId="18303" xr:uid="{00000000-0005-0000-0000-00007C470000}"/>
    <cellStyle name="60% - Accent6 27 5" xfId="18304" xr:uid="{00000000-0005-0000-0000-00007D470000}"/>
    <cellStyle name="60% - Accent6 28" xfId="18305" xr:uid="{00000000-0005-0000-0000-00007E470000}"/>
    <cellStyle name="60% - Accent6 28 2" xfId="18306" xr:uid="{00000000-0005-0000-0000-00007F470000}"/>
    <cellStyle name="60% - Accent6 28 2 2" xfId="18307" xr:uid="{00000000-0005-0000-0000-000080470000}"/>
    <cellStyle name="60% - Accent6 28 2 2 2" xfId="18308" xr:uid="{00000000-0005-0000-0000-000081470000}"/>
    <cellStyle name="60% - Accent6 28 2 3" xfId="18309" xr:uid="{00000000-0005-0000-0000-000082470000}"/>
    <cellStyle name="60% - Accent6 28 3" xfId="18310" xr:uid="{00000000-0005-0000-0000-000083470000}"/>
    <cellStyle name="60% - Accent6 28 4" xfId="18311" xr:uid="{00000000-0005-0000-0000-000084470000}"/>
    <cellStyle name="60% - Accent6 28 5" xfId="18312" xr:uid="{00000000-0005-0000-0000-000085470000}"/>
    <cellStyle name="60% - Accent6 29" xfId="18313" xr:uid="{00000000-0005-0000-0000-000086470000}"/>
    <cellStyle name="60% - Accent6 29 2" xfId="18314" xr:uid="{00000000-0005-0000-0000-000087470000}"/>
    <cellStyle name="60% - Accent6 29 2 2" xfId="18315" xr:uid="{00000000-0005-0000-0000-000088470000}"/>
    <cellStyle name="60% - Accent6 29 2 2 2" xfId="18316" xr:uid="{00000000-0005-0000-0000-000089470000}"/>
    <cellStyle name="60% - Accent6 29 2 3" xfId="18317" xr:uid="{00000000-0005-0000-0000-00008A470000}"/>
    <cellStyle name="60% - Accent6 29 3" xfId="18318" xr:uid="{00000000-0005-0000-0000-00008B470000}"/>
    <cellStyle name="60% - Accent6 29 4" xfId="18319" xr:uid="{00000000-0005-0000-0000-00008C470000}"/>
    <cellStyle name="60% - Accent6 29 5" xfId="18320" xr:uid="{00000000-0005-0000-0000-00008D470000}"/>
    <cellStyle name="60% - Accent6 3" xfId="18321" xr:uid="{00000000-0005-0000-0000-00008E470000}"/>
    <cellStyle name="60% - Accent6 3 2" xfId="18322" xr:uid="{00000000-0005-0000-0000-00008F470000}"/>
    <cellStyle name="60% - Accent6 3 2 2" xfId="18323" xr:uid="{00000000-0005-0000-0000-000090470000}"/>
    <cellStyle name="60% - Accent6 3 2 2 2" xfId="18324" xr:uid="{00000000-0005-0000-0000-000091470000}"/>
    <cellStyle name="60% - Accent6 3 2 3" xfId="18325" xr:uid="{00000000-0005-0000-0000-000092470000}"/>
    <cellStyle name="60% - Accent6 3 3" xfId="18326" xr:uid="{00000000-0005-0000-0000-000093470000}"/>
    <cellStyle name="60% - Accent6 3 4" xfId="18327" xr:uid="{00000000-0005-0000-0000-000094470000}"/>
    <cellStyle name="60% - Accent6 3 5" xfId="18328" xr:uid="{00000000-0005-0000-0000-000095470000}"/>
    <cellStyle name="60% - Accent6 30" xfId="18329" xr:uid="{00000000-0005-0000-0000-000096470000}"/>
    <cellStyle name="60% - Accent6 30 2" xfId="18330" xr:uid="{00000000-0005-0000-0000-000097470000}"/>
    <cellStyle name="60% - Accent6 30 2 2" xfId="18331" xr:uid="{00000000-0005-0000-0000-000098470000}"/>
    <cellStyle name="60% - Accent6 30 2 2 2" xfId="18332" xr:uid="{00000000-0005-0000-0000-000099470000}"/>
    <cellStyle name="60% - Accent6 30 2 3" xfId="18333" xr:uid="{00000000-0005-0000-0000-00009A470000}"/>
    <cellStyle name="60% - Accent6 30 3" xfId="18334" xr:uid="{00000000-0005-0000-0000-00009B470000}"/>
    <cellStyle name="60% - Accent6 30 4" xfId="18335" xr:uid="{00000000-0005-0000-0000-00009C470000}"/>
    <cellStyle name="60% - Accent6 30 5" xfId="18336" xr:uid="{00000000-0005-0000-0000-00009D470000}"/>
    <cellStyle name="60% - Accent6 31" xfId="18337" xr:uid="{00000000-0005-0000-0000-00009E470000}"/>
    <cellStyle name="60% - Accent6 31 2" xfId="18338" xr:uid="{00000000-0005-0000-0000-00009F470000}"/>
    <cellStyle name="60% - Accent6 31 2 2" xfId="18339" xr:uid="{00000000-0005-0000-0000-0000A0470000}"/>
    <cellStyle name="60% - Accent6 31 2 2 2" xfId="18340" xr:uid="{00000000-0005-0000-0000-0000A1470000}"/>
    <cellStyle name="60% - Accent6 31 2 3" xfId="18341" xr:uid="{00000000-0005-0000-0000-0000A2470000}"/>
    <cellStyle name="60% - Accent6 31 3" xfId="18342" xr:uid="{00000000-0005-0000-0000-0000A3470000}"/>
    <cellStyle name="60% - Accent6 31 4" xfId="18343" xr:uid="{00000000-0005-0000-0000-0000A4470000}"/>
    <cellStyle name="60% - Accent6 31 5" xfId="18344" xr:uid="{00000000-0005-0000-0000-0000A5470000}"/>
    <cellStyle name="60% - Accent6 32" xfId="18345" xr:uid="{00000000-0005-0000-0000-0000A6470000}"/>
    <cellStyle name="60% - Accent6 32 2" xfId="18346" xr:uid="{00000000-0005-0000-0000-0000A7470000}"/>
    <cellStyle name="60% - Accent6 32 2 2" xfId="18347" xr:uid="{00000000-0005-0000-0000-0000A8470000}"/>
    <cellStyle name="60% - Accent6 32 2 2 2" xfId="18348" xr:uid="{00000000-0005-0000-0000-0000A9470000}"/>
    <cellStyle name="60% - Accent6 32 2 3" xfId="18349" xr:uid="{00000000-0005-0000-0000-0000AA470000}"/>
    <cellStyle name="60% - Accent6 32 3" xfId="18350" xr:uid="{00000000-0005-0000-0000-0000AB470000}"/>
    <cellStyle name="60% - Accent6 32 4" xfId="18351" xr:uid="{00000000-0005-0000-0000-0000AC470000}"/>
    <cellStyle name="60% - Accent6 32 5" xfId="18352" xr:uid="{00000000-0005-0000-0000-0000AD470000}"/>
    <cellStyle name="60% - Accent6 33" xfId="18353" xr:uid="{00000000-0005-0000-0000-0000AE470000}"/>
    <cellStyle name="60% - Accent6 33 2" xfId="18354" xr:uid="{00000000-0005-0000-0000-0000AF470000}"/>
    <cellStyle name="60% - Accent6 33 2 2" xfId="18355" xr:uid="{00000000-0005-0000-0000-0000B0470000}"/>
    <cellStyle name="60% - Accent6 33 2 2 2" xfId="18356" xr:uid="{00000000-0005-0000-0000-0000B1470000}"/>
    <cellStyle name="60% - Accent6 33 2 3" xfId="18357" xr:uid="{00000000-0005-0000-0000-0000B2470000}"/>
    <cellStyle name="60% - Accent6 33 3" xfId="18358" xr:uid="{00000000-0005-0000-0000-0000B3470000}"/>
    <cellStyle name="60% - Accent6 33 4" xfId="18359" xr:uid="{00000000-0005-0000-0000-0000B4470000}"/>
    <cellStyle name="60% - Accent6 33 5" xfId="18360" xr:uid="{00000000-0005-0000-0000-0000B5470000}"/>
    <cellStyle name="60% - Accent6 34" xfId="18361" xr:uid="{00000000-0005-0000-0000-0000B6470000}"/>
    <cellStyle name="60% - Accent6 34 2" xfId="18362" xr:uid="{00000000-0005-0000-0000-0000B7470000}"/>
    <cellStyle name="60% - Accent6 34 2 2" xfId="18363" xr:uid="{00000000-0005-0000-0000-0000B8470000}"/>
    <cellStyle name="60% - Accent6 34 2 2 2" xfId="18364" xr:uid="{00000000-0005-0000-0000-0000B9470000}"/>
    <cellStyle name="60% - Accent6 34 2 3" xfId="18365" xr:uid="{00000000-0005-0000-0000-0000BA470000}"/>
    <cellStyle name="60% - Accent6 34 3" xfId="18366" xr:uid="{00000000-0005-0000-0000-0000BB470000}"/>
    <cellStyle name="60% - Accent6 34 4" xfId="18367" xr:uid="{00000000-0005-0000-0000-0000BC470000}"/>
    <cellStyle name="60% - Accent6 34 5" xfId="18368" xr:uid="{00000000-0005-0000-0000-0000BD470000}"/>
    <cellStyle name="60% - Accent6 35" xfId="18369" xr:uid="{00000000-0005-0000-0000-0000BE470000}"/>
    <cellStyle name="60% - Accent6 35 2" xfId="18370" xr:uid="{00000000-0005-0000-0000-0000BF470000}"/>
    <cellStyle name="60% - Accent6 35 2 2" xfId="18371" xr:uid="{00000000-0005-0000-0000-0000C0470000}"/>
    <cellStyle name="60% - Accent6 35 2 2 2" xfId="18372" xr:uid="{00000000-0005-0000-0000-0000C1470000}"/>
    <cellStyle name="60% - Accent6 35 2 3" xfId="18373" xr:uid="{00000000-0005-0000-0000-0000C2470000}"/>
    <cellStyle name="60% - Accent6 35 3" xfId="18374" xr:uid="{00000000-0005-0000-0000-0000C3470000}"/>
    <cellStyle name="60% - Accent6 35 4" xfId="18375" xr:uid="{00000000-0005-0000-0000-0000C4470000}"/>
    <cellStyle name="60% - Accent6 35 5" xfId="18376" xr:uid="{00000000-0005-0000-0000-0000C5470000}"/>
    <cellStyle name="60% - Accent6 36" xfId="18377" xr:uid="{00000000-0005-0000-0000-0000C6470000}"/>
    <cellStyle name="60% - Accent6 36 2" xfId="18378" xr:uid="{00000000-0005-0000-0000-0000C7470000}"/>
    <cellStyle name="60% - Accent6 36 2 2" xfId="18379" xr:uid="{00000000-0005-0000-0000-0000C8470000}"/>
    <cellStyle name="60% - Accent6 36 2 2 2" xfId="18380" xr:uid="{00000000-0005-0000-0000-0000C9470000}"/>
    <cellStyle name="60% - Accent6 36 2 3" xfId="18381" xr:uid="{00000000-0005-0000-0000-0000CA470000}"/>
    <cellStyle name="60% - Accent6 36 3" xfId="18382" xr:uid="{00000000-0005-0000-0000-0000CB470000}"/>
    <cellStyle name="60% - Accent6 36 4" xfId="18383" xr:uid="{00000000-0005-0000-0000-0000CC470000}"/>
    <cellStyle name="60% - Accent6 36 5" xfId="18384" xr:uid="{00000000-0005-0000-0000-0000CD470000}"/>
    <cellStyle name="60% - Accent6 37" xfId="18385" xr:uid="{00000000-0005-0000-0000-0000CE470000}"/>
    <cellStyle name="60% - Accent6 37 2" xfId="18386" xr:uid="{00000000-0005-0000-0000-0000CF470000}"/>
    <cellStyle name="60% - Accent6 37 2 2" xfId="18387" xr:uid="{00000000-0005-0000-0000-0000D0470000}"/>
    <cellStyle name="60% - Accent6 37 2 2 2" xfId="18388" xr:uid="{00000000-0005-0000-0000-0000D1470000}"/>
    <cellStyle name="60% - Accent6 37 2 3" xfId="18389" xr:uid="{00000000-0005-0000-0000-0000D2470000}"/>
    <cellStyle name="60% - Accent6 37 3" xfId="18390" xr:uid="{00000000-0005-0000-0000-0000D3470000}"/>
    <cellStyle name="60% - Accent6 37 4" xfId="18391" xr:uid="{00000000-0005-0000-0000-0000D4470000}"/>
    <cellStyle name="60% - Accent6 37 5" xfId="18392" xr:uid="{00000000-0005-0000-0000-0000D5470000}"/>
    <cellStyle name="60% - Accent6 38" xfId="18393" xr:uid="{00000000-0005-0000-0000-0000D6470000}"/>
    <cellStyle name="60% - Accent6 38 2" xfId="18394" xr:uid="{00000000-0005-0000-0000-0000D7470000}"/>
    <cellStyle name="60% - Accent6 38 2 2" xfId="18395" xr:uid="{00000000-0005-0000-0000-0000D8470000}"/>
    <cellStyle name="60% - Accent6 38 2 2 2" xfId="18396" xr:uid="{00000000-0005-0000-0000-0000D9470000}"/>
    <cellStyle name="60% - Accent6 38 2 3" xfId="18397" xr:uid="{00000000-0005-0000-0000-0000DA470000}"/>
    <cellStyle name="60% - Accent6 38 3" xfId="18398" xr:uid="{00000000-0005-0000-0000-0000DB470000}"/>
    <cellStyle name="60% - Accent6 38 4" xfId="18399" xr:uid="{00000000-0005-0000-0000-0000DC470000}"/>
    <cellStyle name="60% - Accent6 38 5" xfId="18400" xr:uid="{00000000-0005-0000-0000-0000DD470000}"/>
    <cellStyle name="60% - Accent6 39" xfId="18401" xr:uid="{00000000-0005-0000-0000-0000DE470000}"/>
    <cellStyle name="60% - Accent6 39 2" xfId="18402" xr:uid="{00000000-0005-0000-0000-0000DF470000}"/>
    <cellStyle name="60% - Accent6 39 2 2" xfId="18403" xr:uid="{00000000-0005-0000-0000-0000E0470000}"/>
    <cellStyle name="60% - Accent6 39 2 2 2" xfId="18404" xr:uid="{00000000-0005-0000-0000-0000E1470000}"/>
    <cellStyle name="60% - Accent6 39 2 3" xfId="18405" xr:uid="{00000000-0005-0000-0000-0000E2470000}"/>
    <cellStyle name="60% - Accent6 39 3" xfId="18406" xr:uid="{00000000-0005-0000-0000-0000E3470000}"/>
    <cellStyle name="60% - Accent6 39 4" xfId="18407" xr:uid="{00000000-0005-0000-0000-0000E4470000}"/>
    <cellStyle name="60% - Accent6 39 5" xfId="18408" xr:uid="{00000000-0005-0000-0000-0000E5470000}"/>
    <cellStyle name="60% - Accent6 4" xfId="18409" xr:uid="{00000000-0005-0000-0000-0000E6470000}"/>
    <cellStyle name="60% - Accent6 4 2" xfId="18410" xr:uid="{00000000-0005-0000-0000-0000E7470000}"/>
    <cellStyle name="60% - Accent6 4 2 2" xfId="18411" xr:uid="{00000000-0005-0000-0000-0000E8470000}"/>
    <cellStyle name="60% - Accent6 4 2 2 2" xfId="18412" xr:uid="{00000000-0005-0000-0000-0000E9470000}"/>
    <cellStyle name="60% - Accent6 4 2 3" xfId="18413" xr:uid="{00000000-0005-0000-0000-0000EA470000}"/>
    <cellStyle name="60% - Accent6 4 3" xfId="18414" xr:uid="{00000000-0005-0000-0000-0000EB470000}"/>
    <cellStyle name="60% - Accent6 4 4" xfId="18415" xr:uid="{00000000-0005-0000-0000-0000EC470000}"/>
    <cellStyle name="60% - Accent6 4 5" xfId="18416" xr:uid="{00000000-0005-0000-0000-0000ED470000}"/>
    <cellStyle name="60% - Accent6 40" xfId="18417" xr:uid="{00000000-0005-0000-0000-0000EE470000}"/>
    <cellStyle name="60% - Accent6 40 2" xfId="18418" xr:uid="{00000000-0005-0000-0000-0000EF470000}"/>
    <cellStyle name="60% - Accent6 40 2 2" xfId="18419" xr:uid="{00000000-0005-0000-0000-0000F0470000}"/>
    <cellStyle name="60% - Accent6 40 2 2 2" xfId="18420" xr:uid="{00000000-0005-0000-0000-0000F1470000}"/>
    <cellStyle name="60% - Accent6 40 2 3" xfId="18421" xr:uid="{00000000-0005-0000-0000-0000F2470000}"/>
    <cellStyle name="60% - Accent6 40 3" xfId="18422" xr:uid="{00000000-0005-0000-0000-0000F3470000}"/>
    <cellStyle name="60% - Accent6 40 4" xfId="18423" xr:uid="{00000000-0005-0000-0000-0000F4470000}"/>
    <cellStyle name="60% - Accent6 40 5" xfId="18424" xr:uid="{00000000-0005-0000-0000-0000F5470000}"/>
    <cellStyle name="60% - Accent6 41" xfId="18425" xr:uid="{00000000-0005-0000-0000-0000F6470000}"/>
    <cellStyle name="60% - Accent6 41 2" xfId="18426" xr:uid="{00000000-0005-0000-0000-0000F7470000}"/>
    <cellStyle name="60% - Accent6 41 2 2" xfId="18427" xr:uid="{00000000-0005-0000-0000-0000F8470000}"/>
    <cellStyle name="60% - Accent6 41 2 2 2" xfId="18428" xr:uid="{00000000-0005-0000-0000-0000F9470000}"/>
    <cellStyle name="60% - Accent6 41 2 3" xfId="18429" xr:uid="{00000000-0005-0000-0000-0000FA470000}"/>
    <cellStyle name="60% - Accent6 41 3" xfId="18430" xr:uid="{00000000-0005-0000-0000-0000FB470000}"/>
    <cellStyle name="60% - Accent6 41 4" xfId="18431" xr:uid="{00000000-0005-0000-0000-0000FC470000}"/>
    <cellStyle name="60% - Accent6 41 5" xfId="18432" xr:uid="{00000000-0005-0000-0000-0000FD470000}"/>
    <cellStyle name="60% - Accent6 42" xfId="18433" xr:uid="{00000000-0005-0000-0000-0000FE470000}"/>
    <cellStyle name="60% - Accent6 42 2" xfId="18434" xr:uid="{00000000-0005-0000-0000-0000FF470000}"/>
    <cellStyle name="60% - Accent6 42 2 2" xfId="18435" xr:uid="{00000000-0005-0000-0000-000000480000}"/>
    <cellStyle name="60% - Accent6 42 2 2 2" xfId="18436" xr:uid="{00000000-0005-0000-0000-000001480000}"/>
    <cellStyle name="60% - Accent6 42 2 3" xfId="18437" xr:uid="{00000000-0005-0000-0000-000002480000}"/>
    <cellStyle name="60% - Accent6 42 3" xfId="18438" xr:uid="{00000000-0005-0000-0000-000003480000}"/>
    <cellStyle name="60% - Accent6 42 4" xfId="18439" xr:uid="{00000000-0005-0000-0000-000004480000}"/>
    <cellStyle name="60% - Accent6 42 5" xfId="18440" xr:uid="{00000000-0005-0000-0000-000005480000}"/>
    <cellStyle name="60% - Accent6 43" xfId="18441" xr:uid="{00000000-0005-0000-0000-000006480000}"/>
    <cellStyle name="60% - Accent6 43 2" xfId="18442" xr:uid="{00000000-0005-0000-0000-000007480000}"/>
    <cellStyle name="60% - Accent6 43 2 2" xfId="18443" xr:uid="{00000000-0005-0000-0000-000008480000}"/>
    <cellStyle name="60% - Accent6 43 2 2 2" xfId="18444" xr:uid="{00000000-0005-0000-0000-000009480000}"/>
    <cellStyle name="60% - Accent6 43 2 3" xfId="18445" xr:uid="{00000000-0005-0000-0000-00000A480000}"/>
    <cellStyle name="60% - Accent6 43 3" xfId="18446" xr:uid="{00000000-0005-0000-0000-00000B480000}"/>
    <cellStyle name="60% - Accent6 43 4" xfId="18447" xr:uid="{00000000-0005-0000-0000-00000C480000}"/>
    <cellStyle name="60% - Accent6 43 5" xfId="18448" xr:uid="{00000000-0005-0000-0000-00000D480000}"/>
    <cellStyle name="60% - Accent6 44" xfId="18449" xr:uid="{00000000-0005-0000-0000-00000E480000}"/>
    <cellStyle name="60% - Accent6 44 2" xfId="18450" xr:uid="{00000000-0005-0000-0000-00000F480000}"/>
    <cellStyle name="60% - Accent6 44 2 2" xfId="18451" xr:uid="{00000000-0005-0000-0000-000010480000}"/>
    <cellStyle name="60% - Accent6 44 2 2 2" xfId="18452" xr:uid="{00000000-0005-0000-0000-000011480000}"/>
    <cellStyle name="60% - Accent6 44 2 3" xfId="18453" xr:uid="{00000000-0005-0000-0000-000012480000}"/>
    <cellStyle name="60% - Accent6 44 3" xfId="18454" xr:uid="{00000000-0005-0000-0000-000013480000}"/>
    <cellStyle name="60% - Accent6 44 4" xfId="18455" xr:uid="{00000000-0005-0000-0000-000014480000}"/>
    <cellStyle name="60% - Accent6 44 5" xfId="18456" xr:uid="{00000000-0005-0000-0000-000015480000}"/>
    <cellStyle name="60% - Accent6 45" xfId="18457" xr:uid="{00000000-0005-0000-0000-000016480000}"/>
    <cellStyle name="60% - Accent6 45 2" xfId="18458" xr:uid="{00000000-0005-0000-0000-000017480000}"/>
    <cellStyle name="60% - Accent6 45 2 2" xfId="18459" xr:uid="{00000000-0005-0000-0000-000018480000}"/>
    <cellStyle name="60% - Accent6 45 2 2 2" xfId="18460" xr:uid="{00000000-0005-0000-0000-000019480000}"/>
    <cellStyle name="60% - Accent6 45 2 3" xfId="18461" xr:uid="{00000000-0005-0000-0000-00001A480000}"/>
    <cellStyle name="60% - Accent6 45 3" xfId="18462" xr:uid="{00000000-0005-0000-0000-00001B480000}"/>
    <cellStyle name="60% - Accent6 45 4" xfId="18463" xr:uid="{00000000-0005-0000-0000-00001C480000}"/>
    <cellStyle name="60% - Accent6 45 5" xfId="18464" xr:uid="{00000000-0005-0000-0000-00001D480000}"/>
    <cellStyle name="60% - Accent6 45 6" xfId="18465" xr:uid="{00000000-0005-0000-0000-00001E480000}"/>
    <cellStyle name="60% - Accent6 45 7" xfId="18466" xr:uid="{00000000-0005-0000-0000-00001F480000}"/>
    <cellStyle name="60% - Accent6 46" xfId="18467" xr:uid="{00000000-0005-0000-0000-000020480000}"/>
    <cellStyle name="60% - Accent6 46 2" xfId="18468" xr:uid="{00000000-0005-0000-0000-000021480000}"/>
    <cellStyle name="60% - Accent6 46 2 2" xfId="18469" xr:uid="{00000000-0005-0000-0000-000022480000}"/>
    <cellStyle name="60% - Accent6 46 2 2 2" xfId="18470" xr:uid="{00000000-0005-0000-0000-000023480000}"/>
    <cellStyle name="60% - Accent6 46 2 3" xfId="18471" xr:uid="{00000000-0005-0000-0000-000024480000}"/>
    <cellStyle name="60% - Accent6 46 3" xfId="18472" xr:uid="{00000000-0005-0000-0000-000025480000}"/>
    <cellStyle name="60% - Accent6 46 4" xfId="18473" xr:uid="{00000000-0005-0000-0000-000026480000}"/>
    <cellStyle name="60% - Accent6 46 5" xfId="18474" xr:uid="{00000000-0005-0000-0000-000027480000}"/>
    <cellStyle name="60% - Accent6 46 6" xfId="18475" xr:uid="{00000000-0005-0000-0000-000028480000}"/>
    <cellStyle name="60% - Accent6 46 7" xfId="18476" xr:uid="{00000000-0005-0000-0000-000029480000}"/>
    <cellStyle name="60% - Accent6 47" xfId="18477" xr:uid="{00000000-0005-0000-0000-00002A480000}"/>
    <cellStyle name="60% - Accent6 47 2" xfId="18478" xr:uid="{00000000-0005-0000-0000-00002B480000}"/>
    <cellStyle name="60% - Accent6 47 2 2" xfId="18479" xr:uid="{00000000-0005-0000-0000-00002C480000}"/>
    <cellStyle name="60% - Accent6 47 2 2 2" xfId="18480" xr:uid="{00000000-0005-0000-0000-00002D480000}"/>
    <cellStyle name="60% - Accent6 47 2 3" xfId="18481" xr:uid="{00000000-0005-0000-0000-00002E480000}"/>
    <cellStyle name="60% - Accent6 47 3" xfId="18482" xr:uid="{00000000-0005-0000-0000-00002F480000}"/>
    <cellStyle name="60% - Accent6 47 4" xfId="18483" xr:uid="{00000000-0005-0000-0000-000030480000}"/>
    <cellStyle name="60% - Accent6 47 5" xfId="18484" xr:uid="{00000000-0005-0000-0000-000031480000}"/>
    <cellStyle name="60% - Accent6 47 6" xfId="18485" xr:uid="{00000000-0005-0000-0000-000032480000}"/>
    <cellStyle name="60% - Accent6 47 7" xfId="18486" xr:uid="{00000000-0005-0000-0000-000033480000}"/>
    <cellStyle name="60% - Accent6 48" xfId="18487" xr:uid="{00000000-0005-0000-0000-000034480000}"/>
    <cellStyle name="60% - Accent6 48 2" xfId="18488" xr:uid="{00000000-0005-0000-0000-000035480000}"/>
    <cellStyle name="60% - Accent6 48 2 2" xfId="18489" xr:uid="{00000000-0005-0000-0000-000036480000}"/>
    <cellStyle name="60% - Accent6 48 2 2 2" xfId="18490" xr:uid="{00000000-0005-0000-0000-000037480000}"/>
    <cellStyle name="60% - Accent6 48 2 3" xfId="18491" xr:uid="{00000000-0005-0000-0000-000038480000}"/>
    <cellStyle name="60% - Accent6 48 3" xfId="18492" xr:uid="{00000000-0005-0000-0000-000039480000}"/>
    <cellStyle name="60% - Accent6 48 4" xfId="18493" xr:uid="{00000000-0005-0000-0000-00003A480000}"/>
    <cellStyle name="60% - Accent6 48 5" xfId="18494" xr:uid="{00000000-0005-0000-0000-00003B480000}"/>
    <cellStyle name="60% - Accent6 48 6" xfId="18495" xr:uid="{00000000-0005-0000-0000-00003C480000}"/>
    <cellStyle name="60% - Accent6 48 7" xfId="18496" xr:uid="{00000000-0005-0000-0000-00003D480000}"/>
    <cellStyle name="60% - Accent6 49" xfId="18497" xr:uid="{00000000-0005-0000-0000-00003E480000}"/>
    <cellStyle name="60% - Accent6 49 2" xfId="18498" xr:uid="{00000000-0005-0000-0000-00003F480000}"/>
    <cellStyle name="60% - Accent6 49 2 2" xfId="18499" xr:uid="{00000000-0005-0000-0000-000040480000}"/>
    <cellStyle name="60% - Accent6 49 2 2 2" xfId="18500" xr:uid="{00000000-0005-0000-0000-000041480000}"/>
    <cellStyle name="60% - Accent6 49 2 3" xfId="18501" xr:uid="{00000000-0005-0000-0000-000042480000}"/>
    <cellStyle name="60% - Accent6 49 3" xfId="18502" xr:uid="{00000000-0005-0000-0000-000043480000}"/>
    <cellStyle name="60% - Accent6 49 4" xfId="18503" xr:uid="{00000000-0005-0000-0000-000044480000}"/>
    <cellStyle name="60% - Accent6 49 5" xfId="18504" xr:uid="{00000000-0005-0000-0000-000045480000}"/>
    <cellStyle name="60% - Accent6 49 6" xfId="18505" xr:uid="{00000000-0005-0000-0000-000046480000}"/>
    <cellStyle name="60% - Accent6 49 7" xfId="18506" xr:uid="{00000000-0005-0000-0000-000047480000}"/>
    <cellStyle name="60% - Accent6 5" xfId="18507" xr:uid="{00000000-0005-0000-0000-000048480000}"/>
    <cellStyle name="60% - Accent6 5 2" xfId="18508" xr:uid="{00000000-0005-0000-0000-000049480000}"/>
    <cellStyle name="60% - Accent6 5 2 2" xfId="18509" xr:uid="{00000000-0005-0000-0000-00004A480000}"/>
    <cellStyle name="60% - Accent6 5 2 2 2" xfId="18510" xr:uid="{00000000-0005-0000-0000-00004B480000}"/>
    <cellStyle name="60% - Accent6 5 2 3" xfId="18511" xr:uid="{00000000-0005-0000-0000-00004C480000}"/>
    <cellStyle name="60% - Accent6 5 3" xfId="18512" xr:uid="{00000000-0005-0000-0000-00004D480000}"/>
    <cellStyle name="60% - Accent6 5 4" xfId="18513" xr:uid="{00000000-0005-0000-0000-00004E480000}"/>
    <cellStyle name="60% - Accent6 5 5" xfId="18514" xr:uid="{00000000-0005-0000-0000-00004F480000}"/>
    <cellStyle name="60% - Accent6 50" xfId="18515" xr:uid="{00000000-0005-0000-0000-000050480000}"/>
    <cellStyle name="60% - Accent6 51" xfId="18516" xr:uid="{00000000-0005-0000-0000-000051480000}"/>
    <cellStyle name="60% - Accent6 52" xfId="18517" xr:uid="{00000000-0005-0000-0000-000052480000}"/>
    <cellStyle name="60% - Accent6 53" xfId="18518" xr:uid="{00000000-0005-0000-0000-000053480000}"/>
    <cellStyle name="60% - Accent6 54" xfId="18519" xr:uid="{00000000-0005-0000-0000-000054480000}"/>
    <cellStyle name="60% - Accent6 55" xfId="18520" xr:uid="{00000000-0005-0000-0000-000055480000}"/>
    <cellStyle name="60% - Accent6 56" xfId="18521" xr:uid="{00000000-0005-0000-0000-000056480000}"/>
    <cellStyle name="60% - Accent6 57" xfId="18522" xr:uid="{00000000-0005-0000-0000-000057480000}"/>
    <cellStyle name="60% - Accent6 58" xfId="18523" xr:uid="{00000000-0005-0000-0000-000058480000}"/>
    <cellStyle name="60% - Accent6 59" xfId="18524" xr:uid="{00000000-0005-0000-0000-000059480000}"/>
    <cellStyle name="60% - Accent6 6" xfId="18525" xr:uid="{00000000-0005-0000-0000-00005A480000}"/>
    <cellStyle name="60% - Accent6 6 2" xfId="18526" xr:uid="{00000000-0005-0000-0000-00005B480000}"/>
    <cellStyle name="60% - Accent6 6 2 2" xfId="18527" xr:uid="{00000000-0005-0000-0000-00005C480000}"/>
    <cellStyle name="60% - Accent6 6 2 2 2" xfId="18528" xr:uid="{00000000-0005-0000-0000-00005D480000}"/>
    <cellStyle name="60% - Accent6 6 2 3" xfId="18529" xr:uid="{00000000-0005-0000-0000-00005E480000}"/>
    <cellStyle name="60% - Accent6 6 3" xfId="18530" xr:uid="{00000000-0005-0000-0000-00005F480000}"/>
    <cellStyle name="60% - Accent6 6 4" xfId="18531" xr:uid="{00000000-0005-0000-0000-000060480000}"/>
    <cellStyle name="60% - Accent6 6 5" xfId="18532" xr:uid="{00000000-0005-0000-0000-000061480000}"/>
    <cellStyle name="60% - Accent6 60" xfId="18533" xr:uid="{00000000-0005-0000-0000-000062480000}"/>
    <cellStyle name="60% - Accent6 61" xfId="18534" xr:uid="{00000000-0005-0000-0000-000063480000}"/>
    <cellStyle name="60% - Accent6 62" xfId="18535" xr:uid="{00000000-0005-0000-0000-000064480000}"/>
    <cellStyle name="60% - Accent6 63" xfId="18536" xr:uid="{00000000-0005-0000-0000-000065480000}"/>
    <cellStyle name="60% - Accent6 64" xfId="18537" xr:uid="{00000000-0005-0000-0000-000066480000}"/>
    <cellStyle name="60% - Accent6 65" xfId="18538" xr:uid="{00000000-0005-0000-0000-000067480000}"/>
    <cellStyle name="60% - Accent6 66" xfId="18539" xr:uid="{00000000-0005-0000-0000-000068480000}"/>
    <cellStyle name="60% - Accent6 67" xfId="18540" xr:uid="{00000000-0005-0000-0000-000069480000}"/>
    <cellStyle name="60% - Accent6 68" xfId="18541" xr:uid="{00000000-0005-0000-0000-00006A480000}"/>
    <cellStyle name="60% - Accent6 69" xfId="18542" xr:uid="{00000000-0005-0000-0000-00006B480000}"/>
    <cellStyle name="60% - Accent6 7" xfId="18543" xr:uid="{00000000-0005-0000-0000-00006C480000}"/>
    <cellStyle name="60% - Accent6 7 2" xfId="18544" xr:uid="{00000000-0005-0000-0000-00006D480000}"/>
    <cellStyle name="60% - Accent6 7 2 2" xfId="18545" xr:uid="{00000000-0005-0000-0000-00006E480000}"/>
    <cellStyle name="60% - Accent6 7 2 2 2" xfId="18546" xr:uid="{00000000-0005-0000-0000-00006F480000}"/>
    <cellStyle name="60% - Accent6 7 2 3" xfId="18547" xr:uid="{00000000-0005-0000-0000-000070480000}"/>
    <cellStyle name="60% - Accent6 7 3" xfId="18548" xr:uid="{00000000-0005-0000-0000-000071480000}"/>
    <cellStyle name="60% - Accent6 7 4" xfId="18549" xr:uid="{00000000-0005-0000-0000-000072480000}"/>
    <cellStyle name="60% - Accent6 7 5" xfId="18550" xr:uid="{00000000-0005-0000-0000-000073480000}"/>
    <cellStyle name="60% - Accent6 70" xfId="18551" xr:uid="{00000000-0005-0000-0000-000074480000}"/>
    <cellStyle name="60% - Accent6 71" xfId="18552" xr:uid="{00000000-0005-0000-0000-000075480000}"/>
    <cellStyle name="60% - Accent6 72" xfId="18553" xr:uid="{00000000-0005-0000-0000-000076480000}"/>
    <cellStyle name="60% - Accent6 73" xfId="18554" xr:uid="{00000000-0005-0000-0000-000077480000}"/>
    <cellStyle name="60% - Accent6 74" xfId="18555" xr:uid="{00000000-0005-0000-0000-000078480000}"/>
    <cellStyle name="60% - Accent6 75" xfId="18556" xr:uid="{00000000-0005-0000-0000-000079480000}"/>
    <cellStyle name="60% - Accent6 76" xfId="18557" xr:uid="{00000000-0005-0000-0000-00007A480000}"/>
    <cellStyle name="60% - Accent6 77" xfId="18558" xr:uid="{00000000-0005-0000-0000-00007B480000}"/>
    <cellStyle name="60% - Accent6 78" xfId="18559" xr:uid="{00000000-0005-0000-0000-00007C480000}"/>
    <cellStyle name="60% - Accent6 79" xfId="18560" xr:uid="{00000000-0005-0000-0000-00007D480000}"/>
    <cellStyle name="60% - Accent6 8" xfId="18561" xr:uid="{00000000-0005-0000-0000-00007E480000}"/>
    <cellStyle name="60% - Accent6 8 2" xfId="18562" xr:uid="{00000000-0005-0000-0000-00007F480000}"/>
    <cellStyle name="60% - Accent6 8 2 2" xfId="18563" xr:uid="{00000000-0005-0000-0000-000080480000}"/>
    <cellStyle name="60% - Accent6 8 2 2 2" xfId="18564" xr:uid="{00000000-0005-0000-0000-000081480000}"/>
    <cellStyle name="60% - Accent6 8 2 3" xfId="18565" xr:uid="{00000000-0005-0000-0000-000082480000}"/>
    <cellStyle name="60% - Accent6 8 3" xfId="18566" xr:uid="{00000000-0005-0000-0000-000083480000}"/>
    <cellStyle name="60% - Accent6 8 4" xfId="18567" xr:uid="{00000000-0005-0000-0000-000084480000}"/>
    <cellStyle name="60% - Accent6 8 5" xfId="18568" xr:uid="{00000000-0005-0000-0000-000085480000}"/>
    <cellStyle name="60% - Accent6 80" xfId="18569" xr:uid="{00000000-0005-0000-0000-000086480000}"/>
    <cellStyle name="60% - Accent6 81" xfId="18570" xr:uid="{00000000-0005-0000-0000-000087480000}"/>
    <cellStyle name="60% - Accent6 82" xfId="18571" xr:uid="{00000000-0005-0000-0000-000088480000}"/>
    <cellStyle name="60% - Accent6 83" xfId="18572" xr:uid="{00000000-0005-0000-0000-000089480000}"/>
    <cellStyle name="60% - Accent6 84" xfId="18573" xr:uid="{00000000-0005-0000-0000-00008A480000}"/>
    <cellStyle name="60% - Accent6 85" xfId="18574" xr:uid="{00000000-0005-0000-0000-00008B480000}"/>
    <cellStyle name="60% - Accent6 86" xfId="18575" xr:uid="{00000000-0005-0000-0000-00008C480000}"/>
    <cellStyle name="60% - Accent6 87" xfId="18576" xr:uid="{00000000-0005-0000-0000-00008D480000}"/>
    <cellStyle name="60% - Accent6 88" xfId="18577" xr:uid="{00000000-0005-0000-0000-00008E480000}"/>
    <cellStyle name="60% - Accent6 89" xfId="18578" xr:uid="{00000000-0005-0000-0000-00008F480000}"/>
    <cellStyle name="60% - Accent6 9" xfId="18579" xr:uid="{00000000-0005-0000-0000-000090480000}"/>
    <cellStyle name="60% - Accent6 9 2" xfId="18580" xr:uid="{00000000-0005-0000-0000-000091480000}"/>
    <cellStyle name="60% - Accent6 9 2 2" xfId="18581" xr:uid="{00000000-0005-0000-0000-000092480000}"/>
    <cellStyle name="60% - Accent6 9 2 2 2" xfId="18582" xr:uid="{00000000-0005-0000-0000-000093480000}"/>
    <cellStyle name="60% - Accent6 9 2 3" xfId="18583" xr:uid="{00000000-0005-0000-0000-000094480000}"/>
    <cellStyle name="60% - Accent6 9 3" xfId="18584" xr:uid="{00000000-0005-0000-0000-000095480000}"/>
    <cellStyle name="60% - Accent6 9 4" xfId="18585" xr:uid="{00000000-0005-0000-0000-000096480000}"/>
    <cellStyle name="60% - Accent6 9 5" xfId="18586" xr:uid="{00000000-0005-0000-0000-000097480000}"/>
    <cellStyle name="60% - Accent6 90" xfId="18587" xr:uid="{00000000-0005-0000-0000-000098480000}"/>
    <cellStyle name="60% - Accent6 91" xfId="18588" xr:uid="{00000000-0005-0000-0000-000099480000}"/>
    <cellStyle name="60% - Accent6 92" xfId="18589" xr:uid="{00000000-0005-0000-0000-00009A480000}"/>
    <cellStyle name="60% - Accent6 93" xfId="18590" xr:uid="{00000000-0005-0000-0000-00009B480000}"/>
    <cellStyle name="60% - Accent6 94" xfId="18591" xr:uid="{00000000-0005-0000-0000-00009C480000}"/>
    <cellStyle name="60% - Accent6 95" xfId="18592" xr:uid="{00000000-0005-0000-0000-00009D480000}"/>
    <cellStyle name="60% - Accent6 96" xfId="18593" xr:uid="{00000000-0005-0000-0000-00009E480000}"/>
    <cellStyle name="60% - Accent6 97" xfId="18594" xr:uid="{00000000-0005-0000-0000-00009F480000}"/>
    <cellStyle name="60% - Accent6 98" xfId="18595" xr:uid="{00000000-0005-0000-0000-0000A0480000}"/>
    <cellStyle name="60% - Accent6 99" xfId="18596" xr:uid="{00000000-0005-0000-0000-0000A1480000}"/>
    <cellStyle name="Accent1 10" xfId="18597" xr:uid="{00000000-0005-0000-0000-0000A2480000}"/>
    <cellStyle name="Accent1 10 2" xfId="18598" xr:uid="{00000000-0005-0000-0000-0000A3480000}"/>
    <cellStyle name="Accent1 10 2 2" xfId="18599" xr:uid="{00000000-0005-0000-0000-0000A4480000}"/>
    <cellStyle name="Accent1 10 2 2 2" xfId="18600" xr:uid="{00000000-0005-0000-0000-0000A5480000}"/>
    <cellStyle name="Accent1 10 2 3" xfId="18601" xr:uid="{00000000-0005-0000-0000-0000A6480000}"/>
    <cellStyle name="Accent1 10 3" xfId="18602" xr:uid="{00000000-0005-0000-0000-0000A7480000}"/>
    <cellStyle name="Accent1 10 4" xfId="18603" xr:uid="{00000000-0005-0000-0000-0000A8480000}"/>
    <cellStyle name="Accent1 10 5" xfId="18604" xr:uid="{00000000-0005-0000-0000-0000A9480000}"/>
    <cellStyle name="Accent1 100" xfId="18605" xr:uid="{00000000-0005-0000-0000-0000AA480000}"/>
    <cellStyle name="Accent1 101" xfId="18606" xr:uid="{00000000-0005-0000-0000-0000AB480000}"/>
    <cellStyle name="Accent1 102" xfId="18607" xr:uid="{00000000-0005-0000-0000-0000AC480000}"/>
    <cellStyle name="Accent1 103" xfId="18608" xr:uid="{00000000-0005-0000-0000-0000AD480000}"/>
    <cellStyle name="Accent1 104" xfId="18609" xr:uid="{00000000-0005-0000-0000-0000AE480000}"/>
    <cellStyle name="Accent1 105" xfId="18610" xr:uid="{00000000-0005-0000-0000-0000AF480000}"/>
    <cellStyle name="Accent1 106" xfId="18611" xr:uid="{00000000-0005-0000-0000-0000B0480000}"/>
    <cellStyle name="Accent1 107" xfId="18612" xr:uid="{00000000-0005-0000-0000-0000B1480000}"/>
    <cellStyle name="Accent1 108" xfId="18613" xr:uid="{00000000-0005-0000-0000-0000B2480000}"/>
    <cellStyle name="Accent1 109" xfId="18614" xr:uid="{00000000-0005-0000-0000-0000B3480000}"/>
    <cellStyle name="Accent1 11" xfId="18615" xr:uid="{00000000-0005-0000-0000-0000B4480000}"/>
    <cellStyle name="Accent1 11 2" xfId="18616" xr:uid="{00000000-0005-0000-0000-0000B5480000}"/>
    <cellStyle name="Accent1 11 2 2" xfId="18617" xr:uid="{00000000-0005-0000-0000-0000B6480000}"/>
    <cellStyle name="Accent1 11 2 2 2" xfId="18618" xr:uid="{00000000-0005-0000-0000-0000B7480000}"/>
    <cellStyle name="Accent1 11 2 3" xfId="18619" xr:uid="{00000000-0005-0000-0000-0000B8480000}"/>
    <cellStyle name="Accent1 11 3" xfId="18620" xr:uid="{00000000-0005-0000-0000-0000B9480000}"/>
    <cellStyle name="Accent1 11 4" xfId="18621" xr:uid="{00000000-0005-0000-0000-0000BA480000}"/>
    <cellStyle name="Accent1 11 5" xfId="18622" xr:uid="{00000000-0005-0000-0000-0000BB480000}"/>
    <cellStyle name="Accent1 110" xfId="18623" xr:uid="{00000000-0005-0000-0000-0000BC480000}"/>
    <cellStyle name="Accent1 111" xfId="18624" xr:uid="{00000000-0005-0000-0000-0000BD480000}"/>
    <cellStyle name="Accent1 112" xfId="18625" xr:uid="{00000000-0005-0000-0000-0000BE480000}"/>
    <cellStyle name="Accent1 113" xfId="18626" xr:uid="{00000000-0005-0000-0000-0000BF480000}"/>
    <cellStyle name="Accent1 114" xfId="18627" xr:uid="{00000000-0005-0000-0000-0000C0480000}"/>
    <cellStyle name="Accent1 115" xfId="18628" xr:uid="{00000000-0005-0000-0000-0000C1480000}"/>
    <cellStyle name="Accent1 116" xfId="18629" xr:uid="{00000000-0005-0000-0000-0000C2480000}"/>
    <cellStyle name="Accent1 117" xfId="18630" xr:uid="{00000000-0005-0000-0000-0000C3480000}"/>
    <cellStyle name="Accent1 118" xfId="18631" xr:uid="{00000000-0005-0000-0000-0000C4480000}"/>
    <cellStyle name="Accent1 12" xfId="18632" xr:uid="{00000000-0005-0000-0000-0000C5480000}"/>
    <cellStyle name="Accent1 12 2" xfId="18633" xr:uid="{00000000-0005-0000-0000-0000C6480000}"/>
    <cellStyle name="Accent1 12 2 2" xfId="18634" xr:uid="{00000000-0005-0000-0000-0000C7480000}"/>
    <cellStyle name="Accent1 12 2 2 2" xfId="18635" xr:uid="{00000000-0005-0000-0000-0000C8480000}"/>
    <cellStyle name="Accent1 12 2 3" xfId="18636" xr:uid="{00000000-0005-0000-0000-0000C9480000}"/>
    <cellStyle name="Accent1 12 3" xfId="18637" xr:uid="{00000000-0005-0000-0000-0000CA480000}"/>
    <cellStyle name="Accent1 12 4" xfId="18638" xr:uid="{00000000-0005-0000-0000-0000CB480000}"/>
    <cellStyle name="Accent1 12 5" xfId="18639" xr:uid="{00000000-0005-0000-0000-0000CC480000}"/>
    <cellStyle name="Accent1 13" xfId="18640" xr:uid="{00000000-0005-0000-0000-0000CD480000}"/>
    <cellStyle name="Accent1 13 2" xfId="18641" xr:uid="{00000000-0005-0000-0000-0000CE480000}"/>
    <cellStyle name="Accent1 13 2 2" xfId="18642" xr:uid="{00000000-0005-0000-0000-0000CF480000}"/>
    <cellStyle name="Accent1 13 2 2 2" xfId="18643" xr:uid="{00000000-0005-0000-0000-0000D0480000}"/>
    <cellStyle name="Accent1 13 2 3" xfId="18644" xr:uid="{00000000-0005-0000-0000-0000D1480000}"/>
    <cellStyle name="Accent1 13 3" xfId="18645" xr:uid="{00000000-0005-0000-0000-0000D2480000}"/>
    <cellStyle name="Accent1 13 4" xfId="18646" xr:uid="{00000000-0005-0000-0000-0000D3480000}"/>
    <cellStyle name="Accent1 13 5" xfId="18647" xr:uid="{00000000-0005-0000-0000-0000D4480000}"/>
    <cellStyle name="Accent1 14" xfId="18648" xr:uid="{00000000-0005-0000-0000-0000D5480000}"/>
    <cellStyle name="Accent1 14 2" xfId="18649" xr:uid="{00000000-0005-0000-0000-0000D6480000}"/>
    <cellStyle name="Accent1 14 2 2" xfId="18650" xr:uid="{00000000-0005-0000-0000-0000D7480000}"/>
    <cellStyle name="Accent1 14 2 2 2" xfId="18651" xr:uid="{00000000-0005-0000-0000-0000D8480000}"/>
    <cellStyle name="Accent1 14 2 3" xfId="18652" xr:uid="{00000000-0005-0000-0000-0000D9480000}"/>
    <cellStyle name="Accent1 14 3" xfId="18653" xr:uid="{00000000-0005-0000-0000-0000DA480000}"/>
    <cellStyle name="Accent1 14 4" xfId="18654" xr:uid="{00000000-0005-0000-0000-0000DB480000}"/>
    <cellStyle name="Accent1 14 5" xfId="18655" xr:uid="{00000000-0005-0000-0000-0000DC480000}"/>
    <cellStyle name="Accent1 15" xfId="18656" xr:uid="{00000000-0005-0000-0000-0000DD480000}"/>
    <cellStyle name="Accent1 15 2" xfId="18657" xr:uid="{00000000-0005-0000-0000-0000DE480000}"/>
    <cellStyle name="Accent1 15 2 2" xfId="18658" xr:uid="{00000000-0005-0000-0000-0000DF480000}"/>
    <cellStyle name="Accent1 15 2 2 2" xfId="18659" xr:uid="{00000000-0005-0000-0000-0000E0480000}"/>
    <cellStyle name="Accent1 15 2 3" xfId="18660" xr:uid="{00000000-0005-0000-0000-0000E1480000}"/>
    <cellStyle name="Accent1 15 3" xfId="18661" xr:uid="{00000000-0005-0000-0000-0000E2480000}"/>
    <cellStyle name="Accent1 15 4" xfId="18662" xr:uid="{00000000-0005-0000-0000-0000E3480000}"/>
    <cellStyle name="Accent1 15 5" xfId="18663" xr:uid="{00000000-0005-0000-0000-0000E4480000}"/>
    <cellStyle name="Accent1 16" xfId="18664" xr:uid="{00000000-0005-0000-0000-0000E5480000}"/>
    <cellStyle name="Accent1 16 2" xfId="18665" xr:uid="{00000000-0005-0000-0000-0000E6480000}"/>
    <cellStyle name="Accent1 16 2 2" xfId="18666" xr:uid="{00000000-0005-0000-0000-0000E7480000}"/>
    <cellStyle name="Accent1 16 2 2 2" xfId="18667" xr:uid="{00000000-0005-0000-0000-0000E8480000}"/>
    <cellStyle name="Accent1 16 2 3" xfId="18668" xr:uid="{00000000-0005-0000-0000-0000E9480000}"/>
    <cellStyle name="Accent1 16 3" xfId="18669" xr:uid="{00000000-0005-0000-0000-0000EA480000}"/>
    <cellStyle name="Accent1 16 4" xfId="18670" xr:uid="{00000000-0005-0000-0000-0000EB480000}"/>
    <cellStyle name="Accent1 16 5" xfId="18671" xr:uid="{00000000-0005-0000-0000-0000EC480000}"/>
    <cellStyle name="Accent1 17" xfId="18672" xr:uid="{00000000-0005-0000-0000-0000ED480000}"/>
    <cellStyle name="Accent1 17 2" xfId="18673" xr:uid="{00000000-0005-0000-0000-0000EE480000}"/>
    <cellStyle name="Accent1 17 2 2" xfId="18674" xr:uid="{00000000-0005-0000-0000-0000EF480000}"/>
    <cellStyle name="Accent1 17 2 2 2" xfId="18675" xr:uid="{00000000-0005-0000-0000-0000F0480000}"/>
    <cellStyle name="Accent1 17 2 3" xfId="18676" xr:uid="{00000000-0005-0000-0000-0000F1480000}"/>
    <cellStyle name="Accent1 17 3" xfId="18677" xr:uid="{00000000-0005-0000-0000-0000F2480000}"/>
    <cellStyle name="Accent1 17 4" xfId="18678" xr:uid="{00000000-0005-0000-0000-0000F3480000}"/>
    <cellStyle name="Accent1 17 5" xfId="18679" xr:uid="{00000000-0005-0000-0000-0000F4480000}"/>
    <cellStyle name="Accent1 18" xfId="18680" xr:uid="{00000000-0005-0000-0000-0000F5480000}"/>
    <cellStyle name="Accent1 18 2" xfId="18681" xr:uid="{00000000-0005-0000-0000-0000F6480000}"/>
    <cellStyle name="Accent1 18 2 2" xfId="18682" xr:uid="{00000000-0005-0000-0000-0000F7480000}"/>
    <cellStyle name="Accent1 18 2 2 2" xfId="18683" xr:uid="{00000000-0005-0000-0000-0000F8480000}"/>
    <cellStyle name="Accent1 18 2 3" xfId="18684" xr:uid="{00000000-0005-0000-0000-0000F9480000}"/>
    <cellStyle name="Accent1 18 3" xfId="18685" xr:uid="{00000000-0005-0000-0000-0000FA480000}"/>
    <cellStyle name="Accent1 18 4" xfId="18686" xr:uid="{00000000-0005-0000-0000-0000FB480000}"/>
    <cellStyle name="Accent1 18 5" xfId="18687" xr:uid="{00000000-0005-0000-0000-0000FC480000}"/>
    <cellStyle name="Accent1 19" xfId="18688" xr:uid="{00000000-0005-0000-0000-0000FD480000}"/>
    <cellStyle name="Accent1 19 2" xfId="18689" xr:uid="{00000000-0005-0000-0000-0000FE480000}"/>
    <cellStyle name="Accent1 19 2 2" xfId="18690" xr:uid="{00000000-0005-0000-0000-0000FF480000}"/>
    <cellStyle name="Accent1 19 2 2 2" xfId="18691" xr:uid="{00000000-0005-0000-0000-000000490000}"/>
    <cellStyle name="Accent1 19 2 3" xfId="18692" xr:uid="{00000000-0005-0000-0000-000001490000}"/>
    <cellStyle name="Accent1 19 3" xfId="18693" xr:uid="{00000000-0005-0000-0000-000002490000}"/>
    <cellStyle name="Accent1 19 4" xfId="18694" xr:uid="{00000000-0005-0000-0000-000003490000}"/>
    <cellStyle name="Accent1 19 5" xfId="18695" xr:uid="{00000000-0005-0000-0000-000004490000}"/>
    <cellStyle name="Accent1 2" xfId="18696" xr:uid="{00000000-0005-0000-0000-000005490000}"/>
    <cellStyle name="Accent1 2 2" xfId="18697" xr:uid="{00000000-0005-0000-0000-000006490000}"/>
    <cellStyle name="Accent1 2 2 2" xfId="18698" xr:uid="{00000000-0005-0000-0000-000007490000}"/>
    <cellStyle name="Accent1 2 2 2 2" xfId="18699" xr:uid="{00000000-0005-0000-0000-000008490000}"/>
    <cellStyle name="Accent1 2 2 2 2 2" xfId="18700" xr:uid="{00000000-0005-0000-0000-000009490000}"/>
    <cellStyle name="Accent1 2 2 2 2 3" xfId="18701" xr:uid="{00000000-0005-0000-0000-00000A490000}"/>
    <cellStyle name="Accent1 2 2 2 3" xfId="18702" xr:uid="{00000000-0005-0000-0000-00000B490000}"/>
    <cellStyle name="Accent1 2 2 2 4" xfId="18703" xr:uid="{00000000-0005-0000-0000-00000C490000}"/>
    <cellStyle name="Accent1 2 2 3" xfId="18704" xr:uid="{00000000-0005-0000-0000-00000D490000}"/>
    <cellStyle name="Accent1 2 2 4" xfId="18705" xr:uid="{00000000-0005-0000-0000-00000E490000}"/>
    <cellStyle name="Accent1 2 2 5" xfId="18706" xr:uid="{00000000-0005-0000-0000-00000F490000}"/>
    <cellStyle name="Accent1 2 3" xfId="18707" xr:uid="{00000000-0005-0000-0000-000010490000}"/>
    <cellStyle name="Accent1 2 3 2" xfId="18708" xr:uid="{00000000-0005-0000-0000-000011490000}"/>
    <cellStyle name="Accent1 2 3 2 2" xfId="18709" xr:uid="{00000000-0005-0000-0000-000012490000}"/>
    <cellStyle name="Accent1 2 3 2 2 2" xfId="18710" xr:uid="{00000000-0005-0000-0000-000013490000}"/>
    <cellStyle name="Accent1 2 3 2 3" xfId="18711" xr:uid="{00000000-0005-0000-0000-000014490000}"/>
    <cellStyle name="Accent1 2 3 3" xfId="18712" xr:uid="{00000000-0005-0000-0000-000015490000}"/>
    <cellStyle name="Accent1 2 3 4" xfId="18713" xr:uid="{00000000-0005-0000-0000-000016490000}"/>
    <cellStyle name="Accent1 2 3 5" xfId="18714" xr:uid="{00000000-0005-0000-0000-000017490000}"/>
    <cellStyle name="Accent1 2 4" xfId="18715" xr:uid="{00000000-0005-0000-0000-000018490000}"/>
    <cellStyle name="Accent1 2 4 2" xfId="18716" xr:uid="{00000000-0005-0000-0000-000019490000}"/>
    <cellStyle name="Accent1 2 4 2 2" xfId="18717" xr:uid="{00000000-0005-0000-0000-00001A490000}"/>
    <cellStyle name="Accent1 2 4 2 2 2" xfId="18718" xr:uid="{00000000-0005-0000-0000-00001B490000}"/>
    <cellStyle name="Accent1 2 4 2 3" xfId="18719" xr:uid="{00000000-0005-0000-0000-00001C490000}"/>
    <cellStyle name="Accent1 2 4 3" xfId="18720" xr:uid="{00000000-0005-0000-0000-00001D490000}"/>
    <cellStyle name="Accent1 2 4 4" xfId="18721" xr:uid="{00000000-0005-0000-0000-00001E490000}"/>
    <cellStyle name="Accent1 2 4 5" xfId="18722" xr:uid="{00000000-0005-0000-0000-00001F490000}"/>
    <cellStyle name="Accent1 2 5" xfId="18723" xr:uid="{00000000-0005-0000-0000-000020490000}"/>
    <cellStyle name="Accent1 2 5 2" xfId="18724" xr:uid="{00000000-0005-0000-0000-000021490000}"/>
    <cellStyle name="Accent1 2 5 2 2" xfId="18725" xr:uid="{00000000-0005-0000-0000-000022490000}"/>
    <cellStyle name="Accent1 2 5 3" xfId="18726" xr:uid="{00000000-0005-0000-0000-000023490000}"/>
    <cellStyle name="Accent1 2 6" xfId="18727" xr:uid="{00000000-0005-0000-0000-000024490000}"/>
    <cellStyle name="Accent1 2 7" xfId="18728" xr:uid="{00000000-0005-0000-0000-000025490000}"/>
    <cellStyle name="Accent1 2 8" xfId="18729" xr:uid="{00000000-0005-0000-0000-000026490000}"/>
    <cellStyle name="Accent1 2 9" xfId="18730" xr:uid="{00000000-0005-0000-0000-000027490000}"/>
    <cellStyle name="Accent1 20" xfId="18731" xr:uid="{00000000-0005-0000-0000-000028490000}"/>
    <cellStyle name="Accent1 20 2" xfId="18732" xr:uid="{00000000-0005-0000-0000-000029490000}"/>
    <cellStyle name="Accent1 20 2 2" xfId="18733" xr:uid="{00000000-0005-0000-0000-00002A490000}"/>
    <cellStyle name="Accent1 20 2 2 2" xfId="18734" xr:uid="{00000000-0005-0000-0000-00002B490000}"/>
    <cellStyle name="Accent1 20 2 3" xfId="18735" xr:uid="{00000000-0005-0000-0000-00002C490000}"/>
    <cellStyle name="Accent1 20 3" xfId="18736" xr:uid="{00000000-0005-0000-0000-00002D490000}"/>
    <cellStyle name="Accent1 20 4" xfId="18737" xr:uid="{00000000-0005-0000-0000-00002E490000}"/>
    <cellStyle name="Accent1 20 5" xfId="18738" xr:uid="{00000000-0005-0000-0000-00002F490000}"/>
    <cellStyle name="Accent1 21" xfId="18739" xr:uid="{00000000-0005-0000-0000-000030490000}"/>
    <cellStyle name="Accent1 21 2" xfId="18740" xr:uid="{00000000-0005-0000-0000-000031490000}"/>
    <cellStyle name="Accent1 21 2 2" xfId="18741" xr:uid="{00000000-0005-0000-0000-000032490000}"/>
    <cellStyle name="Accent1 21 2 2 2" xfId="18742" xr:uid="{00000000-0005-0000-0000-000033490000}"/>
    <cellStyle name="Accent1 21 2 3" xfId="18743" xr:uid="{00000000-0005-0000-0000-000034490000}"/>
    <cellStyle name="Accent1 21 3" xfId="18744" xr:uid="{00000000-0005-0000-0000-000035490000}"/>
    <cellStyle name="Accent1 21 4" xfId="18745" xr:uid="{00000000-0005-0000-0000-000036490000}"/>
    <cellStyle name="Accent1 21 5" xfId="18746" xr:uid="{00000000-0005-0000-0000-000037490000}"/>
    <cellStyle name="Accent1 22" xfId="18747" xr:uid="{00000000-0005-0000-0000-000038490000}"/>
    <cellStyle name="Accent1 22 2" xfId="18748" xr:uid="{00000000-0005-0000-0000-000039490000}"/>
    <cellStyle name="Accent1 22 2 2" xfId="18749" xr:uid="{00000000-0005-0000-0000-00003A490000}"/>
    <cellStyle name="Accent1 22 2 2 2" xfId="18750" xr:uid="{00000000-0005-0000-0000-00003B490000}"/>
    <cellStyle name="Accent1 22 2 3" xfId="18751" xr:uid="{00000000-0005-0000-0000-00003C490000}"/>
    <cellStyle name="Accent1 22 3" xfId="18752" xr:uid="{00000000-0005-0000-0000-00003D490000}"/>
    <cellStyle name="Accent1 22 4" xfId="18753" xr:uid="{00000000-0005-0000-0000-00003E490000}"/>
    <cellStyle name="Accent1 22 5" xfId="18754" xr:uid="{00000000-0005-0000-0000-00003F490000}"/>
    <cellStyle name="Accent1 23" xfId="18755" xr:uid="{00000000-0005-0000-0000-000040490000}"/>
    <cellStyle name="Accent1 23 2" xfId="18756" xr:uid="{00000000-0005-0000-0000-000041490000}"/>
    <cellStyle name="Accent1 23 2 2" xfId="18757" xr:uid="{00000000-0005-0000-0000-000042490000}"/>
    <cellStyle name="Accent1 23 2 2 2" xfId="18758" xr:uid="{00000000-0005-0000-0000-000043490000}"/>
    <cellStyle name="Accent1 23 2 3" xfId="18759" xr:uid="{00000000-0005-0000-0000-000044490000}"/>
    <cellStyle name="Accent1 23 3" xfId="18760" xr:uid="{00000000-0005-0000-0000-000045490000}"/>
    <cellStyle name="Accent1 23 4" xfId="18761" xr:uid="{00000000-0005-0000-0000-000046490000}"/>
    <cellStyle name="Accent1 23 5" xfId="18762" xr:uid="{00000000-0005-0000-0000-000047490000}"/>
    <cellStyle name="Accent1 24" xfId="18763" xr:uid="{00000000-0005-0000-0000-000048490000}"/>
    <cellStyle name="Accent1 24 2" xfId="18764" xr:uid="{00000000-0005-0000-0000-000049490000}"/>
    <cellStyle name="Accent1 24 2 2" xfId="18765" xr:uid="{00000000-0005-0000-0000-00004A490000}"/>
    <cellStyle name="Accent1 24 2 2 2" xfId="18766" xr:uid="{00000000-0005-0000-0000-00004B490000}"/>
    <cellStyle name="Accent1 24 2 3" xfId="18767" xr:uid="{00000000-0005-0000-0000-00004C490000}"/>
    <cellStyle name="Accent1 24 3" xfId="18768" xr:uid="{00000000-0005-0000-0000-00004D490000}"/>
    <cellStyle name="Accent1 24 4" xfId="18769" xr:uid="{00000000-0005-0000-0000-00004E490000}"/>
    <cellStyle name="Accent1 24 5" xfId="18770" xr:uid="{00000000-0005-0000-0000-00004F490000}"/>
    <cellStyle name="Accent1 25" xfId="18771" xr:uid="{00000000-0005-0000-0000-000050490000}"/>
    <cellStyle name="Accent1 25 2" xfId="18772" xr:uid="{00000000-0005-0000-0000-000051490000}"/>
    <cellStyle name="Accent1 25 2 2" xfId="18773" xr:uid="{00000000-0005-0000-0000-000052490000}"/>
    <cellStyle name="Accent1 25 2 2 2" xfId="18774" xr:uid="{00000000-0005-0000-0000-000053490000}"/>
    <cellStyle name="Accent1 25 2 3" xfId="18775" xr:uid="{00000000-0005-0000-0000-000054490000}"/>
    <cellStyle name="Accent1 25 3" xfId="18776" xr:uid="{00000000-0005-0000-0000-000055490000}"/>
    <cellStyle name="Accent1 25 4" xfId="18777" xr:uid="{00000000-0005-0000-0000-000056490000}"/>
    <cellStyle name="Accent1 25 5" xfId="18778" xr:uid="{00000000-0005-0000-0000-000057490000}"/>
    <cellStyle name="Accent1 26" xfId="18779" xr:uid="{00000000-0005-0000-0000-000058490000}"/>
    <cellStyle name="Accent1 26 2" xfId="18780" xr:uid="{00000000-0005-0000-0000-000059490000}"/>
    <cellStyle name="Accent1 26 2 2" xfId="18781" xr:uid="{00000000-0005-0000-0000-00005A490000}"/>
    <cellStyle name="Accent1 26 2 2 2" xfId="18782" xr:uid="{00000000-0005-0000-0000-00005B490000}"/>
    <cellStyle name="Accent1 26 2 3" xfId="18783" xr:uid="{00000000-0005-0000-0000-00005C490000}"/>
    <cellStyle name="Accent1 26 3" xfId="18784" xr:uid="{00000000-0005-0000-0000-00005D490000}"/>
    <cellStyle name="Accent1 26 4" xfId="18785" xr:uid="{00000000-0005-0000-0000-00005E490000}"/>
    <cellStyle name="Accent1 26 5" xfId="18786" xr:uid="{00000000-0005-0000-0000-00005F490000}"/>
    <cellStyle name="Accent1 27" xfId="18787" xr:uid="{00000000-0005-0000-0000-000060490000}"/>
    <cellStyle name="Accent1 27 2" xfId="18788" xr:uid="{00000000-0005-0000-0000-000061490000}"/>
    <cellStyle name="Accent1 27 2 2" xfId="18789" xr:uid="{00000000-0005-0000-0000-000062490000}"/>
    <cellStyle name="Accent1 27 2 2 2" xfId="18790" xr:uid="{00000000-0005-0000-0000-000063490000}"/>
    <cellStyle name="Accent1 27 2 3" xfId="18791" xr:uid="{00000000-0005-0000-0000-000064490000}"/>
    <cellStyle name="Accent1 27 3" xfId="18792" xr:uid="{00000000-0005-0000-0000-000065490000}"/>
    <cellStyle name="Accent1 27 4" xfId="18793" xr:uid="{00000000-0005-0000-0000-000066490000}"/>
    <cellStyle name="Accent1 27 5" xfId="18794" xr:uid="{00000000-0005-0000-0000-000067490000}"/>
    <cellStyle name="Accent1 28" xfId="18795" xr:uid="{00000000-0005-0000-0000-000068490000}"/>
    <cellStyle name="Accent1 28 2" xfId="18796" xr:uid="{00000000-0005-0000-0000-000069490000}"/>
    <cellStyle name="Accent1 28 2 2" xfId="18797" xr:uid="{00000000-0005-0000-0000-00006A490000}"/>
    <cellStyle name="Accent1 28 2 2 2" xfId="18798" xr:uid="{00000000-0005-0000-0000-00006B490000}"/>
    <cellStyle name="Accent1 28 2 3" xfId="18799" xr:uid="{00000000-0005-0000-0000-00006C490000}"/>
    <cellStyle name="Accent1 28 3" xfId="18800" xr:uid="{00000000-0005-0000-0000-00006D490000}"/>
    <cellStyle name="Accent1 28 4" xfId="18801" xr:uid="{00000000-0005-0000-0000-00006E490000}"/>
    <cellStyle name="Accent1 28 5" xfId="18802" xr:uid="{00000000-0005-0000-0000-00006F490000}"/>
    <cellStyle name="Accent1 29" xfId="18803" xr:uid="{00000000-0005-0000-0000-000070490000}"/>
    <cellStyle name="Accent1 29 2" xfId="18804" xr:uid="{00000000-0005-0000-0000-000071490000}"/>
    <cellStyle name="Accent1 29 2 2" xfId="18805" xr:uid="{00000000-0005-0000-0000-000072490000}"/>
    <cellStyle name="Accent1 29 2 2 2" xfId="18806" xr:uid="{00000000-0005-0000-0000-000073490000}"/>
    <cellStyle name="Accent1 29 2 3" xfId="18807" xr:uid="{00000000-0005-0000-0000-000074490000}"/>
    <cellStyle name="Accent1 29 3" xfId="18808" xr:uid="{00000000-0005-0000-0000-000075490000}"/>
    <cellStyle name="Accent1 29 4" xfId="18809" xr:uid="{00000000-0005-0000-0000-000076490000}"/>
    <cellStyle name="Accent1 29 5" xfId="18810" xr:uid="{00000000-0005-0000-0000-000077490000}"/>
    <cellStyle name="Accent1 3" xfId="18811" xr:uid="{00000000-0005-0000-0000-000078490000}"/>
    <cellStyle name="Accent1 3 2" xfId="18812" xr:uid="{00000000-0005-0000-0000-000079490000}"/>
    <cellStyle name="Accent1 3 2 2" xfId="18813" xr:uid="{00000000-0005-0000-0000-00007A490000}"/>
    <cellStyle name="Accent1 3 2 2 2" xfId="18814" xr:uid="{00000000-0005-0000-0000-00007B490000}"/>
    <cellStyle name="Accent1 3 2 3" xfId="18815" xr:uid="{00000000-0005-0000-0000-00007C490000}"/>
    <cellStyle name="Accent1 3 3" xfId="18816" xr:uid="{00000000-0005-0000-0000-00007D490000}"/>
    <cellStyle name="Accent1 3 4" xfId="18817" xr:uid="{00000000-0005-0000-0000-00007E490000}"/>
    <cellStyle name="Accent1 3 5" xfId="18818" xr:uid="{00000000-0005-0000-0000-00007F490000}"/>
    <cellStyle name="Accent1 30" xfId="18819" xr:uid="{00000000-0005-0000-0000-000080490000}"/>
    <cellStyle name="Accent1 30 2" xfId="18820" xr:uid="{00000000-0005-0000-0000-000081490000}"/>
    <cellStyle name="Accent1 30 2 2" xfId="18821" xr:uid="{00000000-0005-0000-0000-000082490000}"/>
    <cellStyle name="Accent1 30 2 2 2" xfId="18822" xr:uid="{00000000-0005-0000-0000-000083490000}"/>
    <cellStyle name="Accent1 30 2 3" xfId="18823" xr:uid="{00000000-0005-0000-0000-000084490000}"/>
    <cellStyle name="Accent1 30 3" xfId="18824" xr:uid="{00000000-0005-0000-0000-000085490000}"/>
    <cellStyle name="Accent1 30 4" xfId="18825" xr:uid="{00000000-0005-0000-0000-000086490000}"/>
    <cellStyle name="Accent1 30 5" xfId="18826" xr:uid="{00000000-0005-0000-0000-000087490000}"/>
    <cellStyle name="Accent1 31" xfId="18827" xr:uid="{00000000-0005-0000-0000-000088490000}"/>
    <cellStyle name="Accent1 31 2" xfId="18828" xr:uid="{00000000-0005-0000-0000-000089490000}"/>
    <cellStyle name="Accent1 31 2 2" xfId="18829" xr:uid="{00000000-0005-0000-0000-00008A490000}"/>
    <cellStyle name="Accent1 31 2 2 2" xfId="18830" xr:uid="{00000000-0005-0000-0000-00008B490000}"/>
    <cellStyle name="Accent1 31 2 3" xfId="18831" xr:uid="{00000000-0005-0000-0000-00008C490000}"/>
    <cellStyle name="Accent1 31 3" xfId="18832" xr:uid="{00000000-0005-0000-0000-00008D490000}"/>
    <cellStyle name="Accent1 31 4" xfId="18833" xr:uid="{00000000-0005-0000-0000-00008E490000}"/>
    <cellStyle name="Accent1 31 5" xfId="18834" xr:uid="{00000000-0005-0000-0000-00008F490000}"/>
    <cellStyle name="Accent1 32" xfId="18835" xr:uid="{00000000-0005-0000-0000-000090490000}"/>
    <cellStyle name="Accent1 32 2" xfId="18836" xr:uid="{00000000-0005-0000-0000-000091490000}"/>
    <cellStyle name="Accent1 32 2 2" xfId="18837" xr:uid="{00000000-0005-0000-0000-000092490000}"/>
    <cellStyle name="Accent1 32 2 2 2" xfId="18838" xr:uid="{00000000-0005-0000-0000-000093490000}"/>
    <cellStyle name="Accent1 32 2 3" xfId="18839" xr:uid="{00000000-0005-0000-0000-000094490000}"/>
    <cellStyle name="Accent1 32 3" xfId="18840" xr:uid="{00000000-0005-0000-0000-000095490000}"/>
    <cellStyle name="Accent1 32 4" xfId="18841" xr:uid="{00000000-0005-0000-0000-000096490000}"/>
    <cellStyle name="Accent1 32 5" xfId="18842" xr:uid="{00000000-0005-0000-0000-000097490000}"/>
    <cellStyle name="Accent1 33" xfId="18843" xr:uid="{00000000-0005-0000-0000-000098490000}"/>
    <cellStyle name="Accent1 33 2" xfId="18844" xr:uid="{00000000-0005-0000-0000-000099490000}"/>
    <cellStyle name="Accent1 33 2 2" xfId="18845" xr:uid="{00000000-0005-0000-0000-00009A490000}"/>
    <cellStyle name="Accent1 33 2 2 2" xfId="18846" xr:uid="{00000000-0005-0000-0000-00009B490000}"/>
    <cellStyle name="Accent1 33 2 3" xfId="18847" xr:uid="{00000000-0005-0000-0000-00009C490000}"/>
    <cellStyle name="Accent1 33 3" xfId="18848" xr:uid="{00000000-0005-0000-0000-00009D490000}"/>
    <cellStyle name="Accent1 33 4" xfId="18849" xr:uid="{00000000-0005-0000-0000-00009E490000}"/>
    <cellStyle name="Accent1 33 5" xfId="18850" xr:uid="{00000000-0005-0000-0000-00009F490000}"/>
    <cellStyle name="Accent1 34" xfId="18851" xr:uid="{00000000-0005-0000-0000-0000A0490000}"/>
    <cellStyle name="Accent1 34 2" xfId="18852" xr:uid="{00000000-0005-0000-0000-0000A1490000}"/>
    <cellStyle name="Accent1 34 2 2" xfId="18853" xr:uid="{00000000-0005-0000-0000-0000A2490000}"/>
    <cellStyle name="Accent1 34 2 2 2" xfId="18854" xr:uid="{00000000-0005-0000-0000-0000A3490000}"/>
    <cellStyle name="Accent1 34 2 3" xfId="18855" xr:uid="{00000000-0005-0000-0000-0000A4490000}"/>
    <cellStyle name="Accent1 34 3" xfId="18856" xr:uid="{00000000-0005-0000-0000-0000A5490000}"/>
    <cellStyle name="Accent1 34 4" xfId="18857" xr:uid="{00000000-0005-0000-0000-0000A6490000}"/>
    <cellStyle name="Accent1 34 5" xfId="18858" xr:uid="{00000000-0005-0000-0000-0000A7490000}"/>
    <cellStyle name="Accent1 35" xfId="18859" xr:uid="{00000000-0005-0000-0000-0000A8490000}"/>
    <cellStyle name="Accent1 35 2" xfId="18860" xr:uid="{00000000-0005-0000-0000-0000A9490000}"/>
    <cellStyle name="Accent1 35 2 2" xfId="18861" xr:uid="{00000000-0005-0000-0000-0000AA490000}"/>
    <cellStyle name="Accent1 35 2 2 2" xfId="18862" xr:uid="{00000000-0005-0000-0000-0000AB490000}"/>
    <cellStyle name="Accent1 35 2 3" xfId="18863" xr:uid="{00000000-0005-0000-0000-0000AC490000}"/>
    <cellStyle name="Accent1 35 3" xfId="18864" xr:uid="{00000000-0005-0000-0000-0000AD490000}"/>
    <cellStyle name="Accent1 35 4" xfId="18865" xr:uid="{00000000-0005-0000-0000-0000AE490000}"/>
    <cellStyle name="Accent1 35 5" xfId="18866" xr:uid="{00000000-0005-0000-0000-0000AF490000}"/>
    <cellStyle name="Accent1 36" xfId="18867" xr:uid="{00000000-0005-0000-0000-0000B0490000}"/>
    <cellStyle name="Accent1 36 2" xfId="18868" xr:uid="{00000000-0005-0000-0000-0000B1490000}"/>
    <cellStyle name="Accent1 36 2 2" xfId="18869" xr:uid="{00000000-0005-0000-0000-0000B2490000}"/>
    <cellStyle name="Accent1 36 2 2 2" xfId="18870" xr:uid="{00000000-0005-0000-0000-0000B3490000}"/>
    <cellStyle name="Accent1 36 2 3" xfId="18871" xr:uid="{00000000-0005-0000-0000-0000B4490000}"/>
    <cellStyle name="Accent1 36 3" xfId="18872" xr:uid="{00000000-0005-0000-0000-0000B5490000}"/>
    <cellStyle name="Accent1 36 4" xfId="18873" xr:uid="{00000000-0005-0000-0000-0000B6490000}"/>
    <cellStyle name="Accent1 36 5" xfId="18874" xr:uid="{00000000-0005-0000-0000-0000B7490000}"/>
    <cellStyle name="Accent1 37" xfId="18875" xr:uid="{00000000-0005-0000-0000-0000B8490000}"/>
    <cellStyle name="Accent1 37 2" xfId="18876" xr:uid="{00000000-0005-0000-0000-0000B9490000}"/>
    <cellStyle name="Accent1 37 2 2" xfId="18877" xr:uid="{00000000-0005-0000-0000-0000BA490000}"/>
    <cellStyle name="Accent1 37 2 2 2" xfId="18878" xr:uid="{00000000-0005-0000-0000-0000BB490000}"/>
    <cellStyle name="Accent1 37 2 3" xfId="18879" xr:uid="{00000000-0005-0000-0000-0000BC490000}"/>
    <cellStyle name="Accent1 37 3" xfId="18880" xr:uid="{00000000-0005-0000-0000-0000BD490000}"/>
    <cellStyle name="Accent1 37 4" xfId="18881" xr:uid="{00000000-0005-0000-0000-0000BE490000}"/>
    <cellStyle name="Accent1 37 5" xfId="18882" xr:uid="{00000000-0005-0000-0000-0000BF490000}"/>
    <cellStyle name="Accent1 38" xfId="18883" xr:uid="{00000000-0005-0000-0000-0000C0490000}"/>
    <cellStyle name="Accent1 38 2" xfId="18884" xr:uid="{00000000-0005-0000-0000-0000C1490000}"/>
    <cellStyle name="Accent1 38 2 2" xfId="18885" xr:uid="{00000000-0005-0000-0000-0000C2490000}"/>
    <cellStyle name="Accent1 38 2 2 2" xfId="18886" xr:uid="{00000000-0005-0000-0000-0000C3490000}"/>
    <cellStyle name="Accent1 38 2 3" xfId="18887" xr:uid="{00000000-0005-0000-0000-0000C4490000}"/>
    <cellStyle name="Accent1 38 3" xfId="18888" xr:uid="{00000000-0005-0000-0000-0000C5490000}"/>
    <cellStyle name="Accent1 38 4" xfId="18889" xr:uid="{00000000-0005-0000-0000-0000C6490000}"/>
    <cellStyle name="Accent1 38 5" xfId="18890" xr:uid="{00000000-0005-0000-0000-0000C7490000}"/>
    <cellStyle name="Accent1 39" xfId="18891" xr:uid="{00000000-0005-0000-0000-0000C8490000}"/>
    <cellStyle name="Accent1 39 2" xfId="18892" xr:uid="{00000000-0005-0000-0000-0000C9490000}"/>
    <cellStyle name="Accent1 39 2 2" xfId="18893" xr:uid="{00000000-0005-0000-0000-0000CA490000}"/>
    <cellStyle name="Accent1 39 2 2 2" xfId="18894" xr:uid="{00000000-0005-0000-0000-0000CB490000}"/>
    <cellStyle name="Accent1 39 2 3" xfId="18895" xr:uid="{00000000-0005-0000-0000-0000CC490000}"/>
    <cellStyle name="Accent1 39 3" xfId="18896" xr:uid="{00000000-0005-0000-0000-0000CD490000}"/>
    <cellStyle name="Accent1 39 4" xfId="18897" xr:uid="{00000000-0005-0000-0000-0000CE490000}"/>
    <cellStyle name="Accent1 39 5" xfId="18898" xr:uid="{00000000-0005-0000-0000-0000CF490000}"/>
    <cellStyle name="Accent1 4" xfId="18899" xr:uid="{00000000-0005-0000-0000-0000D0490000}"/>
    <cellStyle name="Accent1 4 2" xfId="18900" xr:uid="{00000000-0005-0000-0000-0000D1490000}"/>
    <cellStyle name="Accent1 4 2 2" xfId="18901" xr:uid="{00000000-0005-0000-0000-0000D2490000}"/>
    <cellStyle name="Accent1 4 2 2 2" xfId="18902" xr:uid="{00000000-0005-0000-0000-0000D3490000}"/>
    <cellStyle name="Accent1 4 2 3" xfId="18903" xr:uid="{00000000-0005-0000-0000-0000D4490000}"/>
    <cellStyle name="Accent1 4 3" xfId="18904" xr:uid="{00000000-0005-0000-0000-0000D5490000}"/>
    <cellStyle name="Accent1 4 4" xfId="18905" xr:uid="{00000000-0005-0000-0000-0000D6490000}"/>
    <cellStyle name="Accent1 4 5" xfId="18906" xr:uid="{00000000-0005-0000-0000-0000D7490000}"/>
    <cellStyle name="Accent1 40" xfId="18907" xr:uid="{00000000-0005-0000-0000-0000D8490000}"/>
    <cellStyle name="Accent1 40 2" xfId="18908" xr:uid="{00000000-0005-0000-0000-0000D9490000}"/>
    <cellStyle name="Accent1 40 2 2" xfId="18909" xr:uid="{00000000-0005-0000-0000-0000DA490000}"/>
    <cellStyle name="Accent1 40 2 2 2" xfId="18910" xr:uid="{00000000-0005-0000-0000-0000DB490000}"/>
    <cellStyle name="Accent1 40 2 3" xfId="18911" xr:uid="{00000000-0005-0000-0000-0000DC490000}"/>
    <cellStyle name="Accent1 40 3" xfId="18912" xr:uid="{00000000-0005-0000-0000-0000DD490000}"/>
    <cellStyle name="Accent1 40 4" xfId="18913" xr:uid="{00000000-0005-0000-0000-0000DE490000}"/>
    <cellStyle name="Accent1 40 5" xfId="18914" xr:uid="{00000000-0005-0000-0000-0000DF490000}"/>
    <cellStyle name="Accent1 41" xfId="18915" xr:uid="{00000000-0005-0000-0000-0000E0490000}"/>
    <cellStyle name="Accent1 41 2" xfId="18916" xr:uid="{00000000-0005-0000-0000-0000E1490000}"/>
    <cellStyle name="Accent1 41 2 2" xfId="18917" xr:uid="{00000000-0005-0000-0000-0000E2490000}"/>
    <cellStyle name="Accent1 41 2 2 2" xfId="18918" xr:uid="{00000000-0005-0000-0000-0000E3490000}"/>
    <cellStyle name="Accent1 41 2 3" xfId="18919" xr:uid="{00000000-0005-0000-0000-0000E4490000}"/>
    <cellStyle name="Accent1 41 3" xfId="18920" xr:uid="{00000000-0005-0000-0000-0000E5490000}"/>
    <cellStyle name="Accent1 41 4" xfId="18921" xr:uid="{00000000-0005-0000-0000-0000E6490000}"/>
    <cellStyle name="Accent1 41 5" xfId="18922" xr:uid="{00000000-0005-0000-0000-0000E7490000}"/>
    <cellStyle name="Accent1 42" xfId="18923" xr:uid="{00000000-0005-0000-0000-0000E8490000}"/>
    <cellStyle name="Accent1 42 2" xfId="18924" xr:uid="{00000000-0005-0000-0000-0000E9490000}"/>
    <cellStyle name="Accent1 42 2 2" xfId="18925" xr:uid="{00000000-0005-0000-0000-0000EA490000}"/>
    <cellStyle name="Accent1 42 2 2 2" xfId="18926" xr:uid="{00000000-0005-0000-0000-0000EB490000}"/>
    <cellStyle name="Accent1 42 2 3" xfId="18927" xr:uid="{00000000-0005-0000-0000-0000EC490000}"/>
    <cellStyle name="Accent1 42 3" xfId="18928" xr:uid="{00000000-0005-0000-0000-0000ED490000}"/>
    <cellStyle name="Accent1 42 4" xfId="18929" xr:uid="{00000000-0005-0000-0000-0000EE490000}"/>
    <cellStyle name="Accent1 42 5" xfId="18930" xr:uid="{00000000-0005-0000-0000-0000EF490000}"/>
    <cellStyle name="Accent1 43" xfId="18931" xr:uid="{00000000-0005-0000-0000-0000F0490000}"/>
    <cellStyle name="Accent1 43 2" xfId="18932" xr:uid="{00000000-0005-0000-0000-0000F1490000}"/>
    <cellStyle name="Accent1 43 2 2" xfId="18933" xr:uid="{00000000-0005-0000-0000-0000F2490000}"/>
    <cellStyle name="Accent1 43 2 2 2" xfId="18934" xr:uid="{00000000-0005-0000-0000-0000F3490000}"/>
    <cellStyle name="Accent1 43 2 3" xfId="18935" xr:uid="{00000000-0005-0000-0000-0000F4490000}"/>
    <cellStyle name="Accent1 43 3" xfId="18936" xr:uid="{00000000-0005-0000-0000-0000F5490000}"/>
    <cellStyle name="Accent1 43 4" xfId="18937" xr:uid="{00000000-0005-0000-0000-0000F6490000}"/>
    <cellStyle name="Accent1 43 5" xfId="18938" xr:uid="{00000000-0005-0000-0000-0000F7490000}"/>
    <cellStyle name="Accent1 44" xfId="18939" xr:uid="{00000000-0005-0000-0000-0000F8490000}"/>
    <cellStyle name="Accent1 44 2" xfId="18940" xr:uid="{00000000-0005-0000-0000-0000F9490000}"/>
    <cellStyle name="Accent1 44 2 2" xfId="18941" xr:uid="{00000000-0005-0000-0000-0000FA490000}"/>
    <cellStyle name="Accent1 44 2 2 2" xfId="18942" xr:uid="{00000000-0005-0000-0000-0000FB490000}"/>
    <cellStyle name="Accent1 44 2 3" xfId="18943" xr:uid="{00000000-0005-0000-0000-0000FC490000}"/>
    <cellStyle name="Accent1 44 3" xfId="18944" xr:uid="{00000000-0005-0000-0000-0000FD490000}"/>
    <cellStyle name="Accent1 44 4" xfId="18945" xr:uid="{00000000-0005-0000-0000-0000FE490000}"/>
    <cellStyle name="Accent1 44 5" xfId="18946" xr:uid="{00000000-0005-0000-0000-0000FF490000}"/>
    <cellStyle name="Accent1 45" xfId="18947" xr:uid="{00000000-0005-0000-0000-0000004A0000}"/>
    <cellStyle name="Accent1 45 2" xfId="18948" xr:uid="{00000000-0005-0000-0000-0000014A0000}"/>
    <cellStyle name="Accent1 45 2 2" xfId="18949" xr:uid="{00000000-0005-0000-0000-0000024A0000}"/>
    <cellStyle name="Accent1 45 2 2 2" xfId="18950" xr:uid="{00000000-0005-0000-0000-0000034A0000}"/>
    <cellStyle name="Accent1 45 2 3" xfId="18951" xr:uid="{00000000-0005-0000-0000-0000044A0000}"/>
    <cellStyle name="Accent1 45 3" xfId="18952" xr:uid="{00000000-0005-0000-0000-0000054A0000}"/>
    <cellStyle name="Accent1 45 4" xfId="18953" xr:uid="{00000000-0005-0000-0000-0000064A0000}"/>
    <cellStyle name="Accent1 45 5" xfId="18954" xr:uid="{00000000-0005-0000-0000-0000074A0000}"/>
    <cellStyle name="Accent1 45 6" xfId="18955" xr:uid="{00000000-0005-0000-0000-0000084A0000}"/>
    <cellStyle name="Accent1 45 7" xfId="18956" xr:uid="{00000000-0005-0000-0000-0000094A0000}"/>
    <cellStyle name="Accent1 46" xfId="18957" xr:uid="{00000000-0005-0000-0000-00000A4A0000}"/>
    <cellStyle name="Accent1 46 2" xfId="18958" xr:uid="{00000000-0005-0000-0000-00000B4A0000}"/>
    <cellStyle name="Accent1 46 2 2" xfId="18959" xr:uid="{00000000-0005-0000-0000-00000C4A0000}"/>
    <cellStyle name="Accent1 46 2 2 2" xfId="18960" xr:uid="{00000000-0005-0000-0000-00000D4A0000}"/>
    <cellStyle name="Accent1 46 2 3" xfId="18961" xr:uid="{00000000-0005-0000-0000-00000E4A0000}"/>
    <cellStyle name="Accent1 46 3" xfId="18962" xr:uid="{00000000-0005-0000-0000-00000F4A0000}"/>
    <cellStyle name="Accent1 46 4" xfId="18963" xr:uid="{00000000-0005-0000-0000-0000104A0000}"/>
    <cellStyle name="Accent1 46 5" xfId="18964" xr:uid="{00000000-0005-0000-0000-0000114A0000}"/>
    <cellStyle name="Accent1 46 6" xfId="18965" xr:uid="{00000000-0005-0000-0000-0000124A0000}"/>
    <cellStyle name="Accent1 46 7" xfId="18966" xr:uid="{00000000-0005-0000-0000-0000134A0000}"/>
    <cellStyle name="Accent1 47" xfId="18967" xr:uid="{00000000-0005-0000-0000-0000144A0000}"/>
    <cellStyle name="Accent1 47 2" xfId="18968" xr:uid="{00000000-0005-0000-0000-0000154A0000}"/>
    <cellStyle name="Accent1 47 2 2" xfId="18969" xr:uid="{00000000-0005-0000-0000-0000164A0000}"/>
    <cellStyle name="Accent1 47 2 2 2" xfId="18970" xr:uid="{00000000-0005-0000-0000-0000174A0000}"/>
    <cellStyle name="Accent1 47 2 3" xfId="18971" xr:uid="{00000000-0005-0000-0000-0000184A0000}"/>
    <cellStyle name="Accent1 47 3" xfId="18972" xr:uid="{00000000-0005-0000-0000-0000194A0000}"/>
    <cellStyle name="Accent1 47 4" xfId="18973" xr:uid="{00000000-0005-0000-0000-00001A4A0000}"/>
    <cellStyle name="Accent1 47 5" xfId="18974" xr:uid="{00000000-0005-0000-0000-00001B4A0000}"/>
    <cellStyle name="Accent1 47 6" xfId="18975" xr:uid="{00000000-0005-0000-0000-00001C4A0000}"/>
    <cellStyle name="Accent1 47 7" xfId="18976" xr:uid="{00000000-0005-0000-0000-00001D4A0000}"/>
    <cellStyle name="Accent1 48" xfId="18977" xr:uid="{00000000-0005-0000-0000-00001E4A0000}"/>
    <cellStyle name="Accent1 48 2" xfId="18978" xr:uid="{00000000-0005-0000-0000-00001F4A0000}"/>
    <cellStyle name="Accent1 48 2 2" xfId="18979" xr:uid="{00000000-0005-0000-0000-0000204A0000}"/>
    <cellStyle name="Accent1 48 2 2 2" xfId="18980" xr:uid="{00000000-0005-0000-0000-0000214A0000}"/>
    <cellStyle name="Accent1 48 2 3" xfId="18981" xr:uid="{00000000-0005-0000-0000-0000224A0000}"/>
    <cellStyle name="Accent1 48 3" xfId="18982" xr:uid="{00000000-0005-0000-0000-0000234A0000}"/>
    <cellStyle name="Accent1 48 4" xfId="18983" xr:uid="{00000000-0005-0000-0000-0000244A0000}"/>
    <cellStyle name="Accent1 48 5" xfId="18984" xr:uid="{00000000-0005-0000-0000-0000254A0000}"/>
    <cellStyle name="Accent1 48 6" xfId="18985" xr:uid="{00000000-0005-0000-0000-0000264A0000}"/>
    <cellStyle name="Accent1 48 7" xfId="18986" xr:uid="{00000000-0005-0000-0000-0000274A0000}"/>
    <cellStyle name="Accent1 49" xfId="18987" xr:uid="{00000000-0005-0000-0000-0000284A0000}"/>
    <cellStyle name="Accent1 49 2" xfId="18988" xr:uid="{00000000-0005-0000-0000-0000294A0000}"/>
    <cellStyle name="Accent1 49 2 2" xfId="18989" xr:uid="{00000000-0005-0000-0000-00002A4A0000}"/>
    <cellStyle name="Accent1 49 2 2 2" xfId="18990" xr:uid="{00000000-0005-0000-0000-00002B4A0000}"/>
    <cellStyle name="Accent1 49 2 3" xfId="18991" xr:uid="{00000000-0005-0000-0000-00002C4A0000}"/>
    <cellStyle name="Accent1 49 3" xfId="18992" xr:uid="{00000000-0005-0000-0000-00002D4A0000}"/>
    <cellStyle name="Accent1 49 4" xfId="18993" xr:uid="{00000000-0005-0000-0000-00002E4A0000}"/>
    <cellStyle name="Accent1 49 5" xfId="18994" xr:uid="{00000000-0005-0000-0000-00002F4A0000}"/>
    <cellStyle name="Accent1 49 6" xfId="18995" xr:uid="{00000000-0005-0000-0000-0000304A0000}"/>
    <cellStyle name="Accent1 49 7" xfId="18996" xr:uid="{00000000-0005-0000-0000-0000314A0000}"/>
    <cellStyle name="Accent1 5" xfId="18997" xr:uid="{00000000-0005-0000-0000-0000324A0000}"/>
    <cellStyle name="Accent1 5 2" xfId="18998" xr:uid="{00000000-0005-0000-0000-0000334A0000}"/>
    <cellStyle name="Accent1 5 2 2" xfId="18999" xr:uid="{00000000-0005-0000-0000-0000344A0000}"/>
    <cellStyle name="Accent1 5 2 2 2" xfId="19000" xr:uid="{00000000-0005-0000-0000-0000354A0000}"/>
    <cellStyle name="Accent1 5 2 3" xfId="19001" xr:uid="{00000000-0005-0000-0000-0000364A0000}"/>
    <cellStyle name="Accent1 5 3" xfId="19002" xr:uid="{00000000-0005-0000-0000-0000374A0000}"/>
    <cellStyle name="Accent1 5 4" xfId="19003" xr:uid="{00000000-0005-0000-0000-0000384A0000}"/>
    <cellStyle name="Accent1 5 5" xfId="19004" xr:uid="{00000000-0005-0000-0000-0000394A0000}"/>
    <cellStyle name="Accent1 50" xfId="19005" xr:uid="{00000000-0005-0000-0000-00003A4A0000}"/>
    <cellStyle name="Accent1 51" xfId="19006" xr:uid="{00000000-0005-0000-0000-00003B4A0000}"/>
    <cellStyle name="Accent1 52" xfId="19007" xr:uid="{00000000-0005-0000-0000-00003C4A0000}"/>
    <cellStyle name="Accent1 53" xfId="19008" xr:uid="{00000000-0005-0000-0000-00003D4A0000}"/>
    <cellStyle name="Accent1 54" xfId="19009" xr:uid="{00000000-0005-0000-0000-00003E4A0000}"/>
    <cellStyle name="Accent1 55" xfId="19010" xr:uid="{00000000-0005-0000-0000-00003F4A0000}"/>
    <cellStyle name="Accent1 56" xfId="19011" xr:uid="{00000000-0005-0000-0000-0000404A0000}"/>
    <cellStyle name="Accent1 57" xfId="19012" xr:uid="{00000000-0005-0000-0000-0000414A0000}"/>
    <cellStyle name="Accent1 58" xfId="19013" xr:uid="{00000000-0005-0000-0000-0000424A0000}"/>
    <cellStyle name="Accent1 59" xfId="19014" xr:uid="{00000000-0005-0000-0000-0000434A0000}"/>
    <cellStyle name="Accent1 6" xfId="19015" xr:uid="{00000000-0005-0000-0000-0000444A0000}"/>
    <cellStyle name="Accent1 6 2" xfId="19016" xr:uid="{00000000-0005-0000-0000-0000454A0000}"/>
    <cellStyle name="Accent1 6 2 2" xfId="19017" xr:uid="{00000000-0005-0000-0000-0000464A0000}"/>
    <cellStyle name="Accent1 6 2 2 2" xfId="19018" xr:uid="{00000000-0005-0000-0000-0000474A0000}"/>
    <cellStyle name="Accent1 6 2 3" xfId="19019" xr:uid="{00000000-0005-0000-0000-0000484A0000}"/>
    <cellStyle name="Accent1 6 3" xfId="19020" xr:uid="{00000000-0005-0000-0000-0000494A0000}"/>
    <cellStyle name="Accent1 6 4" xfId="19021" xr:uid="{00000000-0005-0000-0000-00004A4A0000}"/>
    <cellStyle name="Accent1 6 5" xfId="19022" xr:uid="{00000000-0005-0000-0000-00004B4A0000}"/>
    <cellStyle name="Accent1 60" xfId="19023" xr:uid="{00000000-0005-0000-0000-00004C4A0000}"/>
    <cellStyle name="Accent1 61" xfId="19024" xr:uid="{00000000-0005-0000-0000-00004D4A0000}"/>
    <cellStyle name="Accent1 62" xfId="19025" xr:uid="{00000000-0005-0000-0000-00004E4A0000}"/>
    <cellStyle name="Accent1 63" xfId="19026" xr:uid="{00000000-0005-0000-0000-00004F4A0000}"/>
    <cellStyle name="Accent1 64" xfId="19027" xr:uid="{00000000-0005-0000-0000-0000504A0000}"/>
    <cellStyle name="Accent1 65" xfId="19028" xr:uid="{00000000-0005-0000-0000-0000514A0000}"/>
    <cellStyle name="Accent1 66" xfId="19029" xr:uid="{00000000-0005-0000-0000-0000524A0000}"/>
    <cellStyle name="Accent1 67" xfId="19030" xr:uid="{00000000-0005-0000-0000-0000534A0000}"/>
    <cellStyle name="Accent1 68" xfId="19031" xr:uid="{00000000-0005-0000-0000-0000544A0000}"/>
    <cellStyle name="Accent1 69" xfId="19032" xr:uid="{00000000-0005-0000-0000-0000554A0000}"/>
    <cellStyle name="Accent1 7" xfId="19033" xr:uid="{00000000-0005-0000-0000-0000564A0000}"/>
    <cellStyle name="Accent1 7 2" xfId="19034" xr:uid="{00000000-0005-0000-0000-0000574A0000}"/>
    <cellStyle name="Accent1 7 2 2" xfId="19035" xr:uid="{00000000-0005-0000-0000-0000584A0000}"/>
    <cellStyle name="Accent1 7 2 2 2" xfId="19036" xr:uid="{00000000-0005-0000-0000-0000594A0000}"/>
    <cellStyle name="Accent1 7 2 3" xfId="19037" xr:uid="{00000000-0005-0000-0000-00005A4A0000}"/>
    <cellStyle name="Accent1 7 3" xfId="19038" xr:uid="{00000000-0005-0000-0000-00005B4A0000}"/>
    <cellStyle name="Accent1 7 4" xfId="19039" xr:uid="{00000000-0005-0000-0000-00005C4A0000}"/>
    <cellStyle name="Accent1 7 5" xfId="19040" xr:uid="{00000000-0005-0000-0000-00005D4A0000}"/>
    <cellStyle name="Accent1 70" xfId="19041" xr:uid="{00000000-0005-0000-0000-00005E4A0000}"/>
    <cellStyle name="Accent1 71" xfId="19042" xr:uid="{00000000-0005-0000-0000-00005F4A0000}"/>
    <cellStyle name="Accent1 72" xfId="19043" xr:uid="{00000000-0005-0000-0000-0000604A0000}"/>
    <cellStyle name="Accent1 73" xfId="19044" xr:uid="{00000000-0005-0000-0000-0000614A0000}"/>
    <cellStyle name="Accent1 74" xfId="19045" xr:uid="{00000000-0005-0000-0000-0000624A0000}"/>
    <cellStyle name="Accent1 75" xfId="19046" xr:uid="{00000000-0005-0000-0000-0000634A0000}"/>
    <cellStyle name="Accent1 76" xfId="19047" xr:uid="{00000000-0005-0000-0000-0000644A0000}"/>
    <cellStyle name="Accent1 77" xfId="19048" xr:uid="{00000000-0005-0000-0000-0000654A0000}"/>
    <cellStyle name="Accent1 78" xfId="19049" xr:uid="{00000000-0005-0000-0000-0000664A0000}"/>
    <cellStyle name="Accent1 79" xfId="19050" xr:uid="{00000000-0005-0000-0000-0000674A0000}"/>
    <cellStyle name="Accent1 8" xfId="19051" xr:uid="{00000000-0005-0000-0000-0000684A0000}"/>
    <cellStyle name="Accent1 8 2" xfId="19052" xr:uid="{00000000-0005-0000-0000-0000694A0000}"/>
    <cellStyle name="Accent1 8 2 2" xfId="19053" xr:uid="{00000000-0005-0000-0000-00006A4A0000}"/>
    <cellStyle name="Accent1 8 2 2 2" xfId="19054" xr:uid="{00000000-0005-0000-0000-00006B4A0000}"/>
    <cellStyle name="Accent1 8 2 3" xfId="19055" xr:uid="{00000000-0005-0000-0000-00006C4A0000}"/>
    <cellStyle name="Accent1 8 3" xfId="19056" xr:uid="{00000000-0005-0000-0000-00006D4A0000}"/>
    <cellStyle name="Accent1 8 4" xfId="19057" xr:uid="{00000000-0005-0000-0000-00006E4A0000}"/>
    <cellStyle name="Accent1 8 5" xfId="19058" xr:uid="{00000000-0005-0000-0000-00006F4A0000}"/>
    <cellStyle name="Accent1 80" xfId="19059" xr:uid="{00000000-0005-0000-0000-0000704A0000}"/>
    <cellStyle name="Accent1 81" xfId="19060" xr:uid="{00000000-0005-0000-0000-0000714A0000}"/>
    <cellStyle name="Accent1 82" xfId="19061" xr:uid="{00000000-0005-0000-0000-0000724A0000}"/>
    <cellStyle name="Accent1 83" xfId="19062" xr:uid="{00000000-0005-0000-0000-0000734A0000}"/>
    <cellStyle name="Accent1 84" xfId="19063" xr:uid="{00000000-0005-0000-0000-0000744A0000}"/>
    <cellStyle name="Accent1 85" xfId="19064" xr:uid="{00000000-0005-0000-0000-0000754A0000}"/>
    <cellStyle name="Accent1 86" xfId="19065" xr:uid="{00000000-0005-0000-0000-0000764A0000}"/>
    <cellStyle name="Accent1 87" xfId="19066" xr:uid="{00000000-0005-0000-0000-0000774A0000}"/>
    <cellStyle name="Accent1 88" xfId="19067" xr:uid="{00000000-0005-0000-0000-0000784A0000}"/>
    <cellStyle name="Accent1 89" xfId="19068" xr:uid="{00000000-0005-0000-0000-0000794A0000}"/>
    <cellStyle name="Accent1 9" xfId="19069" xr:uid="{00000000-0005-0000-0000-00007A4A0000}"/>
    <cellStyle name="Accent1 9 2" xfId="19070" xr:uid="{00000000-0005-0000-0000-00007B4A0000}"/>
    <cellStyle name="Accent1 9 2 2" xfId="19071" xr:uid="{00000000-0005-0000-0000-00007C4A0000}"/>
    <cellStyle name="Accent1 9 2 2 2" xfId="19072" xr:uid="{00000000-0005-0000-0000-00007D4A0000}"/>
    <cellStyle name="Accent1 9 2 3" xfId="19073" xr:uid="{00000000-0005-0000-0000-00007E4A0000}"/>
    <cellStyle name="Accent1 9 3" xfId="19074" xr:uid="{00000000-0005-0000-0000-00007F4A0000}"/>
    <cellStyle name="Accent1 9 4" xfId="19075" xr:uid="{00000000-0005-0000-0000-0000804A0000}"/>
    <cellStyle name="Accent1 9 5" xfId="19076" xr:uid="{00000000-0005-0000-0000-0000814A0000}"/>
    <cellStyle name="Accent1 90" xfId="19077" xr:uid="{00000000-0005-0000-0000-0000824A0000}"/>
    <cellStyle name="Accent1 91" xfId="19078" xr:uid="{00000000-0005-0000-0000-0000834A0000}"/>
    <cellStyle name="Accent1 92" xfId="19079" xr:uid="{00000000-0005-0000-0000-0000844A0000}"/>
    <cellStyle name="Accent1 93" xfId="19080" xr:uid="{00000000-0005-0000-0000-0000854A0000}"/>
    <cellStyle name="Accent1 94" xfId="19081" xr:uid="{00000000-0005-0000-0000-0000864A0000}"/>
    <cellStyle name="Accent1 95" xfId="19082" xr:uid="{00000000-0005-0000-0000-0000874A0000}"/>
    <cellStyle name="Accent1 96" xfId="19083" xr:uid="{00000000-0005-0000-0000-0000884A0000}"/>
    <cellStyle name="Accent1 97" xfId="19084" xr:uid="{00000000-0005-0000-0000-0000894A0000}"/>
    <cellStyle name="Accent1 98" xfId="19085" xr:uid="{00000000-0005-0000-0000-00008A4A0000}"/>
    <cellStyle name="Accent1 99" xfId="19086" xr:uid="{00000000-0005-0000-0000-00008B4A0000}"/>
    <cellStyle name="Accent2 10" xfId="19087" xr:uid="{00000000-0005-0000-0000-00008C4A0000}"/>
    <cellStyle name="Accent2 11" xfId="19088" xr:uid="{00000000-0005-0000-0000-00008D4A0000}"/>
    <cellStyle name="Accent2 12" xfId="19089" xr:uid="{00000000-0005-0000-0000-00008E4A0000}"/>
    <cellStyle name="Accent2 13" xfId="19090" xr:uid="{00000000-0005-0000-0000-00008F4A0000}"/>
    <cellStyle name="Accent2 14" xfId="19091" xr:uid="{00000000-0005-0000-0000-0000904A0000}"/>
    <cellStyle name="Accent2 15" xfId="19092" xr:uid="{00000000-0005-0000-0000-0000914A0000}"/>
    <cellStyle name="Accent2 16" xfId="19093" xr:uid="{00000000-0005-0000-0000-0000924A0000}"/>
    <cellStyle name="Accent2 17" xfId="19094" xr:uid="{00000000-0005-0000-0000-0000934A0000}"/>
    <cellStyle name="Accent2 18" xfId="19095" xr:uid="{00000000-0005-0000-0000-0000944A0000}"/>
    <cellStyle name="Accent2 19" xfId="19096" xr:uid="{00000000-0005-0000-0000-0000954A0000}"/>
    <cellStyle name="Accent2 2" xfId="19097" xr:uid="{00000000-0005-0000-0000-0000964A0000}"/>
    <cellStyle name="Accent2 2 2" xfId="19098" xr:uid="{00000000-0005-0000-0000-0000974A0000}"/>
    <cellStyle name="Accent2 2 2 2" xfId="19099" xr:uid="{00000000-0005-0000-0000-0000984A0000}"/>
    <cellStyle name="Accent2 2 2 2 2" xfId="19100" xr:uid="{00000000-0005-0000-0000-0000994A0000}"/>
    <cellStyle name="Accent2 2 2 2 2 2" xfId="19101" xr:uid="{00000000-0005-0000-0000-00009A4A0000}"/>
    <cellStyle name="Accent2 2 2 2 3" xfId="19102" xr:uid="{00000000-0005-0000-0000-00009B4A0000}"/>
    <cellStyle name="Accent2 2 2 3" xfId="19103" xr:uid="{00000000-0005-0000-0000-00009C4A0000}"/>
    <cellStyle name="Accent2 2 2 4" xfId="19104" xr:uid="{00000000-0005-0000-0000-00009D4A0000}"/>
    <cellStyle name="Accent2 2 3" xfId="19105" xr:uid="{00000000-0005-0000-0000-00009E4A0000}"/>
    <cellStyle name="Accent2 2 3 2" xfId="19106" xr:uid="{00000000-0005-0000-0000-00009F4A0000}"/>
    <cellStyle name="Accent2 2 3 2 2" xfId="19107" xr:uid="{00000000-0005-0000-0000-0000A04A0000}"/>
    <cellStyle name="Accent2 2 3 2 2 2" xfId="19108" xr:uid="{00000000-0005-0000-0000-0000A14A0000}"/>
    <cellStyle name="Accent2 2 3 3" xfId="19109" xr:uid="{00000000-0005-0000-0000-0000A24A0000}"/>
    <cellStyle name="Accent2 2 4" xfId="19110" xr:uid="{00000000-0005-0000-0000-0000A34A0000}"/>
    <cellStyle name="Accent2 2 4 2" xfId="19111" xr:uid="{00000000-0005-0000-0000-0000A44A0000}"/>
    <cellStyle name="Accent2 2 4 2 2" xfId="19112" xr:uid="{00000000-0005-0000-0000-0000A54A0000}"/>
    <cellStyle name="Accent2 2 4 2 2 2" xfId="19113" xr:uid="{00000000-0005-0000-0000-0000A64A0000}"/>
    <cellStyle name="Accent2 2 4 3" xfId="19114" xr:uid="{00000000-0005-0000-0000-0000A74A0000}"/>
    <cellStyle name="Accent2 2 5" xfId="19115" xr:uid="{00000000-0005-0000-0000-0000A84A0000}"/>
    <cellStyle name="Accent2 2 5 2" xfId="19116" xr:uid="{00000000-0005-0000-0000-0000A94A0000}"/>
    <cellStyle name="Accent2 2 5 2 2" xfId="19117" xr:uid="{00000000-0005-0000-0000-0000AA4A0000}"/>
    <cellStyle name="Accent2 2 6" xfId="19118" xr:uid="{00000000-0005-0000-0000-0000AB4A0000}"/>
    <cellStyle name="Accent2 2 7" xfId="19119" xr:uid="{00000000-0005-0000-0000-0000AC4A0000}"/>
    <cellStyle name="Accent2 2 8" xfId="19120" xr:uid="{00000000-0005-0000-0000-0000AD4A0000}"/>
    <cellStyle name="Accent2 20" xfId="19121" xr:uid="{00000000-0005-0000-0000-0000AE4A0000}"/>
    <cellStyle name="Accent2 21" xfId="19122" xr:uid="{00000000-0005-0000-0000-0000AF4A0000}"/>
    <cellStyle name="Accent2 22" xfId="19123" xr:uid="{00000000-0005-0000-0000-0000B04A0000}"/>
    <cellStyle name="Accent2 23" xfId="19124" xr:uid="{00000000-0005-0000-0000-0000B14A0000}"/>
    <cellStyle name="Accent2 24" xfId="19125" xr:uid="{00000000-0005-0000-0000-0000B24A0000}"/>
    <cellStyle name="Accent2 25" xfId="19126" xr:uid="{00000000-0005-0000-0000-0000B34A0000}"/>
    <cellStyle name="Accent2 26" xfId="19127" xr:uid="{00000000-0005-0000-0000-0000B44A0000}"/>
    <cellStyle name="Accent2 27" xfId="19128" xr:uid="{00000000-0005-0000-0000-0000B54A0000}"/>
    <cellStyle name="Accent2 28" xfId="19129" xr:uid="{00000000-0005-0000-0000-0000B64A0000}"/>
    <cellStyle name="Accent2 29" xfId="19130" xr:uid="{00000000-0005-0000-0000-0000B74A0000}"/>
    <cellStyle name="Accent2 3" xfId="19131" xr:uid="{00000000-0005-0000-0000-0000B84A0000}"/>
    <cellStyle name="Accent2 3 2" xfId="19132" xr:uid="{00000000-0005-0000-0000-0000B94A0000}"/>
    <cellStyle name="Accent2 3 2 2" xfId="19133" xr:uid="{00000000-0005-0000-0000-0000BA4A0000}"/>
    <cellStyle name="Accent2 3 2 2 2" xfId="19134" xr:uid="{00000000-0005-0000-0000-0000BB4A0000}"/>
    <cellStyle name="Accent2 3 2 3" xfId="19135" xr:uid="{00000000-0005-0000-0000-0000BC4A0000}"/>
    <cellStyle name="Accent2 3 3" xfId="19136" xr:uid="{00000000-0005-0000-0000-0000BD4A0000}"/>
    <cellStyle name="Accent2 3 4" xfId="19137" xr:uid="{00000000-0005-0000-0000-0000BE4A0000}"/>
    <cellStyle name="Accent2 3 5" xfId="19138" xr:uid="{00000000-0005-0000-0000-0000BF4A0000}"/>
    <cellStyle name="Accent2 3 6" xfId="19139" xr:uid="{00000000-0005-0000-0000-0000C04A0000}"/>
    <cellStyle name="Accent2 3 7" xfId="19140" xr:uid="{00000000-0005-0000-0000-0000C14A0000}"/>
    <cellStyle name="Accent2 30" xfId="19141" xr:uid="{00000000-0005-0000-0000-0000C24A0000}"/>
    <cellStyle name="Accent2 31" xfId="19142" xr:uid="{00000000-0005-0000-0000-0000C34A0000}"/>
    <cellStyle name="Accent2 32" xfId="19143" xr:uid="{00000000-0005-0000-0000-0000C44A0000}"/>
    <cellStyle name="Accent2 33" xfId="19144" xr:uid="{00000000-0005-0000-0000-0000C54A0000}"/>
    <cellStyle name="Accent2 34" xfId="19145" xr:uid="{00000000-0005-0000-0000-0000C64A0000}"/>
    <cellStyle name="Accent2 35" xfId="19146" xr:uid="{00000000-0005-0000-0000-0000C74A0000}"/>
    <cellStyle name="Accent2 36" xfId="19147" xr:uid="{00000000-0005-0000-0000-0000C84A0000}"/>
    <cellStyle name="Accent2 37" xfId="19148" xr:uid="{00000000-0005-0000-0000-0000C94A0000}"/>
    <cellStyle name="Accent2 38" xfId="19149" xr:uid="{00000000-0005-0000-0000-0000CA4A0000}"/>
    <cellStyle name="Accent2 39" xfId="19150" xr:uid="{00000000-0005-0000-0000-0000CB4A0000}"/>
    <cellStyle name="Accent2 4" xfId="19151" xr:uid="{00000000-0005-0000-0000-0000CC4A0000}"/>
    <cellStyle name="Accent2 4 2" xfId="19152" xr:uid="{00000000-0005-0000-0000-0000CD4A0000}"/>
    <cellStyle name="Accent2 4 2 2" xfId="19153" xr:uid="{00000000-0005-0000-0000-0000CE4A0000}"/>
    <cellStyle name="Accent2 4 2 2 2" xfId="19154" xr:uid="{00000000-0005-0000-0000-0000CF4A0000}"/>
    <cellStyle name="Accent2 4 2 3" xfId="19155" xr:uid="{00000000-0005-0000-0000-0000D04A0000}"/>
    <cellStyle name="Accent2 4 3" xfId="19156" xr:uid="{00000000-0005-0000-0000-0000D14A0000}"/>
    <cellStyle name="Accent2 4 4" xfId="19157" xr:uid="{00000000-0005-0000-0000-0000D24A0000}"/>
    <cellStyle name="Accent2 4 5" xfId="19158" xr:uid="{00000000-0005-0000-0000-0000D34A0000}"/>
    <cellStyle name="Accent2 4 6" xfId="19159" xr:uid="{00000000-0005-0000-0000-0000D44A0000}"/>
    <cellStyle name="Accent2 4 7" xfId="19160" xr:uid="{00000000-0005-0000-0000-0000D54A0000}"/>
    <cellStyle name="Accent2 40" xfId="19161" xr:uid="{00000000-0005-0000-0000-0000D64A0000}"/>
    <cellStyle name="Accent2 41" xfId="19162" xr:uid="{00000000-0005-0000-0000-0000D74A0000}"/>
    <cellStyle name="Accent2 42" xfId="19163" xr:uid="{00000000-0005-0000-0000-0000D84A0000}"/>
    <cellStyle name="Accent2 43" xfId="19164" xr:uid="{00000000-0005-0000-0000-0000D94A0000}"/>
    <cellStyle name="Accent2 44" xfId="19165" xr:uid="{00000000-0005-0000-0000-0000DA4A0000}"/>
    <cellStyle name="Accent2 45" xfId="19166" xr:uid="{00000000-0005-0000-0000-0000DB4A0000}"/>
    <cellStyle name="Accent2 46" xfId="19167" xr:uid="{00000000-0005-0000-0000-0000DC4A0000}"/>
    <cellStyle name="Accent2 47" xfId="19168" xr:uid="{00000000-0005-0000-0000-0000DD4A0000}"/>
    <cellStyle name="Accent2 48" xfId="19169" xr:uid="{00000000-0005-0000-0000-0000DE4A0000}"/>
    <cellStyle name="Accent2 49" xfId="19170" xr:uid="{00000000-0005-0000-0000-0000DF4A0000}"/>
    <cellStyle name="Accent2 5" xfId="19171" xr:uid="{00000000-0005-0000-0000-0000E04A0000}"/>
    <cellStyle name="Accent2 50" xfId="19172" xr:uid="{00000000-0005-0000-0000-0000E14A0000}"/>
    <cellStyle name="Accent2 51" xfId="19173" xr:uid="{00000000-0005-0000-0000-0000E24A0000}"/>
    <cellStyle name="Accent2 52" xfId="19174" xr:uid="{00000000-0005-0000-0000-0000E34A0000}"/>
    <cellStyle name="Accent2 53" xfId="19175" xr:uid="{00000000-0005-0000-0000-0000E44A0000}"/>
    <cellStyle name="Accent2 54" xfId="19176" xr:uid="{00000000-0005-0000-0000-0000E54A0000}"/>
    <cellStyle name="Accent2 55" xfId="19177" xr:uid="{00000000-0005-0000-0000-0000E64A0000}"/>
    <cellStyle name="Accent2 56" xfId="19178" xr:uid="{00000000-0005-0000-0000-0000E74A0000}"/>
    <cellStyle name="Accent2 57" xfId="19179" xr:uid="{00000000-0005-0000-0000-0000E84A0000}"/>
    <cellStyle name="Accent2 58" xfId="19180" xr:uid="{00000000-0005-0000-0000-0000E94A0000}"/>
    <cellStyle name="Accent2 59" xfId="19181" xr:uid="{00000000-0005-0000-0000-0000EA4A0000}"/>
    <cellStyle name="Accent2 6" xfId="19182" xr:uid="{00000000-0005-0000-0000-0000EB4A0000}"/>
    <cellStyle name="Accent2 60" xfId="19183" xr:uid="{00000000-0005-0000-0000-0000EC4A0000}"/>
    <cellStyle name="Accent2 61" xfId="19184" xr:uid="{00000000-0005-0000-0000-0000ED4A0000}"/>
    <cellStyle name="Accent2 62" xfId="19185" xr:uid="{00000000-0005-0000-0000-0000EE4A0000}"/>
    <cellStyle name="Accent2 63" xfId="19186" xr:uid="{00000000-0005-0000-0000-0000EF4A0000}"/>
    <cellStyle name="Accent2 64" xfId="19187" xr:uid="{00000000-0005-0000-0000-0000F04A0000}"/>
    <cellStyle name="Accent2 65" xfId="19188" xr:uid="{00000000-0005-0000-0000-0000F14A0000}"/>
    <cellStyle name="Accent2 66" xfId="19189" xr:uid="{00000000-0005-0000-0000-0000F24A0000}"/>
    <cellStyle name="Accent2 67" xfId="19190" xr:uid="{00000000-0005-0000-0000-0000F34A0000}"/>
    <cellStyle name="Accent2 68" xfId="19191" xr:uid="{00000000-0005-0000-0000-0000F44A0000}"/>
    <cellStyle name="Accent2 69" xfId="19192" xr:uid="{00000000-0005-0000-0000-0000F54A0000}"/>
    <cellStyle name="Accent2 7" xfId="19193" xr:uid="{00000000-0005-0000-0000-0000F64A0000}"/>
    <cellStyle name="Accent2 70" xfId="19194" xr:uid="{00000000-0005-0000-0000-0000F74A0000}"/>
    <cellStyle name="Accent2 71" xfId="19195" xr:uid="{00000000-0005-0000-0000-0000F84A0000}"/>
    <cellStyle name="Accent2 72" xfId="19196" xr:uid="{00000000-0005-0000-0000-0000F94A0000}"/>
    <cellStyle name="Accent2 73" xfId="19197" xr:uid="{00000000-0005-0000-0000-0000FA4A0000}"/>
    <cellStyle name="Accent2 74" xfId="19198" xr:uid="{00000000-0005-0000-0000-0000FB4A0000}"/>
    <cellStyle name="Accent2 75" xfId="19199" xr:uid="{00000000-0005-0000-0000-0000FC4A0000}"/>
    <cellStyle name="Accent2 8" xfId="19200" xr:uid="{00000000-0005-0000-0000-0000FD4A0000}"/>
    <cellStyle name="Accent2 9" xfId="19201" xr:uid="{00000000-0005-0000-0000-0000FE4A0000}"/>
    <cellStyle name="Accent3 10" xfId="19202" xr:uid="{00000000-0005-0000-0000-0000FF4A0000}"/>
    <cellStyle name="Accent3 11" xfId="19203" xr:uid="{00000000-0005-0000-0000-0000004B0000}"/>
    <cellStyle name="Accent3 12" xfId="19204" xr:uid="{00000000-0005-0000-0000-0000014B0000}"/>
    <cellStyle name="Accent3 13" xfId="19205" xr:uid="{00000000-0005-0000-0000-0000024B0000}"/>
    <cellStyle name="Accent3 14" xfId="19206" xr:uid="{00000000-0005-0000-0000-0000034B0000}"/>
    <cellStyle name="Accent3 15" xfId="19207" xr:uid="{00000000-0005-0000-0000-0000044B0000}"/>
    <cellStyle name="Accent3 16" xfId="19208" xr:uid="{00000000-0005-0000-0000-0000054B0000}"/>
    <cellStyle name="Accent3 17" xfId="19209" xr:uid="{00000000-0005-0000-0000-0000064B0000}"/>
    <cellStyle name="Accent3 18" xfId="19210" xr:uid="{00000000-0005-0000-0000-0000074B0000}"/>
    <cellStyle name="Accent3 19" xfId="19211" xr:uid="{00000000-0005-0000-0000-0000084B0000}"/>
    <cellStyle name="Accent3 2" xfId="19212" xr:uid="{00000000-0005-0000-0000-0000094B0000}"/>
    <cellStyle name="Accent3 2 2" xfId="19213" xr:uid="{00000000-0005-0000-0000-00000A4B0000}"/>
    <cellStyle name="Accent3 2 2 2" xfId="19214" xr:uid="{00000000-0005-0000-0000-00000B4B0000}"/>
    <cellStyle name="Accent3 2 2 2 2" xfId="19215" xr:uid="{00000000-0005-0000-0000-00000C4B0000}"/>
    <cellStyle name="Accent3 2 2 2 2 2" xfId="19216" xr:uid="{00000000-0005-0000-0000-00000D4B0000}"/>
    <cellStyle name="Accent3 2 2 2 3" xfId="19217" xr:uid="{00000000-0005-0000-0000-00000E4B0000}"/>
    <cellStyle name="Accent3 2 2 3" xfId="19218" xr:uid="{00000000-0005-0000-0000-00000F4B0000}"/>
    <cellStyle name="Accent3 2 2 4" xfId="19219" xr:uid="{00000000-0005-0000-0000-0000104B0000}"/>
    <cellStyle name="Accent3 2 3" xfId="19220" xr:uid="{00000000-0005-0000-0000-0000114B0000}"/>
    <cellStyle name="Accent3 2 3 2" xfId="19221" xr:uid="{00000000-0005-0000-0000-0000124B0000}"/>
    <cellStyle name="Accent3 2 3 2 2" xfId="19222" xr:uid="{00000000-0005-0000-0000-0000134B0000}"/>
    <cellStyle name="Accent3 2 3 2 2 2" xfId="19223" xr:uid="{00000000-0005-0000-0000-0000144B0000}"/>
    <cellStyle name="Accent3 2 3 3" xfId="19224" xr:uid="{00000000-0005-0000-0000-0000154B0000}"/>
    <cellStyle name="Accent3 2 4" xfId="19225" xr:uid="{00000000-0005-0000-0000-0000164B0000}"/>
    <cellStyle name="Accent3 2 4 2" xfId="19226" xr:uid="{00000000-0005-0000-0000-0000174B0000}"/>
    <cellStyle name="Accent3 2 4 2 2" xfId="19227" xr:uid="{00000000-0005-0000-0000-0000184B0000}"/>
    <cellStyle name="Accent3 2 4 2 2 2" xfId="19228" xr:uid="{00000000-0005-0000-0000-0000194B0000}"/>
    <cellStyle name="Accent3 2 4 3" xfId="19229" xr:uid="{00000000-0005-0000-0000-00001A4B0000}"/>
    <cellStyle name="Accent3 2 5" xfId="19230" xr:uid="{00000000-0005-0000-0000-00001B4B0000}"/>
    <cellStyle name="Accent3 2 5 2" xfId="19231" xr:uid="{00000000-0005-0000-0000-00001C4B0000}"/>
    <cellStyle name="Accent3 2 5 2 2" xfId="19232" xr:uid="{00000000-0005-0000-0000-00001D4B0000}"/>
    <cellStyle name="Accent3 2 6" xfId="19233" xr:uid="{00000000-0005-0000-0000-00001E4B0000}"/>
    <cellStyle name="Accent3 2 7" xfId="19234" xr:uid="{00000000-0005-0000-0000-00001F4B0000}"/>
    <cellStyle name="Accent3 2 8" xfId="19235" xr:uid="{00000000-0005-0000-0000-0000204B0000}"/>
    <cellStyle name="Accent3 20" xfId="19236" xr:uid="{00000000-0005-0000-0000-0000214B0000}"/>
    <cellStyle name="Accent3 21" xfId="19237" xr:uid="{00000000-0005-0000-0000-0000224B0000}"/>
    <cellStyle name="Accent3 22" xfId="19238" xr:uid="{00000000-0005-0000-0000-0000234B0000}"/>
    <cellStyle name="Accent3 23" xfId="19239" xr:uid="{00000000-0005-0000-0000-0000244B0000}"/>
    <cellStyle name="Accent3 24" xfId="19240" xr:uid="{00000000-0005-0000-0000-0000254B0000}"/>
    <cellStyle name="Accent3 25" xfId="19241" xr:uid="{00000000-0005-0000-0000-0000264B0000}"/>
    <cellStyle name="Accent3 26" xfId="19242" xr:uid="{00000000-0005-0000-0000-0000274B0000}"/>
    <cellStyle name="Accent3 27" xfId="19243" xr:uid="{00000000-0005-0000-0000-0000284B0000}"/>
    <cellStyle name="Accent3 28" xfId="19244" xr:uid="{00000000-0005-0000-0000-0000294B0000}"/>
    <cellStyle name="Accent3 29" xfId="19245" xr:uid="{00000000-0005-0000-0000-00002A4B0000}"/>
    <cellStyle name="Accent3 3" xfId="19246" xr:uid="{00000000-0005-0000-0000-00002B4B0000}"/>
    <cellStyle name="Accent3 3 2" xfId="19247" xr:uid="{00000000-0005-0000-0000-00002C4B0000}"/>
    <cellStyle name="Accent3 3 2 2" xfId="19248" xr:uid="{00000000-0005-0000-0000-00002D4B0000}"/>
    <cellStyle name="Accent3 3 2 2 2" xfId="19249" xr:uid="{00000000-0005-0000-0000-00002E4B0000}"/>
    <cellStyle name="Accent3 3 2 3" xfId="19250" xr:uid="{00000000-0005-0000-0000-00002F4B0000}"/>
    <cellStyle name="Accent3 3 3" xfId="19251" xr:uid="{00000000-0005-0000-0000-0000304B0000}"/>
    <cellStyle name="Accent3 3 4" xfId="19252" xr:uid="{00000000-0005-0000-0000-0000314B0000}"/>
    <cellStyle name="Accent3 3 5" xfId="19253" xr:uid="{00000000-0005-0000-0000-0000324B0000}"/>
    <cellStyle name="Accent3 3 6" xfId="19254" xr:uid="{00000000-0005-0000-0000-0000334B0000}"/>
    <cellStyle name="Accent3 3 7" xfId="19255" xr:uid="{00000000-0005-0000-0000-0000344B0000}"/>
    <cellStyle name="Accent3 30" xfId="19256" xr:uid="{00000000-0005-0000-0000-0000354B0000}"/>
    <cellStyle name="Accent3 31" xfId="19257" xr:uid="{00000000-0005-0000-0000-0000364B0000}"/>
    <cellStyle name="Accent3 32" xfId="19258" xr:uid="{00000000-0005-0000-0000-0000374B0000}"/>
    <cellStyle name="Accent3 33" xfId="19259" xr:uid="{00000000-0005-0000-0000-0000384B0000}"/>
    <cellStyle name="Accent3 34" xfId="19260" xr:uid="{00000000-0005-0000-0000-0000394B0000}"/>
    <cellStyle name="Accent3 35" xfId="19261" xr:uid="{00000000-0005-0000-0000-00003A4B0000}"/>
    <cellStyle name="Accent3 36" xfId="19262" xr:uid="{00000000-0005-0000-0000-00003B4B0000}"/>
    <cellStyle name="Accent3 37" xfId="19263" xr:uid="{00000000-0005-0000-0000-00003C4B0000}"/>
    <cellStyle name="Accent3 38" xfId="19264" xr:uid="{00000000-0005-0000-0000-00003D4B0000}"/>
    <cellStyle name="Accent3 39" xfId="19265" xr:uid="{00000000-0005-0000-0000-00003E4B0000}"/>
    <cellStyle name="Accent3 4" xfId="19266" xr:uid="{00000000-0005-0000-0000-00003F4B0000}"/>
    <cellStyle name="Accent3 4 2" xfId="19267" xr:uid="{00000000-0005-0000-0000-0000404B0000}"/>
    <cellStyle name="Accent3 4 2 2" xfId="19268" xr:uid="{00000000-0005-0000-0000-0000414B0000}"/>
    <cellStyle name="Accent3 4 2 2 2" xfId="19269" xr:uid="{00000000-0005-0000-0000-0000424B0000}"/>
    <cellStyle name="Accent3 4 2 3" xfId="19270" xr:uid="{00000000-0005-0000-0000-0000434B0000}"/>
    <cellStyle name="Accent3 4 3" xfId="19271" xr:uid="{00000000-0005-0000-0000-0000444B0000}"/>
    <cellStyle name="Accent3 4 4" xfId="19272" xr:uid="{00000000-0005-0000-0000-0000454B0000}"/>
    <cellStyle name="Accent3 4 5" xfId="19273" xr:uid="{00000000-0005-0000-0000-0000464B0000}"/>
    <cellStyle name="Accent3 4 6" xfId="19274" xr:uid="{00000000-0005-0000-0000-0000474B0000}"/>
    <cellStyle name="Accent3 4 7" xfId="19275" xr:uid="{00000000-0005-0000-0000-0000484B0000}"/>
    <cellStyle name="Accent3 40" xfId="19276" xr:uid="{00000000-0005-0000-0000-0000494B0000}"/>
    <cellStyle name="Accent3 41" xfId="19277" xr:uid="{00000000-0005-0000-0000-00004A4B0000}"/>
    <cellStyle name="Accent3 42" xfId="19278" xr:uid="{00000000-0005-0000-0000-00004B4B0000}"/>
    <cellStyle name="Accent3 43" xfId="19279" xr:uid="{00000000-0005-0000-0000-00004C4B0000}"/>
    <cellStyle name="Accent3 44" xfId="19280" xr:uid="{00000000-0005-0000-0000-00004D4B0000}"/>
    <cellStyle name="Accent3 45" xfId="19281" xr:uid="{00000000-0005-0000-0000-00004E4B0000}"/>
    <cellStyle name="Accent3 46" xfId="19282" xr:uid="{00000000-0005-0000-0000-00004F4B0000}"/>
    <cellStyle name="Accent3 47" xfId="19283" xr:uid="{00000000-0005-0000-0000-0000504B0000}"/>
    <cellStyle name="Accent3 48" xfId="19284" xr:uid="{00000000-0005-0000-0000-0000514B0000}"/>
    <cellStyle name="Accent3 49" xfId="19285" xr:uid="{00000000-0005-0000-0000-0000524B0000}"/>
    <cellStyle name="Accent3 5" xfId="19286" xr:uid="{00000000-0005-0000-0000-0000534B0000}"/>
    <cellStyle name="Accent3 50" xfId="19287" xr:uid="{00000000-0005-0000-0000-0000544B0000}"/>
    <cellStyle name="Accent3 51" xfId="19288" xr:uid="{00000000-0005-0000-0000-0000554B0000}"/>
    <cellStyle name="Accent3 52" xfId="19289" xr:uid="{00000000-0005-0000-0000-0000564B0000}"/>
    <cellStyle name="Accent3 53" xfId="19290" xr:uid="{00000000-0005-0000-0000-0000574B0000}"/>
    <cellStyle name="Accent3 54" xfId="19291" xr:uid="{00000000-0005-0000-0000-0000584B0000}"/>
    <cellStyle name="Accent3 55" xfId="19292" xr:uid="{00000000-0005-0000-0000-0000594B0000}"/>
    <cellStyle name="Accent3 56" xfId="19293" xr:uid="{00000000-0005-0000-0000-00005A4B0000}"/>
    <cellStyle name="Accent3 57" xfId="19294" xr:uid="{00000000-0005-0000-0000-00005B4B0000}"/>
    <cellStyle name="Accent3 58" xfId="19295" xr:uid="{00000000-0005-0000-0000-00005C4B0000}"/>
    <cellStyle name="Accent3 59" xfId="19296" xr:uid="{00000000-0005-0000-0000-00005D4B0000}"/>
    <cellStyle name="Accent3 6" xfId="19297" xr:uid="{00000000-0005-0000-0000-00005E4B0000}"/>
    <cellStyle name="Accent3 60" xfId="19298" xr:uid="{00000000-0005-0000-0000-00005F4B0000}"/>
    <cellStyle name="Accent3 61" xfId="19299" xr:uid="{00000000-0005-0000-0000-0000604B0000}"/>
    <cellStyle name="Accent3 62" xfId="19300" xr:uid="{00000000-0005-0000-0000-0000614B0000}"/>
    <cellStyle name="Accent3 63" xfId="19301" xr:uid="{00000000-0005-0000-0000-0000624B0000}"/>
    <cellStyle name="Accent3 64" xfId="19302" xr:uid="{00000000-0005-0000-0000-0000634B0000}"/>
    <cellStyle name="Accent3 65" xfId="19303" xr:uid="{00000000-0005-0000-0000-0000644B0000}"/>
    <cellStyle name="Accent3 66" xfId="19304" xr:uid="{00000000-0005-0000-0000-0000654B0000}"/>
    <cellStyle name="Accent3 67" xfId="19305" xr:uid="{00000000-0005-0000-0000-0000664B0000}"/>
    <cellStyle name="Accent3 68" xfId="19306" xr:uid="{00000000-0005-0000-0000-0000674B0000}"/>
    <cellStyle name="Accent3 69" xfId="19307" xr:uid="{00000000-0005-0000-0000-0000684B0000}"/>
    <cellStyle name="Accent3 7" xfId="19308" xr:uid="{00000000-0005-0000-0000-0000694B0000}"/>
    <cellStyle name="Accent3 70" xfId="19309" xr:uid="{00000000-0005-0000-0000-00006A4B0000}"/>
    <cellStyle name="Accent3 71" xfId="19310" xr:uid="{00000000-0005-0000-0000-00006B4B0000}"/>
    <cellStyle name="Accent3 72" xfId="19311" xr:uid="{00000000-0005-0000-0000-00006C4B0000}"/>
    <cellStyle name="Accent3 73" xfId="19312" xr:uid="{00000000-0005-0000-0000-00006D4B0000}"/>
    <cellStyle name="Accent3 74" xfId="19313" xr:uid="{00000000-0005-0000-0000-00006E4B0000}"/>
    <cellStyle name="Accent3 75" xfId="19314" xr:uid="{00000000-0005-0000-0000-00006F4B0000}"/>
    <cellStyle name="Accent3 8" xfId="19315" xr:uid="{00000000-0005-0000-0000-0000704B0000}"/>
    <cellStyle name="Accent3 9" xfId="19316" xr:uid="{00000000-0005-0000-0000-0000714B0000}"/>
    <cellStyle name="Accent4 10" xfId="19317" xr:uid="{00000000-0005-0000-0000-0000724B0000}"/>
    <cellStyle name="Accent4 10 2" xfId="19318" xr:uid="{00000000-0005-0000-0000-0000734B0000}"/>
    <cellStyle name="Accent4 10 2 2" xfId="19319" xr:uid="{00000000-0005-0000-0000-0000744B0000}"/>
    <cellStyle name="Accent4 10 2 2 2" xfId="19320" xr:uid="{00000000-0005-0000-0000-0000754B0000}"/>
    <cellStyle name="Accent4 10 2 3" xfId="19321" xr:uid="{00000000-0005-0000-0000-0000764B0000}"/>
    <cellStyle name="Accent4 10 3" xfId="19322" xr:uid="{00000000-0005-0000-0000-0000774B0000}"/>
    <cellStyle name="Accent4 10 4" xfId="19323" xr:uid="{00000000-0005-0000-0000-0000784B0000}"/>
    <cellStyle name="Accent4 10 5" xfId="19324" xr:uid="{00000000-0005-0000-0000-0000794B0000}"/>
    <cellStyle name="Accent4 100" xfId="19325" xr:uid="{00000000-0005-0000-0000-00007A4B0000}"/>
    <cellStyle name="Accent4 101" xfId="19326" xr:uid="{00000000-0005-0000-0000-00007B4B0000}"/>
    <cellStyle name="Accent4 102" xfId="19327" xr:uid="{00000000-0005-0000-0000-00007C4B0000}"/>
    <cellStyle name="Accent4 103" xfId="19328" xr:uid="{00000000-0005-0000-0000-00007D4B0000}"/>
    <cellStyle name="Accent4 104" xfId="19329" xr:uid="{00000000-0005-0000-0000-00007E4B0000}"/>
    <cellStyle name="Accent4 105" xfId="19330" xr:uid="{00000000-0005-0000-0000-00007F4B0000}"/>
    <cellStyle name="Accent4 106" xfId="19331" xr:uid="{00000000-0005-0000-0000-0000804B0000}"/>
    <cellStyle name="Accent4 107" xfId="19332" xr:uid="{00000000-0005-0000-0000-0000814B0000}"/>
    <cellStyle name="Accent4 108" xfId="19333" xr:uid="{00000000-0005-0000-0000-0000824B0000}"/>
    <cellStyle name="Accent4 109" xfId="19334" xr:uid="{00000000-0005-0000-0000-0000834B0000}"/>
    <cellStyle name="Accent4 11" xfId="19335" xr:uid="{00000000-0005-0000-0000-0000844B0000}"/>
    <cellStyle name="Accent4 11 2" xfId="19336" xr:uid="{00000000-0005-0000-0000-0000854B0000}"/>
    <cellStyle name="Accent4 11 2 2" xfId="19337" xr:uid="{00000000-0005-0000-0000-0000864B0000}"/>
    <cellStyle name="Accent4 11 2 2 2" xfId="19338" xr:uid="{00000000-0005-0000-0000-0000874B0000}"/>
    <cellStyle name="Accent4 11 2 3" xfId="19339" xr:uid="{00000000-0005-0000-0000-0000884B0000}"/>
    <cellStyle name="Accent4 11 3" xfId="19340" xr:uid="{00000000-0005-0000-0000-0000894B0000}"/>
    <cellStyle name="Accent4 11 4" xfId="19341" xr:uid="{00000000-0005-0000-0000-00008A4B0000}"/>
    <cellStyle name="Accent4 11 5" xfId="19342" xr:uid="{00000000-0005-0000-0000-00008B4B0000}"/>
    <cellStyle name="Accent4 110" xfId="19343" xr:uid="{00000000-0005-0000-0000-00008C4B0000}"/>
    <cellStyle name="Accent4 111" xfId="19344" xr:uid="{00000000-0005-0000-0000-00008D4B0000}"/>
    <cellStyle name="Accent4 112" xfId="19345" xr:uid="{00000000-0005-0000-0000-00008E4B0000}"/>
    <cellStyle name="Accent4 113" xfId="19346" xr:uid="{00000000-0005-0000-0000-00008F4B0000}"/>
    <cellStyle name="Accent4 114" xfId="19347" xr:uid="{00000000-0005-0000-0000-0000904B0000}"/>
    <cellStyle name="Accent4 115" xfId="19348" xr:uid="{00000000-0005-0000-0000-0000914B0000}"/>
    <cellStyle name="Accent4 116" xfId="19349" xr:uid="{00000000-0005-0000-0000-0000924B0000}"/>
    <cellStyle name="Accent4 117" xfId="19350" xr:uid="{00000000-0005-0000-0000-0000934B0000}"/>
    <cellStyle name="Accent4 118" xfId="19351" xr:uid="{00000000-0005-0000-0000-0000944B0000}"/>
    <cellStyle name="Accent4 12" xfId="19352" xr:uid="{00000000-0005-0000-0000-0000954B0000}"/>
    <cellStyle name="Accent4 12 2" xfId="19353" xr:uid="{00000000-0005-0000-0000-0000964B0000}"/>
    <cellStyle name="Accent4 12 2 2" xfId="19354" xr:uid="{00000000-0005-0000-0000-0000974B0000}"/>
    <cellStyle name="Accent4 12 2 2 2" xfId="19355" xr:uid="{00000000-0005-0000-0000-0000984B0000}"/>
    <cellStyle name="Accent4 12 2 3" xfId="19356" xr:uid="{00000000-0005-0000-0000-0000994B0000}"/>
    <cellStyle name="Accent4 12 3" xfId="19357" xr:uid="{00000000-0005-0000-0000-00009A4B0000}"/>
    <cellStyle name="Accent4 12 4" xfId="19358" xr:uid="{00000000-0005-0000-0000-00009B4B0000}"/>
    <cellStyle name="Accent4 12 5" xfId="19359" xr:uid="{00000000-0005-0000-0000-00009C4B0000}"/>
    <cellStyle name="Accent4 13" xfId="19360" xr:uid="{00000000-0005-0000-0000-00009D4B0000}"/>
    <cellStyle name="Accent4 13 2" xfId="19361" xr:uid="{00000000-0005-0000-0000-00009E4B0000}"/>
    <cellStyle name="Accent4 13 2 2" xfId="19362" xr:uid="{00000000-0005-0000-0000-00009F4B0000}"/>
    <cellStyle name="Accent4 13 2 2 2" xfId="19363" xr:uid="{00000000-0005-0000-0000-0000A04B0000}"/>
    <cellStyle name="Accent4 13 2 3" xfId="19364" xr:uid="{00000000-0005-0000-0000-0000A14B0000}"/>
    <cellStyle name="Accent4 13 3" xfId="19365" xr:uid="{00000000-0005-0000-0000-0000A24B0000}"/>
    <cellStyle name="Accent4 13 4" xfId="19366" xr:uid="{00000000-0005-0000-0000-0000A34B0000}"/>
    <cellStyle name="Accent4 13 5" xfId="19367" xr:uid="{00000000-0005-0000-0000-0000A44B0000}"/>
    <cellStyle name="Accent4 14" xfId="19368" xr:uid="{00000000-0005-0000-0000-0000A54B0000}"/>
    <cellStyle name="Accent4 14 2" xfId="19369" xr:uid="{00000000-0005-0000-0000-0000A64B0000}"/>
    <cellStyle name="Accent4 14 2 2" xfId="19370" xr:uid="{00000000-0005-0000-0000-0000A74B0000}"/>
    <cellStyle name="Accent4 14 2 2 2" xfId="19371" xr:uid="{00000000-0005-0000-0000-0000A84B0000}"/>
    <cellStyle name="Accent4 14 2 3" xfId="19372" xr:uid="{00000000-0005-0000-0000-0000A94B0000}"/>
    <cellStyle name="Accent4 14 3" xfId="19373" xr:uid="{00000000-0005-0000-0000-0000AA4B0000}"/>
    <cellStyle name="Accent4 14 4" xfId="19374" xr:uid="{00000000-0005-0000-0000-0000AB4B0000}"/>
    <cellStyle name="Accent4 14 5" xfId="19375" xr:uid="{00000000-0005-0000-0000-0000AC4B0000}"/>
    <cellStyle name="Accent4 15" xfId="19376" xr:uid="{00000000-0005-0000-0000-0000AD4B0000}"/>
    <cellStyle name="Accent4 15 2" xfId="19377" xr:uid="{00000000-0005-0000-0000-0000AE4B0000}"/>
    <cellStyle name="Accent4 15 2 2" xfId="19378" xr:uid="{00000000-0005-0000-0000-0000AF4B0000}"/>
    <cellStyle name="Accent4 15 2 2 2" xfId="19379" xr:uid="{00000000-0005-0000-0000-0000B04B0000}"/>
    <cellStyle name="Accent4 15 2 3" xfId="19380" xr:uid="{00000000-0005-0000-0000-0000B14B0000}"/>
    <cellStyle name="Accent4 15 3" xfId="19381" xr:uid="{00000000-0005-0000-0000-0000B24B0000}"/>
    <cellStyle name="Accent4 15 4" xfId="19382" xr:uid="{00000000-0005-0000-0000-0000B34B0000}"/>
    <cellStyle name="Accent4 15 5" xfId="19383" xr:uid="{00000000-0005-0000-0000-0000B44B0000}"/>
    <cellStyle name="Accent4 16" xfId="19384" xr:uid="{00000000-0005-0000-0000-0000B54B0000}"/>
    <cellStyle name="Accent4 16 2" xfId="19385" xr:uid="{00000000-0005-0000-0000-0000B64B0000}"/>
    <cellStyle name="Accent4 16 2 2" xfId="19386" xr:uid="{00000000-0005-0000-0000-0000B74B0000}"/>
    <cellStyle name="Accent4 16 2 2 2" xfId="19387" xr:uid="{00000000-0005-0000-0000-0000B84B0000}"/>
    <cellStyle name="Accent4 16 2 3" xfId="19388" xr:uid="{00000000-0005-0000-0000-0000B94B0000}"/>
    <cellStyle name="Accent4 16 3" xfId="19389" xr:uid="{00000000-0005-0000-0000-0000BA4B0000}"/>
    <cellStyle name="Accent4 16 4" xfId="19390" xr:uid="{00000000-0005-0000-0000-0000BB4B0000}"/>
    <cellStyle name="Accent4 16 5" xfId="19391" xr:uid="{00000000-0005-0000-0000-0000BC4B0000}"/>
    <cellStyle name="Accent4 17" xfId="19392" xr:uid="{00000000-0005-0000-0000-0000BD4B0000}"/>
    <cellStyle name="Accent4 17 2" xfId="19393" xr:uid="{00000000-0005-0000-0000-0000BE4B0000}"/>
    <cellStyle name="Accent4 17 2 2" xfId="19394" xr:uid="{00000000-0005-0000-0000-0000BF4B0000}"/>
    <cellStyle name="Accent4 17 2 2 2" xfId="19395" xr:uid="{00000000-0005-0000-0000-0000C04B0000}"/>
    <cellStyle name="Accent4 17 2 3" xfId="19396" xr:uid="{00000000-0005-0000-0000-0000C14B0000}"/>
    <cellStyle name="Accent4 17 3" xfId="19397" xr:uid="{00000000-0005-0000-0000-0000C24B0000}"/>
    <cellStyle name="Accent4 17 4" xfId="19398" xr:uid="{00000000-0005-0000-0000-0000C34B0000}"/>
    <cellStyle name="Accent4 17 5" xfId="19399" xr:uid="{00000000-0005-0000-0000-0000C44B0000}"/>
    <cellStyle name="Accent4 18" xfId="19400" xr:uid="{00000000-0005-0000-0000-0000C54B0000}"/>
    <cellStyle name="Accent4 18 2" xfId="19401" xr:uid="{00000000-0005-0000-0000-0000C64B0000}"/>
    <cellStyle name="Accent4 18 2 2" xfId="19402" xr:uid="{00000000-0005-0000-0000-0000C74B0000}"/>
    <cellStyle name="Accent4 18 2 2 2" xfId="19403" xr:uid="{00000000-0005-0000-0000-0000C84B0000}"/>
    <cellStyle name="Accent4 18 2 3" xfId="19404" xr:uid="{00000000-0005-0000-0000-0000C94B0000}"/>
    <cellStyle name="Accent4 18 3" xfId="19405" xr:uid="{00000000-0005-0000-0000-0000CA4B0000}"/>
    <cellStyle name="Accent4 18 4" xfId="19406" xr:uid="{00000000-0005-0000-0000-0000CB4B0000}"/>
    <cellStyle name="Accent4 18 5" xfId="19407" xr:uid="{00000000-0005-0000-0000-0000CC4B0000}"/>
    <cellStyle name="Accent4 19" xfId="19408" xr:uid="{00000000-0005-0000-0000-0000CD4B0000}"/>
    <cellStyle name="Accent4 19 2" xfId="19409" xr:uid="{00000000-0005-0000-0000-0000CE4B0000}"/>
    <cellStyle name="Accent4 19 2 2" xfId="19410" xr:uid="{00000000-0005-0000-0000-0000CF4B0000}"/>
    <cellStyle name="Accent4 19 2 2 2" xfId="19411" xr:uid="{00000000-0005-0000-0000-0000D04B0000}"/>
    <cellStyle name="Accent4 19 2 3" xfId="19412" xr:uid="{00000000-0005-0000-0000-0000D14B0000}"/>
    <cellStyle name="Accent4 19 3" xfId="19413" xr:uid="{00000000-0005-0000-0000-0000D24B0000}"/>
    <cellStyle name="Accent4 19 4" xfId="19414" xr:uid="{00000000-0005-0000-0000-0000D34B0000}"/>
    <cellStyle name="Accent4 19 5" xfId="19415" xr:uid="{00000000-0005-0000-0000-0000D44B0000}"/>
    <cellStyle name="Accent4 2" xfId="19416" xr:uid="{00000000-0005-0000-0000-0000D54B0000}"/>
    <cellStyle name="Accent4 2 2" xfId="19417" xr:uid="{00000000-0005-0000-0000-0000D64B0000}"/>
    <cellStyle name="Accent4 2 2 2" xfId="19418" xr:uid="{00000000-0005-0000-0000-0000D74B0000}"/>
    <cellStyle name="Accent4 2 2 2 2" xfId="19419" xr:uid="{00000000-0005-0000-0000-0000D84B0000}"/>
    <cellStyle name="Accent4 2 2 2 2 2" xfId="19420" xr:uid="{00000000-0005-0000-0000-0000D94B0000}"/>
    <cellStyle name="Accent4 2 2 2 2 3" xfId="19421" xr:uid="{00000000-0005-0000-0000-0000DA4B0000}"/>
    <cellStyle name="Accent4 2 2 2 3" xfId="19422" xr:uid="{00000000-0005-0000-0000-0000DB4B0000}"/>
    <cellStyle name="Accent4 2 2 2 4" xfId="19423" xr:uid="{00000000-0005-0000-0000-0000DC4B0000}"/>
    <cellStyle name="Accent4 2 2 3" xfId="19424" xr:uid="{00000000-0005-0000-0000-0000DD4B0000}"/>
    <cellStyle name="Accent4 2 2 4" xfId="19425" xr:uid="{00000000-0005-0000-0000-0000DE4B0000}"/>
    <cellStyle name="Accent4 2 2 5" xfId="19426" xr:uid="{00000000-0005-0000-0000-0000DF4B0000}"/>
    <cellStyle name="Accent4 2 3" xfId="19427" xr:uid="{00000000-0005-0000-0000-0000E04B0000}"/>
    <cellStyle name="Accent4 2 3 2" xfId="19428" xr:uid="{00000000-0005-0000-0000-0000E14B0000}"/>
    <cellStyle name="Accent4 2 3 2 2" xfId="19429" xr:uid="{00000000-0005-0000-0000-0000E24B0000}"/>
    <cellStyle name="Accent4 2 3 2 2 2" xfId="19430" xr:uid="{00000000-0005-0000-0000-0000E34B0000}"/>
    <cellStyle name="Accent4 2 3 2 3" xfId="19431" xr:uid="{00000000-0005-0000-0000-0000E44B0000}"/>
    <cellStyle name="Accent4 2 3 3" xfId="19432" xr:uid="{00000000-0005-0000-0000-0000E54B0000}"/>
    <cellStyle name="Accent4 2 3 4" xfId="19433" xr:uid="{00000000-0005-0000-0000-0000E64B0000}"/>
    <cellStyle name="Accent4 2 3 5" xfId="19434" xr:uid="{00000000-0005-0000-0000-0000E74B0000}"/>
    <cellStyle name="Accent4 2 4" xfId="19435" xr:uid="{00000000-0005-0000-0000-0000E84B0000}"/>
    <cellStyle name="Accent4 2 4 2" xfId="19436" xr:uid="{00000000-0005-0000-0000-0000E94B0000}"/>
    <cellStyle name="Accent4 2 4 2 2" xfId="19437" xr:uid="{00000000-0005-0000-0000-0000EA4B0000}"/>
    <cellStyle name="Accent4 2 4 2 2 2" xfId="19438" xr:uid="{00000000-0005-0000-0000-0000EB4B0000}"/>
    <cellStyle name="Accent4 2 4 2 3" xfId="19439" xr:uid="{00000000-0005-0000-0000-0000EC4B0000}"/>
    <cellStyle name="Accent4 2 4 3" xfId="19440" xr:uid="{00000000-0005-0000-0000-0000ED4B0000}"/>
    <cellStyle name="Accent4 2 4 4" xfId="19441" xr:uid="{00000000-0005-0000-0000-0000EE4B0000}"/>
    <cellStyle name="Accent4 2 4 5" xfId="19442" xr:uid="{00000000-0005-0000-0000-0000EF4B0000}"/>
    <cellStyle name="Accent4 2 5" xfId="19443" xr:uid="{00000000-0005-0000-0000-0000F04B0000}"/>
    <cellStyle name="Accent4 2 5 2" xfId="19444" xr:uid="{00000000-0005-0000-0000-0000F14B0000}"/>
    <cellStyle name="Accent4 2 5 2 2" xfId="19445" xr:uid="{00000000-0005-0000-0000-0000F24B0000}"/>
    <cellStyle name="Accent4 2 5 3" xfId="19446" xr:uid="{00000000-0005-0000-0000-0000F34B0000}"/>
    <cellStyle name="Accent4 2 6" xfId="19447" xr:uid="{00000000-0005-0000-0000-0000F44B0000}"/>
    <cellStyle name="Accent4 2 7" xfId="19448" xr:uid="{00000000-0005-0000-0000-0000F54B0000}"/>
    <cellStyle name="Accent4 2 8" xfId="19449" xr:uid="{00000000-0005-0000-0000-0000F64B0000}"/>
    <cellStyle name="Accent4 2 9" xfId="19450" xr:uid="{00000000-0005-0000-0000-0000F74B0000}"/>
    <cellStyle name="Accent4 20" xfId="19451" xr:uid="{00000000-0005-0000-0000-0000F84B0000}"/>
    <cellStyle name="Accent4 20 2" xfId="19452" xr:uid="{00000000-0005-0000-0000-0000F94B0000}"/>
    <cellStyle name="Accent4 20 2 2" xfId="19453" xr:uid="{00000000-0005-0000-0000-0000FA4B0000}"/>
    <cellStyle name="Accent4 20 2 2 2" xfId="19454" xr:uid="{00000000-0005-0000-0000-0000FB4B0000}"/>
    <cellStyle name="Accent4 20 2 3" xfId="19455" xr:uid="{00000000-0005-0000-0000-0000FC4B0000}"/>
    <cellStyle name="Accent4 20 3" xfId="19456" xr:uid="{00000000-0005-0000-0000-0000FD4B0000}"/>
    <cellStyle name="Accent4 20 4" xfId="19457" xr:uid="{00000000-0005-0000-0000-0000FE4B0000}"/>
    <cellStyle name="Accent4 20 5" xfId="19458" xr:uid="{00000000-0005-0000-0000-0000FF4B0000}"/>
    <cellStyle name="Accent4 21" xfId="19459" xr:uid="{00000000-0005-0000-0000-0000004C0000}"/>
    <cellStyle name="Accent4 21 2" xfId="19460" xr:uid="{00000000-0005-0000-0000-0000014C0000}"/>
    <cellStyle name="Accent4 21 2 2" xfId="19461" xr:uid="{00000000-0005-0000-0000-0000024C0000}"/>
    <cellStyle name="Accent4 21 2 2 2" xfId="19462" xr:uid="{00000000-0005-0000-0000-0000034C0000}"/>
    <cellStyle name="Accent4 21 2 3" xfId="19463" xr:uid="{00000000-0005-0000-0000-0000044C0000}"/>
    <cellStyle name="Accent4 21 3" xfId="19464" xr:uid="{00000000-0005-0000-0000-0000054C0000}"/>
    <cellStyle name="Accent4 21 4" xfId="19465" xr:uid="{00000000-0005-0000-0000-0000064C0000}"/>
    <cellStyle name="Accent4 21 5" xfId="19466" xr:uid="{00000000-0005-0000-0000-0000074C0000}"/>
    <cellStyle name="Accent4 22" xfId="19467" xr:uid="{00000000-0005-0000-0000-0000084C0000}"/>
    <cellStyle name="Accent4 22 2" xfId="19468" xr:uid="{00000000-0005-0000-0000-0000094C0000}"/>
    <cellStyle name="Accent4 22 2 2" xfId="19469" xr:uid="{00000000-0005-0000-0000-00000A4C0000}"/>
    <cellStyle name="Accent4 22 2 2 2" xfId="19470" xr:uid="{00000000-0005-0000-0000-00000B4C0000}"/>
    <cellStyle name="Accent4 22 2 3" xfId="19471" xr:uid="{00000000-0005-0000-0000-00000C4C0000}"/>
    <cellStyle name="Accent4 22 3" xfId="19472" xr:uid="{00000000-0005-0000-0000-00000D4C0000}"/>
    <cellStyle name="Accent4 22 4" xfId="19473" xr:uid="{00000000-0005-0000-0000-00000E4C0000}"/>
    <cellStyle name="Accent4 22 5" xfId="19474" xr:uid="{00000000-0005-0000-0000-00000F4C0000}"/>
    <cellStyle name="Accent4 23" xfId="19475" xr:uid="{00000000-0005-0000-0000-0000104C0000}"/>
    <cellStyle name="Accent4 23 2" xfId="19476" xr:uid="{00000000-0005-0000-0000-0000114C0000}"/>
    <cellStyle name="Accent4 23 2 2" xfId="19477" xr:uid="{00000000-0005-0000-0000-0000124C0000}"/>
    <cellStyle name="Accent4 23 2 2 2" xfId="19478" xr:uid="{00000000-0005-0000-0000-0000134C0000}"/>
    <cellStyle name="Accent4 23 2 3" xfId="19479" xr:uid="{00000000-0005-0000-0000-0000144C0000}"/>
    <cellStyle name="Accent4 23 3" xfId="19480" xr:uid="{00000000-0005-0000-0000-0000154C0000}"/>
    <cellStyle name="Accent4 23 4" xfId="19481" xr:uid="{00000000-0005-0000-0000-0000164C0000}"/>
    <cellStyle name="Accent4 23 5" xfId="19482" xr:uid="{00000000-0005-0000-0000-0000174C0000}"/>
    <cellStyle name="Accent4 24" xfId="19483" xr:uid="{00000000-0005-0000-0000-0000184C0000}"/>
    <cellStyle name="Accent4 24 2" xfId="19484" xr:uid="{00000000-0005-0000-0000-0000194C0000}"/>
    <cellStyle name="Accent4 24 2 2" xfId="19485" xr:uid="{00000000-0005-0000-0000-00001A4C0000}"/>
    <cellStyle name="Accent4 24 2 2 2" xfId="19486" xr:uid="{00000000-0005-0000-0000-00001B4C0000}"/>
    <cellStyle name="Accent4 24 2 3" xfId="19487" xr:uid="{00000000-0005-0000-0000-00001C4C0000}"/>
    <cellStyle name="Accent4 24 3" xfId="19488" xr:uid="{00000000-0005-0000-0000-00001D4C0000}"/>
    <cellStyle name="Accent4 24 4" xfId="19489" xr:uid="{00000000-0005-0000-0000-00001E4C0000}"/>
    <cellStyle name="Accent4 24 5" xfId="19490" xr:uid="{00000000-0005-0000-0000-00001F4C0000}"/>
    <cellStyle name="Accent4 25" xfId="19491" xr:uid="{00000000-0005-0000-0000-0000204C0000}"/>
    <cellStyle name="Accent4 25 2" xfId="19492" xr:uid="{00000000-0005-0000-0000-0000214C0000}"/>
    <cellStyle name="Accent4 25 2 2" xfId="19493" xr:uid="{00000000-0005-0000-0000-0000224C0000}"/>
    <cellStyle name="Accent4 25 2 2 2" xfId="19494" xr:uid="{00000000-0005-0000-0000-0000234C0000}"/>
    <cellStyle name="Accent4 25 2 3" xfId="19495" xr:uid="{00000000-0005-0000-0000-0000244C0000}"/>
    <cellStyle name="Accent4 25 3" xfId="19496" xr:uid="{00000000-0005-0000-0000-0000254C0000}"/>
    <cellStyle name="Accent4 25 4" xfId="19497" xr:uid="{00000000-0005-0000-0000-0000264C0000}"/>
    <cellStyle name="Accent4 25 5" xfId="19498" xr:uid="{00000000-0005-0000-0000-0000274C0000}"/>
    <cellStyle name="Accent4 26" xfId="19499" xr:uid="{00000000-0005-0000-0000-0000284C0000}"/>
    <cellStyle name="Accent4 26 2" xfId="19500" xr:uid="{00000000-0005-0000-0000-0000294C0000}"/>
    <cellStyle name="Accent4 26 2 2" xfId="19501" xr:uid="{00000000-0005-0000-0000-00002A4C0000}"/>
    <cellStyle name="Accent4 26 2 2 2" xfId="19502" xr:uid="{00000000-0005-0000-0000-00002B4C0000}"/>
    <cellStyle name="Accent4 26 2 3" xfId="19503" xr:uid="{00000000-0005-0000-0000-00002C4C0000}"/>
    <cellStyle name="Accent4 26 3" xfId="19504" xr:uid="{00000000-0005-0000-0000-00002D4C0000}"/>
    <cellStyle name="Accent4 26 4" xfId="19505" xr:uid="{00000000-0005-0000-0000-00002E4C0000}"/>
    <cellStyle name="Accent4 26 5" xfId="19506" xr:uid="{00000000-0005-0000-0000-00002F4C0000}"/>
    <cellStyle name="Accent4 27" xfId="19507" xr:uid="{00000000-0005-0000-0000-0000304C0000}"/>
    <cellStyle name="Accent4 27 2" xfId="19508" xr:uid="{00000000-0005-0000-0000-0000314C0000}"/>
    <cellStyle name="Accent4 27 2 2" xfId="19509" xr:uid="{00000000-0005-0000-0000-0000324C0000}"/>
    <cellStyle name="Accent4 27 2 2 2" xfId="19510" xr:uid="{00000000-0005-0000-0000-0000334C0000}"/>
    <cellStyle name="Accent4 27 2 3" xfId="19511" xr:uid="{00000000-0005-0000-0000-0000344C0000}"/>
    <cellStyle name="Accent4 27 3" xfId="19512" xr:uid="{00000000-0005-0000-0000-0000354C0000}"/>
    <cellStyle name="Accent4 27 4" xfId="19513" xr:uid="{00000000-0005-0000-0000-0000364C0000}"/>
    <cellStyle name="Accent4 27 5" xfId="19514" xr:uid="{00000000-0005-0000-0000-0000374C0000}"/>
    <cellStyle name="Accent4 28" xfId="19515" xr:uid="{00000000-0005-0000-0000-0000384C0000}"/>
    <cellStyle name="Accent4 28 2" xfId="19516" xr:uid="{00000000-0005-0000-0000-0000394C0000}"/>
    <cellStyle name="Accent4 28 2 2" xfId="19517" xr:uid="{00000000-0005-0000-0000-00003A4C0000}"/>
    <cellStyle name="Accent4 28 2 2 2" xfId="19518" xr:uid="{00000000-0005-0000-0000-00003B4C0000}"/>
    <cellStyle name="Accent4 28 2 3" xfId="19519" xr:uid="{00000000-0005-0000-0000-00003C4C0000}"/>
    <cellStyle name="Accent4 28 3" xfId="19520" xr:uid="{00000000-0005-0000-0000-00003D4C0000}"/>
    <cellStyle name="Accent4 28 4" xfId="19521" xr:uid="{00000000-0005-0000-0000-00003E4C0000}"/>
    <cellStyle name="Accent4 28 5" xfId="19522" xr:uid="{00000000-0005-0000-0000-00003F4C0000}"/>
    <cellStyle name="Accent4 29" xfId="19523" xr:uid="{00000000-0005-0000-0000-0000404C0000}"/>
    <cellStyle name="Accent4 29 2" xfId="19524" xr:uid="{00000000-0005-0000-0000-0000414C0000}"/>
    <cellStyle name="Accent4 29 2 2" xfId="19525" xr:uid="{00000000-0005-0000-0000-0000424C0000}"/>
    <cellStyle name="Accent4 29 2 2 2" xfId="19526" xr:uid="{00000000-0005-0000-0000-0000434C0000}"/>
    <cellStyle name="Accent4 29 2 3" xfId="19527" xr:uid="{00000000-0005-0000-0000-0000444C0000}"/>
    <cellStyle name="Accent4 29 3" xfId="19528" xr:uid="{00000000-0005-0000-0000-0000454C0000}"/>
    <cellStyle name="Accent4 29 4" xfId="19529" xr:uid="{00000000-0005-0000-0000-0000464C0000}"/>
    <cellStyle name="Accent4 29 5" xfId="19530" xr:uid="{00000000-0005-0000-0000-0000474C0000}"/>
    <cellStyle name="Accent4 3" xfId="19531" xr:uid="{00000000-0005-0000-0000-0000484C0000}"/>
    <cellStyle name="Accent4 3 2" xfId="19532" xr:uid="{00000000-0005-0000-0000-0000494C0000}"/>
    <cellStyle name="Accent4 3 2 2" xfId="19533" xr:uid="{00000000-0005-0000-0000-00004A4C0000}"/>
    <cellStyle name="Accent4 3 2 2 2" xfId="19534" xr:uid="{00000000-0005-0000-0000-00004B4C0000}"/>
    <cellStyle name="Accent4 3 2 3" xfId="19535" xr:uid="{00000000-0005-0000-0000-00004C4C0000}"/>
    <cellStyle name="Accent4 3 3" xfId="19536" xr:uid="{00000000-0005-0000-0000-00004D4C0000}"/>
    <cellStyle name="Accent4 3 4" xfId="19537" xr:uid="{00000000-0005-0000-0000-00004E4C0000}"/>
    <cellStyle name="Accent4 3 5" xfId="19538" xr:uid="{00000000-0005-0000-0000-00004F4C0000}"/>
    <cellStyle name="Accent4 30" xfId="19539" xr:uid="{00000000-0005-0000-0000-0000504C0000}"/>
    <cellStyle name="Accent4 30 2" xfId="19540" xr:uid="{00000000-0005-0000-0000-0000514C0000}"/>
    <cellStyle name="Accent4 30 2 2" xfId="19541" xr:uid="{00000000-0005-0000-0000-0000524C0000}"/>
    <cellStyle name="Accent4 30 2 2 2" xfId="19542" xr:uid="{00000000-0005-0000-0000-0000534C0000}"/>
    <cellStyle name="Accent4 30 2 3" xfId="19543" xr:uid="{00000000-0005-0000-0000-0000544C0000}"/>
    <cellStyle name="Accent4 30 3" xfId="19544" xr:uid="{00000000-0005-0000-0000-0000554C0000}"/>
    <cellStyle name="Accent4 30 4" xfId="19545" xr:uid="{00000000-0005-0000-0000-0000564C0000}"/>
    <cellStyle name="Accent4 30 5" xfId="19546" xr:uid="{00000000-0005-0000-0000-0000574C0000}"/>
    <cellStyle name="Accent4 31" xfId="19547" xr:uid="{00000000-0005-0000-0000-0000584C0000}"/>
    <cellStyle name="Accent4 31 2" xfId="19548" xr:uid="{00000000-0005-0000-0000-0000594C0000}"/>
    <cellStyle name="Accent4 31 2 2" xfId="19549" xr:uid="{00000000-0005-0000-0000-00005A4C0000}"/>
    <cellStyle name="Accent4 31 2 2 2" xfId="19550" xr:uid="{00000000-0005-0000-0000-00005B4C0000}"/>
    <cellStyle name="Accent4 31 2 3" xfId="19551" xr:uid="{00000000-0005-0000-0000-00005C4C0000}"/>
    <cellStyle name="Accent4 31 3" xfId="19552" xr:uid="{00000000-0005-0000-0000-00005D4C0000}"/>
    <cellStyle name="Accent4 31 4" xfId="19553" xr:uid="{00000000-0005-0000-0000-00005E4C0000}"/>
    <cellStyle name="Accent4 31 5" xfId="19554" xr:uid="{00000000-0005-0000-0000-00005F4C0000}"/>
    <cellStyle name="Accent4 32" xfId="19555" xr:uid="{00000000-0005-0000-0000-0000604C0000}"/>
    <cellStyle name="Accent4 32 2" xfId="19556" xr:uid="{00000000-0005-0000-0000-0000614C0000}"/>
    <cellStyle name="Accent4 32 2 2" xfId="19557" xr:uid="{00000000-0005-0000-0000-0000624C0000}"/>
    <cellStyle name="Accent4 32 2 2 2" xfId="19558" xr:uid="{00000000-0005-0000-0000-0000634C0000}"/>
    <cellStyle name="Accent4 32 2 3" xfId="19559" xr:uid="{00000000-0005-0000-0000-0000644C0000}"/>
    <cellStyle name="Accent4 32 3" xfId="19560" xr:uid="{00000000-0005-0000-0000-0000654C0000}"/>
    <cellStyle name="Accent4 32 4" xfId="19561" xr:uid="{00000000-0005-0000-0000-0000664C0000}"/>
    <cellStyle name="Accent4 32 5" xfId="19562" xr:uid="{00000000-0005-0000-0000-0000674C0000}"/>
    <cellStyle name="Accent4 33" xfId="19563" xr:uid="{00000000-0005-0000-0000-0000684C0000}"/>
    <cellStyle name="Accent4 33 2" xfId="19564" xr:uid="{00000000-0005-0000-0000-0000694C0000}"/>
    <cellStyle name="Accent4 33 2 2" xfId="19565" xr:uid="{00000000-0005-0000-0000-00006A4C0000}"/>
    <cellStyle name="Accent4 33 2 2 2" xfId="19566" xr:uid="{00000000-0005-0000-0000-00006B4C0000}"/>
    <cellStyle name="Accent4 33 2 3" xfId="19567" xr:uid="{00000000-0005-0000-0000-00006C4C0000}"/>
    <cellStyle name="Accent4 33 3" xfId="19568" xr:uid="{00000000-0005-0000-0000-00006D4C0000}"/>
    <cellStyle name="Accent4 33 4" xfId="19569" xr:uid="{00000000-0005-0000-0000-00006E4C0000}"/>
    <cellStyle name="Accent4 33 5" xfId="19570" xr:uid="{00000000-0005-0000-0000-00006F4C0000}"/>
    <cellStyle name="Accent4 34" xfId="19571" xr:uid="{00000000-0005-0000-0000-0000704C0000}"/>
    <cellStyle name="Accent4 34 2" xfId="19572" xr:uid="{00000000-0005-0000-0000-0000714C0000}"/>
    <cellStyle name="Accent4 34 2 2" xfId="19573" xr:uid="{00000000-0005-0000-0000-0000724C0000}"/>
    <cellStyle name="Accent4 34 2 2 2" xfId="19574" xr:uid="{00000000-0005-0000-0000-0000734C0000}"/>
    <cellStyle name="Accent4 34 2 3" xfId="19575" xr:uid="{00000000-0005-0000-0000-0000744C0000}"/>
    <cellStyle name="Accent4 34 3" xfId="19576" xr:uid="{00000000-0005-0000-0000-0000754C0000}"/>
    <cellStyle name="Accent4 34 4" xfId="19577" xr:uid="{00000000-0005-0000-0000-0000764C0000}"/>
    <cellStyle name="Accent4 34 5" xfId="19578" xr:uid="{00000000-0005-0000-0000-0000774C0000}"/>
    <cellStyle name="Accent4 35" xfId="19579" xr:uid="{00000000-0005-0000-0000-0000784C0000}"/>
    <cellStyle name="Accent4 35 2" xfId="19580" xr:uid="{00000000-0005-0000-0000-0000794C0000}"/>
    <cellStyle name="Accent4 35 2 2" xfId="19581" xr:uid="{00000000-0005-0000-0000-00007A4C0000}"/>
    <cellStyle name="Accent4 35 2 2 2" xfId="19582" xr:uid="{00000000-0005-0000-0000-00007B4C0000}"/>
    <cellStyle name="Accent4 35 2 3" xfId="19583" xr:uid="{00000000-0005-0000-0000-00007C4C0000}"/>
    <cellStyle name="Accent4 35 3" xfId="19584" xr:uid="{00000000-0005-0000-0000-00007D4C0000}"/>
    <cellStyle name="Accent4 35 4" xfId="19585" xr:uid="{00000000-0005-0000-0000-00007E4C0000}"/>
    <cellStyle name="Accent4 35 5" xfId="19586" xr:uid="{00000000-0005-0000-0000-00007F4C0000}"/>
    <cellStyle name="Accent4 36" xfId="19587" xr:uid="{00000000-0005-0000-0000-0000804C0000}"/>
    <cellStyle name="Accent4 36 2" xfId="19588" xr:uid="{00000000-0005-0000-0000-0000814C0000}"/>
    <cellStyle name="Accent4 36 2 2" xfId="19589" xr:uid="{00000000-0005-0000-0000-0000824C0000}"/>
    <cellStyle name="Accent4 36 2 2 2" xfId="19590" xr:uid="{00000000-0005-0000-0000-0000834C0000}"/>
    <cellStyle name="Accent4 36 2 3" xfId="19591" xr:uid="{00000000-0005-0000-0000-0000844C0000}"/>
    <cellStyle name="Accent4 36 3" xfId="19592" xr:uid="{00000000-0005-0000-0000-0000854C0000}"/>
    <cellStyle name="Accent4 36 4" xfId="19593" xr:uid="{00000000-0005-0000-0000-0000864C0000}"/>
    <cellStyle name="Accent4 36 5" xfId="19594" xr:uid="{00000000-0005-0000-0000-0000874C0000}"/>
    <cellStyle name="Accent4 37" xfId="19595" xr:uid="{00000000-0005-0000-0000-0000884C0000}"/>
    <cellStyle name="Accent4 37 2" xfId="19596" xr:uid="{00000000-0005-0000-0000-0000894C0000}"/>
    <cellStyle name="Accent4 37 2 2" xfId="19597" xr:uid="{00000000-0005-0000-0000-00008A4C0000}"/>
    <cellStyle name="Accent4 37 2 2 2" xfId="19598" xr:uid="{00000000-0005-0000-0000-00008B4C0000}"/>
    <cellStyle name="Accent4 37 2 3" xfId="19599" xr:uid="{00000000-0005-0000-0000-00008C4C0000}"/>
    <cellStyle name="Accent4 37 3" xfId="19600" xr:uid="{00000000-0005-0000-0000-00008D4C0000}"/>
    <cellStyle name="Accent4 37 4" xfId="19601" xr:uid="{00000000-0005-0000-0000-00008E4C0000}"/>
    <cellStyle name="Accent4 37 5" xfId="19602" xr:uid="{00000000-0005-0000-0000-00008F4C0000}"/>
    <cellStyle name="Accent4 38" xfId="19603" xr:uid="{00000000-0005-0000-0000-0000904C0000}"/>
    <cellStyle name="Accent4 38 2" xfId="19604" xr:uid="{00000000-0005-0000-0000-0000914C0000}"/>
    <cellStyle name="Accent4 38 2 2" xfId="19605" xr:uid="{00000000-0005-0000-0000-0000924C0000}"/>
    <cellStyle name="Accent4 38 2 2 2" xfId="19606" xr:uid="{00000000-0005-0000-0000-0000934C0000}"/>
    <cellStyle name="Accent4 38 2 3" xfId="19607" xr:uid="{00000000-0005-0000-0000-0000944C0000}"/>
    <cellStyle name="Accent4 38 3" xfId="19608" xr:uid="{00000000-0005-0000-0000-0000954C0000}"/>
    <cellStyle name="Accent4 38 4" xfId="19609" xr:uid="{00000000-0005-0000-0000-0000964C0000}"/>
    <cellStyle name="Accent4 38 5" xfId="19610" xr:uid="{00000000-0005-0000-0000-0000974C0000}"/>
    <cellStyle name="Accent4 39" xfId="19611" xr:uid="{00000000-0005-0000-0000-0000984C0000}"/>
    <cellStyle name="Accent4 39 2" xfId="19612" xr:uid="{00000000-0005-0000-0000-0000994C0000}"/>
    <cellStyle name="Accent4 39 2 2" xfId="19613" xr:uid="{00000000-0005-0000-0000-00009A4C0000}"/>
    <cellStyle name="Accent4 39 2 2 2" xfId="19614" xr:uid="{00000000-0005-0000-0000-00009B4C0000}"/>
    <cellStyle name="Accent4 39 2 3" xfId="19615" xr:uid="{00000000-0005-0000-0000-00009C4C0000}"/>
    <cellStyle name="Accent4 39 3" xfId="19616" xr:uid="{00000000-0005-0000-0000-00009D4C0000}"/>
    <cellStyle name="Accent4 39 4" xfId="19617" xr:uid="{00000000-0005-0000-0000-00009E4C0000}"/>
    <cellStyle name="Accent4 39 5" xfId="19618" xr:uid="{00000000-0005-0000-0000-00009F4C0000}"/>
    <cellStyle name="Accent4 4" xfId="19619" xr:uid="{00000000-0005-0000-0000-0000A04C0000}"/>
    <cellStyle name="Accent4 4 2" xfId="19620" xr:uid="{00000000-0005-0000-0000-0000A14C0000}"/>
    <cellStyle name="Accent4 4 2 2" xfId="19621" xr:uid="{00000000-0005-0000-0000-0000A24C0000}"/>
    <cellStyle name="Accent4 4 2 2 2" xfId="19622" xr:uid="{00000000-0005-0000-0000-0000A34C0000}"/>
    <cellStyle name="Accent4 4 2 3" xfId="19623" xr:uid="{00000000-0005-0000-0000-0000A44C0000}"/>
    <cellStyle name="Accent4 4 3" xfId="19624" xr:uid="{00000000-0005-0000-0000-0000A54C0000}"/>
    <cellStyle name="Accent4 4 4" xfId="19625" xr:uid="{00000000-0005-0000-0000-0000A64C0000}"/>
    <cellStyle name="Accent4 4 5" xfId="19626" xr:uid="{00000000-0005-0000-0000-0000A74C0000}"/>
    <cellStyle name="Accent4 40" xfId="19627" xr:uid="{00000000-0005-0000-0000-0000A84C0000}"/>
    <cellStyle name="Accent4 40 2" xfId="19628" xr:uid="{00000000-0005-0000-0000-0000A94C0000}"/>
    <cellStyle name="Accent4 40 2 2" xfId="19629" xr:uid="{00000000-0005-0000-0000-0000AA4C0000}"/>
    <cellStyle name="Accent4 40 2 2 2" xfId="19630" xr:uid="{00000000-0005-0000-0000-0000AB4C0000}"/>
    <cellStyle name="Accent4 40 2 3" xfId="19631" xr:uid="{00000000-0005-0000-0000-0000AC4C0000}"/>
    <cellStyle name="Accent4 40 3" xfId="19632" xr:uid="{00000000-0005-0000-0000-0000AD4C0000}"/>
    <cellStyle name="Accent4 40 4" xfId="19633" xr:uid="{00000000-0005-0000-0000-0000AE4C0000}"/>
    <cellStyle name="Accent4 40 5" xfId="19634" xr:uid="{00000000-0005-0000-0000-0000AF4C0000}"/>
    <cellStyle name="Accent4 41" xfId="19635" xr:uid="{00000000-0005-0000-0000-0000B04C0000}"/>
    <cellStyle name="Accent4 41 2" xfId="19636" xr:uid="{00000000-0005-0000-0000-0000B14C0000}"/>
    <cellStyle name="Accent4 41 2 2" xfId="19637" xr:uid="{00000000-0005-0000-0000-0000B24C0000}"/>
    <cellStyle name="Accent4 41 2 2 2" xfId="19638" xr:uid="{00000000-0005-0000-0000-0000B34C0000}"/>
    <cellStyle name="Accent4 41 2 3" xfId="19639" xr:uid="{00000000-0005-0000-0000-0000B44C0000}"/>
    <cellStyle name="Accent4 41 3" xfId="19640" xr:uid="{00000000-0005-0000-0000-0000B54C0000}"/>
    <cellStyle name="Accent4 41 4" xfId="19641" xr:uid="{00000000-0005-0000-0000-0000B64C0000}"/>
    <cellStyle name="Accent4 41 5" xfId="19642" xr:uid="{00000000-0005-0000-0000-0000B74C0000}"/>
    <cellStyle name="Accent4 42" xfId="19643" xr:uid="{00000000-0005-0000-0000-0000B84C0000}"/>
    <cellStyle name="Accent4 42 2" xfId="19644" xr:uid="{00000000-0005-0000-0000-0000B94C0000}"/>
    <cellStyle name="Accent4 42 2 2" xfId="19645" xr:uid="{00000000-0005-0000-0000-0000BA4C0000}"/>
    <cellStyle name="Accent4 42 2 2 2" xfId="19646" xr:uid="{00000000-0005-0000-0000-0000BB4C0000}"/>
    <cellStyle name="Accent4 42 2 3" xfId="19647" xr:uid="{00000000-0005-0000-0000-0000BC4C0000}"/>
    <cellStyle name="Accent4 42 3" xfId="19648" xr:uid="{00000000-0005-0000-0000-0000BD4C0000}"/>
    <cellStyle name="Accent4 42 4" xfId="19649" xr:uid="{00000000-0005-0000-0000-0000BE4C0000}"/>
    <cellStyle name="Accent4 42 5" xfId="19650" xr:uid="{00000000-0005-0000-0000-0000BF4C0000}"/>
    <cellStyle name="Accent4 43" xfId="19651" xr:uid="{00000000-0005-0000-0000-0000C04C0000}"/>
    <cellStyle name="Accent4 43 2" xfId="19652" xr:uid="{00000000-0005-0000-0000-0000C14C0000}"/>
    <cellStyle name="Accent4 43 2 2" xfId="19653" xr:uid="{00000000-0005-0000-0000-0000C24C0000}"/>
    <cellStyle name="Accent4 43 2 2 2" xfId="19654" xr:uid="{00000000-0005-0000-0000-0000C34C0000}"/>
    <cellStyle name="Accent4 43 2 3" xfId="19655" xr:uid="{00000000-0005-0000-0000-0000C44C0000}"/>
    <cellStyle name="Accent4 43 3" xfId="19656" xr:uid="{00000000-0005-0000-0000-0000C54C0000}"/>
    <cellStyle name="Accent4 43 4" xfId="19657" xr:uid="{00000000-0005-0000-0000-0000C64C0000}"/>
    <cellStyle name="Accent4 43 5" xfId="19658" xr:uid="{00000000-0005-0000-0000-0000C74C0000}"/>
    <cellStyle name="Accent4 44" xfId="19659" xr:uid="{00000000-0005-0000-0000-0000C84C0000}"/>
    <cellStyle name="Accent4 44 2" xfId="19660" xr:uid="{00000000-0005-0000-0000-0000C94C0000}"/>
    <cellStyle name="Accent4 44 2 2" xfId="19661" xr:uid="{00000000-0005-0000-0000-0000CA4C0000}"/>
    <cellStyle name="Accent4 44 2 2 2" xfId="19662" xr:uid="{00000000-0005-0000-0000-0000CB4C0000}"/>
    <cellStyle name="Accent4 44 2 3" xfId="19663" xr:uid="{00000000-0005-0000-0000-0000CC4C0000}"/>
    <cellStyle name="Accent4 44 3" xfId="19664" xr:uid="{00000000-0005-0000-0000-0000CD4C0000}"/>
    <cellStyle name="Accent4 44 4" xfId="19665" xr:uid="{00000000-0005-0000-0000-0000CE4C0000}"/>
    <cellStyle name="Accent4 44 5" xfId="19666" xr:uid="{00000000-0005-0000-0000-0000CF4C0000}"/>
    <cellStyle name="Accent4 45" xfId="19667" xr:uid="{00000000-0005-0000-0000-0000D04C0000}"/>
    <cellStyle name="Accent4 45 2" xfId="19668" xr:uid="{00000000-0005-0000-0000-0000D14C0000}"/>
    <cellStyle name="Accent4 45 2 2" xfId="19669" xr:uid="{00000000-0005-0000-0000-0000D24C0000}"/>
    <cellStyle name="Accent4 45 2 2 2" xfId="19670" xr:uid="{00000000-0005-0000-0000-0000D34C0000}"/>
    <cellStyle name="Accent4 45 2 3" xfId="19671" xr:uid="{00000000-0005-0000-0000-0000D44C0000}"/>
    <cellStyle name="Accent4 45 3" xfId="19672" xr:uid="{00000000-0005-0000-0000-0000D54C0000}"/>
    <cellStyle name="Accent4 45 4" xfId="19673" xr:uid="{00000000-0005-0000-0000-0000D64C0000}"/>
    <cellStyle name="Accent4 45 5" xfId="19674" xr:uid="{00000000-0005-0000-0000-0000D74C0000}"/>
    <cellStyle name="Accent4 45 6" xfId="19675" xr:uid="{00000000-0005-0000-0000-0000D84C0000}"/>
    <cellStyle name="Accent4 45 7" xfId="19676" xr:uid="{00000000-0005-0000-0000-0000D94C0000}"/>
    <cellStyle name="Accent4 46" xfId="19677" xr:uid="{00000000-0005-0000-0000-0000DA4C0000}"/>
    <cellStyle name="Accent4 46 2" xfId="19678" xr:uid="{00000000-0005-0000-0000-0000DB4C0000}"/>
    <cellStyle name="Accent4 46 2 2" xfId="19679" xr:uid="{00000000-0005-0000-0000-0000DC4C0000}"/>
    <cellStyle name="Accent4 46 2 2 2" xfId="19680" xr:uid="{00000000-0005-0000-0000-0000DD4C0000}"/>
    <cellStyle name="Accent4 46 2 3" xfId="19681" xr:uid="{00000000-0005-0000-0000-0000DE4C0000}"/>
    <cellStyle name="Accent4 46 3" xfId="19682" xr:uid="{00000000-0005-0000-0000-0000DF4C0000}"/>
    <cellStyle name="Accent4 46 4" xfId="19683" xr:uid="{00000000-0005-0000-0000-0000E04C0000}"/>
    <cellStyle name="Accent4 46 5" xfId="19684" xr:uid="{00000000-0005-0000-0000-0000E14C0000}"/>
    <cellStyle name="Accent4 46 6" xfId="19685" xr:uid="{00000000-0005-0000-0000-0000E24C0000}"/>
    <cellStyle name="Accent4 46 7" xfId="19686" xr:uid="{00000000-0005-0000-0000-0000E34C0000}"/>
    <cellStyle name="Accent4 47" xfId="19687" xr:uid="{00000000-0005-0000-0000-0000E44C0000}"/>
    <cellStyle name="Accent4 47 2" xfId="19688" xr:uid="{00000000-0005-0000-0000-0000E54C0000}"/>
    <cellStyle name="Accent4 47 2 2" xfId="19689" xr:uid="{00000000-0005-0000-0000-0000E64C0000}"/>
    <cellStyle name="Accent4 47 2 2 2" xfId="19690" xr:uid="{00000000-0005-0000-0000-0000E74C0000}"/>
    <cellStyle name="Accent4 47 2 3" xfId="19691" xr:uid="{00000000-0005-0000-0000-0000E84C0000}"/>
    <cellStyle name="Accent4 47 3" xfId="19692" xr:uid="{00000000-0005-0000-0000-0000E94C0000}"/>
    <cellStyle name="Accent4 47 4" xfId="19693" xr:uid="{00000000-0005-0000-0000-0000EA4C0000}"/>
    <cellStyle name="Accent4 47 5" xfId="19694" xr:uid="{00000000-0005-0000-0000-0000EB4C0000}"/>
    <cellStyle name="Accent4 47 6" xfId="19695" xr:uid="{00000000-0005-0000-0000-0000EC4C0000}"/>
    <cellStyle name="Accent4 47 7" xfId="19696" xr:uid="{00000000-0005-0000-0000-0000ED4C0000}"/>
    <cellStyle name="Accent4 48" xfId="19697" xr:uid="{00000000-0005-0000-0000-0000EE4C0000}"/>
    <cellStyle name="Accent4 48 2" xfId="19698" xr:uid="{00000000-0005-0000-0000-0000EF4C0000}"/>
    <cellStyle name="Accent4 48 2 2" xfId="19699" xr:uid="{00000000-0005-0000-0000-0000F04C0000}"/>
    <cellStyle name="Accent4 48 2 2 2" xfId="19700" xr:uid="{00000000-0005-0000-0000-0000F14C0000}"/>
    <cellStyle name="Accent4 48 2 3" xfId="19701" xr:uid="{00000000-0005-0000-0000-0000F24C0000}"/>
    <cellStyle name="Accent4 48 3" xfId="19702" xr:uid="{00000000-0005-0000-0000-0000F34C0000}"/>
    <cellStyle name="Accent4 48 4" xfId="19703" xr:uid="{00000000-0005-0000-0000-0000F44C0000}"/>
    <cellStyle name="Accent4 48 5" xfId="19704" xr:uid="{00000000-0005-0000-0000-0000F54C0000}"/>
    <cellStyle name="Accent4 48 6" xfId="19705" xr:uid="{00000000-0005-0000-0000-0000F64C0000}"/>
    <cellStyle name="Accent4 48 7" xfId="19706" xr:uid="{00000000-0005-0000-0000-0000F74C0000}"/>
    <cellStyle name="Accent4 49" xfId="19707" xr:uid="{00000000-0005-0000-0000-0000F84C0000}"/>
    <cellStyle name="Accent4 49 2" xfId="19708" xr:uid="{00000000-0005-0000-0000-0000F94C0000}"/>
    <cellStyle name="Accent4 49 2 2" xfId="19709" xr:uid="{00000000-0005-0000-0000-0000FA4C0000}"/>
    <cellStyle name="Accent4 49 2 2 2" xfId="19710" xr:uid="{00000000-0005-0000-0000-0000FB4C0000}"/>
    <cellStyle name="Accent4 49 2 3" xfId="19711" xr:uid="{00000000-0005-0000-0000-0000FC4C0000}"/>
    <cellStyle name="Accent4 49 3" xfId="19712" xr:uid="{00000000-0005-0000-0000-0000FD4C0000}"/>
    <cellStyle name="Accent4 49 4" xfId="19713" xr:uid="{00000000-0005-0000-0000-0000FE4C0000}"/>
    <cellStyle name="Accent4 49 5" xfId="19714" xr:uid="{00000000-0005-0000-0000-0000FF4C0000}"/>
    <cellStyle name="Accent4 49 6" xfId="19715" xr:uid="{00000000-0005-0000-0000-0000004D0000}"/>
    <cellStyle name="Accent4 49 7" xfId="19716" xr:uid="{00000000-0005-0000-0000-0000014D0000}"/>
    <cellStyle name="Accent4 5" xfId="19717" xr:uid="{00000000-0005-0000-0000-0000024D0000}"/>
    <cellStyle name="Accent4 5 2" xfId="19718" xr:uid="{00000000-0005-0000-0000-0000034D0000}"/>
    <cellStyle name="Accent4 5 2 2" xfId="19719" xr:uid="{00000000-0005-0000-0000-0000044D0000}"/>
    <cellStyle name="Accent4 5 2 2 2" xfId="19720" xr:uid="{00000000-0005-0000-0000-0000054D0000}"/>
    <cellStyle name="Accent4 5 2 3" xfId="19721" xr:uid="{00000000-0005-0000-0000-0000064D0000}"/>
    <cellStyle name="Accent4 5 3" xfId="19722" xr:uid="{00000000-0005-0000-0000-0000074D0000}"/>
    <cellStyle name="Accent4 5 4" xfId="19723" xr:uid="{00000000-0005-0000-0000-0000084D0000}"/>
    <cellStyle name="Accent4 5 5" xfId="19724" xr:uid="{00000000-0005-0000-0000-0000094D0000}"/>
    <cellStyle name="Accent4 50" xfId="19725" xr:uid="{00000000-0005-0000-0000-00000A4D0000}"/>
    <cellStyle name="Accent4 51" xfId="19726" xr:uid="{00000000-0005-0000-0000-00000B4D0000}"/>
    <cellStyle name="Accent4 52" xfId="19727" xr:uid="{00000000-0005-0000-0000-00000C4D0000}"/>
    <cellStyle name="Accent4 53" xfId="19728" xr:uid="{00000000-0005-0000-0000-00000D4D0000}"/>
    <cellStyle name="Accent4 54" xfId="19729" xr:uid="{00000000-0005-0000-0000-00000E4D0000}"/>
    <cellStyle name="Accent4 55" xfId="19730" xr:uid="{00000000-0005-0000-0000-00000F4D0000}"/>
    <cellStyle name="Accent4 56" xfId="19731" xr:uid="{00000000-0005-0000-0000-0000104D0000}"/>
    <cellStyle name="Accent4 57" xfId="19732" xr:uid="{00000000-0005-0000-0000-0000114D0000}"/>
    <cellStyle name="Accent4 58" xfId="19733" xr:uid="{00000000-0005-0000-0000-0000124D0000}"/>
    <cellStyle name="Accent4 59" xfId="19734" xr:uid="{00000000-0005-0000-0000-0000134D0000}"/>
    <cellStyle name="Accent4 6" xfId="19735" xr:uid="{00000000-0005-0000-0000-0000144D0000}"/>
    <cellStyle name="Accent4 6 2" xfId="19736" xr:uid="{00000000-0005-0000-0000-0000154D0000}"/>
    <cellStyle name="Accent4 6 2 2" xfId="19737" xr:uid="{00000000-0005-0000-0000-0000164D0000}"/>
    <cellStyle name="Accent4 6 2 2 2" xfId="19738" xr:uid="{00000000-0005-0000-0000-0000174D0000}"/>
    <cellStyle name="Accent4 6 2 3" xfId="19739" xr:uid="{00000000-0005-0000-0000-0000184D0000}"/>
    <cellStyle name="Accent4 6 3" xfId="19740" xr:uid="{00000000-0005-0000-0000-0000194D0000}"/>
    <cellStyle name="Accent4 6 4" xfId="19741" xr:uid="{00000000-0005-0000-0000-00001A4D0000}"/>
    <cellStyle name="Accent4 6 5" xfId="19742" xr:uid="{00000000-0005-0000-0000-00001B4D0000}"/>
    <cellStyle name="Accent4 60" xfId="19743" xr:uid="{00000000-0005-0000-0000-00001C4D0000}"/>
    <cellStyle name="Accent4 61" xfId="19744" xr:uid="{00000000-0005-0000-0000-00001D4D0000}"/>
    <cellStyle name="Accent4 62" xfId="19745" xr:uid="{00000000-0005-0000-0000-00001E4D0000}"/>
    <cellStyle name="Accent4 63" xfId="19746" xr:uid="{00000000-0005-0000-0000-00001F4D0000}"/>
    <cellStyle name="Accent4 64" xfId="19747" xr:uid="{00000000-0005-0000-0000-0000204D0000}"/>
    <cellStyle name="Accent4 65" xfId="19748" xr:uid="{00000000-0005-0000-0000-0000214D0000}"/>
    <cellStyle name="Accent4 66" xfId="19749" xr:uid="{00000000-0005-0000-0000-0000224D0000}"/>
    <cellStyle name="Accent4 67" xfId="19750" xr:uid="{00000000-0005-0000-0000-0000234D0000}"/>
    <cellStyle name="Accent4 68" xfId="19751" xr:uid="{00000000-0005-0000-0000-0000244D0000}"/>
    <cellStyle name="Accent4 69" xfId="19752" xr:uid="{00000000-0005-0000-0000-0000254D0000}"/>
    <cellStyle name="Accent4 7" xfId="19753" xr:uid="{00000000-0005-0000-0000-0000264D0000}"/>
    <cellStyle name="Accent4 7 2" xfId="19754" xr:uid="{00000000-0005-0000-0000-0000274D0000}"/>
    <cellStyle name="Accent4 7 2 2" xfId="19755" xr:uid="{00000000-0005-0000-0000-0000284D0000}"/>
    <cellStyle name="Accent4 7 2 2 2" xfId="19756" xr:uid="{00000000-0005-0000-0000-0000294D0000}"/>
    <cellStyle name="Accent4 7 2 3" xfId="19757" xr:uid="{00000000-0005-0000-0000-00002A4D0000}"/>
    <cellStyle name="Accent4 7 3" xfId="19758" xr:uid="{00000000-0005-0000-0000-00002B4D0000}"/>
    <cellStyle name="Accent4 7 4" xfId="19759" xr:uid="{00000000-0005-0000-0000-00002C4D0000}"/>
    <cellStyle name="Accent4 7 5" xfId="19760" xr:uid="{00000000-0005-0000-0000-00002D4D0000}"/>
    <cellStyle name="Accent4 70" xfId="19761" xr:uid="{00000000-0005-0000-0000-00002E4D0000}"/>
    <cellStyle name="Accent4 71" xfId="19762" xr:uid="{00000000-0005-0000-0000-00002F4D0000}"/>
    <cellStyle name="Accent4 72" xfId="19763" xr:uid="{00000000-0005-0000-0000-0000304D0000}"/>
    <cellStyle name="Accent4 73" xfId="19764" xr:uid="{00000000-0005-0000-0000-0000314D0000}"/>
    <cellStyle name="Accent4 74" xfId="19765" xr:uid="{00000000-0005-0000-0000-0000324D0000}"/>
    <cellStyle name="Accent4 75" xfId="19766" xr:uid="{00000000-0005-0000-0000-0000334D0000}"/>
    <cellStyle name="Accent4 76" xfId="19767" xr:uid="{00000000-0005-0000-0000-0000344D0000}"/>
    <cellStyle name="Accent4 77" xfId="19768" xr:uid="{00000000-0005-0000-0000-0000354D0000}"/>
    <cellStyle name="Accent4 78" xfId="19769" xr:uid="{00000000-0005-0000-0000-0000364D0000}"/>
    <cellStyle name="Accent4 79" xfId="19770" xr:uid="{00000000-0005-0000-0000-0000374D0000}"/>
    <cellStyle name="Accent4 8" xfId="19771" xr:uid="{00000000-0005-0000-0000-0000384D0000}"/>
    <cellStyle name="Accent4 8 2" xfId="19772" xr:uid="{00000000-0005-0000-0000-0000394D0000}"/>
    <cellStyle name="Accent4 8 2 2" xfId="19773" xr:uid="{00000000-0005-0000-0000-00003A4D0000}"/>
    <cellStyle name="Accent4 8 2 2 2" xfId="19774" xr:uid="{00000000-0005-0000-0000-00003B4D0000}"/>
    <cellStyle name="Accent4 8 2 3" xfId="19775" xr:uid="{00000000-0005-0000-0000-00003C4D0000}"/>
    <cellStyle name="Accent4 8 3" xfId="19776" xr:uid="{00000000-0005-0000-0000-00003D4D0000}"/>
    <cellStyle name="Accent4 8 4" xfId="19777" xr:uid="{00000000-0005-0000-0000-00003E4D0000}"/>
    <cellStyle name="Accent4 8 5" xfId="19778" xr:uid="{00000000-0005-0000-0000-00003F4D0000}"/>
    <cellStyle name="Accent4 80" xfId="19779" xr:uid="{00000000-0005-0000-0000-0000404D0000}"/>
    <cellStyle name="Accent4 81" xfId="19780" xr:uid="{00000000-0005-0000-0000-0000414D0000}"/>
    <cellStyle name="Accent4 82" xfId="19781" xr:uid="{00000000-0005-0000-0000-0000424D0000}"/>
    <cellStyle name="Accent4 83" xfId="19782" xr:uid="{00000000-0005-0000-0000-0000434D0000}"/>
    <cellStyle name="Accent4 84" xfId="19783" xr:uid="{00000000-0005-0000-0000-0000444D0000}"/>
    <cellStyle name="Accent4 85" xfId="19784" xr:uid="{00000000-0005-0000-0000-0000454D0000}"/>
    <cellStyle name="Accent4 86" xfId="19785" xr:uid="{00000000-0005-0000-0000-0000464D0000}"/>
    <cellStyle name="Accent4 87" xfId="19786" xr:uid="{00000000-0005-0000-0000-0000474D0000}"/>
    <cellStyle name="Accent4 88" xfId="19787" xr:uid="{00000000-0005-0000-0000-0000484D0000}"/>
    <cellStyle name="Accent4 89" xfId="19788" xr:uid="{00000000-0005-0000-0000-0000494D0000}"/>
    <cellStyle name="Accent4 9" xfId="19789" xr:uid="{00000000-0005-0000-0000-00004A4D0000}"/>
    <cellStyle name="Accent4 9 2" xfId="19790" xr:uid="{00000000-0005-0000-0000-00004B4D0000}"/>
    <cellStyle name="Accent4 9 2 2" xfId="19791" xr:uid="{00000000-0005-0000-0000-00004C4D0000}"/>
    <cellStyle name="Accent4 9 2 2 2" xfId="19792" xr:uid="{00000000-0005-0000-0000-00004D4D0000}"/>
    <cellStyle name="Accent4 9 2 3" xfId="19793" xr:uid="{00000000-0005-0000-0000-00004E4D0000}"/>
    <cellStyle name="Accent4 9 3" xfId="19794" xr:uid="{00000000-0005-0000-0000-00004F4D0000}"/>
    <cellStyle name="Accent4 9 4" xfId="19795" xr:uid="{00000000-0005-0000-0000-0000504D0000}"/>
    <cellStyle name="Accent4 9 5" xfId="19796" xr:uid="{00000000-0005-0000-0000-0000514D0000}"/>
    <cellStyle name="Accent4 90" xfId="19797" xr:uid="{00000000-0005-0000-0000-0000524D0000}"/>
    <cellStyle name="Accent4 91" xfId="19798" xr:uid="{00000000-0005-0000-0000-0000534D0000}"/>
    <cellStyle name="Accent4 92" xfId="19799" xr:uid="{00000000-0005-0000-0000-0000544D0000}"/>
    <cellStyle name="Accent4 93" xfId="19800" xr:uid="{00000000-0005-0000-0000-0000554D0000}"/>
    <cellStyle name="Accent4 94" xfId="19801" xr:uid="{00000000-0005-0000-0000-0000564D0000}"/>
    <cellStyle name="Accent4 95" xfId="19802" xr:uid="{00000000-0005-0000-0000-0000574D0000}"/>
    <cellStyle name="Accent4 96" xfId="19803" xr:uid="{00000000-0005-0000-0000-0000584D0000}"/>
    <cellStyle name="Accent4 97" xfId="19804" xr:uid="{00000000-0005-0000-0000-0000594D0000}"/>
    <cellStyle name="Accent4 98" xfId="19805" xr:uid="{00000000-0005-0000-0000-00005A4D0000}"/>
    <cellStyle name="Accent4 99" xfId="19806" xr:uid="{00000000-0005-0000-0000-00005B4D0000}"/>
    <cellStyle name="Accent5 10" xfId="19807" xr:uid="{00000000-0005-0000-0000-00005C4D0000}"/>
    <cellStyle name="Accent5 11" xfId="19808" xr:uid="{00000000-0005-0000-0000-00005D4D0000}"/>
    <cellStyle name="Accent5 12" xfId="19809" xr:uid="{00000000-0005-0000-0000-00005E4D0000}"/>
    <cellStyle name="Accent5 13" xfId="19810" xr:uid="{00000000-0005-0000-0000-00005F4D0000}"/>
    <cellStyle name="Accent5 14" xfId="19811" xr:uid="{00000000-0005-0000-0000-0000604D0000}"/>
    <cellStyle name="Accent5 15" xfId="19812" xr:uid="{00000000-0005-0000-0000-0000614D0000}"/>
    <cellStyle name="Accent5 16" xfId="19813" xr:uid="{00000000-0005-0000-0000-0000624D0000}"/>
    <cellStyle name="Accent5 17" xfId="19814" xr:uid="{00000000-0005-0000-0000-0000634D0000}"/>
    <cellStyle name="Accent5 18" xfId="19815" xr:uid="{00000000-0005-0000-0000-0000644D0000}"/>
    <cellStyle name="Accent5 19" xfId="19816" xr:uid="{00000000-0005-0000-0000-0000654D0000}"/>
    <cellStyle name="Accent5 2" xfId="19817" xr:uid="{00000000-0005-0000-0000-0000664D0000}"/>
    <cellStyle name="Accent5 2 2" xfId="19818" xr:uid="{00000000-0005-0000-0000-0000674D0000}"/>
    <cellStyle name="Accent5 2 2 2" xfId="19819" xr:uid="{00000000-0005-0000-0000-0000684D0000}"/>
    <cellStyle name="Accent5 2 2 2 2" xfId="19820" xr:uid="{00000000-0005-0000-0000-0000694D0000}"/>
    <cellStyle name="Accent5 2 2 2 2 2" xfId="19821" xr:uid="{00000000-0005-0000-0000-00006A4D0000}"/>
    <cellStyle name="Accent5 2 2 2 3" xfId="19822" xr:uid="{00000000-0005-0000-0000-00006B4D0000}"/>
    <cellStyle name="Accent5 2 2 3" xfId="19823" xr:uid="{00000000-0005-0000-0000-00006C4D0000}"/>
    <cellStyle name="Accent5 2 2 4" xfId="19824" xr:uid="{00000000-0005-0000-0000-00006D4D0000}"/>
    <cellStyle name="Accent5 2 3" xfId="19825" xr:uid="{00000000-0005-0000-0000-00006E4D0000}"/>
    <cellStyle name="Accent5 2 3 2" xfId="19826" xr:uid="{00000000-0005-0000-0000-00006F4D0000}"/>
    <cellStyle name="Accent5 2 3 2 2" xfId="19827" xr:uid="{00000000-0005-0000-0000-0000704D0000}"/>
    <cellStyle name="Accent5 2 3 2 2 2" xfId="19828" xr:uid="{00000000-0005-0000-0000-0000714D0000}"/>
    <cellStyle name="Accent5 2 3 3" xfId="19829" xr:uid="{00000000-0005-0000-0000-0000724D0000}"/>
    <cellStyle name="Accent5 2 4" xfId="19830" xr:uid="{00000000-0005-0000-0000-0000734D0000}"/>
    <cellStyle name="Accent5 2 4 2" xfId="19831" xr:uid="{00000000-0005-0000-0000-0000744D0000}"/>
    <cellStyle name="Accent5 2 4 2 2" xfId="19832" xr:uid="{00000000-0005-0000-0000-0000754D0000}"/>
    <cellStyle name="Accent5 2 4 2 2 2" xfId="19833" xr:uid="{00000000-0005-0000-0000-0000764D0000}"/>
    <cellStyle name="Accent5 2 4 3" xfId="19834" xr:uid="{00000000-0005-0000-0000-0000774D0000}"/>
    <cellStyle name="Accent5 2 5" xfId="19835" xr:uid="{00000000-0005-0000-0000-0000784D0000}"/>
    <cellStyle name="Accent5 2 5 2" xfId="19836" xr:uid="{00000000-0005-0000-0000-0000794D0000}"/>
    <cellStyle name="Accent5 2 5 2 2" xfId="19837" xr:uid="{00000000-0005-0000-0000-00007A4D0000}"/>
    <cellStyle name="Accent5 2 6" xfId="19838" xr:uid="{00000000-0005-0000-0000-00007B4D0000}"/>
    <cellStyle name="Accent5 2 7" xfId="19839" xr:uid="{00000000-0005-0000-0000-00007C4D0000}"/>
    <cellStyle name="Accent5 2 8" xfId="19840" xr:uid="{00000000-0005-0000-0000-00007D4D0000}"/>
    <cellStyle name="Accent5 20" xfId="19841" xr:uid="{00000000-0005-0000-0000-00007E4D0000}"/>
    <cellStyle name="Accent5 21" xfId="19842" xr:uid="{00000000-0005-0000-0000-00007F4D0000}"/>
    <cellStyle name="Accent5 22" xfId="19843" xr:uid="{00000000-0005-0000-0000-0000804D0000}"/>
    <cellStyle name="Accent5 23" xfId="19844" xr:uid="{00000000-0005-0000-0000-0000814D0000}"/>
    <cellStyle name="Accent5 24" xfId="19845" xr:uid="{00000000-0005-0000-0000-0000824D0000}"/>
    <cellStyle name="Accent5 25" xfId="19846" xr:uid="{00000000-0005-0000-0000-0000834D0000}"/>
    <cellStyle name="Accent5 26" xfId="19847" xr:uid="{00000000-0005-0000-0000-0000844D0000}"/>
    <cellStyle name="Accent5 27" xfId="19848" xr:uid="{00000000-0005-0000-0000-0000854D0000}"/>
    <cellStyle name="Accent5 28" xfId="19849" xr:uid="{00000000-0005-0000-0000-0000864D0000}"/>
    <cellStyle name="Accent5 29" xfId="19850" xr:uid="{00000000-0005-0000-0000-0000874D0000}"/>
    <cellStyle name="Accent5 3" xfId="19851" xr:uid="{00000000-0005-0000-0000-0000884D0000}"/>
    <cellStyle name="Accent5 3 2" xfId="19852" xr:uid="{00000000-0005-0000-0000-0000894D0000}"/>
    <cellStyle name="Accent5 3 2 2" xfId="19853" xr:uid="{00000000-0005-0000-0000-00008A4D0000}"/>
    <cellStyle name="Accent5 3 2 2 2" xfId="19854" xr:uid="{00000000-0005-0000-0000-00008B4D0000}"/>
    <cellStyle name="Accent5 3 2 3" xfId="19855" xr:uid="{00000000-0005-0000-0000-00008C4D0000}"/>
    <cellStyle name="Accent5 3 3" xfId="19856" xr:uid="{00000000-0005-0000-0000-00008D4D0000}"/>
    <cellStyle name="Accent5 3 4" xfId="19857" xr:uid="{00000000-0005-0000-0000-00008E4D0000}"/>
    <cellStyle name="Accent5 3 5" xfId="19858" xr:uid="{00000000-0005-0000-0000-00008F4D0000}"/>
    <cellStyle name="Accent5 3 6" xfId="19859" xr:uid="{00000000-0005-0000-0000-0000904D0000}"/>
    <cellStyle name="Accent5 3 7" xfId="19860" xr:uid="{00000000-0005-0000-0000-0000914D0000}"/>
    <cellStyle name="Accent5 30" xfId="19861" xr:uid="{00000000-0005-0000-0000-0000924D0000}"/>
    <cellStyle name="Accent5 31" xfId="19862" xr:uid="{00000000-0005-0000-0000-0000934D0000}"/>
    <cellStyle name="Accent5 32" xfId="19863" xr:uid="{00000000-0005-0000-0000-0000944D0000}"/>
    <cellStyle name="Accent5 33" xfId="19864" xr:uid="{00000000-0005-0000-0000-0000954D0000}"/>
    <cellStyle name="Accent5 34" xfId="19865" xr:uid="{00000000-0005-0000-0000-0000964D0000}"/>
    <cellStyle name="Accent5 35" xfId="19866" xr:uid="{00000000-0005-0000-0000-0000974D0000}"/>
    <cellStyle name="Accent5 36" xfId="19867" xr:uid="{00000000-0005-0000-0000-0000984D0000}"/>
    <cellStyle name="Accent5 37" xfId="19868" xr:uid="{00000000-0005-0000-0000-0000994D0000}"/>
    <cellStyle name="Accent5 38" xfId="19869" xr:uid="{00000000-0005-0000-0000-00009A4D0000}"/>
    <cellStyle name="Accent5 39" xfId="19870" xr:uid="{00000000-0005-0000-0000-00009B4D0000}"/>
    <cellStyle name="Accent5 4" xfId="19871" xr:uid="{00000000-0005-0000-0000-00009C4D0000}"/>
    <cellStyle name="Accent5 4 2" xfId="19872" xr:uid="{00000000-0005-0000-0000-00009D4D0000}"/>
    <cellStyle name="Accent5 4 2 2" xfId="19873" xr:uid="{00000000-0005-0000-0000-00009E4D0000}"/>
    <cellStyle name="Accent5 4 2 2 2" xfId="19874" xr:uid="{00000000-0005-0000-0000-00009F4D0000}"/>
    <cellStyle name="Accent5 4 2 3" xfId="19875" xr:uid="{00000000-0005-0000-0000-0000A04D0000}"/>
    <cellStyle name="Accent5 4 3" xfId="19876" xr:uid="{00000000-0005-0000-0000-0000A14D0000}"/>
    <cellStyle name="Accent5 4 4" xfId="19877" xr:uid="{00000000-0005-0000-0000-0000A24D0000}"/>
    <cellStyle name="Accent5 4 5" xfId="19878" xr:uid="{00000000-0005-0000-0000-0000A34D0000}"/>
    <cellStyle name="Accent5 4 6" xfId="19879" xr:uid="{00000000-0005-0000-0000-0000A44D0000}"/>
    <cellStyle name="Accent5 4 7" xfId="19880" xr:uid="{00000000-0005-0000-0000-0000A54D0000}"/>
    <cellStyle name="Accent5 40" xfId="19881" xr:uid="{00000000-0005-0000-0000-0000A64D0000}"/>
    <cellStyle name="Accent5 41" xfId="19882" xr:uid="{00000000-0005-0000-0000-0000A74D0000}"/>
    <cellStyle name="Accent5 42" xfId="19883" xr:uid="{00000000-0005-0000-0000-0000A84D0000}"/>
    <cellStyle name="Accent5 43" xfId="19884" xr:uid="{00000000-0005-0000-0000-0000A94D0000}"/>
    <cellStyle name="Accent5 44" xfId="19885" xr:uid="{00000000-0005-0000-0000-0000AA4D0000}"/>
    <cellStyle name="Accent5 45" xfId="19886" xr:uid="{00000000-0005-0000-0000-0000AB4D0000}"/>
    <cellStyle name="Accent5 46" xfId="19887" xr:uid="{00000000-0005-0000-0000-0000AC4D0000}"/>
    <cellStyle name="Accent5 47" xfId="19888" xr:uid="{00000000-0005-0000-0000-0000AD4D0000}"/>
    <cellStyle name="Accent5 48" xfId="19889" xr:uid="{00000000-0005-0000-0000-0000AE4D0000}"/>
    <cellStyle name="Accent5 49" xfId="19890" xr:uid="{00000000-0005-0000-0000-0000AF4D0000}"/>
    <cellStyle name="Accent5 5" xfId="19891" xr:uid="{00000000-0005-0000-0000-0000B04D0000}"/>
    <cellStyle name="Accent5 50" xfId="19892" xr:uid="{00000000-0005-0000-0000-0000B14D0000}"/>
    <cellStyle name="Accent5 51" xfId="19893" xr:uid="{00000000-0005-0000-0000-0000B24D0000}"/>
    <cellStyle name="Accent5 52" xfId="19894" xr:uid="{00000000-0005-0000-0000-0000B34D0000}"/>
    <cellStyle name="Accent5 53" xfId="19895" xr:uid="{00000000-0005-0000-0000-0000B44D0000}"/>
    <cellStyle name="Accent5 54" xfId="19896" xr:uid="{00000000-0005-0000-0000-0000B54D0000}"/>
    <cellStyle name="Accent5 55" xfId="19897" xr:uid="{00000000-0005-0000-0000-0000B64D0000}"/>
    <cellStyle name="Accent5 56" xfId="19898" xr:uid="{00000000-0005-0000-0000-0000B74D0000}"/>
    <cellStyle name="Accent5 57" xfId="19899" xr:uid="{00000000-0005-0000-0000-0000B84D0000}"/>
    <cellStyle name="Accent5 58" xfId="19900" xr:uid="{00000000-0005-0000-0000-0000B94D0000}"/>
    <cellStyle name="Accent5 59" xfId="19901" xr:uid="{00000000-0005-0000-0000-0000BA4D0000}"/>
    <cellStyle name="Accent5 6" xfId="19902" xr:uid="{00000000-0005-0000-0000-0000BB4D0000}"/>
    <cellStyle name="Accent5 60" xfId="19903" xr:uid="{00000000-0005-0000-0000-0000BC4D0000}"/>
    <cellStyle name="Accent5 61" xfId="19904" xr:uid="{00000000-0005-0000-0000-0000BD4D0000}"/>
    <cellStyle name="Accent5 62" xfId="19905" xr:uid="{00000000-0005-0000-0000-0000BE4D0000}"/>
    <cellStyle name="Accent5 63" xfId="19906" xr:uid="{00000000-0005-0000-0000-0000BF4D0000}"/>
    <cellStyle name="Accent5 64" xfId="19907" xr:uid="{00000000-0005-0000-0000-0000C04D0000}"/>
    <cellStyle name="Accent5 65" xfId="19908" xr:uid="{00000000-0005-0000-0000-0000C14D0000}"/>
    <cellStyle name="Accent5 66" xfId="19909" xr:uid="{00000000-0005-0000-0000-0000C24D0000}"/>
    <cellStyle name="Accent5 67" xfId="19910" xr:uid="{00000000-0005-0000-0000-0000C34D0000}"/>
    <cellStyle name="Accent5 68" xfId="19911" xr:uid="{00000000-0005-0000-0000-0000C44D0000}"/>
    <cellStyle name="Accent5 69" xfId="19912" xr:uid="{00000000-0005-0000-0000-0000C54D0000}"/>
    <cellStyle name="Accent5 7" xfId="19913" xr:uid="{00000000-0005-0000-0000-0000C64D0000}"/>
    <cellStyle name="Accent5 70" xfId="19914" xr:uid="{00000000-0005-0000-0000-0000C74D0000}"/>
    <cellStyle name="Accent5 71" xfId="19915" xr:uid="{00000000-0005-0000-0000-0000C84D0000}"/>
    <cellStyle name="Accent5 72" xfId="19916" xr:uid="{00000000-0005-0000-0000-0000C94D0000}"/>
    <cellStyle name="Accent5 73" xfId="19917" xr:uid="{00000000-0005-0000-0000-0000CA4D0000}"/>
    <cellStyle name="Accent5 74" xfId="19918" xr:uid="{00000000-0005-0000-0000-0000CB4D0000}"/>
    <cellStyle name="Accent5 75" xfId="19919" xr:uid="{00000000-0005-0000-0000-0000CC4D0000}"/>
    <cellStyle name="Accent5 8" xfId="19920" xr:uid="{00000000-0005-0000-0000-0000CD4D0000}"/>
    <cellStyle name="Accent5 9" xfId="19921" xr:uid="{00000000-0005-0000-0000-0000CE4D0000}"/>
    <cellStyle name="Accent6 10" xfId="19922" xr:uid="{00000000-0005-0000-0000-0000CF4D0000}"/>
    <cellStyle name="Accent6 11" xfId="19923" xr:uid="{00000000-0005-0000-0000-0000D04D0000}"/>
    <cellStyle name="Accent6 12" xfId="19924" xr:uid="{00000000-0005-0000-0000-0000D14D0000}"/>
    <cellStyle name="Accent6 13" xfId="19925" xr:uid="{00000000-0005-0000-0000-0000D24D0000}"/>
    <cellStyle name="Accent6 14" xfId="19926" xr:uid="{00000000-0005-0000-0000-0000D34D0000}"/>
    <cellStyle name="Accent6 15" xfId="19927" xr:uid="{00000000-0005-0000-0000-0000D44D0000}"/>
    <cellStyle name="Accent6 16" xfId="19928" xr:uid="{00000000-0005-0000-0000-0000D54D0000}"/>
    <cellStyle name="Accent6 17" xfId="19929" xr:uid="{00000000-0005-0000-0000-0000D64D0000}"/>
    <cellStyle name="Accent6 18" xfId="19930" xr:uid="{00000000-0005-0000-0000-0000D74D0000}"/>
    <cellStyle name="Accent6 19" xfId="19931" xr:uid="{00000000-0005-0000-0000-0000D84D0000}"/>
    <cellStyle name="Accent6 2" xfId="19932" xr:uid="{00000000-0005-0000-0000-0000D94D0000}"/>
    <cellStyle name="Accent6 2 2" xfId="19933" xr:uid="{00000000-0005-0000-0000-0000DA4D0000}"/>
    <cellStyle name="Accent6 2 2 2" xfId="19934" xr:uid="{00000000-0005-0000-0000-0000DB4D0000}"/>
    <cellStyle name="Accent6 2 2 2 2" xfId="19935" xr:uid="{00000000-0005-0000-0000-0000DC4D0000}"/>
    <cellStyle name="Accent6 2 2 2 2 2" xfId="19936" xr:uid="{00000000-0005-0000-0000-0000DD4D0000}"/>
    <cellStyle name="Accent6 2 2 2 2 3" xfId="19937" xr:uid="{00000000-0005-0000-0000-0000DE4D0000}"/>
    <cellStyle name="Accent6 2 2 2 3" xfId="19938" xr:uid="{00000000-0005-0000-0000-0000DF4D0000}"/>
    <cellStyle name="Accent6 2 2 3" xfId="19939" xr:uid="{00000000-0005-0000-0000-0000E04D0000}"/>
    <cellStyle name="Accent6 2 2 4" xfId="19940" xr:uid="{00000000-0005-0000-0000-0000E14D0000}"/>
    <cellStyle name="Accent6 2 3" xfId="19941" xr:uid="{00000000-0005-0000-0000-0000E24D0000}"/>
    <cellStyle name="Accent6 2 3 2" xfId="19942" xr:uid="{00000000-0005-0000-0000-0000E34D0000}"/>
    <cellStyle name="Accent6 2 3 2 2" xfId="19943" xr:uid="{00000000-0005-0000-0000-0000E44D0000}"/>
    <cellStyle name="Accent6 2 3 2 2 2" xfId="19944" xr:uid="{00000000-0005-0000-0000-0000E54D0000}"/>
    <cellStyle name="Accent6 2 3 3" xfId="19945" xr:uid="{00000000-0005-0000-0000-0000E64D0000}"/>
    <cellStyle name="Accent6 2 4" xfId="19946" xr:uid="{00000000-0005-0000-0000-0000E74D0000}"/>
    <cellStyle name="Accent6 2 4 2" xfId="19947" xr:uid="{00000000-0005-0000-0000-0000E84D0000}"/>
    <cellStyle name="Accent6 2 4 2 2" xfId="19948" xr:uid="{00000000-0005-0000-0000-0000E94D0000}"/>
    <cellStyle name="Accent6 2 4 2 2 2" xfId="19949" xr:uid="{00000000-0005-0000-0000-0000EA4D0000}"/>
    <cellStyle name="Accent6 2 4 3" xfId="19950" xr:uid="{00000000-0005-0000-0000-0000EB4D0000}"/>
    <cellStyle name="Accent6 2 5" xfId="19951" xr:uid="{00000000-0005-0000-0000-0000EC4D0000}"/>
    <cellStyle name="Accent6 2 5 2" xfId="19952" xr:uid="{00000000-0005-0000-0000-0000ED4D0000}"/>
    <cellStyle name="Accent6 2 5 2 2" xfId="19953" xr:uid="{00000000-0005-0000-0000-0000EE4D0000}"/>
    <cellStyle name="Accent6 2 6" xfId="19954" xr:uid="{00000000-0005-0000-0000-0000EF4D0000}"/>
    <cellStyle name="Accent6 2 7" xfId="19955" xr:uid="{00000000-0005-0000-0000-0000F04D0000}"/>
    <cellStyle name="Accent6 2 8" xfId="19956" xr:uid="{00000000-0005-0000-0000-0000F14D0000}"/>
    <cellStyle name="Accent6 20" xfId="19957" xr:uid="{00000000-0005-0000-0000-0000F24D0000}"/>
    <cellStyle name="Accent6 21" xfId="19958" xr:uid="{00000000-0005-0000-0000-0000F34D0000}"/>
    <cellStyle name="Accent6 22" xfId="19959" xr:uid="{00000000-0005-0000-0000-0000F44D0000}"/>
    <cellStyle name="Accent6 23" xfId="19960" xr:uid="{00000000-0005-0000-0000-0000F54D0000}"/>
    <cellStyle name="Accent6 24" xfId="19961" xr:uid="{00000000-0005-0000-0000-0000F64D0000}"/>
    <cellStyle name="Accent6 25" xfId="19962" xr:uid="{00000000-0005-0000-0000-0000F74D0000}"/>
    <cellStyle name="Accent6 26" xfId="19963" xr:uid="{00000000-0005-0000-0000-0000F84D0000}"/>
    <cellStyle name="Accent6 27" xfId="19964" xr:uid="{00000000-0005-0000-0000-0000F94D0000}"/>
    <cellStyle name="Accent6 28" xfId="19965" xr:uid="{00000000-0005-0000-0000-0000FA4D0000}"/>
    <cellStyle name="Accent6 29" xfId="19966" xr:uid="{00000000-0005-0000-0000-0000FB4D0000}"/>
    <cellStyle name="Accent6 3" xfId="19967" xr:uid="{00000000-0005-0000-0000-0000FC4D0000}"/>
    <cellStyle name="Accent6 3 2" xfId="19968" xr:uid="{00000000-0005-0000-0000-0000FD4D0000}"/>
    <cellStyle name="Accent6 3 2 2" xfId="19969" xr:uid="{00000000-0005-0000-0000-0000FE4D0000}"/>
    <cellStyle name="Accent6 3 2 2 2" xfId="19970" xr:uid="{00000000-0005-0000-0000-0000FF4D0000}"/>
    <cellStyle name="Accent6 3 2 3" xfId="19971" xr:uid="{00000000-0005-0000-0000-0000004E0000}"/>
    <cellStyle name="Accent6 3 3" xfId="19972" xr:uid="{00000000-0005-0000-0000-0000014E0000}"/>
    <cellStyle name="Accent6 3 4" xfId="19973" xr:uid="{00000000-0005-0000-0000-0000024E0000}"/>
    <cellStyle name="Accent6 3 5" xfId="19974" xr:uid="{00000000-0005-0000-0000-0000034E0000}"/>
    <cellStyle name="Accent6 3 6" xfId="19975" xr:uid="{00000000-0005-0000-0000-0000044E0000}"/>
    <cellStyle name="Accent6 3 7" xfId="19976" xr:uid="{00000000-0005-0000-0000-0000054E0000}"/>
    <cellStyle name="Accent6 30" xfId="19977" xr:uid="{00000000-0005-0000-0000-0000064E0000}"/>
    <cellStyle name="Accent6 31" xfId="19978" xr:uid="{00000000-0005-0000-0000-0000074E0000}"/>
    <cellStyle name="Accent6 32" xfId="19979" xr:uid="{00000000-0005-0000-0000-0000084E0000}"/>
    <cellStyle name="Accent6 33" xfId="19980" xr:uid="{00000000-0005-0000-0000-0000094E0000}"/>
    <cellStyle name="Accent6 34" xfId="19981" xr:uid="{00000000-0005-0000-0000-00000A4E0000}"/>
    <cellStyle name="Accent6 35" xfId="19982" xr:uid="{00000000-0005-0000-0000-00000B4E0000}"/>
    <cellStyle name="Accent6 36" xfId="19983" xr:uid="{00000000-0005-0000-0000-00000C4E0000}"/>
    <cellStyle name="Accent6 37" xfId="19984" xr:uid="{00000000-0005-0000-0000-00000D4E0000}"/>
    <cellStyle name="Accent6 38" xfId="19985" xr:uid="{00000000-0005-0000-0000-00000E4E0000}"/>
    <cellStyle name="Accent6 39" xfId="19986" xr:uid="{00000000-0005-0000-0000-00000F4E0000}"/>
    <cellStyle name="Accent6 4" xfId="19987" xr:uid="{00000000-0005-0000-0000-0000104E0000}"/>
    <cellStyle name="Accent6 4 2" xfId="19988" xr:uid="{00000000-0005-0000-0000-0000114E0000}"/>
    <cellStyle name="Accent6 4 2 2" xfId="19989" xr:uid="{00000000-0005-0000-0000-0000124E0000}"/>
    <cellStyle name="Accent6 4 2 2 2" xfId="19990" xr:uid="{00000000-0005-0000-0000-0000134E0000}"/>
    <cellStyle name="Accent6 4 2 3" xfId="19991" xr:uid="{00000000-0005-0000-0000-0000144E0000}"/>
    <cellStyle name="Accent6 4 3" xfId="19992" xr:uid="{00000000-0005-0000-0000-0000154E0000}"/>
    <cellStyle name="Accent6 4 4" xfId="19993" xr:uid="{00000000-0005-0000-0000-0000164E0000}"/>
    <cellStyle name="Accent6 4 5" xfId="19994" xr:uid="{00000000-0005-0000-0000-0000174E0000}"/>
    <cellStyle name="Accent6 4 6" xfId="19995" xr:uid="{00000000-0005-0000-0000-0000184E0000}"/>
    <cellStyle name="Accent6 4 7" xfId="19996" xr:uid="{00000000-0005-0000-0000-0000194E0000}"/>
    <cellStyle name="Accent6 40" xfId="19997" xr:uid="{00000000-0005-0000-0000-00001A4E0000}"/>
    <cellStyle name="Accent6 41" xfId="19998" xr:uid="{00000000-0005-0000-0000-00001B4E0000}"/>
    <cellStyle name="Accent6 42" xfId="19999" xr:uid="{00000000-0005-0000-0000-00001C4E0000}"/>
    <cellStyle name="Accent6 43" xfId="20000" xr:uid="{00000000-0005-0000-0000-00001D4E0000}"/>
    <cellStyle name="Accent6 44" xfId="20001" xr:uid="{00000000-0005-0000-0000-00001E4E0000}"/>
    <cellStyle name="Accent6 45" xfId="20002" xr:uid="{00000000-0005-0000-0000-00001F4E0000}"/>
    <cellStyle name="Accent6 46" xfId="20003" xr:uid="{00000000-0005-0000-0000-0000204E0000}"/>
    <cellStyle name="Accent6 47" xfId="20004" xr:uid="{00000000-0005-0000-0000-0000214E0000}"/>
    <cellStyle name="Accent6 48" xfId="20005" xr:uid="{00000000-0005-0000-0000-0000224E0000}"/>
    <cellStyle name="Accent6 49" xfId="20006" xr:uid="{00000000-0005-0000-0000-0000234E0000}"/>
    <cellStyle name="Accent6 5" xfId="20007" xr:uid="{00000000-0005-0000-0000-0000244E0000}"/>
    <cellStyle name="Accent6 50" xfId="20008" xr:uid="{00000000-0005-0000-0000-0000254E0000}"/>
    <cellStyle name="Accent6 51" xfId="20009" xr:uid="{00000000-0005-0000-0000-0000264E0000}"/>
    <cellStyle name="Accent6 52" xfId="20010" xr:uid="{00000000-0005-0000-0000-0000274E0000}"/>
    <cellStyle name="Accent6 53" xfId="20011" xr:uid="{00000000-0005-0000-0000-0000284E0000}"/>
    <cellStyle name="Accent6 54" xfId="20012" xr:uid="{00000000-0005-0000-0000-0000294E0000}"/>
    <cellStyle name="Accent6 55" xfId="20013" xr:uid="{00000000-0005-0000-0000-00002A4E0000}"/>
    <cellStyle name="Accent6 56" xfId="20014" xr:uid="{00000000-0005-0000-0000-00002B4E0000}"/>
    <cellStyle name="Accent6 57" xfId="20015" xr:uid="{00000000-0005-0000-0000-00002C4E0000}"/>
    <cellStyle name="Accent6 58" xfId="20016" xr:uid="{00000000-0005-0000-0000-00002D4E0000}"/>
    <cellStyle name="Accent6 59" xfId="20017" xr:uid="{00000000-0005-0000-0000-00002E4E0000}"/>
    <cellStyle name="Accent6 6" xfId="20018" xr:uid="{00000000-0005-0000-0000-00002F4E0000}"/>
    <cellStyle name="Accent6 60" xfId="20019" xr:uid="{00000000-0005-0000-0000-0000304E0000}"/>
    <cellStyle name="Accent6 61" xfId="20020" xr:uid="{00000000-0005-0000-0000-0000314E0000}"/>
    <cellStyle name="Accent6 62" xfId="20021" xr:uid="{00000000-0005-0000-0000-0000324E0000}"/>
    <cellStyle name="Accent6 63" xfId="20022" xr:uid="{00000000-0005-0000-0000-0000334E0000}"/>
    <cellStyle name="Accent6 64" xfId="20023" xr:uid="{00000000-0005-0000-0000-0000344E0000}"/>
    <cellStyle name="Accent6 65" xfId="20024" xr:uid="{00000000-0005-0000-0000-0000354E0000}"/>
    <cellStyle name="Accent6 66" xfId="20025" xr:uid="{00000000-0005-0000-0000-0000364E0000}"/>
    <cellStyle name="Accent6 67" xfId="20026" xr:uid="{00000000-0005-0000-0000-0000374E0000}"/>
    <cellStyle name="Accent6 68" xfId="20027" xr:uid="{00000000-0005-0000-0000-0000384E0000}"/>
    <cellStyle name="Accent6 69" xfId="20028" xr:uid="{00000000-0005-0000-0000-0000394E0000}"/>
    <cellStyle name="Accent6 7" xfId="20029" xr:uid="{00000000-0005-0000-0000-00003A4E0000}"/>
    <cellStyle name="Accent6 70" xfId="20030" xr:uid="{00000000-0005-0000-0000-00003B4E0000}"/>
    <cellStyle name="Accent6 71" xfId="20031" xr:uid="{00000000-0005-0000-0000-00003C4E0000}"/>
    <cellStyle name="Accent6 72" xfId="20032" xr:uid="{00000000-0005-0000-0000-00003D4E0000}"/>
    <cellStyle name="Accent6 73" xfId="20033" xr:uid="{00000000-0005-0000-0000-00003E4E0000}"/>
    <cellStyle name="Accent6 74" xfId="20034" xr:uid="{00000000-0005-0000-0000-00003F4E0000}"/>
    <cellStyle name="Accent6 75" xfId="20035" xr:uid="{00000000-0005-0000-0000-0000404E0000}"/>
    <cellStyle name="Accent6 8" xfId="20036" xr:uid="{00000000-0005-0000-0000-0000414E0000}"/>
    <cellStyle name="Accent6 9" xfId="20037" xr:uid="{00000000-0005-0000-0000-0000424E0000}"/>
    <cellStyle name="Bad 10" xfId="20038" xr:uid="{00000000-0005-0000-0000-0000434E0000}"/>
    <cellStyle name="Bad 11" xfId="20039" xr:uid="{00000000-0005-0000-0000-0000444E0000}"/>
    <cellStyle name="Bad 12" xfId="20040" xr:uid="{00000000-0005-0000-0000-0000454E0000}"/>
    <cellStyle name="Bad 13" xfId="20041" xr:uid="{00000000-0005-0000-0000-0000464E0000}"/>
    <cellStyle name="Bad 14" xfId="20042" xr:uid="{00000000-0005-0000-0000-0000474E0000}"/>
    <cellStyle name="Bad 15" xfId="20043" xr:uid="{00000000-0005-0000-0000-0000484E0000}"/>
    <cellStyle name="Bad 16" xfId="20044" xr:uid="{00000000-0005-0000-0000-0000494E0000}"/>
    <cellStyle name="Bad 17" xfId="20045" xr:uid="{00000000-0005-0000-0000-00004A4E0000}"/>
    <cellStyle name="Bad 18" xfId="20046" xr:uid="{00000000-0005-0000-0000-00004B4E0000}"/>
    <cellStyle name="Bad 19" xfId="20047" xr:uid="{00000000-0005-0000-0000-00004C4E0000}"/>
    <cellStyle name="Bad 2" xfId="20048" xr:uid="{00000000-0005-0000-0000-00004D4E0000}"/>
    <cellStyle name="Bad 2 2" xfId="20049" xr:uid="{00000000-0005-0000-0000-00004E4E0000}"/>
    <cellStyle name="Bad 2 2 2" xfId="20050" xr:uid="{00000000-0005-0000-0000-00004F4E0000}"/>
    <cellStyle name="Bad 2 2 2 2" xfId="20051" xr:uid="{00000000-0005-0000-0000-0000504E0000}"/>
    <cellStyle name="Bad 2 2 2 2 2" xfId="20052" xr:uid="{00000000-0005-0000-0000-0000514E0000}"/>
    <cellStyle name="Bad 2 2 2 3" xfId="20053" xr:uid="{00000000-0005-0000-0000-0000524E0000}"/>
    <cellStyle name="Bad 2 2 3" xfId="20054" xr:uid="{00000000-0005-0000-0000-0000534E0000}"/>
    <cellStyle name="Bad 2 2 4" xfId="20055" xr:uid="{00000000-0005-0000-0000-0000544E0000}"/>
    <cellStyle name="Bad 2 3" xfId="20056" xr:uid="{00000000-0005-0000-0000-0000554E0000}"/>
    <cellStyle name="Bad 2 3 2" xfId="20057" xr:uid="{00000000-0005-0000-0000-0000564E0000}"/>
    <cellStyle name="Bad 2 3 2 2" xfId="20058" xr:uid="{00000000-0005-0000-0000-0000574E0000}"/>
    <cellStyle name="Bad 2 3 2 2 2" xfId="20059" xr:uid="{00000000-0005-0000-0000-0000584E0000}"/>
    <cellStyle name="Bad 2 3 3" xfId="20060" xr:uid="{00000000-0005-0000-0000-0000594E0000}"/>
    <cellStyle name="Bad 2 4" xfId="20061" xr:uid="{00000000-0005-0000-0000-00005A4E0000}"/>
    <cellStyle name="Bad 2 4 2" xfId="20062" xr:uid="{00000000-0005-0000-0000-00005B4E0000}"/>
    <cellStyle name="Bad 2 4 2 2" xfId="20063" xr:uid="{00000000-0005-0000-0000-00005C4E0000}"/>
    <cellStyle name="Bad 2 4 2 2 2" xfId="20064" xr:uid="{00000000-0005-0000-0000-00005D4E0000}"/>
    <cellStyle name="Bad 2 4 3" xfId="20065" xr:uid="{00000000-0005-0000-0000-00005E4E0000}"/>
    <cellStyle name="Bad 2 5" xfId="20066" xr:uid="{00000000-0005-0000-0000-00005F4E0000}"/>
    <cellStyle name="Bad 2 5 2" xfId="20067" xr:uid="{00000000-0005-0000-0000-0000604E0000}"/>
    <cellStyle name="Bad 2 5 2 2" xfId="20068" xr:uid="{00000000-0005-0000-0000-0000614E0000}"/>
    <cellStyle name="Bad 2 6" xfId="20069" xr:uid="{00000000-0005-0000-0000-0000624E0000}"/>
    <cellStyle name="Bad 2 7" xfId="20070" xr:uid="{00000000-0005-0000-0000-0000634E0000}"/>
    <cellStyle name="Bad 2 8" xfId="20071" xr:uid="{00000000-0005-0000-0000-0000644E0000}"/>
    <cellStyle name="Bad 20" xfId="20072" xr:uid="{00000000-0005-0000-0000-0000654E0000}"/>
    <cellStyle name="Bad 21" xfId="20073" xr:uid="{00000000-0005-0000-0000-0000664E0000}"/>
    <cellStyle name="Bad 22" xfId="20074" xr:uid="{00000000-0005-0000-0000-0000674E0000}"/>
    <cellStyle name="Bad 23" xfId="20075" xr:uid="{00000000-0005-0000-0000-0000684E0000}"/>
    <cellStyle name="Bad 24" xfId="20076" xr:uid="{00000000-0005-0000-0000-0000694E0000}"/>
    <cellStyle name="Bad 25" xfId="20077" xr:uid="{00000000-0005-0000-0000-00006A4E0000}"/>
    <cellStyle name="Bad 26" xfId="20078" xr:uid="{00000000-0005-0000-0000-00006B4E0000}"/>
    <cellStyle name="Bad 27" xfId="20079" xr:uid="{00000000-0005-0000-0000-00006C4E0000}"/>
    <cellStyle name="Bad 28" xfId="20080" xr:uid="{00000000-0005-0000-0000-00006D4E0000}"/>
    <cellStyle name="Bad 29" xfId="20081" xr:uid="{00000000-0005-0000-0000-00006E4E0000}"/>
    <cellStyle name="Bad 3" xfId="20082" xr:uid="{00000000-0005-0000-0000-00006F4E0000}"/>
    <cellStyle name="Bad 3 2" xfId="20083" xr:uid="{00000000-0005-0000-0000-0000704E0000}"/>
    <cellStyle name="Bad 3 2 2" xfId="20084" xr:uid="{00000000-0005-0000-0000-0000714E0000}"/>
    <cellStyle name="Bad 3 2 2 2" xfId="20085" xr:uid="{00000000-0005-0000-0000-0000724E0000}"/>
    <cellStyle name="Bad 3 2 3" xfId="20086" xr:uid="{00000000-0005-0000-0000-0000734E0000}"/>
    <cellStyle name="Bad 3 3" xfId="20087" xr:uid="{00000000-0005-0000-0000-0000744E0000}"/>
    <cellStyle name="Bad 3 4" xfId="20088" xr:uid="{00000000-0005-0000-0000-0000754E0000}"/>
    <cellStyle name="Bad 3 5" xfId="20089" xr:uid="{00000000-0005-0000-0000-0000764E0000}"/>
    <cellStyle name="Bad 3 6" xfId="20090" xr:uid="{00000000-0005-0000-0000-0000774E0000}"/>
    <cellStyle name="Bad 3 7" xfId="20091" xr:uid="{00000000-0005-0000-0000-0000784E0000}"/>
    <cellStyle name="Bad 30" xfId="20092" xr:uid="{00000000-0005-0000-0000-0000794E0000}"/>
    <cellStyle name="Bad 31" xfId="20093" xr:uid="{00000000-0005-0000-0000-00007A4E0000}"/>
    <cellStyle name="Bad 32" xfId="20094" xr:uid="{00000000-0005-0000-0000-00007B4E0000}"/>
    <cellStyle name="Bad 33" xfId="20095" xr:uid="{00000000-0005-0000-0000-00007C4E0000}"/>
    <cellStyle name="Bad 34" xfId="20096" xr:uid="{00000000-0005-0000-0000-00007D4E0000}"/>
    <cellStyle name="Bad 35" xfId="20097" xr:uid="{00000000-0005-0000-0000-00007E4E0000}"/>
    <cellStyle name="Bad 36" xfId="20098" xr:uid="{00000000-0005-0000-0000-00007F4E0000}"/>
    <cellStyle name="Bad 37" xfId="20099" xr:uid="{00000000-0005-0000-0000-0000804E0000}"/>
    <cellStyle name="Bad 38" xfId="20100" xr:uid="{00000000-0005-0000-0000-0000814E0000}"/>
    <cellStyle name="Bad 39" xfId="20101" xr:uid="{00000000-0005-0000-0000-0000824E0000}"/>
    <cellStyle name="Bad 4" xfId="20102" xr:uid="{00000000-0005-0000-0000-0000834E0000}"/>
    <cellStyle name="Bad 4 2" xfId="20103" xr:uid="{00000000-0005-0000-0000-0000844E0000}"/>
    <cellStyle name="Bad 4 2 2" xfId="20104" xr:uid="{00000000-0005-0000-0000-0000854E0000}"/>
    <cellStyle name="Bad 4 2 2 2" xfId="20105" xr:uid="{00000000-0005-0000-0000-0000864E0000}"/>
    <cellStyle name="Bad 4 2 3" xfId="20106" xr:uid="{00000000-0005-0000-0000-0000874E0000}"/>
    <cellStyle name="Bad 4 3" xfId="20107" xr:uid="{00000000-0005-0000-0000-0000884E0000}"/>
    <cellStyle name="Bad 4 4" xfId="20108" xr:uid="{00000000-0005-0000-0000-0000894E0000}"/>
    <cellStyle name="Bad 4 5" xfId="20109" xr:uid="{00000000-0005-0000-0000-00008A4E0000}"/>
    <cellStyle name="Bad 4 6" xfId="20110" xr:uid="{00000000-0005-0000-0000-00008B4E0000}"/>
    <cellStyle name="Bad 4 7" xfId="20111" xr:uid="{00000000-0005-0000-0000-00008C4E0000}"/>
    <cellStyle name="Bad 40" xfId="20112" xr:uid="{00000000-0005-0000-0000-00008D4E0000}"/>
    <cellStyle name="Bad 41" xfId="20113" xr:uid="{00000000-0005-0000-0000-00008E4E0000}"/>
    <cellStyle name="Bad 42" xfId="20114" xr:uid="{00000000-0005-0000-0000-00008F4E0000}"/>
    <cellStyle name="Bad 43" xfId="20115" xr:uid="{00000000-0005-0000-0000-0000904E0000}"/>
    <cellStyle name="Bad 44" xfId="20116" xr:uid="{00000000-0005-0000-0000-0000914E0000}"/>
    <cellStyle name="Bad 45" xfId="20117" xr:uid="{00000000-0005-0000-0000-0000924E0000}"/>
    <cellStyle name="Bad 46" xfId="20118" xr:uid="{00000000-0005-0000-0000-0000934E0000}"/>
    <cellStyle name="Bad 47" xfId="20119" xr:uid="{00000000-0005-0000-0000-0000944E0000}"/>
    <cellStyle name="Bad 48" xfId="20120" xr:uid="{00000000-0005-0000-0000-0000954E0000}"/>
    <cellStyle name="Bad 49" xfId="20121" xr:uid="{00000000-0005-0000-0000-0000964E0000}"/>
    <cellStyle name="Bad 5" xfId="20122" xr:uid="{00000000-0005-0000-0000-0000974E0000}"/>
    <cellStyle name="Bad 50" xfId="20123" xr:uid="{00000000-0005-0000-0000-0000984E0000}"/>
    <cellStyle name="Bad 51" xfId="20124" xr:uid="{00000000-0005-0000-0000-0000994E0000}"/>
    <cellStyle name="Bad 52" xfId="20125" xr:uid="{00000000-0005-0000-0000-00009A4E0000}"/>
    <cellStyle name="Bad 53" xfId="20126" xr:uid="{00000000-0005-0000-0000-00009B4E0000}"/>
    <cellStyle name="Bad 54" xfId="20127" xr:uid="{00000000-0005-0000-0000-00009C4E0000}"/>
    <cellStyle name="Bad 55" xfId="20128" xr:uid="{00000000-0005-0000-0000-00009D4E0000}"/>
    <cellStyle name="Bad 56" xfId="20129" xr:uid="{00000000-0005-0000-0000-00009E4E0000}"/>
    <cellStyle name="Bad 57" xfId="20130" xr:uid="{00000000-0005-0000-0000-00009F4E0000}"/>
    <cellStyle name="Bad 58" xfId="20131" xr:uid="{00000000-0005-0000-0000-0000A04E0000}"/>
    <cellStyle name="Bad 59" xfId="20132" xr:uid="{00000000-0005-0000-0000-0000A14E0000}"/>
    <cellStyle name="Bad 6" xfId="20133" xr:uid="{00000000-0005-0000-0000-0000A24E0000}"/>
    <cellStyle name="Bad 60" xfId="20134" xr:uid="{00000000-0005-0000-0000-0000A34E0000}"/>
    <cellStyle name="Bad 61" xfId="20135" xr:uid="{00000000-0005-0000-0000-0000A44E0000}"/>
    <cellStyle name="Bad 62" xfId="20136" xr:uid="{00000000-0005-0000-0000-0000A54E0000}"/>
    <cellStyle name="Bad 63" xfId="20137" xr:uid="{00000000-0005-0000-0000-0000A64E0000}"/>
    <cellStyle name="Bad 64" xfId="20138" xr:uid="{00000000-0005-0000-0000-0000A74E0000}"/>
    <cellStyle name="Bad 65" xfId="20139" xr:uid="{00000000-0005-0000-0000-0000A84E0000}"/>
    <cellStyle name="Bad 66" xfId="20140" xr:uid="{00000000-0005-0000-0000-0000A94E0000}"/>
    <cellStyle name="Bad 67" xfId="20141" xr:uid="{00000000-0005-0000-0000-0000AA4E0000}"/>
    <cellStyle name="Bad 68" xfId="20142" xr:uid="{00000000-0005-0000-0000-0000AB4E0000}"/>
    <cellStyle name="Bad 69" xfId="20143" xr:uid="{00000000-0005-0000-0000-0000AC4E0000}"/>
    <cellStyle name="Bad 7" xfId="20144" xr:uid="{00000000-0005-0000-0000-0000AD4E0000}"/>
    <cellStyle name="Bad 70" xfId="20145" xr:uid="{00000000-0005-0000-0000-0000AE4E0000}"/>
    <cellStyle name="Bad 71" xfId="20146" xr:uid="{00000000-0005-0000-0000-0000AF4E0000}"/>
    <cellStyle name="Bad 72" xfId="20147" xr:uid="{00000000-0005-0000-0000-0000B04E0000}"/>
    <cellStyle name="Bad 73" xfId="20148" xr:uid="{00000000-0005-0000-0000-0000B14E0000}"/>
    <cellStyle name="Bad 74" xfId="20149" xr:uid="{00000000-0005-0000-0000-0000B24E0000}"/>
    <cellStyle name="Bad 75" xfId="20150" xr:uid="{00000000-0005-0000-0000-0000B34E0000}"/>
    <cellStyle name="Bad 8" xfId="20151" xr:uid="{00000000-0005-0000-0000-0000B44E0000}"/>
    <cellStyle name="Bad 9" xfId="20152" xr:uid="{00000000-0005-0000-0000-0000B54E0000}"/>
    <cellStyle name="blp_column_header" xfId="20153" xr:uid="{00000000-0005-0000-0000-0000B64E0000}"/>
    <cellStyle name="Calculation 10" xfId="20154" xr:uid="{00000000-0005-0000-0000-0000B74E0000}"/>
    <cellStyle name="Calculation 10 2" xfId="20155" xr:uid="{00000000-0005-0000-0000-0000B84E0000}"/>
    <cellStyle name="Calculation 10 2 2" xfId="20156" xr:uid="{00000000-0005-0000-0000-0000B94E0000}"/>
    <cellStyle name="Calculation 10 2 2 2" xfId="20157" xr:uid="{00000000-0005-0000-0000-0000BA4E0000}"/>
    <cellStyle name="Calculation 10 2 3" xfId="20158" xr:uid="{00000000-0005-0000-0000-0000BB4E0000}"/>
    <cellStyle name="Calculation 10 3" xfId="20159" xr:uid="{00000000-0005-0000-0000-0000BC4E0000}"/>
    <cellStyle name="Calculation 10 4" xfId="20160" xr:uid="{00000000-0005-0000-0000-0000BD4E0000}"/>
    <cellStyle name="Calculation 10 5" xfId="20161" xr:uid="{00000000-0005-0000-0000-0000BE4E0000}"/>
    <cellStyle name="Calculation 100" xfId="20162" xr:uid="{00000000-0005-0000-0000-0000BF4E0000}"/>
    <cellStyle name="Calculation 101" xfId="20163" xr:uid="{00000000-0005-0000-0000-0000C04E0000}"/>
    <cellStyle name="Calculation 102" xfId="20164" xr:uid="{00000000-0005-0000-0000-0000C14E0000}"/>
    <cellStyle name="Calculation 103" xfId="20165" xr:uid="{00000000-0005-0000-0000-0000C24E0000}"/>
    <cellStyle name="Calculation 104" xfId="20166" xr:uid="{00000000-0005-0000-0000-0000C34E0000}"/>
    <cellStyle name="Calculation 105" xfId="20167" xr:uid="{00000000-0005-0000-0000-0000C44E0000}"/>
    <cellStyle name="Calculation 106" xfId="20168" xr:uid="{00000000-0005-0000-0000-0000C54E0000}"/>
    <cellStyle name="Calculation 107" xfId="20169" xr:uid="{00000000-0005-0000-0000-0000C64E0000}"/>
    <cellStyle name="Calculation 108" xfId="20170" xr:uid="{00000000-0005-0000-0000-0000C74E0000}"/>
    <cellStyle name="Calculation 109" xfId="20171" xr:uid="{00000000-0005-0000-0000-0000C84E0000}"/>
    <cellStyle name="Calculation 11" xfId="20172" xr:uid="{00000000-0005-0000-0000-0000C94E0000}"/>
    <cellStyle name="Calculation 11 2" xfId="20173" xr:uid="{00000000-0005-0000-0000-0000CA4E0000}"/>
    <cellStyle name="Calculation 11 2 2" xfId="20174" xr:uid="{00000000-0005-0000-0000-0000CB4E0000}"/>
    <cellStyle name="Calculation 11 2 2 2" xfId="20175" xr:uid="{00000000-0005-0000-0000-0000CC4E0000}"/>
    <cellStyle name="Calculation 11 2 3" xfId="20176" xr:uid="{00000000-0005-0000-0000-0000CD4E0000}"/>
    <cellStyle name="Calculation 11 3" xfId="20177" xr:uid="{00000000-0005-0000-0000-0000CE4E0000}"/>
    <cellStyle name="Calculation 11 4" xfId="20178" xr:uid="{00000000-0005-0000-0000-0000CF4E0000}"/>
    <cellStyle name="Calculation 11 5" xfId="20179" xr:uid="{00000000-0005-0000-0000-0000D04E0000}"/>
    <cellStyle name="Calculation 110" xfId="20180" xr:uid="{00000000-0005-0000-0000-0000D14E0000}"/>
    <cellStyle name="Calculation 111" xfId="20181" xr:uid="{00000000-0005-0000-0000-0000D24E0000}"/>
    <cellStyle name="Calculation 112" xfId="20182" xr:uid="{00000000-0005-0000-0000-0000D34E0000}"/>
    <cellStyle name="Calculation 113" xfId="20183" xr:uid="{00000000-0005-0000-0000-0000D44E0000}"/>
    <cellStyle name="Calculation 114" xfId="20184" xr:uid="{00000000-0005-0000-0000-0000D54E0000}"/>
    <cellStyle name="Calculation 115" xfId="20185" xr:uid="{00000000-0005-0000-0000-0000D64E0000}"/>
    <cellStyle name="Calculation 116" xfId="20186" xr:uid="{00000000-0005-0000-0000-0000D74E0000}"/>
    <cellStyle name="Calculation 117" xfId="20187" xr:uid="{00000000-0005-0000-0000-0000D84E0000}"/>
    <cellStyle name="Calculation 118" xfId="20188" xr:uid="{00000000-0005-0000-0000-0000D94E0000}"/>
    <cellStyle name="Calculation 12" xfId="20189" xr:uid="{00000000-0005-0000-0000-0000DA4E0000}"/>
    <cellStyle name="Calculation 12 2" xfId="20190" xr:uid="{00000000-0005-0000-0000-0000DB4E0000}"/>
    <cellStyle name="Calculation 12 2 2" xfId="20191" xr:uid="{00000000-0005-0000-0000-0000DC4E0000}"/>
    <cellStyle name="Calculation 12 2 2 2" xfId="20192" xr:uid="{00000000-0005-0000-0000-0000DD4E0000}"/>
    <cellStyle name="Calculation 12 2 3" xfId="20193" xr:uid="{00000000-0005-0000-0000-0000DE4E0000}"/>
    <cellStyle name="Calculation 12 3" xfId="20194" xr:uid="{00000000-0005-0000-0000-0000DF4E0000}"/>
    <cellStyle name="Calculation 12 4" xfId="20195" xr:uid="{00000000-0005-0000-0000-0000E04E0000}"/>
    <cellStyle name="Calculation 12 5" xfId="20196" xr:uid="{00000000-0005-0000-0000-0000E14E0000}"/>
    <cellStyle name="Calculation 13" xfId="20197" xr:uid="{00000000-0005-0000-0000-0000E24E0000}"/>
    <cellStyle name="Calculation 13 2" xfId="20198" xr:uid="{00000000-0005-0000-0000-0000E34E0000}"/>
    <cellStyle name="Calculation 13 2 2" xfId="20199" xr:uid="{00000000-0005-0000-0000-0000E44E0000}"/>
    <cellStyle name="Calculation 13 2 2 2" xfId="20200" xr:uid="{00000000-0005-0000-0000-0000E54E0000}"/>
    <cellStyle name="Calculation 13 2 3" xfId="20201" xr:uid="{00000000-0005-0000-0000-0000E64E0000}"/>
    <cellStyle name="Calculation 13 3" xfId="20202" xr:uid="{00000000-0005-0000-0000-0000E74E0000}"/>
    <cellStyle name="Calculation 13 4" xfId="20203" xr:uid="{00000000-0005-0000-0000-0000E84E0000}"/>
    <cellStyle name="Calculation 13 5" xfId="20204" xr:uid="{00000000-0005-0000-0000-0000E94E0000}"/>
    <cellStyle name="Calculation 14" xfId="20205" xr:uid="{00000000-0005-0000-0000-0000EA4E0000}"/>
    <cellStyle name="Calculation 14 2" xfId="20206" xr:uid="{00000000-0005-0000-0000-0000EB4E0000}"/>
    <cellStyle name="Calculation 14 2 2" xfId="20207" xr:uid="{00000000-0005-0000-0000-0000EC4E0000}"/>
    <cellStyle name="Calculation 14 2 2 2" xfId="20208" xr:uid="{00000000-0005-0000-0000-0000ED4E0000}"/>
    <cellStyle name="Calculation 14 2 3" xfId="20209" xr:uid="{00000000-0005-0000-0000-0000EE4E0000}"/>
    <cellStyle name="Calculation 14 3" xfId="20210" xr:uid="{00000000-0005-0000-0000-0000EF4E0000}"/>
    <cellStyle name="Calculation 14 4" xfId="20211" xr:uid="{00000000-0005-0000-0000-0000F04E0000}"/>
    <cellStyle name="Calculation 14 5" xfId="20212" xr:uid="{00000000-0005-0000-0000-0000F14E0000}"/>
    <cellStyle name="Calculation 15" xfId="20213" xr:uid="{00000000-0005-0000-0000-0000F24E0000}"/>
    <cellStyle name="Calculation 15 2" xfId="20214" xr:uid="{00000000-0005-0000-0000-0000F34E0000}"/>
    <cellStyle name="Calculation 15 2 2" xfId="20215" xr:uid="{00000000-0005-0000-0000-0000F44E0000}"/>
    <cellStyle name="Calculation 15 2 2 2" xfId="20216" xr:uid="{00000000-0005-0000-0000-0000F54E0000}"/>
    <cellStyle name="Calculation 15 2 3" xfId="20217" xr:uid="{00000000-0005-0000-0000-0000F64E0000}"/>
    <cellStyle name="Calculation 15 3" xfId="20218" xr:uid="{00000000-0005-0000-0000-0000F74E0000}"/>
    <cellStyle name="Calculation 15 4" xfId="20219" xr:uid="{00000000-0005-0000-0000-0000F84E0000}"/>
    <cellStyle name="Calculation 15 5" xfId="20220" xr:uid="{00000000-0005-0000-0000-0000F94E0000}"/>
    <cellStyle name="Calculation 16" xfId="20221" xr:uid="{00000000-0005-0000-0000-0000FA4E0000}"/>
    <cellStyle name="Calculation 16 2" xfId="20222" xr:uid="{00000000-0005-0000-0000-0000FB4E0000}"/>
    <cellStyle name="Calculation 16 2 2" xfId="20223" xr:uid="{00000000-0005-0000-0000-0000FC4E0000}"/>
    <cellStyle name="Calculation 16 2 2 2" xfId="20224" xr:uid="{00000000-0005-0000-0000-0000FD4E0000}"/>
    <cellStyle name="Calculation 16 2 3" xfId="20225" xr:uid="{00000000-0005-0000-0000-0000FE4E0000}"/>
    <cellStyle name="Calculation 16 3" xfId="20226" xr:uid="{00000000-0005-0000-0000-0000FF4E0000}"/>
    <cellStyle name="Calculation 16 4" xfId="20227" xr:uid="{00000000-0005-0000-0000-0000004F0000}"/>
    <cellStyle name="Calculation 16 5" xfId="20228" xr:uid="{00000000-0005-0000-0000-0000014F0000}"/>
    <cellStyle name="Calculation 17" xfId="20229" xr:uid="{00000000-0005-0000-0000-0000024F0000}"/>
    <cellStyle name="Calculation 17 2" xfId="20230" xr:uid="{00000000-0005-0000-0000-0000034F0000}"/>
    <cellStyle name="Calculation 17 2 2" xfId="20231" xr:uid="{00000000-0005-0000-0000-0000044F0000}"/>
    <cellStyle name="Calculation 17 2 2 2" xfId="20232" xr:uid="{00000000-0005-0000-0000-0000054F0000}"/>
    <cellStyle name="Calculation 17 2 3" xfId="20233" xr:uid="{00000000-0005-0000-0000-0000064F0000}"/>
    <cellStyle name="Calculation 17 3" xfId="20234" xr:uid="{00000000-0005-0000-0000-0000074F0000}"/>
    <cellStyle name="Calculation 17 4" xfId="20235" xr:uid="{00000000-0005-0000-0000-0000084F0000}"/>
    <cellStyle name="Calculation 17 5" xfId="20236" xr:uid="{00000000-0005-0000-0000-0000094F0000}"/>
    <cellStyle name="Calculation 18" xfId="20237" xr:uid="{00000000-0005-0000-0000-00000A4F0000}"/>
    <cellStyle name="Calculation 18 2" xfId="20238" xr:uid="{00000000-0005-0000-0000-00000B4F0000}"/>
    <cellStyle name="Calculation 18 2 2" xfId="20239" xr:uid="{00000000-0005-0000-0000-00000C4F0000}"/>
    <cellStyle name="Calculation 18 2 2 2" xfId="20240" xr:uid="{00000000-0005-0000-0000-00000D4F0000}"/>
    <cellStyle name="Calculation 18 2 3" xfId="20241" xr:uid="{00000000-0005-0000-0000-00000E4F0000}"/>
    <cellStyle name="Calculation 18 3" xfId="20242" xr:uid="{00000000-0005-0000-0000-00000F4F0000}"/>
    <cellStyle name="Calculation 18 4" xfId="20243" xr:uid="{00000000-0005-0000-0000-0000104F0000}"/>
    <cellStyle name="Calculation 18 5" xfId="20244" xr:uid="{00000000-0005-0000-0000-0000114F0000}"/>
    <cellStyle name="Calculation 19" xfId="20245" xr:uid="{00000000-0005-0000-0000-0000124F0000}"/>
    <cellStyle name="Calculation 19 2" xfId="20246" xr:uid="{00000000-0005-0000-0000-0000134F0000}"/>
    <cellStyle name="Calculation 19 2 2" xfId="20247" xr:uid="{00000000-0005-0000-0000-0000144F0000}"/>
    <cellStyle name="Calculation 19 2 2 2" xfId="20248" xr:uid="{00000000-0005-0000-0000-0000154F0000}"/>
    <cellStyle name="Calculation 19 2 3" xfId="20249" xr:uid="{00000000-0005-0000-0000-0000164F0000}"/>
    <cellStyle name="Calculation 19 3" xfId="20250" xr:uid="{00000000-0005-0000-0000-0000174F0000}"/>
    <cellStyle name="Calculation 19 4" xfId="20251" xr:uid="{00000000-0005-0000-0000-0000184F0000}"/>
    <cellStyle name="Calculation 19 5" xfId="20252" xr:uid="{00000000-0005-0000-0000-0000194F0000}"/>
    <cellStyle name="Calculation 2" xfId="20253" xr:uid="{00000000-0005-0000-0000-00001A4F0000}"/>
    <cellStyle name="Calculation 2 2" xfId="20254" xr:uid="{00000000-0005-0000-0000-00001B4F0000}"/>
    <cellStyle name="Calculation 2 2 2" xfId="20255" xr:uid="{00000000-0005-0000-0000-00001C4F0000}"/>
    <cellStyle name="Calculation 2 2 2 2" xfId="20256" xr:uid="{00000000-0005-0000-0000-00001D4F0000}"/>
    <cellStyle name="Calculation 2 2 2 2 2" xfId="20257" xr:uid="{00000000-0005-0000-0000-00001E4F0000}"/>
    <cellStyle name="Calculation 2 2 2 2 2 2" xfId="20258" xr:uid="{00000000-0005-0000-0000-00001F4F0000}"/>
    <cellStyle name="Calculation 2 2 2 2 3" xfId="20259" xr:uid="{00000000-0005-0000-0000-0000204F0000}"/>
    <cellStyle name="Calculation 2 2 2 3" xfId="20260" xr:uid="{00000000-0005-0000-0000-0000214F0000}"/>
    <cellStyle name="Calculation 2 2 2 4" xfId="20261" xr:uid="{00000000-0005-0000-0000-0000224F0000}"/>
    <cellStyle name="Calculation 2 2 3" xfId="20262" xr:uid="{00000000-0005-0000-0000-0000234F0000}"/>
    <cellStyle name="Calculation 2 2 4" xfId="20263" xr:uid="{00000000-0005-0000-0000-0000244F0000}"/>
    <cellStyle name="Calculation 2 2 5" xfId="20264" xr:uid="{00000000-0005-0000-0000-0000254F0000}"/>
    <cellStyle name="Calculation 2 3" xfId="20265" xr:uid="{00000000-0005-0000-0000-0000264F0000}"/>
    <cellStyle name="Calculation 2 3 2" xfId="20266" xr:uid="{00000000-0005-0000-0000-0000274F0000}"/>
    <cellStyle name="Calculation 2 3 2 2" xfId="20267" xr:uid="{00000000-0005-0000-0000-0000284F0000}"/>
    <cellStyle name="Calculation 2 3 2 2 2" xfId="20268" xr:uid="{00000000-0005-0000-0000-0000294F0000}"/>
    <cellStyle name="Calculation 2 3 2 3" xfId="20269" xr:uid="{00000000-0005-0000-0000-00002A4F0000}"/>
    <cellStyle name="Calculation 2 3 3" xfId="20270" xr:uid="{00000000-0005-0000-0000-00002B4F0000}"/>
    <cellStyle name="Calculation 2 3 4" xfId="20271" xr:uid="{00000000-0005-0000-0000-00002C4F0000}"/>
    <cellStyle name="Calculation 2 3 5" xfId="20272" xr:uid="{00000000-0005-0000-0000-00002D4F0000}"/>
    <cellStyle name="Calculation 2 4" xfId="20273" xr:uid="{00000000-0005-0000-0000-00002E4F0000}"/>
    <cellStyle name="Calculation 2 4 2" xfId="20274" xr:uid="{00000000-0005-0000-0000-00002F4F0000}"/>
    <cellStyle name="Calculation 2 4 2 2" xfId="20275" xr:uid="{00000000-0005-0000-0000-0000304F0000}"/>
    <cellStyle name="Calculation 2 4 2 2 2" xfId="20276" xr:uid="{00000000-0005-0000-0000-0000314F0000}"/>
    <cellStyle name="Calculation 2 4 2 3" xfId="20277" xr:uid="{00000000-0005-0000-0000-0000324F0000}"/>
    <cellStyle name="Calculation 2 4 3" xfId="20278" xr:uid="{00000000-0005-0000-0000-0000334F0000}"/>
    <cellStyle name="Calculation 2 4 4" xfId="20279" xr:uid="{00000000-0005-0000-0000-0000344F0000}"/>
    <cellStyle name="Calculation 2 4 5" xfId="20280" xr:uid="{00000000-0005-0000-0000-0000354F0000}"/>
    <cellStyle name="Calculation 2 5" xfId="20281" xr:uid="{00000000-0005-0000-0000-0000364F0000}"/>
    <cellStyle name="Calculation 2 5 2" xfId="20282" xr:uid="{00000000-0005-0000-0000-0000374F0000}"/>
    <cellStyle name="Calculation 2 5 2 2" xfId="20283" xr:uid="{00000000-0005-0000-0000-0000384F0000}"/>
    <cellStyle name="Calculation 2 5 3" xfId="20284" xr:uid="{00000000-0005-0000-0000-0000394F0000}"/>
    <cellStyle name="Calculation 2 6" xfId="20285" xr:uid="{00000000-0005-0000-0000-00003A4F0000}"/>
    <cellStyle name="Calculation 2 7" xfId="20286" xr:uid="{00000000-0005-0000-0000-00003B4F0000}"/>
    <cellStyle name="Calculation 2 8" xfId="20287" xr:uid="{00000000-0005-0000-0000-00003C4F0000}"/>
    <cellStyle name="Calculation 2 9" xfId="20288" xr:uid="{00000000-0005-0000-0000-00003D4F0000}"/>
    <cellStyle name="Calculation 20" xfId="20289" xr:uid="{00000000-0005-0000-0000-00003E4F0000}"/>
    <cellStyle name="Calculation 20 2" xfId="20290" xr:uid="{00000000-0005-0000-0000-00003F4F0000}"/>
    <cellStyle name="Calculation 20 2 2" xfId="20291" xr:uid="{00000000-0005-0000-0000-0000404F0000}"/>
    <cellStyle name="Calculation 20 2 2 2" xfId="20292" xr:uid="{00000000-0005-0000-0000-0000414F0000}"/>
    <cellStyle name="Calculation 20 2 3" xfId="20293" xr:uid="{00000000-0005-0000-0000-0000424F0000}"/>
    <cellStyle name="Calculation 20 3" xfId="20294" xr:uid="{00000000-0005-0000-0000-0000434F0000}"/>
    <cellStyle name="Calculation 20 4" xfId="20295" xr:uid="{00000000-0005-0000-0000-0000444F0000}"/>
    <cellStyle name="Calculation 20 5" xfId="20296" xr:uid="{00000000-0005-0000-0000-0000454F0000}"/>
    <cellStyle name="Calculation 21" xfId="20297" xr:uid="{00000000-0005-0000-0000-0000464F0000}"/>
    <cellStyle name="Calculation 21 2" xfId="20298" xr:uid="{00000000-0005-0000-0000-0000474F0000}"/>
    <cellStyle name="Calculation 21 2 2" xfId="20299" xr:uid="{00000000-0005-0000-0000-0000484F0000}"/>
    <cellStyle name="Calculation 21 2 2 2" xfId="20300" xr:uid="{00000000-0005-0000-0000-0000494F0000}"/>
    <cellStyle name="Calculation 21 2 3" xfId="20301" xr:uid="{00000000-0005-0000-0000-00004A4F0000}"/>
    <cellStyle name="Calculation 21 3" xfId="20302" xr:uid="{00000000-0005-0000-0000-00004B4F0000}"/>
    <cellStyle name="Calculation 21 4" xfId="20303" xr:uid="{00000000-0005-0000-0000-00004C4F0000}"/>
    <cellStyle name="Calculation 21 5" xfId="20304" xr:uid="{00000000-0005-0000-0000-00004D4F0000}"/>
    <cellStyle name="Calculation 22" xfId="20305" xr:uid="{00000000-0005-0000-0000-00004E4F0000}"/>
    <cellStyle name="Calculation 22 2" xfId="20306" xr:uid="{00000000-0005-0000-0000-00004F4F0000}"/>
    <cellStyle name="Calculation 22 2 2" xfId="20307" xr:uid="{00000000-0005-0000-0000-0000504F0000}"/>
    <cellStyle name="Calculation 22 2 2 2" xfId="20308" xr:uid="{00000000-0005-0000-0000-0000514F0000}"/>
    <cellStyle name="Calculation 22 2 3" xfId="20309" xr:uid="{00000000-0005-0000-0000-0000524F0000}"/>
    <cellStyle name="Calculation 22 3" xfId="20310" xr:uid="{00000000-0005-0000-0000-0000534F0000}"/>
    <cellStyle name="Calculation 22 4" xfId="20311" xr:uid="{00000000-0005-0000-0000-0000544F0000}"/>
    <cellStyle name="Calculation 22 5" xfId="20312" xr:uid="{00000000-0005-0000-0000-0000554F0000}"/>
    <cellStyle name="Calculation 23" xfId="20313" xr:uid="{00000000-0005-0000-0000-0000564F0000}"/>
    <cellStyle name="Calculation 23 2" xfId="20314" xr:uid="{00000000-0005-0000-0000-0000574F0000}"/>
    <cellStyle name="Calculation 23 2 2" xfId="20315" xr:uid="{00000000-0005-0000-0000-0000584F0000}"/>
    <cellStyle name="Calculation 23 2 2 2" xfId="20316" xr:uid="{00000000-0005-0000-0000-0000594F0000}"/>
    <cellStyle name="Calculation 23 2 3" xfId="20317" xr:uid="{00000000-0005-0000-0000-00005A4F0000}"/>
    <cellStyle name="Calculation 23 3" xfId="20318" xr:uid="{00000000-0005-0000-0000-00005B4F0000}"/>
    <cellStyle name="Calculation 23 4" xfId="20319" xr:uid="{00000000-0005-0000-0000-00005C4F0000}"/>
    <cellStyle name="Calculation 23 5" xfId="20320" xr:uid="{00000000-0005-0000-0000-00005D4F0000}"/>
    <cellStyle name="Calculation 24" xfId="20321" xr:uid="{00000000-0005-0000-0000-00005E4F0000}"/>
    <cellStyle name="Calculation 24 2" xfId="20322" xr:uid="{00000000-0005-0000-0000-00005F4F0000}"/>
    <cellStyle name="Calculation 24 2 2" xfId="20323" xr:uid="{00000000-0005-0000-0000-0000604F0000}"/>
    <cellStyle name="Calculation 24 2 2 2" xfId="20324" xr:uid="{00000000-0005-0000-0000-0000614F0000}"/>
    <cellStyle name="Calculation 24 2 3" xfId="20325" xr:uid="{00000000-0005-0000-0000-0000624F0000}"/>
    <cellStyle name="Calculation 24 3" xfId="20326" xr:uid="{00000000-0005-0000-0000-0000634F0000}"/>
    <cellStyle name="Calculation 24 4" xfId="20327" xr:uid="{00000000-0005-0000-0000-0000644F0000}"/>
    <cellStyle name="Calculation 24 5" xfId="20328" xr:uid="{00000000-0005-0000-0000-0000654F0000}"/>
    <cellStyle name="Calculation 25" xfId="20329" xr:uid="{00000000-0005-0000-0000-0000664F0000}"/>
    <cellStyle name="Calculation 25 2" xfId="20330" xr:uid="{00000000-0005-0000-0000-0000674F0000}"/>
    <cellStyle name="Calculation 25 2 2" xfId="20331" xr:uid="{00000000-0005-0000-0000-0000684F0000}"/>
    <cellStyle name="Calculation 25 2 2 2" xfId="20332" xr:uid="{00000000-0005-0000-0000-0000694F0000}"/>
    <cellStyle name="Calculation 25 2 3" xfId="20333" xr:uid="{00000000-0005-0000-0000-00006A4F0000}"/>
    <cellStyle name="Calculation 25 3" xfId="20334" xr:uid="{00000000-0005-0000-0000-00006B4F0000}"/>
    <cellStyle name="Calculation 25 4" xfId="20335" xr:uid="{00000000-0005-0000-0000-00006C4F0000}"/>
    <cellStyle name="Calculation 25 5" xfId="20336" xr:uid="{00000000-0005-0000-0000-00006D4F0000}"/>
    <cellStyle name="Calculation 26" xfId="20337" xr:uid="{00000000-0005-0000-0000-00006E4F0000}"/>
    <cellStyle name="Calculation 26 2" xfId="20338" xr:uid="{00000000-0005-0000-0000-00006F4F0000}"/>
    <cellStyle name="Calculation 26 2 2" xfId="20339" xr:uid="{00000000-0005-0000-0000-0000704F0000}"/>
    <cellStyle name="Calculation 26 2 2 2" xfId="20340" xr:uid="{00000000-0005-0000-0000-0000714F0000}"/>
    <cellStyle name="Calculation 26 2 3" xfId="20341" xr:uid="{00000000-0005-0000-0000-0000724F0000}"/>
    <cellStyle name="Calculation 26 3" xfId="20342" xr:uid="{00000000-0005-0000-0000-0000734F0000}"/>
    <cellStyle name="Calculation 26 4" xfId="20343" xr:uid="{00000000-0005-0000-0000-0000744F0000}"/>
    <cellStyle name="Calculation 26 5" xfId="20344" xr:uid="{00000000-0005-0000-0000-0000754F0000}"/>
    <cellStyle name="Calculation 27" xfId="20345" xr:uid="{00000000-0005-0000-0000-0000764F0000}"/>
    <cellStyle name="Calculation 27 2" xfId="20346" xr:uid="{00000000-0005-0000-0000-0000774F0000}"/>
    <cellStyle name="Calculation 27 2 2" xfId="20347" xr:uid="{00000000-0005-0000-0000-0000784F0000}"/>
    <cellStyle name="Calculation 27 2 2 2" xfId="20348" xr:uid="{00000000-0005-0000-0000-0000794F0000}"/>
    <cellStyle name="Calculation 27 2 3" xfId="20349" xr:uid="{00000000-0005-0000-0000-00007A4F0000}"/>
    <cellStyle name="Calculation 27 3" xfId="20350" xr:uid="{00000000-0005-0000-0000-00007B4F0000}"/>
    <cellStyle name="Calculation 27 4" xfId="20351" xr:uid="{00000000-0005-0000-0000-00007C4F0000}"/>
    <cellStyle name="Calculation 27 5" xfId="20352" xr:uid="{00000000-0005-0000-0000-00007D4F0000}"/>
    <cellStyle name="Calculation 28" xfId="20353" xr:uid="{00000000-0005-0000-0000-00007E4F0000}"/>
    <cellStyle name="Calculation 28 2" xfId="20354" xr:uid="{00000000-0005-0000-0000-00007F4F0000}"/>
    <cellStyle name="Calculation 28 2 2" xfId="20355" xr:uid="{00000000-0005-0000-0000-0000804F0000}"/>
    <cellStyle name="Calculation 28 2 2 2" xfId="20356" xr:uid="{00000000-0005-0000-0000-0000814F0000}"/>
    <cellStyle name="Calculation 28 2 3" xfId="20357" xr:uid="{00000000-0005-0000-0000-0000824F0000}"/>
    <cellStyle name="Calculation 28 3" xfId="20358" xr:uid="{00000000-0005-0000-0000-0000834F0000}"/>
    <cellStyle name="Calculation 28 4" xfId="20359" xr:uid="{00000000-0005-0000-0000-0000844F0000}"/>
    <cellStyle name="Calculation 28 5" xfId="20360" xr:uid="{00000000-0005-0000-0000-0000854F0000}"/>
    <cellStyle name="Calculation 29" xfId="20361" xr:uid="{00000000-0005-0000-0000-0000864F0000}"/>
    <cellStyle name="Calculation 29 2" xfId="20362" xr:uid="{00000000-0005-0000-0000-0000874F0000}"/>
    <cellStyle name="Calculation 29 2 2" xfId="20363" xr:uid="{00000000-0005-0000-0000-0000884F0000}"/>
    <cellStyle name="Calculation 29 2 2 2" xfId="20364" xr:uid="{00000000-0005-0000-0000-0000894F0000}"/>
    <cellStyle name="Calculation 29 2 3" xfId="20365" xr:uid="{00000000-0005-0000-0000-00008A4F0000}"/>
    <cellStyle name="Calculation 29 3" xfId="20366" xr:uid="{00000000-0005-0000-0000-00008B4F0000}"/>
    <cellStyle name="Calculation 29 4" xfId="20367" xr:uid="{00000000-0005-0000-0000-00008C4F0000}"/>
    <cellStyle name="Calculation 29 5" xfId="20368" xr:uid="{00000000-0005-0000-0000-00008D4F0000}"/>
    <cellStyle name="Calculation 3" xfId="20369" xr:uid="{00000000-0005-0000-0000-00008E4F0000}"/>
    <cellStyle name="Calculation 3 2" xfId="20370" xr:uid="{00000000-0005-0000-0000-00008F4F0000}"/>
    <cellStyle name="Calculation 3 2 2" xfId="20371" xr:uid="{00000000-0005-0000-0000-0000904F0000}"/>
    <cellStyle name="Calculation 3 2 2 2" xfId="20372" xr:uid="{00000000-0005-0000-0000-0000914F0000}"/>
    <cellStyle name="Calculation 3 2 3" xfId="20373" xr:uid="{00000000-0005-0000-0000-0000924F0000}"/>
    <cellStyle name="Calculation 3 3" xfId="20374" xr:uid="{00000000-0005-0000-0000-0000934F0000}"/>
    <cellStyle name="Calculation 3 4" xfId="20375" xr:uid="{00000000-0005-0000-0000-0000944F0000}"/>
    <cellStyle name="Calculation 3 5" xfId="20376" xr:uid="{00000000-0005-0000-0000-0000954F0000}"/>
    <cellStyle name="Calculation 30" xfId="20377" xr:uid="{00000000-0005-0000-0000-0000964F0000}"/>
    <cellStyle name="Calculation 30 2" xfId="20378" xr:uid="{00000000-0005-0000-0000-0000974F0000}"/>
    <cellStyle name="Calculation 30 2 2" xfId="20379" xr:uid="{00000000-0005-0000-0000-0000984F0000}"/>
    <cellStyle name="Calculation 30 2 2 2" xfId="20380" xr:uid="{00000000-0005-0000-0000-0000994F0000}"/>
    <cellStyle name="Calculation 30 2 3" xfId="20381" xr:uid="{00000000-0005-0000-0000-00009A4F0000}"/>
    <cellStyle name="Calculation 30 3" xfId="20382" xr:uid="{00000000-0005-0000-0000-00009B4F0000}"/>
    <cellStyle name="Calculation 30 4" xfId="20383" xr:uid="{00000000-0005-0000-0000-00009C4F0000}"/>
    <cellStyle name="Calculation 30 5" xfId="20384" xr:uid="{00000000-0005-0000-0000-00009D4F0000}"/>
    <cellStyle name="Calculation 31" xfId="20385" xr:uid="{00000000-0005-0000-0000-00009E4F0000}"/>
    <cellStyle name="Calculation 31 2" xfId="20386" xr:uid="{00000000-0005-0000-0000-00009F4F0000}"/>
    <cellStyle name="Calculation 31 2 2" xfId="20387" xr:uid="{00000000-0005-0000-0000-0000A04F0000}"/>
    <cellStyle name="Calculation 31 2 2 2" xfId="20388" xr:uid="{00000000-0005-0000-0000-0000A14F0000}"/>
    <cellStyle name="Calculation 31 2 3" xfId="20389" xr:uid="{00000000-0005-0000-0000-0000A24F0000}"/>
    <cellStyle name="Calculation 31 3" xfId="20390" xr:uid="{00000000-0005-0000-0000-0000A34F0000}"/>
    <cellStyle name="Calculation 31 4" xfId="20391" xr:uid="{00000000-0005-0000-0000-0000A44F0000}"/>
    <cellStyle name="Calculation 31 5" xfId="20392" xr:uid="{00000000-0005-0000-0000-0000A54F0000}"/>
    <cellStyle name="Calculation 32" xfId="20393" xr:uid="{00000000-0005-0000-0000-0000A64F0000}"/>
    <cellStyle name="Calculation 32 2" xfId="20394" xr:uid="{00000000-0005-0000-0000-0000A74F0000}"/>
    <cellStyle name="Calculation 32 2 2" xfId="20395" xr:uid="{00000000-0005-0000-0000-0000A84F0000}"/>
    <cellStyle name="Calculation 32 2 2 2" xfId="20396" xr:uid="{00000000-0005-0000-0000-0000A94F0000}"/>
    <cellStyle name="Calculation 32 2 3" xfId="20397" xr:uid="{00000000-0005-0000-0000-0000AA4F0000}"/>
    <cellStyle name="Calculation 32 3" xfId="20398" xr:uid="{00000000-0005-0000-0000-0000AB4F0000}"/>
    <cellStyle name="Calculation 32 4" xfId="20399" xr:uid="{00000000-0005-0000-0000-0000AC4F0000}"/>
    <cellStyle name="Calculation 32 5" xfId="20400" xr:uid="{00000000-0005-0000-0000-0000AD4F0000}"/>
    <cellStyle name="Calculation 33" xfId="20401" xr:uid="{00000000-0005-0000-0000-0000AE4F0000}"/>
    <cellStyle name="Calculation 33 2" xfId="20402" xr:uid="{00000000-0005-0000-0000-0000AF4F0000}"/>
    <cellStyle name="Calculation 33 2 2" xfId="20403" xr:uid="{00000000-0005-0000-0000-0000B04F0000}"/>
    <cellStyle name="Calculation 33 2 2 2" xfId="20404" xr:uid="{00000000-0005-0000-0000-0000B14F0000}"/>
    <cellStyle name="Calculation 33 2 3" xfId="20405" xr:uid="{00000000-0005-0000-0000-0000B24F0000}"/>
    <cellStyle name="Calculation 33 3" xfId="20406" xr:uid="{00000000-0005-0000-0000-0000B34F0000}"/>
    <cellStyle name="Calculation 33 4" xfId="20407" xr:uid="{00000000-0005-0000-0000-0000B44F0000}"/>
    <cellStyle name="Calculation 33 5" xfId="20408" xr:uid="{00000000-0005-0000-0000-0000B54F0000}"/>
    <cellStyle name="Calculation 34" xfId="20409" xr:uid="{00000000-0005-0000-0000-0000B64F0000}"/>
    <cellStyle name="Calculation 34 2" xfId="20410" xr:uid="{00000000-0005-0000-0000-0000B74F0000}"/>
    <cellStyle name="Calculation 34 2 2" xfId="20411" xr:uid="{00000000-0005-0000-0000-0000B84F0000}"/>
    <cellStyle name="Calculation 34 2 2 2" xfId="20412" xr:uid="{00000000-0005-0000-0000-0000B94F0000}"/>
    <cellStyle name="Calculation 34 2 3" xfId="20413" xr:uid="{00000000-0005-0000-0000-0000BA4F0000}"/>
    <cellStyle name="Calculation 34 3" xfId="20414" xr:uid="{00000000-0005-0000-0000-0000BB4F0000}"/>
    <cellStyle name="Calculation 34 4" xfId="20415" xr:uid="{00000000-0005-0000-0000-0000BC4F0000}"/>
    <cellStyle name="Calculation 34 5" xfId="20416" xr:uid="{00000000-0005-0000-0000-0000BD4F0000}"/>
    <cellStyle name="Calculation 35" xfId="20417" xr:uid="{00000000-0005-0000-0000-0000BE4F0000}"/>
    <cellStyle name="Calculation 35 2" xfId="20418" xr:uid="{00000000-0005-0000-0000-0000BF4F0000}"/>
    <cellStyle name="Calculation 35 2 2" xfId="20419" xr:uid="{00000000-0005-0000-0000-0000C04F0000}"/>
    <cellStyle name="Calculation 35 2 2 2" xfId="20420" xr:uid="{00000000-0005-0000-0000-0000C14F0000}"/>
    <cellStyle name="Calculation 35 2 3" xfId="20421" xr:uid="{00000000-0005-0000-0000-0000C24F0000}"/>
    <cellStyle name="Calculation 35 3" xfId="20422" xr:uid="{00000000-0005-0000-0000-0000C34F0000}"/>
    <cellStyle name="Calculation 35 4" xfId="20423" xr:uid="{00000000-0005-0000-0000-0000C44F0000}"/>
    <cellStyle name="Calculation 35 5" xfId="20424" xr:uid="{00000000-0005-0000-0000-0000C54F0000}"/>
    <cellStyle name="Calculation 36" xfId="20425" xr:uid="{00000000-0005-0000-0000-0000C64F0000}"/>
    <cellStyle name="Calculation 36 2" xfId="20426" xr:uid="{00000000-0005-0000-0000-0000C74F0000}"/>
    <cellStyle name="Calculation 36 2 2" xfId="20427" xr:uid="{00000000-0005-0000-0000-0000C84F0000}"/>
    <cellStyle name="Calculation 36 2 2 2" xfId="20428" xr:uid="{00000000-0005-0000-0000-0000C94F0000}"/>
    <cellStyle name="Calculation 36 2 3" xfId="20429" xr:uid="{00000000-0005-0000-0000-0000CA4F0000}"/>
    <cellStyle name="Calculation 36 3" xfId="20430" xr:uid="{00000000-0005-0000-0000-0000CB4F0000}"/>
    <cellStyle name="Calculation 36 4" xfId="20431" xr:uid="{00000000-0005-0000-0000-0000CC4F0000}"/>
    <cellStyle name="Calculation 36 5" xfId="20432" xr:uid="{00000000-0005-0000-0000-0000CD4F0000}"/>
    <cellStyle name="Calculation 37" xfId="20433" xr:uid="{00000000-0005-0000-0000-0000CE4F0000}"/>
    <cellStyle name="Calculation 37 2" xfId="20434" xr:uid="{00000000-0005-0000-0000-0000CF4F0000}"/>
    <cellStyle name="Calculation 37 2 2" xfId="20435" xr:uid="{00000000-0005-0000-0000-0000D04F0000}"/>
    <cellStyle name="Calculation 37 2 2 2" xfId="20436" xr:uid="{00000000-0005-0000-0000-0000D14F0000}"/>
    <cellStyle name="Calculation 37 2 3" xfId="20437" xr:uid="{00000000-0005-0000-0000-0000D24F0000}"/>
    <cellStyle name="Calculation 37 3" xfId="20438" xr:uid="{00000000-0005-0000-0000-0000D34F0000}"/>
    <cellStyle name="Calculation 37 4" xfId="20439" xr:uid="{00000000-0005-0000-0000-0000D44F0000}"/>
    <cellStyle name="Calculation 37 5" xfId="20440" xr:uid="{00000000-0005-0000-0000-0000D54F0000}"/>
    <cellStyle name="Calculation 38" xfId="20441" xr:uid="{00000000-0005-0000-0000-0000D64F0000}"/>
    <cellStyle name="Calculation 38 2" xfId="20442" xr:uid="{00000000-0005-0000-0000-0000D74F0000}"/>
    <cellStyle name="Calculation 38 2 2" xfId="20443" xr:uid="{00000000-0005-0000-0000-0000D84F0000}"/>
    <cellStyle name="Calculation 38 2 2 2" xfId="20444" xr:uid="{00000000-0005-0000-0000-0000D94F0000}"/>
    <cellStyle name="Calculation 38 2 3" xfId="20445" xr:uid="{00000000-0005-0000-0000-0000DA4F0000}"/>
    <cellStyle name="Calculation 38 3" xfId="20446" xr:uid="{00000000-0005-0000-0000-0000DB4F0000}"/>
    <cellStyle name="Calculation 38 4" xfId="20447" xr:uid="{00000000-0005-0000-0000-0000DC4F0000}"/>
    <cellStyle name="Calculation 38 5" xfId="20448" xr:uid="{00000000-0005-0000-0000-0000DD4F0000}"/>
    <cellStyle name="Calculation 39" xfId="20449" xr:uid="{00000000-0005-0000-0000-0000DE4F0000}"/>
    <cellStyle name="Calculation 39 2" xfId="20450" xr:uid="{00000000-0005-0000-0000-0000DF4F0000}"/>
    <cellStyle name="Calculation 39 2 2" xfId="20451" xr:uid="{00000000-0005-0000-0000-0000E04F0000}"/>
    <cellStyle name="Calculation 39 2 2 2" xfId="20452" xr:uid="{00000000-0005-0000-0000-0000E14F0000}"/>
    <cellStyle name="Calculation 39 2 3" xfId="20453" xr:uid="{00000000-0005-0000-0000-0000E24F0000}"/>
    <cellStyle name="Calculation 39 3" xfId="20454" xr:uid="{00000000-0005-0000-0000-0000E34F0000}"/>
    <cellStyle name="Calculation 39 4" xfId="20455" xr:uid="{00000000-0005-0000-0000-0000E44F0000}"/>
    <cellStyle name="Calculation 39 5" xfId="20456" xr:uid="{00000000-0005-0000-0000-0000E54F0000}"/>
    <cellStyle name="Calculation 4" xfId="20457" xr:uid="{00000000-0005-0000-0000-0000E64F0000}"/>
    <cellStyle name="Calculation 4 2" xfId="20458" xr:uid="{00000000-0005-0000-0000-0000E74F0000}"/>
    <cellStyle name="Calculation 4 2 2" xfId="20459" xr:uid="{00000000-0005-0000-0000-0000E84F0000}"/>
    <cellStyle name="Calculation 4 2 2 2" xfId="20460" xr:uid="{00000000-0005-0000-0000-0000E94F0000}"/>
    <cellStyle name="Calculation 4 2 3" xfId="20461" xr:uid="{00000000-0005-0000-0000-0000EA4F0000}"/>
    <cellStyle name="Calculation 4 3" xfId="20462" xr:uid="{00000000-0005-0000-0000-0000EB4F0000}"/>
    <cellStyle name="Calculation 4 4" xfId="20463" xr:uid="{00000000-0005-0000-0000-0000EC4F0000}"/>
    <cellStyle name="Calculation 4 5" xfId="20464" xr:uid="{00000000-0005-0000-0000-0000ED4F0000}"/>
    <cellStyle name="Calculation 40" xfId="20465" xr:uid="{00000000-0005-0000-0000-0000EE4F0000}"/>
    <cellStyle name="Calculation 40 2" xfId="20466" xr:uid="{00000000-0005-0000-0000-0000EF4F0000}"/>
    <cellStyle name="Calculation 40 2 2" xfId="20467" xr:uid="{00000000-0005-0000-0000-0000F04F0000}"/>
    <cellStyle name="Calculation 40 2 2 2" xfId="20468" xr:uid="{00000000-0005-0000-0000-0000F14F0000}"/>
    <cellStyle name="Calculation 40 2 3" xfId="20469" xr:uid="{00000000-0005-0000-0000-0000F24F0000}"/>
    <cellStyle name="Calculation 40 3" xfId="20470" xr:uid="{00000000-0005-0000-0000-0000F34F0000}"/>
    <cellStyle name="Calculation 40 4" xfId="20471" xr:uid="{00000000-0005-0000-0000-0000F44F0000}"/>
    <cellStyle name="Calculation 40 5" xfId="20472" xr:uid="{00000000-0005-0000-0000-0000F54F0000}"/>
    <cellStyle name="Calculation 41" xfId="20473" xr:uid="{00000000-0005-0000-0000-0000F64F0000}"/>
    <cellStyle name="Calculation 41 2" xfId="20474" xr:uid="{00000000-0005-0000-0000-0000F74F0000}"/>
    <cellStyle name="Calculation 41 2 2" xfId="20475" xr:uid="{00000000-0005-0000-0000-0000F84F0000}"/>
    <cellStyle name="Calculation 41 2 2 2" xfId="20476" xr:uid="{00000000-0005-0000-0000-0000F94F0000}"/>
    <cellStyle name="Calculation 41 2 3" xfId="20477" xr:uid="{00000000-0005-0000-0000-0000FA4F0000}"/>
    <cellStyle name="Calculation 41 3" xfId="20478" xr:uid="{00000000-0005-0000-0000-0000FB4F0000}"/>
    <cellStyle name="Calculation 41 4" xfId="20479" xr:uid="{00000000-0005-0000-0000-0000FC4F0000}"/>
    <cellStyle name="Calculation 41 5" xfId="20480" xr:uid="{00000000-0005-0000-0000-0000FD4F0000}"/>
    <cellStyle name="Calculation 42" xfId="20481" xr:uid="{00000000-0005-0000-0000-0000FE4F0000}"/>
    <cellStyle name="Calculation 42 2" xfId="20482" xr:uid="{00000000-0005-0000-0000-0000FF4F0000}"/>
    <cellStyle name="Calculation 42 2 2" xfId="20483" xr:uid="{00000000-0005-0000-0000-000000500000}"/>
    <cellStyle name="Calculation 42 2 2 2" xfId="20484" xr:uid="{00000000-0005-0000-0000-000001500000}"/>
    <cellStyle name="Calculation 42 2 3" xfId="20485" xr:uid="{00000000-0005-0000-0000-000002500000}"/>
    <cellStyle name="Calculation 42 3" xfId="20486" xr:uid="{00000000-0005-0000-0000-000003500000}"/>
    <cellStyle name="Calculation 42 4" xfId="20487" xr:uid="{00000000-0005-0000-0000-000004500000}"/>
    <cellStyle name="Calculation 42 5" xfId="20488" xr:uid="{00000000-0005-0000-0000-000005500000}"/>
    <cellStyle name="Calculation 43" xfId="20489" xr:uid="{00000000-0005-0000-0000-000006500000}"/>
    <cellStyle name="Calculation 43 2" xfId="20490" xr:uid="{00000000-0005-0000-0000-000007500000}"/>
    <cellStyle name="Calculation 43 2 2" xfId="20491" xr:uid="{00000000-0005-0000-0000-000008500000}"/>
    <cellStyle name="Calculation 43 2 2 2" xfId="20492" xr:uid="{00000000-0005-0000-0000-000009500000}"/>
    <cellStyle name="Calculation 43 2 3" xfId="20493" xr:uid="{00000000-0005-0000-0000-00000A500000}"/>
    <cellStyle name="Calculation 43 3" xfId="20494" xr:uid="{00000000-0005-0000-0000-00000B500000}"/>
    <cellStyle name="Calculation 43 4" xfId="20495" xr:uid="{00000000-0005-0000-0000-00000C500000}"/>
    <cellStyle name="Calculation 43 5" xfId="20496" xr:uid="{00000000-0005-0000-0000-00000D500000}"/>
    <cellStyle name="Calculation 44" xfId="20497" xr:uid="{00000000-0005-0000-0000-00000E500000}"/>
    <cellStyle name="Calculation 44 2" xfId="20498" xr:uid="{00000000-0005-0000-0000-00000F500000}"/>
    <cellStyle name="Calculation 44 2 2" xfId="20499" xr:uid="{00000000-0005-0000-0000-000010500000}"/>
    <cellStyle name="Calculation 44 2 2 2" xfId="20500" xr:uid="{00000000-0005-0000-0000-000011500000}"/>
    <cellStyle name="Calculation 44 2 3" xfId="20501" xr:uid="{00000000-0005-0000-0000-000012500000}"/>
    <cellStyle name="Calculation 44 3" xfId="20502" xr:uid="{00000000-0005-0000-0000-000013500000}"/>
    <cellStyle name="Calculation 44 4" xfId="20503" xr:uid="{00000000-0005-0000-0000-000014500000}"/>
    <cellStyle name="Calculation 44 5" xfId="20504" xr:uid="{00000000-0005-0000-0000-000015500000}"/>
    <cellStyle name="Calculation 45" xfId="20505" xr:uid="{00000000-0005-0000-0000-000016500000}"/>
    <cellStyle name="Calculation 45 2" xfId="20506" xr:uid="{00000000-0005-0000-0000-000017500000}"/>
    <cellStyle name="Calculation 45 2 2" xfId="20507" xr:uid="{00000000-0005-0000-0000-000018500000}"/>
    <cellStyle name="Calculation 45 2 2 2" xfId="20508" xr:uid="{00000000-0005-0000-0000-000019500000}"/>
    <cellStyle name="Calculation 45 2 3" xfId="20509" xr:uid="{00000000-0005-0000-0000-00001A500000}"/>
    <cellStyle name="Calculation 45 3" xfId="20510" xr:uid="{00000000-0005-0000-0000-00001B500000}"/>
    <cellStyle name="Calculation 45 4" xfId="20511" xr:uid="{00000000-0005-0000-0000-00001C500000}"/>
    <cellStyle name="Calculation 45 5" xfId="20512" xr:uid="{00000000-0005-0000-0000-00001D500000}"/>
    <cellStyle name="Calculation 45 6" xfId="20513" xr:uid="{00000000-0005-0000-0000-00001E500000}"/>
    <cellStyle name="Calculation 45 7" xfId="20514" xr:uid="{00000000-0005-0000-0000-00001F500000}"/>
    <cellStyle name="Calculation 46" xfId="20515" xr:uid="{00000000-0005-0000-0000-000020500000}"/>
    <cellStyle name="Calculation 46 2" xfId="20516" xr:uid="{00000000-0005-0000-0000-000021500000}"/>
    <cellStyle name="Calculation 46 2 2" xfId="20517" xr:uid="{00000000-0005-0000-0000-000022500000}"/>
    <cellStyle name="Calculation 46 2 2 2" xfId="20518" xr:uid="{00000000-0005-0000-0000-000023500000}"/>
    <cellStyle name="Calculation 46 2 3" xfId="20519" xr:uid="{00000000-0005-0000-0000-000024500000}"/>
    <cellStyle name="Calculation 46 3" xfId="20520" xr:uid="{00000000-0005-0000-0000-000025500000}"/>
    <cellStyle name="Calculation 46 4" xfId="20521" xr:uid="{00000000-0005-0000-0000-000026500000}"/>
    <cellStyle name="Calculation 46 5" xfId="20522" xr:uid="{00000000-0005-0000-0000-000027500000}"/>
    <cellStyle name="Calculation 46 6" xfId="20523" xr:uid="{00000000-0005-0000-0000-000028500000}"/>
    <cellStyle name="Calculation 46 7" xfId="20524" xr:uid="{00000000-0005-0000-0000-000029500000}"/>
    <cellStyle name="Calculation 47" xfId="20525" xr:uid="{00000000-0005-0000-0000-00002A500000}"/>
    <cellStyle name="Calculation 47 2" xfId="20526" xr:uid="{00000000-0005-0000-0000-00002B500000}"/>
    <cellStyle name="Calculation 47 2 2" xfId="20527" xr:uid="{00000000-0005-0000-0000-00002C500000}"/>
    <cellStyle name="Calculation 47 2 2 2" xfId="20528" xr:uid="{00000000-0005-0000-0000-00002D500000}"/>
    <cellStyle name="Calculation 47 2 3" xfId="20529" xr:uid="{00000000-0005-0000-0000-00002E500000}"/>
    <cellStyle name="Calculation 47 3" xfId="20530" xr:uid="{00000000-0005-0000-0000-00002F500000}"/>
    <cellStyle name="Calculation 47 4" xfId="20531" xr:uid="{00000000-0005-0000-0000-000030500000}"/>
    <cellStyle name="Calculation 47 5" xfId="20532" xr:uid="{00000000-0005-0000-0000-000031500000}"/>
    <cellStyle name="Calculation 47 6" xfId="20533" xr:uid="{00000000-0005-0000-0000-000032500000}"/>
    <cellStyle name="Calculation 47 7" xfId="20534" xr:uid="{00000000-0005-0000-0000-000033500000}"/>
    <cellStyle name="Calculation 48" xfId="20535" xr:uid="{00000000-0005-0000-0000-000034500000}"/>
    <cellStyle name="Calculation 48 2" xfId="20536" xr:uid="{00000000-0005-0000-0000-000035500000}"/>
    <cellStyle name="Calculation 48 2 2" xfId="20537" xr:uid="{00000000-0005-0000-0000-000036500000}"/>
    <cellStyle name="Calculation 48 2 2 2" xfId="20538" xr:uid="{00000000-0005-0000-0000-000037500000}"/>
    <cellStyle name="Calculation 48 2 3" xfId="20539" xr:uid="{00000000-0005-0000-0000-000038500000}"/>
    <cellStyle name="Calculation 48 3" xfId="20540" xr:uid="{00000000-0005-0000-0000-000039500000}"/>
    <cellStyle name="Calculation 48 4" xfId="20541" xr:uid="{00000000-0005-0000-0000-00003A500000}"/>
    <cellStyle name="Calculation 48 5" xfId="20542" xr:uid="{00000000-0005-0000-0000-00003B500000}"/>
    <cellStyle name="Calculation 48 6" xfId="20543" xr:uid="{00000000-0005-0000-0000-00003C500000}"/>
    <cellStyle name="Calculation 48 7" xfId="20544" xr:uid="{00000000-0005-0000-0000-00003D500000}"/>
    <cellStyle name="Calculation 49" xfId="20545" xr:uid="{00000000-0005-0000-0000-00003E500000}"/>
    <cellStyle name="Calculation 49 2" xfId="20546" xr:uid="{00000000-0005-0000-0000-00003F500000}"/>
    <cellStyle name="Calculation 49 2 2" xfId="20547" xr:uid="{00000000-0005-0000-0000-000040500000}"/>
    <cellStyle name="Calculation 49 2 2 2" xfId="20548" xr:uid="{00000000-0005-0000-0000-000041500000}"/>
    <cellStyle name="Calculation 49 2 3" xfId="20549" xr:uid="{00000000-0005-0000-0000-000042500000}"/>
    <cellStyle name="Calculation 49 3" xfId="20550" xr:uid="{00000000-0005-0000-0000-000043500000}"/>
    <cellStyle name="Calculation 49 4" xfId="20551" xr:uid="{00000000-0005-0000-0000-000044500000}"/>
    <cellStyle name="Calculation 49 5" xfId="20552" xr:uid="{00000000-0005-0000-0000-000045500000}"/>
    <cellStyle name="Calculation 49 6" xfId="20553" xr:uid="{00000000-0005-0000-0000-000046500000}"/>
    <cellStyle name="Calculation 49 7" xfId="20554" xr:uid="{00000000-0005-0000-0000-000047500000}"/>
    <cellStyle name="Calculation 5" xfId="20555" xr:uid="{00000000-0005-0000-0000-000048500000}"/>
    <cellStyle name="Calculation 5 2" xfId="20556" xr:uid="{00000000-0005-0000-0000-000049500000}"/>
    <cellStyle name="Calculation 5 2 2" xfId="20557" xr:uid="{00000000-0005-0000-0000-00004A500000}"/>
    <cellStyle name="Calculation 5 2 2 2" xfId="20558" xr:uid="{00000000-0005-0000-0000-00004B500000}"/>
    <cellStyle name="Calculation 5 2 3" xfId="20559" xr:uid="{00000000-0005-0000-0000-00004C500000}"/>
    <cellStyle name="Calculation 5 3" xfId="20560" xr:uid="{00000000-0005-0000-0000-00004D500000}"/>
    <cellStyle name="Calculation 5 4" xfId="20561" xr:uid="{00000000-0005-0000-0000-00004E500000}"/>
    <cellStyle name="Calculation 5 5" xfId="20562" xr:uid="{00000000-0005-0000-0000-00004F500000}"/>
    <cellStyle name="Calculation 50" xfId="20563" xr:uid="{00000000-0005-0000-0000-000050500000}"/>
    <cellStyle name="Calculation 51" xfId="20564" xr:uid="{00000000-0005-0000-0000-000051500000}"/>
    <cellStyle name="Calculation 52" xfId="20565" xr:uid="{00000000-0005-0000-0000-000052500000}"/>
    <cellStyle name="Calculation 53" xfId="20566" xr:uid="{00000000-0005-0000-0000-000053500000}"/>
    <cellStyle name="Calculation 54" xfId="20567" xr:uid="{00000000-0005-0000-0000-000054500000}"/>
    <cellStyle name="Calculation 55" xfId="20568" xr:uid="{00000000-0005-0000-0000-000055500000}"/>
    <cellStyle name="Calculation 56" xfId="20569" xr:uid="{00000000-0005-0000-0000-000056500000}"/>
    <cellStyle name="Calculation 57" xfId="20570" xr:uid="{00000000-0005-0000-0000-000057500000}"/>
    <cellStyle name="Calculation 58" xfId="20571" xr:uid="{00000000-0005-0000-0000-000058500000}"/>
    <cellStyle name="Calculation 59" xfId="20572" xr:uid="{00000000-0005-0000-0000-000059500000}"/>
    <cellStyle name="Calculation 6" xfId="20573" xr:uid="{00000000-0005-0000-0000-00005A500000}"/>
    <cellStyle name="Calculation 6 2" xfId="20574" xr:uid="{00000000-0005-0000-0000-00005B500000}"/>
    <cellStyle name="Calculation 6 2 2" xfId="20575" xr:uid="{00000000-0005-0000-0000-00005C500000}"/>
    <cellStyle name="Calculation 6 2 2 2" xfId="20576" xr:uid="{00000000-0005-0000-0000-00005D500000}"/>
    <cellStyle name="Calculation 6 2 3" xfId="20577" xr:uid="{00000000-0005-0000-0000-00005E500000}"/>
    <cellStyle name="Calculation 6 3" xfId="20578" xr:uid="{00000000-0005-0000-0000-00005F500000}"/>
    <cellStyle name="Calculation 6 4" xfId="20579" xr:uid="{00000000-0005-0000-0000-000060500000}"/>
    <cellStyle name="Calculation 6 5" xfId="20580" xr:uid="{00000000-0005-0000-0000-000061500000}"/>
    <cellStyle name="Calculation 60" xfId="20581" xr:uid="{00000000-0005-0000-0000-000062500000}"/>
    <cellStyle name="Calculation 61" xfId="20582" xr:uid="{00000000-0005-0000-0000-000063500000}"/>
    <cellStyle name="Calculation 62" xfId="20583" xr:uid="{00000000-0005-0000-0000-000064500000}"/>
    <cellStyle name="Calculation 63" xfId="20584" xr:uid="{00000000-0005-0000-0000-000065500000}"/>
    <cellStyle name="Calculation 64" xfId="20585" xr:uid="{00000000-0005-0000-0000-000066500000}"/>
    <cellStyle name="Calculation 65" xfId="20586" xr:uid="{00000000-0005-0000-0000-000067500000}"/>
    <cellStyle name="Calculation 66" xfId="20587" xr:uid="{00000000-0005-0000-0000-000068500000}"/>
    <cellStyle name="Calculation 67" xfId="20588" xr:uid="{00000000-0005-0000-0000-000069500000}"/>
    <cellStyle name="Calculation 68" xfId="20589" xr:uid="{00000000-0005-0000-0000-00006A500000}"/>
    <cellStyle name="Calculation 69" xfId="20590" xr:uid="{00000000-0005-0000-0000-00006B500000}"/>
    <cellStyle name="Calculation 7" xfId="20591" xr:uid="{00000000-0005-0000-0000-00006C500000}"/>
    <cellStyle name="Calculation 7 2" xfId="20592" xr:uid="{00000000-0005-0000-0000-00006D500000}"/>
    <cellStyle name="Calculation 7 2 2" xfId="20593" xr:uid="{00000000-0005-0000-0000-00006E500000}"/>
    <cellStyle name="Calculation 7 2 2 2" xfId="20594" xr:uid="{00000000-0005-0000-0000-00006F500000}"/>
    <cellStyle name="Calculation 7 2 3" xfId="20595" xr:uid="{00000000-0005-0000-0000-000070500000}"/>
    <cellStyle name="Calculation 7 3" xfId="20596" xr:uid="{00000000-0005-0000-0000-000071500000}"/>
    <cellStyle name="Calculation 7 4" xfId="20597" xr:uid="{00000000-0005-0000-0000-000072500000}"/>
    <cellStyle name="Calculation 7 5" xfId="20598" xr:uid="{00000000-0005-0000-0000-000073500000}"/>
    <cellStyle name="Calculation 70" xfId="20599" xr:uid="{00000000-0005-0000-0000-000074500000}"/>
    <cellStyle name="Calculation 71" xfId="20600" xr:uid="{00000000-0005-0000-0000-000075500000}"/>
    <cellStyle name="Calculation 72" xfId="20601" xr:uid="{00000000-0005-0000-0000-000076500000}"/>
    <cellStyle name="Calculation 73" xfId="20602" xr:uid="{00000000-0005-0000-0000-000077500000}"/>
    <cellStyle name="Calculation 74" xfId="20603" xr:uid="{00000000-0005-0000-0000-000078500000}"/>
    <cellStyle name="Calculation 75" xfId="20604" xr:uid="{00000000-0005-0000-0000-000079500000}"/>
    <cellStyle name="Calculation 76" xfId="20605" xr:uid="{00000000-0005-0000-0000-00007A500000}"/>
    <cellStyle name="Calculation 77" xfId="20606" xr:uid="{00000000-0005-0000-0000-00007B500000}"/>
    <cellStyle name="Calculation 78" xfId="20607" xr:uid="{00000000-0005-0000-0000-00007C500000}"/>
    <cellStyle name="Calculation 79" xfId="20608" xr:uid="{00000000-0005-0000-0000-00007D500000}"/>
    <cellStyle name="Calculation 8" xfId="20609" xr:uid="{00000000-0005-0000-0000-00007E500000}"/>
    <cellStyle name="Calculation 8 2" xfId="20610" xr:uid="{00000000-0005-0000-0000-00007F500000}"/>
    <cellStyle name="Calculation 8 2 2" xfId="20611" xr:uid="{00000000-0005-0000-0000-000080500000}"/>
    <cellStyle name="Calculation 8 2 2 2" xfId="20612" xr:uid="{00000000-0005-0000-0000-000081500000}"/>
    <cellStyle name="Calculation 8 2 3" xfId="20613" xr:uid="{00000000-0005-0000-0000-000082500000}"/>
    <cellStyle name="Calculation 8 3" xfId="20614" xr:uid="{00000000-0005-0000-0000-000083500000}"/>
    <cellStyle name="Calculation 8 4" xfId="20615" xr:uid="{00000000-0005-0000-0000-000084500000}"/>
    <cellStyle name="Calculation 8 5" xfId="20616" xr:uid="{00000000-0005-0000-0000-000085500000}"/>
    <cellStyle name="Calculation 80" xfId="20617" xr:uid="{00000000-0005-0000-0000-000086500000}"/>
    <cellStyle name="Calculation 81" xfId="20618" xr:uid="{00000000-0005-0000-0000-000087500000}"/>
    <cellStyle name="Calculation 82" xfId="20619" xr:uid="{00000000-0005-0000-0000-000088500000}"/>
    <cellStyle name="Calculation 83" xfId="20620" xr:uid="{00000000-0005-0000-0000-000089500000}"/>
    <cellStyle name="Calculation 84" xfId="20621" xr:uid="{00000000-0005-0000-0000-00008A500000}"/>
    <cellStyle name="Calculation 85" xfId="20622" xr:uid="{00000000-0005-0000-0000-00008B500000}"/>
    <cellStyle name="Calculation 86" xfId="20623" xr:uid="{00000000-0005-0000-0000-00008C500000}"/>
    <cellStyle name="Calculation 87" xfId="20624" xr:uid="{00000000-0005-0000-0000-00008D500000}"/>
    <cellStyle name="Calculation 88" xfId="20625" xr:uid="{00000000-0005-0000-0000-00008E500000}"/>
    <cellStyle name="Calculation 89" xfId="20626" xr:uid="{00000000-0005-0000-0000-00008F500000}"/>
    <cellStyle name="Calculation 9" xfId="20627" xr:uid="{00000000-0005-0000-0000-000090500000}"/>
    <cellStyle name="Calculation 9 2" xfId="20628" xr:uid="{00000000-0005-0000-0000-000091500000}"/>
    <cellStyle name="Calculation 9 2 2" xfId="20629" xr:uid="{00000000-0005-0000-0000-000092500000}"/>
    <cellStyle name="Calculation 9 2 2 2" xfId="20630" xr:uid="{00000000-0005-0000-0000-000093500000}"/>
    <cellStyle name="Calculation 9 2 3" xfId="20631" xr:uid="{00000000-0005-0000-0000-000094500000}"/>
    <cellStyle name="Calculation 9 3" xfId="20632" xr:uid="{00000000-0005-0000-0000-000095500000}"/>
    <cellStyle name="Calculation 9 4" xfId="20633" xr:uid="{00000000-0005-0000-0000-000096500000}"/>
    <cellStyle name="Calculation 9 5" xfId="20634" xr:uid="{00000000-0005-0000-0000-000097500000}"/>
    <cellStyle name="Calculation 90" xfId="20635" xr:uid="{00000000-0005-0000-0000-000098500000}"/>
    <cellStyle name="Calculation 91" xfId="20636" xr:uid="{00000000-0005-0000-0000-000099500000}"/>
    <cellStyle name="Calculation 92" xfId="20637" xr:uid="{00000000-0005-0000-0000-00009A500000}"/>
    <cellStyle name="Calculation 93" xfId="20638" xr:uid="{00000000-0005-0000-0000-00009B500000}"/>
    <cellStyle name="Calculation 94" xfId="20639" xr:uid="{00000000-0005-0000-0000-00009C500000}"/>
    <cellStyle name="Calculation 95" xfId="20640" xr:uid="{00000000-0005-0000-0000-00009D500000}"/>
    <cellStyle name="Calculation 96" xfId="20641" xr:uid="{00000000-0005-0000-0000-00009E500000}"/>
    <cellStyle name="Calculation 97" xfId="20642" xr:uid="{00000000-0005-0000-0000-00009F500000}"/>
    <cellStyle name="Calculation 98" xfId="20643" xr:uid="{00000000-0005-0000-0000-0000A0500000}"/>
    <cellStyle name="Calculation 99" xfId="20644" xr:uid="{00000000-0005-0000-0000-0000A1500000}"/>
    <cellStyle name="Check Cell 10" xfId="20645" xr:uid="{00000000-0005-0000-0000-0000A2500000}"/>
    <cellStyle name="Check Cell 11" xfId="20646" xr:uid="{00000000-0005-0000-0000-0000A3500000}"/>
    <cellStyle name="Check Cell 12" xfId="20647" xr:uid="{00000000-0005-0000-0000-0000A4500000}"/>
    <cellStyle name="Check Cell 13" xfId="20648" xr:uid="{00000000-0005-0000-0000-0000A5500000}"/>
    <cellStyle name="Check Cell 14" xfId="20649" xr:uid="{00000000-0005-0000-0000-0000A6500000}"/>
    <cellStyle name="Check Cell 15" xfId="20650" xr:uid="{00000000-0005-0000-0000-0000A7500000}"/>
    <cellStyle name="Check Cell 16" xfId="20651" xr:uid="{00000000-0005-0000-0000-0000A8500000}"/>
    <cellStyle name="Check Cell 17" xfId="20652" xr:uid="{00000000-0005-0000-0000-0000A9500000}"/>
    <cellStyle name="Check Cell 18" xfId="20653" xr:uid="{00000000-0005-0000-0000-0000AA500000}"/>
    <cellStyle name="Check Cell 19" xfId="20654" xr:uid="{00000000-0005-0000-0000-0000AB500000}"/>
    <cellStyle name="Check Cell 2" xfId="20655" xr:uid="{00000000-0005-0000-0000-0000AC500000}"/>
    <cellStyle name="Check Cell 2 2" xfId="20656" xr:uid="{00000000-0005-0000-0000-0000AD500000}"/>
    <cellStyle name="Check Cell 2 2 2" xfId="20657" xr:uid="{00000000-0005-0000-0000-0000AE500000}"/>
    <cellStyle name="Check Cell 2 2 2 2" xfId="20658" xr:uid="{00000000-0005-0000-0000-0000AF500000}"/>
    <cellStyle name="Check Cell 2 2 2 2 2" xfId="20659" xr:uid="{00000000-0005-0000-0000-0000B0500000}"/>
    <cellStyle name="Check Cell 2 2 2 3" xfId="20660" xr:uid="{00000000-0005-0000-0000-0000B1500000}"/>
    <cellStyle name="Check Cell 2 2 3" xfId="20661" xr:uid="{00000000-0005-0000-0000-0000B2500000}"/>
    <cellStyle name="Check Cell 2 2 4" xfId="20662" xr:uid="{00000000-0005-0000-0000-0000B3500000}"/>
    <cellStyle name="Check Cell 2 3" xfId="20663" xr:uid="{00000000-0005-0000-0000-0000B4500000}"/>
    <cellStyle name="Check Cell 2 3 2" xfId="20664" xr:uid="{00000000-0005-0000-0000-0000B5500000}"/>
    <cellStyle name="Check Cell 2 3 2 2" xfId="20665" xr:uid="{00000000-0005-0000-0000-0000B6500000}"/>
    <cellStyle name="Check Cell 2 3 2 2 2" xfId="20666" xr:uid="{00000000-0005-0000-0000-0000B7500000}"/>
    <cellStyle name="Check Cell 2 3 3" xfId="20667" xr:uid="{00000000-0005-0000-0000-0000B8500000}"/>
    <cellStyle name="Check Cell 2 4" xfId="20668" xr:uid="{00000000-0005-0000-0000-0000B9500000}"/>
    <cellStyle name="Check Cell 2 4 2" xfId="20669" xr:uid="{00000000-0005-0000-0000-0000BA500000}"/>
    <cellStyle name="Check Cell 2 4 2 2" xfId="20670" xr:uid="{00000000-0005-0000-0000-0000BB500000}"/>
    <cellStyle name="Check Cell 2 4 2 2 2" xfId="20671" xr:uid="{00000000-0005-0000-0000-0000BC500000}"/>
    <cellStyle name="Check Cell 2 4 3" xfId="20672" xr:uid="{00000000-0005-0000-0000-0000BD500000}"/>
    <cellStyle name="Check Cell 2 5" xfId="20673" xr:uid="{00000000-0005-0000-0000-0000BE500000}"/>
    <cellStyle name="Check Cell 2 5 2" xfId="20674" xr:uid="{00000000-0005-0000-0000-0000BF500000}"/>
    <cellStyle name="Check Cell 2 5 2 2" xfId="20675" xr:uid="{00000000-0005-0000-0000-0000C0500000}"/>
    <cellStyle name="Check Cell 2 6" xfId="20676" xr:uid="{00000000-0005-0000-0000-0000C1500000}"/>
    <cellStyle name="Check Cell 2 7" xfId="20677" xr:uid="{00000000-0005-0000-0000-0000C2500000}"/>
    <cellStyle name="Check Cell 2 8" xfId="20678" xr:uid="{00000000-0005-0000-0000-0000C3500000}"/>
    <cellStyle name="Check Cell 20" xfId="20679" xr:uid="{00000000-0005-0000-0000-0000C4500000}"/>
    <cellStyle name="Check Cell 21" xfId="20680" xr:uid="{00000000-0005-0000-0000-0000C5500000}"/>
    <cellStyle name="Check Cell 22" xfId="20681" xr:uid="{00000000-0005-0000-0000-0000C6500000}"/>
    <cellStyle name="Check Cell 23" xfId="20682" xr:uid="{00000000-0005-0000-0000-0000C7500000}"/>
    <cellStyle name="Check Cell 24" xfId="20683" xr:uid="{00000000-0005-0000-0000-0000C8500000}"/>
    <cellStyle name="Check Cell 25" xfId="20684" xr:uid="{00000000-0005-0000-0000-0000C9500000}"/>
    <cellStyle name="Check Cell 26" xfId="20685" xr:uid="{00000000-0005-0000-0000-0000CA500000}"/>
    <cellStyle name="Check Cell 27" xfId="20686" xr:uid="{00000000-0005-0000-0000-0000CB500000}"/>
    <cellStyle name="Check Cell 28" xfId="20687" xr:uid="{00000000-0005-0000-0000-0000CC500000}"/>
    <cellStyle name="Check Cell 29" xfId="20688" xr:uid="{00000000-0005-0000-0000-0000CD500000}"/>
    <cellStyle name="Check Cell 3" xfId="20689" xr:uid="{00000000-0005-0000-0000-0000CE500000}"/>
    <cellStyle name="Check Cell 3 2" xfId="20690" xr:uid="{00000000-0005-0000-0000-0000CF500000}"/>
    <cellStyle name="Check Cell 3 2 2" xfId="20691" xr:uid="{00000000-0005-0000-0000-0000D0500000}"/>
    <cellStyle name="Check Cell 3 2 2 2" xfId="20692" xr:uid="{00000000-0005-0000-0000-0000D1500000}"/>
    <cellStyle name="Check Cell 3 2 3" xfId="20693" xr:uid="{00000000-0005-0000-0000-0000D2500000}"/>
    <cellStyle name="Check Cell 3 3" xfId="20694" xr:uid="{00000000-0005-0000-0000-0000D3500000}"/>
    <cellStyle name="Check Cell 3 4" xfId="20695" xr:uid="{00000000-0005-0000-0000-0000D4500000}"/>
    <cellStyle name="Check Cell 3 5" xfId="20696" xr:uid="{00000000-0005-0000-0000-0000D5500000}"/>
    <cellStyle name="Check Cell 3 6" xfId="20697" xr:uid="{00000000-0005-0000-0000-0000D6500000}"/>
    <cellStyle name="Check Cell 3 7" xfId="20698" xr:uid="{00000000-0005-0000-0000-0000D7500000}"/>
    <cellStyle name="Check Cell 30" xfId="20699" xr:uid="{00000000-0005-0000-0000-0000D8500000}"/>
    <cellStyle name="Check Cell 31" xfId="20700" xr:uid="{00000000-0005-0000-0000-0000D9500000}"/>
    <cellStyle name="Check Cell 32" xfId="20701" xr:uid="{00000000-0005-0000-0000-0000DA500000}"/>
    <cellStyle name="Check Cell 33" xfId="20702" xr:uid="{00000000-0005-0000-0000-0000DB500000}"/>
    <cellStyle name="Check Cell 34" xfId="20703" xr:uid="{00000000-0005-0000-0000-0000DC500000}"/>
    <cellStyle name="Check Cell 35" xfId="20704" xr:uid="{00000000-0005-0000-0000-0000DD500000}"/>
    <cellStyle name="Check Cell 36" xfId="20705" xr:uid="{00000000-0005-0000-0000-0000DE500000}"/>
    <cellStyle name="Check Cell 37" xfId="20706" xr:uid="{00000000-0005-0000-0000-0000DF500000}"/>
    <cellStyle name="Check Cell 38" xfId="20707" xr:uid="{00000000-0005-0000-0000-0000E0500000}"/>
    <cellStyle name="Check Cell 39" xfId="20708" xr:uid="{00000000-0005-0000-0000-0000E1500000}"/>
    <cellStyle name="Check Cell 4" xfId="20709" xr:uid="{00000000-0005-0000-0000-0000E2500000}"/>
    <cellStyle name="Check Cell 4 2" xfId="20710" xr:uid="{00000000-0005-0000-0000-0000E3500000}"/>
    <cellStyle name="Check Cell 4 2 2" xfId="20711" xr:uid="{00000000-0005-0000-0000-0000E4500000}"/>
    <cellStyle name="Check Cell 4 2 2 2" xfId="20712" xr:uid="{00000000-0005-0000-0000-0000E5500000}"/>
    <cellStyle name="Check Cell 4 2 3" xfId="20713" xr:uid="{00000000-0005-0000-0000-0000E6500000}"/>
    <cellStyle name="Check Cell 4 3" xfId="20714" xr:uid="{00000000-0005-0000-0000-0000E7500000}"/>
    <cellStyle name="Check Cell 4 4" xfId="20715" xr:uid="{00000000-0005-0000-0000-0000E8500000}"/>
    <cellStyle name="Check Cell 4 5" xfId="20716" xr:uid="{00000000-0005-0000-0000-0000E9500000}"/>
    <cellStyle name="Check Cell 4 6" xfId="20717" xr:uid="{00000000-0005-0000-0000-0000EA500000}"/>
    <cellStyle name="Check Cell 4 7" xfId="20718" xr:uid="{00000000-0005-0000-0000-0000EB500000}"/>
    <cellStyle name="Check Cell 40" xfId="20719" xr:uid="{00000000-0005-0000-0000-0000EC500000}"/>
    <cellStyle name="Check Cell 41" xfId="20720" xr:uid="{00000000-0005-0000-0000-0000ED500000}"/>
    <cellStyle name="Check Cell 42" xfId="20721" xr:uid="{00000000-0005-0000-0000-0000EE500000}"/>
    <cellStyle name="Check Cell 43" xfId="20722" xr:uid="{00000000-0005-0000-0000-0000EF500000}"/>
    <cellStyle name="Check Cell 44" xfId="20723" xr:uid="{00000000-0005-0000-0000-0000F0500000}"/>
    <cellStyle name="Check Cell 45" xfId="20724" xr:uid="{00000000-0005-0000-0000-0000F1500000}"/>
    <cellStyle name="Check Cell 46" xfId="20725" xr:uid="{00000000-0005-0000-0000-0000F2500000}"/>
    <cellStyle name="Check Cell 47" xfId="20726" xr:uid="{00000000-0005-0000-0000-0000F3500000}"/>
    <cellStyle name="Check Cell 48" xfId="20727" xr:uid="{00000000-0005-0000-0000-0000F4500000}"/>
    <cellStyle name="Check Cell 49" xfId="20728" xr:uid="{00000000-0005-0000-0000-0000F5500000}"/>
    <cellStyle name="Check Cell 5" xfId="20729" xr:uid="{00000000-0005-0000-0000-0000F6500000}"/>
    <cellStyle name="Check Cell 50" xfId="20730" xr:uid="{00000000-0005-0000-0000-0000F7500000}"/>
    <cellStyle name="Check Cell 51" xfId="20731" xr:uid="{00000000-0005-0000-0000-0000F8500000}"/>
    <cellStyle name="Check Cell 52" xfId="20732" xr:uid="{00000000-0005-0000-0000-0000F9500000}"/>
    <cellStyle name="Check Cell 53" xfId="20733" xr:uid="{00000000-0005-0000-0000-0000FA500000}"/>
    <cellStyle name="Check Cell 54" xfId="20734" xr:uid="{00000000-0005-0000-0000-0000FB500000}"/>
    <cellStyle name="Check Cell 55" xfId="20735" xr:uid="{00000000-0005-0000-0000-0000FC500000}"/>
    <cellStyle name="Check Cell 56" xfId="20736" xr:uid="{00000000-0005-0000-0000-0000FD500000}"/>
    <cellStyle name="Check Cell 57" xfId="20737" xr:uid="{00000000-0005-0000-0000-0000FE500000}"/>
    <cellStyle name="Check Cell 58" xfId="20738" xr:uid="{00000000-0005-0000-0000-0000FF500000}"/>
    <cellStyle name="Check Cell 59" xfId="20739" xr:uid="{00000000-0005-0000-0000-000000510000}"/>
    <cellStyle name="Check Cell 6" xfId="20740" xr:uid="{00000000-0005-0000-0000-000001510000}"/>
    <cellStyle name="Check Cell 60" xfId="20741" xr:uid="{00000000-0005-0000-0000-000002510000}"/>
    <cellStyle name="Check Cell 61" xfId="20742" xr:uid="{00000000-0005-0000-0000-000003510000}"/>
    <cellStyle name="Check Cell 62" xfId="20743" xr:uid="{00000000-0005-0000-0000-000004510000}"/>
    <cellStyle name="Check Cell 63" xfId="20744" xr:uid="{00000000-0005-0000-0000-000005510000}"/>
    <cellStyle name="Check Cell 64" xfId="20745" xr:uid="{00000000-0005-0000-0000-000006510000}"/>
    <cellStyle name="Check Cell 65" xfId="20746" xr:uid="{00000000-0005-0000-0000-000007510000}"/>
    <cellStyle name="Check Cell 66" xfId="20747" xr:uid="{00000000-0005-0000-0000-000008510000}"/>
    <cellStyle name="Check Cell 67" xfId="20748" xr:uid="{00000000-0005-0000-0000-000009510000}"/>
    <cellStyle name="Check Cell 68" xfId="20749" xr:uid="{00000000-0005-0000-0000-00000A510000}"/>
    <cellStyle name="Check Cell 69" xfId="20750" xr:uid="{00000000-0005-0000-0000-00000B510000}"/>
    <cellStyle name="Check Cell 7" xfId="20751" xr:uid="{00000000-0005-0000-0000-00000C510000}"/>
    <cellStyle name="Check Cell 70" xfId="20752" xr:uid="{00000000-0005-0000-0000-00000D510000}"/>
    <cellStyle name="Check Cell 71" xfId="20753" xr:uid="{00000000-0005-0000-0000-00000E510000}"/>
    <cellStyle name="Check Cell 72" xfId="20754" xr:uid="{00000000-0005-0000-0000-00000F510000}"/>
    <cellStyle name="Check Cell 73" xfId="20755" xr:uid="{00000000-0005-0000-0000-000010510000}"/>
    <cellStyle name="Check Cell 74" xfId="20756" xr:uid="{00000000-0005-0000-0000-000011510000}"/>
    <cellStyle name="Check Cell 75" xfId="20757" xr:uid="{00000000-0005-0000-0000-000012510000}"/>
    <cellStyle name="Check Cell 8" xfId="20758" xr:uid="{00000000-0005-0000-0000-000013510000}"/>
    <cellStyle name="Check Cell 9" xfId="20759" xr:uid="{00000000-0005-0000-0000-000014510000}"/>
    <cellStyle name="Comma 2" xfId="20760" xr:uid="{00000000-0005-0000-0000-000016510000}"/>
    <cellStyle name="Comma 2 2" xfId="20761" xr:uid="{00000000-0005-0000-0000-000017510000}"/>
    <cellStyle name="Explanatory Text 10" xfId="20762" xr:uid="{00000000-0005-0000-0000-000018510000}"/>
    <cellStyle name="Explanatory Text 11" xfId="20763" xr:uid="{00000000-0005-0000-0000-000019510000}"/>
    <cellStyle name="Explanatory Text 12" xfId="20764" xr:uid="{00000000-0005-0000-0000-00001A510000}"/>
    <cellStyle name="Explanatory Text 13" xfId="20765" xr:uid="{00000000-0005-0000-0000-00001B510000}"/>
    <cellStyle name="Explanatory Text 14" xfId="20766" xr:uid="{00000000-0005-0000-0000-00001C510000}"/>
    <cellStyle name="Explanatory Text 15" xfId="20767" xr:uid="{00000000-0005-0000-0000-00001D510000}"/>
    <cellStyle name="Explanatory Text 16" xfId="20768" xr:uid="{00000000-0005-0000-0000-00001E510000}"/>
    <cellStyle name="Explanatory Text 17" xfId="20769" xr:uid="{00000000-0005-0000-0000-00001F510000}"/>
    <cellStyle name="Explanatory Text 18" xfId="20770" xr:uid="{00000000-0005-0000-0000-000020510000}"/>
    <cellStyle name="Explanatory Text 19" xfId="20771" xr:uid="{00000000-0005-0000-0000-000021510000}"/>
    <cellStyle name="Explanatory Text 2" xfId="20772" xr:uid="{00000000-0005-0000-0000-000022510000}"/>
    <cellStyle name="Explanatory Text 2 2" xfId="20773" xr:uid="{00000000-0005-0000-0000-000023510000}"/>
    <cellStyle name="Explanatory Text 2 2 2" xfId="20774" xr:uid="{00000000-0005-0000-0000-000024510000}"/>
    <cellStyle name="Explanatory Text 2 2 2 2" xfId="20775" xr:uid="{00000000-0005-0000-0000-000025510000}"/>
    <cellStyle name="Explanatory Text 2 2 2 2 2" xfId="20776" xr:uid="{00000000-0005-0000-0000-000026510000}"/>
    <cellStyle name="Explanatory Text 2 2 2 3" xfId="20777" xr:uid="{00000000-0005-0000-0000-000027510000}"/>
    <cellStyle name="Explanatory Text 2 2 3" xfId="20778" xr:uid="{00000000-0005-0000-0000-000028510000}"/>
    <cellStyle name="Explanatory Text 2 2 4" xfId="20779" xr:uid="{00000000-0005-0000-0000-000029510000}"/>
    <cellStyle name="Explanatory Text 2 3" xfId="20780" xr:uid="{00000000-0005-0000-0000-00002A510000}"/>
    <cellStyle name="Explanatory Text 2 3 2" xfId="20781" xr:uid="{00000000-0005-0000-0000-00002B510000}"/>
    <cellStyle name="Explanatory Text 2 3 2 2" xfId="20782" xr:uid="{00000000-0005-0000-0000-00002C510000}"/>
    <cellStyle name="Explanatory Text 2 3 2 2 2" xfId="20783" xr:uid="{00000000-0005-0000-0000-00002D510000}"/>
    <cellStyle name="Explanatory Text 2 3 3" xfId="20784" xr:uid="{00000000-0005-0000-0000-00002E510000}"/>
    <cellStyle name="Explanatory Text 2 4" xfId="20785" xr:uid="{00000000-0005-0000-0000-00002F510000}"/>
    <cellStyle name="Explanatory Text 2 4 2" xfId="20786" xr:uid="{00000000-0005-0000-0000-000030510000}"/>
    <cellStyle name="Explanatory Text 2 4 2 2" xfId="20787" xr:uid="{00000000-0005-0000-0000-000031510000}"/>
    <cellStyle name="Explanatory Text 2 4 2 2 2" xfId="20788" xr:uid="{00000000-0005-0000-0000-000032510000}"/>
    <cellStyle name="Explanatory Text 2 4 3" xfId="20789" xr:uid="{00000000-0005-0000-0000-000033510000}"/>
    <cellStyle name="Explanatory Text 2 5" xfId="20790" xr:uid="{00000000-0005-0000-0000-000034510000}"/>
    <cellStyle name="Explanatory Text 2 5 2" xfId="20791" xr:uid="{00000000-0005-0000-0000-000035510000}"/>
    <cellStyle name="Explanatory Text 2 5 2 2" xfId="20792" xr:uid="{00000000-0005-0000-0000-000036510000}"/>
    <cellStyle name="Explanatory Text 2 6" xfId="20793" xr:uid="{00000000-0005-0000-0000-000037510000}"/>
    <cellStyle name="Explanatory Text 2 7" xfId="20794" xr:uid="{00000000-0005-0000-0000-000038510000}"/>
    <cellStyle name="Explanatory Text 2 8" xfId="20795" xr:uid="{00000000-0005-0000-0000-000039510000}"/>
    <cellStyle name="Explanatory Text 20" xfId="20796" xr:uid="{00000000-0005-0000-0000-00003A510000}"/>
    <cellStyle name="Explanatory Text 21" xfId="20797" xr:uid="{00000000-0005-0000-0000-00003B510000}"/>
    <cellStyle name="Explanatory Text 22" xfId="20798" xr:uid="{00000000-0005-0000-0000-00003C510000}"/>
    <cellStyle name="Explanatory Text 23" xfId="20799" xr:uid="{00000000-0005-0000-0000-00003D510000}"/>
    <cellStyle name="Explanatory Text 24" xfId="20800" xr:uid="{00000000-0005-0000-0000-00003E510000}"/>
    <cellStyle name="Explanatory Text 25" xfId="20801" xr:uid="{00000000-0005-0000-0000-00003F510000}"/>
    <cellStyle name="Explanatory Text 26" xfId="20802" xr:uid="{00000000-0005-0000-0000-000040510000}"/>
    <cellStyle name="Explanatory Text 27" xfId="20803" xr:uid="{00000000-0005-0000-0000-000041510000}"/>
    <cellStyle name="Explanatory Text 28" xfId="20804" xr:uid="{00000000-0005-0000-0000-000042510000}"/>
    <cellStyle name="Explanatory Text 29" xfId="20805" xr:uid="{00000000-0005-0000-0000-000043510000}"/>
    <cellStyle name="Explanatory Text 3" xfId="20806" xr:uid="{00000000-0005-0000-0000-000044510000}"/>
    <cellStyle name="Explanatory Text 3 2" xfId="20807" xr:uid="{00000000-0005-0000-0000-000045510000}"/>
    <cellStyle name="Explanatory Text 3 2 2" xfId="20808" xr:uid="{00000000-0005-0000-0000-000046510000}"/>
    <cellStyle name="Explanatory Text 3 2 2 2" xfId="20809" xr:uid="{00000000-0005-0000-0000-000047510000}"/>
    <cellStyle name="Explanatory Text 3 2 3" xfId="20810" xr:uid="{00000000-0005-0000-0000-000048510000}"/>
    <cellStyle name="Explanatory Text 3 3" xfId="20811" xr:uid="{00000000-0005-0000-0000-000049510000}"/>
    <cellStyle name="Explanatory Text 3 4" xfId="20812" xr:uid="{00000000-0005-0000-0000-00004A510000}"/>
    <cellStyle name="Explanatory Text 3 5" xfId="20813" xr:uid="{00000000-0005-0000-0000-00004B510000}"/>
    <cellStyle name="Explanatory Text 3 6" xfId="20814" xr:uid="{00000000-0005-0000-0000-00004C510000}"/>
    <cellStyle name="Explanatory Text 3 7" xfId="20815" xr:uid="{00000000-0005-0000-0000-00004D510000}"/>
    <cellStyle name="Explanatory Text 30" xfId="20816" xr:uid="{00000000-0005-0000-0000-00004E510000}"/>
    <cellStyle name="Explanatory Text 31" xfId="20817" xr:uid="{00000000-0005-0000-0000-00004F510000}"/>
    <cellStyle name="Explanatory Text 32" xfId="20818" xr:uid="{00000000-0005-0000-0000-000050510000}"/>
    <cellStyle name="Explanatory Text 33" xfId="20819" xr:uid="{00000000-0005-0000-0000-000051510000}"/>
    <cellStyle name="Explanatory Text 34" xfId="20820" xr:uid="{00000000-0005-0000-0000-000052510000}"/>
    <cellStyle name="Explanatory Text 35" xfId="20821" xr:uid="{00000000-0005-0000-0000-000053510000}"/>
    <cellStyle name="Explanatory Text 36" xfId="20822" xr:uid="{00000000-0005-0000-0000-000054510000}"/>
    <cellStyle name="Explanatory Text 37" xfId="20823" xr:uid="{00000000-0005-0000-0000-000055510000}"/>
    <cellStyle name="Explanatory Text 38" xfId="20824" xr:uid="{00000000-0005-0000-0000-000056510000}"/>
    <cellStyle name="Explanatory Text 39" xfId="20825" xr:uid="{00000000-0005-0000-0000-000057510000}"/>
    <cellStyle name="Explanatory Text 4" xfId="20826" xr:uid="{00000000-0005-0000-0000-000058510000}"/>
    <cellStyle name="Explanatory Text 4 2" xfId="20827" xr:uid="{00000000-0005-0000-0000-000059510000}"/>
    <cellStyle name="Explanatory Text 4 2 2" xfId="20828" xr:uid="{00000000-0005-0000-0000-00005A510000}"/>
    <cellStyle name="Explanatory Text 4 2 2 2" xfId="20829" xr:uid="{00000000-0005-0000-0000-00005B510000}"/>
    <cellStyle name="Explanatory Text 4 2 3" xfId="20830" xr:uid="{00000000-0005-0000-0000-00005C510000}"/>
    <cellStyle name="Explanatory Text 4 3" xfId="20831" xr:uid="{00000000-0005-0000-0000-00005D510000}"/>
    <cellStyle name="Explanatory Text 4 4" xfId="20832" xr:uid="{00000000-0005-0000-0000-00005E510000}"/>
    <cellStyle name="Explanatory Text 4 5" xfId="20833" xr:uid="{00000000-0005-0000-0000-00005F510000}"/>
    <cellStyle name="Explanatory Text 4 6" xfId="20834" xr:uid="{00000000-0005-0000-0000-000060510000}"/>
    <cellStyle name="Explanatory Text 4 7" xfId="20835" xr:uid="{00000000-0005-0000-0000-000061510000}"/>
    <cellStyle name="Explanatory Text 40" xfId="20836" xr:uid="{00000000-0005-0000-0000-000062510000}"/>
    <cellStyle name="Explanatory Text 41" xfId="20837" xr:uid="{00000000-0005-0000-0000-000063510000}"/>
    <cellStyle name="Explanatory Text 42" xfId="20838" xr:uid="{00000000-0005-0000-0000-000064510000}"/>
    <cellStyle name="Explanatory Text 43" xfId="20839" xr:uid="{00000000-0005-0000-0000-000065510000}"/>
    <cellStyle name="Explanatory Text 44" xfId="20840" xr:uid="{00000000-0005-0000-0000-000066510000}"/>
    <cellStyle name="Explanatory Text 45" xfId="20841" xr:uid="{00000000-0005-0000-0000-000067510000}"/>
    <cellStyle name="Explanatory Text 46" xfId="20842" xr:uid="{00000000-0005-0000-0000-000068510000}"/>
    <cellStyle name="Explanatory Text 47" xfId="20843" xr:uid="{00000000-0005-0000-0000-000069510000}"/>
    <cellStyle name="Explanatory Text 48" xfId="20844" xr:uid="{00000000-0005-0000-0000-00006A510000}"/>
    <cellStyle name="Explanatory Text 49" xfId="20845" xr:uid="{00000000-0005-0000-0000-00006B510000}"/>
    <cellStyle name="Explanatory Text 5" xfId="20846" xr:uid="{00000000-0005-0000-0000-00006C510000}"/>
    <cellStyle name="Explanatory Text 50" xfId="20847" xr:uid="{00000000-0005-0000-0000-00006D510000}"/>
    <cellStyle name="Explanatory Text 51" xfId="20848" xr:uid="{00000000-0005-0000-0000-00006E510000}"/>
    <cellStyle name="Explanatory Text 52" xfId="20849" xr:uid="{00000000-0005-0000-0000-00006F510000}"/>
    <cellStyle name="Explanatory Text 53" xfId="20850" xr:uid="{00000000-0005-0000-0000-000070510000}"/>
    <cellStyle name="Explanatory Text 54" xfId="20851" xr:uid="{00000000-0005-0000-0000-000071510000}"/>
    <cellStyle name="Explanatory Text 55" xfId="20852" xr:uid="{00000000-0005-0000-0000-000072510000}"/>
    <cellStyle name="Explanatory Text 56" xfId="20853" xr:uid="{00000000-0005-0000-0000-000073510000}"/>
    <cellStyle name="Explanatory Text 57" xfId="20854" xr:uid="{00000000-0005-0000-0000-000074510000}"/>
    <cellStyle name="Explanatory Text 58" xfId="20855" xr:uid="{00000000-0005-0000-0000-000075510000}"/>
    <cellStyle name="Explanatory Text 59" xfId="20856" xr:uid="{00000000-0005-0000-0000-000076510000}"/>
    <cellStyle name="Explanatory Text 6" xfId="20857" xr:uid="{00000000-0005-0000-0000-000077510000}"/>
    <cellStyle name="Explanatory Text 60" xfId="20858" xr:uid="{00000000-0005-0000-0000-000078510000}"/>
    <cellStyle name="Explanatory Text 61" xfId="20859" xr:uid="{00000000-0005-0000-0000-000079510000}"/>
    <cellStyle name="Explanatory Text 62" xfId="20860" xr:uid="{00000000-0005-0000-0000-00007A510000}"/>
    <cellStyle name="Explanatory Text 63" xfId="20861" xr:uid="{00000000-0005-0000-0000-00007B510000}"/>
    <cellStyle name="Explanatory Text 64" xfId="20862" xr:uid="{00000000-0005-0000-0000-00007C510000}"/>
    <cellStyle name="Explanatory Text 65" xfId="20863" xr:uid="{00000000-0005-0000-0000-00007D510000}"/>
    <cellStyle name="Explanatory Text 66" xfId="20864" xr:uid="{00000000-0005-0000-0000-00007E510000}"/>
    <cellStyle name="Explanatory Text 67" xfId="20865" xr:uid="{00000000-0005-0000-0000-00007F510000}"/>
    <cellStyle name="Explanatory Text 68" xfId="20866" xr:uid="{00000000-0005-0000-0000-000080510000}"/>
    <cellStyle name="Explanatory Text 69" xfId="20867" xr:uid="{00000000-0005-0000-0000-000081510000}"/>
    <cellStyle name="Explanatory Text 7" xfId="20868" xr:uid="{00000000-0005-0000-0000-000082510000}"/>
    <cellStyle name="Explanatory Text 70" xfId="20869" xr:uid="{00000000-0005-0000-0000-000083510000}"/>
    <cellStyle name="Explanatory Text 71" xfId="20870" xr:uid="{00000000-0005-0000-0000-000084510000}"/>
    <cellStyle name="Explanatory Text 72" xfId="20871" xr:uid="{00000000-0005-0000-0000-000085510000}"/>
    <cellStyle name="Explanatory Text 73" xfId="20872" xr:uid="{00000000-0005-0000-0000-000086510000}"/>
    <cellStyle name="Explanatory Text 74" xfId="20873" xr:uid="{00000000-0005-0000-0000-000087510000}"/>
    <cellStyle name="Explanatory Text 75" xfId="20874" xr:uid="{00000000-0005-0000-0000-000088510000}"/>
    <cellStyle name="Explanatory Text 8" xfId="20875" xr:uid="{00000000-0005-0000-0000-000089510000}"/>
    <cellStyle name="Explanatory Text 9" xfId="20876" xr:uid="{00000000-0005-0000-0000-00008A510000}"/>
    <cellStyle name="Good 10" xfId="20877" xr:uid="{00000000-0005-0000-0000-00008B510000}"/>
    <cellStyle name="Good 11" xfId="20878" xr:uid="{00000000-0005-0000-0000-00008C510000}"/>
    <cellStyle name="Good 12" xfId="20879" xr:uid="{00000000-0005-0000-0000-00008D510000}"/>
    <cellStyle name="Good 13" xfId="20880" xr:uid="{00000000-0005-0000-0000-00008E510000}"/>
    <cellStyle name="Good 14" xfId="20881" xr:uid="{00000000-0005-0000-0000-00008F510000}"/>
    <cellStyle name="Good 15" xfId="20882" xr:uid="{00000000-0005-0000-0000-000090510000}"/>
    <cellStyle name="Good 16" xfId="20883" xr:uid="{00000000-0005-0000-0000-000091510000}"/>
    <cellStyle name="Good 17" xfId="20884" xr:uid="{00000000-0005-0000-0000-000092510000}"/>
    <cellStyle name="Good 18" xfId="20885" xr:uid="{00000000-0005-0000-0000-000093510000}"/>
    <cellStyle name="Good 19" xfId="20886" xr:uid="{00000000-0005-0000-0000-000094510000}"/>
    <cellStyle name="Good 2" xfId="20887" xr:uid="{00000000-0005-0000-0000-000095510000}"/>
    <cellStyle name="Good 2 2" xfId="20888" xr:uid="{00000000-0005-0000-0000-000096510000}"/>
    <cellStyle name="Good 2 2 2" xfId="20889" xr:uid="{00000000-0005-0000-0000-000097510000}"/>
    <cellStyle name="Good 2 2 2 2" xfId="20890" xr:uid="{00000000-0005-0000-0000-000098510000}"/>
    <cellStyle name="Good 2 2 2 2 2" xfId="20891" xr:uid="{00000000-0005-0000-0000-000099510000}"/>
    <cellStyle name="Good 2 2 2 3" xfId="20892" xr:uid="{00000000-0005-0000-0000-00009A510000}"/>
    <cellStyle name="Good 2 2 3" xfId="20893" xr:uid="{00000000-0005-0000-0000-00009B510000}"/>
    <cellStyle name="Good 2 2 4" xfId="20894" xr:uid="{00000000-0005-0000-0000-00009C510000}"/>
    <cellStyle name="Good 2 3" xfId="20895" xr:uid="{00000000-0005-0000-0000-00009D510000}"/>
    <cellStyle name="Good 2 3 2" xfId="20896" xr:uid="{00000000-0005-0000-0000-00009E510000}"/>
    <cellStyle name="Good 2 3 2 2" xfId="20897" xr:uid="{00000000-0005-0000-0000-00009F510000}"/>
    <cellStyle name="Good 2 3 2 2 2" xfId="20898" xr:uid="{00000000-0005-0000-0000-0000A0510000}"/>
    <cellStyle name="Good 2 3 3" xfId="20899" xr:uid="{00000000-0005-0000-0000-0000A1510000}"/>
    <cellStyle name="Good 2 4" xfId="20900" xr:uid="{00000000-0005-0000-0000-0000A2510000}"/>
    <cellStyle name="Good 2 4 2" xfId="20901" xr:uid="{00000000-0005-0000-0000-0000A3510000}"/>
    <cellStyle name="Good 2 4 2 2" xfId="20902" xr:uid="{00000000-0005-0000-0000-0000A4510000}"/>
    <cellStyle name="Good 2 4 2 2 2" xfId="20903" xr:uid="{00000000-0005-0000-0000-0000A5510000}"/>
    <cellStyle name="Good 2 4 3" xfId="20904" xr:uid="{00000000-0005-0000-0000-0000A6510000}"/>
    <cellStyle name="Good 2 5" xfId="20905" xr:uid="{00000000-0005-0000-0000-0000A7510000}"/>
    <cellStyle name="Good 2 5 2" xfId="20906" xr:uid="{00000000-0005-0000-0000-0000A8510000}"/>
    <cellStyle name="Good 2 5 2 2" xfId="20907" xr:uid="{00000000-0005-0000-0000-0000A9510000}"/>
    <cellStyle name="Good 2 6" xfId="20908" xr:uid="{00000000-0005-0000-0000-0000AA510000}"/>
    <cellStyle name="Good 2 7" xfId="20909" xr:uid="{00000000-0005-0000-0000-0000AB510000}"/>
    <cellStyle name="Good 2 8" xfId="20910" xr:uid="{00000000-0005-0000-0000-0000AC510000}"/>
    <cellStyle name="Good 20" xfId="20911" xr:uid="{00000000-0005-0000-0000-0000AD510000}"/>
    <cellStyle name="Good 21" xfId="20912" xr:uid="{00000000-0005-0000-0000-0000AE510000}"/>
    <cellStyle name="Good 22" xfId="20913" xr:uid="{00000000-0005-0000-0000-0000AF510000}"/>
    <cellStyle name="Good 23" xfId="20914" xr:uid="{00000000-0005-0000-0000-0000B0510000}"/>
    <cellStyle name="Good 24" xfId="20915" xr:uid="{00000000-0005-0000-0000-0000B1510000}"/>
    <cellStyle name="Good 25" xfId="20916" xr:uid="{00000000-0005-0000-0000-0000B2510000}"/>
    <cellStyle name="Good 26" xfId="20917" xr:uid="{00000000-0005-0000-0000-0000B3510000}"/>
    <cellStyle name="Good 27" xfId="20918" xr:uid="{00000000-0005-0000-0000-0000B4510000}"/>
    <cellStyle name="Good 28" xfId="20919" xr:uid="{00000000-0005-0000-0000-0000B5510000}"/>
    <cellStyle name="Good 29" xfId="20920" xr:uid="{00000000-0005-0000-0000-0000B6510000}"/>
    <cellStyle name="Good 3" xfId="20921" xr:uid="{00000000-0005-0000-0000-0000B7510000}"/>
    <cellStyle name="Good 3 2" xfId="20922" xr:uid="{00000000-0005-0000-0000-0000B8510000}"/>
    <cellStyle name="Good 3 2 2" xfId="20923" xr:uid="{00000000-0005-0000-0000-0000B9510000}"/>
    <cellStyle name="Good 3 2 2 2" xfId="20924" xr:uid="{00000000-0005-0000-0000-0000BA510000}"/>
    <cellStyle name="Good 3 2 3" xfId="20925" xr:uid="{00000000-0005-0000-0000-0000BB510000}"/>
    <cellStyle name="Good 3 3" xfId="20926" xr:uid="{00000000-0005-0000-0000-0000BC510000}"/>
    <cellStyle name="Good 3 4" xfId="20927" xr:uid="{00000000-0005-0000-0000-0000BD510000}"/>
    <cellStyle name="Good 3 5" xfId="20928" xr:uid="{00000000-0005-0000-0000-0000BE510000}"/>
    <cellStyle name="Good 3 6" xfId="20929" xr:uid="{00000000-0005-0000-0000-0000BF510000}"/>
    <cellStyle name="Good 3 7" xfId="20930" xr:uid="{00000000-0005-0000-0000-0000C0510000}"/>
    <cellStyle name="Good 30" xfId="20931" xr:uid="{00000000-0005-0000-0000-0000C1510000}"/>
    <cellStyle name="Good 31" xfId="20932" xr:uid="{00000000-0005-0000-0000-0000C2510000}"/>
    <cellStyle name="Good 32" xfId="20933" xr:uid="{00000000-0005-0000-0000-0000C3510000}"/>
    <cellStyle name="Good 33" xfId="20934" xr:uid="{00000000-0005-0000-0000-0000C4510000}"/>
    <cellStyle name="Good 34" xfId="20935" xr:uid="{00000000-0005-0000-0000-0000C5510000}"/>
    <cellStyle name="Good 35" xfId="20936" xr:uid="{00000000-0005-0000-0000-0000C6510000}"/>
    <cellStyle name="Good 36" xfId="20937" xr:uid="{00000000-0005-0000-0000-0000C7510000}"/>
    <cellStyle name="Good 37" xfId="20938" xr:uid="{00000000-0005-0000-0000-0000C8510000}"/>
    <cellStyle name="Good 38" xfId="20939" xr:uid="{00000000-0005-0000-0000-0000C9510000}"/>
    <cellStyle name="Good 39" xfId="20940" xr:uid="{00000000-0005-0000-0000-0000CA510000}"/>
    <cellStyle name="Good 4" xfId="20941" xr:uid="{00000000-0005-0000-0000-0000CB510000}"/>
    <cellStyle name="Good 4 2" xfId="20942" xr:uid="{00000000-0005-0000-0000-0000CC510000}"/>
    <cellStyle name="Good 4 2 2" xfId="20943" xr:uid="{00000000-0005-0000-0000-0000CD510000}"/>
    <cellStyle name="Good 4 2 2 2" xfId="20944" xr:uid="{00000000-0005-0000-0000-0000CE510000}"/>
    <cellStyle name="Good 4 2 3" xfId="20945" xr:uid="{00000000-0005-0000-0000-0000CF510000}"/>
    <cellStyle name="Good 4 3" xfId="20946" xr:uid="{00000000-0005-0000-0000-0000D0510000}"/>
    <cellStyle name="Good 4 4" xfId="20947" xr:uid="{00000000-0005-0000-0000-0000D1510000}"/>
    <cellStyle name="Good 4 5" xfId="20948" xr:uid="{00000000-0005-0000-0000-0000D2510000}"/>
    <cellStyle name="Good 4 6" xfId="20949" xr:uid="{00000000-0005-0000-0000-0000D3510000}"/>
    <cellStyle name="Good 4 7" xfId="20950" xr:uid="{00000000-0005-0000-0000-0000D4510000}"/>
    <cellStyle name="Good 40" xfId="20951" xr:uid="{00000000-0005-0000-0000-0000D5510000}"/>
    <cellStyle name="Good 41" xfId="20952" xr:uid="{00000000-0005-0000-0000-0000D6510000}"/>
    <cellStyle name="Good 42" xfId="20953" xr:uid="{00000000-0005-0000-0000-0000D7510000}"/>
    <cellStyle name="Good 43" xfId="20954" xr:uid="{00000000-0005-0000-0000-0000D8510000}"/>
    <cellStyle name="Good 44" xfId="20955" xr:uid="{00000000-0005-0000-0000-0000D9510000}"/>
    <cellStyle name="Good 45" xfId="20956" xr:uid="{00000000-0005-0000-0000-0000DA510000}"/>
    <cellStyle name="Good 46" xfId="20957" xr:uid="{00000000-0005-0000-0000-0000DB510000}"/>
    <cellStyle name="Good 47" xfId="20958" xr:uid="{00000000-0005-0000-0000-0000DC510000}"/>
    <cellStyle name="Good 48" xfId="20959" xr:uid="{00000000-0005-0000-0000-0000DD510000}"/>
    <cellStyle name="Good 49" xfId="20960" xr:uid="{00000000-0005-0000-0000-0000DE510000}"/>
    <cellStyle name="Good 5" xfId="20961" xr:uid="{00000000-0005-0000-0000-0000DF510000}"/>
    <cellStyle name="Good 50" xfId="20962" xr:uid="{00000000-0005-0000-0000-0000E0510000}"/>
    <cellStyle name="Good 51" xfId="20963" xr:uid="{00000000-0005-0000-0000-0000E1510000}"/>
    <cellStyle name="Good 52" xfId="20964" xr:uid="{00000000-0005-0000-0000-0000E2510000}"/>
    <cellStyle name="Good 53" xfId="20965" xr:uid="{00000000-0005-0000-0000-0000E3510000}"/>
    <cellStyle name="Good 54" xfId="20966" xr:uid="{00000000-0005-0000-0000-0000E4510000}"/>
    <cellStyle name="Good 55" xfId="20967" xr:uid="{00000000-0005-0000-0000-0000E5510000}"/>
    <cellStyle name="Good 56" xfId="20968" xr:uid="{00000000-0005-0000-0000-0000E6510000}"/>
    <cellStyle name="Good 57" xfId="20969" xr:uid="{00000000-0005-0000-0000-0000E7510000}"/>
    <cellStyle name="Good 58" xfId="20970" xr:uid="{00000000-0005-0000-0000-0000E8510000}"/>
    <cellStyle name="Good 59" xfId="20971" xr:uid="{00000000-0005-0000-0000-0000E9510000}"/>
    <cellStyle name="Good 6" xfId="20972" xr:uid="{00000000-0005-0000-0000-0000EA510000}"/>
    <cellStyle name="Good 60" xfId="20973" xr:uid="{00000000-0005-0000-0000-0000EB510000}"/>
    <cellStyle name="Good 61" xfId="20974" xr:uid="{00000000-0005-0000-0000-0000EC510000}"/>
    <cellStyle name="Good 62" xfId="20975" xr:uid="{00000000-0005-0000-0000-0000ED510000}"/>
    <cellStyle name="Good 63" xfId="20976" xr:uid="{00000000-0005-0000-0000-0000EE510000}"/>
    <cellStyle name="Good 64" xfId="20977" xr:uid="{00000000-0005-0000-0000-0000EF510000}"/>
    <cellStyle name="Good 65" xfId="20978" xr:uid="{00000000-0005-0000-0000-0000F0510000}"/>
    <cellStyle name="Good 66" xfId="20979" xr:uid="{00000000-0005-0000-0000-0000F1510000}"/>
    <cellStyle name="Good 67" xfId="20980" xr:uid="{00000000-0005-0000-0000-0000F2510000}"/>
    <cellStyle name="Good 68" xfId="20981" xr:uid="{00000000-0005-0000-0000-0000F3510000}"/>
    <cellStyle name="Good 69" xfId="20982" xr:uid="{00000000-0005-0000-0000-0000F4510000}"/>
    <cellStyle name="Good 7" xfId="20983" xr:uid="{00000000-0005-0000-0000-0000F5510000}"/>
    <cellStyle name="Good 70" xfId="20984" xr:uid="{00000000-0005-0000-0000-0000F6510000}"/>
    <cellStyle name="Good 71" xfId="20985" xr:uid="{00000000-0005-0000-0000-0000F7510000}"/>
    <cellStyle name="Good 72" xfId="20986" xr:uid="{00000000-0005-0000-0000-0000F8510000}"/>
    <cellStyle name="Good 73" xfId="20987" xr:uid="{00000000-0005-0000-0000-0000F9510000}"/>
    <cellStyle name="Good 74" xfId="20988" xr:uid="{00000000-0005-0000-0000-0000FA510000}"/>
    <cellStyle name="Good 75" xfId="20989" xr:uid="{00000000-0005-0000-0000-0000FB510000}"/>
    <cellStyle name="Good 8" xfId="20990" xr:uid="{00000000-0005-0000-0000-0000FC510000}"/>
    <cellStyle name="Good 9" xfId="20991" xr:uid="{00000000-0005-0000-0000-0000FD510000}"/>
    <cellStyle name="Heading 1 10" xfId="20992" xr:uid="{00000000-0005-0000-0000-0000FE510000}"/>
    <cellStyle name="Heading 1 10 2" xfId="20993" xr:uid="{00000000-0005-0000-0000-0000FF510000}"/>
    <cellStyle name="Heading 1 10 2 2" xfId="20994" xr:uid="{00000000-0005-0000-0000-000000520000}"/>
    <cellStyle name="Heading 1 10 2 2 2" xfId="20995" xr:uid="{00000000-0005-0000-0000-000001520000}"/>
    <cellStyle name="Heading 1 10 2 3" xfId="20996" xr:uid="{00000000-0005-0000-0000-000002520000}"/>
    <cellStyle name="Heading 1 10 3" xfId="20997" xr:uid="{00000000-0005-0000-0000-000003520000}"/>
    <cellStyle name="Heading 1 10 4" xfId="20998" xr:uid="{00000000-0005-0000-0000-000004520000}"/>
    <cellStyle name="Heading 1 10 5" xfId="20999" xr:uid="{00000000-0005-0000-0000-000005520000}"/>
    <cellStyle name="Heading 1 100" xfId="21000" xr:uid="{00000000-0005-0000-0000-000006520000}"/>
    <cellStyle name="Heading 1 101" xfId="21001" xr:uid="{00000000-0005-0000-0000-000007520000}"/>
    <cellStyle name="Heading 1 102" xfId="21002" xr:uid="{00000000-0005-0000-0000-000008520000}"/>
    <cellStyle name="Heading 1 103" xfId="21003" xr:uid="{00000000-0005-0000-0000-000009520000}"/>
    <cellStyle name="Heading 1 104" xfId="21004" xr:uid="{00000000-0005-0000-0000-00000A520000}"/>
    <cellStyle name="Heading 1 105" xfId="21005" xr:uid="{00000000-0005-0000-0000-00000B520000}"/>
    <cellStyle name="Heading 1 106" xfId="21006" xr:uid="{00000000-0005-0000-0000-00000C520000}"/>
    <cellStyle name="Heading 1 107" xfId="21007" xr:uid="{00000000-0005-0000-0000-00000D520000}"/>
    <cellStyle name="Heading 1 108" xfId="21008" xr:uid="{00000000-0005-0000-0000-00000E520000}"/>
    <cellStyle name="Heading 1 109" xfId="21009" xr:uid="{00000000-0005-0000-0000-00000F520000}"/>
    <cellStyle name="Heading 1 11" xfId="21010" xr:uid="{00000000-0005-0000-0000-000010520000}"/>
    <cellStyle name="Heading 1 11 2" xfId="21011" xr:uid="{00000000-0005-0000-0000-000011520000}"/>
    <cellStyle name="Heading 1 11 2 2" xfId="21012" xr:uid="{00000000-0005-0000-0000-000012520000}"/>
    <cellStyle name="Heading 1 11 2 2 2" xfId="21013" xr:uid="{00000000-0005-0000-0000-000013520000}"/>
    <cellStyle name="Heading 1 11 2 3" xfId="21014" xr:uid="{00000000-0005-0000-0000-000014520000}"/>
    <cellStyle name="Heading 1 11 3" xfId="21015" xr:uid="{00000000-0005-0000-0000-000015520000}"/>
    <cellStyle name="Heading 1 11 4" xfId="21016" xr:uid="{00000000-0005-0000-0000-000016520000}"/>
    <cellStyle name="Heading 1 11 5" xfId="21017" xr:uid="{00000000-0005-0000-0000-000017520000}"/>
    <cellStyle name="Heading 1 110" xfId="21018" xr:uid="{00000000-0005-0000-0000-000018520000}"/>
    <cellStyle name="Heading 1 111" xfId="21019" xr:uid="{00000000-0005-0000-0000-000019520000}"/>
    <cellStyle name="Heading 1 112" xfId="21020" xr:uid="{00000000-0005-0000-0000-00001A520000}"/>
    <cellStyle name="Heading 1 113" xfId="21021" xr:uid="{00000000-0005-0000-0000-00001B520000}"/>
    <cellStyle name="Heading 1 114" xfId="21022" xr:uid="{00000000-0005-0000-0000-00001C520000}"/>
    <cellStyle name="Heading 1 115" xfId="21023" xr:uid="{00000000-0005-0000-0000-00001D520000}"/>
    <cellStyle name="Heading 1 116" xfId="21024" xr:uid="{00000000-0005-0000-0000-00001E520000}"/>
    <cellStyle name="Heading 1 117" xfId="21025" xr:uid="{00000000-0005-0000-0000-00001F520000}"/>
    <cellStyle name="Heading 1 118" xfId="21026" xr:uid="{00000000-0005-0000-0000-000020520000}"/>
    <cellStyle name="Heading 1 12" xfId="21027" xr:uid="{00000000-0005-0000-0000-000021520000}"/>
    <cellStyle name="Heading 1 12 2" xfId="21028" xr:uid="{00000000-0005-0000-0000-000022520000}"/>
    <cellStyle name="Heading 1 12 2 2" xfId="21029" xr:uid="{00000000-0005-0000-0000-000023520000}"/>
    <cellStyle name="Heading 1 12 2 2 2" xfId="21030" xr:uid="{00000000-0005-0000-0000-000024520000}"/>
    <cellStyle name="Heading 1 12 2 3" xfId="21031" xr:uid="{00000000-0005-0000-0000-000025520000}"/>
    <cellStyle name="Heading 1 12 3" xfId="21032" xr:uid="{00000000-0005-0000-0000-000026520000}"/>
    <cellStyle name="Heading 1 12 4" xfId="21033" xr:uid="{00000000-0005-0000-0000-000027520000}"/>
    <cellStyle name="Heading 1 12 5" xfId="21034" xr:uid="{00000000-0005-0000-0000-000028520000}"/>
    <cellStyle name="Heading 1 13" xfId="21035" xr:uid="{00000000-0005-0000-0000-000029520000}"/>
    <cellStyle name="Heading 1 13 2" xfId="21036" xr:uid="{00000000-0005-0000-0000-00002A520000}"/>
    <cellStyle name="Heading 1 13 2 2" xfId="21037" xr:uid="{00000000-0005-0000-0000-00002B520000}"/>
    <cellStyle name="Heading 1 13 2 2 2" xfId="21038" xr:uid="{00000000-0005-0000-0000-00002C520000}"/>
    <cellStyle name="Heading 1 13 2 3" xfId="21039" xr:uid="{00000000-0005-0000-0000-00002D520000}"/>
    <cellStyle name="Heading 1 13 3" xfId="21040" xr:uid="{00000000-0005-0000-0000-00002E520000}"/>
    <cellStyle name="Heading 1 13 4" xfId="21041" xr:uid="{00000000-0005-0000-0000-00002F520000}"/>
    <cellStyle name="Heading 1 13 5" xfId="21042" xr:uid="{00000000-0005-0000-0000-000030520000}"/>
    <cellStyle name="Heading 1 14" xfId="21043" xr:uid="{00000000-0005-0000-0000-000031520000}"/>
    <cellStyle name="Heading 1 14 2" xfId="21044" xr:uid="{00000000-0005-0000-0000-000032520000}"/>
    <cellStyle name="Heading 1 14 2 2" xfId="21045" xr:uid="{00000000-0005-0000-0000-000033520000}"/>
    <cellStyle name="Heading 1 14 2 2 2" xfId="21046" xr:uid="{00000000-0005-0000-0000-000034520000}"/>
    <cellStyle name="Heading 1 14 2 3" xfId="21047" xr:uid="{00000000-0005-0000-0000-000035520000}"/>
    <cellStyle name="Heading 1 14 3" xfId="21048" xr:uid="{00000000-0005-0000-0000-000036520000}"/>
    <cellStyle name="Heading 1 14 4" xfId="21049" xr:uid="{00000000-0005-0000-0000-000037520000}"/>
    <cellStyle name="Heading 1 14 5" xfId="21050" xr:uid="{00000000-0005-0000-0000-000038520000}"/>
    <cellStyle name="Heading 1 15" xfId="21051" xr:uid="{00000000-0005-0000-0000-000039520000}"/>
    <cellStyle name="Heading 1 15 2" xfId="21052" xr:uid="{00000000-0005-0000-0000-00003A520000}"/>
    <cellStyle name="Heading 1 15 2 2" xfId="21053" xr:uid="{00000000-0005-0000-0000-00003B520000}"/>
    <cellStyle name="Heading 1 15 2 2 2" xfId="21054" xr:uid="{00000000-0005-0000-0000-00003C520000}"/>
    <cellStyle name="Heading 1 15 2 3" xfId="21055" xr:uid="{00000000-0005-0000-0000-00003D520000}"/>
    <cellStyle name="Heading 1 15 3" xfId="21056" xr:uid="{00000000-0005-0000-0000-00003E520000}"/>
    <cellStyle name="Heading 1 15 4" xfId="21057" xr:uid="{00000000-0005-0000-0000-00003F520000}"/>
    <cellStyle name="Heading 1 15 5" xfId="21058" xr:uid="{00000000-0005-0000-0000-000040520000}"/>
    <cellStyle name="Heading 1 16" xfId="21059" xr:uid="{00000000-0005-0000-0000-000041520000}"/>
    <cellStyle name="Heading 1 16 2" xfId="21060" xr:uid="{00000000-0005-0000-0000-000042520000}"/>
    <cellStyle name="Heading 1 16 2 2" xfId="21061" xr:uid="{00000000-0005-0000-0000-000043520000}"/>
    <cellStyle name="Heading 1 16 2 2 2" xfId="21062" xr:uid="{00000000-0005-0000-0000-000044520000}"/>
    <cellStyle name="Heading 1 16 2 3" xfId="21063" xr:uid="{00000000-0005-0000-0000-000045520000}"/>
    <cellStyle name="Heading 1 16 3" xfId="21064" xr:uid="{00000000-0005-0000-0000-000046520000}"/>
    <cellStyle name="Heading 1 16 4" xfId="21065" xr:uid="{00000000-0005-0000-0000-000047520000}"/>
    <cellStyle name="Heading 1 16 5" xfId="21066" xr:uid="{00000000-0005-0000-0000-000048520000}"/>
    <cellStyle name="Heading 1 17" xfId="21067" xr:uid="{00000000-0005-0000-0000-000049520000}"/>
    <cellStyle name="Heading 1 17 2" xfId="21068" xr:uid="{00000000-0005-0000-0000-00004A520000}"/>
    <cellStyle name="Heading 1 17 2 2" xfId="21069" xr:uid="{00000000-0005-0000-0000-00004B520000}"/>
    <cellStyle name="Heading 1 17 2 2 2" xfId="21070" xr:uid="{00000000-0005-0000-0000-00004C520000}"/>
    <cellStyle name="Heading 1 17 2 3" xfId="21071" xr:uid="{00000000-0005-0000-0000-00004D520000}"/>
    <cellStyle name="Heading 1 17 3" xfId="21072" xr:uid="{00000000-0005-0000-0000-00004E520000}"/>
    <cellStyle name="Heading 1 17 4" xfId="21073" xr:uid="{00000000-0005-0000-0000-00004F520000}"/>
    <cellStyle name="Heading 1 17 5" xfId="21074" xr:uid="{00000000-0005-0000-0000-000050520000}"/>
    <cellStyle name="Heading 1 18" xfId="21075" xr:uid="{00000000-0005-0000-0000-000051520000}"/>
    <cellStyle name="Heading 1 18 2" xfId="21076" xr:uid="{00000000-0005-0000-0000-000052520000}"/>
    <cellStyle name="Heading 1 18 2 2" xfId="21077" xr:uid="{00000000-0005-0000-0000-000053520000}"/>
    <cellStyle name="Heading 1 18 2 2 2" xfId="21078" xr:uid="{00000000-0005-0000-0000-000054520000}"/>
    <cellStyle name="Heading 1 18 2 3" xfId="21079" xr:uid="{00000000-0005-0000-0000-000055520000}"/>
    <cellStyle name="Heading 1 18 3" xfId="21080" xr:uid="{00000000-0005-0000-0000-000056520000}"/>
    <cellStyle name="Heading 1 18 4" xfId="21081" xr:uid="{00000000-0005-0000-0000-000057520000}"/>
    <cellStyle name="Heading 1 18 5" xfId="21082" xr:uid="{00000000-0005-0000-0000-000058520000}"/>
    <cellStyle name="Heading 1 19" xfId="21083" xr:uid="{00000000-0005-0000-0000-000059520000}"/>
    <cellStyle name="Heading 1 19 2" xfId="21084" xr:uid="{00000000-0005-0000-0000-00005A520000}"/>
    <cellStyle name="Heading 1 19 2 2" xfId="21085" xr:uid="{00000000-0005-0000-0000-00005B520000}"/>
    <cellStyle name="Heading 1 19 2 2 2" xfId="21086" xr:uid="{00000000-0005-0000-0000-00005C520000}"/>
    <cellStyle name="Heading 1 19 2 3" xfId="21087" xr:uid="{00000000-0005-0000-0000-00005D520000}"/>
    <cellStyle name="Heading 1 19 3" xfId="21088" xr:uid="{00000000-0005-0000-0000-00005E520000}"/>
    <cellStyle name="Heading 1 19 4" xfId="21089" xr:uid="{00000000-0005-0000-0000-00005F520000}"/>
    <cellStyle name="Heading 1 19 5" xfId="21090" xr:uid="{00000000-0005-0000-0000-000060520000}"/>
    <cellStyle name="Heading 1 2" xfId="21091" xr:uid="{00000000-0005-0000-0000-000061520000}"/>
    <cellStyle name="Heading 1 2 2" xfId="21092" xr:uid="{00000000-0005-0000-0000-000062520000}"/>
    <cellStyle name="Heading 1 2 2 2" xfId="21093" xr:uid="{00000000-0005-0000-0000-000063520000}"/>
    <cellStyle name="Heading 1 2 2 2 2" xfId="21094" xr:uid="{00000000-0005-0000-0000-000064520000}"/>
    <cellStyle name="Heading 1 2 2 2 2 2" xfId="21095" xr:uid="{00000000-0005-0000-0000-000065520000}"/>
    <cellStyle name="Heading 1 2 2 2 2 3" xfId="21096" xr:uid="{00000000-0005-0000-0000-000066520000}"/>
    <cellStyle name="Heading 1 2 2 2 3" xfId="21097" xr:uid="{00000000-0005-0000-0000-000067520000}"/>
    <cellStyle name="Heading 1 2 2 2 4" xfId="21098" xr:uid="{00000000-0005-0000-0000-000068520000}"/>
    <cellStyle name="Heading 1 2 2 3" xfId="21099" xr:uid="{00000000-0005-0000-0000-000069520000}"/>
    <cellStyle name="Heading 1 2 2 4" xfId="21100" xr:uid="{00000000-0005-0000-0000-00006A520000}"/>
    <cellStyle name="Heading 1 2 2 5" xfId="21101" xr:uid="{00000000-0005-0000-0000-00006B520000}"/>
    <cellStyle name="Heading 1 2 3" xfId="21102" xr:uid="{00000000-0005-0000-0000-00006C520000}"/>
    <cellStyle name="Heading 1 2 3 2" xfId="21103" xr:uid="{00000000-0005-0000-0000-00006D520000}"/>
    <cellStyle name="Heading 1 2 3 2 2" xfId="21104" xr:uid="{00000000-0005-0000-0000-00006E520000}"/>
    <cellStyle name="Heading 1 2 3 2 2 2" xfId="21105" xr:uid="{00000000-0005-0000-0000-00006F520000}"/>
    <cellStyle name="Heading 1 2 3 2 3" xfId="21106" xr:uid="{00000000-0005-0000-0000-000070520000}"/>
    <cellStyle name="Heading 1 2 3 3" xfId="21107" xr:uid="{00000000-0005-0000-0000-000071520000}"/>
    <cellStyle name="Heading 1 2 3 4" xfId="21108" xr:uid="{00000000-0005-0000-0000-000072520000}"/>
    <cellStyle name="Heading 1 2 3 5" xfId="21109" xr:uid="{00000000-0005-0000-0000-000073520000}"/>
    <cellStyle name="Heading 1 2 4" xfId="21110" xr:uid="{00000000-0005-0000-0000-000074520000}"/>
    <cellStyle name="Heading 1 2 4 2" xfId="21111" xr:uid="{00000000-0005-0000-0000-000075520000}"/>
    <cellStyle name="Heading 1 2 4 2 2" xfId="21112" xr:uid="{00000000-0005-0000-0000-000076520000}"/>
    <cellStyle name="Heading 1 2 4 2 2 2" xfId="21113" xr:uid="{00000000-0005-0000-0000-000077520000}"/>
    <cellStyle name="Heading 1 2 4 2 3" xfId="21114" xr:uid="{00000000-0005-0000-0000-000078520000}"/>
    <cellStyle name="Heading 1 2 4 3" xfId="21115" xr:uid="{00000000-0005-0000-0000-000079520000}"/>
    <cellStyle name="Heading 1 2 4 4" xfId="21116" xr:uid="{00000000-0005-0000-0000-00007A520000}"/>
    <cellStyle name="Heading 1 2 4 5" xfId="21117" xr:uid="{00000000-0005-0000-0000-00007B520000}"/>
    <cellStyle name="Heading 1 2 5" xfId="21118" xr:uid="{00000000-0005-0000-0000-00007C520000}"/>
    <cellStyle name="Heading 1 2 5 2" xfId="21119" xr:uid="{00000000-0005-0000-0000-00007D520000}"/>
    <cellStyle name="Heading 1 2 5 2 2" xfId="21120" xr:uid="{00000000-0005-0000-0000-00007E520000}"/>
    <cellStyle name="Heading 1 2 5 3" xfId="21121" xr:uid="{00000000-0005-0000-0000-00007F520000}"/>
    <cellStyle name="Heading 1 2 6" xfId="21122" xr:uid="{00000000-0005-0000-0000-000080520000}"/>
    <cellStyle name="Heading 1 2 7" xfId="21123" xr:uid="{00000000-0005-0000-0000-000081520000}"/>
    <cellStyle name="Heading 1 2 8" xfId="21124" xr:uid="{00000000-0005-0000-0000-000082520000}"/>
    <cellStyle name="Heading 1 2 9" xfId="21125" xr:uid="{00000000-0005-0000-0000-000083520000}"/>
    <cellStyle name="Heading 1 20" xfId="21126" xr:uid="{00000000-0005-0000-0000-000084520000}"/>
    <cellStyle name="Heading 1 20 2" xfId="21127" xr:uid="{00000000-0005-0000-0000-000085520000}"/>
    <cellStyle name="Heading 1 20 2 2" xfId="21128" xr:uid="{00000000-0005-0000-0000-000086520000}"/>
    <cellStyle name="Heading 1 20 2 2 2" xfId="21129" xr:uid="{00000000-0005-0000-0000-000087520000}"/>
    <cellStyle name="Heading 1 20 2 3" xfId="21130" xr:uid="{00000000-0005-0000-0000-000088520000}"/>
    <cellStyle name="Heading 1 20 3" xfId="21131" xr:uid="{00000000-0005-0000-0000-000089520000}"/>
    <cellStyle name="Heading 1 20 4" xfId="21132" xr:uid="{00000000-0005-0000-0000-00008A520000}"/>
    <cellStyle name="Heading 1 20 5" xfId="21133" xr:uid="{00000000-0005-0000-0000-00008B520000}"/>
    <cellStyle name="Heading 1 21" xfId="21134" xr:uid="{00000000-0005-0000-0000-00008C520000}"/>
    <cellStyle name="Heading 1 21 2" xfId="21135" xr:uid="{00000000-0005-0000-0000-00008D520000}"/>
    <cellStyle name="Heading 1 21 2 2" xfId="21136" xr:uid="{00000000-0005-0000-0000-00008E520000}"/>
    <cellStyle name="Heading 1 21 2 2 2" xfId="21137" xr:uid="{00000000-0005-0000-0000-00008F520000}"/>
    <cellStyle name="Heading 1 21 2 3" xfId="21138" xr:uid="{00000000-0005-0000-0000-000090520000}"/>
    <cellStyle name="Heading 1 21 3" xfId="21139" xr:uid="{00000000-0005-0000-0000-000091520000}"/>
    <cellStyle name="Heading 1 21 4" xfId="21140" xr:uid="{00000000-0005-0000-0000-000092520000}"/>
    <cellStyle name="Heading 1 21 5" xfId="21141" xr:uid="{00000000-0005-0000-0000-000093520000}"/>
    <cellStyle name="Heading 1 22" xfId="21142" xr:uid="{00000000-0005-0000-0000-000094520000}"/>
    <cellStyle name="Heading 1 22 2" xfId="21143" xr:uid="{00000000-0005-0000-0000-000095520000}"/>
    <cellStyle name="Heading 1 22 2 2" xfId="21144" xr:uid="{00000000-0005-0000-0000-000096520000}"/>
    <cellStyle name="Heading 1 22 2 2 2" xfId="21145" xr:uid="{00000000-0005-0000-0000-000097520000}"/>
    <cellStyle name="Heading 1 22 2 3" xfId="21146" xr:uid="{00000000-0005-0000-0000-000098520000}"/>
    <cellStyle name="Heading 1 22 3" xfId="21147" xr:uid="{00000000-0005-0000-0000-000099520000}"/>
    <cellStyle name="Heading 1 22 4" xfId="21148" xr:uid="{00000000-0005-0000-0000-00009A520000}"/>
    <cellStyle name="Heading 1 22 5" xfId="21149" xr:uid="{00000000-0005-0000-0000-00009B520000}"/>
    <cellStyle name="Heading 1 23" xfId="21150" xr:uid="{00000000-0005-0000-0000-00009C520000}"/>
    <cellStyle name="Heading 1 23 2" xfId="21151" xr:uid="{00000000-0005-0000-0000-00009D520000}"/>
    <cellStyle name="Heading 1 23 2 2" xfId="21152" xr:uid="{00000000-0005-0000-0000-00009E520000}"/>
    <cellStyle name="Heading 1 23 2 2 2" xfId="21153" xr:uid="{00000000-0005-0000-0000-00009F520000}"/>
    <cellStyle name="Heading 1 23 2 3" xfId="21154" xr:uid="{00000000-0005-0000-0000-0000A0520000}"/>
    <cellStyle name="Heading 1 23 3" xfId="21155" xr:uid="{00000000-0005-0000-0000-0000A1520000}"/>
    <cellStyle name="Heading 1 23 4" xfId="21156" xr:uid="{00000000-0005-0000-0000-0000A2520000}"/>
    <cellStyle name="Heading 1 23 5" xfId="21157" xr:uid="{00000000-0005-0000-0000-0000A3520000}"/>
    <cellStyle name="Heading 1 24" xfId="21158" xr:uid="{00000000-0005-0000-0000-0000A4520000}"/>
    <cellStyle name="Heading 1 24 2" xfId="21159" xr:uid="{00000000-0005-0000-0000-0000A5520000}"/>
    <cellStyle name="Heading 1 24 2 2" xfId="21160" xr:uid="{00000000-0005-0000-0000-0000A6520000}"/>
    <cellStyle name="Heading 1 24 2 2 2" xfId="21161" xr:uid="{00000000-0005-0000-0000-0000A7520000}"/>
    <cellStyle name="Heading 1 24 2 3" xfId="21162" xr:uid="{00000000-0005-0000-0000-0000A8520000}"/>
    <cellStyle name="Heading 1 24 3" xfId="21163" xr:uid="{00000000-0005-0000-0000-0000A9520000}"/>
    <cellStyle name="Heading 1 24 4" xfId="21164" xr:uid="{00000000-0005-0000-0000-0000AA520000}"/>
    <cellStyle name="Heading 1 24 5" xfId="21165" xr:uid="{00000000-0005-0000-0000-0000AB520000}"/>
    <cellStyle name="Heading 1 25" xfId="21166" xr:uid="{00000000-0005-0000-0000-0000AC520000}"/>
    <cellStyle name="Heading 1 25 2" xfId="21167" xr:uid="{00000000-0005-0000-0000-0000AD520000}"/>
    <cellStyle name="Heading 1 25 2 2" xfId="21168" xr:uid="{00000000-0005-0000-0000-0000AE520000}"/>
    <cellStyle name="Heading 1 25 2 2 2" xfId="21169" xr:uid="{00000000-0005-0000-0000-0000AF520000}"/>
    <cellStyle name="Heading 1 25 2 3" xfId="21170" xr:uid="{00000000-0005-0000-0000-0000B0520000}"/>
    <cellStyle name="Heading 1 25 3" xfId="21171" xr:uid="{00000000-0005-0000-0000-0000B1520000}"/>
    <cellStyle name="Heading 1 25 4" xfId="21172" xr:uid="{00000000-0005-0000-0000-0000B2520000}"/>
    <cellStyle name="Heading 1 25 5" xfId="21173" xr:uid="{00000000-0005-0000-0000-0000B3520000}"/>
    <cellStyle name="Heading 1 26" xfId="21174" xr:uid="{00000000-0005-0000-0000-0000B4520000}"/>
    <cellStyle name="Heading 1 26 2" xfId="21175" xr:uid="{00000000-0005-0000-0000-0000B5520000}"/>
    <cellStyle name="Heading 1 26 2 2" xfId="21176" xr:uid="{00000000-0005-0000-0000-0000B6520000}"/>
    <cellStyle name="Heading 1 26 2 2 2" xfId="21177" xr:uid="{00000000-0005-0000-0000-0000B7520000}"/>
    <cellStyle name="Heading 1 26 2 3" xfId="21178" xr:uid="{00000000-0005-0000-0000-0000B8520000}"/>
    <cellStyle name="Heading 1 26 3" xfId="21179" xr:uid="{00000000-0005-0000-0000-0000B9520000}"/>
    <cellStyle name="Heading 1 26 4" xfId="21180" xr:uid="{00000000-0005-0000-0000-0000BA520000}"/>
    <cellStyle name="Heading 1 26 5" xfId="21181" xr:uid="{00000000-0005-0000-0000-0000BB520000}"/>
    <cellStyle name="Heading 1 27" xfId="21182" xr:uid="{00000000-0005-0000-0000-0000BC520000}"/>
    <cellStyle name="Heading 1 27 2" xfId="21183" xr:uid="{00000000-0005-0000-0000-0000BD520000}"/>
    <cellStyle name="Heading 1 27 2 2" xfId="21184" xr:uid="{00000000-0005-0000-0000-0000BE520000}"/>
    <cellStyle name="Heading 1 27 2 2 2" xfId="21185" xr:uid="{00000000-0005-0000-0000-0000BF520000}"/>
    <cellStyle name="Heading 1 27 2 3" xfId="21186" xr:uid="{00000000-0005-0000-0000-0000C0520000}"/>
    <cellStyle name="Heading 1 27 3" xfId="21187" xr:uid="{00000000-0005-0000-0000-0000C1520000}"/>
    <cellStyle name="Heading 1 27 4" xfId="21188" xr:uid="{00000000-0005-0000-0000-0000C2520000}"/>
    <cellStyle name="Heading 1 27 5" xfId="21189" xr:uid="{00000000-0005-0000-0000-0000C3520000}"/>
    <cellStyle name="Heading 1 28" xfId="21190" xr:uid="{00000000-0005-0000-0000-0000C4520000}"/>
    <cellStyle name="Heading 1 28 2" xfId="21191" xr:uid="{00000000-0005-0000-0000-0000C5520000}"/>
    <cellStyle name="Heading 1 28 2 2" xfId="21192" xr:uid="{00000000-0005-0000-0000-0000C6520000}"/>
    <cellStyle name="Heading 1 28 2 2 2" xfId="21193" xr:uid="{00000000-0005-0000-0000-0000C7520000}"/>
    <cellStyle name="Heading 1 28 2 3" xfId="21194" xr:uid="{00000000-0005-0000-0000-0000C8520000}"/>
    <cellStyle name="Heading 1 28 3" xfId="21195" xr:uid="{00000000-0005-0000-0000-0000C9520000}"/>
    <cellStyle name="Heading 1 28 4" xfId="21196" xr:uid="{00000000-0005-0000-0000-0000CA520000}"/>
    <cellStyle name="Heading 1 28 5" xfId="21197" xr:uid="{00000000-0005-0000-0000-0000CB520000}"/>
    <cellStyle name="Heading 1 29" xfId="21198" xr:uid="{00000000-0005-0000-0000-0000CC520000}"/>
    <cellStyle name="Heading 1 29 2" xfId="21199" xr:uid="{00000000-0005-0000-0000-0000CD520000}"/>
    <cellStyle name="Heading 1 29 2 2" xfId="21200" xr:uid="{00000000-0005-0000-0000-0000CE520000}"/>
    <cellStyle name="Heading 1 29 2 2 2" xfId="21201" xr:uid="{00000000-0005-0000-0000-0000CF520000}"/>
    <cellStyle name="Heading 1 29 2 3" xfId="21202" xr:uid="{00000000-0005-0000-0000-0000D0520000}"/>
    <cellStyle name="Heading 1 29 3" xfId="21203" xr:uid="{00000000-0005-0000-0000-0000D1520000}"/>
    <cellStyle name="Heading 1 29 4" xfId="21204" xr:uid="{00000000-0005-0000-0000-0000D2520000}"/>
    <cellStyle name="Heading 1 29 5" xfId="21205" xr:uid="{00000000-0005-0000-0000-0000D3520000}"/>
    <cellStyle name="Heading 1 3" xfId="21206" xr:uid="{00000000-0005-0000-0000-0000D4520000}"/>
    <cellStyle name="Heading 1 3 2" xfId="21207" xr:uid="{00000000-0005-0000-0000-0000D5520000}"/>
    <cellStyle name="Heading 1 3 2 2" xfId="21208" xr:uid="{00000000-0005-0000-0000-0000D6520000}"/>
    <cellStyle name="Heading 1 3 2 2 2" xfId="21209" xr:uid="{00000000-0005-0000-0000-0000D7520000}"/>
    <cellStyle name="Heading 1 3 2 3" xfId="21210" xr:uid="{00000000-0005-0000-0000-0000D8520000}"/>
    <cellStyle name="Heading 1 3 3" xfId="21211" xr:uid="{00000000-0005-0000-0000-0000D9520000}"/>
    <cellStyle name="Heading 1 3 4" xfId="21212" xr:uid="{00000000-0005-0000-0000-0000DA520000}"/>
    <cellStyle name="Heading 1 3 5" xfId="21213" xr:uid="{00000000-0005-0000-0000-0000DB520000}"/>
    <cellStyle name="Heading 1 30" xfId="21214" xr:uid="{00000000-0005-0000-0000-0000DC520000}"/>
    <cellStyle name="Heading 1 30 2" xfId="21215" xr:uid="{00000000-0005-0000-0000-0000DD520000}"/>
    <cellStyle name="Heading 1 30 2 2" xfId="21216" xr:uid="{00000000-0005-0000-0000-0000DE520000}"/>
    <cellStyle name="Heading 1 30 2 2 2" xfId="21217" xr:uid="{00000000-0005-0000-0000-0000DF520000}"/>
    <cellStyle name="Heading 1 30 2 3" xfId="21218" xr:uid="{00000000-0005-0000-0000-0000E0520000}"/>
    <cellStyle name="Heading 1 30 3" xfId="21219" xr:uid="{00000000-0005-0000-0000-0000E1520000}"/>
    <cellStyle name="Heading 1 30 4" xfId="21220" xr:uid="{00000000-0005-0000-0000-0000E2520000}"/>
    <cellStyle name="Heading 1 30 5" xfId="21221" xr:uid="{00000000-0005-0000-0000-0000E3520000}"/>
    <cellStyle name="Heading 1 31" xfId="21222" xr:uid="{00000000-0005-0000-0000-0000E4520000}"/>
    <cellStyle name="Heading 1 31 2" xfId="21223" xr:uid="{00000000-0005-0000-0000-0000E5520000}"/>
    <cellStyle name="Heading 1 31 2 2" xfId="21224" xr:uid="{00000000-0005-0000-0000-0000E6520000}"/>
    <cellStyle name="Heading 1 31 2 2 2" xfId="21225" xr:uid="{00000000-0005-0000-0000-0000E7520000}"/>
    <cellStyle name="Heading 1 31 2 3" xfId="21226" xr:uid="{00000000-0005-0000-0000-0000E8520000}"/>
    <cellStyle name="Heading 1 31 3" xfId="21227" xr:uid="{00000000-0005-0000-0000-0000E9520000}"/>
    <cellStyle name="Heading 1 31 4" xfId="21228" xr:uid="{00000000-0005-0000-0000-0000EA520000}"/>
    <cellStyle name="Heading 1 31 5" xfId="21229" xr:uid="{00000000-0005-0000-0000-0000EB520000}"/>
    <cellStyle name="Heading 1 32" xfId="21230" xr:uid="{00000000-0005-0000-0000-0000EC520000}"/>
    <cellStyle name="Heading 1 32 2" xfId="21231" xr:uid="{00000000-0005-0000-0000-0000ED520000}"/>
    <cellStyle name="Heading 1 32 2 2" xfId="21232" xr:uid="{00000000-0005-0000-0000-0000EE520000}"/>
    <cellStyle name="Heading 1 32 2 2 2" xfId="21233" xr:uid="{00000000-0005-0000-0000-0000EF520000}"/>
    <cellStyle name="Heading 1 32 2 3" xfId="21234" xr:uid="{00000000-0005-0000-0000-0000F0520000}"/>
    <cellStyle name="Heading 1 32 3" xfId="21235" xr:uid="{00000000-0005-0000-0000-0000F1520000}"/>
    <cellStyle name="Heading 1 32 4" xfId="21236" xr:uid="{00000000-0005-0000-0000-0000F2520000}"/>
    <cellStyle name="Heading 1 32 5" xfId="21237" xr:uid="{00000000-0005-0000-0000-0000F3520000}"/>
    <cellStyle name="Heading 1 33" xfId="21238" xr:uid="{00000000-0005-0000-0000-0000F4520000}"/>
    <cellStyle name="Heading 1 33 2" xfId="21239" xr:uid="{00000000-0005-0000-0000-0000F5520000}"/>
    <cellStyle name="Heading 1 33 2 2" xfId="21240" xr:uid="{00000000-0005-0000-0000-0000F6520000}"/>
    <cellStyle name="Heading 1 33 2 2 2" xfId="21241" xr:uid="{00000000-0005-0000-0000-0000F7520000}"/>
    <cellStyle name="Heading 1 33 2 3" xfId="21242" xr:uid="{00000000-0005-0000-0000-0000F8520000}"/>
    <cellStyle name="Heading 1 33 3" xfId="21243" xr:uid="{00000000-0005-0000-0000-0000F9520000}"/>
    <cellStyle name="Heading 1 33 4" xfId="21244" xr:uid="{00000000-0005-0000-0000-0000FA520000}"/>
    <cellStyle name="Heading 1 33 5" xfId="21245" xr:uid="{00000000-0005-0000-0000-0000FB520000}"/>
    <cellStyle name="Heading 1 34" xfId="21246" xr:uid="{00000000-0005-0000-0000-0000FC520000}"/>
    <cellStyle name="Heading 1 34 2" xfId="21247" xr:uid="{00000000-0005-0000-0000-0000FD520000}"/>
    <cellStyle name="Heading 1 34 2 2" xfId="21248" xr:uid="{00000000-0005-0000-0000-0000FE520000}"/>
    <cellStyle name="Heading 1 34 2 2 2" xfId="21249" xr:uid="{00000000-0005-0000-0000-0000FF520000}"/>
    <cellStyle name="Heading 1 34 2 3" xfId="21250" xr:uid="{00000000-0005-0000-0000-000000530000}"/>
    <cellStyle name="Heading 1 34 3" xfId="21251" xr:uid="{00000000-0005-0000-0000-000001530000}"/>
    <cellStyle name="Heading 1 34 4" xfId="21252" xr:uid="{00000000-0005-0000-0000-000002530000}"/>
    <cellStyle name="Heading 1 34 5" xfId="21253" xr:uid="{00000000-0005-0000-0000-000003530000}"/>
    <cellStyle name="Heading 1 35" xfId="21254" xr:uid="{00000000-0005-0000-0000-000004530000}"/>
    <cellStyle name="Heading 1 35 2" xfId="21255" xr:uid="{00000000-0005-0000-0000-000005530000}"/>
    <cellStyle name="Heading 1 35 2 2" xfId="21256" xr:uid="{00000000-0005-0000-0000-000006530000}"/>
    <cellStyle name="Heading 1 35 2 2 2" xfId="21257" xr:uid="{00000000-0005-0000-0000-000007530000}"/>
    <cellStyle name="Heading 1 35 2 3" xfId="21258" xr:uid="{00000000-0005-0000-0000-000008530000}"/>
    <cellStyle name="Heading 1 35 3" xfId="21259" xr:uid="{00000000-0005-0000-0000-000009530000}"/>
    <cellStyle name="Heading 1 35 4" xfId="21260" xr:uid="{00000000-0005-0000-0000-00000A530000}"/>
    <cellStyle name="Heading 1 35 5" xfId="21261" xr:uid="{00000000-0005-0000-0000-00000B530000}"/>
    <cellStyle name="Heading 1 36" xfId="21262" xr:uid="{00000000-0005-0000-0000-00000C530000}"/>
    <cellStyle name="Heading 1 36 2" xfId="21263" xr:uid="{00000000-0005-0000-0000-00000D530000}"/>
    <cellStyle name="Heading 1 36 2 2" xfId="21264" xr:uid="{00000000-0005-0000-0000-00000E530000}"/>
    <cellStyle name="Heading 1 36 2 2 2" xfId="21265" xr:uid="{00000000-0005-0000-0000-00000F530000}"/>
    <cellStyle name="Heading 1 36 2 3" xfId="21266" xr:uid="{00000000-0005-0000-0000-000010530000}"/>
    <cellStyle name="Heading 1 36 3" xfId="21267" xr:uid="{00000000-0005-0000-0000-000011530000}"/>
    <cellStyle name="Heading 1 36 4" xfId="21268" xr:uid="{00000000-0005-0000-0000-000012530000}"/>
    <cellStyle name="Heading 1 36 5" xfId="21269" xr:uid="{00000000-0005-0000-0000-000013530000}"/>
    <cellStyle name="Heading 1 37" xfId="21270" xr:uid="{00000000-0005-0000-0000-000014530000}"/>
    <cellStyle name="Heading 1 37 2" xfId="21271" xr:uid="{00000000-0005-0000-0000-000015530000}"/>
    <cellStyle name="Heading 1 37 2 2" xfId="21272" xr:uid="{00000000-0005-0000-0000-000016530000}"/>
    <cellStyle name="Heading 1 37 2 2 2" xfId="21273" xr:uid="{00000000-0005-0000-0000-000017530000}"/>
    <cellStyle name="Heading 1 37 2 3" xfId="21274" xr:uid="{00000000-0005-0000-0000-000018530000}"/>
    <cellStyle name="Heading 1 37 3" xfId="21275" xr:uid="{00000000-0005-0000-0000-000019530000}"/>
    <cellStyle name="Heading 1 37 4" xfId="21276" xr:uid="{00000000-0005-0000-0000-00001A530000}"/>
    <cellStyle name="Heading 1 37 5" xfId="21277" xr:uid="{00000000-0005-0000-0000-00001B530000}"/>
    <cellStyle name="Heading 1 38" xfId="21278" xr:uid="{00000000-0005-0000-0000-00001C530000}"/>
    <cellStyle name="Heading 1 38 2" xfId="21279" xr:uid="{00000000-0005-0000-0000-00001D530000}"/>
    <cellStyle name="Heading 1 38 2 2" xfId="21280" xr:uid="{00000000-0005-0000-0000-00001E530000}"/>
    <cellStyle name="Heading 1 38 2 2 2" xfId="21281" xr:uid="{00000000-0005-0000-0000-00001F530000}"/>
    <cellStyle name="Heading 1 38 2 3" xfId="21282" xr:uid="{00000000-0005-0000-0000-000020530000}"/>
    <cellStyle name="Heading 1 38 3" xfId="21283" xr:uid="{00000000-0005-0000-0000-000021530000}"/>
    <cellStyle name="Heading 1 38 4" xfId="21284" xr:uid="{00000000-0005-0000-0000-000022530000}"/>
    <cellStyle name="Heading 1 38 5" xfId="21285" xr:uid="{00000000-0005-0000-0000-000023530000}"/>
    <cellStyle name="Heading 1 39" xfId="21286" xr:uid="{00000000-0005-0000-0000-000024530000}"/>
    <cellStyle name="Heading 1 39 2" xfId="21287" xr:uid="{00000000-0005-0000-0000-000025530000}"/>
    <cellStyle name="Heading 1 39 2 2" xfId="21288" xr:uid="{00000000-0005-0000-0000-000026530000}"/>
    <cellStyle name="Heading 1 39 2 2 2" xfId="21289" xr:uid="{00000000-0005-0000-0000-000027530000}"/>
    <cellStyle name="Heading 1 39 2 3" xfId="21290" xr:uid="{00000000-0005-0000-0000-000028530000}"/>
    <cellStyle name="Heading 1 39 3" xfId="21291" xr:uid="{00000000-0005-0000-0000-000029530000}"/>
    <cellStyle name="Heading 1 39 4" xfId="21292" xr:uid="{00000000-0005-0000-0000-00002A530000}"/>
    <cellStyle name="Heading 1 39 5" xfId="21293" xr:uid="{00000000-0005-0000-0000-00002B530000}"/>
    <cellStyle name="Heading 1 4" xfId="21294" xr:uid="{00000000-0005-0000-0000-00002C530000}"/>
    <cellStyle name="Heading 1 4 2" xfId="21295" xr:uid="{00000000-0005-0000-0000-00002D530000}"/>
    <cellStyle name="Heading 1 4 2 2" xfId="21296" xr:uid="{00000000-0005-0000-0000-00002E530000}"/>
    <cellStyle name="Heading 1 4 2 2 2" xfId="21297" xr:uid="{00000000-0005-0000-0000-00002F530000}"/>
    <cellStyle name="Heading 1 4 2 3" xfId="21298" xr:uid="{00000000-0005-0000-0000-000030530000}"/>
    <cellStyle name="Heading 1 4 3" xfId="21299" xr:uid="{00000000-0005-0000-0000-000031530000}"/>
    <cellStyle name="Heading 1 4 4" xfId="21300" xr:uid="{00000000-0005-0000-0000-000032530000}"/>
    <cellStyle name="Heading 1 4 5" xfId="21301" xr:uid="{00000000-0005-0000-0000-000033530000}"/>
    <cellStyle name="Heading 1 40" xfId="21302" xr:uid="{00000000-0005-0000-0000-000034530000}"/>
    <cellStyle name="Heading 1 40 2" xfId="21303" xr:uid="{00000000-0005-0000-0000-000035530000}"/>
    <cellStyle name="Heading 1 40 2 2" xfId="21304" xr:uid="{00000000-0005-0000-0000-000036530000}"/>
    <cellStyle name="Heading 1 40 2 2 2" xfId="21305" xr:uid="{00000000-0005-0000-0000-000037530000}"/>
    <cellStyle name="Heading 1 40 2 3" xfId="21306" xr:uid="{00000000-0005-0000-0000-000038530000}"/>
    <cellStyle name="Heading 1 40 3" xfId="21307" xr:uid="{00000000-0005-0000-0000-000039530000}"/>
    <cellStyle name="Heading 1 40 4" xfId="21308" xr:uid="{00000000-0005-0000-0000-00003A530000}"/>
    <cellStyle name="Heading 1 40 5" xfId="21309" xr:uid="{00000000-0005-0000-0000-00003B530000}"/>
    <cellStyle name="Heading 1 41" xfId="21310" xr:uid="{00000000-0005-0000-0000-00003C530000}"/>
    <cellStyle name="Heading 1 41 2" xfId="21311" xr:uid="{00000000-0005-0000-0000-00003D530000}"/>
    <cellStyle name="Heading 1 41 2 2" xfId="21312" xr:uid="{00000000-0005-0000-0000-00003E530000}"/>
    <cellStyle name="Heading 1 41 2 2 2" xfId="21313" xr:uid="{00000000-0005-0000-0000-00003F530000}"/>
    <cellStyle name="Heading 1 41 2 3" xfId="21314" xr:uid="{00000000-0005-0000-0000-000040530000}"/>
    <cellStyle name="Heading 1 41 3" xfId="21315" xr:uid="{00000000-0005-0000-0000-000041530000}"/>
    <cellStyle name="Heading 1 41 4" xfId="21316" xr:uid="{00000000-0005-0000-0000-000042530000}"/>
    <cellStyle name="Heading 1 41 5" xfId="21317" xr:uid="{00000000-0005-0000-0000-000043530000}"/>
    <cellStyle name="Heading 1 42" xfId="21318" xr:uid="{00000000-0005-0000-0000-000044530000}"/>
    <cellStyle name="Heading 1 42 2" xfId="21319" xr:uid="{00000000-0005-0000-0000-000045530000}"/>
    <cellStyle name="Heading 1 42 2 2" xfId="21320" xr:uid="{00000000-0005-0000-0000-000046530000}"/>
    <cellStyle name="Heading 1 42 2 2 2" xfId="21321" xr:uid="{00000000-0005-0000-0000-000047530000}"/>
    <cellStyle name="Heading 1 42 2 3" xfId="21322" xr:uid="{00000000-0005-0000-0000-000048530000}"/>
    <cellStyle name="Heading 1 42 3" xfId="21323" xr:uid="{00000000-0005-0000-0000-000049530000}"/>
    <cellStyle name="Heading 1 42 4" xfId="21324" xr:uid="{00000000-0005-0000-0000-00004A530000}"/>
    <cellStyle name="Heading 1 42 5" xfId="21325" xr:uid="{00000000-0005-0000-0000-00004B530000}"/>
    <cellStyle name="Heading 1 43" xfId="21326" xr:uid="{00000000-0005-0000-0000-00004C530000}"/>
    <cellStyle name="Heading 1 43 2" xfId="21327" xr:uid="{00000000-0005-0000-0000-00004D530000}"/>
    <cellStyle name="Heading 1 43 2 2" xfId="21328" xr:uid="{00000000-0005-0000-0000-00004E530000}"/>
    <cellStyle name="Heading 1 43 2 2 2" xfId="21329" xr:uid="{00000000-0005-0000-0000-00004F530000}"/>
    <cellStyle name="Heading 1 43 2 3" xfId="21330" xr:uid="{00000000-0005-0000-0000-000050530000}"/>
    <cellStyle name="Heading 1 43 3" xfId="21331" xr:uid="{00000000-0005-0000-0000-000051530000}"/>
    <cellStyle name="Heading 1 43 4" xfId="21332" xr:uid="{00000000-0005-0000-0000-000052530000}"/>
    <cellStyle name="Heading 1 43 5" xfId="21333" xr:uid="{00000000-0005-0000-0000-000053530000}"/>
    <cellStyle name="Heading 1 44" xfId="21334" xr:uid="{00000000-0005-0000-0000-000054530000}"/>
    <cellStyle name="Heading 1 44 2" xfId="21335" xr:uid="{00000000-0005-0000-0000-000055530000}"/>
    <cellStyle name="Heading 1 44 2 2" xfId="21336" xr:uid="{00000000-0005-0000-0000-000056530000}"/>
    <cellStyle name="Heading 1 44 2 2 2" xfId="21337" xr:uid="{00000000-0005-0000-0000-000057530000}"/>
    <cellStyle name="Heading 1 44 2 3" xfId="21338" xr:uid="{00000000-0005-0000-0000-000058530000}"/>
    <cellStyle name="Heading 1 44 3" xfId="21339" xr:uid="{00000000-0005-0000-0000-000059530000}"/>
    <cellStyle name="Heading 1 44 4" xfId="21340" xr:uid="{00000000-0005-0000-0000-00005A530000}"/>
    <cellStyle name="Heading 1 44 5" xfId="21341" xr:uid="{00000000-0005-0000-0000-00005B530000}"/>
    <cellStyle name="Heading 1 45" xfId="21342" xr:uid="{00000000-0005-0000-0000-00005C530000}"/>
    <cellStyle name="Heading 1 45 2" xfId="21343" xr:uid="{00000000-0005-0000-0000-00005D530000}"/>
    <cellStyle name="Heading 1 45 2 2" xfId="21344" xr:uid="{00000000-0005-0000-0000-00005E530000}"/>
    <cellStyle name="Heading 1 45 2 2 2" xfId="21345" xr:uid="{00000000-0005-0000-0000-00005F530000}"/>
    <cellStyle name="Heading 1 45 2 3" xfId="21346" xr:uid="{00000000-0005-0000-0000-000060530000}"/>
    <cellStyle name="Heading 1 45 3" xfId="21347" xr:uid="{00000000-0005-0000-0000-000061530000}"/>
    <cellStyle name="Heading 1 45 4" xfId="21348" xr:uid="{00000000-0005-0000-0000-000062530000}"/>
    <cellStyle name="Heading 1 45 5" xfId="21349" xr:uid="{00000000-0005-0000-0000-000063530000}"/>
    <cellStyle name="Heading 1 45 6" xfId="21350" xr:uid="{00000000-0005-0000-0000-000064530000}"/>
    <cellStyle name="Heading 1 45 7" xfId="21351" xr:uid="{00000000-0005-0000-0000-000065530000}"/>
    <cellStyle name="Heading 1 46" xfId="21352" xr:uid="{00000000-0005-0000-0000-000066530000}"/>
    <cellStyle name="Heading 1 46 2" xfId="21353" xr:uid="{00000000-0005-0000-0000-000067530000}"/>
    <cellStyle name="Heading 1 46 2 2" xfId="21354" xr:uid="{00000000-0005-0000-0000-000068530000}"/>
    <cellStyle name="Heading 1 46 2 2 2" xfId="21355" xr:uid="{00000000-0005-0000-0000-000069530000}"/>
    <cellStyle name="Heading 1 46 2 3" xfId="21356" xr:uid="{00000000-0005-0000-0000-00006A530000}"/>
    <cellStyle name="Heading 1 46 3" xfId="21357" xr:uid="{00000000-0005-0000-0000-00006B530000}"/>
    <cellStyle name="Heading 1 46 4" xfId="21358" xr:uid="{00000000-0005-0000-0000-00006C530000}"/>
    <cellStyle name="Heading 1 46 5" xfId="21359" xr:uid="{00000000-0005-0000-0000-00006D530000}"/>
    <cellStyle name="Heading 1 46 6" xfId="21360" xr:uid="{00000000-0005-0000-0000-00006E530000}"/>
    <cellStyle name="Heading 1 46 7" xfId="21361" xr:uid="{00000000-0005-0000-0000-00006F530000}"/>
    <cellStyle name="Heading 1 47" xfId="21362" xr:uid="{00000000-0005-0000-0000-000070530000}"/>
    <cellStyle name="Heading 1 47 2" xfId="21363" xr:uid="{00000000-0005-0000-0000-000071530000}"/>
    <cellStyle name="Heading 1 47 2 2" xfId="21364" xr:uid="{00000000-0005-0000-0000-000072530000}"/>
    <cellStyle name="Heading 1 47 2 2 2" xfId="21365" xr:uid="{00000000-0005-0000-0000-000073530000}"/>
    <cellStyle name="Heading 1 47 2 3" xfId="21366" xr:uid="{00000000-0005-0000-0000-000074530000}"/>
    <cellStyle name="Heading 1 47 3" xfId="21367" xr:uid="{00000000-0005-0000-0000-000075530000}"/>
    <cellStyle name="Heading 1 47 4" xfId="21368" xr:uid="{00000000-0005-0000-0000-000076530000}"/>
    <cellStyle name="Heading 1 47 5" xfId="21369" xr:uid="{00000000-0005-0000-0000-000077530000}"/>
    <cellStyle name="Heading 1 47 6" xfId="21370" xr:uid="{00000000-0005-0000-0000-000078530000}"/>
    <cellStyle name="Heading 1 47 7" xfId="21371" xr:uid="{00000000-0005-0000-0000-000079530000}"/>
    <cellStyle name="Heading 1 48" xfId="21372" xr:uid="{00000000-0005-0000-0000-00007A530000}"/>
    <cellStyle name="Heading 1 48 2" xfId="21373" xr:uid="{00000000-0005-0000-0000-00007B530000}"/>
    <cellStyle name="Heading 1 48 2 2" xfId="21374" xr:uid="{00000000-0005-0000-0000-00007C530000}"/>
    <cellStyle name="Heading 1 48 2 2 2" xfId="21375" xr:uid="{00000000-0005-0000-0000-00007D530000}"/>
    <cellStyle name="Heading 1 48 3" xfId="21376" xr:uid="{00000000-0005-0000-0000-00007E530000}"/>
    <cellStyle name="Heading 1 48 4" xfId="21377" xr:uid="{00000000-0005-0000-0000-00007F530000}"/>
    <cellStyle name="Heading 1 48 5" xfId="21378" xr:uid="{00000000-0005-0000-0000-000080530000}"/>
    <cellStyle name="Heading 1 48 6" xfId="21379" xr:uid="{00000000-0005-0000-0000-000081530000}"/>
    <cellStyle name="Heading 1 49" xfId="21380" xr:uid="{00000000-0005-0000-0000-000082530000}"/>
    <cellStyle name="Heading 1 49 2" xfId="21381" xr:uid="{00000000-0005-0000-0000-000083530000}"/>
    <cellStyle name="Heading 1 49 2 2" xfId="21382" xr:uid="{00000000-0005-0000-0000-000084530000}"/>
    <cellStyle name="Heading 1 49 2 2 2" xfId="21383" xr:uid="{00000000-0005-0000-0000-000085530000}"/>
    <cellStyle name="Heading 1 49 2 3" xfId="21384" xr:uid="{00000000-0005-0000-0000-000086530000}"/>
    <cellStyle name="Heading 1 49 3" xfId="21385" xr:uid="{00000000-0005-0000-0000-000087530000}"/>
    <cellStyle name="Heading 1 49 4" xfId="21386" xr:uid="{00000000-0005-0000-0000-000088530000}"/>
    <cellStyle name="Heading 1 49 5" xfId="21387" xr:uid="{00000000-0005-0000-0000-000089530000}"/>
    <cellStyle name="Heading 1 49 6" xfId="21388" xr:uid="{00000000-0005-0000-0000-00008A530000}"/>
    <cellStyle name="Heading 1 49 7" xfId="21389" xr:uid="{00000000-0005-0000-0000-00008B530000}"/>
    <cellStyle name="Heading 1 5" xfId="21390" xr:uid="{00000000-0005-0000-0000-00008C530000}"/>
    <cellStyle name="Heading 1 5 2" xfId="21391" xr:uid="{00000000-0005-0000-0000-00008D530000}"/>
    <cellStyle name="Heading 1 5 2 2" xfId="21392" xr:uid="{00000000-0005-0000-0000-00008E530000}"/>
    <cellStyle name="Heading 1 5 2 2 2" xfId="21393" xr:uid="{00000000-0005-0000-0000-00008F530000}"/>
    <cellStyle name="Heading 1 5 2 3" xfId="21394" xr:uid="{00000000-0005-0000-0000-000090530000}"/>
    <cellStyle name="Heading 1 5 3" xfId="21395" xr:uid="{00000000-0005-0000-0000-000091530000}"/>
    <cellStyle name="Heading 1 5 4" xfId="21396" xr:uid="{00000000-0005-0000-0000-000092530000}"/>
    <cellStyle name="Heading 1 5 5" xfId="21397" xr:uid="{00000000-0005-0000-0000-000093530000}"/>
    <cellStyle name="Heading 1 50" xfId="21398" xr:uid="{00000000-0005-0000-0000-000094530000}"/>
    <cellStyle name="Heading 1 51" xfId="21399" xr:uid="{00000000-0005-0000-0000-000095530000}"/>
    <cellStyle name="Heading 1 52" xfId="21400" xr:uid="{00000000-0005-0000-0000-000096530000}"/>
    <cellStyle name="Heading 1 53" xfId="21401" xr:uid="{00000000-0005-0000-0000-000097530000}"/>
    <cellStyle name="Heading 1 54" xfId="21402" xr:uid="{00000000-0005-0000-0000-000098530000}"/>
    <cellStyle name="Heading 1 55" xfId="21403" xr:uid="{00000000-0005-0000-0000-000099530000}"/>
    <cellStyle name="Heading 1 56" xfId="21404" xr:uid="{00000000-0005-0000-0000-00009A530000}"/>
    <cellStyle name="Heading 1 57" xfId="21405" xr:uid="{00000000-0005-0000-0000-00009B530000}"/>
    <cellStyle name="Heading 1 58" xfId="21406" xr:uid="{00000000-0005-0000-0000-00009C530000}"/>
    <cellStyle name="Heading 1 59" xfId="21407" xr:uid="{00000000-0005-0000-0000-00009D530000}"/>
    <cellStyle name="Heading 1 6" xfId="21408" xr:uid="{00000000-0005-0000-0000-00009E530000}"/>
    <cellStyle name="Heading 1 6 2" xfId="21409" xr:uid="{00000000-0005-0000-0000-00009F530000}"/>
    <cellStyle name="Heading 1 6 2 2" xfId="21410" xr:uid="{00000000-0005-0000-0000-0000A0530000}"/>
    <cellStyle name="Heading 1 6 2 2 2" xfId="21411" xr:uid="{00000000-0005-0000-0000-0000A1530000}"/>
    <cellStyle name="Heading 1 6 2 3" xfId="21412" xr:uid="{00000000-0005-0000-0000-0000A2530000}"/>
    <cellStyle name="Heading 1 6 3" xfId="21413" xr:uid="{00000000-0005-0000-0000-0000A3530000}"/>
    <cellStyle name="Heading 1 6 4" xfId="21414" xr:uid="{00000000-0005-0000-0000-0000A4530000}"/>
    <cellStyle name="Heading 1 6 5" xfId="21415" xr:uid="{00000000-0005-0000-0000-0000A5530000}"/>
    <cellStyle name="Heading 1 60" xfId="21416" xr:uid="{00000000-0005-0000-0000-0000A6530000}"/>
    <cellStyle name="Heading 1 61" xfId="21417" xr:uid="{00000000-0005-0000-0000-0000A7530000}"/>
    <cellStyle name="Heading 1 62" xfId="21418" xr:uid="{00000000-0005-0000-0000-0000A8530000}"/>
    <cellStyle name="Heading 1 63" xfId="21419" xr:uid="{00000000-0005-0000-0000-0000A9530000}"/>
    <cellStyle name="Heading 1 64" xfId="21420" xr:uid="{00000000-0005-0000-0000-0000AA530000}"/>
    <cellStyle name="Heading 1 65" xfId="21421" xr:uid="{00000000-0005-0000-0000-0000AB530000}"/>
    <cellStyle name="Heading 1 66" xfId="21422" xr:uid="{00000000-0005-0000-0000-0000AC530000}"/>
    <cellStyle name="Heading 1 67" xfId="21423" xr:uid="{00000000-0005-0000-0000-0000AD530000}"/>
    <cellStyle name="Heading 1 68" xfId="21424" xr:uid="{00000000-0005-0000-0000-0000AE530000}"/>
    <cellStyle name="Heading 1 69" xfId="21425" xr:uid="{00000000-0005-0000-0000-0000AF530000}"/>
    <cellStyle name="Heading 1 7" xfId="21426" xr:uid="{00000000-0005-0000-0000-0000B0530000}"/>
    <cellStyle name="Heading 1 7 2" xfId="21427" xr:uid="{00000000-0005-0000-0000-0000B1530000}"/>
    <cellStyle name="Heading 1 7 2 2" xfId="21428" xr:uid="{00000000-0005-0000-0000-0000B2530000}"/>
    <cellStyle name="Heading 1 7 2 2 2" xfId="21429" xr:uid="{00000000-0005-0000-0000-0000B3530000}"/>
    <cellStyle name="Heading 1 7 2 3" xfId="21430" xr:uid="{00000000-0005-0000-0000-0000B4530000}"/>
    <cellStyle name="Heading 1 7 3" xfId="21431" xr:uid="{00000000-0005-0000-0000-0000B5530000}"/>
    <cellStyle name="Heading 1 7 4" xfId="21432" xr:uid="{00000000-0005-0000-0000-0000B6530000}"/>
    <cellStyle name="Heading 1 7 5" xfId="21433" xr:uid="{00000000-0005-0000-0000-0000B7530000}"/>
    <cellStyle name="Heading 1 70" xfId="21434" xr:uid="{00000000-0005-0000-0000-0000B8530000}"/>
    <cellStyle name="Heading 1 71" xfId="21435" xr:uid="{00000000-0005-0000-0000-0000B9530000}"/>
    <cellStyle name="Heading 1 72" xfId="21436" xr:uid="{00000000-0005-0000-0000-0000BA530000}"/>
    <cellStyle name="Heading 1 73" xfId="21437" xr:uid="{00000000-0005-0000-0000-0000BB530000}"/>
    <cellStyle name="Heading 1 74" xfId="21438" xr:uid="{00000000-0005-0000-0000-0000BC530000}"/>
    <cellStyle name="Heading 1 75" xfId="21439" xr:uid="{00000000-0005-0000-0000-0000BD530000}"/>
    <cellStyle name="Heading 1 76" xfId="21440" xr:uid="{00000000-0005-0000-0000-0000BE530000}"/>
    <cellStyle name="Heading 1 77" xfId="21441" xr:uid="{00000000-0005-0000-0000-0000BF530000}"/>
    <cellStyle name="Heading 1 78" xfId="21442" xr:uid="{00000000-0005-0000-0000-0000C0530000}"/>
    <cellStyle name="Heading 1 79" xfId="21443" xr:uid="{00000000-0005-0000-0000-0000C1530000}"/>
    <cellStyle name="Heading 1 8" xfId="21444" xr:uid="{00000000-0005-0000-0000-0000C2530000}"/>
    <cellStyle name="Heading 1 8 2" xfId="21445" xr:uid="{00000000-0005-0000-0000-0000C3530000}"/>
    <cellStyle name="Heading 1 8 2 2" xfId="21446" xr:uid="{00000000-0005-0000-0000-0000C4530000}"/>
    <cellStyle name="Heading 1 8 2 2 2" xfId="21447" xr:uid="{00000000-0005-0000-0000-0000C5530000}"/>
    <cellStyle name="Heading 1 8 2 3" xfId="21448" xr:uid="{00000000-0005-0000-0000-0000C6530000}"/>
    <cellStyle name="Heading 1 8 3" xfId="21449" xr:uid="{00000000-0005-0000-0000-0000C7530000}"/>
    <cellStyle name="Heading 1 8 4" xfId="21450" xr:uid="{00000000-0005-0000-0000-0000C8530000}"/>
    <cellStyle name="Heading 1 8 5" xfId="21451" xr:uid="{00000000-0005-0000-0000-0000C9530000}"/>
    <cellStyle name="Heading 1 80" xfId="21452" xr:uid="{00000000-0005-0000-0000-0000CA530000}"/>
    <cellStyle name="Heading 1 81" xfId="21453" xr:uid="{00000000-0005-0000-0000-0000CB530000}"/>
    <cellStyle name="Heading 1 82" xfId="21454" xr:uid="{00000000-0005-0000-0000-0000CC530000}"/>
    <cellStyle name="Heading 1 83" xfId="21455" xr:uid="{00000000-0005-0000-0000-0000CD530000}"/>
    <cellStyle name="Heading 1 84" xfId="21456" xr:uid="{00000000-0005-0000-0000-0000CE530000}"/>
    <cellStyle name="Heading 1 85" xfId="21457" xr:uid="{00000000-0005-0000-0000-0000CF530000}"/>
    <cellStyle name="Heading 1 86" xfId="21458" xr:uid="{00000000-0005-0000-0000-0000D0530000}"/>
    <cellStyle name="Heading 1 87" xfId="21459" xr:uid="{00000000-0005-0000-0000-0000D1530000}"/>
    <cellStyle name="Heading 1 88" xfId="21460" xr:uid="{00000000-0005-0000-0000-0000D2530000}"/>
    <cellStyle name="Heading 1 89" xfId="21461" xr:uid="{00000000-0005-0000-0000-0000D3530000}"/>
    <cellStyle name="Heading 1 9" xfId="21462" xr:uid="{00000000-0005-0000-0000-0000D4530000}"/>
    <cellStyle name="Heading 1 9 2" xfId="21463" xr:uid="{00000000-0005-0000-0000-0000D5530000}"/>
    <cellStyle name="Heading 1 9 2 2" xfId="21464" xr:uid="{00000000-0005-0000-0000-0000D6530000}"/>
    <cellStyle name="Heading 1 9 2 2 2" xfId="21465" xr:uid="{00000000-0005-0000-0000-0000D7530000}"/>
    <cellStyle name="Heading 1 9 2 3" xfId="21466" xr:uid="{00000000-0005-0000-0000-0000D8530000}"/>
    <cellStyle name="Heading 1 9 3" xfId="21467" xr:uid="{00000000-0005-0000-0000-0000D9530000}"/>
    <cellStyle name="Heading 1 9 4" xfId="21468" xr:uid="{00000000-0005-0000-0000-0000DA530000}"/>
    <cellStyle name="Heading 1 9 5" xfId="21469" xr:uid="{00000000-0005-0000-0000-0000DB530000}"/>
    <cellStyle name="Heading 1 90" xfId="21470" xr:uid="{00000000-0005-0000-0000-0000DC530000}"/>
    <cellStyle name="Heading 1 91" xfId="21471" xr:uid="{00000000-0005-0000-0000-0000DD530000}"/>
    <cellStyle name="Heading 1 92" xfId="21472" xr:uid="{00000000-0005-0000-0000-0000DE530000}"/>
    <cellStyle name="Heading 1 93" xfId="21473" xr:uid="{00000000-0005-0000-0000-0000DF530000}"/>
    <cellStyle name="Heading 1 94" xfId="21474" xr:uid="{00000000-0005-0000-0000-0000E0530000}"/>
    <cellStyle name="Heading 1 95" xfId="21475" xr:uid="{00000000-0005-0000-0000-0000E1530000}"/>
    <cellStyle name="Heading 1 96" xfId="21476" xr:uid="{00000000-0005-0000-0000-0000E2530000}"/>
    <cellStyle name="Heading 1 97" xfId="21477" xr:uid="{00000000-0005-0000-0000-0000E3530000}"/>
    <cellStyle name="Heading 1 98" xfId="21478" xr:uid="{00000000-0005-0000-0000-0000E4530000}"/>
    <cellStyle name="Heading 1 99" xfId="21479" xr:uid="{00000000-0005-0000-0000-0000E5530000}"/>
    <cellStyle name="Heading 2 10" xfId="21480" xr:uid="{00000000-0005-0000-0000-0000E6530000}"/>
    <cellStyle name="Heading 2 10 2" xfId="21481" xr:uid="{00000000-0005-0000-0000-0000E7530000}"/>
    <cellStyle name="Heading 2 10 2 2" xfId="21482" xr:uid="{00000000-0005-0000-0000-0000E8530000}"/>
    <cellStyle name="Heading 2 10 2 2 2" xfId="21483" xr:uid="{00000000-0005-0000-0000-0000E9530000}"/>
    <cellStyle name="Heading 2 10 2 3" xfId="21484" xr:uid="{00000000-0005-0000-0000-0000EA530000}"/>
    <cellStyle name="Heading 2 10 3" xfId="21485" xr:uid="{00000000-0005-0000-0000-0000EB530000}"/>
    <cellStyle name="Heading 2 10 4" xfId="21486" xr:uid="{00000000-0005-0000-0000-0000EC530000}"/>
    <cellStyle name="Heading 2 10 5" xfId="21487" xr:uid="{00000000-0005-0000-0000-0000ED530000}"/>
    <cellStyle name="Heading 2 100" xfId="21488" xr:uid="{00000000-0005-0000-0000-0000EE530000}"/>
    <cellStyle name="Heading 2 101" xfId="21489" xr:uid="{00000000-0005-0000-0000-0000EF530000}"/>
    <cellStyle name="Heading 2 102" xfId="21490" xr:uid="{00000000-0005-0000-0000-0000F0530000}"/>
    <cellStyle name="Heading 2 103" xfId="21491" xr:uid="{00000000-0005-0000-0000-0000F1530000}"/>
    <cellStyle name="Heading 2 104" xfId="21492" xr:uid="{00000000-0005-0000-0000-0000F2530000}"/>
    <cellStyle name="Heading 2 105" xfId="21493" xr:uid="{00000000-0005-0000-0000-0000F3530000}"/>
    <cellStyle name="Heading 2 106" xfId="21494" xr:uid="{00000000-0005-0000-0000-0000F4530000}"/>
    <cellStyle name="Heading 2 107" xfId="21495" xr:uid="{00000000-0005-0000-0000-0000F5530000}"/>
    <cellStyle name="Heading 2 108" xfId="21496" xr:uid="{00000000-0005-0000-0000-0000F6530000}"/>
    <cellStyle name="Heading 2 109" xfId="21497" xr:uid="{00000000-0005-0000-0000-0000F7530000}"/>
    <cellStyle name="Heading 2 11" xfId="21498" xr:uid="{00000000-0005-0000-0000-0000F8530000}"/>
    <cellStyle name="Heading 2 11 2" xfId="21499" xr:uid="{00000000-0005-0000-0000-0000F9530000}"/>
    <cellStyle name="Heading 2 11 2 2" xfId="21500" xr:uid="{00000000-0005-0000-0000-0000FA530000}"/>
    <cellStyle name="Heading 2 11 2 2 2" xfId="21501" xr:uid="{00000000-0005-0000-0000-0000FB530000}"/>
    <cellStyle name="Heading 2 11 2 3" xfId="21502" xr:uid="{00000000-0005-0000-0000-0000FC530000}"/>
    <cellStyle name="Heading 2 11 3" xfId="21503" xr:uid="{00000000-0005-0000-0000-0000FD530000}"/>
    <cellStyle name="Heading 2 11 4" xfId="21504" xr:uid="{00000000-0005-0000-0000-0000FE530000}"/>
    <cellStyle name="Heading 2 11 5" xfId="21505" xr:uid="{00000000-0005-0000-0000-0000FF530000}"/>
    <cellStyle name="Heading 2 110" xfId="21506" xr:uid="{00000000-0005-0000-0000-000000540000}"/>
    <cellStyle name="Heading 2 111" xfId="21507" xr:uid="{00000000-0005-0000-0000-000001540000}"/>
    <cellStyle name="Heading 2 112" xfId="21508" xr:uid="{00000000-0005-0000-0000-000002540000}"/>
    <cellStyle name="Heading 2 113" xfId="21509" xr:uid="{00000000-0005-0000-0000-000003540000}"/>
    <cellStyle name="Heading 2 114" xfId="21510" xr:uid="{00000000-0005-0000-0000-000004540000}"/>
    <cellStyle name="Heading 2 115" xfId="21511" xr:uid="{00000000-0005-0000-0000-000005540000}"/>
    <cellStyle name="Heading 2 116" xfId="21512" xr:uid="{00000000-0005-0000-0000-000006540000}"/>
    <cellStyle name="Heading 2 117" xfId="21513" xr:uid="{00000000-0005-0000-0000-000007540000}"/>
    <cellStyle name="Heading 2 118" xfId="21514" xr:uid="{00000000-0005-0000-0000-000008540000}"/>
    <cellStyle name="Heading 2 12" xfId="21515" xr:uid="{00000000-0005-0000-0000-000009540000}"/>
    <cellStyle name="Heading 2 12 2" xfId="21516" xr:uid="{00000000-0005-0000-0000-00000A540000}"/>
    <cellStyle name="Heading 2 12 2 2" xfId="21517" xr:uid="{00000000-0005-0000-0000-00000B540000}"/>
    <cellStyle name="Heading 2 12 2 2 2" xfId="21518" xr:uid="{00000000-0005-0000-0000-00000C540000}"/>
    <cellStyle name="Heading 2 12 2 3" xfId="21519" xr:uid="{00000000-0005-0000-0000-00000D540000}"/>
    <cellStyle name="Heading 2 12 3" xfId="21520" xr:uid="{00000000-0005-0000-0000-00000E540000}"/>
    <cellStyle name="Heading 2 12 4" xfId="21521" xr:uid="{00000000-0005-0000-0000-00000F540000}"/>
    <cellStyle name="Heading 2 12 5" xfId="21522" xr:uid="{00000000-0005-0000-0000-000010540000}"/>
    <cellStyle name="Heading 2 13" xfId="21523" xr:uid="{00000000-0005-0000-0000-000011540000}"/>
    <cellStyle name="Heading 2 13 2" xfId="21524" xr:uid="{00000000-0005-0000-0000-000012540000}"/>
    <cellStyle name="Heading 2 13 2 2" xfId="21525" xr:uid="{00000000-0005-0000-0000-000013540000}"/>
    <cellStyle name="Heading 2 13 2 2 2" xfId="21526" xr:uid="{00000000-0005-0000-0000-000014540000}"/>
    <cellStyle name="Heading 2 13 2 3" xfId="21527" xr:uid="{00000000-0005-0000-0000-000015540000}"/>
    <cellStyle name="Heading 2 13 3" xfId="21528" xr:uid="{00000000-0005-0000-0000-000016540000}"/>
    <cellStyle name="Heading 2 13 4" xfId="21529" xr:uid="{00000000-0005-0000-0000-000017540000}"/>
    <cellStyle name="Heading 2 13 5" xfId="21530" xr:uid="{00000000-0005-0000-0000-000018540000}"/>
    <cellStyle name="Heading 2 14" xfId="21531" xr:uid="{00000000-0005-0000-0000-000019540000}"/>
    <cellStyle name="Heading 2 14 2" xfId="21532" xr:uid="{00000000-0005-0000-0000-00001A540000}"/>
    <cellStyle name="Heading 2 14 2 2" xfId="21533" xr:uid="{00000000-0005-0000-0000-00001B540000}"/>
    <cellStyle name="Heading 2 14 2 2 2" xfId="21534" xr:uid="{00000000-0005-0000-0000-00001C540000}"/>
    <cellStyle name="Heading 2 14 2 3" xfId="21535" xr:uid="{00000000-0005-0000-0000-00001D540000}"/>
    <cellStyle name="Heading 2 14 3" xfId="21536" xr:uid="{00000000-0005-0000-0000-00001E540000}"/>
    <cellStyle name="Heading 2 14 4" xfId="21537" xr:uid="{00000000-0005-0000-0000-00001F540000}"/>
    <cellStyle name="Heading 2 14 5" xfId="21538" xr:uid="{00000000-0005-0000-0000-000020540000}"/>
    <cellStyle name="Heading 2 15" xfId="21539" xr:uid="{00000000-0005-0000-0000-000021540000}"/>
    <cellStyle name="Heading 2 15 2" xfId="21540" xr:uid="{00000000-0005-0000-0000-000022540000}"/>
    <cellStyle name="Heading 2 15 2 2" xfId="21541" xr:uid="{00000000-0005-0000-0000-000023540000}"/>
    <cellStyle name="Heading 2 15 2 2 2" xfId="21542" xr:uid="{00000000-0005-0000-0000-000024540000}"/>
    <cellStyle name="Heading 2 15 2 3" xfId="21543" xr:uid="{00000000-0005-0000-0000-000025540000}"/>
    <cellStyle name="Heading 2 15 3" xfId="21544" xr:uid="{00000000-0005-0000-0000-000026540000}"/>
    <cellStyle name="Heading 2 15 4" xfId="21545" xr:uid="{00000000-0005-0000-0000-000027540000}"/>
    <cellStyle name="Heading 2 15 5" xfId="21546" xr:uid="{00000000-0005-0000-0000-000028540000}"/>
    <cellStyle name="Heading 2 16" xfId="21547" xr:uid="{00000000-0005-0000-0000-000029540000}"/>
    <cellStyle name="Heading 2 16 2" xfId="21548" xr:uid="{00000000-0005-0000-0000-00002A540000}"/>
    <cellStyle name="Heading 2 16 2 2" xfId="21549" xr:uid="{00000000-0005-0000-0000-00002B540000}"/>
    <cellStyle name="Heading 2 16 2 2 2" xfId="21550" xr:uid="{00000000-0005-0000-0000-00002C540000}"/>
    <cellStyle name="Heading 2 16 2 3" xfId="21551" xr:uid="{00000000-0005-0000-0000-00002D540000}"/>
    <cellStyle name="Heading 2 16 3" xfId="21552" xr:uid="{00000000-0005-0000-0000-00002E540000}"/>
    <cellStyle name="Heading 2 16 4" xfId="21553" xr:uid="{00000000-0005-0000-0000-00002F540000}"/>
    <cellStyle name="Heading 2 16 5" xfId="21554" xr:uid="{00000000-0005-0000-0000-000030540000}"/>
    <cellStyle name="Heading 2 17" xfId="21555" xr:uid="{00000000-0005-0000-0000-000031540000}"/>
    <cellStyle name="Heading 2 17 2" xfId="21556" xr:uid="{00000000-0005-0000-0000-000032540000}"/>
    <cellStyle name="Heading 2 17 2 2" xfId="21557" xr:uid="{00000000-0005-0000-0000-000033540000}"/>
    <cellStyle name="Heading 2 17 2 2 2" xfId="21558" xr:uid="{00000000-0005-0000-0000-000034540000}"/>
    <cellStyle name="Heading 2 17 2 3" xfId="21559" xr:uid="{00000000-0005-0000-0000-000035540000}"/>
    <cellStyle name="Heading 2 17 3" xfId="21560" xr:uid="{00000000-0005-0000-0000-000036540000}"/>
    <cellStyle name="Heading 2 17 4" xfId="21561" xr:uid="{00000000-0005-0000-0000-000037540000}"/>
    <cellStyle name="Heading 2 17 5" xfId="21562" xr:uid="{00000000-0005-0000-0000-000038540000}"/>
    <cellStyle name="Heading 2 18" xfId="21563" xr:uid="{00000000-0005-0000-0000-000039540000}"/>
    <cellStyle name="Heading 2 18 2" xfId="21564" xr:uid="{00000000-0005-0000-0000-00003A540000}"/>
    <cellStyle name="Heading 2 18 2 2" xfId="21565" xr:uid="{00000000-0005-0000-0000-00003B540000}"/>
    <cellStyle name="Heading 2 18 2 2 2" xfId="21566" xr:uid="{00000000-0005-0000-0000-00003C540000}"/>
    <cellStyle name="Heading 2 18 2 3" xfId="21567" xr:uid="{00000000-0005-0000-0000-00003D540000}"/>
    <cellStyle name="Heading 2 18 3" xfId="21568" xr:uid="{00000000-0005-0000-0000-00003E540000}"/>
    <cellStyle name="Heading 2 18 4" xfId="21569" xr:uid="{00000000-0005-0000-0000-00003F540000}"/>
    <cellStyle name="Heading 2 18 5" xfId="21570" xr:uid="{00000000-0005-0000-0000-000040540000}"/>
    <cellStyle name="Heading 2 19" xfId="21571" xr:uid="{00000000-0005-0000-0000-000041540000}"/>
    <cellStyle name="Heading 2 19 2" xfId="21572" xr:uid="{00000000-0005-0000-0000-000042540000}"/>
    <cellStyle name="Heading 2 19 2 2" xfId="21573" xr:uid="{00000000-0005-0000-0000-000043540000}"/>
    <cellStyle name="Heading 2 19 2 2 2" xfId="21574" xr:uid="{00000000-0005-0000-0000-000044540000}"/>
    <cellStyle name="Heading 2 19 2 3" xfId="21575" xr:uid="{00000000-0005-0000-0000-000045540000}"/>
    <cellStyle name="Heading 2 19 3" xfId="21576" xr:uid="{00000000-0005-0000-0000-000046540000}"/>
    <cellStyle name="Heading 2 19 4" xfId="21577" xr:uid="{00000000-0005-0000-0000-000047540000}"/>
    <cellStyle name="Heading 2 19 5" xfId="21578" xr:uid="{00000000-0005-0000-0000-000048540000}"/>
    <cellStyle name="Heading 2 2" xfId="21579" xr:uid="{00000000-0005-0000-0000-000049540000}"/>
    <cellStyle name="Heading 2 2 2" xfId="21580" xr:uid="{00000000-0005-0000-0000-00004A540000}"/>
    <cellStyle name="Heading 2 2 2 2" xfId="21581" xr:uid="{00000000-0005-0000-0000-00004B540000}"/>
    <cellStyle name="Heading 2 2 2 2 2" xfId="21582" xr:uid="{00000000-0005-0000-0000-00004C540000}"/>
    <cellStyle name="Heading 2 2 2 2 2 2" xfId="21583" xr:uid="{00000000-0005-0000-0000-00004D540000}"/>
    <cellStyle name="Heading 2 2 2 2 2 3" xfId="21584" xr:uid="{00000000-0005-0000-0000-00004E540000}"/>
    <cellStyle name="Heading 2 2 2 2 3" xfId="21585" xr:uid="{00000000-0005-0000-0000-00004F540000}"/>
    <cellStyle name="Heading 2 2 2 2 4" xfId="21586" xr:uid="{00000000-0005-0000-0000-000050540000}"/>
    <cellStyle name="Heading 2 2 2 3" xfId="21587" xr:uid="{00000000-0005-0000-0000-000051540000}"/>
    <cellStyle name="Heading 2 2 2 4" xfId="21588" xr:uid="{00000000-0005-0000-0000-000052540000}"/>
    <cellStyle name="Heading 2 2 2 5" xfId="21589" xr:uid="{00000000-0005-0000-0000-000053540000}"/>
    <cellStyle name="Heading 2 2 3" xfId="21590" xr:uid="{00000000-0005-0000-0000-000054540000}"/>
    <cellStyle name="Heading 2 2 3 2" xfId="21591" xr:uid="{00000000-0005-0000-0000-000055540000}"/>
    <cellStyle name="Heading 2 2 3 2 2" xfId="21592" xr:uid="{00000000-0005-0000-0000-000056540000}"/>
    <cellStyle name="Heading 2 2 3 2 2 2" xfId="21593" xr:uid="{00000000-0005-0000-0000-000057540000}"/>
    <cellStyle name="Heading 2 2 3 2 3" xfId="21594" xr:uid="{00000000-0005-0000-0000-000058540000}"/>
    <cellStyle name="Heading 2 2 3 3" xfId="21595" xr:uid="{00000000-0005-0000-0000-000059540000}"/>
    <cellStyle name="Heading 2 2 3 4" xfId="21596" xr:uid="{00000000-0005-0000-0000-00005A540000}"/>
    <cellStyle name="Heading 2 2 3 5" xfId="21597" xr:uid="{00000000-0005-0000-0000-00005B540000}"/>
    <cellStyle name="Heading 2 2 4" xfId="21598" xr:uid="{00000000-0005-0000-0000-00005C540000}"/>
    <cellStyle name="Heading 2 2 4 2" xfId="21599" xr:uid="{00000000-0005-0000-0000-00005D540000}"/>
    <cellStyle name="Heading 2 2 4 2 2" xfId="21600" xr:uid="{00000000-0005-0000-0000-00005E540000}"/>
    <cellStyle name="Heading 2 2 4 2 2 2" xfId="21601" xr:uid="{00000000-0005-0000-0000-00005F540000}"/>
    <cellStyle name="Heading 2 2 4 2 3" xfId="21602" xr:uid="{00000000-0005-0000-0000-000060540000}"/>
    <cellStyle name="Heading 2 2 4 3" xfId="21603" xr:uid="{00000000-0005-0000-0000-000061540000}"/>
    <cellStyle name="Heading 2 2 4 4" xfId="21604" xr:uid="{00000000-0005-0000-0000-000062540000}"/>
    <cellStyle name="Heading 2 2 4 5" xfId="21605" xr:uid="{00000000-0005-0000-0000-000063540000}"/>
    <cellStyle name="Heading 2 2 5" xfId="21606" xr:uid="{00000000-0005-0000-0000-000064540000}"/>
    <cellStyle name="Heading 2 2 5 2" xfId="21607" xr:uid="{00000000-0005-0000-0000-000065540000}"/>
    <cellStyle name="Heading 2 2 5 2 2" xfId="21608" xr:uid="{00000000-0005-0000-0000-000066540000}"/>
    <cellStyle name="Heading 2 2 5 3" xfId="21609" xr:uid="{00000000-0005-0000-0000-000067540000}"/>
    <cellStyle name="Heading 2 2 6" xfId="21610" xr:uid="{00000000-0005-0000-0000-000068540000}"/>
    <cellStyle name="Heading 2 2 7" xfId="21611" xr:uid="{00000000-0005-0000-0000-000069540000}"/>
    <cellStyle name="Heading 2 2 8" xfId="21612" xr:uid="{00000000-0005-0000-0000-00006A540000}"/>
    <cellStyle name="Heading 2 2 9" xfId="21613" xr:uid="{00000000-0005-0000-0000-00006B540000}"/>
    <cellStyle name="Heading 2 20" xfId="21614" xr:uid="{00000000-0005-0000-0000-00006C540000}"/>
    <cellStyle name="Heading 2 20 2" xfId="21615" xr:uid="{00000000-0005-0000-0000-00006D540000}"/>
    <cellStyle name="Heading 2 20 2 2" xfId="21616" xr:uid="{00000000-0005-0000-0000-00006E540000}"/>
    <cellStyle name="Heading 2 20 2 2 2" xfId="21617" xr:uid="{00000000-0005-0000-0000-00006F540000}"/>
    <cellStyle name="Heading 2 20 2 3" xfId="21618" xr:uid="{00000000-0005-0000-0000-000070540000}"/>
    <cellStyle name="Heading 2 20 3" xfId="21619" xr:uid="{00000000-0005-0000-0000-000071540000}"/>
    <cellStyle name="Heading 2 20 4" xfId="21620" xr:uid="{00000000-0005-0000-0000-000072540000}"/>
    <cellStyle name="Heading 2 20 5" xfId="21621" xr:uid="{00000000-0005-0000-0000-000073540000}"/>
    <cellStyle name="Heading 2 21" xfId="21622" xr:uid="{00000000-0005-0000-0000-000074540000}"/>
    <cellStyle name="Heading 2 21 2" xfId="21623" xr:uid="{00000000-0005-0000-0000-000075540000}"/>
    <cellStyle name="Heading 2 21 2 2" xfId="21624" xr:uid="{00000000-0005-0000-0000-000076540000}"/>
    <cellStyle name="Heading 2 21 2 2 2" xfId="21625" xr:uid="{00000000-0005-0000-0000-000077540000}"/>
    <cellStyle name="Heading 2 21 2 3" xfId="21626" xr:uid="{00000000-0005-0000-0000-000078540000}"/>
    <cellStyle name="Heading 2 21 3" xfId="21627" xr:uid="{00000000-0005-0000-0000-000079540000}"/>
    <cellStyle name="Heading 2 21 4" xfId="21628" xr:uid="{00000000-0005-0000-0000-00007A540000}"/>
    <cellStyle name="Heading 2 21 5" xfId="21629" xr:uid="{00000000-0005-0000-0000-00007B540000}"/>
    <cellStyle name="Heading 2 22" xfId="21630" xr:uid="{00000000-0005-0000-0000-00007C540000}"/>
    <cellStyle name="Heading 2 22 2" xfId="21631" xr:uid="{00000000-0005-0000-0000-00007D540000}"/>
    <cellStyle name="Heading 2 22 2 2" xfId="21632" xr:uid="{00000000-0005-0000-0000-00007E540000}"/>
    <cellStyle name="Heading 2 22 2 2 2" xfId="21633" xr:uid="{00000000-0005-0000-0000-00007F540000}"/>
    <cellStyle name="Heading 2 22 2 3" xfId="21634" xr:uid="{00000000-0005-0000-0000-000080540000}"/>
    <cellStyle name="Heading 2 22 3" xfId="21635" xr:uid="{00000000-0005-0000-0000-000081540000}"/>
    <cellStyle name="Heading 2 22 4" xfId="21636" xr:uid="{00000000-0005-0000-0000-000082540000}"/>
    <cellStyle name="Heading 2 22 5" xfId="21637" xr:uid="{00000000-0005-0000-0000-000083540000}"/>
    <cellStyle name="Heading 2 23" xfId="21638" xr:uid="{00000000-0005-0000-0000-000084540000}"/>
    <cellStyle name="Heading 2 23 2" xfId="21639" xr:uid="{00000000-0005-0000-0000-000085540000}"/>
    <cellStyle name="Heading 2 23 2 2" xfId="21640" xr:uid="{00000000-0005-0000-0000-000086540000}"/>
    <cellStyle name="Heading 2 23 2 2 2" xfId="21641" xr:uid="{00000000-0005-0000-0000-000087540000}"/>
    <cellStyle name="Heading 2 23 2 3" xfId="21642" xr:uid="{00000000-0005-0000-0000-000088540000}"/>
    <cellStyle name="Heading 2 23 3" xfId="21643" xr:uid="{00000000-0005-0000-0000-000089540000}"/>
    <cellStyle name="Heading 2 23 4" xfId="21644" xr:uid="{00000000-0005-0000-0000-00008A540000}"/>
    <cellStyle name="Heading 2 23 5" xfId="21645" xr:uid="{00000000-0005-0000-0000-00008B540000}"/>
    <cellStyle name="Heading 2 24" xfId="21646" xr:uid="{00000000-0005-0000-0000-00008C540000}"/>
    <cellStyle name="Heading 2 24 2" xfId="21647" xr:uid="{00000000-0005-0000-0000-00008D540000}"/>
    <cellStyle name="Heading 2 24 2 2" xfId="21648" xr:uid="{00000000-0005-0000-0000-00008E540000}"/>
    <cellStyle name="Heading 2 24 2 2 2" xfId="21649" xr:uid="{00000000-0005-0000-0000-00008F540000}"/>
    <cellStyle name="Heading 2 24 2 3" xfId="21650" xr:uid="{00000000-0005-0000-0000-000090540000}"/>
    <cellStyle name="Heading 2 24 3" xfId="21651" xr:uid="{00000000-0005-0000-0000-000091540000}"/>
    <cellStyle name="Heading 2 24 4" xfId="21652" xr:uid="{00000000-0005-0000-0000-000092540000}"/>
    <cellStyle name="Heading 2 24 5" xfId="21653" xr:uid="{00000000-0005-0000-0000-000093540000}"/>
    <cellStyle name="Heading 2 25" xfId="21654" xr:uid="{00000000-0005-0000-0000-000094540000}"/>
    <cellStyle name="Heading 2 25 2" xfId="21655" xr:uid="{00000000-0005-0000-0000-000095540000}"/>
    <cellStyle name="Heading 2 25 2 2" xfId="21656" xr:uid="{00000000-0005-0000-0000-000096540000}"/>
    <cellStyle name="Heading 2 25 2 2 2" xfId="21657" xr:uid="{00000000-0005-0000-0000-000097540000}"/>
    <cellStyle name="Heading 2 25 2 3" xfId="21658" xr:uid="{00000000-0005-0000-0000-000098540000}"/>
    <cellStyle name="Heading 2 25 3" xfId="21659" xr:uid="{00000000-0005-0000-0000-000099540000}"/>
    <cellStyle name="Heading 2 25 4" xfId="21660" xr:uid="{00000000-0005-0000-0000-00009A540000}"/>
    <cellStyle name="Heading 2 25 5" xfId="21661" xr:uid="{00000000-0005-0000-0000-00009B540000}"/>
    <cellStyle name="Heading 2 26" xfId="21662" xr:uid="{00000000-0005-0000-0000-00009C540000}"/>
    <cellStyle name="Heading 2 26 2" xfId="21663" xr:uid="{00000000-0005-0000-0000-00009D540000}"/>
    <cellStyle name="Heading 2 26 2 2" xfId="21664" xr:uid="{00000000-0005-0000-0000-00009E540000}"/>
    <cellStyle name="Heading 2 26 2 2 2" xfId="21665" xr:uid="{00000000-0005-0000-0000-00009F540000}"/>
    <cellStyle name="Heading 2 26 2 3" xfId="21666" xr:uid="{00000000-0005-0000-0000-0000A0540000}"/>
    <cellStyle name="Heading 2 26 3" xfId="21667" xr:uid="{00000000-0005-0000-0000-0000A1540000}"/>
    <cellStyle name="Heading 2 26 4" xfId="21668" xr:uid="{00000000-0005-0000-0000-0000A2540000}"/>
    <cellStyle name="Heading 2 26 5" xfId="21669" xr:uid="{00000000-0005-0000-0000-0000A3540000}"/>
    <cellStyle name="Heading 2 27" xfId="21670" xr:uid="{00000000-0005-0000-0000-0000A4540000}"/>
    <cellStyle name="Heading 2 27 2" xfId="21671" xr:uid="{00000000-0005-0000-0000-0000A5540000}"/>
    <cellStyle name="Heading 2 27 2 2" xfId="21672" xr:uid="{00000000-0005-0000-0000-0000A6540000}"/>
    <cellStyle name="Heading 2 27 2 2 2" xfId="21673" xr:uid="{00000000-0005-0000-0000-0000A7540000}"/>
    <cellStyle name="Heading 2 27 2 3" xfId="21674" xr:uid="{00000000-0005-0000-0000-0000A8540000}"/>
    <cellStyle name="Heading 2 27 3" xfId="21675" xr:uid="{00000000-0005-0000-0000-0000A9540000}"/>
    <cellStyle name="Heading 2 27 4" xfId="21676" xr:uid="{00000000-0005-0000-0000-0000AA540000}"/>
    <cellStyle name="Heading 2 27 5" xfId="21677" xr:uid="{00000000-0005-0000-0000-0000AB540000}"/>
    <cellStyle name="Heading 2 28" xfId="21678" xr:uid="{00000000-0005-0000-0000-0000AC540000}"/>
    <cellStyle name="Heading 2 28 2" xfId="21679" xr:uid="{00000000-0005-0000-0000-0000AD540000}"/>
    <cellStyle name="Heading 2 28 2 2" xfId="21680" xr:uid="{00000000-0005-0000-0000-0000AE540000}"/>
    <cellStyle name="Heading 2 28 2 2 2" xfId="21681" xr:uid="{00000000-0005-0000-0000-0000AF540000}"/>
    <cellStyle name="Heading 2 28 2 3" xfId="21682" xr:uid="{00000000-0005-0000-0000-0000B0540000}"/>
    <cellStyle name="Heading 2 28 3" xfId="21683" xr:uid="{00000000-0005-0000-0000-0000B1540000}"/>
    <cellStyle name="Heading 2 28 4" xfId="21684" xr:uid="{00000000-0005-0000-0000-0000B2540000}"/>
    <cellStyle name="Heading 2 28 5" xfId="21685" xr:uid="{00000000-0005-0000-0000-0000B3540000}"/>
    <cellStyle name="Heading 2 29" xfId="21686" xr:uid="{00000000-0005-0000-0000-0000B4540000}"/>
    <cellStyle name="Heading 2 29 2" xfId="21687" xr:uid="{00000000-0005-0000-0000-0000B5540000}"/>
    <cellStyle name="Heading 2 29 2 2" xfId="21688" xr:uid="{00000000-0005-0000-0000-0000B6540000}"/>
    <cellStyle name="Heading 2 29 2 2 2" xfId="21689" xr:uid="{00000000-0005-0000-0000-0000B7540000}"/>
    <cellStyle name="Heading 2 29 2 3" xfId="21690" xr:uid="{00000000-0005-0000-0000-0000B8540000}"/>
    <cellStyle name="Heading 2 29 3" xfId="21691" xr:uid="{00000000-0005-0000-0000-0000B9540000}"/>
    <cellStyle name="Heading 2 29 4" xfId="21692" xr:uid="{00000000-0005-0000-0000-0000BA540000}"/>
    <cellStyle name="Heading 2 29 5" xfId="21693" xr:uid="{00000000-0005-0000-0000-0000BB540000}"/>
    <cellStyle name="Heading 2 3" xfId="21694" xr:uid="{00000000-0005-0000-0000-0000BC540000}"/>
    <cellStyle name="Heading 2 3 2" xfId="21695" xr:uid="{00000000-0005-0000-0000-0000BD540000}"/>
    <cellStyle name="Heading 2 3 2 2" xfId="21696" xr:uid="{00000000-0005-0000-0000-0000BE540000}"/>
    <cellStyle name="Heading 2 3 2 2 2" xfId="21697" xr:uid="{00000000-0005-0000-0000-0000BF540000}"/>
    <cellStyle name="Heading 2 3 2 3" xfId="21698" xr:uid="{00000000-0005-0000-0000-0000C0540000}"/>
    <cellStyle name="Heading 2 3 3" xfId="21699" xr:uid="{00000000-0005-0000-0000-0000C1540000}"/>
    <cellStyle name="Heading 2 3 4" xfId="21700" xr:uid="{00000000-0005-0000-0000-0000C2540000}"/>
    <cellStyle name="Heading 2 3 5" xfId="21701" xr:uid="{00000000-0005-0000-0000-0000C3540000}"/>
    <cellStyle name="Heading 2 30" xfId="21702" xr:uid="{00000000-0005-0000-0000-0000C4540000}"/>
    <cellStyle name="Heading 2 30 2" xfId="21703" xr:uid="{00000000-0005-0000-0000-0000C5540000}"/>
    <cellStyle name="Heading 2 30 2 2" xfId="21704" xr:uid="{00000000-0005-0000-0000-0000C6540000}"/>
    <cellStyle name="Heading 2 30 2 2 2" xfId="21705" xr:uid="{00000000-0005-0000-0000-0000C7540000}"/>
    <cellStyle name="Heading 2 30 2 3" xfId="21706" xr:uid="{00000000-0005-0000-0000-0000C8540000}"/>
    <cellStyle name="Heading 2 30 3" xfId="21707" xr:uid="{00000000-0005-0000-0000-0000C9540000}"/>
    <cellStyle name="Heading 2 30 4" xfId="21708" xr:uid="{00000000-0005-0000-0000-0000CA540000}"/>
    <cellStyle name="Heading 2 30 5" xfId="21709" xr:uid="{00000000-0005-0000-0000-0000CB540000}"/>
    <cellStyle name="Heading 2 31" xfId="21710" xr:uid="{00000000-0005-0000-0000-0000CC540000}"/>
    <cellStyle name="Heading 2 31 2" xfId="21711" xr:uid="{00000000-0005-0000-0000-0000CD540000}"/>
    <cellStyle name="Heading 2 31 2 2" xfId="21712" xr:uid="{00000000-0005-0000-0000-0000CE540000}"/>
    <cellStyle name="Heading 2 31 2 2 2" xfId="21713" xr:uid="{00000000-0005-0000-0000-0000CF540000}"/>
    <cellStyle name="Heading 2 31 2 3" xfId="21714" xr:uid="{00000000-0005-0000-0000-0000D0540000}"/>
    <cellStyle name="Heading 2 31 3" xfId="21715" xr:uid="{00000000-0005-0000-0000-0000D1540000}"/>
    <cellStyle name="Heading 2 31 4" xfId="21716" xr:uid="{00000000-0005-0000-0000-0000D2540000}"/>
    <cellStyle name="Heading 2 31 5" xfId="21717" xr:uid="{00000000-0005-0000-0000-0000D3540000}"/>
    <cellStyle name="Heading 2 32" xfId="21718" xr:uid="{00000000-0005-0000-0000-0000D4540000}"/>
    <cellStyle name="Heading 2 32 2" xfId="21719" xr:uid="{00000000-0005-0000-0000-0000D5540000}"/>
    <cellStyle name="Heading 2 32 2 2" xfId="21720" xr:uid="{00000000-0005-0000-0000-0000D6540000}"/>
    <cellStyle name="Heading 2 32 2 2 2" xfId="21721" xr:uid="{00000000-0005-0000-0000-0000D7540000}"/>
    <cellStyle name="Heading 2 32 2 3" xfId="21722" xr:uid="{00000000-0005-0000-0000-0000D8540000}"/>
    <cellStyle name="Heading 2 32 3" xfId="21723" xr:uid="{00000000-0005-0000-0000-0000D9540000}"/>
    <cellStyle name="Heading 2 32 4" xfId="21724" xr:uid="{00000000-0005-0000-0000-0000DA540000}"/>
    <cellStyle name="Heading 2 32 5" xfId="21725" xr:uid="{00000000-0005-0000-0000-0000DB540000}"/>
    <cellStyle name="Heading 2 33" xfId="21726" xr:uid="{00000000-0005-0000-0000-0000DC540000}"/>
    <cellStyle name="Heading 2 33 2" xfId="21727" xr:uid="{00000000-0005-0000-0000-0000DD540000}"/>
    <cellStyle name="Heading 2 33 2 2" xfId="21728" xr:uid="{00000000-0005-0000-0000-0000DE540000}"/>
    <cellStyle name="Heading 2 33 2 2 2" xfId="21729" xr:uid="{00000000-0005-0000-0000-0000DF540000}"/>
    <cellStyle name="Heading 2 33 2 3" xfId="21730" xr:uid="{00000000-0005-0000-0000-0000E0540000}"/>
    <cellStyle name="Heading 2 33 3" xfId="21731" xr:uid="{00000000-0005-0000-0000-0000E1540000}"/>
    <cellStyle name="Heading 2 33 4" xfId="21732" xr:uid="{00000000-0005-0000-0000-0000E2540000}"/>
    <cellStyle name="Heading 2 33 5" xfId="21733" xr:uid="{00000000-0005-0000-0000-0000E3540000}"/>
    <cellStyle name="Heading 2 34" xfId="21734" xr:uid="{00000000-0005-0000-0000-0000E4540000}"/>
    <cellStyle name="Heading 2 34 2" xfId="21735" xr:uid="{00000000-0005-0000-0000-0000E5540000}"/>
    <cellStyle name="Heading 2 34 2 2" xfId="21736" xr:uid="{00000000-0005-0000-0000-0000E6540000}"/>
    <cellStyle name="Heading 2 34 2 2 2" xfId="21737" xr:uid="{00000000-0005-0000-0000-0000E7540000}"/>
    <cellStyle name="Heading 2 34 2 3" xfId="21738" xr:uid="{00000000-0005-0000-0000-0000E8540000}"/>
    <cellStyle name="Heading 2 34 3" xfId="21739" xr:uid="{00000000-0005-0000-0000-0000E9540000}"/>
    <cellStyle name="Heading 2 34 4" xfId="21740" xr:uid="{00000000-0005-0000-0000-0000EA540000}"/>
    <cellStyle name="Heading 2 34 5" xfId="21741" xr:uid="{00000000-0005-0000-0000-0000EB540000}"/>
    <cellStyle name="Heading 2 35" xfId="21742" xr:uid="{00000000-0005-0000-0000-0000EC540000}"/>
    <cellStyle name="Heading 2 35 2" xfId="21743" xr:uid="{00000000-0005-0000-0000-0000ED540000}"/>
    <cellStyle name="Heading 2 35 2 2" xfId="21744" xr:uid="{00000000-0005-0000-0000-0000EE540000}"/>
    <cellStyle name="Heading 2 35 2 2 2" xfId="21745" xr:uid="{00000000-0005-0000-0000-0000EF540000}"/>
    <cellStyle name="Heading 2 35 2 3" xfId="21746" xr:uid="{00000000-0005-0000-0000-0000F0540000}"/>
    <cellStyle name="Heading 2 35 3" xfId="21747" xr:uid="{00000000-0005-0000-0000-0000F1540000}"/>
    <cellStyle name="Heading 2 35 4" xfId="21748" xr:uid="{00000000-0005-0000-0000-0000F2540000}"/>
    <cellStyle name="Heading 2 35 5" xfId="21749" xr:uid="{00000000-0005-0000-0000-0000F3540000}"/>
    <cellStyle name="Heading 2 36" xfId="21750" xr:uid="{00000000-0005-0000-0000-0000F4540000}"/>
    <cellStyle name="Heading 2 36 2" xfId="21751" xr:uid="{00000000-0005-0000-0000-0000F5540000}"/>
    <cellStyle name="Heading 2 36 2 2" xfId="21752" xr:uid="{00000000-0005-0000-0000-0000F6540000}"/>
    <cellStyle name="Heading 2 36 2 2 2" xfId="21753" xr:uid="{00000000-0005-0000-0000-0000F7540000}"/>
    <cellStyle name="Heading 2 36 2 3" xfId="21754" xr:uid="{00000000-0005-0000-0000-0000F8540000}"/>
    <cellStyle name="Heading 2 36 3" xfId="21755" xr:uid="{00000000-0005-0000-0000-0000F9540000}"/>
    <cellStyle name="Heading 2 36 4" xfId="21756" xr:uid="{00000000-0005-0000-0000-0000FA540000}"/>
    <cellStyle name="Heading 2 36 5" xfId="21757" xr:uid="{00000000-0005-0000-0000-0000FB540000}"/>
    <cellStyle name="Heading 2 37" xfId="21758" xr:uid="{00000000-0005-0000-0000-0000FC540000}"/>
    <cellStyle name="Heading 2 37 2" xfId="21759" xr:uid="{00000000-0005-0000-0000-0000FD540000}"/>
    <cellStyle name="Heading 2 37 2 2" xfId="21760" xr:uid="{00000000-0005-0000-0000-0000FE540000}"/>
    <cellStyle name="Heading 2 37 2 2 2" xfId="21761" xr:uid="{00000000-0005-0000-0000-0000FF540000}"/>
    <cellStyle name="Heading 2 37 2 3" xfId="21762" xr:uid="{00000000-0005-0000-0000-000000550000}"/>
    <cellStyle name="Heading 2 37 3" xfId="21763" xr:uid="{00000000-0005-0000-0000-000001550000}"/>
    <cellStyle name="Heading 2 37 4" xfId="21764" xr:uid="{00000000-0005-0000-0000-000002550000}"/>
    <cellStyle name="Heading 2 37 5" xfId="21765" xr:uid="{00000000-0005-0000-0000-000003550000}"/>
    <cellStyle name="Heading 2 38" xfId="21766" xr:uid="{00000000-0005-0000-0000-000004550000}"/>
    <cellStyle name="Heading 2 38 2" xfId="21767" xr:uid="{00000000-0005-0000-0000-000005550000}"/>
    <cellStyle name="Heading 2 38 2 2" xfId="21768" xr:uid="{00000000-0005-0000-0000-000006550000}"/>
    <cellStyle name="Heading 2 38 2 2 2" xfId="21769" xr:uid="{00000000-0005-0000-0000-000007550000}"/>
    <cellStyle name="Heading 2 38 2 3" xfId="21770" xr:uid="{00000000-0005-0000-0000-000008550000}"/>
    <cellStyle name="Heading 2 38 3" xfId="21771" xr:uid="{00000000-0005-0000-0000-000009550000}"/>
    <cellStyle name="Heading 2 38 4" xfId="21772" xr:uid="{00000000-0005-0000-0000-00000A550000}"/>
    <cellStyle name="Heading 2 38 5" xfId="21773" xr:uid="{00000000-0005-0000-0000-00000B550000}"/>
    <cellStyle name="Heading 2 39" xfId="21774" xr:uid="{00000000-0005-0000-0000-00000C550000}"/>
    <cellStyle name="Heading 2 39 2" xfId="21775" xr:uid="{00000000-0005-0000-0000-00000D550000}"/>
    <cellStyle name="Heading 2 39 2 2" xfId="21776" xr:uid="{00000000-0005-0000-0000-00000E550000}"/>
    <cellStyle name="Heading 2 39 2 2 2" xfId="21777" xr:uid="{00000000-0005-0000-0000-00000F550000}"/>
    <cellStyle name="Heading 2 39 2 3" xfId="21778" xr:uid="{00000000-0005-0000-0000-000010550000}"/>
    <cellStyle name="Heading 2 39 3" xfId="21779" xr:uid="{00000000-0005-0000-0000-000011550000}"/>
    <cellStyle name="Heading 2 39 4" xfId="21780" xr:uid="{00000000-0005-0000-0000-000012550000}"/>
    <cellStyle name="Heading 2 39 5" xfId="21781" xr:uid="{00000000-0005-0000-0000-000013550000}"/>
    <cellStyle name="Heading 2 4" xfId="21782" xr:uid="{00000000-0005-0000-0000-000014550000}"/>
    <cellStyle name="Heading 2 4 2" xfId="21783" xr:uid="{00000000-0005-0000-0000-000015550000}"/>
    <cellStyle name="Heading 2 4 2 2" xfId="21784" xr:uid="{00000000-0005-0000-0000-000016550000}"/>
    <cellStyle name="Heading 2 4 2 2 2" xfId="21785" xr:uid="{00000000-0005-0000-0000-000017550000}"/>
    <cellStyle name="Heading 2 4 2 3" xfId="21786" xr:uid="{00000000-0005-0000-0000-000018550000}"/>
    <cellStyle name="Heading 2 4 3" xfId="21787" xr:uid="{00000000-0005-0000-0000-000019550000}"/>
    <cellStyle name="Heading 2 4 4" xfId="21788" xr:uid="{00000000-0005-0000-0000-00001A550000}"/>
    <cellStyle name="Heading 2 4 5" xfId="21789" xr:uid="{00000000-0005-0000-0000-00001B550000}"/>
    <cellStyle name="Heading 2 40" xfId="21790" xr:uid="{00000000-0005-0000-0000-00001C550000}"/>
    <cellStyle name="Heading 2 40 2" xfId="21791" xr:uid="{00000000-0005-0000-0000-00001D550000}"/>
    <cellStyle name="Heading 2 40 2 2" xfId="21792" xr:uid="{00000000-0005-0000-0000-00001E550000}"/>
    <cellStyle name="Heading 2 40 2 2 2" xfId="21793" xr:uid="{00000000-0005-0000-0000-00001F550000}"/>
    <cellStyle name="Heading 2 40 2 3" xfId="21794" xr:uid="{00000000-0005-0000-0000-000020550000}"/>
    <cellStyle name="Heading 2 40 3" xfId="21795" xr:uid="{00000000-0005-0000-0000-000021550000}"/>
    <cellStyle name="Heading 2 40 4" xfId="21796" xr:uid="{00000000-0005-0000-0000-000022550000}"/>
    <cellStyle name="Heading 2 40 5" xfId="21797" xr:uid="{00000000-0005-0000-0000-000023550000}"/>
    <cellStyle name="Heading 2 41" xfId="21798" xr:uid="{00000000-0005-0000-0000-000024550000}"/>
    <cellStyle name="Heading 2 41 2" xfId="21799" xr:uid="{00000000-0005-0000-0000-000025550000}"/>
    <cellStyle name="Heading 2 41 2 2" xfId="21800" xr:uid="{00000000-0005-0000-0000-000026550000}"/>
    <cellStyle name="Heading 2 41 2 2 2" xfId="21801" xr:uid="{00000000-0005-0000-0000-000027550000}"/>
    <cellStyle name="Heading 2 41 2 3" xfId="21802" xr:uid="{00000000-0005-0000-0000-000028550000}"/>
    <cellStyle name="Heading 2 41 3" xfId="21803" xr:uid="{00000000-0005-0000-0000-000029550000}"/>
    <cellStyle name="Heading 2 41 4" xfId="21804" xr:uid="{00000000-0005-0000-0000-00002A550000}"/>
    <cellStyle name="Heading 2 41 5" xfId="21805" xr:uid="{00000000-0005-0000-0000-00002B550000}"/>
    <cellStyle name="Heading 2 42" xfId="21806" xr:uid="{00000000-0005-0000-0000-00002C550000}"/>
    <cellStyle name="Heading 2 42 2" xfId="21807" xr:uid="{00000000-0005-0000-0000-00002D550000}"/>
    <cellStyle name="Heading 2 42 2 2" xfId="21808" xr:uid="{00000000-0005-0000-0000-00002E550000}"/>
    <cellStyle name="Heading 2 42 2 2 2" xfId="21809" xr:uid="{00000000-0005-0000-0000-00002F550000}"/>
    <cellStyle name="Heading 2 42 2 3" xfId="21810" xr:uid="{00000000-0005-0000-0000-000030550000}"/>
    <cellStyle name="Heading 2 42 3" xfId="21811" xr:uid="{00000000-0005-0000-0000-000031550000}"/>
    <cellStyle name="Heading 2 42 4" xfId="21812" xr:uid="{00000000-0005-0000-0000-000032550000}"/>
    <cellStyle name="Heading 2 42 5" xfId="21813" xr:uid="{00000000-0005-0000-0000-000033550000}"/>
    <cellStyle name="Heading 2 43" xfId="21814" xr:uid="{00000000-0005-0000-0000-000034550000}"/>
    <cellStyle name="Heading 2 43 2" xfId="21815" xr:uid="{00000000-0005-0000-0000-000035550000}"/>
    <cellStyle name="Heading 2 43 2 2" xfId="21816" xr:uid="{00000000-0005-0000-0000-000036550000}"/>
    <cellStyle name="Heading 2 43 2 2 2" xfId="21817" xr:uid="{00000000-0005-0000-0000-000037550000}"/>
    <cellStyle name="Heading 2 43 2 3" xfId="21818" xr:uid="{00000000-0005-0000-0000-000038550000}"/>
    <cellStyle name="Heading 2 43 3" xfId="21819" xr:uid="{00000000-0005-0000-0000-000039550000}"/>
    <cellStyle name="Heading 2 43 4" xfId="21820" xr:uid="{00000000-0005-0000-0000-00003A550000}"/>
    <cellStyle name="Heading 2 43 5" xfId="21821" xr:uid="{00000000-0005-0000-0000-00003B550000}"/>
    <cellStyle name="Heading 2 44" xfId="21822" xr:uid="{00000000-0005-0000-0000-00003C550000}"/>
    <cellStyle name="Heading 2 44 2" xfId="21823" xr:uid="{00000000-0005-0000-0000-00003D550000}"/>
    <cellStyle name="Heading 2 44 2 2" xfId="21824" xr:uid="{00000000-0005-0000-0000-00003E550000}"/>
    <cellStyle name="Heading 2 44 2 2 2" xfId="21825" xr:uid="{00000000-0005-0000-0000-00003F550000}"/>
    <cellStyle name="Heading 2 44 2 3" xfId="21826" xr:uid="{00000000-0005-0000-0000-000040550000}"/>
    <cellStyle name="Heading 2 44 3" xfId="21827" xr:uid="{00000000-0005-0000-0000-000041550000}"/>
    <cellStyle name="Heading 2 44 4" xfId="21828" xr:uid="{00000000-0005-0000-0000-000042550000}"/>
    <cellStyle name="Heading 2 44 5" xfId="21829" xr:uid="{00000000-0005-0000-0000-000043550000}"/>
    <cellStyle name="Heading 2 45" xfId="21830" xr:uid="{00000000-0005-0000-0000-000044550000}"/>
    <cellStyle name="Heading 2 45 2" xfId="21831" xr:uid="{00000000-0005-0000-0000-000045550000}"/>
    <cellStyle name="Heading 2 45 2 2" xfId="21832" xr:uid="{00000000-0005-0000-0000-000046550000}"/>
    <cellStyle name="Heading 2 45 2 2 2" xfId="21833" xr:uid="{00000000-0005-0000-0000-000047550000}"/>
    <cellStyle name="Heading 2 45 2 3" xfId="21834" xr:uid="{00000000-0005-0000-0000-000048550000}"/>
    <cellStyle name="Heading 2 45 3" xfId="21835" xr:uid="{00000000-0005-0000-0000-000049550000}"/>
    <cellStyle name="Heading 2 45 4" xfId="21836" xr:uid="{00000000-0005-0000-0000-00004A550000}"/>
    <cellStyle name="Heading 2 45 5" xfId="21837" xr:uid="{00000000-0005-0000-0000-00004B550000}"/>
    <cellStyle name="Heading 2 45 6" xfId="21838" xr:uid="{00000000-0005-0000-0000-00004C550000}"/>
    <cellStyle name="Heading 2 45 7" xfId="21839" xr:uid="{00000000-0005-0000-0000-00004D550000}"/>
    <cellStyle name="Heading 2 46" xfId="21840" xr:uid="{00000000-0005-0000-0000-00004E550000}"/>
    <cellStyle name="Heading 2 46 2" xfId="21841" xr:uid="{00000000-0005-0000-0000-00004F550000}"/>
    <cellStyle name="Heading 2 46 2 2" xfId="21842" xr:uid="{00000000-0005-0000-0000-000050550000}"/>
    <cellStyle name="Heading 2 46 2 2 2" xfId="21843" xr:uid="{00000000-0005-0000-0000-000051550000}"/>
    <cellStyle name="Heading 2 46 2 3" xfId="21844" xr:uid="{00000000-0005-0000-0000-000052550000}"/>
    <cellStyle name="Heading 2 46 3" xfId="21845" xr:uid="{00000000-0005-0000-0000-000053550000}"/>
    <cellStyle name="Heading 2 46 4" xfId="21846" xr:uid="{00000000-0005-0000-0000-000054550000}"/>
    <cellStyle name="Heading 2 46 5" xfId="21847" xr:uid="{00000000-0005-0000-0000-000055550000}"/>
    <cellStyle name="Heading 2 46 6" xfId="21848" xr:uid="{00000000-0005-0000-0000-000056550000}"/>
    <cellStyle name="Heading 2 46 7" xfId="21849" xr:uid="{00000000-0005-0000-0000-000057550000}"/>
    <cellStyle name="Heading 2 47" xfId="21850" xr:uid="{00000000-0005-0000-0000-000058550000}"/>
    <cellStyle name="Heading 2 47 2" xfId="21851" xr:uid="{00000000-0005-0000-0000-000059550000}"/>
    <cellStyle name="Heading 2 47 2 2" xfId="21852" xr:uid="{00000000-0005-0000-0000-00005A550000}"/>
    <cellStyle name="Heading 2 47 2 2 2" xfId="21853" xr:uid="{00000000-0005-0000-0000-00005B550000}"/>
    <cellStyle name="Heading 2 47 2 3" xfId="21854" xr:uid="{00000000-0005-0000-0000-00005C550000}"/>
    <cellStyle name="Heading 2 47 3" xfId="21855" xr:uid="{00000000-0005-0000-0000-00005D550000}"/>
    <cellStyle name="Heading 2 47 4" xfId="21856" xr:uid="{00000000-0005-0000-0000-00005E550000}"/>
    <cellStyle name="Heading 2 47 5" xfId="21857" xr:uid="{00000000-0005-0000-0000-00005F550000}"/>
    <cellStyle name="Heading 2 47 6" xfId="21858" xr:uid="{00000000-0005-0000-0000-000060550000}"/>
    <cellStyle name="Heading 2 47 7" xfId="21859" xr:uid="{00000000-0005-0000-0000-000061550000}"/>
    <cellStyle name="Heading 2 48" xfId="21860" xr:uid="{00000000-0005-0000-0000-000062550000}"/>
    <cellStyle name="Heading 2 48 2" xfId="21861" xr:uid="{00000000-0005-0000-0000-000063550000}"/>
    <cellStyle name="Heading 2 48 2 2" xfId="21862" xr:uid="{00000000-0005-0000-0000-000064550000}"/>
    <cellStyle name="Heading 2 48 2 2 2" xfId="21863" xr:uid="{00000000-0005-0000-0000-000065550000}"/>
    <cellStyle name="Heading 2 48 2 3" xfId="21864" xr:uid="{00000000-0005-0000-0000-000066550000}"/>
    <cellStyle name="Heading 2 48 3" xfId="21865" xr:uid="{00000000-0005-0000-0000-000067550000}"/>
    <cellStyle name="Heading 2 48 4" xfId="21866" xr:uid="{00000000-0005-0000-0000-000068550000}"/>
    <cellStyle name="Heading 2 48 5" xfId="21867" xr:uid="{00000000-0005-0000-0000-000069550000}"/>
    <cellStyle name="Heading 2 48 6" xfId="21868" xr:uid="{00000000-0005-0000-0000-00006A550000}"/>
    <cellStyle name="Heading 2 48 7" xfId="21869" xr:uid="{00000000-0005-0000-0000-00006B550000}"/>
    <cellStyle name="Heading 2 49" xfId="21870" xr:uid="{00000000-0005-0000-0000-00006C550000}"/>
    <cellStyle name="Heading 2 49 2" xfId="21871" xr:uid="{00000000-0005-0000-0000-00006D550000}"/>
    <cellStyle name="Heading 2 49 2 2" xfId="21872" xr:uid="{00000000-0005-0000-0000-00006E550000}"/>
    <cellStyle name="Heading 2 49 2 2 2" xfId="21873" xr:uid="{00000000-0005-0000-0000-00006F550000}"/>
    <cellStyle name="Heading 2 49 2 3" xfId="21874" xr:uid="{00000000-0005-0000-0000-000070550000}"/>
    <cellStyle name="Heading 2 49 3" xfId="21875" xr:uid="{00000000-0005-0000-0000-000071550000}"/>
    <cellStyle name="Heading 2 49 4" xfId="21876" xr:uid="{00000000-0005-0000-0000-000072550000}"/>
    <cellStyle name="Heading 2 49 5" xfId="21877" xr:uid="{00000000-0005-0000-0000-000073550000}"/>
    <cellStyle name="Heading 2 49 6" xfId="21878" xr:uid="{00000000-0005-0000-0000-000074550000}"/>
    <cellStyle name="Heading 2 49 7" xfId="21879" xr:uid="{00000000-0005-0000-0000-000075550000}"/>
    <cellStyle name="Heading 2 5" xfId="21880" xr:uid="{00000000-0005-0000-0000-000076550000}"/>
    <cellStyle name="Heading 2 5 2" xfId="21881" xr:uid="{00000000-0005-0000-0000-000077550000}"/>
    <cellStyle name="Heading 2 5 2 2" xfId="21882" xr:uid="{00000000-0005-0000-0000-000078550000}"/>
    <cellStyle name="Heading 2 5 2 2 2" xfId="21883" xr:uid="{00000000-0005-0000-0000-000079550000}"/>
    <cellStyle name="Heading 2 5 2 3" xfId="21884" xr:uid="{00000000-0005-0000-0000-00007A550000}"/>
    <cellStyle name="Heading 2 5 3" xfId="21885" xr:uid="{00000000-0005-0000-0000-00007B550000}"/>
    <cellStyle name="Heading 2 5 4" xfId="21886" xr:uid="{00000000-0005-0000-0000-00007C550000}"/>
    <cellStyle name="Heading 2 5 5" xfId="21887" xr:uid="{00000000-0005-0000-0000-00007D550000}"/>
    <cellStyle name="Heading 2 50" xfId="21888" xr:uid="{00000000-0005-0000-0000-00007E550000}"/>
    <cellStyle name="Heading 2 51" xfId="21889" xr:uid="{00000000-0005-0000-0000-00007F550000}"/>
    <cellStyle name="Heading 2 52" xfId="21890" xr:uid="{00000000-0005-0000-0000-000080550000}"/>
    <cellStyle name="Heading 2 53" xfId="21891" xr:uid="{00000000-0005-0000-0000-000081550000}"/>
    <cellStyle name="Heading 2 54" xfId="21892" xr:uid="{00000000-0005-0000-0000-000082550000}"/>
    <cellStyle name="Heading 2 55" xfId="21893" xr:uid="{00000000-0005-0000-0000-000083550000}"/>
    <cellStyle name="Heading 2 56" xfId="21894" xr:uid="{00000000-0005-0000-0000-000084550000}"/>
    <cellStyle name="Heading 2 57" xfId="21895" xr:uid="{00000000-0005-0000-0000-000085550000}"/>
    <cellStyle name="Heading 2 58" xfId="21896" xr:uid="{00000000-0005-0000-0000-000086550000}"/>
    <cellStyle name="Heading 2 59" xfId="21897" xr:uid="{00000000-0005-0000-0000-000087550000}"/>
    <cellStyle name="Heading 2 6" xfId="21898" xr:uid="{00000000-0005-0000-0000-000088550000}"/>
    <cellStyle name="Heading 2 6 2" xfId="21899" xr:uid="{00000000-0005-0000-0000-000089550000}"/>
    <cellStyle name="Heading 2 6 2 2" xfId="21900" xr:uid="{00000000-0005-0000-0000-00008A550000}"/>
    <cellStyle name="Heading 2 6 2 2 2" xfId="21901" xr:uid="{00000000-0005-0000-0000-00008B550000}"/>
    <cellStyle name="Heading 2 6 2 3" xfId="21902" xr:uid="{00000000-0005-0000-0000-00008C550000}"/>
    <cellStyle name="Heading 2 6 3" xfId="21903" xr:uid="{00000000-0005-0000-0000-00008D550000}"/>
    <cellStyle name="Heading 2 6 4" xfId="21904" xr:uid="{00000000-0005-0000-0000-00008E550000}"/>
    <cellStyle name="Heading 2 6 5" xfId="21905" xr:uid="{00000000-0005-0000-0000-00008F550000}"/>
    <cellStyle name="Heading 2 60" xfId="21906" xr:uid="{00000000-0005-0000-0000-000090550000}"/>
    <cellStyle name="Heading 2 61" xfId="21907" xr:uid="{00000000-0005-0000-0000-000091550000}"/>
    <cellStyle name="Heading 2 62" xfId="21908" xr:uid="{00000000-0005-0000-0000-000092550000}"/>
    <cellStyle name="Heading 2 63" xfId="21909" xr:uid="{00000000-0005-0000-0000-000093550000}"/>
    <cellStyle name="Heading 2 64" xfId="21910" xr:uid="{00000000-0005-0000-0000-000094550000}"/>
    <cellStyle name="Heading 2 65" xfId="21911" xr:uid="{00000000-0005-0000-0000-000095550000}"/>
    <cellStyle name="Heading 2 66" xfId="21912" xr:uid="{00000000-0005-0000-0000-000096550000}"/>
    <cellStyle name="Heading 2 67" xfId="21913" xr:uid="{00000000-0005-0000-0000-000097550000}"/>
    <cellStyle name="Heading 2 68" xfId="21914" xr:uid="{00000000-0005-0000-0000-000098550000}"/>
    <cellStyle name="Heading 2 69" xfId="21915" xr:uid="{00000000-0005-0000-0000-000099550000}"/>
    <cellStyle name="Heading 2 7" xfId="21916" xr:uid="{00000000-0005-0000-0000-00009A550000}"/>
    <cellStyle name="Heading 2 7 2" xfId="21917" xr:uid="{00000000-0005-0000-0000-00009B550000}"/>
    <cellStyle name="Heading 2 7 2 2" xfId="21918" xr:uid="{00000000-0005-0000-0000-00009C550000}"/>
    <cellStyle name="Heading 2 7 2 2 2" xfId="21919" xr:uid="{00000000-0005-0000-0000-00009D550000}"/>
    <cellStyle name="Heading 2 7 2 3" xfId="21920" xr:uid="{00000000-0005-0000-0000-00009E550000}"/>
    <cellStyle name="Heading 2 7 3" xfId="21921" xr:uid="{00000000-0005-0000-0000-00009F550000}"/>
    <cellStyle name="Heading 2 7 4" xfId="21922" xr:uid="{00000000-0005-0000-0000-0000A0550000}"/>
    <cellStyle name="Heading 2 7 5" xfId="21923" xr:uid="{00000000-0005-0000-0000-0000A1550000}"/>
    <cellStyle name="Heading 2 70" xfId="21924" xr:uid="{00000000-0005-0000-0000-0000A2550000}"/>
    <cellStyle name="Heading 2 71" xfId="21925" xr:uid="{00000000-0005-0000-0000-0000A3550000}"/>
    <cellStyle name="Heading 2 72" xfId="21926" xr:uid="{00000000-0005-0000-0000-0000A4550000}"/>
    <cellStyle name="Heading 2 73" xfId="21927" xr:uid="{00000000-0005-0000-0000-0000A5550000}"/>
    <cellStyle name="Heading 2 74" xfId="21928" xr:uid="{00000000-0005-0000-0000-0000A6550000}"/>
    <cellStyle name="Heading 2 75" xfId="21929" xr:uid="{00000000-0005-0000-0000-0000A7550000}"/>
    <cellStyle name="Heading 2 76" xfId="21930" xr:uid="{00000000-0005-0000-0000-0000A8550000}"/>
    <cellStyle name="Heading 2 77" xfId="21931" xr:uid="{00000000-0005-0000-0000-0000A9550000}"/>
    <cellStyle name="Heading 2 78" xfId="21932" xr:uid="{00000000-0005-0000-0000-0000AA550000}"/>
    <cellStyle name="Heading 2 79" xfId="21933" xr:uid="{00000000-0005-0000-0000-0000AB550000}"/>
    <cellStyle name="Heading 2 8" xfId="21934" xr:uid="{00000000-0005-0000-0000-0000AC550000}"/>
    <cellStyle name="Heading 2 8 2" xfId="21935" xr:uid="{00000000-0005-0000-0000-0000AD550000}"/>
    <cellStyle name="Heading 2 8 2 2" xfId="21936" xr:uid="{00000000-0005-0000-0000-0000AE550000}"/>
    <cellStyle name="Heading 2 8 2 2 2" xfId="21937" xr:uid="{00000000-0005-0000-0000-0000AF550000}"/>
    <cellStyle name="Heading 2 8 2 3" xfId="21938" xr:uid="{00000000-0005-0000-0000-0000B0550000}"/>
    <cellStyle name="Heading 2 8 3" xfId="21939" xr:uid="{00000000-0005-0000-0000-0000B1550000}"/>
    <cellStyle name="Heading 2 8 4" xfId="21940" xr:uid="{00000000-0005-0000-0000-0000B2550000}"/>
    <cellStyle name="Heading 2 8 5" xfId="21941" xr:uid="{00000000-0005-0000-0000-0000B3550000}"/>
    <cellStyle name="Heading 2 80" xfId="21942" xr:uid="{00000000-0005-0000-0000-0000B4550000}"/>
    <cellStyle name="Heading 2 81" xfId="21943" xr:uid="{00000000-0005-0000-0000-0000B5550000}"/>
    <cellStyle name="Heading 2 82" xfId="21944" xr:uid="{00000000-0005-0000-0000-0000B6550000}"/>
    <cellStyle name="Heading 2 83" xfId="21945" xr:uid="{00000000-0005-0000-0000-0000B7550000}"/>
    <cellStyle name="Heading 2 84" xfId="21946" xr:uid="{00000000-0005-0000-0000-0000B8550000}"/>
    <cellStyle name="Heading 2 85" xfId="21947" xr:uid="{00000000-0005-0000-0000-0000B9550000}"/>
    <cellStyle name="Heading 2 86" xfId="21948" xr:uid="{00000000-0005-0000-0000-0000BA550000}"/>
    <cellStyle name="Heading 2 87" xfId="21949" xr:uid="{00000000-0005-0000-0000-0000BB550000}"/>
    <cellStyle name="Heading 2 88" xfId="21950" xr:uid="{00000000-0005-0000-0000-0000BC550000}"/>
    <cellStyle name="Heading 2 89" xfId="21951" xr:uid="{00000000-0005-0000-0000-0000BD550000}"/>
    <cellStyle name="Heading 2 9" xfId="21952" xr:uid="{00000000-0005-0000-0000-0000BE550000}"/>
    <cellStyle name="Heading 2 9 2" xfId="21953" xr:uid="{00000000-0005-0000-0000-0000BF550000}"/>
    <cellStyle name="Heading 2 9 2 2" xfId="21954" xr:uid="{00000000-0005-0000-0000-0000C0550000}"/>
    <cellStyle name="Heading 2 9 2 2 2" xfId="21955" xr:uid="{00000000-0005-0000-0000-0000C1550000}"/>
    <cellStyle name="Heading 2 9 2 3" xfId="21956" xr:uid="{00000000-0005-0000-0000-0000C2550000}"/>
    <cellStyle name="Heading 2 9 3" xfId="21957" xr:uid="{00000000-0005-0000-0000-0000C3550000}"/>
    <cellStyle name="Heading 2 9 4" xfId="21958" xr:uid="{00000000-0005-0000-0000-0000C4550000}"/>
    <cellStyle name="Heading 2 9 5" xfId="21959" xr:uid="{00000000-0005-0000-0000-0000C5550000}"/>
    <cellStyle name="Heading 2 90" xfId="21960" xr:uid="{00000000-0005-0000-0000-0000C6550000}"/>
    <cellStyle name="Heading 2 91" xfId="21961" xr:uid="{00000000-0005-0000-0000-0000C7550000}"/>
    <cellStyle name="Heading 2 92" xfId="21962" xr:uid="{00000000-0005-0000-0000-0000C8550000}"/>
    <cellStyle name="Heading 2 93" xfId="21963" xr:uid="{00000000-0005-0000-0000-0000C9550000}"/>
    <cellStyle name="Heading 2 94" xfId="21964" xr:uid="{00000000-0005-0000-0000-0000CA550000}"/>
    <cellStyle name="Heading 2 95" xfId="21965" xr:uid="{00000000-0005-0000-0000-0000CB550000}"/>
    <cellStyle name="Heading 2 96" xfId="21966" xr:uid="{00000000-0005-0000-0000-0000CC550000}"/>
    <cellStyle name="Heading 2 97" xfId="21967" xr:uid="{00000000-0005-0000-0000-0000CD550000}"/>
    <cellStyle name="Heading 2 98" xfId="21968" xr:uid="{00000000-0005-0000-0000-0000CE550000}"/>
    <cellStyle name="Heading 2 99" xfId="21969" xr:uid="{00000000-0005-0000-0000-0000CF550000}"/>
    <cellStyle name="Heading 3 10" xfId="21970" xr:uid="{00000000-0005-0000-0000-0000D0550000}"/>
    <cellStyle name="Heading 3 10 2" xfId="21971" xr:uid="{00000000-0005-0000-0000-0000D1550000}"/>
    <cellStyle name="Heading 3 10 2 2" xfId="21972" xr:uid="{00000000-0005-0000-0000-0000D2550000}"/>
    <cellStyle name="Heading 3 10 2 2 2" xfId="21973" xr:uid="{00000000-0005-0000-0000-0000D3550000}"/>
    <cellStyle name="Heading 3 10 2 3" xfId="21974" xr:uid="{00000000-0005-0000-0000-0000D4550000}"/>
    <cellStyle name="Heading 3 10 3" xfId="21975" xr:uid="{00000000-0005-0000-0000-0000D5550000}"/>
    <cellStyle name="Heading 3 10 4" xfId="21976" xr:uid="{00000000-0005-0000-0000-0000D6550000}"/>
    <cellStyle name="Heading 3 10 5" xfId="21977" xr:uid="{00000000-0005-0000-0000-0000D7550000}"/>
    <cellStyle name="Heading 3 100" xfId="21978" xr:uid="{00000000-0005-0000-0000-0000D8550000}"/>
    <cellStyle name="Heading 3 101" xfId="21979" xr:uid="{00000000-0005-0000-0000-0000D9550000}"/>
    <cellStyle name="Heading 3 102" xfId="21980" xr:uid="{00000000-0005-0000-0000-0000DA550000}"/>
    <cellStyle name="Heading 3 103" xfId="21981" xr:uid="{00000000-0005-0000-0000-0000DB550000}"/>
    <cellStyle name="Heading 3 104" xfId="21982" xr:uid="{00000000-0005-0000-0000-0000DC550000}"/>
    <cellStyle name="Heading 3 105" xfId="21983" xr:uid="{00000000-0005-0000-0000-0000DD550000}"/>
    <cellStyle name="Heading 3 106" xfId="21984" xr:uid="{00000000-0005-0000-0000-0000DE550000}"/>
    <cellStyle name="Heading 3 107" xfId="21985" xr:uid="{00000000-0005-0000-0000-0000DF550000}"/>
    <cellStyle name="Heading 3 108" xfId="21986" xr:uid="{00000000-0005-0000-0000-0000E0550000}"/>
    <cellStyle name="Heading 3 109" xfId="21987" xr:uid="{00000000-0005-0000-0000-0000E1550000}"/>
    <cellStyle name="Heading 3 11" xfId="21988" xr:uid="{00000000-0005-0000-0000-0000E2550000}"/>
    <cellStyle name="Heading 3 11 2" xfId="21989" xr:uid="{00000000-0005-0000-0000-0000E3550000}"/>
    <cellStyle name="Heading 3 11 2 2" xfId="21990" xr:uid="{00000000-0005-0000-0000-0000E4550000}"/>
    <cellStyle name="Heading 3 11 2 2 2" xfId="21991" xr:uid="{00000000-0005-0000-0000-0000E5550000}"/>
    <cellStyle name="Heading 3 11 2 3" xfId="21992" xr:uid="{00000000-0005-0000-0000-0000E6550000}"/>
    <cellStyle name="Heading 3 11 3" xfId="21993" xr:uid="{00000000-0005-0000-0000-0000E7550000}"/>
    <cellStyle name="Heading 3 11 4" xfId="21994" xr:uid="{00000000-0005-0000-0000-0000E8550000}"/>
    <cellStyle name="Heading 3 11 5" xfId="21995" xr:uid="{00000000-0005-0000-0000-0000E9550000}"/>
    <cellStyle name="Heading 3 110" xfId="21996" xr:uid="{00000000-0005-0000-0000-0000EA550000}"/>
    <cellStyle name="Heading 3 111" xfId="21997" xr:uid="{00000000-0005-0000-0000-0000EB550000}"/>
    <cellStyle name="Heading 3 112" xfId="21998" xr:uid="{00000000-0005-0000-0000-0000EC550000}"/>
    <cellStyle name="Heading 3 113" xfId="21999" xr:uid="{00000000-0005-0000-0000-0000ED550000}"/>
    <cellStyle name="Heading 3 114" xfId="22000" xr:uid="{00000000-0005-0000-0000-0000EE550000}"/>
    <cellStyle name="Heading 3 115" xfId="22001" xr:uid="{00000000-0005-0000-0000-0000EF550000}"/>
    <cellStyle name="Heading 3 116" xfId="22002" xr:uid="{00000000-0005-0000-0000-0000F0550000}"/>
    <cellStyle name="Heading 3 117" xfId="22003" xr:uid="{00000000-0005-0000-0000-0000F1550000}"/>
    <cellStyle name="Heading 3 118" xfId="22004" xr:uid="{00000000-0005-0000-0000-0000F2550000}"/>
    <cellStyle name="Heading 3 12" xfId="22005" xr:uid="{00000000-0005-0000-0000-0000F3550000}"/>
    <cellStyle name="Heading 3 12 2" xfId="22006" xr:uid="{00000000-0005-0000-0000-0000F4550000}"/>
    <cellStyle name="Heading 3 12 2 2" xfId="22007" xr:uid="{00000000-0005-0000-0000-0000F5550000}"/>
    <cellStyle name="Heading 3 12 2 2 2" xfId="22008" xr:uid="{00000000-0005-0000-0000-0000F6550000}"/>
    <cellStyle name="Heading 3 12 2 3" xfId="22009" xr:uid="{00000000-0005-0000-0000-0000F7550000}"/>
    <cellStyle name="Heading 3 12 3" xfId="22010" xr:uid="{00000000-0005-0000-0000-0000F8550000}"/>
    <cellStyle name="Heading 3 12 4" xfId="22011" xr:uid="{00000000-0005-0000-0000-0000F9550000}"/>
    <cellStyle name="Heading 3 12 5" xfId="22012" xr:uid="{00000000-0005-0000-0000-0000FA550000}"/>
    <cellStyle name="Heading 3 13" xfId="22013" xr:uid="{00000000-0005-0000-0000-0000FB550000}"/>
    <cellStyle name="Heading 3 13 2" xfId="22014" xr:uid="{00000000-0005-0000-0000-0000FC550000}"/>
    <cellStyle name="Heading 3 13 2 2" xfId="22015" xr:uid="{00000000-0005-0000-0000-0000FD550000}"/>
    <cellStyle name="Heading 3 13 2 2 2" xfId="22016" xr:uid="{00000000-0005-0000-0000-0000FE550000}"/>
    <cellStyle name="Heading 3 13 2 3" xfId="22017" xr:uid="{00000000-0005-0000-0000-0000FF550000}"/>
    <cellStyle name="Heading 3 13 3" xfId="22018" xr:uid="{00000000-0005-0000-0000-000000560000}"/>
    <cellStyle name="Heading 3 13 4" xfId="22019" xr:uid="{00000000-0005-0000-0000-000001560000}"/>
    <cellStyle name="Heading 3 13 5" xfId="22020" xr:uid="{00000000-0005-0000-0000-000002560000}"/>
    <cellStyle name="Heading 3 14" xfId="22021" xr:uid="{00000000-0005-0000-0000-000003560000}"/>
    <cellStyle name="Heading 3 14 2" xfId="22022" xr:uid="{00000000-0005-0000-0000-000004560000}"/>
    <cellStyle name="Heading 3 14 2 2" xfId="22023" xr:uid="{00000000-0005-0000-0000-000005560000}"/>
    <cellStyle name="Heading 3 14 2 2 2" xfId="22024" xr:uid="{00000000-0005-0000-0000-000006560000}"/>
    <cellStyle name="Heading 3 14 2 3" xfId="22025" xr:uid="{00000000-0005-0000-0000-000007560000}"/>
    <cellStyle name="Heading 3 14 3" xfId="22026" xr:uid="{00000000-0005-0000-0000-000008560000}"/>
    <cellStyle name="Heading 3 14 4" xfId="22027" xr:uid="{00000000-0005-0000-0000-000009560000}"/>
    <cellStyle name="Heading 3 14 5" xfId="22028" xr:uid="{00000000-0005-0000-0000-00000A560000}"/>
    <cellStyle name="Heading 3 15" xfId="22029" xr:uid="{00000000-0005-0000-0000-00000B560000}"/>
    <cellStyle name="Heading 3 15 2" xfId="22030" xr:uid="{00000000-0005-0000-0000-00000C560000}"/>
    <cellStyle name="Heading 3 15 2 2" xfId="22031" xr:uid="{00000000-0005-0000-0000-00000D560000}"/>
    <cellStyle name="Heading 3 15 2 2 2" xfId="22032" xr:uid="{00000000-0005-0000-0000-00000E560000}"/>
    <cellStyle name="Heading 3 15 2 3" xfId="22033" xr:uid="{00000000-0005-0000-0000-00000F560000}"/>
    <cellStyle name="Heading 3 15 3" xfId="22034" xr:uid="{00000000-0005-0000-0000-000010560000}"/>
    <cellStyle name="Heading 3 15 4" xfId="22035" xr:uid="{00000000-0005-0000-0000-000011560000}"/>
    <cellStyle name="Heading 3 15 5" xfId="22036" xr:uid="{00000000-0005-0000-0000-000012560000}"/>
    <cellStyle name="Heading 3 16" xfId="22037" xr:uid="{00000000-0005-0000-0000-000013560000}"/>
    <cellStyle name="Heading 3 16 2" xfId="22038" xr:uid="{00000000-0005-0000-0000-000014560000}"/>
    <cellStyle name="Heading 3 16 2 2" xfId="22039" xr:uid="{00000000-0005-0000-0000-000015560000}"/>
    <cellStyle name="Heading 3 16 2 2 2" xfId="22040" xr:uid="{00000000-0005-0000-0000-000016560000}"/>
    <cellStyle name="Heading 3 16 2 3" xfId="22041" xr:uid="{00000000-0005-0000-0000-000017560000}"/>
    <cellStyle name="Heading 3 16 3" xfId="22042" xr:uid="{00000000-0005-0000-0000-000018560000}"/>
    <cellStyle name="Heading 3 16 4" xfId="22043" xr:uid="{00000000-0005-0000-0000-000019560000}"/>
    <cellStyle name="Heading 3 16 5" xfId="22044" xr:uid="{00000000-0005-0000-0000-00001A560000}"/>
    <cellStyle name="Heading 3 17" xfId="22045" xr:uid="{00000000-0005-0000-0000-00001B560000}"/>
    <cellStyle name="Heading 3 17 2" xfId="22046" xr:uid="{00000000-0005-0000-0000-00001C560000}"/>
    <cellStyle name="Heading 3 17 2 2" xfId="22047" xr:uid="{00000000-0005-0000-0000-00001D560000}"/>
    <cellStyle name="Heading 3 17 2 2 2" xfId="22048" xr:uid="{00000000-0005-0000-0000-00001E560000}"/>
    <cellStyle name="Heading 3 17 2 3" xfId="22049" xr:uid="{00000000-0005-0000-0000-00001F560000}"/>
    <cellStyle name="Heading 3 17 3" xfId="22050" xr:uid="{00000000-0005-0000-0000-000020560000}"/>
    <cellStyle name="Heading 3 17 4" xfId="22051" xr:uid="{00000000-0005-0000-0000-000021560000}"/>
    <cellStyle name="Heading 3 17 5" xfId="22052" xr:uid="{00000000-0005-0000-0000-000022560000}"/>
    <cellStyle name="Heading 3 18" xfId="22053" xr:uid="{00000000-0005-0000-0000-000023560000}"/>
    <cellStyle name="Heading 3 18 2" xfId="22054" xr:uid="{00000000-0005-0000-0000-000024560000}"/>
    <cellStyle name="Heading 3 18 2 2" xfId="22055" xr:uid="{00000000-0005-0000-0000-000025560000}"/>
    <cellStyle name="Heading 3 18 2 2 2" xfId="22056" xr:uid="{00000000-0005-0000-0000-000026560000}"/>
    <cellStyle name="Heading 3 18 2 3" xfId="22057" xr:uid="{00000000-0005-0000-0000-000027560000}"/>
    <cellStyle name="Heading 3 18 3" xfId="22058" xr:uid="{00000000-0005-0000-0000-000028560000}"/>
    <cellStyle name="Heading 3 18 4" xfId="22059" xr:uid="{00000000-0005-0000-0000-000029560000}"/>
    <cellStyle name="Heading 3 18 5" xfId="22060" xr:uid="{00000000-0005-0000-0000-00002A560000}"/>
    <cellStyle name="Heading 3 19" xfId="22061" xr:uid="{00000000-0005-0000-0000-00002B560000}"/>
    <cellStyle name="Heading 3 19 2" xfId="22062" xr:uid="{00000000-0005-0000-0000-00002C560000}"/>
    <cellStyle name="Heading 3 19 2 2" xfId="22063" xr:uid="{00000000-0005-0000-0000-00002D560000}"/>
    <cellStyle name="Heading 3 19 2 2 2" xfId="22064" xr:uid="{00000000-0005-0000-0000-00002E560000}"/>
    <cellStyle name="Heading 3 19 2 3" xfId="22065" xr:uid="{00000000-0005-0000-0000-00002F560000}"/>
    <cellStyle name="Heading 3 19 3" xfId="22066" xr:uid="{00000000-0005-0000-0000-000030560000}"/>
    <cellStyle name="Heading 3 19 4" xfId="22067" xr:uid="{00000000-0005-0000-0000-000031560000}"/>
    <cellStyle name="Heading 3 19 5" xfId="22068" xr:uid="{00000000-0005-0000-0000-000032560000}"/>
    <cellStyle name="Heading 3 2" xfId="22069" xr:uid="{00000000-0005-0000-0000-000033560000}"/>
    <cellStyle name="Heading 3 2 2" xfId="22070" xr:uid="{00000000-0005-0000-0000-000034560000}"/>
    <cellStyle name="Heading 3 2 2 2" xfId="22071" xr:uid="{00000000-0005-0000-0000-000035560000}"/>
    <cellStyle name="Heading 3 2 2 2 2" xfId="22072" xr:uid="{00000000-0005-0000-0000-000036560000}"/>
    <cellStyle name="Heading 3 2 2 2 2 2" xfId="22073" xr:uid="{00000000-0005-0000-0000-000037560000}"/>
    <cellStyle name="Heading 3 2 2 2 2 3" xfId="22074" xr:uid="{00000000-0005-0000-0000-000038560000}"/>
    <cellStyle name="Heading 3 2 2 2 3" xfId="22075" xr:uid="{00000000-0005-0000-0000-000039560000}"/>
    <cellStyle name="Heading 3 2 2 2 4" xfId="22076" xr:uid="{00000000-0005-0000-0000-00003A560000}"/>
    <cellStyle name="Heading 3 2 2 3" xfId="22077" xr:uid="{00000000-0005-0000-0000-00003B560000}"/>
    <cellStyle name="Heading 3 2 2 4" xfId="22078" xr:uid="{00000000-0005-0000-0000-00003C560000}"/>
    <cellStyle name="Heading 3 2 2 5" xfId="22079" xr:uid="{00000000-0005-0000-0000-00003D560000}"/>
    <cellStyle name="Heading 3 2 3" xfId="22080" xr:uid="{00000000-0005-0000-0000-00003E560000}"/>
    <cellStyle name="Heading 3 2 3 2" xfId="22081" xr:uid="{00000000-0005-0000-0000-00003F560000}"/>
    <cellStyle name="Heading 3 2 3 2 2" xfId="22082" xr:uid="{00000000-0005-0000-0000-000040560000}"/>
    <cellStyle name="Heading 3 2 3 2 2 2" xfId="22083" xr:uid="{00000000-0005-0000-0000-000041560000}"/>
    <cellStyle name="Heading 3 2 3 2 3" xfId="22084" xr:uid="{00000000-0005-0000-0000-000042560000}"/>
    <cellStyle name="Heading 3 2 3 3" xfId="22085" xr:uid="{00000000-0005-0000-0000-000043560000}"/>
    <cellStyle name="Heading 3 2 3 4" xfId="22086" xr:uid="{00000000-0005-0000-0000-000044560000}"/>
    <cellStyle name="Heading 3 2 3 5" xfId="22087" xr:uid="{00000000-0005-0000-0000-000045560000}"/>
    <cellStyle name="Heading 3 2 4" xfId="22088" xr:uid="{00000000-0005-0000-0000-000046560000}"/>
    <cellStyle name="Heading 3 2 4 2" xfId="22089" xr:uid="{00000000-0005-0000-0000-000047560000}"/>
    <cellStyle name="Heading 3 2 4 2 2" xfId="22090" xr:uid="{00000000-0005-0000-0000-000048560000}"/>
    <cellStyle name="Heading 3 2 4 2 2 2" xfId="22091" xr:uid="{00000000-0005-0000-0000-000049560000}"/>
    <cellStyle name="Heading 3 2 4 2 3" xfId="22092" xr:uid="{00000000-0005-0000-0000-00004A560000}"/>
    <cellStyle name="Heading 3 2 4 3" xfId="22093" xr:uid="{00000000-0005-0000-0000-00004B560000}"/>
    <cellStyle name="Heading 3 2 4 4" xfId="22094" xr:uid="{00000000-0005-0000-0000-00004C560000}"/>
    <cellStyle name="Heading 3 2 4 5" xfId="22095" xr:uid="{00000000-0005-0000-0000-00004D560000}"/>
    <cellStyle name="Heading 3 2 5" xfId="22096" xr:uid="{00000000-0005-0000-0000-00004E560000}"/>
    <cellStyle name="Heading 3 2 5 2" xfId="22097" xr:uid="{00000000-0005-0000-0000-00004F560000}"/>
    <cellStyle name="Heading 3 2 5 2 2" xfId="22098" xr:uid="{00000000-0005-0000-0000-000050560000}"/>
    <cellStyle name="Heading 3 2 5 3" xfId="22099" xr:uid="{00000000-0005-0000-0000-000051560000}"/>
    <cellStyle name="Heading 3 2 6" xfId="22100" xr:uid="{00000000-0005-0000-0000-000052560000}"/>
    <cellStyle name="Heading 3 2 7" xfId="22101" xr:uid="{00000000-0005-0000-0000-000053560000}"/>
    <cellStyle name="Heading 3 2 8" xfId="22102" xr:uid="{00000000-0005-0000-0000-000054560000}"/>
    <cellStyle name="Heading 3 2 9" xfId="22103" xr:uid="{00000000-0005-0000-0000-000055560000}"/>
    <cellStyle name="Heading 3 20" xfId="22104" xr:uid="{00000000-0005-0000-0000-000056560000}"/>
    <cellStyle name="Heading 3 20 2" xfId="22105" xr:uid="{00000000-0005-0000-0000-000057560000}"/>
    <cellStyle name="Heading 3 20 2 2" xfId="22106" xr:uid="{00000000-0005-0000-0000-000058560000}"/>
    <cellStyle name="Heading 3 20 2 2 2" xfId="22107" xr:uid="{00000000-0005-0000-0000-000059560000}"/>
    <cellStyle name="Heading 3 20 2 3" xfId="22108" xr:uid="{00000000-0005-0000-0000-00005A560000}"/>
    <cellStyle name="Heading 3 20 3" xfId="22109" xr:uid="{00000000-0005-0000-0000-00005B560000}"/>
    <cellStyle name="Heading 3 20 4" xfId="22110" xr:uid="{00000000-0005-0000-0000-00005C560000}"/>
    <cellStyle name="Heading 3 20 5" xfId="22111" xr:uid="{00000000-0005-0000-0000-00005D560000}"/>
    <cellStyle name="Heading 3 21" xfId="22112" xr:uid="{00000000-0005-0000-0000-00005E560000}"/>
    <cellStyle name="Heading 3 21 2" xfId="22113" xr:uid="{00000000-0005-0000-0000-00005F560000}"/>
    <cellStyle name="Heading 3 21 2 2" xfId="22114" xr:uid="{00000000-0005-0000-0000-000060560000}"/>
    <cellStyle name="Heading 3 21 2 2 2" xfId="22115" xr:uid="{00000000-0005-0000-0000-000061560000}"/>
    <cellStyle name="Heading 3 21 2 3" xfId="22116" xr:uid="{00000000-0005-0000-0000-000062560000}"/>
    <cellStyle name="Heading 3 21 3" xfId="22117" xr:uid="{00000000-0005-0000-0000-000063560000}"/>
    <cellStyle name="Heading 3 21 4" xfId="22118" xr:uid="{00000000-0005-0000-0000-000064560000}"/>
    <cellStyle name="Heading 3 21 5" xfId="22119" xr:uid="{00000000-0005-0000-0000-000065560000}"/>
    <cellStyle name="Heading 3 22" xfId="22120" xr:uid="{00000000-0005-0000-0000-000066560000}"/>
    <cellStyle name="Heading 3 22 2" xfId="22121" xr:uid="{00000000-0005-0000-0000-000067560000}"/>
    <cellStyle name="Heading 3 22 2 2" xfId="22122" xr:uid="{00000000-0005-0000-0000-000068560000}"/>
    <cellStyle name="Heading 3 22 2 2 2" xfId="22123" xr:uid="{00000000-0005-0000-0000-000069560000}"/>
    <cellStyle name="Heading 3 22 2 3" xfId="22124" xr:uid="{00000000-0005-0000-0000-00006A560000}"/>
    <cellStyle name="Heading 3 22 3" xfId="22125" xr:uid="{00000000-0005-0000-0000-00006B560000}"/>
    <cellStyle name="Heading 3 22 4" xfId="22126" xr:uid="{00000000-0005-0000-0000-00006C560000}"/>
    <cellStyle name="Heading 3 22 5" xfId="22127" xr:uid="{00000000-0005-0000-0000-00006D560000}"/>
    <cellStyle name="Heading 3 23" xfId="22128" xr:uid="{00000000-0005-0000-0000-00006E560000}"/>
    <cellStyle name="Heading 3 23 2" xfId="22129" xr:uid="{00000000-0005-0000-0000-00006F560000}"/>
    <cellStyle name="Heading 3 23 2 2" xfId="22130" xr:uid="{00000000-0005-0000-0000-000070560000}"/>
    <cellStyle name="Heading 3 23 2 2 2" xfId="22131" xr:uid="{00000000-0005-0000-0000-000071560000}"/>
    <cellStyle name="Heading 3 23 2 3" xfId="22132" xr:uid="{00000000-0005-0000-0000-000072560000}"/>
    <cellStyle name="Heading 3 23 3" xfId="22133" xr:uid="{00000000-0005-0000-0000-000073560000}"/>
    <cellStyle name="Heading 3 23 4" xfId="22134" xr:uid="{00000000-0005-0000-0000-000074560000}"/>
    <cellStyle name="Heading 3 23 5" xfId="22135" xr:uid="{00000000-0005-0000-0000-000075560000}"/>
    <cellStyle name="Heading 3 24" xfId="22136" xr:uid="{00000000-0005-0000-0000-000076560000}"/>
    <cellStyle name="Heading 3 24 2" xfId="22137" xr:uid="{00000000-0005-0000-0000-000077560000}"/>
    <cellStyle name="Heading 3 24 2 2" xfId="22138" xr:uid="{00000000-0005-0000-0000-000078560000}"/>
    <cellStyle name="Heading 3 24 2 2 2" xfId="22139" xr:uid="{00000000-0005-0000-0000-000079560000}"/>
    <cellStyle name="Heading 3 24 2 3" xfId="22140" xr:uid="{00000000-0005-0000-0000-00007A560000}"/>
    <cellStyle name="Heading 3 24 3" xfId="22141" xr:uid="{00000000-0005-0000-0000-00007B560000}"/>
    <cellStyle name="Heading 3 24 4" xfId="22142" xr:uid="{00000000-0005-0000-0000-00007C560000}"/>
    <cellStyle name="Heading 3 24 5" xfId="22143" xr:uid="{00000000-0005-0000-0000-00007D560000}"/>
    <cellStyle name="Heading 3 25" xfId="22144" xr:uid="{00000000-0005-0000-0000-00007E560000}"/>
    <cellStyle name="Heading 3 25 2" xfId="22145" xr:uid="{00000000-0005-0000-0000-00007F560000}"/>
    <cellStyle name="Heading 3 25 2 2" xfId="22146" xr:uid="{00000000-0005-0000-0000-000080560000}"/>
    <cellStyle name="Heading 3 25 2 2 2" xfId="22147" xr:uid="{00000000-0005-0000-0000-000081560000}"/>
    <cellStyle name="Heading 3 25 2 3" xfId="22148" xr:uid="{00000000-0005-0000-0000-000082560000}"/>
    <cellStyle name="Heading 3 25 3" xfId="22149" xr:uid="{00000000-0005-0000-0000-000083560000}"/>
    <cellStyle name="Heading 3 25 4" xfId="22150" xr:uid="{00000000-0005-0000-0000-000084560000}"/>
    <cellStyle name="Heading 3 25 5" xfId="22151" xr:uid="{00000000-0005-0000-0000-000085560000}"/>
    <cellStyle name="Heading 3 26" xfId="22152" xr:uid="{00000000-0005-0000-0000-000086560000}"/>
    <cellStyle name="Heading 3 26 2" xfId="22153" xr:uid="{00000000-0005-0000-0000-000087560000}"/>
    <cellStyle name="Heading 3 26 2 2" xfId="22154" xr:uid="{00000000-0005-0000-0000-000088560000}"/>
    <cellStyle name="Heading 3 26 2 2 2" xfId="22155" xr:uid="{00000000-0005-0000-0000-000089560000}"/>
    <cellStyle name="Heading 3 26 2 3" xfId="22156" xr:uid="{00000000-0005-0000-0000-00008A560000}"/>
    <cellStyle name="Heading 3 26 3" xfId="22157" xr:uid="{00000000-0005-0000-0000-00008B560000}"/>
    <cellStyle name="Heading 3 26 4" xfId="22158" xr:uid="{00000000-0005-0000-0000-00008C560000}"/>
    <cellStyle name="Heading 3 26 5" xfId="22159" xr:uid="{00000000-0005-0000-0000-00008D560000}"/>
    <cellStyle name="Heading 3 27" xfId="22160" xr:uid="{00000000-0005-0000-0000-00008E560000}"/>
    <cellStyle name="Heading 3 27 2" xfId="22161" xr:uid="{00000000-0005-0000-0000-00008F560000}"/>
    <cellStyle name="Heading 3 27 2 2" xfId="22162" xr:uid="{00000000-0005-0000-0000-000090560000}"/>
    <cellStyle name="Heading 3 27 2 2 2" xfId="22163" xr:uid="{00000000-0005-0000-0000-000091560000}"/>
    <cellStyle name="Heading 3 27 2 3" xfId="22164" xr:uid="{00000000-0005-0000-0000-000092560000}"/>
    <cellStyle name="Heading 3 27 3" xfId="22165" xr:uid="{00000000-0005-0000-0000-000093560000}"/>
    <cellStyle name="Heading 3 27 4" xfId="22166" xr:uid="{00000000-0005-0000-0000-000094560000}"/>
    <cellStyle name="Heading 3 27 5" xfId="22167" xr:uid="{00000000-0005-0000-0000-000095560000}"/>
    <cellStyle name="Heading 3 28" xfId="22168" xr:uid="{00000000-0005-0000-0000-000096560000}"/>
    <cellStyle name="Heading 3 28 2" xfId="22169" xr:uid="{00000000-0005-0000-0000-000097560000}"/>
    <cellStyle name="Heading 3 28 2 2" xfId="22170" xr:uid="{00000000-0005-0000-0000-000098560000}"/>
    <cellStyle name="Heading 3 28 2 2 2" xfId="22171" xr:uid="{00000000-0005-0000-0000-000099560000}"/>
    <cellStyle name="Heading 3 28 2 3" xfId="22172" xr:uid="{00000000-0005-0000-0000-00009A560000}"/>
    <cellStyle name="Heading 3 28 3" xfId="22173" xr:uid="{00000000-0005-0000-0000-00009B560000}"/>
    <cellStyle name="Heading 3 28 4" xfId="22174" xr:uid="{00000000-0005-0000-0000-00009C560000}"/>
    <cellStyle name="Heading 3 28 5" xfId="22175" xr:uid="{00000000-0005-0000-0000-00009D560000}"/>
    <cellStyle name="Heading 3 29" xfId="22176" xr:uid="{00000000-0005-0000-0000-00009E560000}"/>
    <cellStyle name="Heading 3 29 2" xfId="22177" xr:uid="{00000000-0005-0000-0000-00009F560000}"/>
    <cellStyle name="Heading 3 29 2 2" xfId="22178" xr:uid="{00000000-0005-0000-0000-0000A0560000}"/>
    <cellStyle name="Heading 3 29 2 2 2" xfId="22179" xr:uid="{00000000-0005-0000-0000-0000A1560000}"/>
    <cellStyle name="Heading 3 29 2 3" xfId="22180" xr:uid="{00000000-0005-0000-0000-0000A2560000}"/>
    <cellStyle name="Heading 3 29 3" xfId="22181" xr:uid="{00000000-0005-0000-0000-0000A3560000}"/>
    <cellStyle name="Heading 3 29 4" xfId="22182" xr:uid="{00000000-0005-0000-0000-0000A4560000}"/>
    <cellStyle name="Heading 3 29 5" xfId="22183" xr:uid="{00000000-0005-0000-0000-0000A5560000}"/>
    <cellStyle name="Heading 3 3" xfId="22184" xr:uid="{00000000-0005-0000-0000-0000A6560000}"/>
    <cellStyle name="Heading 3 3 2" xfId="22185" xr:uid="{00000000-0005-0000-0000-0000A7560000}"/>
    <cellStyle name="Heading 3 3 2 2" xfId="22186" xr:uid="{00000000-0005-0000-0000-0000A8560000}"/>
    <cellStyle name="Heading 3 3 2 2 2" xfId="22187" xr:uid="{00000000-0005-0000-0000-0000A9560000}"/>
    <cellStyle name="Heading 3 3 2 3" xfId="22188" xr:uid="{00000000-0005-0000-0000-0000AA560000}"/>
    <cellStyle name="Heading 3 3 3" xfId="22189" xr:uid="{00000000-0005-0000-0000-0000AB560000}"/>
    <cellStyle name="Heading 3 3 4" xfId="22190" xr:uid="{00000000-0005-0000-0000-0000AC560000}"/>
    <cellStyle name="Heading 3 3 5" xfId="22191" xr:uid="{00000000-0005-0000-0000-0000AD560000}"/>
    <cellStyle name="Heading 3 30" xfId="22192" xr:uid="{00000000-0005-0000-0000-0000AE560000}"/>
    <cellStyle name="Heading 3 30 2" xfId="22193" xr:uid="{00000000-0005-0000-0000-0000AF560000}"/>
    <cellStyle name="Heading 3 30 2 2" xfId="22194" xr:uid="{00000000-0005-0000-0000-0000B0560000}"/>
    <cellStyle name="Heading 3 30 2 2 2" xfId="22195" xr:uid="{00000000-0005-0000-0000-0000B1560000}"/>
    <cellStyle name="Heading 3 30 2 3" xfId="22196" xr:uid="{00000000-0005-0000-0000-0000B2560000}"/>
    <cellStyle name="Heading 3 30 3" xfId="22197" xr:uid="{00000000-0005-0000-0000-0000B3560000}"/>
    <cellStyle name="Heading 3 30 4" xfId="22198" xr:uid="{00000000-0005-0000-0000-0000B4560000}"/>
    <cellStyle name="Heading 3 30 5" xfId="22199" xr:uid="{00000000-0005-0000-0000-0000B5560000}"/>
    <cellStyle name="Heading 3 31" xfId="22200" xr:uid="{00000000-0005-0000-0000-0000B6560000}"/>
    <cellStyle name="Heading 3 31 2" xfId="22201" xr:uid="{00000000-0005-0000-0000-0000B7560000}"/>
    <cellStyle name="Heading 3 31 2 2" xfId="22202" xr:uid="{00000000-0005-0000-0000-0000B8560000}"/>
    <cellStyle name="Heading 3 31 2 2 2" xfId="22203" xr:uid="{00000000-0005-0000-0000-0000B9560000}"/>
    <cellStyle name="Heading 3 31 2 3" xfId="22204" xr:uid="{00000000-0005-0000-0000-0000BA560000}"/>
    <cellStyle name="Heading 3 31 3" xfId="22205" xr:uid="{00000000-0005-0000-0000-0000BB560000}"/>
    <cellStyle name="Heading 3 31 4" xfId="22206" xr:uid="{00000000-0005-0000-0000-0000BC560000}"/>
    <cellStyle name="Heading 3 31 5" xfId="22207" xr:uid="{00000000-0005-0000-0000-0000BD560000}"/>
    <cellStyle name="Heading 3 32" xfId="22208" xr:uid="{00000000-0005-0000-0000-0000BE560000}"/>
    <cellStyle name="Heading 3 32 2" xfId="22209" xr:uid="{00000000-0005-0000-0000-0000BF560000}"/>
    <cellStyle name="Heading 3 32 2 2" xfId="22210" xr:uid="{00000000-0005-0000-0000-0000C0560000}"/>
    <cellStyle name="Heading 3 32 2 2 2" xfId="22211" xr:uid="{00000000-0005-0000-0000-0000C1560000}"/>
    <cellStyle name="Heading 3 32 2 3" xfId="22212" xr:uid="{00000000-0005-0000-0000-0000C2560000}"/>
    <cellStyle name="Heading 3 32 3" xfId="22213" xr:uid="{00000000-0005-0000-0000-0000C3560000}"/>
    <cellStyle name="Heading 3 32 4" xfId="22214" xr:uid="{00000000-0005-0000-0000-0000C4560000}"/>
    <cellStyle name="Heading 3 32 5" xfId="22215" xr:uid="{00000000-0005-0000-0000-0000C5560000}"/>
    <cellStyle name="Heading 3 33" xfId="22216" xr:uid="{00000000-0005-0000-0000-0000C6560000}"/>
    <cellStyle name="Heading 3 33 2" xfId="22217" xr:uid="{00000000-0005-0000-0000-0000C7560000}"/>
    <cellStyle name="Heading 3 33 2 2" xfId="22218" xr:uid="{00000000-0005-0000-0000-0000C8560000}"/>
    <cellStyle name="Heading 3 33 2 2 2" xfId="22219" xr:uid="{00000000-0005-0000-0000-0000C9560000}"/>
    <cellStyle name="Heading 3 33 2 3" xfId="22220" xr:uid="{00000000-0005-0000-0000-0000CA560000}"/>
    <cellStyle name="Heading 3 33 3" xfId="22221" xr:uid="{00000000-0005-0000-0000-0000CB560000}"/>
    <cellStyle name="Heading 3 33 4" xfId="22222" xr:uid="{00000000-0005-0000-0000-0000CC560000}"/>
    <cellStyle name="Heading 3 33 5" xfId="22223" xr:uid="{00000000-0005-0000-0000-0000CD560000}"/>
    <cellStyle name="Heading 3 34" xfId="22224" xr:uid="{00000000-0005-0000-0000-0000CE560000}"/>
    <cellStyle name="Heading 3 34 2" xfId="22225" xr:uid="{00000000-0005-0000-0000-0000CF560000}"/>
    <cellStyle name="Heading 3 34 2 2" xfId="22226" xr:uid="{00000000-0005-0000-0000-0000D0560000}"/>
    <cellStyle name="Heading 3 34 2 2 2" xfId="22227" xr:uid="{00000000-0005-0000-0000-0000D1560000}"/>
    <cellStyle name="Heading 3 34 2 3" xfId="22228" xr:uid="{00000000-0005-0000-0000-0000D2560000}"/>
    <cellStyle name="Heading 3 34 3" xfId="22229" xr:uid="{00000000-0005-0000-0000-0000D3560000}"/>
    <cellStyle name="Heading 3 34 4" xfId="22230" xr:uid="{00000000-0005-0000-0000-0000D4560000}"/>
    <cellStyle name="Heading 3 34 5" xfId="22231" xr:uid="{00000000-0005-0000-0000-0000D5560000}"/>
    <cellStyle name="Heading 3 35" xfId="22232" xr:uid="{00000000-0005-0000-0000-0000D6560000}"/>
    <cellStyle name="Heading 3 35 2" xfId="22233" xr:uid="{00000000-0005-0000-0000-0000D7560000}"/>
    <cellStyle name="Heading 3 35 2 2" xfId="22234" xr:uid="{00000000-0005-0000-0000-0000D8560000}"/>
    <cellStyle name="Heading 3 35 2 2 2" xfId="22235" xr:uid="{00000000-0005-0000-0000-0000D9560000}"/>
    <cellStyle name="Heading 3 35 2 3" xfId="22236" xr:uid="{00000000-0005-0000-0000-0000DA560000}"/>
    <cellStyle name="Heading 3 35 3" xfId="22237" xr:uid="{00000000-0005-0000-0000-0000DB560000}"/>
    <cellStyle name="Heading 3 35 4" xfId="22238" xr:uid="{00000000-0005-0000-0000-0000DC560000}"/>
    <cellStyle name="Heading 3 35 5" xfId="22239" xr:uid="{00000000-0005-0000-0000-0000DD560000}"/>
    <cellStyle name="Heading 3 36" xfId="22240" xr:uid="{00000000-0005-0000-0000-0000DE560000}"/>
    <cellStyle name="Heading 3 36 2" xfId="22241" xr:uid="{00000000-0005-0000-0000-0000DF560000}"/>
    <cellStyle name="Heading 3 36 2 2" xfId="22242" xr:uid="{00000000-0005-0000-0000-0000E0560000}"/>
    <cellStyle name="Heading 3 36 2 2 2" xfId="22243" xr:uid="{00000000-0005-0000-0000-0000E1560000}"/>
    <cellStyle name="Heading 3 36 2 3" xfId="22244" xr:uid="{00000000-0005-0000-0000-0000E2560000}"/>
    <cellStyle name="Heading 3 36 3" xfId="22245" xr:uid="{00000000-0005-0000-0000-0000E3560000}"/>
    <cellStyle name="Heading 3 36 4" xfId="22246" xr:uid="{00000000-0005-0000-0000-0000E4560000}"/>
    <cellStyle name="Heading 3 36 5" xfId="22247" xr:uid="{00000000-0005-0000-0000-0000E5560000}"/>
    <cellStyle name="Heading 3 37" xfId="22248" xr:uid="{00000000-0005-0000-0000-0000E6560000}"/>
    <cellStyle name="Heading 3 37 2" xfId="22249" xr:uid="{00000000-0005-0000-0000-0000E7560000}"/>
    <cellStyle name="Heading 3 37 2 2" xfId="22250" xr:uid="{00000000-0005-0000-0000-0000E8560000}"/>
    <cellStyle name="Heading 3 37 2 2 2" xfId="22251" xr:uid="{00000000-0005-0000-0000-0000E9560000}"/>
    <cellStyle name="Heading 3 37 2 3" xfId="22252" xr:uid="{00000000-0005-0000-0000-0000EA560000}"/>
    <cellStyle name="Heading 3 37 3" xfId="22253" xr:uid="{00000000-0005-0000-0000-0000EB560000}"/>
    <cellStyle name="Heading 3 37 4" xfId="22254" xr:uid="{00000000-0005-0000-0000-0000EC560000}"/>
    <cellStyle name="Heading 3 37 5" xfId="22255" xr:uid="{00000000-0005-0000-0000-0000ED560000}"/>
    <cellStyle name="Heading 3 38" xfId="22256" xr:uid="{00000000-0005-0000-0000-0000EE560000}"/>
    <cellStyle name="Heading 3 38 2" xfId="22257" xr:uid="{00000000-0005-0000-0000-0000EF560000}"/>
    <cellStyle name="Heading 3 38 2 2" xfId="22258" xr:uid="{00000000-0005-0000-0000-0000F0560000}"/>
    <cellStyle name="Heading 3 38 2 2 2" xfId="22259" xr:uid="{00000000-0005-0000-0000-0000F1560000}"/>
    <cellStyle name="Heading 3 38 2 3" xfId="22260" xr:uid="{00000000-0005-0000-0000-0000F2560000}"/>
    <cellStyle name="Heading 3 38 3" xfId="22261" xr:uid="{00000000-0005-0000-0000-0000F3560000}"/>
    <cellStyle name="Heading 3 38 4" xfId="22262" xr:uid="{00000000-0005-0000-0000-0000F4560000}"/>
    <cellStyle name="Heading 3 38 5" xfId="22263" xr:uid="{00000000-0005-0000-0000-0000F5560000}"/>
    <cellStyle name="Heading 3 39" xfId="22264" xr:uid="{00000000-0005-0000-0000-0000F6560000}"/>
    <cellStyle name="Heading 3 39 2" xfId="22265" xr:uid="{00000000-0005-0000-0000-0000F7560000}"/>
    <cellStyle name="Heading 3 39 2 2" xfId="22266" xr:uid="{00000000-0005-0000-0000-0000F8560000}"/>
    <cellStyle name="Heading 3 39 2 2 2" xfId="22267" xr:uid="{00000000-0005-0000-0000-0000F9560000}"/>
    <cellStyle name="Heading 3 39 2 3" xfId="22268" xr:uid="{00000000-0005-0000-0000-0000FA560000}"/>
    <cellStyle name="Heading 3 39 3" xfId="22269" xr:uid="{00000000-0005-0000-0000-0000FB560000}"/>
    <cellStyle name="Heading 3 39 4" xfId="22270" xr:uid="{00000000-0005-0000-0000-0000FC560000}"/>
    <cellStyle name="Heading 3 39 5" xfId="22271" xr:uid="{00000000-0005-0000-0000-0000FD560000}"/>
    <cellStyle name="Heading 3 4" xfId="22272" xr:uid="{00000000-0005-0000-0000-0000FE560000}"/>
    <cellStyle name="Heading 3 4 2" xfId="22273" xr:uid="{00000000-0005-0000-0000-0000FF560000}"/>
    <cellStyle name="Heading 3 4 2 2" xfId="22274" xr:uid="{00000000-0005-0000-0000-000000570000}"/>
    <cellStyle name="Heading 3 4 2 2 2" xfId="22275" xr:uid="{00000000-0005-0000-0000-000001570000}"/>
    <cellStyle name="Heading 3 4 2 3" xfId="22276" xr:uid="{00000000-0005-0000-0000-000002570000}"/>
    <cellStyle name="Heading 3 4 3" xfId="22277" xr:uid="{00000000-0005-0000-0000-000003570000}"/>
    <cellStyle name="Heading 3 4 4" xfId="22278" xr:uid="{00000000-0005-0000-0000-000004570000}"/>
    <cellStyle name="Heading 3 4 5" xfId="22279" xr:uid="{00000000-0005-0000-0000-000005570000}"/>
    <cellStyle name="Heading 3 40" xfId="22280" xr:uid="{00000000-0005-0000-0000-000006570000}"/>
    <cellStyle name="Heading 3 40 2" xfId="22281" xr:uid="{00000000-0005-0000-0000-000007570000}"/>
    <cellStyle name="Heading 3 40 2 2" xfId="22282" xr:uid="{00000000-0005-0000-0000-000008570000}"/>
    <cellStyle name="Heading 3 40 2 2 2" xfId="22283" xr:uid="{00000000-0005-0000-0000-000009570000}"/>
    <cellStyle name="Heading 3 40 2 3" xfId="22284" xr:uid="{00000000-0005-0000-0000-00000A570000}"/>
    <cellStyle name="Heading 3 40 3" xfId="22285" xr:uid="{00000000-0005-0000-0000-00000B570000}"/>
    <cellStyle name="Heading 3 40 4" xfId="22286" xr:uid="{00000000-0005-0000-0000-00000C570000}"/>
    <cellStyle name="Heading 3 40 5" xfId="22287" xr:uid="{00000000-0005-0000-0000-00000D570000}"/>
    <cellStyle name="Heading 3 41" xfId="22288" xr:uid="{00000000-0005-0000-0000-00000E570000}"/>
    <cellStyle name="Heading 3 41 2" xfId="22289" xr:uid="{00000000-0005-0000-0000-00000F570000}"/>
    <cellStyle name="Heading 3 41 2 2" xfId="22290" xr:uid="{00000000-0005-0000-0000-000010570000}"/>
    <cellStyle name="Heading 3 41 2 2 2" xfId="22291" xr:uid="{00000000-0005-0000-0000-000011570000}"/>
    <cellStyle name="Heading 3 41 2 3" xfId="22292" xr:uid="{00000000-0005-0000-0000-000012570000}"/>
    <cellStyle name="Heading 3 41 3" xfId="22293" xr:uid="{00000000-0005-0000-0000-000013570000}"/>
    <cellStyle name="Heading 3 41 4" xfId="22294" xr:uid="{00000000-0005-0000-0000-000014570000}"/>
    <cellStyle name="Heading 3 41 5" xfId="22295" xr:uid="{00000000-0005-0000-0000-000015570000}"/>
    <cellStyle name="Heading 3 42" xfId="22296" xr:uid="{00000000-0005-0000-0000-000016570000}"/>
    <cellStyle name="Heading 3 42 2" xfId="22297" xr:uid="{00000000-0005-0000-0000-000017570000}"/>
    <cellStyle name="Heading 3 42 2 2" xfId="22298" xr:uid="{00000000-0005-0000-0000-000018570000}"/>
    <cellStyle name="Heading 3 42 2 2 2" xfId="22299" xr:uid="{00000000-0005-0000-0000-000019570000}"/>
    <cellStyle name="Heading 3 42 2 3" xfId="22300" xr:uid="{00000000-0005-0000-0000-00001A570000}"/>
    <cellStyle name="Heading 3 42 3" xfId="22301" xr:uid="{00000000-0005-0000-0000-00001B570000}"/>
    <cellStyle name="Heading 3 42 4" xfId="22302" xr:uid="{00000000-0005-0000-0000-00001C570000}"/>
    <cellStyle name="Heading 3 42 5" xfId="22303" xr:uid="{00000000-0005-0000-0000-00001D570000}"/>
    <cellStyle name="Heading 3 43" xfId="22304" xr:uid="{00000000-0005-0000-0000-00001E570000}"/>
    <cellStyle name="Heading 3 43 2" xfId="22305" xr:uid="{00000000-0005-0000-0000-00001F570000}"/>
    <cellStyle name="Heading 3 43 2 2" xfId="22306" xr:uid="{00000000-0005-0000-0000-000020570000}"/>
    <cellStyle name="Heading 3 43 2 2 2" xfId="22307" xr:uid="{00000000-0005-0000-0000-000021570000}"/>
    <cellStyle name="Heading 3 43 2 3" xfId="22308" xr:uid="{00000000-0005-0000-0000-000022570000}"/>
    <cellStyle name="Heading 3 43 3" xfId="22309" xr:uid="{00000000-0005-0000-0000-000023570000}"/>
    <cellStyle name="Heading 3 43 4" xfId="22310" xr:uid="{00000000-0005-0000-0000-000024570000}"/>
    <cellStyle name="Heading 3 43 5" xfId="22311" xr:uid="{00000000-0005-0000-0000-000025570000}"/>
    <cellStyle name="Heading 3 44" xfId="22312" xr:uid="{00000000-0005-0000-0000-000026570000}"/>
    <cellStyle name="Heading 3 44 2" xfId="22313" xr:uid="{00000000-0005-0000-0000-000027570000}"/>
    <cellStyle name="Heading 3 44 2 2" xfId="22314" xr:uid="{00000000-0005-0000-0000-000028570000}"/>
    <cellStyle name="Heading 3 44 2 2 2" xfId="22315" xr:uid="{00000000-0005-0000-0000-000029570000}"/>
    <cellStyle name="Heading 3 44 2 3" xfId="22316" xr:uid="{00000000-0005-0000-0000-00002A570000}"/>
    <cellStyle name="Heading 3 44 3" xfId="22317" xr:uid="{00000000-0005-0000-0000-00002B570000}"/>
    <cellStyle name="Heading 3 44 4" xfId="22318" xr:uid="{00000000-0005-0000-0000-00002C570000}"/>
    <cellStyle name="Heading 3 44 5" xfId="22319" xr:uid="{00000000-0005-0000-0000-00002D570000}"/>
    <cellStyle name="Heading 3 45" xfId="22320" xr:uid="{00000000-0005-0000-0000-00002E570000}"/>
    <cellStyle name="Heading 3 45 2" xfId="22321" xr:uid="{00000000-0005-0000-0000-00002F570000}"/>
    <cellStyle name="Heading 3 45 2 2" xfId="22322" xr:uid="{00000000-0005-0000-0000-000030570000}"/>
    <cellStyle name="Heading 3 45 2 2 2" xfId="22323" xr:uid="{00000000-0005-0000-0000-000031570000}"/>
    <cellStyle name="Heading 3 45 2 3" xfId="22324" xr:uid="{00000000-0005-0000-0000-000032570000}"/>
    <cellStyle name="Heading 3 45 3" xfId="22325" xr:uid="{00000000-0005-0000-0000-000033570000}"/>
    <cellStyle name="Heading 3 45 4" xfId="22326" xr:uid="{00000000-0005-0000-0000-000034570000}"/>
    <cellStyle name="Heading 3 45 5" xfId="22327" xr:uid="{00000000-0005-0000-0000-000035570000}"/>
    <cellStyle name="Heading 3 45 6" xfId="22328" xr:uid="{00000000-0005-0000-0000-000036570000}"/>
    <cellStyle name="Heading 3 45 7" xfId="22329" xr:uid="{00000000-0005-0000-0000-000037570000}"/>
    <cellStyle name="Heading 3 46" xfId="22330" xr:uid="{00000000-0005-0000-0000-000038570000}"/>
    <cellStyle name="Heading 3 46 2" xfId="22331" xr:uid="{00000000-0005-0000-0000-000039570000}"/>
    <cellStyle name="Heading 3 46 2 2" xfId="22332" xr:uid="{00000000-0005-0000-0000-00003A570000}"/>
    <cellStyle name="Heading 3 46 2 2 2" xfId="22333" xr:uid="{00000000-0005-0000-0000-00003B570000}"/>
    <cellStyle name="Heading 3 46 2 3" xfId="22334" xr:uid="{00000000-0005-0000-0000-00003C570000}"/>
    <cellStyle name="Heading 3 46 3" xfId="22335" xr:uid="{00000000-0005-0000-0000-00003D570000}"/>
    <cellStyle name="Heading 3 46 4" xfId="22336" xr:uid="{00000000-0005-0000-0000-00003E570000}"/>
    <cellStyle name="Heading 3 46 5" xfId="22337" xr:uid="{00000000-0005-0000-0000-00003F570000}"/>
    <cellStyle name="Heading 3 46 6" xfId="22338" xr:uid="{00000000-0005-0000-0000-000040570000}"/>
    <cellStyle name="Heading 3 46 7" xfId="22339" xr:uid="{00000000-0005-0000-0000-000041570000}"/>
    <cellStyle name="Heading 3 47" xfId="22340" xr:uid="{00000000-0005-0000-0000-000042570000}"/>
    <cellStyle name="Heading 3 47 2" xfId="22341" xr:uid="{00000000-0005-0000-0000-000043570000}"/>
    <cellStyle name="Heading 3 47 2 2" xfId="22342" xr:uid="{00000000-0005-0000-0000-000044570000}"/>
    <cellStyle name="Heading 3 47 2 2 2" xfId="22343" xr:uid="{00000000-0005-0000-0000-000045570000}"/>
    <cellStyle name="Heading 3 47 2 3" xfId="22344" xr:uid="{00000000-0005-0000-0000-000046570000}"/>
    <cellStyle name="Heading 3 47 3" xfId="22345" xr:uid="{00000000-0005-0000-0000-000047570000}"/>
    <cellStyle name="Heading 3 47 4" xfId="22346" xr:uid="{00000000-0005-0000-0000-000048570000}"/>
    <cellStyle name="Heading 3 47 5" xfId="22347" xr:uid="{00000000-0005-0000-0000-000049570000}"/>
    <cellStyle name="Heading 3 47 6" xfId="22348" xr:uid="{00000000-0005-0000-0000-00004A570000}"/>
    <cellStyle name="Heading 3 47 7" xfId="22349" xr:uid="{00000000-0005-0000-0000-00004B570000}"/>
    <cellStyle name="Heading 3 48" xfId="22350" xr:uid="{00000000-0005-0000-0000-00004C570000}"/>
    <cellStyle name="Heading 3 48 2" xfId="22351" xr:uid="{00000000-0005-0000-0000-00004D570000}"/>
    <cellStyle name="Heading 3 48 2 2" xfId="22352" xr:uid="{00000000-0005-0000-0000-00004E570000}"/>
    <cellStyle name="Heading 3 48 2 2 2" xfId="22353" xr:uid="{00000000-0005-0000-0000-00004F570000}"/>
    <cellStyle name="Heading 3 48 3" xfId="22354" xr:uid="{00000000-0005-0000-0000-000050570000}"/>
    <cellStyle name="Heading 3 48 4" xfId="22355" xr:uid="{00000000-0005-0000-0000-000051570000}"/>
    <cellStyle name="Heading 3 48 5" xfId="22356" xr:uid="{00000000-0005-0000-0000-000052570000}"/>
    <cellStyle name="Heading 3 48 6" xfId="22357" xr:uid="{00000000-0005-0000-0000-000053570000}"/>
    <cellStyle name="Heading 3 49" xfId="22358" xr:uid="{00000000-0005-0000-0000-000054570000}"/>
    <cellStyle name="Heading 3 49 2" xfId="22359" xr:uid="{00000000-0005-0000-0000-000055570000}"/>
    <cellStyle name="Heading 3 49 2 2" xfId="22360" xr:uid="{00000000-0005-0000-0000-000056570000}"/>
    <cellStyle name="Heading 3 49 2 2 2" xfId="22361" xr:uid="{00000000-0005-0000-0000-000057570000}"/>
    <cellStyle name="Heading 3 49 2 3" xfId="22362" xr:uid="{00000000-0005-0000-0000-000058570000}"/>
    <cellStyle name="Heading 3 49 3" xfId="22363" xr:uid="{00000000-0005-0000-0000-000059570000}"/>
    <cellStyle name="Heading 3 49 4" xfId="22364" xr:uid="{00000000-0005-0000-0000-00005A570000}"/>
    <cellStyle name="Heading 3 49 5" xfId="22365" xr:uid="{00000000-0005-0000-0000-00005B570000}"/>
    <cellStyle name="Heading 3 49 6" xfId="22366" xr:uid="{00000000-0005-0000-0000-00005C570000}"/>
    <cellStyle name="Heading 3 49 7" xfId="22367" xr:uid="{00000000-0005-0000-0000-00005D570000}"/>
    <cellStyle name="Heading 3 5" xfId="22368" xr:uid="{00000000-0005-0000-0000-00005E570000}"/>
    <cellStyle name="Heading 3 5 2" xfId="22369" xr:uid="{00000000-0005-0000-0000-00005F570000}"/>
    <cellStyle name="Heading 3 5 2 2" xfId="22370" xr:uid="{00000000-0005-0000-0000-000060570000}"/>
    <cellStyle name="Heading 3 5 2 2 2" xfId="22371" xr:uid="{00000000-0005-0000-0000-000061570000}"/>
    <cellStyle name="Heading 3 5 2 3" xfId="22372" xr:uid="{00000000-0005-0000-0000-000062570000}"/>
    <cellStyle name="Heading 3 5 3" xfId="22373" xr:uid="{00000000-0005-0000-0000-000063570000}"/>
    <cellStyle name="Heading 3 5 4" xfId="22374" xr:uid="{00000000-0005-0000-0000-000064570000}"/>
    <cellStyle name="Heading 3 5 5" xfId="22375" xr:uid="{00000000-0005-0000-0000-000065570000}"/>
    <cellStyle name="Heading 3 50" xfId="22376" xr:uid="{00000000-0005-0000-0000-000066570000}"/>
    <cellStyle name="Heading 3 51" xfId="22377" xr:uid="{00000000-0005-0000-0000-000067570000}"/>
    <cellStyle name="Heading 3 52" xfId="22378" xr:uid="{00000000-0005-0000-0000-000068570000}"/>
    <cellStyle name="Heading 3 53" xfId="22379" xr:uid="{00000000-0005-0000-0000-000069570000}"/>
    <cellStyle name="Heading 3 54" xfId="22380" xr:uid="{00000000-0005-0000-0000-00006A570000}"/>
    <cellStyle name="Heading 3 55" xfId="22381" xr:uid="{00000000-0005-0000-0000-00006B570000}"/>
    <cellStyle name="Heading 3 56" xfId="22382" xr:uid="{00000000-0005-0000-0000-00006C570000}"/>
    <cellStyle name="Heading 3 57" xfId="22383" xr:uid="{00000000-0005-0000-0000-00006D570000}"/>
    <cellStyle name="Heading 3 58" xfId="22384" xr:uid="{00000000-0005-0000-0000-00006E570000}"/>
    <cellStyle name="Heading 3 59" xfId="22385" xr:uid="{00000000-0005-0000-0000-00006F570000}"/>
    <cellStyle name="Heading 3 6" xfId="22386" xr:uid="{00000000-0005-0000-0000-000070570000}"/>
    <cellStyle name="Heading 3 6 2" xfId="22387" xr:uid="{00000000-0005-0000-0000-000071570000}"/>
    <cellStyle name="Heading 3 6 2 2" xfId="22388" xr:uid="{00000000-0005-0000-0000-000072570000}"/>
    <cellStyle name="Heading 3 6 2 2 2" xfId="22389" xr:uid="{00000000-0005-0000-0000-000073570000}"/>
    <cellStyle name="Heading 3 6 2 3" xfId="22390" xr:uid="{00000000-0005-0000-0000-000074570000}"/>
    <cellStyle name="Heading 3 6 3" xfId="22391" xr:uid="{00000000-0005-0000-0000-000075570000}"/>
    <cellStyle name="Heading 3 6 4" xfId="22392" xr:uid="{00000000-0005-0000-0000-000076570000}"/>
    <cellStyle name="Heading 3 6 5" xfId="22393" xr:uid="{00000000-0005-0000-0000-000077570000}"/>
    <cellStyle name="Heading 3 60" xfId="22394" xr:uid="{00000000-0005-0000-0000-000078570000}"/>
    <cellStyle name="Heading 3 61" xfId="22395" xr:uid="{00000000-0005-0000-0000-000079570000}"/>
    <cellStyle name="Heading 3 62" xfId="22396" xr:uid="{00000000-0005-0000-0000-00007A570000}"/>
    <cellStyle name="Heading 3 63" xfId="22397" xr:uid="{00000000-0005-0000-0000-00007B570000}"/>
    <cellStyle name="Heading 3 64" xfId="22398" xr:uid="{00000000-0005-0000-0000-00007C570000}"/>
    <cellStyle name="Heading 3 65" xfId="22399" xr:uid="{00000000-0005-0000-0000-00007D570000}"/>
    <cellStyle name="Heading 3 66" xfId="22400" xr:uid="{00000000-0005-0000-0000-00007E570000}"/>
    <cellStyle name="Heading 3 67" xfId="22401" xr:uid="{00000000-0005-0000-0000-00007F570000}"/>
    <cellStyle name="Heading 3 68" xfId="22402" xr:uid="{00000000-0005-0000-0000-000080570000}"/>
    <cellStyle name="Heading 3 69" xfId="22403" xr:uid="{00000000-0005-0000-0000-000081570000}"/>
    <cellStyle name="Heading 3 7" xfId="22404" xr:uid="{00000000-0005-0000-0000-000082570000}"/>
    <cellStyle name="Heading 3 7 2" xfId="22405" xr:uid="{00000000-0005-0000-0000-000083570000}"/>
    <cellStyle name="Heading 3 7 2 2" xfId="22406" xr:uid="{00000000-0005-0000-0000-000084570000}"/>
    <cellStyle name="Heading 3 7 2 2 2" xfId="22407" xr:uid="{00000000-0005-0000-0000-000085570000}"/>
    <cellStyle name="Heading 3 7 2 3" xfId="22408" xr:uid="{00000000-0005-0000-0000-000086570000}"/>
    <cellStyle name="Heading 3 7 3" xfId="22409" xr:uid="{00000000-0005-0000-0000-000087570000}"/>
    <cellStyle name="Heading 3 7 4" xfId="22410" xr:uid="{00000000-0005-0000-0000-000088570000}"/>
    <cellStyle name="Heading 3 7 5" xfId="22411" xr:uid="{00000000-0005-0000-0000-000089570000}"/>
    <cellStyle name="Heading 3 70" xfId="22412" xr:uid="{00000000-0005-0000-0000-00008A570000}"/>
    <cellStyle name="Heading 3 71" xfId="22413" xr:uid="{00000000-0005-0000-0000-00008B570000}"/>
    <cellStyle name="Heading 3 72" xfId="22414" xr:uid="{00000000-0005-0000-0000-00008C570000}"/>
    <cellStyle name="Heading 3 73" xfId="22415" xr:uid="{00000000-0005-0000-0000-00008D570000}"/>
    <cellStyle name="Heading 3 74" xfId="22416" xr:uid="{00000000-0005-0000-0000-00008E570000}"/>
    <cellStyle name="Heading 3 75" xfId="22417" xr:uid="{00000000-0005-0000-0000-00008F570000}"/>
    <cellStyle name="Heading 3 76" xfId="22418" xr:uid="{00000000-0005-0000-0000-000090570000}"/>
    <cellStyle name="Heading 3 77" xfId="22419" xr:uid="{00000000-0005-0000-0000-000091570000}"/>
    <cellStyle name="Heading 3 78" xfId="22420" xr:uid="{00000000-0005-0000-0000-000092570000}"/>
    <cellStyle name="Heading 3 79" xfId="22421" xr:uid="{00000000-0005-0000-0000-000093570000}"/>
    <cellStyle name="Heading 3 8" xfId="22422" xr:uid="{00000000-0005-0000-0000-000094570000}"/>
    <cellStyle name="Heading 3 8 2" xfId="22423" xr:uid="{00000000-0005-0000-0000-000095570000}"/>
    <cellStyle name="Heading 3 8 2 2" xfId="22424" xr:uid="{00000000-0005-0000-0000-000096570000}"/>
    <cellStyle name="Heading 3 8 2 2 2" xfId="22425" xr:uid="{00000000-0005-0000-0000-000097570000}"/>
    <cellStyle name="Heading 3 8 2 3" xfId="22426" xr:uid="{00000000-0005-0000-0000-000098570000}"/>
    <cellStyle name="Heading 3 8 3" xfId="22427" xr:uid="{00000000-0005-0000-0000-000099570000}"/>
    <cellStyle name="Heading 3 8 4" xfId="22428" xr:uid="{00000000-0005-0000-0000-00009A570000}"/>
    <cellStyle name="Heading 3 8 5" xfId="22429" xr:uid="{00000000-0005-0000-0000-00009B570000}"/>
    <cellStyle name="Heading 3 80" xfId="22430" xr:uid="{00000000-0005-0000-0000-00009C570000}"/>
    <cellStyle name="Heading 3 81" xfId="22431" xr:uid="{00000000-0005-0000-0000-00009D570000}"/>
    <cellStyle name="Heading 3 82" xfId="22432" xr:uid="{00000000-0005-0000-0000-00009E570000}"/>
    <cellStyle name="Heading 3 83" xfId="22433" xr:uid="{00000000-0005-0000-0000-00009F570000}"/>
    <cellStyle name="Heading 3 84" xfId="22434" xr:uid="{00000000-0005-0000-0000-0000A0570000}"/>
    <cellStyle name="Heading 3 85" xfId="22435" xr:uid="{00000000-0005-0000-0000-0000A1570000}"/>
    <cellStyle name="Heading 3 86" xfId="22436" xr:uid="{00000000-0005-0000-0000-0000A2570000}"/>
    <cellStyle name="Heading 3 87" xfId="22437" xr:uid="{00000000-0005-0000-0000-0000A3570000}"/>
    <cellStyle name="Heading 3 88" xfId="22438" xr:uid="{00000000-0005-0000-0000-0000A4570000}"/>
    <cellStyle name="Heading 3 89" xfId="22439" xr:uid="{00000000-0005-0000-0000-0000A5570000}"/>
    <cellStyle name="Heading 3 9" xfId="22440" xr:uid="{00000000-0005-0000-0000-0000A6570000}"/>
    <cellStyle name="Heading 3 9 2" xfId="22441" xr:uid="{00000000-0005-0000-0000-0000A7570000}"/>
    <cellStyle name="Heading 3 9 2 2" xfId="22442" xr:uid="{00000000-0005-0000-0000-0000A8570000}"/>
    <cellStyle name="Heading 3 9 2 2 2" xfId="22443" xr:uid="{00000000-0005-0000-0000-0000A9570000}"/>
    <cellStyle name="Heading 3 9 2 3" xfId="22444" xr:uid="{00000000-0005-0000-0000-0000AA570000}"/>
    <cellStyle name="Heading 3 9 3" xfId="22445" xr:uid="{00000000-0005-0000-0000-0000AB570000}"/>
    <cellStyle name="Heading 3 9 4" xfId="22446" xr:uid="{00000000-0005-0000-0000-0000AC570000}"/>
    <cellStyle name="Heading 3 9 5" xfId="22447" xr:uid="{00000000-0005-0000-0000-0000AD570000}"/>
    <cellStyle name="Heading 3 90" xfId="22448" xr:uid="{00000000-0005-0000-0000-0000AE570000}"/>
    <cellStyle name="Heading 3 91" xfId="22449" xr:uid="{00000000-0005-0000-0000-0000AF570000}"/>
    <cellStyle name="Heading 3 92" xfId="22450" xr:uid="{00000000-0005-0000-0000-0000B0570000}"/>
    <cellStyle name="Heading 3 93" xfId="22451" xr:uid="{00000000-0005-0000-0000-0000B1570000}"/>
    <cellStyle name="Heading 3 94" xfId="22452" xr:uid="{00000000-0005-0000-0000-0000B2570000}"/>
    <cellStyle name="Heading 3 95" xfId="22453" xr:uid="{00000000-0005-0000-0000-0000B3570000}"/>
    <cellStyle name="Heading 3 96" xfId="22454" xr:uid="{00000000-0005-0000-0000-0000B4570000}"/>
    <cellStyle name="Heading 3 97" xfId="22455" xr:uid="{00000000-0005-0000-0000-0000B5570000}"/>
    <cellStyle name="Heading 3 98" xfId="22456" xr:uid="{00000000-0005-0000-0000-0000B6570000}"/>
    <cellStyle name="Heading 3 99" xfId="22457" xr:uid="{00000000-0005-0000-0000-0000B7570000}"/>
    <cellStyle name="Heading 4 10" xfId="22458" xr:uid="{00000000-0005-0000-0000-0000B8570000}"/>
    <cellStyle name="Heading 4 10 2" xfId="22459" xr:uid="{00000000-0005-0000-0000-0000B9570000}"/>
    <cellStyle name="Heading 4 10 2 2" xfId="22460" xr:uid="{00000000-0005-0000-0000-0000BA570000}"/>
    <cellStyle name="Heading 4 10 2 2 2" xfId="22461" xr:uid="{00000000-0005-0000-0000-0000BB570000}"/>
    <cellStyle name="Heading 4 10 2 3" xfId="22462" xr:uid="{00000000-0005-0000-0000-0000BC570000}"/>
    <cellStyle name="Heading 4 10 3" xfId="22463" xr:uid="{00000000-0005-0000-0000-0000BD570000}"/>
    <cellStyle name="Heading 4 10 4" xfId="22464" xr:uid="{00000000-0005-0000-0000-0000BE570000}"/>
    <cellStyle name="Heading 4 10 5" xfId="22465" xr:uid="{00000000-0005-0000-0000-0000BF570000}"/>
    <cellStyle name="Heading 4 100" xfId="22466" xr:uid="{00000000-0005-0000-0000-0000C0570000}"/>
    <cellStyle name="Heading 4 101" xfId="22467" xr:uid="{00000000-0005-0000-0000-0000C1570000}"/>
    <cellStyle name="Heading 4 102" xfId="22468" xr:uid="{00000000-0005-0000-0000-0000C2570000}"/>
    <cellStyle name="Heading 4 103" xfId="22469" xr:uid="{00000000-0005-0000-0000-0000C3570000}"/>
    <cellStyle name="Heading 4 104" xfId="22470" xr:uid="{00000000-0005-0000-0000-0000C4570000}"/>
    <cellStyle name="Heading 4 105" xfId="22471" xr:uid="{00000000-0005-0000-0000-0000C5570000}"/>
    <cellStyle name="Heading 4 106" xfId="22472" xr:uid="{00000000-0005-0000-0000-0000C6570000}"/>
    <cellStyle name="Heading 4 107" xfId="22473" xr:uid="{00000000-0005-0000-0000-0000C7570000}"/>
    <cellStyle name="Heading 4 108" xfId="22474" xr:uid="{00000000-0005-0000-0000-0000C8570000}"/>
    <cellStyle name="Heading 4 109" xfId="22475" xr:uid="{00000000-0005-0000-0000-0000C9570000}"/>
    <cellStyle name="Heading 4 11" xfId="22476" xr:uid="{00000000-0005-0000-0000-0000CA570000}"/>
    <cellStyle name="Heading 4 11 2" xfId="22477" xr:uid="{00000000-0005-0000-0000-0000CB570000}"/>
    <cellStyle name="Heading 4 11 2 2" xfId="22478" xr:uid="{00000000-0005-0000-0000-0000CC570000}"/>
    <cellStyle name="Heading 4 11 2 2 2" xfId="22479" xr:uid="{00000000-0005-0000-0000-0000CD570000}"/>
    <cellStyle name="Heading 4 11 2 3" xfId="22480" xr:uid="{00000000-0005-0000-0000-0000CE570000}"/>
    <cellStyle name="Heading 4 11 3" xfId="22481" xr:uid="{00000000-0005-0000-0000-0000CF570000}"/>
    <cellStyle name="Heading 4 11 4" xfId="22482" xr:uid="{00000000-0005-0000-0000-0000D0570000}"/>
    <cellStyle name="Heading 4 11 5" xfId="22483" xr:uid="{00000000-0005-0000-0000-0000D1570000}"/>
    <cellStyle name="Heading 4 110" xfId="22484" xr:uid="{00000000-0005-0000-0000-0000D2570000}"/>
    <cellStyle name="Heading 4 111" xfId="22485" xr:uid="{00000000-0005-0000-0000-0000D3570000}"/>
    <cellStyle name="Heading 4 112" xfId="22486" xr:uid="{00000000-0005-0000-0000-0000D4570000}"/>
    <cellStyle name="Heading 4 113" xfId="22487" xr:uid="{00000000-0005-0000-0000-0000D5570000}"/>
    <cellStyle name="Heading 4 114" xfId="22488" xr:uid="{00000000-0005-0000-0000-0000D6570000}"/>
    <cellStyle name="Heading 4 115" xfId="22489" xr:uid="{00000000-0005-0000-0000-0000D7570000}"/>
    <cellStyle name="Heading 4 116" xfId="22490" xr:uid="{00000000-0005-0000-0000-0000D8570000}"/>
    <cellStyle name="Heading 4 117" xfId="22491" xr:uid="{00000000-0005-0000-0000-0000D9570000}"/>
    <cellStyle name="Heading 4 118" xfId="22492" xr:uid="{00000000-0005-0000-0000-0000DA570000}"/>
    <cellStyle name="Heading 4 12" xfId="22493" xr:uid="{00000000-0005-0000-0000-0000DB570000}"/>
    <cellStyle name="Heading 4 12 2" xfId="22494" xr:uid="{00000000-0005-0000-0000-0000DC570000}"/>
    <cellStyle name="Heading 4 12 2 2" xfId="22495" xr:uid="{00000000-0005-0000-0000-0000DD570000}"/>
    <cellStyle name="Heading 4 12 2 2 2" xfId="22496" xr:uid="{00000000-0005-0000-0000-0000DE570000}"/>
    <cellStyle name="Heading 4 12 2 3" xfId="22497" xr:uid="{00000000-0005-0000-0000-0000DF570000}"/>
    <cellStyle name="Heading 4 12 3" xfId="22498" xr:uid="{00000000-0005-0000-0000-0000E0570000}"/>
    <cellStyle name="Heading 4 12 4" xfId="22499" xr:uid="{00000000-0005-0000-0000-0000E1570000}"/>
    <cellStyle name="Heading 4 12 5" xfId="22500" xr:uid="{00000000-0005-0000-0000-0000E2570000}"/>
    <cellStyle name="Heading 4 13" xfId="22501" xr:uid="{00000000-0005-0000-0000-0000E3570000}"/>
    <cellStyle name="Heading 4 13 2" xfId="22502" xr:uid="{00000000-0005-0000-0000-0000E4570000}"/>
    <cellStyle name="Heading 4 13 2 2" xfId="22503" xr:uid="{00000000-0005-0000-0000-0000E5570000}"/>
    <cellStyle name="Heading 4 13 2 2 2" xfId="22504" xr:uid="{00000000-0005-0000-0000-0000E6570000}"/>
    <cellStyle name="Heading 4 13 2 3" xfId="22505" xr:uid="{00000000-0005-0000-0000-0000E7570000}"/>
    <cellStyle name="Heading 4 13 3" xfId="22506" xr:uid="{00000000-0005-0000-0000-0000E8570000}"/>
    <cellStyle name="Heading 4 13 4" xfId="22507" xr:uid="{00000000-0005-0000-0000-0000E9570000}"/>
    <cellStyle name="Heading 4 13 5" xfId="22508" xr:uid="{00000000-0005-0000-0000-0000EA570000}"/>
    <cellStyle name="Heading 4 14" xfId="22509" xr:uid="{00000000-0005-0000-0000-0000EB570000}"/>
    <cellStyle name="Heading 4 14 2" xfId="22510" xr:uid="{00000000-0005-0000-0000-0000EC570000}"/>
    <cellStyle name="Heading 4 14 2 2" xfId="22511" xr:uid="{00000000-0005-0000-0000-0000ED570000}"/>
    <cellStyle name="Heading 4 14 2 2 2" xfId="22512" xr:uid="{00000000-0005-0000-0000-0000EE570000}"/>
    <cellStyle name="Heading 4 14 2 3" xfId="22513" xr:uid="{00000000-0005-0000-0000-0000EF570000}"/>
    <cellStyle name="Heading 4 14 3" xfId="22514" xr:uid="{00000000-0005-0000-0000-0000F0570000}"/>
    <cellStyle name="Heading 4 14 4" xfId="22515" xr:uid="{00000000-0005-0000-0000-0000F1570000}"/>
    <cellStyle name="Heading 4 14 5" xfId="22516" xr:uid="{00000000-0005-0000-0000-0000F2570000}"/>
    <cellStyle name="Heading 4 15" xfId="22517" xr:uid="{00000000-0005-0000-0000-0000F3570000}"/>
    <cellStyle name="Heading 4 15 2" xfId="22518" xr:uid="{00000000-0005-0000-0000-0000F4570000}"/>
    <cellStyle name="Heading 4 15 2 2" xfId="22519" xr:uid="{00000000-0005-0000-0000-0000F5570000}"/>
    <cellStyle name="Heading 4 15 2 2 2" xfId="22520" xr:uid="{00000000-0005-0000-0000-0000F6570000}"/>
    <cellStyle name="Heading 4 15 2 3" xfId="22521" xr:uid="{00000000-0005-0000-0000-0000F7570000}"/>
    <cellStyle name="Heading 4 15 3" xfId="22522" xr:uid="{00000000-0005-0000-0000-0000F8570000}"/>
    <cellStyle name="Heading 4 15 4" xfId="22523" xr:uid="{00000000-0005-0000-0000-0000F9570000}"/>
    <cellStyle name="Heading 4 15 5" xfId="22524" xr:uid="{00000000-0005-0000-0000-0000FA570000}"/>
    <cellStyle name="Heading 4 16" xfId="22525" xr:uid="{00000000-0005-0000-0000-0000FB570000}"/>
    <cellStyle name="Heading 4 16 2" xfId="22526" xr:uid="{00000000-0005-0000-0000-0000FC570000}"/>
    <cellStyle name="Heading 4 16 2 2" xfId="22527" xr:uid="{00000000-0005-0000-0000-0000FD570000}"/>
    <cellStyle name="Heading 4 16 2 2 2" xfId="22528" xr:uid="{00000000-0005-0000-0000-0000FE570000}"/>
    <cellStyle name="Heading 4 16 2 3" xfId="22529" xr:uid="{00000000-0005-0000-0000-0000FF570000}"/>
    <cellStyle name="Heading 4 16 3" xfId="22530" xr:uid="{00000000-0005-0000-0000-000000580000}"/>
    <cellStyle name="Heading 4 16 4" xfId="22531" xr:uid="{00000000-0005-0000-0000-000001580000}"/>
    <cellStyle name="Heading 4 16 5" xfId="22532" xr:uid="{00000000-0005-0000-0000-000002580000}"/>
    <cellStyle name="Heading 4 17" xfId="22533" xr:uid="{00000000-0005-0000-0000-000003580000}"/>
    <cellStyle name="Heading 4 17 2" xfId="22534" xr:uid="{00000000-0005-0000-0000-000004580000}"/>
    <cellStyle name="Heading 4 17 2 2" xfId="22535" xr:uid="{00000000-0005-0000-0000-000005580000}"/>
    <cellStyle name="Heading 4 17 2 2 2" xfId="22536" xr:uid="{00000000-0005-0000-0000-000006580000}"/>
    <cellStyle name="Heading 4 17 2 3" xfId="22537" xr:uid="{00000000-0005-0000-0000-000007580000}"/>
    <cellStyle name="Heading 4 17 3" xfId="22538" xr:uid="{00000000-0005-0000-0000-000008580000}"/>
    <cellStyle name="Heading 4 17 4" xfId="22539" xr:uid="{00000000-0005-0000-0000-000009580000}"/>
    <cellStyle name="Heading 4 17 5" xfId="22540" xr:uid="{00000000-0005-0000-0000-00000A580000}"/>
    <cellStyle name="Heading 4 18" xfId="22541" xr:uid="{00000000-0005-0000-0000-00000B580000}"/>
    <cellStyle name="Heading 4 18 2" xfId="22542" xr:uid="{00000000-0005-0000-0000-00000C580000}"/>
    <cellStyle name="Heading 4 18 2 2" xfId="22543" xr:uid="{00000000-0005-0000-0000-00000D580000}"/>
    <cellStyle name="Heading 4 18 2 2 2" xfId="22544" xr:uid="{00000000-0005-0000-0000-00000E580000}"/>
    <cellStyle name="Heading 4 18 2 3" xfId="22545" xr:uid="{00000000-0005-0000-0000-00000F580000}"/>
    <cellStyle name="Heading 4 18 3" xfId="22546" xr:uid="{00000000-0005-0000-0000-000010580000}"/>
    <cellStyle name="Heading 4 18 4" xfId="22547" xr:uid="{00000000-0005-0000-0000-000011580000}"/>
    <cellStyle name="Heading 4 18 5" xfId="22548" xr:uid="{00000000-0005-0000-0000-000012580000}"/>
    <cellStyle name="Heading 4 19" xfId="22549" xr:uid="{00000000-0005-0000-0000-000013580000}"/>
    <cellStyle name="Heading 4 19 2" xfId="22550" xr:uid="{00000000-0005-0000-0000-000014580000}"/>
    <cellStyle name="Heading 4 19 2 2" xfId="22551" xr:uid="{00000000-0005-0000-0000-000015580000}"/>
    <cellStyle name="Heading 4 19 2 2 2" xfId="22552" xr:uid="{00000000-0005-0000-0000-000016580000}"/>
    <cellStyle name="Heading 4 19 2 3" xfId="22553" xr:uid="{00000000-0005-0000-0000-000017580000}"/>
    <cellStyle name="Heading 4 19 3" xfId="22554" xr:uid="{00000000-0005-0000-0000-000018580000}"/>
    <cellStyle name="Heading 4 19 4" xfId="22555" xr:uid="{00000000-0005-0000-0000-000019580000}"/>
    <cellStyle name="Heading 4 19 5" xfId="22556" xr:uid="{00000000-0005-0000-0000-00001A580000}"/>
    <cellStyle name="Heading 4 2" xfId="22557" xr:uid="{00000000-0005-0000-0000-00001B580000}"/>
    <cellStyle name="Heading 4 2 2" xfId="22558" xr:uid="{00000000-0005-0000-0000-00001C580000}"/>
    <cellStyle name="Heading 4 2 2 2" xfId="22559" xr:uid="{00000000-0005-0000-0000-00001D580000}"/>
    <cellStyle name="Heading 4 2 2 2 2" xfId="22560" xr:uid="{00000000-0005-0000-0000-00001E580000}"/>
    <cellStyle name="Heading 4 2 2 2 2 2" xfId="22561" xr:uid="{00000000-0005-0000-0000-00001F580000}"/>
    <cellStyle name="Heading 4 2 2 2 2 3" xfId="22562" xr:uid="{00000000-0005-0000-0000-000020580000}"/>
    <cellStyle name="Heading 4 2 2 2 3" xfId="22563" xr:uid="{00000000-0005-0000-0000-000021580000}"/>
    <cellStyle name="Heading 4 2 2 2 4" xfId="22564" xr:uid="{00000000-0005-0000-0000-000022580000}"/>
    <cellStyle name="Heading 4 2 2 3" xfId="22565" xr:uid="{00000000-0005-0000-0000-000023580000}"/>
    <cellStyle name="Heading 4 2 2 4" xfId="22566" xr:uid="{00000000-0005-0000-0000-000024580000}"/>
    <cellStyle name="Heading 4 2 2 5" xfId="22567" xr:uid="{00000000-0005-0000-0000-000025580000}"/>
    <cellStyle name="Heading 4 2 3" xfId="22568" xr:uid="{00000000-0005-0000-0000-000026580000}"/>
    <cellStyle name="Heading 4 2 3 2" xfId="22569" xr:uid="{00000000-0005-0000-0000-000027580000}"/>
    <cellStyle name="Heading 4 2 3 2 2" xfId="22570" xr:uid="{00000000-0005-0000-0000-000028580000}"/>
    <cellStyle name="Heading 4 2 3 2 2 2" xfId="22571" xr:uid="{00000000-0005-0000-0000-000029580000}"/>
    <cellStyle name="Heading 4 2 3 2 3" xfId="22572" xr:uid="{00000000-0005-0000-0000-00002A580000}"/>
    <cellStyle name="Heading 4 2 3 3" xfId="22573" xr:uid="{00000000-0005-0000-0000-00002B580000}"/>
    <cellStyle name="Heading 4 2 3 4" xfId="22574" xr:uid="{00000000-0005-0000-0000-00002C580000}"/>
    <cellStyle name="Heading 4 2 3 5" xfId="22575" xr:uid="{00000000-0005-0000-0000-00002D580000}"/>
    <cellStyle name="Heading 4 2 4" xfId="22576" xr:uid="{00000000-0005-0000-0000-00002E580000}"/>
    <cellStyle name="Heading 4 2 4 2" xfId="22577" xr:uid="{00000000-0005-0000-0000-00002F580000}"/>
    <cellStyle name="Heading 4 2 4 2 2" xfId="22578" xr:uid="{00000000-0005-0000-0000-000030580000}"/>
    <cellStyle name="Heading 4 2 4 2 2 2" xfId="22579" xr:uid="{00000000-0005-0000-0000-000031580000}"/>
    <cellStyle name="Heading 4 2 4 2 3" xfId="22580" xr:uid="{00000000-0005-0000-0000-000032580000}"/>
    <cellStyle name="Heading 4 2 4 3" xfId="22581" xr:uid="{00000000-0005-0000-0000-000033580000}"/>
    <cellStyle name="Heading 4 2 4 4" xfId="22582" xr:uid="{00000000-0005-0000-0000-000034580000}"/>
    <cellStyle name="Heading 4 2 4 5" xfId="22583" xr:uid="{00000000-0005-0000-0000-000035580000}"/>
    <cellStyle name="Heading 4 2 5" xfId="22584" xr:uid="{00000000-0005-0000-0000-000036580000}"/>
    <cellStyle name="Heading 4 2 5 2" xfId="22585" xr:uid="{00000000-0005-0000-0000-000037580000}"/>
    <cellStyle name="Heading 4 2 5 2 2" xfId="22586" xr:uid="{00000000-0005-0000-0000-000038580000}"/>
    <cellStyle name="Heading 4 2 5 3" xfId="22587" xr:uid="{00000000-0005-0000-0000-000039580000}"/>
    <cellStyle name="Heading 4 2 6" xfId="22588" xr:uid="{00000000-0005-0000-0000-00003A580000}"/>
    <cellStyle name="Heading 4 2 7" xfId="22589" xr:uid="{00000000-0005-0000-0000-00003B580000}"/>
    <cellStyle name="Heading 4 2 8" xfId="22590" xr:uid="{00000000-0005-0000-0000-00003C580000}"/>
    <cellStyle name="Heading 4 2 9" xfId="22591" xr:uid="{00000000-0005-0000-0000-00003D580000}"/>
    <cellStyle name="Heading 4 20" xfId="22592" xr:uid="{00000000-0005-0000-0000-00003E580000}"/>
    <cellStyle name="Heading 4 20 2" xfId="22593" xr:uid="{00000000-0005-0000-0000-00003F580000}"/>
    <cellStyle name="Heading 4 20 2 2" xfId="22594" xr:uid="{00000000-0005-0000-0000-000040580000}"/>
    <cellStyle name="Heading 4 20 2 2 2" xfId="22595" xr:uid="{00000000-0005-0000-0000-000041580000}"/>
    <cellStyle name="Heading 4 20 2 3" xfId="22596" xr:uid="{00000000-0005-0000-0000-000042580000}"/>
    <cellStyle name="Heading 4 20 3" xfId="22597" xr:uid="{00000000-0005-0000-0000-000043580000}"/>
    <cellStyle name="Heading 4 20 4" xfId="22598" xr:uid="{00000000-0005-0000-0000-000044580000}"/>
    <cellStyle name="Heading 4 20 5" xfId="22599" xr:uid="{00000000-0005-0000-0000-000045580000}"/>
    <cellStyle name="Heading 4 21" xfId="22600" xr:uid="{00000000-0005-0000-0000-000046580000}"/>
    <cellStyle name="Heading 4 21 2" xfId="22601" xr:uid="{00000000-0005-0000-0000-000047580000}"/>
    <cellStyle name="Heading 4 21 2 2" xfId="22602" xr:uid="{00000000-0005-0000-0000-000048580000}"/>
    <cellStyle name="Heading 4 21 2 2 2" xfId="22603" xr:uid="{00000000-0005-0000-0000-000049580000}"/>
    <cellStyle name="Heading 4 21 2 3" xfId="22604" xr:uid="{00000000-0005-0000-0000-00004A580000}"/>
    <cellStyle name="Heading 4 21 3" xfId="22605" xr:uid="{00000000-0005-0000-0000-00004B580000}"/>
    <cellStyle name="Heading 4 21 4" xfId="22606" xr:uid="{00000000-0005-0000-0000-00004C580000}"/>
    <cellStyle name="Heading 4 21 5" xfId="22607" xr:uid="{00000000-0005-0000-0000-00004D580000}"/>
    <cellStyle name="Heading 4 22" xfId="22608" xr:uid="{00000000-0005-0000-0000-00004E580000}"/>
    <cellStyle name="Heading 4 22 2" xfId="22609" xr:uid="{00000000-0005-0000-0000-00004F580000}"/>
    <cellStyle name="Heading 4 22 2 2" xfId="22610" xr:uid="{00000000-0005-0000-0000-000050580000}"/>
    <cellStyle name="Heading 4 22 2 2 2" xfId="22611" xr:uid="{00000000-0005-0000-0000-000051580000}"/>
    <cellStyle name="Heading 4 22 2 3" xfId="22612" xr:uid="{00000000-0005-0000-0000-000052580000}"/>
    <cellStyle name="Heading 4 22 3" xfId="22613" xr:uid="{00000000-0005-0000-0000-000053580000}"/>
    <cellStyle name="Heading 4 22 4" xfId="22614" xr:uid="{00000000-0005-0000-0000-000054580000}"/>
    <cellStyle name="Heading 4 22 5" xfId="22615" xr:uid="{00000000-0005-0000-0000-000055580000}"/>
    <cellStyle name="Heading 4 23" xfId="22616" xr:uid="{00000000-0005-0000-0000-000056580000}"/>
    <cellStyle name="Heading 4 23 2" xfId="22617" xr:uid="{00000000-0005-0000-0000-000057580000}"/>
    <cellStyle name="Heading 4 23 2 2" xfId="22618" xr:uid="{00000000-0005-0000-0000-000058580000}"/>
    <cellStyle name="Heading 4 23 2 2 2" xfId="22619" xr:uid="{00000000-0005-0000-0000-000059580000}"/>
    <cellStyle name="Heading 4 23 2 3" xfId="22620" xr:uid="{00000000-0005-0000-0000-00005A580000}"/>
    <cellStyle name="Heading 4 23 3" xfId="22621" xr:uid="{00000000-0005-0000-0000-00005B580000}"/>
    <cellStyle name="Heading 4 23 4" xfId="22622" xr:uid="{00000000-0005-0000-0000-00005C580000}"/>
    <cellStyle name="Heading 4 23 5" xfId="22623" xr:uid="{00000000-0005-0000-0000-00005D580000}"/>
    <cellStyle name="Heading 4 24" xfId="22624" xr:uid="{00000000-0005-0000-0000-00005E580000}"/>
    <cellStyle name="Heading 4 24 2" xfId="22625" xr:uid="{00000000-0005-0000-0000-00005F580000}"/>
    <cellStyle name="Heading 4 24 2 2" xfId="22626" xr:uid="{00000000-0005-0000-0000-000060580000}"/>
    <cellStyle name="Heading 4 24 2 2 2" xfId="22627" xr:uid="{00000000-0005-0000-0000-000061580000}"/>
    <cellStyle name="Heading 4 24 2 3" xfId="22628" xr:uid="{00000000-0005-0000-0000-000062580000}"/>
    <cellStyle name="Heading 4 24 3" xfId="22629" xr:uid="{00000000-0005-0000-0000-000063580000}"/>
    <cellStyle name="Heading 4 24 4" xfId="22630" xr:uid="{00000000-0005-0000-0000-000064580000}"/>
    <cellStyle name="Heading 4 24 5" xfId="22631" xr:uid="{00000000-0005-0000-0000-000065580000}"/>
    <cellStyle name="Heading 4 25" xfId="22632" xr:uid="{00000000-0005-0000-0000-000066580000}"/>
    <cellStyle name="Heading 4 25 2" xfId="22633" xr:uid="{00000000-0005-0000-0000-000067580000}"/>
    <cellStyle name="Heading 4 25 2 2" xfId="22634" xr:uid="{00000000-0005-0000-0000-000068580000}"/>
    <cellStyle name="Heading 4 25 2 2 2" xfId="22635" xr:uid="{00000000-0005-0000-0000-000069580000}"/>
    <cellStyle name="Heading 4 25 2 3" xfId="22636" xr:uid="{00000000-0005-0000-0000-00006A580000}"/>
    <cellStyle name="Heading 4 25 3" xfId="22637" xr:uid="{00000000-0005-0000-0000-00006B580000}"/>
    <cellStyle name="Heading 4 25 4" xfId="22638" xr:uid="{00000000-0005-0000-0000-00006C580000}"/>
    <cellStyle name="Heading 4 25 5" xfId="22639" xr:uid="{00000000-0005-0000-0000-00006D580000}"/>
    <cellStyle name="Heading 4 26" xfId="22640" xr:uid="{00000000-0005-0000-0000-00006E580000}"/>
    <cellStyle name="Heading 4 26 2" xfId="22641" xr:uid="{00000000-0005-0000-0000-00006F580000}"/>
    <cellStyle name="Heading 4 26 2 2" xfId="22642" xr:uid="{00000000-0005-0000-0000-000070580000}"/>
    <cellStyle name="Heading 4 26 2 2 2" xfId="22643" xr:uid="{00000000-0005-0000-0000-000071580000}"/>
    <cellStyle name="Heading 4 26 2 3" xfId="22644" xr:uid="{00000000-0005-0000-0000-000072580000}"/>
    <cellStyle name="Heading 4 26 3" xfId="22645" xr:uid="{00000000-0005-0000-0000-000073580000}"/>
    <cellStyle name="Heading 4 26 4" xfId="22646" xr:uid="{00000000-0005-0000-0000-000074580000}"/>
    <cellStyle name="Heading 4 26 5" xfId="22647" xr:uid="{00000000-0005-0000-0000-000075580000}"/>
    <cellStyle name="Heading 4 27" xfId="22648" xr:uid="{00000000-0005-0000-0000-000076580000}"/>
    <cellStyle name="Heading 4 27 2" xfId="22649" xr:uid="{00000000-0005-0000-0000-000077580000}"/>
    <cellStyle name="Heading 4 27 2 2" xfId="22650" xr:uid="{00000000-0005-0000-0000-000078580000}"/>
    <cellStyle name="Heading 4 27 2 2 2" xfId="22651" xr:uid="{00000000-0005-0000-0000-000079580000}"/>
    <cellStyle name="Heading 4 27 2 3" xfId="22652" xr:uid="{00000000-0005-0000-0000-00007A580000}"/>
    <cellStyle name="Heading 4 27 3" xfId="22653" xr:uid="{00000000-0005-0000-0000-00007B580000}"/>
    <cellStyle name="Heading 4 27 4" xfId="22654" xr:uid="{00000000-0005-0000-0000-00007C580000}"/>
    <cellStyle name="Heading 4 27 5" xfId="22655" xr:uid="{00000000-0005-0000-0000-00007D580000}"/>
    <cellStyle name="Heading 4 28" xfId="22656" xr:uid="{00000000-0005-0000-0000-00007E580000}"/>
    <cellStyle name="Heading 4 28 2" xfId="22657" xr:uid="{00000000-0005-0000-0000-00007F580000}"/>
    <cellStyle name="Heading 4 28 2 2" xfId="22658" xr:uid="{00000000-0005-0000-0000-000080580000}"/>
    <cellStyle name="Heading 4 28 2 2 2" xfId="22659" xr:uid="{00000000-0005-0000-0000-000081580000}"/>
    <cellStyle name="Heading 4 28 2 3" xfId="22660" xr:uid="{00000000-0005-0000-0000-000082580000}"/>
    <cellStyle name="Heading 4 28 3" xfId="22661" xr:uid="{00000000-0005-0000-0000-000083580000}"/>
    <cellStyle name="Heading 4 28 4" xfId="22662" xr:uid="{00000000-0005-0000-0000-000084580000}"/>
    <cellStyle name="Heading 4 28 5" xfId="22663" xr:uid="{00000000-0005-0000-0000-000085580000}"/>
    <cellStyle name="Heading 4 29" xfId="22664" xr:uid="{00000000-0005-0000-0000-000086580000}"/>
    <cellStyle name="Heading 4 29 2" xfId="22665" xr:uid="{00000000-0005-0000-0000-000087580000}"/>
    <cellStyle name="Heading 4 29 2 2" xfId="22666" xr:uid="{00000000-0005-0000-0000-000088580000}"/>
    <cellStyle name="Heading 4 29 2 2 2" xfId="22667" xr:uid="{00000000-0005-0000-0000-000089580000}"/>
    <cellStyle name="Heading 4 29 2 3" xfId="22668" xr:uid="{00000000-0005-0000-0000-00008A580000}"/>
    <cellStyle name="Heading 4 29 3" xfId="22669" xr:uid="{00000000-0005-0000-0000-00008B580000}"/>
    <cellStyle name="Heading 4 29 4" xfId="22670" xr:uid="{00000000-0005-0000-0000-00008C580000}"/>
    <cellStyle name="Heading 4 29 5" xfId="22671" xr:uid="{00000000-0005-0000-0000-00008D580000}"/>
    <cellStyle name="Heading 4 3" xfId="22672" xr:uid="{00000000-0005-0000-0000-00008E580000}"/>
    <cellStyle name="Heading 4 3 2" xfId="22673" xr:uid="{00000000-0005-0000-0000-00008F580000}"/>
    <cellStyle name="Heading 4 3 2 2" xfId="22674" xr:uid="{00000000-0005-0000-0000-000090580000}"/>
    <cellStyle name="Heading 4 3 2 2 2" xfId="22675" xr:uid="{00000000-0005-0000-0000-000091580000}"/>
    <cellStyle name="Heading 4 3 2 3" xfId="22676" xr:uid="{00000000-0005-0000-0000-000092580000}"/>
    <cellStyle name="Heading 4 3 3" xfId="22677" xr:uid="{00000000-0005-0000-0000-000093580000}"/>
    <cellStyle name="Heading 4 3 4" xfId="22678" xr:uid="{00000000-0005-0000-0000-000094580000}"/>
    <cellStyle name="Heading 4 3 5" xfId="22679" xr:uid="{00000000-0005-0000-0000-000095580000}"/>
    <cellStyle name="Heading 4 30" xfId="22680" xr:uid="{00000000-0005-0000-0000-000096580000}"/>
    <cellStyle name="Heading 4 30 2" xfId="22681" xr:uid="{00000000-0005-0000-0000-000097580000}"/>
    <cellStyle name="Heading 4 30 2 2" xfId="22682" xr:uid="{00000000-0005-0000-0000-000098580000}"/>
    <cellStyle name="Heading 4 30 2 2 2" xfId="22683" xr:uid="{00000000-0005-0000-0000-000099580000}"/>
    <cellStyle name="Heading 4 30 2 3" xfId="22684" xr:uid="{00000000-0005-0000-0000-00009A580000}"/>
    <cellStyle name="Heading 4 30 3" xfId="22685" xr:uid="{00000000-0005-0000-0000-00009B580000}"/>
    <cellStyle name="Heading 4 30 4" xfId="22686" xr:uid="{00000000-0005-0000-0000-00009C580000}"/>
    <cellStyle name="Heading 4 30 5" xfId="22687" xr:uid="{00000000-0005-0000-0000-00009D580000}"/>
    <cellStyle name="Heading 4 31" xfId="22688" xr:uid="{00000000-0005-0000-0000-00009E580000}"/>
    <cellStyle name="Heading 4 31 2" xfId="22689" xr:uid="{00000000-0005-0000-0000-00009F580000}"/>
    <cellStyle name="Heading 4 31 2 2" xfId="22690" xr:uid="{00000000-0005-0000-0000-0000A0580000}"/>
    <cellStyle name="Heading 4 31 2 2 2" xfId="22691" xr:uid="{00000000-0005-0000-0000-0000A1580000}"/>
    <cellStyle name="Heading 4 31 2 3" xfId="22692" xr:uid="{00000000-0005-0000-0000-0000A2580000}"/>
    <cellStyle name="Heading 4 31 3" xfId="22693" xr:uid="{00000000-0005-0000-0000-0000A3580000}"/>
    <cellStyle name="Heading 4 31 4" xfId="22694" xr:uid="{00000000-0005-0000-0000-0000A4580000}"/>
    <cellStyle name="Heading 4 31 5" xfId="22695" xr:uid="{00000000-0005-0000-0000-0000A5580000}"/>
    <cellStyle name="Heading 4 32" xfId="22696" xr:uid="{00000000-0005-0000-0000-0000A6580000}"/>
    <cellStyle name="Heading 4 32 2" xfId="22697" xr:uid="{00000000-0005-0000-0000-0000A7580000}"/>
    <cellStyle name="Heading 4 32 2 2" xfId="22698" xr:uid="{00000000-0005-0000-0000-0000A8580000}"/>
    <cellStyle name="Heading 4 32 2 2 2" xfId="22699" xr:uid="{00000000-0005-0000-0000-0000A9580000}"/>
    <cellStyle name="Heading 4 32 2 3" xfId="22700" xr:uid="{00000000-0005-0000-0000-0000AA580000}"/>
    <cellStyle name="Heading 4 32 3" xfId="22701" xr:uid="{00000000-0005-0000-0000-0000AB580000}"/>
    <cellStyle name="Heading 4 32 4" xfId="22702" xr:uid="{00000000-0005-0000-0000-0000AC580000}"/>
    <cellStyle name="Heading 4 32 5" xfId="22703" xr:uid="{00000000-0005-0000-0000-0000AD580000}"/>
    <cellStyle name="Heading 4 33" xfId="22704" xr:uid="{00000000-0005-0000-0000-0000AE580000}"/>
    <cellStyle name="Heading 4 33 2" xfId="22705" xr:uid="{00000000-0005-0000-0000-0000AF580000}"/>
    <cellStyle name="Heading 4 33 2 2" xfId="22706" xr:uid="{00000000-0005-0000-0000-0000B0580000}"/>
    <cellStyle name="Heading 4 33 2 2 2" xfId="22707" xr:uid="{00000000-0005-0000-0000-0000B1580000}"/>
    <cellStyle name="Heading 4 33 2 3" xfId="22708" xr:uid="{00000000-0005-0000-0000-0000B2580000}"/>
    <cellStyle name="Heading 4 33 3" xfId="22709" xr:uid="{00000000-0005-0000-0000-0000B3580000}"/>
    <cellStyle name="Heading 4 33 4" xfId="22710" xr:uid="{00000000-0005-0000-0000-0000B4580000}"/>
    <cellStyle name="Heading 4 33 5" xfId="22711" xr:uid="{00000000-0005-0000-0000-0000B5580000}"/>
    <cellStyle name="Heading 4 34" xfId="22712" xr:uid="{00000000-0005-0000-0000-0000B6580000}"/>
    <cellStyle name="Heading 4 34 2" xfId="22713" xr:uid="{00000000-0005-0000-0000-0000B7580000}"/>
    <cellStyle name="Heading 4 34 2 2" xfId="22714" xr:uid="{00000000-0005-0000-0000-0000B8580000}"/>
    <cellStyle name="Heading 4 34 2 2 2" xfId="22715" xr:uid="{00000000-0005-0000-0000-0000B9580000}"/>
    <cellStyle name="Heading 4 34 2 3" xfId="22716" xr:uid="{00000000-0005-0000-0000-0000BA580000}"/>
    <cellStyle name="Heading 4 34 3" xfId="22717" xr:uid="{00000000-0005-0000-0000-0000BB580000}"/>
    <cellStyle name="Heading 4 34 4" xfId="22718" xr:uid="{00000000-0005-0000-0000-0000BC580000}"/>
    <cellStyle name="Heading 4 34 5" xfId="22719" xr:uid="{00000000-0005-0000-0000-0000BD580000}"/>
    <cellStyle name="Heading 4 35" xfId="22720" xr:uid="{00000000-0005-0000-0000-0000BE580000}"/>
    <cellStyle name="Heading 4 35 2" xfId="22721" xr:uid="{00000000-0005-0000-0000-0000BF580000}"/>
    <cellStyle name="Heading 4 35 2 2" xfId="22722" xr:uid="{00000000-0005-0000-0000-0000C0580000}"/>
    <cellStyle name="Heading 4 35 2 2 2" xfId="22723" xr:uid="{00000000-0005-0000-0000-0000C1580000}"/>
    <cellStyle name="Heading 4 35 2 3" xfId="22724" xr:uid="{00000000-0005-0000-0000-0000C2580000}"/>
    <cellStyle name="Heading 4 35 3" xfId="22725" xr:uid="{00000000-0005-0000-0000-0000C3580000}"/>
    <cellStyle name="Heading 4 35 4" xfId="22726" xr:uid="{00000000-0005-0000-0000-0000C4580000}"/>
    <cellStyle name="Heading 4 35 5" xfId="22727" xr:uid="{00000000-0005-0000-0000-0000C5580000}"/>
    <cellStyle name="Heading 4 36" xfId="22728" xr:uid="{00000000-0005-0000-0000-0000C6580000}"/>
    <cellStyle name="Heading 4 36 2" xfId="22729" xr:uid="{00000000-0005-0000-0000-0000C7580000}"/>
    <cellStyle name="Heading 4 36 2 2" xfId="22730" xr:uid="{00000000-0005-0000-0000-0000C8580000}"/>
    <cellStyle name="Heading 4 36 2 2 2" xfId="22731" xr:uid="{00000000-0005-0000-0000-0000C9580000}"/>
    <cellStyle name="Heading 4 36 2 3" xfId="22732" xr:uid="{00000000-0005-0000-0000-0000CA580000}"/>
    <cellStyle name="Heading 4 36 3" xfId="22733" xr:uid="{00000000-0005-0000-0000-0000CB580000}"/>
    <cellStyle name="Heading 4 36 4" xfId="22734" xr:uid="{00000000-0005-0000-0000-0000CC580000}"/>
    <cellStyle name="Heading 4 36 5" xfId="22735" xr:uid="{00000000-0005-0000-0000-0000CD580000}"/>
    <cellStyle name="Heading 4 37" xfId="22736" xr:uid="{00000000-0005-0000-0000-0000CE580000}"/>
    <cellStyle name="Heading 4 37 2" xfId="22737" xr:uid="{00000000-0005-0000-0000-0000CF580000}"/>
    <cellStyle name="Heading 4 37 2 2" xfId="22738" xr:uid="{00000000-0005-0000-0000-0000D0580000}"/>
    <cellStyle name="Heading 4 37 2 2 2" xfId="22739" xr:uid="{00000000-0005-0000-0000-0000D1580000}"/>
    <cellStyle name="Heading 4 37 2 3" xfId="22740" xr:uid="{00000000-0005-0000-0000-0000D2580000}"/>
    <cellStyle name="Heading 4 37 3" xfId="22741" xr:uid="{00000000-0005-0000-0000-0000D3580000}"/>
    <cellStyle name="Heading 4 37 4" xfId="22742" xr:uid="{00000000-0005-0000-0000-0000D4580000}"/>
    <cellStyle name="Heading 4 37 5" xfId="22743" xr:uid="{00000000-0005-0000-0000-0000D5580000}"/>
    <cellStyle name="Heading 4 38" xfId="22744" xr:uid="{00000000-0005-0000-0000-0000D6580000}"/>
    <cellStyle name="Heading 4 38 2" xfId="22745" xr:uid="{00000000-0005-0000-0000-0000D7580000}"/>
    <cellStyle name="Heading 4 38 2 2" xfId="22746" xr:uid="{00000000-0005-0000-0000-0000D8580000}"/>
    <cellStyle name="Heading 4 38 2 2 2" xfId="22747" xr:uid="{00000000-0005-0000-0000-0000D9580000}"/>
    <cellStyle name="Heading 4 38 2 3" xfId="22748" xr:uid="{00000000-0005-0000-0000-0000DA580000}"/>
    <cellStyle name="Heading 4 38 3" xfId="22749" xr:uid="{00000000-0005-0000-0000-0000DB580000}"/>
    <cellStyle name="Heading 4 38 4" xfId="22750" xr:uid="{00000000-0005-0000-0000-0000DC580000}"/>
    <cellStyle name="Heading 4 38 5" xfId="22751" xr:uid="{00000000-0005-0000-0000-0000DD580000}"/>
    <cellStyle name="Heading 4 39" xfId="22752" xr:uid="{00000000-0005-0000-0000-0000DE580000}"/>
    <cellStyle name="Heading 4 39 2" xfId="22753" xr:uid="{00000000-0005-0000-0000-0000DF580000}"/>
    <cellStyle name="Heading 4 39 2 2" xfId="22754" xr:uid="{00000000-0005-0000-0000-0000E0580000}"/>
    <cellStyle name="Heading 4 39 2 2 2" xfId="22755" xr:uid="{00000000-0005-0000-0000-0000E1580000}"/>
    <cellStyle name="Heading 4 39 2 3" xfId="22756" xr:uid="{00000000-0005-0000-0000-0000E2580000}"/>
    <cellStyle name="Heading 4 39 3" xfId="22757" xr:uid="{00000000-0005-0000-0000-0000E3580000}"/>
    <cellStyle name="Heading 4 39 4" xfId="22758" xr:uid="{00000000-0005-0000-0000-0000E4580000}"/>
    <cellStyle name="Heading 4 39 5" xfId="22759" xr:uid="{00000000-0005-0000-0000-0000E5580000}"/>
    <cellStyle name="Heading 4 4" xfId="22760" xr:uid="{00000000-0005-0000-0000-0000E6580000}"/>
    <cellStyle name="Heading 4 4 2" xfId="22761" xr:uid="{00000000-0005-0000-0000-0000E7580000}"/>
    <cellStyle name="Heading 4 4 2 2" xfId="22762" xr:uid="{00000000-0005-0000-0000-0000E8580000}"/>
    <cellStyle name="Heading 4 4 2 2 2" xfId="22763" xr:uid="{00000000-0005-0000-0000-0000E9580000}"/>
    <cellStyle name="Heading 4 4 2 3" xfId="22764" xr:uid="{00000000-0005-0000-0000-0000EA580000}"/>
    <cellStyle name="Heading 4 4 3" xfId="22765" xr:uid="{00000000-0005-0000-0000-0000EB580000}"/>
    <cellStyle name="Heading 4 4 4" xfId="22766" xr:uid="{00000000-0005-0000-0000-0000EC580000}"/>
    <cellStyle name="Heading 4 4 5" xfId="22767" xr:uid="{00000000-0005-0000-0000-0000ED580000}"/>
    <cellStyle name="Heading 4 40" xfId="22768" xr:uid="{00000000-0005-0000-0000-0000EE580000}"/>
    <cellStyle name="Heading 4 40 2" xfId="22769" xr:uid="{00000000-0005-0000-0000-0000EF580000}"/>
    <cellStyle name="Heading 4 40 2 2" xfId="22770" xr:uid="{00000000-0005-0000-0000-0000F0580000}"/>
    <cellStyle name="Heading 4 40 2 2 2" xfId="22771" xr:uid="{00000000-0005-0000-0000-0000F1580000}"/>
    <cellStyle name="Heading 4 40 2 3" xfId="22772" xr:uid="{00000000-0005-0000-0000-0000F2580000}"/>
    <cellStyle name="Heading 4 40 3" xfId="22773" xr:uid="{00000000-0005-0000-0000-0000F3580000}"/>
    <cellStyle name="Heading 4 40 4" xfId="22774" xr:uid="{00000000-0005-0000-0000-0000F4580000}"/>
    <cellStyle name="Heading 4 40 5" xfId="22775" xr:uid="{00000000-0005-0000-0000-0000F5580000}"/>
    <cellStyle name="Heading 4 41" xfId="22776" xr:uid="{00000000-0005-0000-0000-0000F6580000}"/>
    <cellStyle name="Heading 4 41 2" xfId="22777" xr:uid="{00000000-0005-0000-0000-0000F7580000}"/>
    <cellStyle name="Heading 4 41 2 2" xfId="22778" xr:uid="{00000000-0005-0000-0000-0000F8580000}"/>
    <cellStyle name="Heading 4 41 2 2 2" xfId="22779" xr:uid="{00000000-0005-0000-0000-0000F9580000}"/>
    <cellStyle name="Heading 4 41 2 3" xfId="22780" xr:uid="{00000000-0005-0000-0000-0000FA580000}"/>
    <cellStyle name="Heading 4 41 3" xfId="22781" xr:uid="{00000000-0005-0000-0000-0000FB580000}"/>
    <cellStyle name="Heading 4 41 4" xfId="22782" xr:uid="{00000000-0005-0000-0000-0000FC580000}"/>
    <cellStyle name="Heading 4 41 5" xfId="22783" xr:uid="{00000000-0005-0000-0000-0000FD580000}"/>
    <cellStyle name="Heading 4 42" xfId="22784" xr:uid="{00000000-0005-0000-0000-0000FE580000}"/>
    <cellStyle name="Heading 4 42 2" xfId="22785" xr:uid="{00000000-0005-0000-0000-0000FF580000}"/>
    <cellStyle name="Heading 4 42 2 2" xfId="22786" xr:uid="{00000000-0005-0000-0000-000000590000}"/>
    <cellStyle name="Heading 4 42 2 2 2" xfId="22787" xr:uid="{00000000-0005-0000-0000-000001590000}"/>
    <cellStyle name="Heading 4 42 2 3" xfId="22788" xr:uid="{00000000-0005-0000-0000-000002590000}"/>
    <cellStyle name="Heading 4 42 3" xfId="22789" xr:uid="{00000000-0005-0000-0000-000003590000}"/>
    <cellStyle name="Heading 4 42 4" xfId="22790" xr:uid="{00000000-0005-0000-0000-000004590000}"/>
    <cellStyle name="Heading 4 42 5" xfId="22791" xr:uid="{00000000-0005-0000-0000-000005590000}"/>
    <cellStyle name="Heading 4 43" xfId="22792" xr:uid="{00000000-0005-0000-0000-000006590000}"/>
    <cellStyle name="Heading 4 43 2" xfId="22793" xr:uid="{00000000-0005-0000-0000-000007590000}"/>
    <cellStyle name="Heading 4 43 2 2" xfId="22794" xr:uid="{00000000-0005-0000-0000-000008590000}"/>
    <cellStyle name="Heading 4 43 2 2 2" xfId="22795" xr:uid="{00000000-0005-0000-0000-000009590000}"/>
    <cellStyle name="Heading 4 43 2 3" xfId="22796" xr:uid="{00000000-0005-0000-0000-00000A590000}"/>
    <cellStyle name="Heading 4 43 3" xfId="22797" xr:uid="{00000000-0005-0000-0000-00000B590000}"/>
    <cellStyle name="Heading 4 43 4" xfId="22798" xr:uid="{00000000-0005-0000-0000-00000C590000}"/>
    <cellStyle name="Heading 4 43 5" xfId="22799" xr:uid="{00000000-0005-0000-0000-00000D590000}"/>
    <cellStyle name="Heading 4 44" xfId="22800" xr:uid="{00000000-0005-0000-0000-00000E590000}"/>
    <cellStyle name="Heading 4 44 2" xfId="22801" xr:uid="{00000000-0005-0000-0000-00000F590000}"/>
    <cellStyle name="Heading 4 44 2 2" xfId="22802" xr:uid="{00000000-0005-0000-0000-000010590000}"/>
    <cellStyle name="Heading 4 44 2 2 2" xfId="22803" xr:uid="{00000000-0005-0000-0000-000011590000}"/>
    <cellStyle name="Heading 4 44 2 3" xfId="22804" xr:uid="{00000000-0005-0000-0000-000012590000}"/>
    <cellStyle name="Heading 4 44 3" xfId="22805" xr:uid="{00000000-0005-0000-0000-000013590000}"/>
    <cellStyle name="Heading 4 44 4" xfId="22806" xr:uid="{00000000-0005-0000-0000-000014590000}"/>
    <cellStyle name="Heading 4 44 5" xfId="22807" xr:uid="{00000000-0005-0000-0000-000015590000}"/>
    <cellStyle name="Heading 4 45" xfId="22808" xr:uid="{00000000-0005-0000-0000-000016590000}"/>
    <cellStyle name="Heading 4 45 2" xfId="22809" xr:uid="{00000000-0005-0000-0000-000017590000}"/>
    <cellStyle name="Heading 4 45 2 2" xfId="22810" xr:uid="{00000000-0005-0000-0000-000018590000}"/>
    <cellStyle name="Heading 4 45 2 2 2" xfId="22811" xr:uid="{00000000-0005-0000-0000-000019590000}"/>
    <cellStyle name="Heading 4 45 2 3" xfId="22812" xr:uid="{00000000-0005-0000-0000-00001A590000}"/>
    <cellStyle name="Heading 4 45 3" xfId="22813" xr:uid="{00000000-0005-0000-0000-00001B590000}"/>
    <cellStyle name="Heading 4 45 4" xfId="22814" xr:uid="{00000000-0005-0000-0000-00001C590000}"/>
    <cellStyle name="Heading 4 45 5" xfId="22815" xr:uid="{00000000-0005-0000-0000-00001D590000}"/>
    <cellStyle name="Heading 4 45 6" xfId="22816" xr:uid="{00000000-0005-0000-0000-00001E590000}"/>
    <cellStyle name="Heading 4 45 7" xfId="22817" xr:uid="{00000000-0005-0000-0000-00001F590000}"/>
    <cellStyle name="Heading 4 46" xfId="22818" xr:uid="{00000000-0005-0000-0000-000020590000}"/>
    <cellStyle name="Heading 4 46 2" xfId="22819" xr:uid="{00000000-0005-0000-0000-000021590000}"/>
    <cellStyle name="Heading 4 46 2 2" xfId="22820" xr:uid="{00000000-0005-0000-0000-000022590000}"/>
    <cellStyle name="Heading 4 46 2 2 2" xfId="22821" xr:uid="{00000000-0005-0000-0000-000023590000}"/>
    <cellStyle name="Heading 4 46 2 3" xfId="22822" xr:uid="{00000000-0005-0000-0000-000024590000}"/>
    <cellStyle name="Heading 4 46 3" xfId="22823" xr:uid="{00000000-0005-0000-0000-000025590000}"/>
    <cellStyle name="Heading 4 46 4" xfId="22824" xr:uid="{00000000-0005-0000-0000-000026590000}"/>
    <cellStyle name="Heading 4 46 5" xfId="22825" xr:uid="{00000000-0005-0000-0000-000027590000}"/>
    <cellStyle name="Heading 4 46 6" xfId="22826" xr:uid="{00000000-0005-0000-0000-000028590000}"/>
    <cellStyle name="Heading 4 46 7" xfId="22827" xr:uid="{00000000-0005-0000-0000-000029590000}"/>
    <cellStyle name="Heading 4 47" xfId="22828" xr:uid="{00000000-0005-0000-0000-00002A590000}"/>
    <cellStyle name="Heading 4 47 2" xfId="22829" xr:uid="{00000000-0005-0000-0000-00002B590000}"/>
    <cellStyle name="Heading 4 47 2 2" xfId="22830" xr:uid="{00000000-0005-0000-0000-00002C590000}"/>
    <cellStyle name="Heading 4 47 2 2 2" xfId="22831" xr:uid="{00000000-0005-0000-0000-00002D590000}"/>
    <cellStyle name="Heading 4 47 2 3" xfId="22832" xr:uid="{00000000-0005-0000-0000-00002E590000}"/>
    <cellStyle name="Heading 4 47 3" xfId="22833" xr:uid="{00000000-0005-0000-0000-00002F590000}"/>
    <cellStyle name="Heading 4 47 4" xfId="22834" xr:uid="{00000000-0005-0000-0000-000030590000}"/>
    <cellStyle name="Heading 4 47 5" xfId="22835" xr:uid="{00000000-0005-0000-0000-000031590000}"/>
    <cellStyle name="Heading 4 47 6" xfId="22836" xr:uid="{00000000-0005-0000-0000-000032590000}"/>
    <cellStyle name="Heading 4 47 7" xfId="22837" xr:uid="{00000000-0005-0000-0000-000033590000}"/>
    <cellStyle name="Heading 4 48" xfId="22838" xr:uid="{00000000-0005-0000-0000-000034590000}"/>
    <cellStyle name="Heading 4 48 2" xfId="22839" xr:uid="{00000000-0005-0000-0000-000035590000}"/>
    <cellStyle name="Heading 4 48 2 2" xfId="22840" xr:uid="{00000000-0005-0000-0000-000036590000}"/>
    <cellStyle name="Heading 4 48 2 2 2" xfId="22841" xr:uid="{00000000-0005-0000-0000-000037590000}"/>
    <cellStyle name="Heading 4 48 3" xfId="22842" xr:uid="{00000000-0005-0000-0000-000038590000}"/>
    <cellStyle name="Heading 4 48 4" xfId="22843" xr:uid="{00000000-0005-0000-0000-000039590000}"/>
    <cellStyle name="Heading 4 48 5" xfId="22844" xr:uid="{00000000-0005-0000-0000-00003A590000}"/>
    <cellStyle name="Heading 4 48 6" xfId="22845" xr:uid="{00000000-0005-0000-0000-00003B590000}"/>
    <cellStyle name="Heading 4 49" xfId="22846" xr:uid="{00000000-0005-0000-0000-00003C590000}"/>
    <cellStyle name="Heading 4 49 2" xfId="22847" xr:uid="{00000000-0005-0000-0000-00003D590000}"/>
    <cellStyle name="Heading 4 49 2 2" xfId="22848" xr:uid="{00000000-0005-0000-0000-00003E590000}"/>
    <cellStyle name="Heading 4 49 2 2 2" xfId="22849" xr:uid="{00000000-0005-0000-0000-00003F590000}"/>
    <cellStyle name="Heading 4 49 2 3" xfId="22850" xr:uid="{00000000-0005-0000-0000-000040590000}"/>
    <cellStyle name="Heading 4 49 3" xfId="22851" xr:uid="{00000000-0005-0000-0000-000041590000}"/>
    <cellStyle name="Heading 4 49 4" xfId="22852" xr:uid="{00000000-0005-0000-0000-000042590000}"/>
    <cellStyle name="Heading 4 49 5" xfId="22853" xr:uid="{00000000-0005-0000-0000-000043590000}"/>
    <cellStyle name="Heading 4 49 6" xfId="22854" xr:uid="{00000000-0005-0000-0000-000044590000}"/>
    <cellStyle name="Heading 4 49 7" xfId="22855" xr:uid="{00000000-0005-0000-0000-000045590000}"/>
    <cellStyle name="Heading 4 5" xfId="22856" xr:uid="{00000000-0005-0000-0000-000046590000}"/>
    <cellStyle name="Heading 4 5 2" xfId="22857" xr:uid="{00000000-0005-0000-0000-000047590000}"/>
    <cellStyle name="Heading 4 5 2 2" xfId="22858" xr:uid="{00000000-0005-0000-0000-000048590000}"/>
    <cellStyle name="Heading 4 5 2 2 2" xfId="22859" xr:uid="{00000000-0005-0000-0000-000049590000}"/>
    <cellStyle name="Heading 4 5 2 3" xfId="22860" xr:uid="{00000000-0005-0000-0000-00004A590000}"/>
    <cellStyle name="Heading 4 5 3" xfId="22861" xr:uid="{00000000-0005-0000-0000-00004B590000}"/>
    <cellStyle name="Heading 4 5 4" xfId="22862" xr:uid="{00000000-0005-0000-0000-00004C590000}"/>
    <cellStyle name="Heading 4 5 5" xfId="22863" xr:uid="{00000000-0005-0000-0000-00004D590000}"/>
    <cellStyle name="Heading 4 50" xfId="22864" xr:uid="{00000000-0005-0000-0000-00004E590000}"/>
    <cellStyle name="Heading 4 51" xfId="22865" xr:uid="{00000000-0005-0000-0000-00004F590000}"/>
    <cellStyle name="Heading 4 52" xfId="22866" xr:uid="{00000000-0005-0000-0000-000050590000}"/>
    <cellStyle name="Heading 4 53" xfId="22867" xr:uid="{00000000-0005-0000-0000-000051590000}"/>
    <cellStyle name="Heading 4 54" xfId="22868" xr:uid="{00000000-0005-0000-0000-000052590000}"/>
    <cellStyle name="Heading 4 55" xfId="22869" xr:uid="{00000000-0005-0000-0000-000053590000}"/>
    <cellStyle name="Heading 4 56" xfId="22870" xr:uid="{00000000-0005-0000-0000-000054590000}"/>
    <cellStyle name="Heading 4 57" xfId="22871" xr:uid="{00000000-0005-0000-0000-000055590000}"/>
    <cellStyle name="Heading 4 58" xfId="22872" xr:uid="{00000000-0005-0000-0000-000056590000}"/>
    <cellStyle name="Heading 4 59" xfId="22873" xr:uid="{00000000-0005-0000-0000-000057590000}"/>
    <cellStyle name="Heading 4 6" xfId="22874" xr:uid="{00000000-0005-0000-0000-000058590000}"/>
    <cellStyle name="Heading 4 6 2" xfId="22875" xr:uid="{00000000-0005-0000-0000-000059590000}"/>
    <cellStyle name="Heading 4 6 2 2" xfId="22876" xr:uid="{00000000-0005-0000-0000-00005A590000}"/>
    <cellStyle name="Heading 4 6 2 2 2" xfId="22877" xr:uid="{00000000-0005-0000-0000-00005B590000}"/>
    <cellStyle name="Heading 4 6 2 3" xfId="22878" xr:uid="{00000000-0005-0000-0000-00005C590000}"/>
    <cellStyle name="Heading 4 6 3" xfId="22879" xr:uid="{00000000-0005-0000-0000-00005D590000}"/>
    <cellStyle name="Heading 4 6 4" xfId="22880" xr:uid="{00000000-0005-0000-0000-00005E590000}"/>
    <cellStyle name="Heading 4 6 5" xfId="22881" xr:uid="{00000000-0005-0000-0000-00005F590000}"/>
    <cellStyle name="Heading 4 60" xfId="22882" xr:uid="{00000000-0005-0000-0000-000060590000}"/>
    <cellStyle name="Heading 4 61" xfId="22883" xr:uid="{00000000-0005-0000-0000-000061590000}"/>
    <cellStyle name="Heading 4 62" xfId="22884" xr:uid="{00000000-0005-0000-0000-000062590000}"/>
    <cellStyle name="Heading 4 63" xfId="22885" xr:uid="{00000000-0005-0000-0000-000063590000}"/>
    <cellStyle name="Heading 4 64" xfId="22886" xr:uid="{00000000-0005-0000-0000-000064590000}"/>
    <cellStyle name="Heading 4 65" xfId="22887" xr:uid="{00000000-0005-0000-0000-000065590000}"/>
    <cellStyle name="Heading 4 66" xfId="22888" xr:uid="{00000000-0005-0000-0000-000066590000}"/>
    <cellStyle name="Heading 4 67" xfId="22889" xr:uid="{00000000-0005-0000-0000-000067590000}"/>
    <cellStyle name="Heading 4 68" xfId="22890" xr:uid="{00000000-0005-0000-0000-000068590000}"/>
    <cellStyle name="Heading 4 69" xfId="22891" xr:uid="{00000000-0005-0000-0000-000069590000}"/>
    <cellStyle name="Heading 4 7" xfId="22892" xr:uid="{00000000-0005-0000-0000-00006A590000}"/>
    <cellStyle name="Heading 4 7 2" xfId="22893" xr:uid="{00000000-0005-0000-0000-00006B590000}"/>
    <cellStyle name="Heading 4 7 2 2" xfId="22894" xr:uid="{00000000-0005-0000-0000-00006C590000}"/>
    <cellStyle name="Heading 4 7 2 2 2" xfId="22895" xr:uid="{00000000-0005-0000-0000-00006D590000}"/>
    <cellStyle name="Heading 4 7 2 3" xfId="22896" xr:uid="{00000000-0005-0000-0000-00006E590000}"/>
    <cellStyle name="Heading 4 7 3" xfId="22897" xr:uid="{00000000-0005-0000-0000-00006F590000}"/>
    <cellStyle name="Heading 4 7 4" xfId="22898" xr:uid="{00000000-0005-0000-0000-000070590000}"/>
    <cellStyle name="Heading 4 7 5" xfId="22899" xr:uid="{00000000-0005-0000-0000-000071590000}"/>
    <cellStyle name="Heading 4 70" xfId="22900" xr:uid="{00000000-0005-0000-0000-000072590000}"/>
    <cellStyle name="Heading 4 71" xfId="22901" xr:uid="{00000000-0005-0000-0000-000073590000}"/>
    <cellStyle name="Heading 4 72" xfId="22902" xr:uid="{00000000-0005-0000-0000-000074590000}"/>
    <cellStyle name="Heading 4 73" xfId="22903" xr:uid="{00000000-0005-0000-0000-000075590000}"/>
    <cellStyle name="Heading 4 74" xfId="22904" xr:uid="{00000000-0005-0000-0000-000076590000}"/>
    <cellStyle name="Heading 4 75" xfId="22905" xr:uid="{00000000-0005-0000-0000-000077590000}"/>
    <cellStyle name="Heading 4 76" xfId="22906" xr:uid="{00000000-0005-0000-0000-000078590000}"/>
    <cellStyle name="Heading 4 77" xfId="22907" xr:uid="{00000000-0005-0000-0000-000079590000}"/>
    <cellStyle name="Heading 4 78" xfId="22908" xr:uid="{00000000-0005-0000-0000-00007A590000}"/>
    <cellStyle name="Heading 4 79" xfId="22909" xr:uid="{00000000-0005-0000-0000-00007B590000}"/>
    <cellStyle name="Heading 4 8" xfId="22910" xr:uid="{00000000-0005-0000-0000-00007C590000}"/>
    <cellStyle name="Heading 4 8 2" xfId="22911" xr:uid="{00000000-0005-0000-0000-00007D590000}"/>
    <cellStyle name="Heading 4 8 2 2" xfId="22912" xr:uid="{00000000-0005-0000-0000-00007E590000}"/>
    <cellStyle name="Heading 4 8 2 2 2" xfId="22913" xr:uid="{00000000-0005-0000-0000-00007F590000}"/>
    <cellStyle name="Heading 4 8 2 3" xfId="22914" xr:uid="{00000000-0005-0000-0000-000080590000}"/>
    <cellStyle name="Heading 4 8 3" xfId="22915" xr:uid="{00000000-0005-0000-0000-000081590000}"/>
    <cellStyle name="Heading 4 8 4" xfId="22916" xr:uid="{00000000-0005-0000-0000-000082590000}"/>
    <cellStyle name="Heading 4 8 5" xfId="22917" xr:uid="{00000000-0005-0000-0000-000083590000}"/>
    <cellStyle name="Heading 4 80" xfId="22918" xr:uid="{00000000-0005-0000-0000-000084590000}"/>
    <cellStyle name="Heading 4 81" xfId="22919" xr:uid="{00000000-0005-0000-0000-000085590000}"/>
    <cellStyle name="Heading 4 82" xfId="22920" xr:uid="{00000000-0005-0000-0000-000086590000}"/>
    <cellStyle name="Heading 4 83" xfId="22921" xr:uid="{00000000-0005-0000-0000-000087590000}"/>
    <cellStyle name="Heading 4 84" xfId="22922" xr:uid="{00000000-0005-0000-0000-000088590000}"/>
    <cellStyle name="Heading 4 85" xfId="22923" xr:uid="{00000000-0005-0000-0000-000089590000}"/>
    <cellStyle name="Heading 4 86" xfId="22924" xr:uid="{00000000-0005-0000-0000-00008A590000}"/>
    <cellStyle name="Heading 4 87" xfId="22925" xr:uid="{00000000-0005-0000-0000-00008B590000}"/>
    <cellStyle name="Heading 4 88" xfId="22926" xr:uid="{00000000-0005-0000-0000-00008C590000}"/>
    <cellStyle name="Heading 4 89" xfId="22927" xr:uid="{00000000-0005-0000-0000-00008D590000}"/>
    <cellStyle name="Heading 4 9" xfId="22928" xr:uid="{00000000-0005-0000-0000-00008E590000}"/>
    <cellStyle name="Heading 4 9 2" xfId="22929" xr:uid="{00000000-0005-0000-0000-00008F590000}"/>
    <cellStyle name="Heading 4 9 2 2" xfId="22930" xr:uid="{00000000-0005-0000-0000-000090590000}"/>
    <cellStyle name="Heading 4 9 2 2 2" xfId="22931" xr:uid="{00000000-0005-0000-0000-000091590000}"/>
    <cellStyle name="Heading 4 9 2 3" xfId="22932" xr:uid="{00000000-0005-0000-0000-000092590000}"/>
    <cellStyle name="Heading 4 9 3" xfId="22933" xr:uid="{00000000-0005-0000-0000-000093590000}"/>
    <cellStyle name="Heading 4 9 4" xfId="22934" xr:uid="{00000000-0005-0000-0000-000094590000}"/>
    <cellStyle name="Heading 4 9 5" xfId="22935" xr:uid="{00000000-0005-0000-0000-000095590000}"/>
    <cellStyle name="Heading 4 90" xfId="22936" xr:uid="{00000000-0005-0000-0000-000096590000}"/>
    <cellStyle name="Heading 4 91" xfId="22937" xr:uid="{00000000-0005-0000-0000-000097590000}"/>
    <cellStyle name="Heading 4 92" xfId="22938" xr:uid="{00000000-0005-0000-0000-000098590000}"/>
    <cellStyle name="Heading 4 93" xfId="22939" xr:uid="{00000000-0005-0000-0000-000099590000}"/>
    <cellStyle name="Heading 4 94" xfId="22940" xr:uid="{00000000-0005-0000-0000-00009A590000}"/>
    <cellStyle name="Heading 4 95" xfId="22941" xr:uid="{00000000-0005-0000-0000-00009B590000}"/>
    <cellStyle name="Heading 4 96" xfId="22942" xr:uid="{00000000-0005-0000-0000-00009C590000}"/>
    <cellStyle name="Heading 4 97" xfId="22943" xr:uid="{00000000-0005-0000-0000-00009D590000}"/>
    <cellStyle name="Heading 4 98" xfId="22944" xr:uid="{00000000-0005-0000-0000-00009E590000}"/>
    <cellStyle name="Heading 4 99" xfId="22945" xr:uid="{00000000-0005-0000-0000-00009F590000}"/>
    <cellStyle name="Hyperlink" xfId="1" builtinId="8"/>
    <cellStyle name="Hyperlink 2" xfId="22946" xr:uid="{00000000-0005-0000-0000-0000A1590000}"/>
    <cellStyle name="Hyperlink 3" xfId="22947" xr:uid="{00000000-0005-0000-0000-0000A2590000}"/>
    <cellStyle name="Input 10" xfId="22948" xr:uid="{00000000-0005-0000-0000-0000A3590000}"/>
    <cellStyle name="Input 11" xfId="22949" xr:uid="{00000000-0005-0000-0000-0000A4590000}"/>
    <cellStyle name="Input 12" xfId="22950" xr:uid="{00000000-0005-0000-0000-0000A5590000}"/>
    <cellStyle name="Input 13" xfId="22951" xr:uid="{00000000-0005-0000-0000-0000A6590000}"/>
    <cellStyle name="Input 14" xfId="22952" xr:uid="{00000000-0005-0000-0000-0000A7590000}"/>
    <cellStyle name="Input 15" xfId="22953" xr:uid="{00000000-0005-0000-0000-0000A8590000}"/>
    <cellStyle name="Input 16" xfId="22954" xr:uid="{00000000-0005-0000-0000-0000A9590000}"/>
    <cellStyle name="Input 17" xfId="22955" xr:uid="{00000000-0005-0000-0000-0000AA590000}"/>
    <cellStyle name="Input 18" xfId="22956" xr:uid="{00000000-0005-0000-0000-0000AB590000}"/>
    <cellStyle name="Input 19" xfId="22957" xr:uid="{00000000-0005-0000-0000-0000AC590000}"/>
    <cellStyle name="Input 2" xfId="22958" xr:uid="{00000000-0005-0000-0000-0000AD590000}"/>
    <cellStyle name="Input 2 2" xfId="22959" xr:uid="{00000000-0005-0000-0000-0000AE590000}"/>
    <cellStyle name="Input 2 2 2" xfId="22960" xr:uid="{00000000-0005-0000-0000-0000AF590000}"/>
    <cellStyle name="Input 2 2 2 2" xfId="22961" xr:uid="{00000000-0005-0000-0000-0000B0590000}"/>
    <cellStyle name="Input 2 2 2 2 2" xfId="22962" xr:uid="{00000000-0005-0000-0000-0000B1590000}"/>
    <cellStyle name="Input 2 2 2 2 3" xfId="22963" xr:uid="{00000000-0005-0000-0000-0000B2590000}"/>
    <cellStyle name="Input 2 2 2 3" xfId="22964" xr:uid="{00000000-0005-0000-0000-0000B3590000}"/>
    <cellStyle name="Input 2 2 3" xfId="22965" xr:uid="{00000000-0005-0000-0000-0000B4590000}"/>
    <cellStyle name="Input 2 2 4" xfId="22966" xr:uid="{00000000-0005-0000-0000-0000B5590000}"/>
    <cellStyle name="Input 2 3" xfId="22967" xr:uid="{00000000-0005-0000-0000-0000B6590000}"/>
    <cellStyle name="Input 2 3 2" xfId="22968" xr:uid="{00000000-0005-0000-0000-0000B7590000}"/>
    <cellStyle name="Input 2 3 2 2" xfId="22969" xr:uid="{00000000-0005-0000-0000-0000B8590000}"/>
    <cellStyle name="Input 2 3 2 2 2" xfId="22970" xr:uid="{00000000-0005-0000-0000-0000B9590000}"/>
    <cellStyle name="Input 2 3 3" xfId="22971" xr:uid="{00000000-0005-0000-0000-0000BA590000}"/>
    <cellStyle name="Input 2 4" xfId="22972" xr:uid="{00000000-0005-0000-0000-0000BB590000}"/>
    <cellStyle name="Input 2 4 2" xfId="22973" xr:uid="{00000000-0005-0000-0000-0000BC590000}"/>
    <cellStyle name="Input 2 4 2 2" xfId="22974" xr:uid="{00000000-0005-0000-0000-0000BD590000}"/>
    <cellStyle name="Input 2 4 2 2 2" xfId="22975" xr:uid="{00000000-0005-0000-0000-0000BE590000}"/>
    <cellStyle name="Input 2 4 3" xfId="22976" xr:uid="{00000000-0005-0000-0000-0000BF590000}"/>
    <cellStyle name="Input 2 5" xfId="22977" xr:uid="{00000000-0005-0000-0000-0000C0590000}"/>
    <cellStyle name="Input 2 5 2" xfId="22978" xr:uid="{00000000-0005-0000-0000-0000C1590000}"/>
    <cellStyle name="Input 2 5 2 2" xfId="22979" xr:uid="{00000000-0005-0000-0000-0000C2590000}"/>
    <cellStyle name="Input 2 6" xfId="22980" xr:uid="{00000000-0005-0000-0000-0000C3590000}"/>
    <cellStyle name="Input 2 7" xfId="22981" xr:uid="{00000000-0005-0000-0000-0000C4590000}"/>
    <cellStyle name="Input 2 8" xfId="22982" xr:uid="{00000000-0005-0000-0000-0000C5590000}"/>
    <cellStyle name="Input 20" xfId="22983" xr:uid="{00000000-0005-0000-0000-0000C6590000}"/>
    <cellStyle name="Input 21" xfId="22984" xr:uid="{00000000-0005-0000-0000-0000C7590000}"/>
    <cellStyle name="Input 22" xfId="22985" xr:uid="{00000000-0005-0000-0000-0000C8590000}"/>
    <cellStyle name="Input 23" xfId="22986" xr:uid="{00000000-0005-0000-0000-0000C9590000}"/>
    <cellStyle name="Input 24" xfId="22987" xr:uid="{00000000-0005-0000-0000-0000CA590000}"/>
    <cellStyle name="Input 25" xfId="22988" xr:uid="{00000000-0005-0000-0000-0000CB590000}"/>
    <cellStyle name="Input 26" xfId="22989" xr:uid="{00000000-0005-0000-0000-0000CC590000}"/>
    <cellStyle name="Input 27" xfId="22990" xr:uid="{00000000-0005-0000-0000-0000CD590000}"/>
    <cellStyle name="Input 28" xfId="22991" xr:uid="{00000000-0005-0000-0000-0000CE590000}"/>
    <cellStyle name="Input 29" xfId="22992" xr:uid="{00000000-0005-0000-0000-0000CF590000}"/>
    <cellStyle name="Input 3" xfId="22993" xr:uid="{00000000-0005-0000-0000-0000D0590000}"/>
    <cellStyle name="Input 3 2" xfId="22994" xr:uid="{00000000-0005-0000-0000-0000D1590000}"/>
    <cellStyle name="Input 3 2 2" xfId="22995" xr:uid="{00000000-0005-0000-0000-0000D2590000}"/>
    <cellStyle name="Input 3 2 2 2" xfId="22996" xr:uid="{00000000-0005-0000-0000-0000D3590000}"/>
    <cellStyle name="Input 3 2 3" xfId="22997" xr:uid="{00000000-0005-0000-0000-0000D4590000}"/>
    <cellStyle name="Input 3 3" xfId="22998" xr:uid="{00000000-0005-0000-0000-0000D5590000}"/>
    <cellStyle name="Input 3 4" xfId="22999" xr:uid="{00000000-0005-0000-0000-0000D6590000}"/>
    <cellStyle name="Input 3 5" xfId="23000" xr:uid="{00000000-0005-0000-0000-0000D7590000}"/>
    <cellStyle name="Input 3 6" xfId="23001" xr:uid="{00000000-0005-0000-0000-0000D8590000}"/>
    <cellStyle name="Input 3 7" xfId="23002" xr:uid="{00000000-0005-0000-0000-0000D9590000}"/>
    <cellStyle name="Input 30" xfId="23003" xr:uid="{00000000-0005-0000-0000-0000DA590000}"/>
    <cellStyle name="Input 31" xfId="23004" xr:uid="{00000000-0005-0000-0000-0000DB590000}"/>
    <cellStyle name="Input 32" xfId="23005" xr:uid="{00000000-0005-0000-0000-0000DC590000}"/>
    <cellStyle name="Input 33" xfId="23006" xr:uid="{00000000-0005-0000-0000-0000DD590000}"/>
    <cellStyle name="Input 34" xfId="23007" xr:uid="{00000000-0005-0000-0000-0000DE590000}"/>
    <cellStyle name="Input 35" xfId="23008" xr:uid="{00000000-0005-0000-0000-0000DF590000}"/>
    <cellStyle name="Input 36" xfId="23009" xr:uid="{00000000-0005-0000-0000-0000E0590000}"/>
    <cellStyle name="Input 37" xfId="23010" xr:uid="{00000000-0005-0000-0000-0000E1590000}"/>
    <cellStyle name="Input 38" xfId="23011" xr:uid="{00000000-0005-0000-0000-0000E2590000}"/>
    <cellStyle name="Input 39" xfId="23012" xr:uid="{00000000-0005-0000-0000-0000E3590000}"/>
    <cellStyle name="Input 4" xfId="23013" xr:uid="{00000000-0005-0000-0000-0000E4590000}"/>
    <cellStyle name="Input 4 2" xfId="23014" xr:uid="{00000000-0005-0000-0000-0000E5590000}"/>
    <cellStyle name="Input 4 2 2" xfId="23015" xr:uid="{00000000-0005-0000-0000-0000E6590000}"/>
    <cellStyle name="Input 4 2 2 2" xfId="23016" xr:uid="{00000000-0005-0000-0000-0000E7590000}"/>
    <cellStyle name="Input 4 2 3" xfId="23017" xr:uid="{00000000-0005-0000-0000-0000E8590000}"/>
    <cellStyle name="Input 4 3" xfId="23018" xr:uid="{00000000-0005-0000-0000-0000E9590000}"/>
    <cellStyle name="Input 4 4" xfId="23019" xr:uid="{00000000-0005-0000-0000-0000EA590000}"/>
    <cellStyle name="Input 4 5" xfId="23020" xr:uid="{00000000-0005-0000-0000-0000EB590000}"/>
    <cellStyle name="Input 4 6" xfId="23021" xr:uid="{00000000-0005-0000-0000-0000EC590000}"/>
    <cellStyle name="Input 4 7" xfId="23022" xr:uid="{00000000-0005-0000-0000-0000ED590000}"/>
    <cellStyle name="Input 40" xfId="23023" xr:uid="{00000000-0005-0000-0000-0000EE590000}"/>
    <cellStyle name="Input 41" xfId="23024" xr:uid="{00000000-0005-0000-0000-0000EF590000}"/>
    <cellStyle name="Input 42" xfId="23025" xr:uid="{00000000-0005-0000-0000-0000F0590000}"/>
    <cellStyle name="Input 43" xfId="23026" xr:uid="{00000000-0005-0000-0000-0000F1590000}"/>
    <cellStyle name="Input 44" xfId="23027" xr:uid="{00000000-0005-0000-0000-0000F2590000}"/>
    <cellStyle name="Input 45" xfId="23028" xr:uid="{00000000-0005-0000-0000-0000F3590000}"/>
    <cellStyle name="Input 46" xfId="23029" xr:uid="{00000000-0005-0000-0000-0000F4590000}"/>
    <cellStyle name="Input 47" xfId="23030" xr:uid="{00000000-0005-0000-0000-0000F5590000}"/>
    <cellStyle name="Input 48" xfId="23031" xr:uid="{00000000-0005-0000-0000-0000F6590000}"/>
    <cellStyle name="Input 49" xfId="23032" xr:uid="{00000000-0005-0000-0000-0000F7590000}"/>
    <cellStyle name="Input 5" xfId="23033" xr:uid="{00000000-0005-0000-0000-0000F8590000}"/>
    <cellStyle name="Input 50" xfId="23034" xr:uid="{00000000-0005-0000-0000-0000F9590000}"/>
    <cellStyle name="Input 51" xfId="23035" xr:uid="{00000000-0005-0000-0000-0000FA590000}"/>
    <cellStyle name="Input 52" xfId="23036" xr:uid="{00000000-0005-0000-0000-0000FB590000}"/>
    <cellStyle name="Input 53" xfId="23037" xr:uid="{00000000-0005-0000-0000-0000FC590000}"/>
    <cellStyle name="Input 54" xfId="23038" xr:uid="{00000000-0005-0000-0000-0000FD590000}"/>
    <cellStyle name="Input 55" xfId="23039" xr:uid="{00000000-0005-0000-0000-0000FE590000}"/>
    <cellStyle name="Input 56" xfId="23040" xr:uid="{00000000-0005-0000-0000-0000FF590000}"/>
    <cellStyle name="Input 57" xfId="23041" xr:uid="{00000000-0005-0000-0000-0000005A0000}"/>
    <cellStyle name="Input 58" xfId="23042" xr:uid="{00000000-0005-0000-0000-0000015A0000}"/>
    <cellStyle name="Input 59" xfId="23043" xr:uid="{00000000-0005-0000-0000-0000025A0000}"/>
    <cellStyle name="Input 6" xfId="23044" xr:uid="{00000000-0005-0000-0000-0000035A0000}"/>
    <cellStyle name="Input 60" xfId="23045" xr:uid="{00000000-0005-0000-0000-0000045A0000}"/>
    <cellStyle name="Input 61" xfId="23046" xr:uid="{00000000-0005-0000-0000-0000055A0000}"/>
    <cellStyle name="Input 62" xfId="23047" xr:uid="{00000000-0005-0000-0000-0000065A0000}"/>
    <cellStyle name="Input 63" xfId="23048" xr:uid="{00000000-0005-0000-0000-0000075A0000}"/>
    <cellStyle name="Input 64" xfId="23049" xr:uid="{00000000-0005-0000-0000-0000085A0000}"/>
    <cellStyle name="Input 65" xfId="23050" xr:uid="{00000000-0005-0000-0000-0000095A0000}"/>
    <cellStyle name="Input 66" xfId="23051" xr:uid="{00000000-0005-0000-0000-00000A5A0000}"/>
    <cellStyle name="Input 67" xfId="23052" xr:uid="{00000000-0005-0000-0000-00000B5A0000}"/>
    <cellStyle name="Input 68" xfId="23053" xr:uid="{00000000-0005-0000-0000-00000C5A0000}"/>
    <cellStyle name="Input 69" xfId="23054" xr:uid="{00000000-0005-0000-0000-00000D5A0000}"/>
    <cellStyle name="Input 7" xfId="23055" xr:uid="{00000000-0005-0000-0000-00000E5A0000}"/>
    <cellStyle name="Input 70" xfId="23056" xr:uid="{00000000-0005-0000-0000-00000F5A0000}"/>
    <cellStyle name="Input 71" xfId="23057" xr:uid="{00000000-0005-0000-0000-0000105A0000}"/>
    <cellStyle name="Input 72" xfId="23058" xr:uid="{00000000-0005-0000-0000-0000115A0000}"/>
    <cellStyle name="Input 73" xfId="23059" xr:uid="{00000000-0005-0000-0000-0000125A0000}"/>
    <cellStyle name="Input 74" xfId="23060" xr:uid="{00000000-0005-0000-0000-0000135A0000}"/>
    <cellStyle name="Input 75" xfId="23061" xr:uid="{00000000-0005-0000-0000-0000145A0000}"/>
    <cellStyle name="Input 8" xfId="23062" xr:uid="{00000000-0005-0000-0000-0000155A0000}"/>
    <cellStyle name="Input 9" xfId="23063" xr:uid="{00000000-0005-0000-0000-0000165A0000}"/>
    <cellStyle name="Linked Cell 10" xfId="23064" xr:uid="{00000000-0005-0000-0000-0000175A0000}"/>
    <cellStyle name="Linked Cell 11" xfId="23065" xr:uid="{00000000-0005-0000-0000-0000185A0000}"/>
    <cellStyle name="Linked Cell 12" xfId="23066" xr:uid="{00000000-0005-0000-0000-0000195A0000}"/>
    <cellStyle name="Linked Cell 13" xfId="23067" xr:uid="{00000000-0005-0000-0000-00001A5A0000}"/>
    <cellStyle name="Linked Cell 14" xfId="23068" xr:uid="{00000000-0005-0000-0000-00001B5A0000}"/>
    <cellStyle name="Linked Cell 15" xfId="23069" xr:uid="{00000000-0005-0000-0000-00001C5A0000}"/>
    <cellStyle name="Linked Cell 16" xfId="23070" xr:uid="{00000000-0005-0000-0000-00001D5A0000}"/>
    <cellStyle name="Linked Cell 17" xfId="23071" xr:uid="{00000000-0005-0000-0000-00001E5A0000}"/>
    <cellStyle name="Linked Cell 18" xfId="23072" xr:uid="{00000000-0005-0000-0000-00001F5A0000}"/>
    <cellStyle name="Linked Cell 19" xfId="23073" xr:uid="{00000000-0005-0000-0000-0000205A0000}"/>
    <cellStyle name="Linked Cell 2" xfId="23074" xr:uid="{00000000-0005-0000-0000-0000215A0000}"/>
    <cellStyle name="Linked Cell 2 2" xfId="23075" xr:uid="{00000000-0005-0000-0000-0000225A0000}"/>
    <cellStyle name="Linked Cell 2 2 2" xfId="23076" xr:uid="{00000000-0005-0000-0000-0000235A0000}"/>
    <cellStyle name="Linked Cell 2 2 2 2" xfId="23077" xr:uid="{00000000-0005-0000-0000-0000245A0000}"/>
    <cellStyle name="Linked Cell 2 2 2 2 2" xfId="23078" xr:uid="{00000000-0005-0000-0000-0000255A0000}"/>
    <cellStyle name="Linked Cell 2 2 2 2 3" xfId="23079" xr:uid="{00000000-0005-0000-0000-0000265A0000}"/>
    <cellStyle name="Linked Cell 2 2 2 3" xfId="23080" xr:uid="{00000000-0005-0000-0000-0000275A0000}"/>
    <cellStyle name="Linked Cell 2 2 3" xfId="23081" xr:uid="{00000000-0005-0000-0000-0000285A0000}"/>
    <cellStyle name="Linked Cell 2 2 4" xfId="23082" xr:uid="{00000000-0005-0000-0000-0000295A0000}"/>
    <cellStyle name="Linked Cell 2 3" xfId="23083" xr:uid="{00000000-0005-0000-0000-00002A5A0000}"/>
    <cellStyle name="Linked Cell 2 3 2" xfId="23084" xr:uid="{00000000-0005-0000-0000-00002B5A0000}"/>
    <cellStyle name="Linked Cell 2 3 2 2" xfId="23085" xr:uid="{00000000-0005-0000-0000-00002C5A0000}"/>
    <cellStyle name="Linked Cell 2 3 2 2 2" xfId="23086" xr:uid="{00000000-0005-0000-0000-00002D5A0000}"/>
    <cellStyle name="Linked Cell 2 3 3" xfId="23087" xr:uid="{00000000-0005-0000-0000-00002E5A0000}"/>
    <cellStyle name="Linked Cell 2 4" xfId="23088" xr:uid="{00000000-0005-0000-0000-00002F5A0000}"/>
    <cellStyle name="Linked Cell 2 4 2" xfId="23089" xr:uid="{00000000-0005-0000-0000-0000305A0000}"/>
    <cellStyle name="Linked Cell 2 4 2 2" xfId="23090" xr:uid="{00000000-0005-0000-0000-0000315A0000}"/>
    <cellStyle name="Linked Cell 2 4 2 2 2" xfId="23091" xr:uid="{00000000-0005-0000-0000-0000325A0000}"/>
    <cellStyle name="Linked Cell 2 4 3" xfId="23092" xr:uid="{00000000-0005-0000-0000-0000335A0000}"/>
    <cellStyle name="Linked Cell 2 5" xfId="23093" xr:uid="{00000000-0005-0000-0000-0000345A0000}"/>
    <cellStyle name="Linked Cell 2 5 2" xfId="23094" xr:uid="{00000000-0005-0000-0000-0000355A0000}"/>
    <cellStyle name="Linked Cell 2 5 2 2" xfId="23095" xr:uid="{00000000-0005-0000-0000-0000365A0000}"/>
    <cellStyle name="Linked Cell 2 6" xfId="23096" xr:uid="{00000000-0005-0000-0000-0000375A0000}"/>
    <cellStyle name="Linked Cell 2 7" xfId="23097" xr:uid="{00000000-0005-0000-0000-0000385A0000}"/>
    <cellStyle name="Linked Cell 2 8" xfId="23098" xr:uid="{00000000-0005-0000-0000-0000395A0000}"/>
    <cellStyle name="Linked Cell 20" xfId="23099" xr:uid="{00000000-0005-0000-0000-00003A5A0000}"/>
    <cellStyle name="Linked Cell 21" xfId="23100" xr:uid="{00000000-0005-0000-0000-00003B5A0000}"/>
    <cellStyle name="Linked Cell 22" xfId="23101" xr:uid="{00000000-0005-0000-0000-00003C5A0000}"/>
    <cellStyle name="Linked Cell 23" xfId="23102" xr:uid="{00000000-0005-0000-0000-00003D5A0000}"/>
    <cellStyle name="Linked Cell 24" xfId="23103" xr:uid="{00000000-0005-0000-0000-00003E5A0000}"/>
    <cellStyle name="Linked Cell 25" xfId="23104" xr:uid="{00000000-0005-0000-0000-00003F5A0000}"/>
    <cellStyle name="Linked Cell 26" xfId="23105" xr:uid="{00000000-0005-0000-0000-0000405A0000}"/>
    <cellStyle name="Linked Cell 27" xfId="23106" xr:uid="{00000000-0005-0000-0000-0000415A0000}"/>
    <cellStyle name="Linked Cell 28" xfId="23107" xr:uid="{00000000-0005-0000-0000-0000425A0000}"/>
    <cellStyle name="Linked Cell 29" xfId="23108" xr:uid="{00000000-0005-0000-0000-0000435A0000}"/>
    <cellStyle name="Linked Cell 3" xfId="23109" xr:uid="{00000000-0005-0000-0000-0000445A0000}"/>
    <cellStyle name="Linked Cell 3 2" xfId="23110" xr:uid="{00000000-0005-0000-0000-0000455A0000}"/>
    <cellStyle name="Linked Cell 3 2 2" xfId="23111" xr:uid="{00000000-0005-0000-0000-0000465A0000}"/>
    <cellStyle name="Linked Cell 3 2 2 2" xfId="23112" xr:uid="{00000000-0005-0000-0000-0000475A0000}"/>
    <cellStyle name="Linked Cell 3 2 3" xfId="23113" xr:uid="{00000000-0005-0000-0000-0000485A0000}"/>
    <cellStyle name="Linked Cell 3 3" xfId="23114" xr:uid="{00000000-0005-0000-0000-0000495A0000}"/>
    <cellStyle name="Linked Cell 3 4" xfId="23115" xr:uid="{00000000-0005-0000-0000-00004A5A0000}"/>
    <cellStyle name="Linked Cell 3 5" xfId="23116" xr:uid="{00000000-0005-0000-0000-00004B5A0000}"/>
    <cellStyle name="Linked Cell 3 6" xfId="23117" xr:uid="{00000000-0005-0000-0000-00004C5A0000}"/>
    <cellStyle name="Linked Cell 3 7" xfId="23118" xr:uid="{00000000-0005-0000-0000-00004D5A0000}"/>
    <cellStyle name="Linked Cell 30" xfId="23119" xr:uid="{00000000-0005-0000-0000-00004E5A0000}"/>
    <cellStyle name="Linked Cell 31" xfId="23120" xr:uid="{00000000-0005-0000-0000-00004F5A0000}"/>
    <cellStyle name="Linked Cell 32" xfId="23121" xr:uid="{00000000-0005-0000-0000-0000505A0000}"/>
    <cellStyle name="Linked Cell 33" xfId="23122" xr:uid="{00000000-0005-0000-0000-0000515A0000}"/>
    <cellStyle name="Linked Cell 34" xfId="23123" xr:uid="{00000000-0005-0000-0000-0000525A0000}"/>
    <cellStyle name="Linked Cell 35" xfId="23124" xr:uid="{00000000-0005-0000-0000-0000535A0000}"/>
    <cellStyle name="Linked Cell 36" xfId="23125" xr:uid="{00000000-0005-0000-0000-0000545A0000}"/>
    <cellStyle name="Linked Cell 37" xfId="23126" xr:uid="{00000000-0005-0000-0000-0000555A0000}"/>
    <cellStyle name="Linked Cell 38" xfId="23127" xr:uid="{00000000-0005-0000-0000-0000565A0000}"/>
    <cellStyle name="Linked Cell 39" xfId="23128" xr:uid="{00000000-0005-0000-0000-0000575A0000}"/>
    <cellStyle name="Linked Cell 4" xfId="23129" xr:uid="{00000000-0005-0000-0000-0000585A0000}"/>
    <cellStyle name="Linked Cell 4 2" xfId="23130" xr:uid="{00000000-0005-0000-0000-0000595A0000}"/>
    <cellStyle name="Linked Cell 4 2 2" xfId="23131" xr:uid="{00000000-0005-0000-0000-00005A5A0000}"/>
    <cellStyle name="Linked Cell 4 2 2 2" xfId="23132" xr:uid="{00000000-0005-0000-0000-00005B5A0000}"/>
    <cellStyle name="Linked Cell 4 2 3" xfId="23133" xr:uid="{00000000-0005-0000-0000-00005C5A0000}"/>
    <cellStyle name="Linked Cell 4 3" xfId="23134" xr:uid="{00000000-0005-0000-0000-00005D5A0000}"/>
    <cellStyle name="Linked Cell 4 4" xfId="23135" xr:uid="{00000000-0005-0000-0000-00005E5A0000}"/>
    <cellStyle name="Linked Cell 4 5" xfId="23136" xr:uid="{00000000-0005-0000-0000-00005F5A0000}"/>
    <cellStyle name="Linked Cell 4 6" xfId="23137" xr:uid="{00000000-0005-0000-0000-0000605A0000}"/>
    <cellStyle name="Linked Cell 4 7" xfId="23138" xr:uid="{00000000-0005-0000-0000-0000615A0000}"/>
    <cellStyle name="Linked Cell 40" xfId="23139" xr:uid="{00000000-0005-0000-0000-0000625A0000}"/>
    <cellStyle name="Linked Cell 41" xfId="23140" xr:uid="{00000000-0005-0000-0000-0000635A0000}"/>
    <cellStyle name="Linked Cell 42" xfId="23141" xr:uid="{00000000-0005-0000-0000-0000645A0000}"/>
    <cellStyle name="Linked Cell 43" xfId="23142" xr:uid="{00000000-0005-0000-0000-0000655A0000}"/>
    <cellStyle name="Linked Cell 44" xfId="23143" xr:uid="{00000000-0005-0000-0000-0000665A0000}"/>
    <cellStyle name="Linked Cell 45" xfId="23144" xr:uid="{00000000-0005-0000-0000-0000675A0000}"/>
    <cellStyle name="Linked Cell 46" xfId="23145" xr:uid="{00000000-0005-0000-0000-0000685A0000}"/>
    <cellStyle name="Linked Cell 47" xfId="23146" xr:uid="{00000000-0005-0000-0000-0000695A0000}"/>
    <cellStyle name="Linked Cell 48" xfId="23147" xr:uid="{00000000-0005-0000-0000-00006A5A0000}"/>
    <cellStyle name="Linked Cell 49" xfId="23148" xr:uid="{00000000-0005-0000-0000-00006B5A0000}"/>
    <cellStyle name="Linked Cell 5" xfId="23149" xr:uid="{00000000-0005-0000-0000-00006C5A0000}"/>
    <cellStyle name="Linked Cell 50" xfId="23150" xr:uid="{00000000-0005-0000-0000-00006D5A0000}"/>
    <cellStyle name="Linked Cell 51" xfId="23151" xr:uid="{00000000-0005-0000-0000-00006E5A0000}"/>
    <cellStyle name="Linked Cell 52" xfId="23152" xr:uid="{00000000-0005-0000-0000-00006F5A0000}"/>
    <cellStyle name="Linked Cell 53" xfId="23153" xr:uid="{00000000-0005-0000-0000-0000705A0000}"/>
    <cellStyle name="Linked Cell 54" xfId="23154" xr:uid="{00000000-0005-0000-0000-0000715A0000}"/>
    <cellStyle name="Linked Cell 55" xfId="23155" xr:uid="{00000000-0005-0000-0000-0000725A0000}"/>
    <cellStyle name="Linked Cell 56" xfId="23156" xr:uid="{00000000-0005-0000-0000-0000735A0000}"/>
    <cellStyle name="Linked Cell 57" xfId="23157" xr:uid="{00000000-0005-0000-0000-0000745A0000}"/>
    <cellStyle name="Linked Cell 58" xfId="23158" xr:uid="{00000000-0005-0000-0000-0000755A0000}"/>
    <cellStyle name="Linked Cell 59" xfId="23159" xr:uid="{00000000-0005-0000-0000-0000765A0000}"/>
    <cellStyle name="Linked Cell 6" xfId="23160" xr:uid="{00000000-0005-0000-0000-0000775A0000}"/>
    <cellStyle name="Linked Cell 60" xfId="23161" xr:uid="{00000000-0005-0000-0000-0000785A0000}"/>
    <cellStyle name="Linked Cell 61" xfId="23162" xr:uid="{00000000-0005-0000-0000-0000795A0000}"/>
    <cellStyle name="Linked Cell 62" xfId="23163" xr:uid="{00000000-0005-0000-0000-00007A5A0000}"/>
    <cellStyle name="Linked Cell 63" xfId="23164" xr:uid="{00000000-0005-0000-0000-00007B5A0000}"/>
    <cellStyle name="Linked Cell 64" xfId="23165" xr:uid="{00000000-0005-0000-0000-00007C5A0000}"/>
    <cellStyle name="Linked Cell 65" xfId="23166" xr:uid="{00000000-0005-0000-0000-00007D5A0000}"/>
    <cellStyle name="Linked Cell 66" xfId="23167" xr:uid="{00000000-0005-0000-0000-00007E5A0000}"/>
    <cellStyle name="Linked Cell 67" xfId="23168" xr:uid="{00000000-0005-0000-0000-00007F5A0000}"/>
    <cellStyle name="Linked Cell 68" xfId="23169" xr:uid="{00000000-0005-0000-0000-0000805A0000}"/>
    <cellStyle name="Linked Cell 69" xfId="23170" xr:uid="{00000000-0005-0000-0000-0000815A0000}"/>
    <cellStyle name="Linked Cell 7" xfId="23171" xr:uid="{00000000-0005-0000-0000-0000825A0000}"/>
    <cellStyle name="Linked Cell 70" xfId="23172" xr:uid="{00000000-0005-0000-0000-0000835A0000}"/>
    <cellStyle name="Linked Cell 71" xfId="23173" xr:uid="{00000000-0005-0000-0000-0000845A0000}"/>
    <cellStyle name="Linked Cell 72" xfId="23174" xr:uid="{00000000-0005-0000-0000-0000855A0000}"/>
    <cellStyle name="Linked Cell 73" xfId="23175" xr:uid="{00000000-0005-0000-0000-0000865A0000}"/>
    <cellStyle name="Linked Cell 74" xfId="23176" xr:uid="{00000000-0005-0000-0000-0000875A0000}"/>
    <cellStyle name="Linked Cell 75" xfId="23177" xr:uid="{00000000-0005-0000-0000-0000885A0000}"/>
    <cellStyle name="Linked Cell 8" xfId="23178" xr:uid="{00000000-0005-0000-0000-0000895A0000}"/>
    <cellStyle name="Linked Cell 9" xfId="23179" xr:uid="{00000000-0005-0000-0000-00008A5A0000}"/>
    <cellStyle name="Neutral 10" xfId="23180" xr:uid="{00000000-0005-0000-0000-00008B5A0000}"/>
    <cellStyle name="Neutral 11" xfId="23181" xr:uid="{00000000-0005-0000-0000-00008C5A0000}"/>
    <cellStyle name="Neutral 12" xfId="23182" xr:uid="{00000000-0005-0000-0000-00008D5A0000}"/>
    <cellStyle name="Neutral 13" xfId="23183" xr:uid="{00000000-0005-0000-0000-00008E5A0000}"/>
    <cellStyle name="Neutral 14" xfId="23184" xr:uid="{00000000-0005-0000-0000-00008F5A0000}"/>
    <cellStyle name="Neutral 15" xfId="23185" xr:uid="{00000000-0005-0000-0000-0000905A0000}"/>
    <cellStyle name="Neutral 16" xfId="23186" xr:uid="{00000000-0005-0000-0000-0000915A0000}"/>
    <cellStyle name="Neutral 17" xfId="23187" xr:uid="{00000000-0005-0000-0000-0000925A0000}"/>
    <cellStyle name="Neutral 18" xfId="23188" xr:uid="{00000000-0005-0000-0000-0000935A0000}"/>
    <cellStyle name="Neutral 19" xfId="23189" xr:uid="{00000000-0005-0000-0000-0000945A0000}"/>
    <cellStyle name="Neutral 2" xfId="23190" xr:uid="{00000000-0005-0000-0000-0000955A0000}"/>
    <cellStyle name="Neutral 2 2" xfId="23191" xr:uid="{00000000-0005-0000-0000-0000965A0000}"/>
    <cellStyle name="Neutral 2 2 2" xfId="23192" xr:uid="{00000000-0005-0000-0000-0000975A0000}"/>
    <cellStyle name="Neutral 2 2 2 2" xfId="23193" xr:uid="{00000000-0005-0000-0000-0000985A0000}"/>
    <cellStyle name="Neutral 2 2 2 2 2" xfId="23194" xr:uid="{00000000-0005-0000-0000-0000995A0000}"/>
    <cellStyle name="Neutral 2 2 2 3" xfId="23195" xr:uid="{00000000-0005-0000-0000-00009A5A0000}"/>
    <cellStyle name="Neutral 2 2 3" xfId="23196" xr:uid="{00000000-0005-0000-0000-00009B5A0000}"/>
    <cellStyle name="Neutral 2 2 4" xfId="23197" xr:uid="{00000000-0005-0000-0000-00009C5A0000}"/>
    <cellStyle name="Neutral 2 3" xfId="23198" xr:uid="{00000000-0005-0000-0000-00009D5A0000}"/>
    <cellStyle name="Neutral 2 3 2" xfId="23199" xr:uid="{00000000-0005-0000-0000-00009E5A0000}"/>
    <cellStyle name="Neutral 2 3 2 2" xfId="23200" xr:uid="{00000000-0005-0000-0000-00009F5A0000}"/>
    <cellStyle name="Neutral 2 3 2 2 2" xfId="23201" xr:uid="{00000000-0005-0000-0000-0000A05A0000}"/>
    <cellStyle name="Neutral 2 3 3" xfId="23202" xr:uid="{00000000-0005-0000-0000-0000A15A0000}"/>
    <cellStyle name="Neutral 2 4" xfId="23203" xr:uid="{00000000-0005-0000-0000-0000A25A0000}"/>
    <cellStyle name="Neutral 2 4 2" xfId="23204" xr:uid="{00000000-0005-0000-0000-0000A35A0000}"/>
    <cellStyle name="Neutral 2 4 2 2" xfId="23205" xr:uid="{00000000-0005-0000-0000-0000A45A0000}"/>
    <cellStyle name="Neutral 2 4 2 2 2" xfId="23206" xr:uid="{00000000-0005-0000-0000-0000A55A0000}"/>
    <cellStyle name="Neutral 2 4 3" xfId="23207" xr:uid="{00000000-0005-0000-0000-0000A65A0000}"/>
    <cellStyle name="Neutral 2 5" xfId="23208" xr:uid="{00000000-0005-0000-0000-0000A75A0000}"/>
    <cellStyle name="Neutral 2 5 2" xfId="23209" xr:uid="{00000000-0005-0000-0000-0000A85A0000}"/>
    <cellStyle name="Neutral 2 5 2 2" xfId="23210" xr:uid="{00000000-0005-0000-0000-0000A95A0000}"/>
    <cellStyle name="Neutral 2 6" xfId="23211" xr:uid="{00000000-0005-0000-0000-0000AA5A0000}"/>
    <cellStyle name="Neutral 2 7" xfId="23212" xr:uid="{00000000-0005-0000-0000-0000AB5A0000}"/>
    <cellStyle name="Neutral 2 8" xfId="23213" xr:uid="{00000000-0005-0000-0000-0000AC5A0000}"/>
    <cellStyle name="Neutral 20" xfId="23214" xr:uid="{00000000-0005-0000-0000-0000AD5A0000}"/>
    <cellStyle name="Neutral 21" xfId="23215" xr:uid="{00000000-0005-0000-0000-0000AE5A0000}"/>
    <cellStyle name="Neutral 22" xfId="23216" xr:uid="{00000000-0005-0000-0000-0000AF5A0000}"/>
    <cellStyle name="Neutral 23" xfId="23217" xr:uid="{00000000-0005-0000-0000-0000B05A0000}"/>
    <cellStyle name="Neutral 24" xfId="23218" xr:uid="{00000000-0005-0000-0000-0000B15A0000}"/>
    <cellStyle name="Neutral 25" xfId="23219" xr:uid="{00000000-0005-0000-0000-0000B25A0000}"/>
    <cellStyle name="Neutral 26" xfId="23220" xr:uid="{00000000-0005-0000-0000-0000B35A0000}"/>
    <cellStyle name="Neutral 27" xfId="23221" xr:uid="{00000000-0005-0000-0000-0000B45A0000}"/>
    <cellStyle name="Neutral 28" xfId="23222" xr:uid="{00000000-0005-0000-0000-0000B55A0000}"/>
    <cellStyle name="Neutral 29" xfId="23223" xr:uid="{00000000-0005-0000-0000-0000B65A0000}"/>
    <cellStyle name="Neutral 3" xfId="23224" xr:uid="{00000000-0005-0000-0000-0000B75A0000}"/>
    <cellStyle name="Neutral 3 2" xfId="23225" xr:uid="{00000000-0005-0000-0000-0000B85A0000}"/>
    <cellStyle name="Neutral 3 2 2" xfId="23226" xr:uid="{00000000-0005-0000-0000-0000B95A0000}"/>
    <cellStyle name="Neutral 3 2 2 2" xfId="23227" xr:uid="{00000000-0005-0000-0000-0000BA5A0000}"/>
    <cellStyle name="Neutral 3 2 3" xfId="23228" xr:uid="{00000000-0005-0000-0000-0000BB5A0000}"/>
    <cellStyle name="Neutral 3 3" xfId="23229" xr:uid="{00000000-0005-0000-0000-0000BC5A0000}"/>
    <cellStyle name="Neutral 3 4" xfId="23230" xr:uid="{00000000-0005-0000-0000-0000BD5A0000}"/>
    <cellStyle name="Neutral 3 5" xfId="23231" xr:uid="{00000000-0005-0000-0000-0000BE5A0000}"/>
    <cellStyle name="Neutral 3 6" xfId="23232" xr:uid="{00000000-0005-0000-0000-0000BF5A0000}"/>
    <cellStyle name="Neutral 3 7" xfId="23233" xr:uid="{00000000-0005-0000-0000-0000C05A0000}"/>
    <cellStyle name="Neutral 30" xfId="23234" xr:uid="{00000000-0005-0000-0000-0000C15A0000}"/>
    <cellStyle name="Neutral 31" xfId="23235" xr:uid="{00000000-0005-0000-0000-0000C25A0000}"/>
    <cellStyle name="Neutral 32" xfId="23236" xr:uid="{00000000-0005-0000-0000-0000C35A0000}"/>
    <cellStyle name="Neutral 33" xfId="23237" xr:uid="{00000000-0005-0000-0000-0000C45A0000}"/>
    <cellStyle name="Neutral 34" xfId="23238" xr:uid="{00000000-0005-0000-0000-0000C55A0000}"/>
    <cellStyle name="Neutral 35" xfId="23239" xr:uid="{00000000-0005-0000-0000-0000C65A0000}"/>
    <cellStyle name="Neutral 36" xfId="23240" xr:uid="{00000000-0005-0000-0000-0000C75A0000}"/>
    <cellStyle name="Neutral 37" xfId="23241" xr:uid="{00000000-0005-0000-0000-0000C85A0000}"/>
    <cellStyle name="Neutral 38" xfId="23242" xr:uid="{00000000-0005-0000-0000-0000C95A0000}"/>
    <cellStyle name="Neutral 39" xfId="23243" xr:uid="{00000000-0005-0000-0000-0000CA5A0000}"/>
    <cellStyle name="Neutral 4" xfId="23244" xr:uid="{00000000-0005-0000-0000-0000CB5A0000}"/>
    <cellStyle name="Neutral 4 2" xfId="23245" xr:uid="{00000000-0005-0000-0000-0000CC5A0000}"/>
    <cellStyle name="Neutral 4 2 2" xfId="23246" xr:uid="{00000000-0005-0000-0000-0000CD5A0000}"/>
    <cellStyle name="Neutral 4 2 2 2" xfId="23247" xr:uid="{00000000-0005-0000-0000-0000CE5A0000}"/>
    <cellStyle name="Neutral 4 2 3" xfId="23248" xr:uid="{00000000-0005-0000-0000-0000CF5A0000}"/>
    <cellStyle name="Neutral 4 3" xfId="23249" xr:uid="{00000000-0005-0000-0000-0000D05A0000}"/>
    <cellStyle name="Neutral 4 4" xfId="23250" xr:uid="{00000000-0005-0000-0000-0000D15A0000}"/>
    <cellStyle name="Neutral 4 5" xfId="23251" xr:uid="{00000000-0005-0000-0000-0000D25A0000}"/>
    <cellStyle name="Neutral 4 6" xfId="23252" xr:uid="{00000000-0005-0000-0000-0000D35A0000}"/>
    <cellStyle name="Neutral 4 7" xfId="23253" xr:uid="{00000000-0005-0000-0000-0000D45A0000}"/>
    <cellStyle name="Neutral 40" xfId="23254" xr:uid="{00000000-0005-0000-0000-0000D55A0000}"/>
    <cellStyle name="Neutral 41" xfId="23255" xr:uid="{00000000-0005-0000-0000-0000D65A0000}"/>
    <cellStyle name="Neutral 42" xfId="23256" xr:uid="{00000000-0005-0000-0000-0000D75A0000}"/>
    <cellStyle name="Neutral 43" xfId="23257" xr:uid="{00000000-0005-0000-0000-0000D85A0000}"/>
    <cellStyle name="Neutral 44" xfId="23258" xr:uid="{00000000-0005-0000-0000-0000D95A0000}"/>
    <cellStyle name="Neutral 45" xfId="23259" xr:uid="{00000000-0005-0000-0000-0000DA5A0000}"/>
    <cellStyle name="Neutral 46" xfId="23260" xr:uid="{00000000-0005-0000-0000-0000DB5A0000}"/>
    <cellStyle name="Neutral 47" xfId="23261" xr:uid="{00000000-0005-0000-0000-0000DC5A0000}"/>
    <cellStyle name="Neutral 48" xfId="23262" xr:uid="{00000000-0005-0000-0000-0000DD5A0000}"/>
    <cellStyle name="Neutral 49" xfId="23263" xr:uid="{00000000-0005-0000-0000-0000DE5A0000}"/>
    <cellStyle name="Neutral 5" xfId="23264" xr:uid="{00000000-0005-0000-0000-0000DF5A0000}"/>
    <cellStyle name="Neutral 50" xfId="23265" xr:uid="{00000000-0005-0000-0000-0000E05A0000}"/>
    <cellStyle name="Neutral 51" xfId="23266" xr:uid="{00000000-0005-0000-0000-0000E15A0000}"/>
    <cellStyle name="Neutral 52" xfId="23267" xr:uid="{00000000-0005-0000-0000-0000E25A0000}"/>
    <cellStyle name="Neutral 53" xfId="23268" xr:uid="{00000000-0005-0000-0000-0000E35A0000}"/>
    <cellStyle name="Neutral 54" xfId="23269" xr:uid="{00000000-0005-0000-0000-0000E45A0000}"/>
    <cellStyle name="Neutral 55" xfId="23270" xr:uid="{00000000-0005-0000-0000-0000E55A0000}"/>
    <cellStyle name="Neutral 56" xfId="23271" xr:uid="{00000000-0005-0000-0000-0000E65A0000}"/>
    <cellStyle name="Neutral 57" xfId="23272" xr:uid="{00000000-0005-0000-0000-0000E75A0000}"/>
    <cellStyle name="Neutral 58" xfId="23273" xr:uid="{00000000-0005-0000-0000-0000E85A0000}"/>
    <cellStyle name="Neutral 59" xfId="23274" xr:uid="{00000000-0005-0000-0000-0000E95A0000}"/>
    <cellStyle name="Neutral 6" xfId="23275" xr:uid="{00000000-0005-0000-0000-0000EA5A0000}"/>
    <cellStyle name="Neutral 60" xfId="23276" xr:uid="{00000000-0005-0000-0000-0000EB5A0000}"/>
    <cellStyle name="Neutral 61" xfId="23277" xr:uid="{00000000-0005-0000-0000-0000EC5A0000}"/>
    <cellStyle name="Neutral 62" xfId="23278" xr:uid="{00000000-0005-0000-0000-0000ED5A0000}"/>
    <cellStyle name="Neutral 63" xfId="23279" xr:uid="{00000000-0005-0000-0000-0000EE5A0000}"/>
    <cellStyle name="Neutral 64" xfId="23280" xr:uid="{00000000-0005-0000-0000-0000EF5A0000}"/>
    <cellStyle name="Neutral 65" xfId="23281" xr:uid="{00000000-0005-0000-0000-0000F05A0000}"/>
    <cellStyle name="Neutral 66" xfId="23282" xr:uid="{00000000-0005-0000-0000-0000F15A0000}"/>
    <cellStyle name="Neutral 67" xfId="23283" xr:uid="{00000000-0005-0000-0000-0000F25A0000}"/>
    <cellStyle name="Neutral 68" xfId="23284" xr:uid="{00000000-0005-0000-0000-0000F35A0000}"/>
    <cellStyle name="Neutral 69" xfId="23285" xr:uid="{00000000-0005-0000-0000-0000F45A0000}"/>
    <cellStyle name="Neutral 7" xfId="23286" xr:uid="{00000000-0005-0000-0000-0000F55A0000}"/>
    <cellStyle name="Neutral 70" xfId="23287" xr:uid="{00000000-0005-0000-0000-0000F65A0000}"/>
    <cellStyle name="Neutral 71" xfId="23288" xr:uid="{00000000-0005-0000-0000-0000F75A0000}"/>
    <cellStyle name="Neutral 72" xfId="23289" xr:uid="{00000000-0005-0000-0000-0000F85A0000}"/>
    <cellStyle name="Neutral 73" xfId="23290" xr:uid="{00000000-0005-0000-0000-0000F95A0000}"/>
    <cellStyle name="Neutral 74" xfId="23291" xr:uid="{00000000-0005-0000-0000-0000FA5A0000}"/>
    <cellStyle name="Neutral 75" xfId="23292" xr:uid="{00000000-0005-0000-0000-0000FB5A0000}"/>
    <cellStyle name="Neutral 8" xfId="23293" xr:uid="{00000000-0005-0000-0000-0000FC5A0000}"/>
    <cellStyle name="Neutral 9" xfId="23294" xr:uid="{00000000-0005-0000-0000-0000FD5A0000}"/>
    <cellStyle name="Normal" xfId="0" builtinId="0"/>
    <cellStyle name="Normal 10" xfId="23295" xr:uid="{00000000-0005-0000-0000-0000FF5A0000}"/>
    <cellStyle name="Normal 10 10" xfId="23296" xr:uid="{00000000-0005-0000-0000-0000005B0000}"/>
    <cellStyle name="Normal 10 10 2" xfId="23297" xr:uid="{00000000-0005-0000-0000-0000015B0000}"/>
    <cellStyle name="Normal 10 11" xfId="23298" xr:uid="{00000000-0005-0000-0000-0000025B0000}"/>
    <cellStyle name="Normal 10 11 2" xfId="23299" xr:uid="{00000000-0005-0000-0000-0000035B0000}"/>
    <cellStyle name="Normal 10 12" xfId="23300" xr:uid="{00000000-0005-0000-0000-0000045B0000}"/>
    <cellStyle name="Normal 10 12 2" xfId="23301" xr:uid="{00000000-0005-0000-0000-0000055B0000}"/>
    <cellStyle name="Normal 10 13" xfId="23302" xr:uid="{00000000-0005-0000-0000-0000065B0000}"/>
    <cellStyle name="Normal 10 13 2" xfId="23303" xr:uid="{00000000-0005-0000-0000-0000075B0000}"/>
    <cellStyle name="Normal 10 14" xfId="23304" xr:uid="{00000000-0005-0000-0000-0000085B0000}"/>
    <cellStyle name="Normal 10 14 2" xfId="23305" xr:uid="{00000000-0005-0000-0000-0000095B0000}"/>
    <cellStyle name="Normal 10 15" xfId="23306" xr:uid="{00000000-0005-0000-0000-00000A5B0000}"/>
    <cellStyle name="Normal 10 15 2" xfId="23307" xr:uid="{00000000-0005-0000-0000-00000B5B0000}"/>
    <cellStyle name="Normal 10 16" xfId="23308" xr:uid="{00000000-0005-0000-0000-00000C5B0000}"/>
    <cellStyle name="Normal 10 16 2" xfId="23309" xr:uid="{00000000-0005-0000-0000-00000D5B0000}"/>
    <cellStyle name="Normal 10 17" xfId="23310" xr:uid="{00000000-0005-0000-0000-00000E5B0000}"/>
    <cellStyle name="Normal 10 17 2" xfId="23311" xr:uid="{00000000-0005-0000-0000-00000F5B0000}"/>
    <cellStyle name="Normal 10 18" xfId="23312" xr:uid="{00000000-0005-0000-0000-0000105B0000}"/>
    <cellStyle name="Normal 10 18 2" xfId="23313" xr:uid="{00000000-0005-0000-0000-0000115B0000}"/>
    <cellStyle name="Normal 10 19" xfId="23314" xr:uid="{00000000-0005-0000-0000-0000125B0000}"/>
    <cellStyle name="Normal 10 19 2" xfId="23315" xr:uid="{00000000-0005-0000-0000-0000135B0000}"/>
    <cellStyle name="Normal 10 2" xfId="23316" xr:uid="{00000000-0005-0000-0000-0000145B0000}"/>
    <cellStyle name="Normal 10 2 10" xfId="23317" xr:uid="{00000000-0005-0000-0000-0000155B0000}"/>
    <cellStyle name="Normal 10 2 11" xfId="23318" xr:uid="{00000000-0005-0000-0000-0000165B0000}"/>
    <cellStyle name="Normal 10 2 2" xfId="23319" xr:uid="{00000000-0005-0000-0000-0000175B0000}"/>
    <cellStyle name="Normal 10 2 2 2" xfId="23320" xr:uid="{00000000-0005-0000-0000-0000185B0000}"/>
    <cellStyle name="Normal 10 2 2 2 2" xfId="23321" xr:uid="{00000000-0005-0000-0000-0000195B0000}"/>
    <cellStyle name="Normal 10 2 2 2 2 2" xfId="23322" xr:uid="{00000000-0005-0000-0000-00001A5B0000}"/>
    <cellStyle name="Normal 10 2 2 2 2 2 2" xfId="23323" xr:uid="{00000000-0005-0000-0000-00001B5B0000}"/>
    <cellStyle name="Normal 10 2 2 3" xfId="23324" xr:uid="{00000000-0005-0000-0000-00001C5B0000}"/>
    <cellStyle name="Normal 10 2 2 4" xfId="23325" xr:uid="{00000000-0005-0000-0000-00001D5B0000}"/>
    <cellStyle name="Normal 10 2 2 5" xfId="23326" xr:uid="{00000000-0005-0000-0000-00001E5B0000}"/>
    <cellStyle name="Normal 10 2 2 6" xfId="23327" xr:uid="{00000000-0005-0000-0000-00001F5B0000}"/>
    <cellStyle name="Normal 10 2 2 7" xfId="23328" xr:uid="{00000000-0005-0000-0000-0000205B0000}"/>
    <cellStyle name="Normal 10 2 3" xfId="23329" xr:uid="{00000000-0005-0000-0000-0000215B0000}"/>
    <cellStyle name="Normal 10 2 3 2" xfId="23330" xr:uid="{00000000-0005-0000-0000-0000225B0000}"/>
    <cellStyle name="Normal 10 2 4" xfId="23331" xr:uid="{00000000-0005-0000-0000-0000235B0000}"/>
    <cellStyle name="Normal 10 2 4 2" xfId="23332" xr:uid="{00000000-0005-0000-0000-0000245B0000}"/>
    <cellStyle name="Normal 10 2 5" xfId="23333" xr:uid="{00000000-0005-0000-0000-0000255B0000}"/>
    <cellStyle name="Normal 10 2 5 2" xfId="23334" xr:uid="{00000000-0005-0000-0000-0000265B0000}"/>
    <cellStyle name="Normal 10 2 6" xfId="23335" xr:uid="{00000000-0005-0000-0000-0000275B0000}"/>
    <cellStyle name="Normal 10 2 6 2" xfId="23336" xr:uid="{00000000-0005-0000-0000-0000285B0000}"/>
    <cellStyle name="Normal 10 2 7" xfId="23337" xr:uid="{00000000-0005-0000-0000-0000295B0000}"/>
    <cellStyle name="Normal 10 2 7 2" xfId="23338" xr:uid="{00000000-0005-0000-0000-00002A5B0000}"/>
    <cellStyle name="Normal 10 2 8" xfId="23339" xr:uid="{00000000-0005-0000-0000-00002B5B0000}"/>
    <cellStyle name="Normal 10 2 9" xfId="23340" xr:uid="{00000000-0005-0000-0000-00002C5B0000}"/>
    <cellStyle name="Normal 10 20" xfId="23341" xr:uid="{00000000-0005-0000-0000-00002D5B0000}"/>
    <cellStyle name="Normal 10 20 2" xfId="23342" xr:uid="{00000000-0005-0000-0000-00002E5B0000}"/>
    <cellStyle name="Normal 10 21" xfId="23343" xr:uid="{00000000-0005-0000-0000-00002F5B0000}"/>
    <cellStyle name="Normal 10 21 2" xfId="23344" xr:uid="{00000000-0005-0000-0000-0000305B0000}"/>
    <cellStyle name="Normal 10 22" xfId="23345" xr:uid="{00000000-0005-0000-0000-0000315B0000}"/>
    <cellStyle name="Normal 10 22 2" xfId="23346" xr:uid="{00000000-0005-0000-0000-0000325B0000}"/>
    <cellStyle name="Normal 10 23" xfId="23347" xr:uid="{00000000-0005-0000-0000-0000335B0000}"/>
    <cellStyle name="Normal 10 23 2" xfId="23348" xr:uid="{00000000-0005-0000-0000-0000345B0000}"/>
    <cellStyle name="Normal 10 24" xfId="23349" xr:uid="{00000000-0005-0000-0000-0000355B0000}"/>
    <cellStyle name="Normal 10 24 2" xfId="23350" xr:uid="{00000000-0005-0000-0000-0000365B0000}"/>
    <cellStyle name="Normal 10 25" xfId="23351" xr:uid="{00000000-0005-0000-0000-0000375B0000}"/>
    <cellStyle name="Normal 10 25 2" xfId="23352" xr:uid="{00000000-0005-0000-0000-0000385B0000}"/>
    <cellStyle name="Normal 10 26" xfId="23353" xr:uid="{00000000-0005-0000-0000-0000395B0000}"/>
    <cellStyle name="Normal 10 26 2" xfId="23354" xr:uid="{00000000-0005-0000-0000-00003A5B0000}"/>
    <cellStyle name="Normal 10 27" xfId="23355" xr:uid="{00000000-0005-0000-0000-00003B5B0000}"/>
    <cellStyle name="Normal 10 27 2" xfId="23356" xr:uid="{00000000-0005-0000-0000-00003C5B0000}"/>
    <cellStyle name="Normal 10 28" xfId="23357" xr:uid="{00000000-0005-0000-0000-00003D5B0000}"/>
    <cellStyle name="Normal 10 28 2" xfId="23358" xr:uid="{00000000-0005-0000-0000-00003E5B0000}"/>
    <cellStyle name="Normal 10 29" xfId="23359" xr:uid="{00000000-0005-0000-0000-00003F5B0000}"/>
    <cellStyle name="Normal 10 29 2" xfId="23360" xr:uid="{00000000-0005-0000-0000-0000405B0000}"/>
    <cellStyle name="Normal 10 3" xfId="23361" xr:uid="{00000000-0005-0000-0000-0000415B0000}"/>
    <cellStyle name="Normal 10 3 10" xfId="23362" xr:uid="{00000000-0005-0000-0000-0000425B0000}"/>
    <cellStyle name="Normal 10 3 11" xfId="23363" xr:uid="{00000000-0005-0000-0000-0000435B0000}"/>
    <cellStyle name="Normal 10 3 2" xfId="23364" xr:uid="{00000000-0005-0000-0000-0000445B0000}"/>
    <cellStyle name="Normal 10 3 2 2" xfId="23365" xr:uid="{00000000-0005-0000-0000-0000455B0000}"/>
    <cellStyle name="Normal 10 3 2 2 2" xfId="23366" xr:uid="{00000000-0005-0000-0000-0000465B0000}"/>
    <cellStyle name="Normal 10 3 2 2 2 2" xfId="23367" xr:uid="{00000000-0005-0000-0000-0000475B0000}"/>
    <cellStyle name="Normal 10 3 2 2 2 2 2" xfId="23368" xr:uid="{00000000-0005-0000-0000-0000485B0000}"/>
    <cellStyle name="Normal 10 3 2 3" xfId="23369" xr:uid="{00000000-0005-0000-0000-0000495B0000}"/>
    <cellStyle name="Normal 10 3 2 4" xfId="23370" xr:uid="{00000000-0005-0000-0000-00004A5B0000}"/>
    <cellStyle name="Normal 10 3 2 5" xfId="23371" xr:uid="{00000000-0005-0000-0000-00004B5B0000}"/>
    <cellStyle name="Normal 10 3 2 6" xfId="23372" xr:uid="{00000000-0005-0000-0000-00004C5B0000}"/>
    <cellStyle name="Normal 10 3 2 7" xfId="23373" xr:uid="{00000000-0005-0000-0000-00004D5B0000}"/>
    <cellStyle name="Normal 10 3 3" xfId="23374" xr:uid="{00000000-0005-0000-0000-00004E5B0000}"/>
    <cellStyle name="Normal 10 3 3 2" xfId="23375" xr:uid="{00000000-0005-0000-0000-00004F5B0000}"/>
    <cellStyle name="Normal 10 3 4" xfId="23376" xr:uid="{00000000-0005-0000-0000-0000505B0000}"/>
    <cellStyle name="Normal 10 3 4 2" xfId="23377" xr:uid="{00000000-0005-0000-0000-0000515B0000}"/>
    <cellStyle name="Normal 10 3 5" xfId="23378" xr:uid="{00000000-0005-0000-0000-0000525B0000}"/>
    <cellStyle name="Normal 10 3 5 2" xfId="23379" xr:uid="{00000000-0005-0000-0000-0000535B0000}"/>
    <cellStyle name="Normal 10 3 6" xfId="23380" xr:uid="{00000000-0005-0000-0000-0000545B0000}"/>
    <cellStyle name="Normal 10 3 6 2" xfId="23381" xr:uid="{00000000-0005-0000-0000-0000555B0000}"/>
    <cellStyle name="Normal 10 3 7" xfId="23382" xr:uid="{00000000-0005-0000-0000-0000565B0000}"/>
    <cellStyle name="Normal 10 3 7 2" xfId="23383" xr:uid="{00000000-0005-0000-0000-0000575B0000}"/>
    <cellStyle name="Normal 10 3 8" xfId="23384" xr:uid="{00000000-0005-0000-0000-0000585B0000}"/>
    <cellStyle name="Normal 10 3 9" xfId="23385" xr:uid="{00000000-0005-0000-0000-0000595B0000}"/>
    <cellStyle name="Normal 10 30" xfId="23386" xr:uid="{00000000-0005-0000-0000-00005A5B0000}"/>
    <cellStyle name="Normal 10 30 2" xfId="23387" xr:uid="{00000000-0005-0000-0000-00005B5B0000}"/>
    <cellStyle name="Normal 10 31" xfId="23388" xr:uid="{00000000-0005-0000-0000-00005C5B0000}"/>
    <cellStyle name="Normal 10 31 2" xfId="23389" xr:uid="{00000000-0005-0000-0000-00005D5B0000}"/>
    <cellStyle name="Normal 10 32" xfId="23390" xr:uid="{00000000-0005-0000-0000-00005E5B0000}"/>
    <cellStyle name="Normal 10 32 2" xfId="23391" xr:uid="{00000000-0005-0000-0000-00005F5B0000}"/>
    <cellStyle name="Normal 10 33" xfId="23392" xr:uid="{00000000-0005-0000-0000-0000605B0000}"/>
    <cellStyle name="Normal 10 33 2" xfId="23393" xr:uid="{00000000-0005-0000-0000-0000615B0000}"/>
    <cellStyle name="Normal 10 34" xfId="23394" xr:uid="{00000000-0005-0000-0000-0000625B0000}"/>
    <cellStyle name="Normal 10 34 2" xfId="23395" xr:uid="{00000000-0005-0000-0000-0000635B0000}"/>
    <cellStyle name="Normal 10 35" xfId="23396" xr:uid="{00000000-0005-0000-0000-0000645B0000}"/>
    <cellStyle name="Normal 10 35 2" xfId="23397" xr:uid="{00000000-0005-0000-0000-0000655B0000}"/>
    <cellStyle name="Normal 10 35 3" xfId="23398" xr:uid="{00000000-0005-0000-0000-0000665B0000}"/>
    <cellStyle name="Normal 10 35 4" xfId="23399" xr:uid="{00000000-0005-0000-0000-0000675B0000}"/>
    <cellStyle name="Normal 10 36" xfId="23400" xr:uid="{00000000-0005-0000-0000-0000685B0000}"/>
    <cellStyle name="Normal 10 36 2" xfId="23401" xr:uid="{00000000-0005-0000-0000-0000695B0000}"/>
    <cellStyle name="Normal 10 36 3" xfId="23402" xr:uid="{00000000-0005-0000-0000-00006A5B0000}"/>
    <cellStyle name="Normal 10 36 4" xfId="23403" xr:uid="{00000000-0005-0000-0000-00006B5B0000}"/>
    <cellStyle name="Normal 10 37" xfId="23404" xr:uid="{00000000-0005-0000-0000-00006C5B0000}"/>
    <cellStyle name="Normal 10 37 2" xfId="23405" xr:uid="{00000000-0005-0000-0000-00006D5B0000}"/>
    <cellStyle name="Normal 10 37 3" xfId="23406" xr:uid="{00000000-0005-0000-0000-00006E5B0000}"/>
    <cellStyle name="Normal 10 37 4" xfId="23407" xr:uid="{00000000-0005-0000-0000-00006F5B0000}"/>
    <cellStyle name="Normal 10 38" xfId="23408" xr:uid="{00000000-0005-0000-0000-0000705B0000}"/>
    <cellStyle name="Normal 10 38 2" xfId="23409" xr:uid="{00000000-0005-0000-0000-0000715B0000}"/>
    <cellStyle name="Normal 10 38 3" xfId="23410" xr:uid="{00000000-0005-0000-0000-0000725B0000}"/>
    <cellStyle name="Normal 10 38 4" xfId="23411" xr:uid="{00000000-0005-0000-0000-0000735B0000}"/>
    <cellStyle name="Normal 10 39" xfId="23412" xr:uid="{00000000-0005-0000-0000-0000745B0000}"/>
    <cellStyle name="Normal 10 39 2" xfId="23413" xr:uid="{00000000-0005-0000-0000-0000755B0000}"/>
    <cellStyle name="Normal 10 39 3" xfId="23414" xr:uid="{00000000-0005-0000-0000-0000765B0000}"/>
    <cellStyle name="Normal 10 39 4" xfId="23415" xr:uid="{00000000-0005-0000-0000-0000775B0000}"/>
    <cellStyle name="Normal 10 4" xfId="23416" xr:uid="{00000000-0005-0000-0000-0000785B0000}"/>
    <cellStyle name="Normal 10 4 10" xfId="23417" xr:uid="{00000000-0005-0000-0000-0000795B0000}"/>
    <cellStyle name="Normal 10 4 11" xfId="23418" xr:uid="{00000000-0005-0000-0000-00007A5B0000}"/>
    <cellStyle name="Normal 10 4 2" xfId="23419" xr:uid="{00000000-0005-0000-0000-00007B5B0000}"/>
    <cellStyle name="Normal 10 4 2 2" xfId="23420" xr:uid="{00000000-0005-0000-0000-00007C5B0000}"/>
    <cellStyle name="Normal 10 4 2 2 2" xfId="23421" xr:uid="{00000000-0005-0000-0000-00007D5B0000}"/>
    <cellStyle name="Normal 10 4 2 2 2 2" xfId="23422" xr:uid="{00000000-0005-0000-0000-00007E5B0000}"/>
    <cellStyle name="Normal 10 4 2 2 2 2 2" xfId="23423" xr:uid="{00000000-0005-0000-0000-00007F5B0000}"/>
    <cellStyle name="Normal 10 4 2 2 3" xfId="23424" xr:uid="{00000000-0005-0000-0000-0000805B0000}"/>
    <cellStyle name="Normal 10 4 2 3" xfId="23425" xr:uid="{00000000-0005-0000-0000-0000815B0000}"/>
    <cellStyle name="Normal 10 4 2 4" xfId="23426" xr:uid="{00000000-0005-0000-0000-0000825B0000}"/>
    <cellStyle name="Normal 10 4 2 5" xfId="23427" xr:uid="{00000000-0005-0000-0000-0000835B0000}"/>
    <cellStyle name="Normal 10 4 2 6" xfId="23428" xr:uid="{00000000-0005-0000-0000-0000845B0000}"/>
    <cellStyle name="Normal 10 4 2 7" xfId="23429" xr:uid="{00000000-0005-0000-0000-0000855B0000}"/>
    <cellStyle name="Normal 10 4 3" xfId="23430" xr:uid="{00000000-0005-0000-0000-0000865B0000}"/>
    <cellStyle name="Normal 10 4 3 2" xfId="23431" xr:uid="{00000000-0005-0000-0000-0000875B0000}"/>
    <cellStyle name="Normal 10 4 4" xfId="23432" xr:uid="{00000000-0005-0000-0000-0000885B0000}"/>
    <cellStyle name="Normal 10 4 4 2" xfId="23433" xr:uid="{00000000-0005-0000-0000-0000895B0000}"/>
    <cellStyle name="Normal 10 4 5" xfId="23434" xr:uid="{00000000-0005-0000-0000-00008A5B0000}"/>
    <cellStyle name="Normal 10 4 5 2" xfId="23435" xr:uid="{00000000-0005-0000-0000-00008B5B0000}"/>
    <cellStyle name="Normal 10 4 6" xfId="23436" xr:uid="{00000000-0005-0000-0000-00008C5B0000}"/>
    <cellStyle name="Normal 10 4 6 2" xfId="23437" xr:uid="{00000000-0005-0000-0000-00008D5B0000}"/>
    <cellStyle name="Normal 10 4 7" xfId="23438" xr:uid="{00000000-0005-0000-0000-00008E5B0000}"/>
    <cellStyle name="Normal 10 4 7 2" xfId="23439" xr:uid="{00000000-0005-0000-0000-00008F5B0000}"/>
    <cellStyle name="Normal 10 4 8" xfId="23440" xr:uid="{00000000-0005-0000-0000-0000905B0000}"/>
    <cellStyle name="Normal 10 4 9" xfId="23441" xr:uid="{00000000-0005-0000-0000-0000915B0000}"/>
    <cellStyle name="Normal 10 40" xfId="23442" xr:uid="{00000000-0005-0000-0000-0000925B0000}"/>
    <cellStyle name="Normal 10 41" xfId="23443" xr:uid="{00000000-0005-0000-0000-0000935B0000}"/>
    <cellStyle name="Normal 10 5" xfId="23444" xr:uid="{00000000-0005-0000-0000-0000945B0000}"/>
    <cellStyle name="Normal 10 5 2" xfId="23445" xr:uid="{00000000-0005-0000-0000-0000955B0000}"/>
    <cellStyle name="Normal 10 5 2 2" xfId="23446" xr:uid="{00000000-0005-0000-0000-0000965B0000}"/>
    <cellStyle name="Normal 10 5 2 3" xfId="23447" xr:uid="{00000000-0005-0000-0000-0000975B0000}"/>
    <cellStyle name="Normal 10 5 3" xfId="23448" xr:uid="{00000000-0005-0000-0000-0000985B0000}"/>
    <cellStyle name="Normal 10 5 4" xfId="23449" xr:uid="{00000000-0005-0000-0000-0000995B0000}"/>
    <cellStyle name="Normal 10 5 5" xfId="23450" xr:uid="{00000000-0005-0000-0000-00009A5B0000}"/>
    <cellStyle name="Normal 10 5 6" xfId="23451" xr:uid="{00000000-0005-0000-0000-00009B5B0000}"/>
    <cellStyle name="Normal 10 5 7" xfId="23452" xr:uid="{00000000-0005-0000-0000-00009C5B0000}"/>
    <cellStyle name="Normal 10 6" xfId="23453" xr:uid="{00000000-0005-0000-0000-00009D5B0000}"/>
    <cellStyle name="Normal 10 6 2" xfId="23454" xr:uid="{00000000-0005-0000-0000-00009E5B0000}"/>
    <cellStyle name="Normal 10 6 2 2" xfId="23455" xr:uid="{00000000-0005-0000-0000-00009F5B0000}"/>
    <cellStyle name="Normal 10 6 2 2 2" xfId="23456" xr:uid="{00000000-0005-0000-0000-0000A05B0000}"/>
    <cellStyle name="Normal 10 6 2 2 2 2" xfId="23457" xr:uid="{00000000-0005-0000-0000-0000A15B0000}"/>
    <cellStyle name="Normal 10 6 2 3" xfId="23458" xr:uid="{00000000-0005-0000-0000-0000A25B0000}"/>
    <cellStyle name="Normal 10 6 3" xfId="23459" xr:uid="{00000000-0005-0000-0000-0000A35B0000}"/>
    <cellStyle name="Normal 10 6 4" xfId="23460" xr:uid="{00000000-0005-0000-0000-0000A45B0000}"/>
    <cellStyle name="Normal 10 6 5" xfId="23461" xr:uid="{00000000-0005-0000-0000-0000A55B0000}"/>
    <cellStyle name="Normal 10 6 6" xfId="23462" xr:uid="{00000000-0005-0000-0000-0000A65B0000}"/>
    <cellStyle name="Normal 10 6 7" xfId="23463" xr:uid="{00000000-0005-0000-0000-0000A75B0000}"/>
    <cellStyle name="Normal 10 7" xfId="23464" xr:uid="{00000000-0005-0000-0000-0000A85B0000}"/>
    <cellStyle name="Normal 10 7 2" xfId="23465" xr:uid="{00000000-0005-0000-0000-0000A95B0000}"/>
    <cellStyle name="Normal 10 8" xfId="23466" xr:uid="{00000000-0005-0000-0000-0000AA5B0000}"/>
    <cellStyle name="Normal 10 8 2" xfId="23467" xr:uid="{00000000-0005-0000-0000-0000AB5B0000}"/>
    <cellStyle name="Normal 10 9" xfId="23468" xr:uid="{00000000-0005-0000-0000-0000AC5B0000}"/>
    <cellStyle name="Normal 10 9 2" xfId="23469" xr:uid="{00000000-0005-0000-0000-0000AD5B0000}"/>
    <cellStyle name="Normal 100" xfId="23470" xr:uid="{00000000-0005-0000-0000-0000AE5B0000}"/>
    <cellStyle name="Normal 100 10" xfId="23471" xr:uid="{00000000-0005-0000-0000-0000AF5B0000}"/>
    <cellStyle name="Normal 100 2" xfId="23472" xr:uid="{00000000-0005-0000-0000-0000B05B0000}"/>
    <cellStyle name="Normal 100 2 2" xfId="23473" xr:uid="{00000000-0005-0000-0000-0000B15B0000}"/>
    <cellStyle name="Normal 100 2 2 2" xfId="23474" xr:uid="{00000000-0005-0000-0000-0000B25B0000}"/>
    <cellStyle name="Normal 100 2 2 3" xfId="23475" xr:uid="{00000000-0005-0000-0000-0000B35B0000}"/>
    <cellStyle name="Normal 100 2 3" xfId="23476" xr:uid="{00000000-0005-0000-0000-0000B45B0000}"/>
    <cellStyle name="Normal 100 2 4" xfId="23477" xr:uid="{00000000-0005-0000-0000-0000B55B0000}"/>
    <cellStyle name="Normal 100 2 5" xfId="23478" xr:uid="{00000000-0005-0000-0000-0000B65B0000}"/>
    <cellStyle name="Normal 100 2 6" xfId="23479" xr:uid="{00000000-0005-0000-0000-0000B75B0000}"/>
    <cellStyle name="Normal 100 3" xfId="23480" xr:uid="{00000000-0005-0000-0000-0000B85B0000}"/>
    <cellStyle name="Normal 100 3 2" xfId="23481" xr:uid="{00000000-0005-0000-0000-0000B95B0000}"/>
    <cellStyle name="Normal 100 3 2 2" xfId="23482" xr:uid="{00000000-0005-0000-0000-0000BA5B0000}"/>
    <cellStyle name="Normal 100 3 2 3" xfId="23483" xr:uid="{00000000-0005-0000-0000-0000BB5B0000}"/>
    <cellStyle name="Normal 100 3 3" xfId="23484" xr:uid="{00000000-0005-0000-0000-0000BC5B0000}"/>
    <cellStyle name="Normal 100 3 4" xfId="23485" xr:uid="{00000000-0005-0000-0000-0000BD5B0000}"/>
    <cellStyle name="Normal 100 3 5" xfId="23486" xr:uid="{00000000-0005-0000-0000-0000BE5B0000}"/>
    <cellStyle name="Normal 100 3 6" xfId="23487" xr:uid="{00000000-0005-0000-0000-0000BF5B0000}"/>
    <cellStyle name="Normal 100 4" xfId="23488" xr:uid="{00000000-0005-0000-0000-0000C05B0000}"/>
    <cellStyle name="Normal 100 4 2" xfId="23489" xr:uid="{00000000-0005-0000-0000-0000C15B0000}"/>
    <cellStyle name="Normal 100 4 2 2" xfId="23490" xr:uid="{00000000-0005-0000-0000-0000C25B0000}"/>
    <cellStyle name="Normal 100 4 2 3" xfId="23491" xr:uid="{00000000-0005-0000-0000-0000C35B0000}"/>
    <cellStyle name="Normal 100 4 3" xfId="23492" xr:uid="{00000000-0005-0000-0000-0000C45B0000}"/>
    <cellStyle name="Normal 100 4 4" xfId="23493" xr:uid="{00000000-0005-0000-0000-0000C55B0000}"/>
    <cellStyle name="Normal 100 4 5" xfId="23494" xr:uid="{00000000-0005-0000-0000-0000C65B0000}"/>
    <cellStyle name="Normal 100 4 6" xfId="23495" xr:uid="{00000000-0005-0000-0000-0000C75B0000}"/>
    <cellStyle name="Normal 100 5" xfId="23496" xr:uid="{00000000-0005-0000-0000-0000C85B0000}"/>
    <cellStyle name="Normal 100 5 2" xfId="23497" xr:uid="{00000000-0005-0000-0000-0000C95B0000}"/>
    <cellStyle name="Normal 100 5 2 2" xfId="23498" xr:uid="{00000000-0005-0000-0000-0000CA5B0000}"/>
    <cellStyle name="Normal 100 5 2 3" xfId="23499" xr:uid="{00000000-0005-0000-0000-0000CB5B0000}"/>
    <cellStyle name="Normal 100 5 3" xfId="23500" xr:uid="{00000000-0005-0000-0000-0000CC5B0000}"/>
    <cellStyle name="Normal 100 5 4" xfId="23501" xr:uid="{00000000-0005-0000-0000-0000CD5B0000}"/>
    <cellStyle name="Normal 100 5 5" xfId="23502" xr:uid="{00000000-0005-0000-0000-0000CE5B0000}"/>
    <cellStyle name="Normal 100 5 6" xfId="23503" xr:uid="{00000000-0005-0000-0000-0000CF5B0000}"/>
    <cellStyle name="Normal 100 6" xfId="23504" xr:uid="{00000000-0005-0000-0000-0000D05B0000}"/>
    <cellStyle name="Normal 100 6 2" xfId="23505" xr:uid="{00000000-0005-0000-0000-0000D15B0000}"/>
    <cellStyle name="Normal 100 6 3" xfId="23506" xr:uid="{00000000-0005-0000-0000-0000D25B0000}"/>
    <cellStyle name="Normal 100 7" xfId="23507" xr:uid="{00000000-0005-0000-0000-0000D35B0000}"/>
    <cellStyle name="Normal 100 8" xfId="23508" xr:uid="{00000000-0005-0000-0000-0000D45B0000}"/>
    <cellStyle name="Normal 100 9" xfId="23509" xr:uid="{00000000-0005-0000-0000-0000D55B0000}"/>
    <cellStyle name="Normal 101" xfId="23510" xr:uid="{00000000-0005-0000-0000-0000D65B0000}"/>
    <cellStyle name="Normal 101 10" xfId="23511" xr:uid="{00000000-0005-0000-0000-0000D75B0000}"/>
    <cellStyle name="Normal 101 2" xfId="23512" xr:uid="{00000000-0005-0000-0000-0000D85B0000}"/>
    <cellStyle name="Normal 101 2 2" xfId="23513" xr:uid="{00000000-0005-0000-0000-0000D95B0000}"/>
    <cellStyle name="Normal 101 2 2 2" xfId="23514" xr:uid="{00000000-0005-0000-0000-0000DA5B0000}"/>
    <cellStyle name="Normal 101 2 2 3" xfId="23515" xr:uid="{00000000-0005-0000-0000-0000DB5B0000}"/>
    <cellStyle name="Normal 101 2 3" xfId="23516" xr:uid="{00000000-0005-0000-0000-0000DC5B0000}"/>
    <cellStyle name="Normal 101 2 4" xfId="23517" xr:uid="{00000000-0005-0000-0000-0000DD5B0000}"/>
    <cellStyle name="Normal 101 2 5" xfId="23518" xr:uid="{00000000-0005-0000-0000-0000DE5B0000}"/>
    <cellStyle name="Normal 101 2 6" xfId="23519" xr:uid="{00000000-0005-0000-0000-0000DF5B0000}"/>
    <cellStyle name="Normal 101 3" xfId="23520" xr:uid="{00000000-0005-0000-0000-0000E05B0000}"/>
    <cellStyle name="Normal 101 3 2" xfId="23521" xr:uid="{00000000-0005-0000-0000-0000E15B0000}"/>
    <cellStyle name="Normal 101 3 2 2" xfId="23522" xr:uid="{00000000-0005-0000-0000-0000E25B0000}"/>
    <cellStyle name="Normal 101 3 2 3" xfId="23523" xr:uid="{00000000-0005-0000-0000-0000E35B0000}"/>
    <cellStyle name="Normal 101 3 3" xfId="23524" xr:uid="{00000000-0005-0000-0000-0000E45B0000}"/>
    <cellStyle name="Normal 101 3 4" xfId="23525" xr:uid="{00000000-0005-0000-0000-0000E55B0000}"/>
    <cellStyle name="Normal 101 3 5" xfId="23526" xr:uid="{00000000-0005-0000-0000-0000E65B0000}"/>
    <cellStyle name="Normal 101 3 6" xfId="23527" xr:uid="{00000000-0005-0000-0000-0000E75B0000}"/>
    <cellStyle name="Normal 101 4" xfId="23528" xr:uid="{00000000-0005-0000-0000-0000E85B0000}"/>
    <cellStyle name="Normal 101 4 2" xfId="23529" xr:uid="{00000000-0005-0000-0000-0000E95B0000}"/>
    <cellStyle name="Normal 101 4 2 2" xfId="23530" xr:uid="{00000000-0005-0000-0000-0000EA5B0000}"/>
    <cellStyle name="Normal 101 4 2 3" xfId="23531" xr:uid="{00000000-0005-0000-0000-0000EB5B0000}"/>
    <cellStyle name="Normal 101 4 3" xfId="23532" xr:uid="{00000000-0005-0000-0000-0000EC5B0000}"/>
    <cellStyle name="Normal 101 4 4" xfId="23533" xr:uid="{00000000-0005-0000-0000-0000ED5B0000}"/>
    <cellStyle name="Normal 101 4 5" xfId="23534" xr:uid="{00000000-0005-0000-0000-0000EE5B0000}"/>
    <cellStyle name="Normal 101 4 6" xfId="23535" xr:uid="{00000000-0005-0000-0000-0000EF5B0000}"/>
    <cellStyle name="Normal 101 5" xfId="23536" xr:uid="{00000000-0005-0000-0000-0000F05B0000}"/>
    <cellStyle name="Normal 101 5 2" xfId="23537" xr:uid="{00000000-0005-0000-0000-0000F15B0000}"/>
    <cellStyle name="Normal 101 5 2 2" xfId="23538" xr:uid="{00000000-0005-0000-0000-0000F25B0000}"/>
    <cellStyle name="Normal 101 5 2 3" xfId="23539" xr:uid="{00000000-0005-0000-0000-0000F35B0000}"/>
    <cellStyle name="Normal 101 5 3" xfId="23540" xr:uid="{00000000-0005-0000-0000-0000F45B0000}"/>
    <cellStyle name="Normal 101 5 4" xfId="23541" xr:uid="{00000000-0005-0000-0000-0000F55B0000}"/>
    <cellStyle name="Normal 101 5 5" xfId="23542" xr:uid="{00000000-0005-0000-0000-0000F65B0000}"/>
    <cellStyle name="Normal 101 5 6" xfId="23543" xr:uid="{00000000-0005-0000-0000-0000F75B0000}"/>
    <cellStyle name="Normal 101 6" xfId="23544" xr:uid="{00000000-0005-0000-0000-0000F85B0000}"/>
    <cellStyle name="Normal 101 6 2" xfId="23545" xr:uid="{00000000-0005-0000-0000-0000F95B0000}"/>
    <cellStyle name="Normal 101 6 3" xfId="23546" xr:uid="{00000000-0005-0000-0000-0000FA5B0000}"/>
    <cellStyle name="Normal 101 7" xfId="23547" xr:uid="{00000000-0005-0000-0000-0000FB5B0000}"/>
    <cellStyle name="Normal 101 8" xfId="23548" xr:uid="{00000000-0005-0000-0000-0000FC5B0000}"/>
    <cellStyle name="Normal 101 9" xfId="23549" xr:uid="{00000000-0005-0000-0000-0000FD5B0000}"/>
    <cellStyle name="Normal 102" xfId="23550" xr:uid="{00000000-0005-0000-0000-0000FE5B0000}"/>
    <cellStyle name="Normal 102 10" xfId="23551" xr:uid="{00000000-0005-0000-0000-0000FF5B0000}"/>
    <cellStyle name="Normal 102 2" xfId="23552" xr:uid="{00000000-0005-0000-0000-0000005C0000}"/>
    <cellStyle name="Normal 102 2 2" xfId="23553" xr:uid="{00000000-0005-0000-0000-0000015C0000}"/>
    <cellStyle name="Normal 102 2 2 2" xfId="23554" xr:uid="{00000000-0005-0000-0000-0000025C0000}"/>
    <cellStyle name="Normal 102 2 2 3" xfId="23555" xr:uid="{00000000-0005-0000-0000-0000035C0000}"/>
    <cellStyle name="Normal 102 2 3" xfId="23556" xr:uid="{00000000-0005-0000-0000-0000045C0000}"/>
    <cellStyle name="Normal 102 2 4" xfId="23557" xr:uid="{00000000-0005-0000-0000-0000055C0000}"/>
    <cellStyle name="Normal 102 2 5" xfId="23558" xr:uid="{00000000-0005-0000-0000-0000065C0000}"/>
    <cellStyle name="Normal 102 2 6" xfId="23559" xr:uid="{00000000-0005-0000-0000-0000075C0000}"/>
    <cellStyle name="Normal 102 3" xfId="23560" xr:uid="{00000000-0005-0000-0000-0000085C0000}"/>
    <cellStyle name="Normal 102 3 2" xfId="23561" xr:uid="{00000000-0005-0000-0000-0000095C0000}"/>
    <cellStyle name="Normal 102 3 2 2" xfId="23562" xr:uid="{00000000-0005-0000-0000-00000A5C0000}"/>
    <cellStyle name="Normal 102 3 2 3" xfId="23563" xr:uid="{00000000-0005-0000-0000-00000B5C0000}"/>
    <cellStyle name="Normal 102 3 3" xfId="23564" xr:uid="{00000000-0005-0000-0000-00000C5C0000}"/>
    <cellStyle name="Normal 102 3 4" xfId="23565" xr:uid="{00000000-0005-0000-0000-00000D5C0000}"/>
    <cellStyle name="Normal 102 3 5" xfId="23566" xr:uid="{00000000-0005-0000-0000-00000E5C0000}"/>
    <cellStyle name="Normal 102 3 6" xfId="23567" xr:uid="{00000000-0005-0000-0000-00000F5C0000}"/>
    <cellStyle name="Normal 102 4" xfId="23568" xr:uid="{00000000-0005-0000-0000-0000105C0000}"/>
    <cellStyle name="Normal 102 4 2" xfId="23569" xr:uid="{00000000-0005-0000-0000-0000115C0000}"/>
    <cellStyle name="Normal 102 4 2 2" xfId="23570" xr:uid="{00000000-0005-0000-0000-0000125C0000}"/>
    <cellStyle name="Normal 102 4 2 3" xfId="23571" xr:uid="{00000000-0005-0000-0000-0000135C0000}"/>
    <cellStyle name="Normal 102 4 3" xfId="23572" xr:uid="{00000000-0005-0000-0000-0000145C0000}"/>
    <cellStyle name="Normal 102 4 4" xfId="23573" xr:uid="{00000000-0005-0000-0000-0000155C0000}"/>
    <cellStyle name="Normal 102 4 5" xfId="23574" xr:uid="{00000000-0005-0000-0000-0000165C0000}"/>
    <cellStyle name="Normal 102 4 6" xfId="23575" xr:uid="{00000000-0005-0000-0000-0000175C0000}"/>
    <cellStyle name="Normal 102 5" xfId="23576" xr:uid="{00000000-0005-0000-0000-0000185C0000}"/>
    <cellStyle name="Normal 102 5 2" xfId="23577" xr:uid="{00000000-0005-0000-0000-0000195C0000}"/>
    <cellStyle name="Normal 102 5 2 2" xfId="23578" xr:uid="{00000000-0005-0000-0000-00001A5C0000}"/>
    <cellStyle name="Normal 102 5 2 3" xfId="23579" xr:uid="{00000000-0005-0000-0000-00001B5C0000}"/>
    <cellStyle name="Normal 102 5 3" xfId="23580" xr:uid="{00000000-0005-0000-0000-00001C5C0000}"/>
    <cellStyle name="Normal 102 5 4" xfId="23581" xr:uid="{00000000-0005-0000-0000-00001D5C0000}"/>
    <cellStyle name="Normal 102 5 5" xfId="23582" xr:uid="{00000000-0005-0000-0000-00001E5C0000}"/>
    <cellStyle name="Normal 102 5 6" xfId="23583" xr:uid="{00000000-0005-0000-0000-00001F5C0000}"/>
    <cellStyle name="Normal 102 6" xfId="23584" xr:uid="{00000000-0005-0000-0000-0000205C0000}"/>
    <cellStyle name="Normal 102 6 2" xfId="23585" xr:uid="{00000000-0005-0000-0000-0000215C0000}"/>
    <cellStyle name="Normal 102 6 3" xfId="23586" xr:uid="{00000000-0005-0000-0000-0000225C0000}"/>
    <cellStyle name="Normal 102 7" xfId="23587" xr:uid="{00000000-0005-0000-0000-0000235C0000}"/>
    <cellStyle name="Normal 102 8" xfId="23588" xr:uid="{00000000-0005-0000-0000-0000245C0000}"/>
    <cellStyle name="Normal 102 9" xfId="23589" xr:uid="{00000000-0005-0000-0000-0000255C0000}"/>
    <cellStyle name="Normal 103" xfId="23590" xr:uid="{00000000-0005-0000-0000-0000265C0000}"/>
    <cellStyle name="Normal 103 10" xfId="23591" xr:uid="{00000000-0005-0000-0000-0000275C0000}"/>
    <cellStyle name="Normal 103 2" xfId="23592" xr:uid="{00000000-0005-0000-0000-0000285C0000}"/>
    <cellStyle name="Normal 103 2 2" xfId="23593" xr:uid="{00000000-0005-0000-0000-0000295C0000}"/>
    <cellStyle name="Normal 103 2 2 2" xfId="23594" xr:uid="{00000000-0005-0000-0000-00002A5C0000}"/>
    <cellStyle name="Normal 103 2 2 3" xfId="23595" xr:uid="{00000000-0005-0000-0000-00002B5C0000}"/>
    <cellStyle name="Normal 103 2 3" xfId="23596" xr:uid="{00000000-0005-0000-0000-00002C5C0000}"/>
    <cellStyle name="Normal 103 2 4" xfId="23597" xr:uid="{00000000-0005-0000-0000-00002D5C0000}"/>
    <cellStyle name="Normal 103 2 5" xfId="23598" xr:uid="{00000000-0005-0000-0000-00002E5C0000}"/>
    <cellStyle name="Normal 103 2 6" xfId="23599" xr:uid="{00000000-0005-0000-0000-00002F5C0000}"/>
    <cellStyle name="Normal 103 3" xfId="23600" xr:uid="{00000000-0005-0000-0000-0000305C0000}"/>
    <cellStyle name="Normal 103 3 2" xfId="23601" xr:uid="{00000000-0005-0000-0000-0000315C0000}"/>
    <cellStyle name="Normal 103 3 2 2" xfId="23602" xr:uid="{00000000-0005-0000-0000-0000325C0000}"/>
    <cellStyle name="Normal 103 3 2 3" xfId="23603" xr:uid="{00000000-0005-0000-0000-0000335C0000}"/>
    <cellStyle name="Normal 103 3 3" xfId="23604" xr:uid="{00000000-0005-0000-0000-0000345C0000}"/>
    <cellStyle name="Normal 103 3 4" xfId="23605" xr:uid="{00000000-0005-0000-0000-0000355C0000}"/>
    <cellStyle name="Normal 103 3 5" xfId="23606" xr:uid="{00000000-0005-0000-0000-0000365C0000}"/>
    <cellStyle name="Normal 103 3 6" xfId="23607" xr:uid="{00000000-0005-0000-0000-0000375C0000}"/>
    <cellStyle name="Normal 103 4" xfId="23608" xr:uid="{00000000-0005-0000-0000-0000385C0000}"/>
    <cellStyle name="Normal 103 4 2" xfId="23609" xr:uid="{00000000-0005-0000-0000-0000395C0000}"/>
    <cellStyle name="Normal 103 4 2 2" xfId="23610" xr:uid="{00000000-0005-0000-0000-00003A5C0000}"/>
    <cellStyle name="Normal 103 4 2 3" xfId="23611" xr:uid="{00000000-0005-0000-0000-00003B5C0000}"/>
    <cellStyle name="Normal 103 4 3" xfId="23612" xr:uid="{00000000-0005-0000-0000-00003C5C0000}"/>
    <cellStyle name="Normal 103 4 4" xfId="23613" xr:uid="{00000000-0005-0000-0000-00003D5C0000}"/>
    <cellStyle name="Normal 103 4 5" xfId="23614" xr:uid="{00000000-0005-0000-0000-00003E5C0000}"/>
    <cellStyle name="Normal 103 4 6" xfId="23615" xr:uid="{00000000-0005-0000-0000-00003F5C0000}"/>
    <cellStyle name="Normal 103 5" xfId="23616" xr:uid="{00000000-0005-0000-0000-0000405C0000}"/>
    <cellStyle name="Normal 103 5 2" xfId="23617" xr:uid="{00000000-0005-0000-0000-0000415C0000}"/>
    <cellStyle name="Normal 103 5 2 2" xfId="23618" xr:uid="{00000000-0005-0000-0000-0000425C0000}"/>
    <cellStyle name="Normal 103 5 2 3" xfId="23619" xr:uid="{00000000-0005-0000-0000-0000435C0000}"/>
    <cellStyle name="Normal 103 5 3" xfId="23620" xr:uid="{00000000-0005-0000-0000-0000445C0000}"/>
    <cellStyle name="Normal 103 5 4" xfId="23621" xr:uid="{00000000-0005-0000-0000-0000455C0000}"/>
    <cellStyle name="Normal 103 5 5" xfId="23622" xr:uid="{00000000-0005-0000-0000-0000465C0000}"/>
    <cellStyle name="Normal 103 5 6" xfId="23623" xr:uid="{00000000-0005-0000-0000-0000475C0000}"/>
    <cellStyle name="Normal 103 6" xfId="23624" xr:uid="{00000000-0005-0000-0000-0000485C0000}"/>
    <cellStyle name="Normal 103 6 2" xfId="23625" xr:uid="{00000000-0005-0000-0000-0000495C0000}"/>
    <cellStyle name="Normal 103 6 3" xfId="23626" xr:uid="{00000000-0005-0000-0000-00004A5C0000}"/>
    <cellStyle name="Normal 103 7" xfId="23627" xr:uid="{00000000-0005-0000-0000-00004B5C0000}"/>
    <cellStyle name="Normal 103 8" xfId="23628" xr:uid="{00000000-0005-0000-0000-00004C5C0000}"/>
    <cellStyle name="Normal 103 9" xfId="23629" xr:uid="{00000000-0005-0000-0000-00004D5C0000}"/>
    <cellStyle name="Normal 104" xfId="23630" xr:uid="{00000000-0005-0000-0000-00004E5C0000}"/>
    <cellStyle name="Normal 104 10" xfId="23631" xr:uid="{00000000-0005-0000-0000-00004F5C0000}"/>
    <cellStyle name="Normal 104 2" xfId="23632" xr:uid="{00000000-0005-0000-0000-0000505C0000}"/>
    <cellStyle name="Normal 104 2 2" xfId="23633" xr:uid="{00000000-0005-0000-0000-0000515C0000}"/>
    <cellStyle name="Normal 104 2 2 2" xfId="23634" xr:uid="{00000000-0005-0000-0000-0000525C0000}"/>
    <cellStyle name="Normal 104 2 2 3" xfId="23635" xr:uid="{00000000-0005-0000-0000-0000535C0000}"/>
    <cellStyle name="Normal 104 2 3" xfId="23636" xr:uid="{00000000-0005-0000-0000-0000545C0000}"/>
    <cellStyle name="Normal 104 2 4" xfId="23637" xr:uid="{00000000-0005-0000-0000-0000555C0000}"/>
    <cellStyle name="Normal 104 2 5" xfId="23638" xr:uid="{00000000-0005-0000-0000-0000565C0000}"/>
    <cellStyle name="Normal 104 2 6" xfId="23639" xr:uid="{00000000-0005-0000-0000-0000575C0000}"/>
    <cellStyle name="Normal 104 3" xfId="23640" xr:uid="{00000000-0005-0000-0000-0000585C0000}"/>
    <cellStyle name="Normal 104 3 2" xfId="23641" xr:uid="{00000000-0005-0000-0000-0000595C0000}"/>
    <cellStyle name="Normal 104 3 2 2" xfId="23642" xr:uid="{00000000-0005-0000-0000-00005A5C0000}"/>
    <cellStyle name="Normal 104 3 2 3" xfId="23643" xr:uid="{00000000-0005-0000-0000-00005B5C0000}"/>
    <cellStyle name="Normal 104 3 3" xfId="23644" xr:uid="{00000000-0005-0000-0000-00005C5C0000}"/>
    <cellStyle name="Normal 104 3 4" xfId="23645" xr:uid="{00000000-0005-0000-0000-00005D5C0000}"/>
    <cellStyle name="Normal 104 3 5" xfId="23646" xr:uid="{00000000-0005-0000-0000-00005E5C0000}"/>
    <cellStyle name="Normal 104 3 6" xfId="23647" xr:uid="{00000000-0005-0000-0000-00005F5C0000}"/>
    <cellStyle name="Normal 104 4" xfId="23648" xr:uid="{00000000-0005-0000-0000-0000605C0000}"/>
    <cellStyle name="Normal 104 4 2" xfId="23649" xr:uid="{00000000-0005-0000-0000-0000615C0000}"/>
    <cellStyle name="Normal 104 4 2 2" xfId="23650" xr:uid="{00000000-0005-0000-0000-0000625C0000}"/>
    <cellStyle name="Normal 104 4 2 3" xfId="23651" xr:uid="{00000000-0005-0000-0000-0000635C0000}"/>
    <cellStyle name="Normal 104 4 3" xfId="23652" xr:uid="{00000000-0005-0000-0000-0000645C0000}"/>
    <cellStyle name="Normal 104 4 4" xfId="23653" xr:uid="{00000000-0005-0000-0000-0000655C0000}"/>
    <cellStyle name="Normal 104 4 5" xfId="23654" xr:uid="{00000000-0005-0000-0000-0000665C0000}"/>
    <cellStyle name="Normal 104 4 6" xfId="23655" xr:uid="{00000000-0005-0000-0000-0000675C0000}"/>
    <cellStyle name="Normal 104 5" xfId="23656" xr:uid="{00000000-0005-0000-0000-0000685C0000}"/>
    <cellStyle name="Normal 104 5 2" xfId="23657" xr:uid="{00000000-0005-0000-0000-0000695C0000}"/>
    <cellStyle name="Normal 104 5 2 2" xfId="23658" xr:uid="{00000000-0005-0000-0000-00006A5C0000}"/>
    <cellStyle name="Normal 104 5 2 3" xfId="23659" xr:uid="{00000000-0005-0000-0000-00006B5C0000}"/>
    <cellStyle name="Normal 104 5 3" xfId="23660" xr:uid="{00000000-0005-0000-0000-00006C5C0000}"/>
    <cellStyle name="Normal 104 5 4" xfId="23661" xr:uid="{00000000-0005-0000-0000-00006D5C0000}"/>
    <cellStyle name="Normal 104 5 5" xfId="23662" xr:uid="{00000000-0005-0000-0000-00006E5C0000}"/>
    <cellStyle name="Normal 104 5 6" xfId="23663" xr:uid="{00000000-0005-0000-0000-00006F5C0000}"/>
    <cellStyle name="Normal 104 6" xfId="23664" xr:uid="{00000000-0005-0000-0000-0000705C0000}"/>
    <cellStyle name="Normal 104 6 2" xfId="23665" xr:uid="{00000000-0005-0000-0000-0000715C0000}"/>
    <cellStyle name="Normal 104 6 3" xfId="23666" xr:uid="{00000000-0005-0000-0000-0000725C0000}"/>
    <cellStyle name="Normal 104 7" xfId="23667" xr:uid="{00000000-0005-0000-0000-0000735C0000}"/>
    <cellStyle name="Normal 104 8" xfId="23668" xr:uid="{00000000-0005-0000-0000-0000745C0000}"/>
    <cellStyle name="Normal 104 9" xfId="23669" xr:uid="{00000000-0005-0000-0000-0000755C0000}"/>
    <cellStyle name="Normal 105" xfId="23670" xr:uid="{00000000-0005-0000-0000-0000765C0000}"/>
    <cellStyle name="Normal 105 10" xfId="23671" xr:uid="{00000000-0005-0000-0000-0000775C0000}"/>
    <cellStyle name="Normal 105 2" xfId="23672" xr:uid="{00000000-0005-0000-0000-0000785C0000}"/>
    <cellStyle name="Normal 105 2 2" xfId="23673" xr:uid="{00000000-0005-0000-0000-0000795C0000}"/>
    <cellStyle name="Normal 105 2 2 2" xfId="23674" xr:uid="{00000000-0005-0000-0000-00007A5C0000}"/>
    <cellStyle name="Normal 105 2 2 3" xfId="23675" xr:uid="{00000000-0005-0000-0000-00007B5C0000}"/>
    <cellStyle name="Normal 105 2 3" xfId="23676" xr:uid="{00000000-0005-0000-0000-00007C5C0000}"/>
    <cellStyle name="Normal 105 2 4" xfId="23677" xr:uid="{00000000-0005-0000-0000-00007D5C0000}"/>
    <cellStyle name="Normal 105 2 5" xfId="23678" xr:uid="{00000000-0005-0000-0000-00007E5C0000}"/>
    <cellStyle name="Normal 105 2 6" xfId="23679" xr:uid="{00000000-0005-0000-0000-00007F5C0000}"/>
    <cellStyle name="Normal 105 3" xfId="23680" xr:uid="{00000000-0005-0000-0000-0000805C0000}"/>
    <cellStyle name="Normal 105 3 2" xfId="23681" xr:uid="{00000000-0005-0000-0000-0000815C0000}"/>
    <cellStyle name="Normal 105 3 2 2" xfId="23682" xr:uid="{00000000-0005-0000-0000-0000825C0000}"/>
    <cellStyle name="Normal 105 3 2 3" xfId="23683" xr:uid="{00000000-0005-0000-0000-0000835C0000}"/>
    <cellStyle name="Normal 105 3 3" xfId="23684" xr:uid="{00000000-0005-0000-0000-0000845C0000}"/>
    <cellStyle name="Normal 105 3 4" xfId="23685" xr:uid="{00000000-0005-0000-0000-0000855C0000}"/>
    <cellStyle name="Normal 105 3 5" xfId="23686" xr:uid="{00000000-0005-0000-0000-0000865C0000}"/>
    <cellStyle name="Normal 105 3 6" xfId="23687" xr:uid="{00000000-0005-0000-0000-0000875C0000}"/>
    <cellStyle name="Normal 105 4" xfId="23688" xr:uid="{00000000-0005-0000-0000-0000885C0000}"/>
    <cellStyle name="Normal 105 4 2" xfId="23689" xr:uid="{00000000-0005-0000-0000-0000895C0000}"/>
    <cellStyle name="Normal 105 4 2 2" xfId="23690" xr:uid="{00000000-0005-0000-0000-00008A5C0000}"/>
    <cellStyle name="Normal 105 4 2 3" xfId="23691" xr:uid="{00000000-0005-0000-0000-00008B5C0000}"/>
    <cellStyle name="Normal 105 4 3" xfId="23692" xr:uid="{00000000-0005-0000-0000-00008C5C0000}"/>
    <cellStyle name="Normal 105 4 4" xfId="23693" xr:uid="{00000000-0005-0000-0000-00008D5C0000}"/>
    <cellStyle name="Normal 105 4 5" xfId="23694" xr:uid="{00000000-0005-0000-0000-00008E5C0000}"/>
    <cellStyle name="Normal 105 4 6" xfId="23695" xr:uid="{00000000-0005-0000-0000-00008F5C0000}"/>
    <cellStyle name="Normal 105 5" xfId="23696" xr:uid="{00000000-0005-0000-0000-0000905C0000}"/>
    <cellStyle name="Normal 105 5 2" xfId="23697" xr:uid="{00000000-0005-0000-0000-0000915C0000}"/>
    <cellStyle name="Normal 105 5 2 2" xfId="23698" xr:uid="{00000000-0005-0000-0000-0000925C0000}"/>
    <cellStyle name="Normal 105 5 2 3" xfId="23699" xr:uid="{00000000-0005-0000-0000-0000935C0000}"/>
    <cellStyle name="Normal 105 5 3" xfId="23700" xr:uid="{00000000-0005-0000-0000-0000945C0000}"/>
    <cellStyle name="Normal 105 5 4" xfId="23701" xr:uid="{00000000-0005-0000-0000-0000955C0000}"/>
    <cellStyle name="Normal 105 5 5" xfId="23702" xr:uid="{00000000-0005-0000-0000-0000965C0000}"/>
    <cellStyle name="Normal 105 5 6" xfId="23703" xr:uid="{00000000-0005-0000-0000-0000975C0000}"/>
    <cellStyle name="Normal 105 6" xfId="23704" xr:uid="{00000000-0005-0000-0000-0000985C0000}"/>
    <cellStyle name="Normal 105 6 2" xfId="23705" xr:uid="{00000000-0005-0000-0000-0000995C0000}"/>
    <cellStyle name="Normal 105 6 3" xfId="23706" xr:uid="{00000000-0005-0000-0000-00009A5C0000}"/>
    <cellStyle name="Normal 105 7" xfId="23707" xr:uid="{00000000-0005-0000-0000-00009B5C0000}"/>
    <cellStyle name="Normal 105 8" xfId="23708" xr:uid="{00000000-0005-0000-0000-00009C5C0000}"/>
    <cellStyle name="Normal 105 9" xfId="23709" xr:uid="{00000000-0005-0000-0000-00009D5C0000}"/>
    <cellStyle name="Normal 106" xfId="23710" xr:uid="{00000000-0005-0000-0000-00009E5C0000}"/>
    <cellStyle name="Normal 106 10" xfId="23711" xr:uid="{00000000-0005-0000-0000-00009F5C0000}"/>
    <cellStyle name="Normal 106 2" xfId="23712" xr:uid="{00000000-0005-0000-0000-0000A05C0000}"/>
    <cellStyle name="Normal 106 2 2" xfId="23713" xr:uid="{00000000-0005-0000-0000-0000A15C0000}"/>
    <cellStyle name="Normal 106 2 2 2" xfId="23714" xr:uid="{00000000-0005-0000-0000-0000A25C0000}"/>
    <cellStyle name="Normal 106 2 2 3" xfId="23715" xr:uid="{00000000-0005-0000-0000-0000A35C0000}"/>
    <cellStyle name="Normal 106 2 3" xfId="23716" xr:uid="{00000000-0005-0000-0000-0000A45C0000}"/>
    <cellStyle name="Normal 106 2 4" xfId="23717" xr:uid="{00000000-0005-0000-0000-0000A55C0000}"/>
    <cellStyle name="Normal 106 2 5" xfId="23718" xr:uid="{00000000-0005-0000-0000-0000A65C0000}"/>
    <cellStyle name="Normal 106 2 6" xfId="23719" xr:uid="{00000000-0005-0000-0000-0000A75C0000}"/>
    <cellStyle name="Normal 106 3" xfId="23720" xr:uid="{00000000-0005-0000-0000-0000A85C0000}"/>
    <cellStyle name="Normal 106 3 2" xfId="23721" xr:uid="{00000000-0005-0000-0000-0000A95C0000}"/>
    <cellStyle name="Normal 106 3 2 2" xfId="23722" xr:uid="{00000000-0005-0000-0000-0000AA5C0000}"/>
    <cellStyle name="Normal 106 3 2 3" xfId="23723" xr:uid="{00000000-0005-0000-0000-0000AB5C0000}"/>
    <cellStyle name="Normal 106 3 3" xfId="23724" xr:uid="{00000000-0005-0000-0000-0000AC5C0000}"/>
    <cellStyle name="Normal 106 3 4" xfId="23725" xr:uid="{00000000-0005-0000-0000-0000AD5C0000}"/>
    <cellStyle name="Normal 106 3 5" xfId="23726" xr:uid="{00000000-0005-0000-0000-0000AE5C0000}"/>
    <cellStyle name="Normal 106 3 6" xfId="23727" xr:uid="{00000000-0005-0000-0000-0000AF5C0000}"/>
    <cellStyle name="Normal 106 4" xfId="23728" xr:uid="{00000000-0005-0000-0000-0000B05C0000}"/>
    <cellStyle name="Normal 106 4 2" xfId="23729" xr:uid="{00000000-0005-0000-0000-0000B15C0000}"/>
    <cellStyle name="Normal 106 4 2 2" xfId="23730" xr:uid="{00000000-0005-0000-0000-0000B25C0000}"/>
    <cellStyle name="Normal 106 4 2 3" xfId="23731" xr:uid="{00000000-0005-0000-0000-0000B35C0000}"/>
    <cellStyle name="Normal 106 4 3" xfId="23732" xr:uid="{00000000-0005-0000-0000-0000B45C0000}"/>
    <cellStyle name="Normal 106 4 4" xfId="23733" xr:uid="{00000000-0005-0000-0000-0000B55C0000}"/>
    <cellStyle name="Normal 106 4 5" xfId="23734" xr:uid="{00000000-0005-0000-0000-0000B65C0000}"/>
    <cellStyle name="Normal 106 4 6" xfId="23735" xr:uid="{00000000-0005-0000-0000-0000B75C0000}"/>
    <cellStyle name="Normal 106 5" xfId="23736" xr:uid="{00000000-0005-0000-0000-0000B85C0000}"/>
    <cellStyle name="Normal 106 5 2" xfId="23737" xr:uid="{00000000-0005-0000-0000-0000B95C0000}"/>
    <cellStyle name="Normal 106 5 2 2" xfId="23738" xr:uid="{00000000-0005-0000-0000-0000BA5C0000}"/>
    <cellStyle name="Normal 106 5 2 3" xfId="23739" xr:uid="{00000000-0005-0000-0000-0000BB5C0000}"/>
    <cellStyle name="Normal 106 5 3" xfId="23740" xr:uid="{00000000-0005-0000-0000-0000BC5C0000}"/>
    <cellStyle name="Normal 106 5 4" xfId="23741" xr:uid="{00000000-0005-0000-0000-0000BD5C0000}"/>
    <cellStyle name="Normal 106 5 5" xfId="23742" xr:uid="{00000000-0005-0000-0000-0000BE5C0000}"/>
    <cellStyle name="Normal 106 5 6" xfId="23743" xr:uid="{00000000-0005-0000-0000-0000BF5C0000}"/>
    <cellStyle name="Normal 106 6" xfId="23744" xr:uid="{00000000-0005-0000-0000-0000C05C0000}"/>
    <cellStyle name="Normal 106 6 2" xfId="23745" xr:uid="{00000000-0005-0000-0000-0000C15C0000}"/>
    <cellStyle name="Normal 106 6 3" xfId="23746" xr:uid="{00000000-0005-0000-0000-0000C25C0000}"/>
    <cellStyle name="Normal 106 7" xfId="23747" xr:uid="{00000000-0005-0000-0000-0000C35C0000}"/>
    <cellStyle name="Normal 106 8" xfId="23748" xr:uid="{00000000-0005-0000-0000-0000C45C0000}"/>
    <cellStyle name="Normal 106 9" xfId="23749" xr:uid="{00000000-0005-0000-0000-0000C55C0000}"/>
    <cellStyle name="Normal 107" xfId="23750" xr:uid="{00000000-0005-0000-0000-0000C65C0000}"/>
    <cellStyle name="Normal 107 10" xfId="23751" xr:uid="{00000000-0005-0000-0000-0000C75C0000}"/>
    <cellStyle name="Normal 107 2" xfId="23752" xr:uid="{00000000-0005-0000-0000-0000C85C0000}"/>
    <cellStyle name="Normal 107 2 2" xfId="23753" xr:uid="{00000000-0005-0000-0000-0000C95C0000}"/>
    <cellStyle name="Normal 107 2 2 2" xfId="23754" xr:uid="{00000000-0005-0000-0000-0000CA5C0000}"/>
    <cellStyle name="Normal 107 2 2 3" xfId="23755" xr:uid="{00000000-0005-0000-0000-0000CB5C0000}"/>
    <cellStyle name="Normal 107 2 3" xfId="23756" xr:uid="{00000000-0005-0000-0000-0000CC5C0000}"/>
    <cellStyle name="Normal 107 2 4" xfId="23757" xr:uid="{00000000-0005-0000-0000-0000CD5C0000}"/>
    <cellStyle name="Normal 107 2 5" xfId="23758" xr:uid="{00000000-0005-0000-0000-0000CE5C0000}"/>
    <cellStyle name="Normal 107 2 6" xfId="23759" xr:uid="{00000000-0005-0000-0000-0000CF5C0000}"/>
    <cellStyle name="Normal 107 3" xfId="23760" xr:uid="{00000000-0005-0000-0000-0000D05C0000}"/>
    <cellStyle name="Normal 107 3 2" xfId="23761" xr:uid="{00000000-0005-0000-0000-0000D15C0000}"/>
    <cellStyle name="Normal 107 3 2 2" xfId="23762" xr:uid="{00000000-0005-0000-0000-0000D25C0000}"/>
    <cellStyle name="Normal 107 3 2 3" xfId="23763" xr:uid="{00000000-0005-0000-0000-0000D35C0000}"/>
    <cellStyle name="Normal 107 3 3" xfId="23764" xr:uid="{00000000-0005-0000-0000-0000D45C0000}"/>
    <cellStyle name="Normal 107 3 4" xfId="23765" xr:uid="{00000000-0005-0000-0000-0000D55C0000}"/>
    <cellStyle name="Normal 107 3 5" xfId="23766" xr:uid="{00000000-0005-0000-0000-0000D65C0000}"/>
    <cellStyle name="Normal 107 3 6" xfId="23767" xr:uid="{00000000-0005-0000-0000-0000D75C0000}"/>
    <cellStyle name="Normal 107 4" xfId="23768" xr:uid="{00000000-0005-0000-0000-0000D85C0000}"/>
    <cellStyle name="Normal 107 4 2" xfId="23769" xr:uid="{00000000-0005-0000-0000-0000D95C0000}"/>
    <cellStyle name="Normal 107 4 2 2" xfId="23770" xr:uid="{00000000-0005-0000-0000-0000DA5C0000}"/>
    <cellStyle name="Normal 107 4 2 3" xfId="23771" xr:uid="{00000000-0005-0000-0000-0000DB5C0000}"/>
    <cellStyle name="Normal 107 4 3" xfId="23772" xr:uid="{00000000-0005-0000-0000-0000DC5C0000}"/>
    <cellStyle name="Normal 107 4 4" xfId="23773" xr:uid="{00000000-0005-0000-0000-0000DD5C0000}"/>
    <cellStyle name="Normal 107 4 5" xfId="23774" xr:uid="{00000000-0005-0000-0000-0000DE5C0000}"/>
    <cellStyle name="Normal 107 4 6" xfId="23775" xr:uid="{00000000-0005-0000-0000-0000DF5C0000}"/>
    <cellStyle name="Normal 107 5" xfId="23776" xr:uid="{00000000-0005-0000-0000-0000E05C0000}"/>
    <cellStyle name="Normal 107 5 2" xfId="23777" xr:uid="{00000000-0005-0000-0000-0000E15C0000}"/>
    <cellStyle name="Normal 107 5 2 2" xfId="23778" xr:uid="{00000000-0005-0000-0000-0000E25C0000}"/>
    <cellStyle name="Normal 107 5 2 3" xfId="23779" xr:uid="{00000000-0005-0000-0000-0000E35C0000}"/>
    <cellStyle name="Normal 107 5 3" xfId="23780" xr:uid="{00000000-0005-0000-0000-0000E45C0000}"/>
    <cellStyle name="Normal 107 5 4" xfId="23781" xr:uid="{00000000-0005-0000-0000-0000E55C0000}"/>
    <cellStyle name="Normal 107 5 5" xfId="23782" xr:uid="{00000000-0005-0000-0000-0000E65C0000}"/>
    <cellStyle name="Normal 107 5 6" xfId="23783" xr:uid="{00000000-0005-0000-0000-0000E75C0000}"/>
    <cellStyle name="Normal 107 6" xfId="23784" xr:uid="{00000000-0005-0000-0000-0000E85C0000}"/>
    <cellStyle name="Normal 107 6 2" xfId="23785" xr:uid="{00000000-0005-0000-0000-0000E95C0000}"/>
    <cellStyle name="Normal 107 6 3" xfId="23786" xr:uid="{00000000-0005-0000-0000-0000EA5C0000}"/>
    <cellStyle name="Normal 107 7" xfId="23787" xr:uid="{00000000-0005-0000-0000-0000EB5C0000}"/>
    <cellStyle name="Normal 107 8" xfId="23788" xr:uid="{00000000-0005-0000-0000-0000EC5C0000}"/>
    <cellStyle name="Normal 107 9" xfId="23789" xr:uid="{00000000-0005-0000-0000-0000ED5C0000}"/>
    <cellStyle name="Normal 108" xfId="23790" xr:uid="{00000000-0005-0000-0000-0000EE5C0000}"/>
    <cellStyle name="Normal 108 10" xfId="23791" xr:uid="{00000000-0005-0000-0000-0000EF5C0000}"/>
    <cellStyle name="Normal 108 2" xfId="23792" xr:uid="{00000000-0005-0000-0000-0000F05C0000}"/>
    <cellStyle name="Normal 108 2 2" xfId="23793" xr:uid="{00000000-0005-0000-0000-0000F15C0000}"/>
    <cellStyle name="Normal 108 2 2 2" xfId="23794" xr:uid="{00000000-0005-0000-0000-0000F25C0000}"/>
    <cellStyle name="Normal 108 2 2 3" xfId="23795" xr:uid="{00000000-0005-0000-0000-0000F35C0000}"/>
    <cellStyle name="Normal 108 2 3" xfId="23796" xr:uid="{00000000-0005-0000-0000-0000F45C0000}"/>
    <cellStyle name="Normal 108 2 4" xfId="23797" xr:uid="{00000000-0005-0000-0000-0000F55C0000}"/>
    <cellStyle name="Normal 108 2 5" xfId="23798" xr:uid="{00000000-0005-0000-0000-0000F65C0000}"/>
    <cellStyle name="Normal 108 2 6" xfId="23799" xr:uid="{00000000-0005-0000-0000-0000F75C0000}"/>
    <cellStyle name="Normal 108 3" xfId="23800" xr:uid="{00000000-0005-0000-0000-0000F85C0000}"/>
    <cellStyle name="Normal 108 3 2" xfId="23801" xr:uid="{00000000-0005-0000-0000-0000F95C0000}"/>
    <cellStyle name="Normal 108 3 2 2" xfId="23802" xr:uid="{00000000-0005-0000-0000-0000FA5C0000}"/>
    <cellStyle name="Normal 108 3 2 3" xfId="23803" xr:uid="{00000000-0005-0000-0000-0000FB5C0000}"/>
    <cellStyle name="Normal 108 3 3" xfId="23804" xr:uid="{00000000-0005-0000-0000-0000FC5C0000}"/>
    <cellStyle name="Normal 108 3 4" xfId="23805" xr:uid="{00000000-0005-0000-0000-0000FD5C0000}"/>
    <cellStyle name="Normal 108 3 5" xfId="23806" xr:uid="{00000000-0005-0000-0000-0000FE5C0000}"/>
    <cellStyle name="Normal 108 3 6" xfId="23807" xr:uid="{00000000-0005-0000-0000-0000FF5C0000}"/>
    <cellStyle name="Normal 108 4" xfId="23808" xr:uid="{00000000-0005-0000-0000-0000005D0000}"/>
    <cellStyle name="Normal 108 4 2" xfId="23809" xr:uid="{00000000-0005-0000-0000-0000015D0000}"/>
    <cellStyle name="Normal 108 4 2 2" xfId="23810" xr:uid="{00000000-0005-0000-0000-0000025D0000}"/>
    <cellStyle name="Normal 108 4 2 3" xfId="23811" xr:uid="{00000000-0005-0000-0000-0000035D0000}"/>
    <cellStyle name="Normal 108 4 3" xfId="23812" xr:uid="{00000000-0005-0000-0000-0000045D0000}"/>
    <cellStyle name="Normal 108 4 4" xfId="23813" xr:uid="{00000000-0005-0000-0000-0000055D0000}"/>
    <cellStyle name="Normal 108 4 5" xfId="23814" xr:uid="{00000000-0005-0000-0000-0000065D0000}"/>
    <cellStyle name="Normal 108 4 6" xfId="23815" xr:uid="{00000000-0005-0000-0000-0000075D0000}"/>
    <cellStyle name="Normal 108 5" xfId="23816" xr:uid="{00000000-0005-0000-0000-0000085D0000}"/>
    <cellStyle name="Normal 108 5 2" xfId="23817" xr:uid="{00000000-0005-0000-0000-0000095D0000}"/>
    <cellStyle name="Normal 108 5 2 2" xfId="23818" xr:uid="{00000000-0005-0000-0000-00000A5D0000}"/>
    <cellStyle name="Normal 108 5 2 3" xfId="23819" xr:uid="{00000000-0005-0000-0000-00000B5D0000}"/>
    <cellStyle name="Normal 108 5 3" xfId="23820" xr:uid="{00000000-0005-0000-0000-00000C5D0000}"/>
    <cellStyle name="Normal 108 5 4" xfId="23821" xr:uid="{00000000-0005-0000-0000-00000D5D0000}"/>
    <cellStyle name="Normal 108 5 5" xfId="23822" xr:uid="{00000000-0005-0000-0000-00000E5D0000}"/>
    <cellStyle name="Normal 108 5 6" xfId="23823" xr:uid="{00000000-0005-0000-0000-00000F5D0000}"/>
    <cellStyle name="Normal 108 6" xfId="23824" xr:uid="{00000000-0005-0000-0000-0000105D0000}"/>
    <cellStyle name="Normal 108 6 2" xfId="23825" xr:uid="{00000000-0005-0000-0000-0000115D0000}"/>
    <cellStyle name="Normal 108 6 3" xfId="23826" xr:uid="{00000000-0005-0000-0000-0000125D0000}"/>
    <cellStyle name="Normal 108 7" xfId="23827" xr:uid="{00000000-0005-0000-0000-0000135D0000}"/>
    <cellStyle name="Normal 108 8" xfId="23828" xr:uid="{00000000-0005-0000-0000-0000145D0000}"/>
    <cellStyle name="Normal 108 9" xfId="23829" xr:uid="{00000000-0005-0000-0000-0000155D0000}"/>
    <cellStyle name="Normal 109" xfId="23830" xr:uid="{00000000-0005-0000-0000-0000165D0000}"/>
    <cellStyle name="Normal 109 10" xfId="23831" xr:uid="{00000000-0005-0000-0000-0000175D0000}"/>
    <cellStyle name="Normal 109 2" xfId="23832" xr:uid="{00000000-0005-0000-0000-0000185D0000}"/>
    <cellStyle name="Normal 109 2 2" xfId="23833" xr:uid="{00000000-0005-0000-0000-0000195D0000}"/>
    <cellStyle name="Normal 109 2 2 2" xfId="23834" xr:uid="{00000000-0005-0000-0000-00001A5D0000}"/>
    <cellStyle name="Normal 109 2 2 3" xfId="23835" xr:uid="{00000000-0005-0000-0000-00001B5D0000}"/>
    <cellStyle name="Normal 109 2 3" xfId="23836" xr:uid="{00000000-0005-0000-0000-00001C5D0000}"/>
    <cellStyle name="Normal 109 2 4" xfId="23837" xr:uid="{00000000-0005-0000-0000-00001D5D0000}"/>
    <cellStyle name="Normal 109 2 5" xfId="23838" xr:uid="{00000000-0005-0000-0000-00001E5D0000}"/>
    <cellStyle name="Normal 109 2 6" xfId="23839" xr:uid="{00000000-0005-0000-0000-00001F5D0000}"/>
    <cellStyle name="Normal 109 3" xfId="23840" xr:uid="{00000000-0005-0000-0000-0000205D0000}"/>
    <cellStyle name="Normal 109 3 2" xfId="23841" xr:uid="{00000000-0005-0000-0000-0000215D0000}"/>
    <cellStyle name="Normal 109 3 2 2" xfId="23842" xr:uid="{00000000-0005-0000-0000-0000225D0000}"/>
    <cellStyle name="Normal 109 3 2 3" xfId="23843" xr:uid="{00000000-0005-0000-0000-0000235D0000}"/>
    <cellStyle name="Normal 109 3 3" xfId="23844" xr:uid="{00000000-0005-0000-0000-0000245D0000}"/>
    <cellStyle name="Normal 109 3 4" xfId="23845" xr:uid="{00000000-0005-0000-0000-0000255D0000}"/>
    <cellStyle name="Normal 109 3 5" xfId="23846" xr:uid="{00000000-0005-0000-0000-0000265D0000}"/>
    <cellStyle name="Normal 109 3 6" xfId="23847" xr:uid="{00000000-0005-0000-0000-0000275D0000}"/>
    <cellStyle name="Normal 109 4" xfId="23848" xr:uid="{00000000-0005-0000-0000-0000285D0000}"/>
    <cellStyle name="Normal 109 4 2" xfId="23849" xr:uid="{00000000-0005-0000-0000-0000295D0000}"/>
    <cellStyle name="Normal 109 4 2 2" xfId="23850" xr:uid="{00000000-0005-0000-0000-00002A5D0000}"/>
    <cellStyle name="Normal 109 4 2 3" xfId="23851" xr:uid="{00000000-0005-0000-0000-00002B5D0000}"/>
    <cellStyle name="Normal 109 4 3" xfId="23852" xr:uid="{00000000-0005-0000-0000-00002C5D0000}"/>
    <cellStyle name="Normal 109 4 4" xfId="23853" xr:uid="{00000000-0005-0000-0000-00002D5D0000}"/>
    <cellStyle name="Normal 109 4 5" xfId="23854" xr:uid="{00000000-0005-0000-0000-00002E5D0000}"/>
    <cellStyle name="Normal 109 4 6" xfId="23855" xr:uid="{00000000-0005-0000-0000-00002F5D0000}"/>
    <cellStyle name="Normal 109 5" xfId="23856" xr:uid="{00000000-0005-0000-0000-0000305D0000}"/>
    <cellStyle name="Normal 109 5 2" xfId="23857" xr:uid="{00000000-0005-0000-0000-0000315D0000}"/>
    <cellStyle name="Normal 109 5 2 2" xfId="23858" xr:uid="{00000000-0005-0000-0000-0000325D0000}"/>
    <cellStyle name="Normal 109 5 2 3" xfId="23859" xr:uid="{00000000-0005-0000-0000-0000335D0000}"/>
    <cellStyle name="Normal 109 5 3" xfId="23860" xr:uid="{00000000-0005-0000-0000-0000345D0000}"/>
    <cellStyle name="Normal 109 5 4" xfId="23861" xr:uid="{00000000-0005-0000-0000-0000355D0000}"/>
    <cellStyle name="Normal 109 5 5" xfId="23862" xr:uid="{00000000-0005-0000-0000-0000365D0000}"/>
    <cellStyle name="Normal 109 5 6" xfId="23863" xr:uid="{00000000-0005-0000-0000-0000375D0000}"/>
    <cellStyle name="Normal 109 6" xfId="23864" xr:uid="{00000000-0005-0000-0000-0000385D0000}"/>
    <cellStyle name="Normal 109 6 2" xfId="23865" xr:uid="{00000000-0005-0000-0000-0000395D0000}"/>
    <cellStyle name="Normal 109 6 3" xfId="23866" xr:uid="{00000000-0005-0000-0000-00003A5D0000}"/>
    <cellStyle name="Normal 109 7" xfId="23867" xr:uid="{00000000-0005-0000-0000-00003B5D0000}"/>
    <cellStyle name="Normal 109 8" xfId="23868" xr:uid="{00000000-0005-0000-0000-00003C5D0000}"/>
    <cellStyle name="Normal 109 9" xfId="23869" xr:uid="{00000000-0005-0000-0000-00003D5D0000}"/>
    <cellStyle name="Normal 11" xfId="23870" xr:uid="{00000000-0005-0000-0000-00003E5D0000}"/>
    <cellStyle name="Normal 11 10" xfId="23871" xr:uid="{00000000-0005-0000-0000-00003F5D0000}"/>
    <cellStyle name="Normal 11 10 2" xfId="23872" xr:uid="{00000000-0005-0000-0000-0000405D0000}"/>
    <cellStyle name="Normal 11 10 3" xfId="23873" xr:uid="{00000000-0005-0000-0000-0000415D0000}"/>
    <cellStyle name="Normal 11 11" xfId="23874" xr:uid="{00000000-0005-0000-0000-0000425D0000}"/>
    <cellStyle name="Normal 11 11 2" xfId="23875" xr:uid="{00000000-0005-0000-0000-0000435D0000}"/>
    <cellStyle name="Normal 11 12" xfId="23876" xr:uid="{00000000-0005-0000-0000-0000445D0000}"/>
    <cellStyle name="Normal 11 12 2" xfId="23877" xr:uid="{00000000-0005-0000-0000-0000455D0000}"/>
    <cellStyle name="Normal 11 13" xfId="23878" xr:uid="{00000000-0005-0000-0000-0000465D0000}"/>
    <cellStyle name="Normal 11 13 2" xfId="23879" xr:uid="{00000000-0005-0000-0000-0000475D0000}"/>
    <cellStyle name="Normal 11 14" xfId="23880" xr:uid="{00000000-0005-0000-0000-0000485D0000}"/>
    <cellStyle name="Normal 11 14 2" xfId="23881" xr:uid="{00000000-0005-0000-0000-0000495D0000}"/>
    <cellStyle name="Normal 11 15" xfId="23882" xr:uid="{00000000-0005-0000-0000-00004A5D0000}"/>
    <cellStyle name="Normal 11 15 2" xfId="23883" xr:uid="{00000000-0005-0000-0000-00004B5D0000}"/>
    <cellStyle name="Normal 11 16" xfId="23884" xr:uid="{00000000-0005-0000-0000-00004C5D0000}"/>
    <cellStyle name="Normal 11 16 2" xfId="23885" xr:uid="{00000000-0005-0000-0000-00004D5D0000}"/>
    <cellStyle name="Normal 11 17" xfId="23886" xr:uid="{00000000-0005-0000-0000-00004E5D0000}"/>
    <cellStyle name="Normal 11 17 2" xfId="23887" xr:uid="{00000000-0005-0000-0000-00004F5D0000}"/>
    <cellStyle name="Normal 11 18" xfId="23888" xr:uid="{00000000-0005-0000-0000-0000505D0000}"/>
    <cellStyle name="Normal 11 18 2" xfId="23889" xr:uid="{00000000-0005-0000-0000-0000515D0000}"/>
    <cellStyle name="Normal 11 19" xfId="23890" xr:uid="{00000000-0005-0000-0000-0000525D0000}"/>
    <cellStyle name="Normal 11 19 2" xfId="23891" xr:uid="{00000000-0005-0000-0000-0000535D0000}"/>
    <cellStyle name="Normal 11 2" xfId="23892" xr:uid="{00000000-0005-0000-0000-0000545D0000}"/>
    <cellStyle name="Normal 11 2 10" xfId="23893" xr:uid="{00000000-0005-0000-0000-0000555D0000}"/>
    <cellStyle name="Normal 11 2 11" xfId="23894" xr:uid="{00000000-0005-0000-0000-0000565D0000}"/>
    <cellStyle name="Normal 11 2 2" xfId="23895" xr:uid="{00000000-0005-0000-0000-0000575D0000}"/>
    <cellStyle name="Normal 11 2 2 2" xfId="23896" xr:uid="{00000000-0005-0000-0000-0000585D0000}"/>
    <cellStyle name="Normal 11 2 2 2 2" xfId="23897" xr:uid="{00000000-0005-0000-0000-0000595D0000}"/>
    <cellStyle name="Normal 11 2 2 2 2 2" xfId="23898" xr:uid="{00000000-0005-0000-0000-00005A5D0000}"/>
    <cellStyle name="Normal 11 2 2 2 2 2 2" xfId="23899" xr:uid="{00000000-0005-0000-0000-00005B5D0000}"/>
    <cellStyle name="Normal 11 2 2 3" xfId="23900" xr:uid="{00000000-0005-0000-0000-00005C5D0000}"/>
    <cellStyle name="Normal 11 2 2 4" xfId="23901" xr:uid="{00000000-0005-0000-0000-00005D5D0000}"/>
    <cellStyle name="Normal 11 2 2 5" xfId="23902" xr:uid="{00000000-0005-0000-0000-00005E5D0000}"/>
    <cellStyle name="Normal 11 2 2 6" xfId="23903" xr:uid="{00000000-0005-0000-0000-00005F5D0000}"/>
    <cellStyle name="Normal 11 2 2 7" xfId="23904" xr:uid="{00000000-0005-0000-0000-0000605D0000}"/>
    <cellStyle name="Normal 11 2 3" xfId="23905" xr:uid="{00000000-0005-0000-0000-0000615D0000}"/>
    <cellStyle name="Normal 11 2 3 2" xfId="23906" xr:uid="{00000000-0005-0000-0000-0000625D0000}"/>
    <cellStyle name="Normal 11 2 4" xfId="23907" xr:uid="{00000000-0005-0000-0000-0000635D0000}"/>
    <cellStyle name="Normal 11 2 4 2" xfId="23908" xr:uid="{00000000-0005-0000-0000-0000645D0000}"/>
    <cellStyle name="Normal 11 2 5" xfId="23909" xr:uid="{00000000-0005-0000-0000-0000655D0000}"/>
    <cellStyle name="Normal 11 2 5 2" xfId="23910" xr:uid="{00000000-0005-0000-0000-0000665D0000}"/>
    <cellStyle name="Normal 11 2 6" xfId="23911" xr:uid="{00000000-0005-0000-0000-0000675D0000}"/>
    <cellStyle name="Normal 11 2 6 2" xfId="23912" xr:uid="{00000000-0005-0000-0000-0000685D0000}"/>
    <cellStyle name="Normal 11 2 7" xfId="23913" xr:uid="{00000000-0005-0000-0000-0000695D0000}"/>
    <cellStyle name="Normal 11 2 7 2" xfId="23914" xr:uid="{00000000-0005-0000-0000-00006A5D0000}"/>
    <cellStyle name="Normal 11 2 8" xfId="23915" xr:uid="{00000000-0005-0000-0000-00006B5D0000}"/>
    <cellStyle name="Normal 11 2 9" xfId="23916" xr:uid="{00000000-0005-0000-0000-00006C5D0000}"/>
    <cellStyle name="Normal 11 20" xfId="23917" xr:uid="{00000000-0005-0000-0000-00006D5D0000}"/>
    <cellStyle name="Normal 11 20 2" xfId="23918" xr:uid="{00000000-0005-0000-0000-00006E5D0000}"/>
    <cellStyle name="Normal 11 21" xfId="23919" xr:uid="{00000000-0005-0000-0000-00006F5D0000}"/>
    <cellStyle name="Normal 11 21 2" xfId="23920" xr:uid="{00000000-0005-0000-0000-0000705D0000}"/>
    <cellStyle name="Normal 11 22" xfId="23921" xr:uid="{00000000-0005-0000-0000-0000715D0000}"/>
    <cellStyle name="Normal 11 22 2" xfId="23922" xr:uid="{00000000-0005-0000-0000-0000725D0000}"/>
    <cellStyle name="Normal 11 23" xfId="23923" xr:uid="{00000000-0005-0000-0000-0000735D0000}"/>
    <cellStyle name="Normal 11 23 2" xfId="23924" xr:uid="{00000000-0005-0000-0000-0000745D0000}"/>
    <cellStyle name="Normal 11 24" xfId="23925" xr:uid="{00000000-0005-0000-0000-0000755D0000}"/>
    <cellStyle name="Normal 11 24 2" xfId="23926" xr:uid="{00000000-0005-0000-0000-0000765D0000}"/>
    <cellStyle name="Normal 11 25" xfId="23927" xr:uid="{00000000-0005-0000-0000-0000775D0000}"/>
    <cellStyle name="Normal 11 25 2" xfId="23928" xr:uid="{00000000-0005-0000-0000-0000785D0000}"/>
    <cellStyle name="Normal 11 26" xfId="23929" xr:uid="{00000000-0005-0000-0000-0000795D0000}"/>
    <cellStyle name="Normal 11 26 2" xfId="23930" xr:uid="{00000000-0005-0000-0000-00007A5D0000}"/>
    <cellStyle name="Normal 11 27" xfId="23931" xr:uid="{00000000-0005-0000-0000-00007B5D0000}"/>
    <cellStyle name="Normal 11 27 2" xfId="23932" xr:uid="{00000000-0005-0000-0000-00007C5D0000}"/>
    <cellStyle name="Normal 11 28" xfId="23933" xr:uid="{00000000-0005-0000-0000-00007D5D0000}"/>
    <cellStyle name="Normal 11 28 2" xfId="23934" xr:uid="{00000000-0005-0000-0000-00007E5D0000}"/>
    <cellStyle name="Normal 11 29" xfId="23935" xr:uid="{00000000-0005-0000-0000-00007F5D0000}"/>
    <cellStyle name="Normal 11 29 2" xfId="23936" xr:uid="{00000000-0005-0000-0000-0000805D0000}"/>
    <cellStyle name="Normal 11 3" xfId="23937" xr:uid="{00000000-0005-0000-0000-0000815D0000}"/>
    <cellStyle name="Normal 11 3 10" xfId="23938" xr:uid="{00000000-0005-0000-0000-0000825D0000}"/>
    <cellStyle name="Normal 11 3 11" xfId="23939" xr:uid="{00000000-0005-0000-0000-0000835D0000}"/>
    <cellStyle name="Normal 11 3 2" xfId="23940" xr:uid="{00000000-0005-0000-0000-0000845D0000}"/>
    <cellStyle name="Normal 11 3 2 2" xfId="23941" xr:uid="{00000000-0005-0000-0000-0000855D0000}"/>
    <cellStyle name="Normal 11 3 2 2 2" xfId="23942" xr:uid="{00000000-0005-0000-0000-0000865D0000}"/>
    <cellStyle name="Normal 11 3 2 2 2 2" xfId="23943" xr:uid="{00000000-0005-0000-0000-0000875D0000}"/>
    <cellStyle name="Normal 11 3 2 2 2 2 2" xfId="23944" xr:uid="{00000000-0005-0000-0000-0000885D0000}"/>
    <cellStyle name="Normal 11 3 2 2 3" xfId="23945" xr:uid="{00000000-0005-0000-0000-0000895D0000}"/>
    <cellStyle name="Normal 11 3 2 3" xfId="23946" xr:uid="{00000000-0005-0000-0000-00008A5D0000}"/>
    <cellStyle name="Normal 11 3 2 4" xfId="23947" xr:uid="{00000000-0005-0000-0000-00008B5D0000}"/>
    <cellStyle name="Normal 11 3 2 5" xfId="23948" xr:uid="{00000000-0005-0000-0000-00008C5D0000}"/>
    <cellStyle name="Normal 11 3 2 6" xfId="23949" xr:uid="{00000000-0005-0000-0000-00008D5D0000}"/>
    <cellStyle name="Normal 11 3 2 7" xfId="23950" xr:uid="{00000000-0005-0000-0000-00008E5D0000}"/>
    <cellStyle name="Normal 11 3 3" xfId="23951" xr:uid="{00000000-0005-0000-0000-00008F5D0000}"/>
    <cellStyle name="Normal 11 3 3 2" xfId="23952" xr:uid="{00000000-0005-0000-0000-0000905D0000}"/>
    <cellStyle name="Normal 11 3 4" xfId="23953" xr:uid="{00000000-0005-0000-0000-0000915D0000}"/>
    <cellStyle name="Normal 11 3 4 2" xfId="23954" xr:uid="{00000000-0005-0000-0000-0000925D0000}"/>
    <cellStyle name="Normal 11 3 5" xfId="23955" xr:uid="{00000000-0005-0000-0000-0000935D0000}"/>
    <cellStyle name="Normal 11 3 5 2" xfId="23956" xr:uid="{00000000-0005-0000-0000-0000945D0000}"/>
    <cellStyle name="Normal 11 3 6" xfId="23957" xr:uid="{00000000-0005-0000-0000-0000955D0000}"/>
    <cellStyle name="Normal 11 3 6 2" xfId="23958" xr:uid="{00000000-0005-0000-0000-0000965D0000}"/>
    <cellStyle name="Normal 11 3 7" xfId="23959" xr:uid="{00000000-0005-0000-0000-0000975D0000}"/>
    <cellStyle name="Normal 11 3 7 2" xfId="23960" xr:uid="{00000000-0005-0000-0000-0000985D0000}"/>
    <cellStyle name="Normal 11 3 8" xfId="23961" xr:uid="{00000000-0005-0000-0000-0000995D0000}"/>
    <cellStyle name="Normal 11 3 9" xfId="23962" xr:uid="{00000000-0005-0000-0000-00009A5D0000}"/>
    <cellStyle name="Normal 11 30" xfId="23963" xr:uid="{00000000-0005-0000-0000-00009B5D0000}"/>
    <cellStyle name="Normal 11 30 2" xfId="23964" xr:uid="{00000000-0005-0000-0000-00009C5D0000}"/>
    <cellStyle name="Normal 11 31" xfId="23965" xr:uid="{00000000-0005-0000-0000-00009D5D0000}"/>
    <cellStyle name="Normal 11 31 2" xfId="23966" xr:uid="{00000000-0005-0000-0000-00009E5D0000}"/>
    <cellStyle name="Normal 11 32" xfId="23967" xr:uid="{00000000-0005-0000-0000-00009F5D0000}"/>
    <cellStyle name="Normal 11 32 2" xfId="23968" xr:uid="{00000000-0005-0000-0000-0000A05D0000}"/>
    <cellStyle name="Normal 11 33" xfId="23969" xr:uid="{00000000-0005-0000-0000-0000A15D0000}"/>
    <cellStyle name="Normal 11 33 2" xfId="23970" xr:uid="{00000000-0005-0000-0000-0000A25D0000}"/>
    <cellStyle name="Normal 11 34" xfId="23971" xr:uid="{00000000-0005-0000-0000-0000A35D0000}"/>
    <cellStyle name="Normal 11 34 2" xfId="23972" xr:uid="{00000000-0005-0000-0000-0000A45D0000}"/>
    <cellStyle name="Normal 11 35" xfId="23973" xr:uid="{00000000-0005-0000-0000-0000A55D0000}"/>
    <cellStyle name="Normal 11 35 2" xfId="23974" xr:uid="{00000000-0005-0000-0000-0000A65D0000}"/>
    <cellStyle name="Normal 11 35 3" xfId="23975" xr:uid="{00000000-0005-0000-0000-0000A75D0000}"/>
    <cellStyle name="Normal 11 35 4" xfId="23976" xr:uid="{00000000-0005-0000-0000-0000A85D0000}"/>
    <cellStyle name="Normal 11 36" xfId="23977" xr:uid="{00000000-0005-0000-0000-0000A95D0000}"/>
    <cellStyle name="Normal 11 36 2" xfId="23978" xr:uid="{00000000-0005-0000-0000-0000AA5D0000}"/>
    <cellStyle name="Normal 11 36 3" xfId="23979" xr:uid="{00000000-0005-0000-0000-0000AB5D0000}"/>
    <cellStyle name="Normal 11 36 4" xfId="23980" xr:uid="{00000000-0005-0000-0000-0000AC5D0000}"/>
    <cellStyle name="Normal 11 37" xfId="23981" xr:uid="{00000000-0005-0000-0000-0000AD5D0000}"/>
    <cellStyle name="Normal 11 37 2" xfId="23982" xr:uid="{00000000-0005-0000-0000-0000AE5D0000}"/>
    <cellStyle name="Normal 11 37 3" xfId="23983" xr:uid="{00000000-0005-0000-0000-0000AF5D0000}"/>
    <cellStyle name="Normal 11 37 4" xfId="23984" xr:uid="{00000000-0005-0000-0000-0000B05D0000}"/>
    <cellStyle name="Normal 11 38" xfId="23985" xr:uid="{00000000-0005-0000-0000-0000B15D0000}"/>
    <cellStyle name="Normal 11 38 2" xfId="23986" xr:uid="{00000000-0005-0000-0000-0000B25D0000}"/>
    <cellStyle name="Normal 11 38 3" xfId="23987" xr:uid="{00000000-0005-0000-0000-0000B35D0000}"/>
    <cellStyle name="Normal 11 38 4" xfId="23988" xr:uid="{00000000-0005-0000-0000-0000B45D0000}"/>
    <cellStyle name="Normal 11 39" xfId="23989" xr:uid="{00000000-0005-0000-0000-0000B55D0000}"/>
    <cellStyle name="Normal 11 39 2" xfId="23990" xr:uid="{00000000-0005-0000-0000-0000B65D0000}"/>
    <cellStyle name="Normal 11 39 3" xfId="23991" xr:uid="{00000000-0005-0000-0000-0000B75D0000}"/>
    <cellStyle name="Normal 11 39 4" xfId="23992" xr:uid="{00000000-0005-0000-0000-0000B85D0000}"/>
    <cellStyle name="Normal 11 4" xfId="23993" xr:uid="{00000000-0005-0000-0000-0000B95D0000}"/>
    <cellStyle name="Normal 11 4 10" xfId="23994" xr:uid="{00000000-0005-0000-0000-0000BA5D0000}"/>
    <cellStyle name="Normal 11 4 11" xfId="23995" xr:uid="{00000000-0005-0000-0000-0000BB5D0000}"/>
    <cellStyle name="Normal 11 4 2" xfId="23996" xr:uid="{00000000-0005-0000-0000-0000BC5D0000}"/>
    <cellStyle name="Normal 11 4 2 2" xfId="23997" xr:uid="{00000000-0005-0000-0000-0000BD5D0000}"/>
    <cellStyle name="Normal 11 4 2 2 2" xfId="23998" xr:uid="{00000000-0005-0000-0000-0000BE5D0000}"/>
    <cellStyle name="Normal 11 4 2 2 2 2" xfId="23999" xr:uid="{00000000-0005-0000-0000-0000BF5D0000}"/>
    <cellStyle name="Normal 11 4 2 2 2 2 2" xfId="24000" xr:uid="{00000000-0005-0000-0000-0000C05D0000}"/>
    <cellStyle name="Normal 11 4 2 3" xfId="24001" xr:uid="{00000000-0005-0000-0000-0000C15D0000}"/>
    <cellStyle name="Normal 11 4 2 4" xfId="24002" xr:uid="{00000000-0005-0000-0000-0000C25D0000}"/>
    <cellStyle name="Normal 11 4 2 5" xfId="24003" xr:uid="{00000000-0005-0000-0000-0000C35D0000}"/>
    <cellStyle name="Normal 11 4 2 6" xfId="24004" xr:uid="{00000000-0005-0000-0000-0000C45D0000}"/>
    <cellStyle name="Normal 11 4 2 7" xfId="24005" xr:uid="{00000000-0005-0000-0000-0000C55D0000}"/>
    <cellStyle name="Normal 11 4 3" xfId="24006" xr:uid="{00000000-0005-0000-0000-0000C65D0000}"/>
    <cellStyle name="Normal 11 4 3 2" xfId="24007" xr:uid="{00000000-0005-0000-0000-0000C75D0000}"/>
    <cellStyle name="Normal 11 4 4" xfId="24008" xr:uid="{00000000-0005-0000-0000-0000C85D0000}"/>
    <cellStyle name="Normal 11 4 4 2" xfId="24009" xr:uid="{00000000-0005-0000-0000-0000C95D0000}"/>
    <cellStyle name="Normal 11 4 5" xfId="24010" xr:uid="{00000000-0005-0000-0000-0000CA5D0000}"/>
    <cellStyle name="Normal 11 4 5 2" xfId="24011" xr:uid="{00000000-0005-0000-0000-0000CB5D0000}"/>
    <cellStyle name="Normal 11 4 6" xfId="24012" xr:uid="{00000000-0005-0000-0000-0000CC5D0000}"/>
    <cellStyle name="Normal 11 4 6 2" xfId="24013" xr:uid="{00000000-0005-0000-0000-0000CD5D0000}"/>
    <cellStyle name="Normal 11 4 7" xfId="24014" xr:uid="{00000000-0005-0000-0000-0000CE5D0000}"/>
    <cellStyle name="Normal 11 4 7 2" xfId="24015" xr:uid="{00000000-0005-0000-0000-0000CF5D0000}"/>
    <cellStyle name="Normal 11 4 8" xfId="24016" xr:uid="{00000000-0005-0000-0000-0000D05D0000}"/>
    <cellStyle name="Normal 11 4 9" xfId="24017" xr:uid="{00000000-0005-0000-0000-0000D15D0000}"/>
    <cellStyle name="Normal 11 40" xfId="24018" xr:uid="{00000000-0005-0000-0000-0000D25D0000}"/>
    <cellStyle name="Normal 11 40 2" xfId="24019" xr:uid="{00000000-0005-0000-0000-0000D35D0000}"/>
    <cellStyle name="Normal 11 41" xfId="24020" xr:uid="{00000000-0005-0000-0000-0000D45D0000}"/>
    <cellStyle name="Normal 11 41 2" xfId="24021" xr:uid="{00000000-0005-0000-0000-0000D55D0000}"/>
    <cellStyle name="Normal 11 42" xfId="24022" xr:uid="{00000000-0005-0000-0000-0000D65D0000}"/>
    <cellStyle name="Normal 11 42 2" xfId="24023" xr:uid="{00000000-0005-0000-0000-0000D75D0000}"/>
    <cellStyle name="Normal 11 43" xfId="24024" xr:uid="{00000000-0005-0000-0000-0000D85D0000}"/>
    <cellStyle name="Normal 11 44" xfId="24025" xr:uid="{00000000-0005-0000-0000-0000D95D0000}"/>
    <cellStyle name="Normal 11 5" xfId="24026" xr:uid="{00000000-0005-0000-0000-0000DA5D0000}"/>
    <cellStyle name="Normal 11 5 2" xfId="24027" xr:uid="{00000000-0005-0000-0000-0000DB5D0000}"/>
    <cellStyle name="Normal 11 5 2 2" xfId="24028" xr:uid="{00000000-0005-0000-0000-0000DC5D0000}"/>
    <cellStyle name="Normal 11 5 2 3" xfId="24029" xr:uid="{00000000-0005-0000-0000-0000DD5D0000}"/>
    <cellStyle name="Normal 11 5 3" xfId="24030" xr:uid="{00000000-0005-0000-0000-0000DE5D0000}"/>
    <cellStyle name="Normal 11 5 4" xfId="24031" xr:uid="{00000000-0005-0000-0000-0000DF5D0000}"/>
    <cellStyle name="Normal 11 5 5" xfId="24032" xr:uid="{00000000-0005-0000-0000-0000E05D0000}"/>
    <cellStyle name="Normal 11 5 6" xfId="24033" xr:uid="{00000000-0005-0000-0000-0000E15D0000}"/>
    <cellStyle name="Normal 11 6" xfId="24034" xr:uid="{00000000-0005-0000-0000-0000E25D0000}"/>
    <cellStyle name="Normal 11 6 2" xfId="24035" xr:uid="{00000000-0005-0000-0000-0000E35D0000}"/>
    <cellStyle name="Normal 11 6 2 2" xfId="24036" xr:uid="{00000000-0005-0000-0000-0000E45D0000}"/>
    <cellStyle name="Normal 11 6 2 2 2" xfId="24037" xr:uid="{00000000-0005-0000-0000-0000E55D0000}"/>
    <cellStyle name="Normal 11 6 2 2 2 2" xfId="24038" xr:uid="{00000000-0005-0000-0000-0000E65D0000}"/>
    <cellStyle name="Normal 11 6 2 2 3" xfId="24039" xr:uid="{00000000-0005-0000-0000-0000E75D0000}"/>
    <cellStyle name="Normal 11 6 2 3" xfId="24040" xr:uid="{00000000-0005-0000-0000-0000E85D0000}"/>
    <cellStyle name="Normal 11 6 2 4" xfId="24041" xr:uid="{00000000-0005-0000-0000-0000E95D0000}"/>
    <cellStyle name="Normal 11 6 2 5" xfId="24042" xr:uid="{00000000-0005-0000-0000-0000EA5D0000}"/>
    <cellStyle name="Normal 11 6 3" xfId="24043" xr:uid="{00000000-0005-0000-0000-0000EB5D0000}"/>
    <cellStyle name="Normal 11 6 4" xfId="24044" xr:uid="{00000000-0005-0000-0000-0000EC5D0000}"/>
    <cellStyle name="Normal 11 6 5" xfId="24045" xr:uid="{00000000-0005-0000-0000-0000ED5D0000}"/>
    <cellStyle name="Normal 11 6 6" xfId="24046" xr:uid="{00000000-0005-0000-0000-0000EE5D0000}"/>
    <cellStyle name="Normal 11 6 7" xfId="24047" xr:uid="{00000000-0005-0000-0000-0000EF5D0000}"/>
    <cellStyle name="Normal 11 6 8" xfId="24048" xr:uid="{00000000-0005-0000-0000-0000F05D0000}"/>
    <cellStyle name="Normal 11 7" xfId="24049" xr:uid="{00000000-0005-0000-0000-0000F15D0000}"/>
    <cellStyle name="Normal 11 7 2" xfId="24050" xr:uid="{00000000-0005-0000-0000-0000F25D0000}"/>
    <cellStyle name="Normal 11 7 2 2" xfId="24051" xr:uid="{00000000-0005-0000-0000-0000F35D0000}"/>
    <cellStyle name="Normal 11 7 2 2 2" xfId="24052" xr:uid="{00000000-0005-0000-0000-0000F45D0000}"/>
    <cellStyle name="Normal 11 7 2 2 2 2" xfId="24053" xr:uid="{00000000-0005-0000-0000-0000F55D0000}"/>
    <cellStyle name="Normal 11 7 2 3" xfId="24054" xr:uid="{00000000-0005-0000-0000-0000F65D0000}"/>
    <cellStyle name="Normal 11 7 3" xfId="24055" xr:uid="{00000000-0005-0000-0000-0000F75D0000}"/>
    <cellStyle name="Normal 11 7 4" xfId="24056" xr:uid="{00000000-0005-0000-0000-0000F85D0000}"/>
    <cellStyle name="Normal 11 7 5" xfId="24057" xr:uid="{00000000-0005-0000-0000-0000F95D0000}"/>
    <cellStyle name="Normal 11 7 6" xfId="24058" xr:uid="{00000000-0005-0000-0000-0000FA5D0000}"/>
    <cellStyle name="Normal 11 7 7" xfId="24059" xr:uid="{00000000-0005-0000-0000-0000FB5D0000}"/>
    <cellStyle name="Normal 11 8" xfId="24060" xr:uid="{00000000-0005-0000-0000-0000FC5D0000}"/>
    <cellStyle name="Normal 11 8 2" xfId="24061" xr:uid="{00000000-0005-0000-0000-0000FD5D0000}"/>
    <cellStyle name="Normal 11 8 3" xfId="24062" xr:uid="{00000000-0005-0000-0000-0000FE5D0000}"/>
    <cellStyle name="Normal 11 9" xfId="24063" xr:uid="{00000000-0005-0000-0000-0000FF5D0000}"/>
    <cellStyle name="Normal 11 9 2" xfId="24064" xr:uid="{00000000-0005-0000-0000-0000005E0000}"/>
    <cellStyle name="Normal 11 9 3" xfId="24065" xr:uid="{00000000-0005-0000-0000-0000015E0000}"/>
    <cellStyle name="Normal 110" xfId="24066" xr:uid="{00000000-0005-0000-0000-0000025E0000}"/>
    <cellStyle name="Normal 110 10" xfId="24067" xr:uid="{00000000-0005-0000-0000-0000035E0000}"/>
    <cellStyle name="Normal 110 2" xfId="24068" xr:uid="{00000000-0005-0000-0000-0000045E0000}"/>
    <cellStyle name="Normal 110 2 2" xfId="24069" xr:uid="{00000000-0005-0000-0000-0000055E0000}"/>
    <cellStyle name="Normal 110 2 2 2" xfId="24070" xr:uid="{00000000-0005-0000-0000-0000065E0000}"/>
    <cellStyle name="Normal 110 2 2 3" xfId="24071" xr:uid="{00000000-0005-0000-0000-0000075E0000}"/>
    <cellStyle name="Normal 110 2 3" xfId="24072" xr:uid="{00000000-0005-0000-0000-0000085E0000}"/>
    <cellStyle name="Normal 110 2 4" xfId="24073" xr:uid="{00000000-0005-0000-0000-0000095E0000}"/>
    <cellStyle name="Normal 110 2 5" xfId="24074" xr:uid="{00000000-0005-0000-0000-00000A5E0000}"/>
    <cellStyle name="Normal 110 2 6" xfId="24075" xr:uid="{00000000-0005-0000-0000-00000B5E0000}"/>
    <cellStyle name="Normal 110 3" xfId="24076" xr:uid="{00000000-0005-0000-0000-00000C5E0000}"/>
    <cellStyle name="Normal 110 3 2" xfId="24077" xr:uid="{00000000-0005-0000-0000-00000D5E0000}"/>
    <cellStyle name="Normal 110 3 2 2" xfId="24078" xr:uid="{00000000-0005-0000-0000-00000E5E0000}"/>
    <cellStyle name="Normal 110 3 2 3" xfId="24079" xr:uid="{00000000-0005-0000-0000-00000F5E0000}"/>
    <cellStyle name="Normal 110 3 3" xfId="24080" xr:uid="{00000000-0005-0000-0000-0000105E0000}"/>
    <cellStyle name="Normal 110 3 4" xfId="24081" xr:uid="{00000000-0005-0000-0000-0000115E0000}"/>
    <cellStyle name="Normal 110 3 5" xfId="24082" xr:uid="{00000000-0005-0000-0000-0000125E0000}"/>
    <cellStyle name="Normal 110 3 6" xfId="24083" xr:uid="{00000000-0005-0000-0000-0000135E0000}"/>
    <cellStyle name="Normal 110 4" xfId="24084" xr:uid="{00000000-0005-0000-0000-0000145E0000}"/>
    <cellStyle name="Normal 110 4 2" xfId="24085" xr:uid="{00000000-0005-0000-0000-0000155E0000}"/>
    <cellStyle name="Normal 110 4 2 2" xfId="24086" xr:uid="{00000000-0005-0000-0000-0000165E0000}"/>
    <cellStyle name="Normal 110 4 2 3" xfId="24087" xr:uid="{00000000-0005-0000-0000-0000175E0000}"/>
    <cellStyle name="Normal 110 4 3" xfId="24088" xr:uid="{00000000-0005-0000-0000-0000185E0000}"/>
    <cellStyle name="Normal 110 4 4" xfId="24089" xr:uid="{00000000-0005-0000-0000-0000195E0000}"/>
    <cellStyle name="Normal 110 4 5" xfId="24090" xr:uid="{00000000-0005-0000-0000-00001A5E0000}"/>
    <cellStyle name="Normal 110 4 6" xfId="24091" xr:uid="{00000000-0005-0000-0000-00001B5E0000}"/>
    <cellStyle name="Normal 110 5" xfId="24092" xr:uid="{00000000-0005-0000-0000-00001C5E0000}"/>
    <cellStyle name="Normal 110 5 2" xfId="24093" xr:uid="{00000000-0005-0000-0000-00001D5E0000}"/>
    <cellStyle name="Normal 110 5 2 2" xfId="24094" xr:uid="{00000000-0005-0000-0000-00001E5E0000}"/>
    <cellStyle name="Normal 110 5 2 3" xfId="24095" xr:uid="{00000000-0005-0000-0000-00001F5E0000}"/>
    <cellStyle name="Normal 110 5 3" xfId="24096" xr:uid="{00000000-0005-0000-0000-0000205E0000}"/>
    <cellStyle name="Normal 110 5 4" xfId="24097" xr:uid="{00000000-0005-0000-0000-0000215E0000}"/>
    <cellStyle name="Normal 110 5 5" xfId="24098" xr:uid="{00000000-0005-0000-0000-0000225E0000}"/>
    <cellStyle name="Normal 110 5 6" xfId="24099" xr:uid="{00000000-0005-0000-0000-0000235E0000}"/>
    <cellStyle name="Normal 110 6" xfId="24100" xr:uid="{00000000-0005-0000-0000-0000245E0000}"/>
    <cellStyle name="Normal 110 6 2" xfId="24101" xr:uid="{00000000-0005-0000-0000-0000255E0000}"/>
    <cellStyle name="Normal 110 6 3" xfId="24102" xr:uid="{00000000-0005-0000-0000-0000265E0000}"/>
    <cellStyle name="Normal 110 7" xfId="24103" xr:uid="{00000000-0005-0000-0000-0000275E0000}"/>
    <cellStyle name="Normal 110 8" xfId="24104" xr:uid="{00000000-0005-0000-0000-0000285E0000}"/>
    <cellStyle name="Normal 110 9" xfId="24105" xr:uid="{00000000-0005-0000-0000-0000295E0000}"/>
    <cellStyle name="Normal 111" xfId="24106" xr:uid="{00000000-0005-0000-0000-00002A5E0000}"/>
    <cellStyle name="Normal 111 10" xfId="24107" xr:uid="{00000000-0005-0000-0000-00002B5E0000}"/>
    <cellStyle name="Normal 111 2" xfId="24108" xr:uid="{00000000-0005-0000-0000-00002C5E0000}"/>
    <cellStyle name="Normal 111 2 2" xfId="24109" xr:uid="{00000000-0005-0000-0000-00002D5E0000}"/>
    <cellStyle name="Normal 111 2 2 2" xfId="24110" xr:uid="{00000000-0005-0000-0000-00002E5E0000}"/>
    <cellStyle name="Normal 111 2 2 3" xfId="24111" xr:uid="{00000000-0005-0000-0000-00002F5E0000}"/>
    <cellStyle name="Normal 111 2 3" xfId="24112" xr:uid="{00000000-0005-0000-0000-0000305E0000}"/>
    <cellStyle name="Normal 111 2 4" xfId="24113" xr:uid="{00000000-0005-0000-0000-0000315E0000}"/>
    <cellStyle name="Normal 111 2 5" xfId="24114" xr:uid="{00000000-0005-0000-0000-0000325E0000}"/>
    <cellStyle name="Normal 111 2 6" xfId="24115" xr:uid="{00000000-0005-0000-0000-0000335E0000}"/>
    <cellStyle name="Normal 111 3" xfId="24116" xr:uid="{00000000-0005-0000-0000-0000345E0000}"/>
    <cellStyle name="Normal 111 3 2" xfId="24117" xr:uid="{00000000-0005-0000-0000-0000355E0000}"/>
    <cellStyle name="Normal 111 3 2 2" xfId="24118" xr:uid="{00000000-0005-0000-0000-0000365E0000}"/>
    <cellStyle name="Normal 111 3 2 3" xfId="24119" xr:uid="{00000000-0005-0000-0000-0000375E0000}"/>
    <cellStyle name="Normal 111 3 3" xfId="24120" xr:uid="{00000000-0005-0000-0000-0000385E0000}"/>
    <cellStyle name="Normal 111 3 4" xfId="24121" xr:uid="{00000000-0005-0000-0000-0000395E0000}"/>
    <cellStyle name="Normal 111 3 5" xfId="24122" xr:uid="{00000000-0005-0000-0000-00003A5E0000}"/>
    <cellStyle name="Normal 111 3 6" xfId="24123" xr:uid="{00000000-0005-0000-0000-00003B5E0000}"/>
    <cellStyle name="Normal 111 4" xfId="24124" xr:uid="{00000000-0005-0000-0000-00003C5E0000}"/>
    <cellStyle name="Normal 111 4 2" xfId="24125" xr:uid="{00000000-0005-0000-0000-00003D5E0000}"/>
    <cellStyle name="Normal 111 4 2 2" xfId="24126" xr:uid="{00000000-0005-0000-0000-00003E5E0000}"/>
    <cellStyle name="Normal 111 4 2 3" xfId="24127" xr:uid="{00000000-0005-0000-0000-00003F5E0000}"/>
    <cellStyle name="Normal 111 4 3" xfId="24128" xr:uid="{00000000-0005-0000-0000-0000405E0000}"/>
    <cellStyle name="Normal 111 4 4" xfId="24129" xr:uid="{00000000-0005-0000-0000-0000415E0000}"/>
    <cellStyle name="Normal 111 4 5" xfId="24130" xr:uid="{00000000-0005-0000-0000-0000425E0000}"/>
    <cellStyle name="Normal 111 4 6" xfId="24131" xr:uid="{00000000-0005-0000-0000-0000435E0000}"/>
    <cellStyle name="Normal 111 5" xfId="24132" xr:uid="{00000000-0005-0000-0000-0000445E0000}"/>
    <cellStyle name="Normal 111 5 2" xfId="24133" xr:uid="{00000000-0005-0000-0000-0000455E0000}"/>
    <cellStyle name="Normal 111 5 2 2" xfId="24134" xr:uid="{00000000-0005-0000-0000-0000465E0000}"/>
    <cellStyle name="Normal 111 5 2 3" xfId="24135" xr:uid="{00000000-0005-0000-0000-0000475E0000}"/>
    <cellStyle name="Normal 111 5 3" xfId="24136" xr:uid="{00000000-0005-0000-0000-0000485E0000}"/>
    <cellStyle name="Normal 111 5 4" xfId="24137" xr:uid="{00000000-0005-0000-0000-0000495E0000}"/>
    <cellStyle name="Normal 111 5 5" xfId="24138" xr:uid="{00000000-0005-0000-0000-00004A5E0000}"/>
    <cellStyle name="Normal 111 5 6" xfId="24139" xr:uid="{00000000-0005-0000-0000-00004B5E0000}"/>
    <cellStyle name="Normal 111 6" xfId="24140" xr:uid="{00000000-0005-0000-0000-00004C5E0000}"/>
    <cellStyle name="Normal 111 6 2" xfId="24141" xr:uid="{00000000-0005-0000-0000-00004D5E0000}"/>
    <cellStyle name="Normal 111 6 3" xfId="24142" xr:uid="{00000000-0005-0000-0000-00004E5E0000}"/>
    <cellStyle name="Normal 111 7" xfId="24143" xr:uid="{00000000-0005-0000-0000-00004F5E0000}"/>
    <cellStyle name="Normal 111 8" xfId="24144" xr:uid="{00000000-0005-0000-0000-0000505E0000}"/>
    <cellStyle name="Normal 111 9" xfId="24145" xr:uid="{00000000-0005-0000-0000-0000515E0000}"/>
    <cellStyle name="Normal 112" xfId="24146" xr:uid="{00000000-0005-0000-0000-0000525E0000}"/>
    <cellStyle name="Normal 112 10" xfId="24147" xr:uid="{00000000-0005-0000-0000-0000535E0000}"/>
    <cellStyle name="Normal 112 2" xfId="24148" xr:uid="{00000000-0005-0000-0000-0000545E0000}"/>
    <cellStyle name="Normal 112 2 2" xfId="24149" xr:uid="{00000000-0005-0000-0000-0000555E0000}"/>
    <cellStyle name="Normal 112 2 2 2" xfId="24150" xr:uid="{00000000-0005-0000-0000-0000565E0000}"/>
    <cellStyle name="Normal 112 2 2 3" xfId="24151" xr:uid="{00000000-0005-0000-0000-0000575E0000}"/>
    <cellStyle name="Normal 112 2 3" xfId="24152" xr:uid="{00000000-0005-0000-0000-0000585E0000}"/>
    <cellStyle name="Normal 112 2 4" xfId="24153" xr:uid="{00000000-0005-0000-0000-0000595E0000}"/>
    <cellStyle name="Normal 112 2 5" xfId="24154" xr:uid="{00000000-0005-0000-0000-00005A5E0000}"/>
    <cellStyle name="Normal 112 2 6" xfId="24155" xr:uid="{00000000-0005-0000-0000-00005B5E0000}"/>
    <cellStyle name="Normal 112 3" xfId="24156" xr:uid="{00000000-0005-0000-0000-00005C5E0000}"/>
    <cellStyle name="Normal 112 3 2" xfId="24157" xr:uid="{00000000-0005-0000-0000-00005D5E0000}"/>
    <cellStyle name="Normal 112 3 2 2" xfId="24158" xr:uid="{00000000-0005-0000-0000-00005E5E0000}"/>
    <cellStyle name="Normal 112 3 2 3" xfId="24159" xr:uid="{00000000-0005-0000-0000-00005F5E0000}"/>
    <cellStyle name="Normal 112 3 3" xfId="24160" xr:uid="{00000000-0005-0000-0000-0000605E0000}"/>
    <cellStyle name="Normal 112 3 4" xfId="24161" xr:uid="{00000000-0005-0000-0000-0000615E0000}"/>
    <cellStyle name="Normal 112 3 5" xfId="24162" xr:uid="{00000000-0005-0000-0000-0000625E0000}"/>
    <cellStyle name="Normal 112 3 6" xfId="24163" xr:uid="{00000000-0005-0000-0000-0000635E0000}"/>
    <cellStyle name="Normal 112 4" xfId="24164" xr:uid="{00000000-0005-0000-0000-0000645E0000}"/>
    <cellStyle name="Normal 112 4 2" xfId="24165" xr:uid="{00000000-0005-0000-0000-0000655E0000}"/>
    <cellStyle name="Normal 112 4 2 2" xfId="24166" xr:uid="{00000000-0005-0000-0000-0000665E0000}"/>
    <cellStyle name="Normal 112 4 2 3" xfId="24167" xr:uid="{00000000-0005-0000-0000-0000675E0000}"/>
    <cellStyle name="Normal 112 4 3" xfId="24168" xr:uid="{00000000-0005-0000-0000-0000685E0000}"/>
    <cellStyle name="Normal 112 4 4" xfId="24169" xr:uid="{00000000-0005-0000-0000-0000695E0000}"/>
    <cellStyle name="Normal 112 4 5" xfId="24170" xr:uid="{00000000-0005-0000-0000-00006A5E0000}"/>
    <cellStyle name="Normal 112 4 6" xfId="24171" xr:uid="{00000000-0005-0000-0000-00006B5E0000}"/>
    <cellStyle name="Normal 112 5" xfId="24172" xr:uid="{00000000-0005-0000-0000-00006C5E0000}"/>
    <cellStyle name="Normal 112 5 2" xfId="24173" xr:uid="{00000000-0005-0000-0000-00006D5E0000}"/>
    <cellStyle name="Normal 112 5 2 2" xfId="24174" xr:uid="{00000000-0005-0000-0000-00006E5E0000}"/>
    <cellStyle name="Normal 112 5 2 3" xfId="24175" xr:uid="{00000000-0005-0000-0000-00006F5E0000}"/>
    <cellStyle name="Normal 112 5 3" xfId="24176" xr:uid="{00000000-0005-0000-0000-0000705E0000}"/>
    <cellStyle name="Normal 112 5 4" xfId="24177" xr:uid="{00000000-0005-0000-0000-0000715E0000}"/>
    <cellStyle name="Normal 112 5 5" xfId="24178" xr:uid="{00000000-0005-0000-0000-0000725E0000}"/>
    <cellStyle name="Normal 112 5 6" xfId="24179" xr:uid="{00000000-0005-0000-0000-0000735E0000}"/>
    <cellStyle name="Normal 112 6" xfId="24180" xr:uid="{00000000-0005-0000-0000-0000745E0000}"/>
    <cellStyle name="Normal 112 6 2" xfId="24181" xr:uid="{00000000-0005-0000-0000-0000755E0000}"/>
    <cellStyle name="Normal 112 6 3" xfId="24182" xr:uid="{00000000-0005-0000-0000-0000765E0000}"/>
    <cellStyle name="Normal 112 7" xfId="24183" xr:uid="{00000000-0005-0000-0000-0000775E0000}"/>
    <cellStyle name="Normal 112 8" xfId="24184" xr:uid="{00000000-0005-0000-0000-0000785E0000}"/>
    <cellStyle name="Normal 112 9" xfId="24185" xr:uid="{00000000-0005-0000-0000-0000795E0000}"/>
    <cellStyle name="Normal 113" xfId="24186" xr:uid="{00000000-0005-0000-0000-00007A5E0000}"/>
    <cellStyle name="Normal 113 10" xfId="24187" xr:uid="{00000000-0005-0000-0000-00007B5E0000}"/>
    <cellStyle name="Normal 113 2" xfId="24188" xr:uid="{00000000-0005-0000-0000-00007C5E0000}"/>
    <cellStyle name="Normal 113 2 2" xfId="24189" xr:uid="{00000000-0005-0000-0000-00007D5E0000}"/>
    <cellStyle name="Normal 113 2 2 2" xfId="24190" xr:uid="{00000000-0005-0000-0000-00007E5E0000}"/>
    <cellStyle name="Normal 113 2 2 3" xfId="24191" xr:uid="{00000000-0005-0000-0000-00007F5E0000}"/>
    <cellStyle name="Normal 113 2 3" xfId="24192" xr:uid="{00000000-0005-0000-0000-0000805E0000}"/>
    <cellStyle name="Normal 113 2 4" xfId="24193" xr:uid="{00000000-0005-0000-0000-0000815E0000}"/>
    <cellStyle name="Normal 113 2 5" xfId="24194" xr:uid="{00000000-0005-0000-0000-0000825E0000}"/>
    <cellStyle name="Normal 113 2 6" xfId="24195" xr:uid="{00000000-0005-0000-0000-0000835E0000}"/>
    <cellStyle name="Normal 113 3" xfId="24196" xr:uid="{00000000-0005-0000-0000-0000845E0000}"/>
    <cellStyle name="Normal 113 3 2" xfId="24197" xr:uid="{00000000-0005-0000-0000-0000855E0000}"/>
    <cellStyle name="Normal 113 3 2 2" xfId="24198" xr:uid="{00000000-0005-0000-0000-0000865E0000}"/>
    <cellStyle name="Normal 113 3 2 3" xfId="24199" xr:uid="{00000000-0005-0000-0000-0000875E0000}"/>
    <cellStyle name="Normal 113 3 3" xfId="24200" xr:uid="{00000000-0005-0000-0000-0000885E0000}"/>
    <cellStyle name="Normal 113 3 4" xfId="24201" xr:uid="{00000000-0005-0000-0000-0000895E0000}"/>
    <cellStyle name="Normal 113 3 5" xfId="24202" xr:uid="{00000000-0005-0000-0000-00008A5E0000}"/>
    <cellStyle name="Normal 113 3 6" xfId="24203" xr:uid="{00000000-0005-0000-0000-00008B5E0000}"/>
    <cellStyle name="Normal 113 4" xfId="24204" xr:uid="{00000000-0005-0000-0000-00008C5E0000}"/>
    <cellStyle name="Normal 113 4 2" xfId="24205" xr:uid="{00000000-0005-0000-0000-00008D5E0000}"/>
    <cellStyle name="Normal 113 4 2 2" xfId="24206" xr:uid="{00000000-0005-0000-0000-00008E5E0000}"/>
    <cellStyle name="Normal 113 4 2 3" xfId="24207" xr:uid="{00000000-0005-0000-0000-00008F5E0000}"/>
    <cellStyle name="Normal 113 4 3" xfId="24208" xr:uid="{00000000-0005-0000-0000-0000905E0000}"/>
    <cellStyle name="Normal 113 4 4" xfId="24209" xr:uid="{00000000-0005-0000-0000-0000915E0000}"/>
    <cellStyle name="Normal 113 4 5" xfId="24210" xr:uid="{00000000-0005-0000-0000-0000925E0000}"/>
    <cellStyle name="Normal 113 4 6" xfId="24211" xr:uid="{00000000-0005-0000-0000-0000935E0000}"/>
    <cellStyle name="Normal 113 5" xfId="24212" xr:uid="{00000000-0005-0000-0000-0000945E0000}"/>
    <cellStyle name="Normal 113 5 2" xfId="24213" xr:uid="{00000000-0005-0000-0000-0000955E0000}"/>
    <cellStyle name="Normal 113 5 2 2" xfId="24214" xr:uid="{00000000-0005-0000-0000-0000965E0000}"/>
    <cellStyle name="Normal 113 5 2 3" xfId="24215" xr:uid="{00000000-0005-0000-0000-0000975E0000}"/>
    <cellStyle name="Normal 113 5 3" xfId="24216" xr:uid="{00000000-0005-0000-0000-0000985E0000}"/>
    <cellStyle name="Normal 113 5 4" xfId="24217" xr:uid="{00000000-0005-0000-0000-0000995E0000}"/>
    <cellStyle name="Normal 113 5 5" xfId="24218" xr:uid="{00000000-0005-0000-0000-00009A5E0000}"/>
    <cellStyle name="Normal 113 5 6" xfId="24219" xr:uid="{00000000-0005-0000-0000-00009B5E0000}"/>
    <cellStyle name="Normal 113 6" xfId="24220" xr:uid="{00000000-0005-0000-0000-00009C5E0000}"/>
    <cellStyle name="Normal 113 6 2" xfId="24221" xr:uid="{00000000-0005-0000-0000-00009D5E0000}"/>
    <cellStyle name="Normal 113 6 3" xfId="24222" xr:uid="{00000000-0005-0000-0000-00009E5E0000}"/>
    <cellStyle name="Normal 113 7" xfId="24223" xr:uid="{00000000-0005-0000-0000-00009F5E0000}"/>
    <cellStyle name="Normal 113 8" xfId="24224" xr:uid="{00000000-0005-0000-0000-0000A05E0000}"/>
    <cellStyle name="Normal 113 9" xfId="24225" xr:uid="{00000000-0005-0000-0000-0000A15E0000}"/>
    <cellStyle name="Normal 114" xfId="24226" xr:uid="{00000000-0005-0000-0000-0000A25E0000}"/>
    <cellStyle name="Normal 114 10" xfId="24227" xr:uid="{00000000-0005-0000-0000-0000A35E0000}"/>
    <cellStyle name="Normal 114 2" xfId="24228" xr:uid="{00000000-0005-0000-0000-0000A45E0000}"/>
    <cellStyle name="Normal 114 2 2" xfId="24229" xr:uid="{00000000-0005-0000-0000-0000A55E0000}"/>
    <cellStyle name="Normal 114 2 2 2" xfId="24230" xr:uid="{00000000-0005-0000-0000-0000A65E0000}"/>
    <cellStyle name="Normal 114 2 2 3" xfId="24231" xr:uid="{00000000-0005-0000-0000-0000A75E0000}"/>
    <cellStyle name="Normal 114 2 3" xfId="24232" xr:uid="{00000000-0005-0000-0000-0000A85E0000}"/>
    <cellStyle name="Normal 114 2 4" xfId="24233" xr:uid="{00000000-0005-0000-0000-0000A95E0000}"/>
    <cellStyle name="Normal 114 2 5" xfId="24234" xr:uid="{00000000-0005-0000-0000-0000AA5E0000}"/>
    <cellStyle name="Normal 114 2 6" xfId="24235" xr:uid="{00000000-0005-0000-0000-0000AB5E0000}"/>
    <cellStyle name="Normal 114 3" xfId="24236" xr:uid="{00000000-0005-0000-0000-0000AC5E0000}"/>
    <cellStyle name="Normal 114 3 2" xfId="24237" xr:uid="{00000000-0005-0000-0000-0000AD5E0000}"/>
    <cellStyle name="Normal 114 3 2 2" xfId="24238" xr:uid="{00000000-0005-0000-0000-0000AE5E0000}"/>
    <cellStyle name="Normal 114 3 2 3" xfId="24239" xr:uid="{00000000-0005-0000-0000-0000AF5E0000}"/>
    <cellStyle name="Normal 114 3 3" xfId="24240" xr:uid="{00000000-0005-0000-0000-0000B05E0000}"/>
    <cellStyle name="Normal 114 3 4" xfId="24241" xr:uid="{00000000-0005-0000-0000-0000B15E0000}"/>
    <cellStyle name="Normal 114 3 5" xfId="24242" xr:uid="{00000000-0005-0000-0000-0000B25E0000}"/>
    <cellStyle name="Normal 114 3 6" xfId="24243" xr:uid="{00000000-0005-0000-0000-0000B35E0000}"/>
    <cellStyle name="Normal 114 4" xfId="24244" xr:uid="{00000000-0005-0000-0000-0000B45E0000}"/>
    <cellStyle name="Normal 114 4 2" xfId="24245" xr:uid="{00000000-0005-0000-0000-0000B55E0000}"/>
    <cellStyle name="Normal 114 4 2 2" xfId="24246" xr:uid="{00000000-0005-0000-0000-0000B65E0000}"/>
    <cellStyle name="Normal 114 4 2 3" xfId="24247" xr:uid="{00000000-0005-0000-0000-0000B75E0000}"/>
    <cellStyle name="Normal 114 4 3" xfId="24248" xr:uid="{00000000-0005-0000-0000-0000B85E0000}"/>
    <cellStyle name="Normal 114 4 4" xfId="24249" xr:uid="{00000000-0005-0000-0000-0000B95E0000}"/>
    <cellStyle name="Normal 114 4 5" xfId="24250" xr:uid="{00000000-0005-0000-0000-0000BA5E0000}"/>
    <cellStyle name="Normal 114 4 6" xfId="24251" xr:uid="{00000000-0005-0000-0000-0000BB5E0000}"/>
    <cellStyle name="Normal 114 5" xfId="24252" xr:uid="{00000000-0005-0000-0000-0000BC5E0000}"/>
    <cellStyle name="Normal 114 5 2" xfId="24253" xr:uid="{00000000-0005-0000-0000-0000BD5E0000}"/>
    <cellStyle name="Normal 114 5 2 2" xfId="24254" xr:uid="{00000000-0005-0000-0000-0000BE5E0000}"/>
    <cellStyle name="Normal 114 5 2 3" xfId="24255" xr:uid="{00000000-0005-0000-0000-0000BF5E0000}"/>
    <cellStyle name="Normal 114 5 3" xfId="24256" xr:uid="{00000000-0005-0000-0000-0000C05E0000}"/>
    <cellStyle name="Normal 114 5 4" xfId="24257" xr:uid="{00000000-0005-0000-0000-0000C15E0000}"/>
    <cellStyle name="Normal 114 5 5" xfId="24258" xr:uid="{00000000-0005-0000-0000-0000C25E0000}"/>
    <cellStyle name="Normal 114 5 6" xfId="24259" xr:uid="{00000000-0005-0000-0000-0000C35E0000}"/>
    <cellStyle name="Normal 114 6" xfId="24260" xr:uid="{00000000-0005-0000-0000-0000C45E0000}"/>
    <cellStyle name="Normal 114 6 2" xfId="24261" xr:uid="{00000000-0005-0000-0000-0000C55E0000}"/>
    <cellStyle name="Normal 114 6 3" xfId="24262" xr:uid="{00000000-0005-0000-0000-0000C65E0000}"/>
    <cellStyle name="Normal 114 7" xfId="24263" xr:uid="{00000000-0005-0000-0000-0000C75E0000}"/>
    <cellStyle name="Normal 114 8" xfId="24264" xr:uid="{00000000-0005-0000-0000-0000C85E0000}"/>
    <cellStyle name="Normal 114 9" xfId="24265" xr:uid="{00000000-0005-0000-0000-0000C95E0000}"/>
    <cellStyle name="Normal 115" xfId="24266" xr:uid="{00000000-0005-0000-0000-0000CA5E0000}"/>
    <cellStyle name="Normal 115 10" xfId="24267" xr:uid="{00000000-0005-0000-0000-0000CB5E0000}"/>
    <cellStyle name="Normal 115 2" xfId="24268" xr:uid="{00000000-0005-0000-0000-0000CC5E0000}"/>
    <cellStyle name="Normal 115 2 2" xfId="24269" xr:uid="{00000000-0005-0000-0000-0000CD5E0000}"/>
    <cellStyle name="Normal 115 2 2 2" xfId="24270" xr:uid="{00000000-0005-0000-0000-0000CE5E0000}"/>
    <cellStyle name="Normal 115 2 2 3" xfId="24271" xr:uid="{00000000-0005-0000-0000-0000CF5E0000}"/>
    <cellStyle name="Normal 115 2 3" xfId="24272" xr:uid="{00000000-0005-0000-0000-0000D05E0000}"/>
    <cellStyle name="Normal 115 2 4" xfId="24273" xr:uid="{00000000-0005-0000-0000-0000D15E0000}"/>
    <cellStyle name="Normal 115 2 5" xfId="24274" xr:uid="{00000000-0005-0000-0000-0000D25E0000}"/>
    <cellStyle name="Normal 115 2 6" xfId="24275" xr:uid="{00000000-0005-0000-0000-0000D35E0000}"/>
    <cellStyle name="Normal 115 3" xfId="24276" xr:uid="{00000000-0005-0000-0000-0000D45E0000}"/>
    <cellStyle name="Normal 115 3 2" xfId="24277" xr:uid="{00000000-0005-0000-0000-0000D55E0000}"/>
    <cellStyle name="Normal 115 3 2 2" xfId="24278" xr:uid="{00000000-0005-0000-0000-0000D65E0000}"/>
    <cellStyle name="Normal 115 3 2 3" xfId="24279" xr:uid="{00000000-0005-0000-0000-0000D75E0000}"/>
    <cellStyle name="Normal 115 3 3" xfId="24280" xr:uid="{00000000-0005-0000-0000-0000D85E0000}"/>
    <cellStyle name="Normal 115 3 4" xfId="24281" xr:uid="{00000000-0005-0000-0000-0000D95E0000}"/>
    <cellStyle name="Normal 115 3 5" xfId="24282" xr:uid="{00000000-0005-0000-0000-0000DA5E0000}"/>
    <cellStyle name="Normal 115 3 6" xfId="24283" xr:uid="{00000000-0005-0000-0000-0000DB5E0000}"/>
    <cellStyle name="Normal 115 4" xfId="24284" xr:uid="{00000000-0005-0000-0000-0000DC5E0000}"/>
    <cellStyle name="Normal 115 4 2" xfId="24285" xr:uid="{00000000-0005-0000-0000-0000DD5E0000}"/>
    <cellStyle name="Normal 115 4 2 2" xfId="24286" xr:uid="{00000000-0005-0000-0000-0000DE5E0000}"/>
    <cellStyle name="Normal 115 4 2 3" xfId="24287" xr:uid="{00000000-0005-0000-0000-0000DF5E0000}"/>
    <cellStyle name="Normal 115 4 3" xfId="24288" xr:uid="{00000000-0005-0000-0000-0000E05E0000}"/>
    <cellStyle name="Normal 115 4 4" xfId="24289" xr:uid="{00000000-0005-0000-0000-0000E15E0000}"/>
    <cellStyle name="Normal 115 4 5" xfId="24290" xr:uid="{00000000-0005-0000-0000-0000E25E0000}"/>
    <cellStyle name="Normal 115 4 6" xfId="24291" xr:uid="{00000000-0005-0000-0000-0000E35E0000}"/>
    <cellStyle name="Normal 115 5" xfId="24292" xr:uid="{00000000-0005-0000-0000-0000E45E0000}"/>
    <cellStyle name="Normal 115 5 2" xfId="24293" xr:uid="{00000000-0005-0000-0000-0000E55E0000}"/>
    <cellStyle name="Normal 115 5 2 2" xfId="24294" xr:uid="{00000000-0005-0000-0000-0000E65E0000}"/>
    <cellStyle name="Normal 115 5 2 3" xfId="24295" xr:uid="{00000000-0005-0000-0000-0000E75E0000}"/>
    <cellStyle name="Normal 115 5 3" xfId="24296" xr:uid="{00000000-0005-0000-0000-0000E85E0000}"/>
    <cellStyle name="Normal 115 5 4" xfId="24297" xr:uid="{00000000-0005-0000-0000-0000E95E0000}"/>
    <cellStyle name="Normal 115 5 5" xfId="24298" xr:uid="{00000000-0005-0000-0000-0000EA5E0000}"/>
    <cellStyle name="Normal 115 5 6" xfId="24299" xr:uid="{00000000-0005-0000-0000-0000EB5E0000}"/>
    <cellStyle name="Normal 115 6" xfId="24300" xr:uid="{00000000-0005-0000-0000-0000EC5E0000}"/>
    <cellStyle name="Normal 115 6 2" xfId="24301" xr:uid="{00000000-0005-0000-0000-0000ED5E0000}"/>
    <cellStyle name="Normal 115 6 3" xfId="24302" xr:uid="{00000000-0005-0000-0000-0000EE5E0000}"/>
    <cellStyle name="Normal 115 7" xfId="24303" xr:uid="{00000000-0005-0000-0000-0000EF5E0000}"/>
    <cellStyle name="Normal 115 8" xfId="24304" xr:uid="{00000000-0005-0000-0000-0000F05E0000}"/>
    <cellStyle name="Normal 115 9" xfId="24305" xr:uid="{00000000-0005-0000-0000-0000F15E0000}"/>
    <cellStyle name="Normal 116" xfId="24306" xr:uid="{00000000-0005-0000-0000-0000F25E0000}"/>
    <cellStyle name="Normal 116 10" xfId="24307" xr:uid="{00000000-0005-0000-0000-0000F35E0000}"/>
    <cellStyle name="Normal 116 2" xfId="24308" xr:uid="{00000000-0005-0000-0000-0000F45E0000}"/>
    <cellStyle name="Normal 116 2 2" xfId="24309" xr:uid="{00000000-0005-0000-0000-0000F55E0000}"/>
    <cellStyle name="Normal 116 2 2 2" xfId="24310" xr:uid="{00000000-0005-0000-0000-0000F65E0000}"/>
    <cellStyle name="Normal 116 2 2 3" xfId="24311" xr:uid="{00000000-0005-0000-0000-0000F75E0000}"/>
    <cellStyle name="Normal 116 2 3" xfId="24312" xr:uid="{00000000-0005-0000-0000-0000F85E0000}"/>
    <cellStyle name="Normal 116 2 4" xfId="24313" xr:uid="{00000000-0005-0000-0000-0000F95E0000}"/>
    <cellStyle name="Normal 116 2 5" xfId="24314" xr:uid="{00000000-0005-0000-0000-0000FA5E0000}"/>
    <cellStyle name="Normal 116 2 6" xfId="24315" xr:uid="{00000000-0005-0000-0000-0000FB5E0000}"/>
    <cellStyle name="Normal 116 3" xfId="24316" xr:uid="{00000000-0005-0000-0000-0000FC5E0000}"/>
    <cellStyle name="Normal 116 3 2" xfId="24317" xr:uid="{00000000-0005-0000-0000-0000FD5E0000}"/>
    <cellStyle name="Normal 116 3 2 2" xfId="24318" xr:uid="{00000000-0005-0000-0000-0000FE5E0000}"/>
    <cellStyle name="Normal 116 3 2 3" xfId="24319" xr:uid="{00000000-0005-0000-0000-0000FF5E0000}"/>
    <cellStyle name="Normal 116 3 3" xfId="24320" xr:uid="{00000000-0005-0000-0000-0000005F0000}"/>
    <cellStyle name="Normal 116 3 4" xfId="24321" xr:uid="{00000000-0005-0000-0000-0000015F0000}"/>
    <cellStyle name="Normal 116 3 5" xfId="24322" xr:uid="{00000000-0005-0000-0000-0000025F0000}"/>
    <cellStyle name="Normal 116 3 6" xfId="24323" xr:uid="{00000000-0005-0000-0000-0000035F0000}"/>
    <cellStyle name="Normal 116 4" xfId="24324" xr:uid="{00000000-0005-0000-0000-0000045F0000}"/>
    <cellStyle name="Normal 116 4 2" xfId="24325" xr:uid="{00000000-0005-0000-0000-0000055F0000}"/>
    <cellStyle name="Normal 116 4 2 2" xfId="24326" xr:uid="{00000000-0005-0000-0000-0000065F0000}"/>
    <cellStyle name="Normal 116 4 2 3" xfId="24327" xr:uid="{00000000-0005-0000-0000-0000075F0000}"/>
    <cellStyle name="Normal 116 4 3" xfId="24328" xr:uid="{00000000-0005-0000-0000-0000085F0000}"/>
    <cellStyle name="Normal 116 4 4" xfId="24329" xr:uid="{00000000-0005-0000-0000-0000095F0000}"/>
    <cellStyle name="Normal 116 4 5" xfId="24330" xr:uid="{00000000-0005-0000-0000-00000A5F0000}"/>
    <cellStyle name="Normal 116 4 6" xfId="24331" xr:uid="{00000000-0005-0000-0000-00000B5F0000}"/>
    <cellStyle name="Normal 116 5" xfId="24332" xr:uid="{00000000-0005-0000-0000-00000C5F0000}"/>
    <cellStyle name="Normal 116 5 2" xfId="24333" xr:uid="{00000000-0005-0000-0000-00000D5F0000}"/>
    <cellStyle name="Normal 116 5 2 2" xfId="24334" xr:uid="{00000000-0005-0000-0000-00000E5F0000}"/>
    <cellStyle name="Normal 116 5 2 3" xfId="24335" xr:uid="{00000000-0005-0000-0000-00000F5F0000}"/>
    <cellStyle name="Normal 116 5 3" xfId="24336" xr:uid="{00000000-0005-0000-0000-0000105F0000}"/>
    <cellStyle name="Normal 116 5 4" xfId="24337" xr:uid="{00000000-0005-0000-0000-0000115F0000}"/>
    <cellStyle name="Normal 116 5 5" xfId="24338" xr:uid="{00000000-0005-0000-0000-0000125F0000}"/>
    <cellStyle name="Normal 116 5 6" xfId="24339" xr:uid="{00000000-0005-0000-0000-0000135F0000}"/>
    <cellStyle name="Normal 116 6" xfId="24340" xr:uid="{00000000-0005-0000-0000-0000145F0000}"/>
    <cellStyle name="Normal 116 6 2" xfId="24341" xr:uid="{00000000-0005-0000-0000-0000155F0000}"/>
    <cellStyle name="Normal 116 6 3" xfId="24342" xr:uid="{00000000-0005-0000-0000-0000165F0000}"/>
    <cellStyle name="Normal 116 7" xfId="24343" xr:uid="{00000000-0005-0000-0000-0000175F0000}"/>
    <cellStyle name="Normal 116 8" xfId="24344" xr:uid="{00000000-0005-0000-0000-0000185F0000}"/>
    <cellStyle name="Normal 116 9" xfId="24345" xr:uid="{00000000-0005-0000-0000-0000195F0000}"/>
    <cellStyle name="Normal 117" xfId="24346" xr:uid="{00000000-0005-0000-0000-00001A5F0000}"/>
    <cellStyle name="Normal 117 10" xfId="24347" xr:uid="{00000000-0005-0000-0000-00001B5F0000}"/>
    <cellStyle name="Normal 117 2" xfId="24348" xr:uid="{00000000-0005-0000-0000-00001C5F0000}"/>
    <cellStyle name="Normal 117 2 2" xfId="24349" xr:uid="{00000000-0005-0000-0000-00001D5F0000}"/>
    <cellStyle name="Normal 117 2 2 2" xfId="24350" xr:uid="{00000000-0005-0000-0000-00001E5F0000}"/>
    <cellStyle name="Normal 117 2 2 3" xfId="24351" xr:uid="{00000000-0005-0000-0000-00001F5F0000}"/>
    <cellStyle name="Normal 117 2 3" xfId="24352" xr:uid="{00000000-0005-0000-0000-0000205F0000}"/>
    <cellStyle name="Normal 117 2 4" xfId="24353" xr:uid="{00000000-0005-0000-0000-0000215F0000}"/>
    <cellStyle name="Normal 117 2 5" xfId="24354" xr:uid="{00000000-0005-0000-0000-0000225F0000}"/>
    <cellStyle name="Normal 117 2 6" xfId="24355" xr:uid="{00000000-0005-0000-0000-0000235F0000}"/>
    <cellStyle name="Normal 117 3" xfId="24356" xr:uid="{00000000-0005-0000-0000-0000245F0000}"/>
    <cellStyle name="Normal 117 3 2" xfId="24357" xr:uid="{00000000-0005-0000-0000-0000255F0000}"/>
    <cellStyle name="Normal 117 3 2 2" xfId="24358" xr:uid="{00000000-0005-0000-0000-0000265F0000}"/>
    <cellStyle name="Normal 117 3 2 3" xfId="24359" xr:uid="{00000000-0005-0000-0000-0000275F0000}"/>
    <cellStyle name="Normal 117 3 3" xfId="24360" xr:uid="{00000000-0005-0000-0000-0000285F0000}"/>
    <cellStyle name="Normal 117 3 4" xfId="24361" xr:uid="{00000000-0005-0000-0000-0000295F0000}"/>
    <cellStyle name="Normal 117 3 5" xfId="24362" xr:uid="{00000000-0005-0000-0000-00002A5F0000}"/>
    <cellStyle name="Normal 117 3 6" xfId="24363" xr:uid="{00000000-0005-0000-0000-00002B5F0000}"/>
    <cellStyle name="Normal 117 4" xfId="24364" xr:uid="{00000000-0005-0000-0000-00002C5F0000}"/>
    <cellStyle name="Normal 117 4 2" xfId="24365" xr:uid="{00000000-0005-0000-0000-00002D5F0000}"/>
    <cellStyle name="Normal 117 4 2 2" xfId="24366" xr:uid="{00000000-0005-0000-0000-00002E5F0000}"/>
    <cellStyle name="Normal 117 4 2 3" xfId="24367" xr:uid="{00000000-0005-0000-0000-00002F5F0000}"/>
    <cellStyle name="Normal 117 4 3" xfId="24368" xr:uid="{00000000-0005-0000-0000-0000305F0000}"/>
    <cellStyle name="Normal 117 4 4" xfId="24369" xr:uid="{00000000-0005-0000-0000-0000315F0000}"/>
    <cellStyle name="Normal 117 4 5" xfId="24370" xr:uid="{00000000-0005-0000-0000-0000325F0000}"/>
    <cellStyle name="Normal 117 4 6" xfId="24371" xr:uid="{00000000-0005-0000-0000-0000335F0000}"/>
    <cellStyle name="Normal 117 5" xfId="24372" xr:uid="{00000000-0005-0000-0000-0000345F0000}"/>
    <cellStyle name="Normal 117 5 2" xfId="24373" xr:uid="{00000000-0005-0000-0000-0000355F0000}"/>
    <cellStyle name="Normal 117 5 2 2" xfId="24374" xr:uid="{00000000-0005-0000-0000-0000365F0000}"/>
    <cellStyle name="Normal 117 5 2 3" xfId="24375" xr:uid="{00000000-0005-0000-0000-0000375F0000}"/>
    <cellStyle name="Normal 117 5 3" xfId="24376" xr:uid="{00000000-0005-0000-0000-0000385F0000}"/>
    <cellStyle name="Normal 117 5 4" xfId="24377" xr:uid="{00000000-0005-0000-0000-0000395F0000}"/>
    <cellStyle name="Normal 117 5 5" xfId="24378" xr:uid="{00000000-0005-0000-0000-00003A5F0000}"/>
    <cellStyle name="Normal 117 5 6" xfId="24379" xr:uid="{00000000-0005-0000-0000-00003B5F0000}"/>
    <cellStyle name="Normal 117 6" xfId="24380" xr:uid="{00000000-0005-0000-0000-00003C5F0000}"/>
    <cellStyle name="Normal 117 6 2" xfId="24381" xr:uid="{00000000-0005-0000-0000-00003D5F0000}"/>
    <cellStyle name="Normal 117 6 3" xfId="24382" xr:uid="{00000000-0005-0000-0000-00003E5F0000}"/>
    <cellStyle name="Normal 117 7" xfId="24383" xr:uid="{00000000-0005-0000-0000-00003F5F0000}"/>
    <cellStyle name="Normal 117 8" xfId="24384" xr:uid="{00000000-0005-0000-0000-0000405F0000}"/>
    <cellStyle name="Normal 117 9" xfId="24385" xr:uid="{00000000-0005-0000-0000-0000415F0000}"/>
    <cellStyle name="Normal 118" xfId="24386" xr:uid="{00000000-0005-0000-0000-0000425F0000}"/>
    <cellStyle name="Normal 118 10" xfId="24387" xr:uid="{00000000-0005-0000-0000-0000435F0000}"/>
    <cellStyle name="Normal 118 2" xfId="24388" xr:uid="{00000000-0005-0000-0000-0000445F0000}"/>
    <cellStyle name="Normal 118 2 2" xfId="24389" xr:uid="{00000000-0005-0000-0000-0000455F0000}"/>
    <cellStyle name="Normal 118 2 2 2" xfId="24390" xr:uid="{00000000-0005-0000-0000-0000465F0000}"/>
    <cellStyle name="Normal 118 2 2 3" xfId="24391" xr:uid="{00000000-0005-0000-0000-0000475F0000}"/>
    <cellStyle name="Normal 118 2 3" xfId="24392" xr:uid="{00000000-0005-0000-0000-0000485F0000}"/>
    <cellStyle name="Normal 118 2 4" xfId="24393" xr:uid="{00000000-0005-0000-0000-0000495F0000}"/>
    <cellStyle name="Normal 118 2 5" xfId="24394" xr:uid="{00000000-0005-0000-0000-00004A5F0000}"/>
    <cellStyle name="Normal 118 2 6" xfId="24395" xr:uid="{00000000-0005-0000-0000-00004B5F0000}"/>
    <cellStyle name="Normal 118 3" xfId="24396" xr:uid="{00000000-0005-0000-0000-00004C5F0000}"/>
    <cellStyle name="Normal 118 3 2" xfId="24397" xr:uid="{00000000-0005-0000-0000-00004D5F0000}"/>
    <cellStyle name="Normal 118 3 2 2" xfId="24398" xr:uid="{00000000-0005-0000-0000-00004E5F0000}"/>
    <cellStyle name="Normal 118 3 2 3" xfId="24399" xr:uid="{00000000-0005-0000-0000-00004F5F0000}"/>
    <cellStyle name="Normal 118 3 3" xfId="24400" xr:uid="{00000000-0005-0000-0000-0000505F0000}"/>
    <cellStyle name="Normal 118 3 4" xfId="24401" xr:uid="{00000000-0005-0000-0000-0000515F0000}"/>
    <cellStyle name="Normal 118 3 5" xfId="24402" xr:uid="{00000000-0005-0000-0000-0000525F0000}"/>
    <cellStyle name="Normal 118 3 6" xfId="24403" xr:uid="{00000000-0005-0000-0000-0000535F0000}"/>
    <cellStyle name="Normal 118 4" xfId="24404" xr:uid="{00000000-0005-0000-0000-0000545F0000}"/>
    <cellStyle name="Normal 118 4 2" xfId="24405" xr:uid="{00000000-0005-0000-0000-0000555F0000}"/>
    <cellStyle name="Normal 118 4 2 2" xfId="24406" xr:uid="{00000000-0005-0000-0000-0000565F0000}"/>
    <cellStyle name="Normal 118 4 2 3" xfId="24407" xr:uid="{00000000-0005-0000-0000-0000575F0000}"/>
    <cellStyle name="Normal 118 4 3" xfId="24408" xr:uid="{00000000-0005-0000-0000-0000585F0000}"/>
    <cellStyle name="Normal 118 4 4" xfId="24409" xr:uid="{00000000-0005-0000-0000-0000595F0000}"/>
    <cellStyle name="Normal 118 4 5" xfId="24410" xr:uid="{00000000-0005-0000-0000-00005A5F0000}"/>
    <cellStyle name="Normal 118 4 6" xfId="24411" xr:uid="{00000000-0005-0000-0000-00005B5F0000}"/>
    <cellStyle name="Normal 118 5" xfId="24412" xr:uid="{00000000-0005-0000-0000-00005C5F0000}"/>
    <cellStyle name="Normal 118 5 2" xfId="24413" xr:uid="{00000000-0005-0000-0000-00005D5F0000}"/>
    <cellStyle name="Normal 118 5 2 2" xfId="24414" xr:uid="{00000000-0005-0000-0000-00005E5F0000}"/>
    <cellStyle name="Normal 118 5 2 3" xfId="24415" xr:uid="{00000000-0005-0000-0000-00005F5F0000}"/>
    <cellStyle name="Normal 118 5 3" xfId="24416" xr:uid="{00000000-0005-0000-0000-0000605F0000}"/>
    <cellStyle name="Normal 118 5 4" xfId="24417" xr:uid="{00000000-0005-0000-0000-0000615F0000}"/>
    <cellStyle name="Normal 118 5 5" xfId="24418" xr:uid="{00000000-0005-0000-0000-0000625F0000}"/>
    <cellStyle name="Normal 118 5 6" xfId="24419" xr:uid="{00000000-0005-0000-0000-0000635F0000}"/>
    <cellStyle name="Normal 118 6" xfId="24420" xr:uid="{00000000-0005-0000-0000-0000645F0000}"/>
    <cellStyle name="Normal 118 6 2" xfId="24421" xr:uid="{00000000-0005-0000-0000-0000655F0000}"/>
    <cellStyle name="Normal 118 6 3" xfId="24422" xr:uid="{00000000-0005-0000-0000-0000665F0000}"/>
    <cellStyle name="Normal 118 7" xfId="24423" xr:uid="{00000000-0005-0000-0000-0000675F0000}"/>
    <cellStyle name="Normal 118 8" xfId="24424" xr:uid="{00000000-0005-0000-0000-0000685F0000}"/>
    <cellStyle name="Normal 118 9" xfId="24425" xr:uid="{00000000-0005-0000-0000-0000695F0000}"/>
    <cellStyle name="Normal 119" xfId="24426" xr:uid="{00000000-0005-0000-0000-00006A5F0000}"/>
    <cellStyle name="Normal 119 10" xfId="24427" xr:uid="{00000000-0005-0000-0000-00006B5F0000}"/>
    <cellStyle name="Normal 119 2" xfId="24428" xr:uid="{00000000-0005-0000-0000-00006C5F0000}"/>
    <cellStyle name="Normal 119 2 2" xfId="24429" xr:uid="{00000000-0005-0000-0000-00006D5F0000}"/>
    <cellStyle name="Normal 119 2 2 2" xfId="24430" xr:uid="{00000000-0005-0000-0000-00006E5F0000}"/>
    <cellStyle name="Normal 119 2 2 3" xfId="24431" xr:uid="{00000000-0005-0000-0000-00006F5F0000}"/>
    <cellStyle name="Normal 119 2 3" xfId="24432" xr:uid="{00000000-0005-0000-0000-0000705F0000}"/>
    <cellStyle name="Normal 119 2 4" xfId="24433" xr:uid="{00000000-0005-0000-0000-0000715F0000}"/>
    <cellStyle name="Normal 119 2 5" xfId="24434" xr:uid="{00000000-0005-0000-0000-0000725F0000}"/>
    <cellStyle name="Normal 119 2 6" xfId="24435" xr:uid="{00000000-0005-0000-0000-0000735F0000}"/>
    <cellStyle name="Normal 119 3" xfId="24436" xr:uid="{00000000-0005-0000-0000-0000745F0000}"/>
    <cellStyle name="Normal 119 3 2" xfId="24437" xr:uid="{00000000-0005-0000-0000-0000755F0000}"/>
    <cellStyle name="Normal 119 3 2 2" xfId="24438" xr:uid="{00000000-0005-0000-0000-0000765F0000}"/>
    <cellStyle name="Normal 119 3 2 3" xfId="24439" xr:uid="{00000000-0005-0000-0000-0000775F0000}"/>
    <cellStyle name="Normal 119 3 3" xfId="24440" xr:uid="{00000000-0005-0000-0000-0000785F0000}"/>
    <cellStyle name="Normal 119 3 4" xfId="24441" xr:uid="{00000000-0005-0000-0000-0000795F0000}"/>
    <cellStyle name="Normal 119 3 5" xfId="24442" xr:uid="{00000000-0005-0000-0000-00007A5F0000}"/>
    <cellStyle name="Normal 119 3 6" xfId="24443" xr:uid="{00000000-0005-0000-0000-00007B5F0000}"/>
    <cellStyle name="Normal 119 4" xfId="24444" xr:uid="{00000000-0005-0000-0000-00007C5F0000}"/>
    <cellStyle name="Normal 119 4 2" xfId="24445" xr:uid="{00000000-0005-0000-0000-00007D5F0000}"/>
    <cellStyle name="Normal 119 4 2 2" xfId="24446" xr:uid="{00000000-0005-0000-0000-00007E5F0000}"/>
    <cellStyle name="Normal 119 4 2 3" xfId="24447" xr:uid="{00000000-0005-0000-0000-00007F5F0000}"/>
    <cellStyle name="Normal 119 4 3" xfId="24448" xr:uid="{00000000-0005-0000-0000-0000805F0000}"/>
    <cellStyle name="Normal 119 4 4" xfId="24449" xr:uid="{00000000-0005-0000-0000-0000815F0000}"/>
    <cellStyle name="Normal 119 4 5" xfId="24450" xr:uid="{00000000-0005-0000-0000-0000825F0000}"/>
    <cellStyle name="Normal 119 4 6" xfId="24451" xr:uid="{00000000-0005-0000-0000-0000835F0000}"/>
    <cellStyle name="Normal 119 5" xfId="24452" xr:uid="{00000000-0005-0000-0000-0000845F0000}"/>
    <cellStyle name="Normal 119 5 2" xfId="24453" xr:uid="{00000000-0005-0000-0000-0000855F0000}"/>
    <cellStyle name="Normal 119 5 2 2" xfId="24454" xr:uid="{00000000-0005-0000-0000-0000865F0000}"/>
    <cellStyle name="Normal 119 5 2 3" xfId="24455" xr:uid="{00000000-0005-0000-0000-0000875F0000}"/>
    <cellStyle name="Normal 119 5 3" xfId="24456" xr:uid="{00000000-0005-0000-0000-0000885F0000}"/>
    <cellStyle name="Normal 119 5 4" xfId="24457" xr:uid="{00000000-0005-0000-0000-0000895F0000}"/>
    <cellStyle name="Normal 119 5 5" xfId="24458" xr:uid="{00000000-0005-0000-0000-00008A5F0000}"/>
    <cellStyle name="Normal 119 5 6" xfId="24459" xr:uid="{00000000-0005-0000-0000-00008B5F0000}"/>
    <cellStyle name="Normal 119 6" xfId="24460" xr:uid="{00000000-0005-0000-0000-00008C5F0000}"/>
    <cellStyle name="Normal 119 6 2" xfId="24461" xr:uid="{00000000-0005-0000-0000-00008D5F0000}"/>
    <cellStyle name="Normal 119 6 3" xfId="24462" xr:uid="{00000000-0005-0000-0000-00008E5F0000}"/>
    <cellStyle name="Normal 119 7" xfId="24463" xr:uid="{00000000-0005-0000-0000-00008F5F0000}"/>
    <cellStyle name="Normal 119 8" xfId="24464" xr:uid="{00000000-0005-0000-0000-0000905F0000}"/>
    <cellStyle name="Normal 119 9" xfId="24465" xr:uid="{00000000-0005-0000-0000-0000915F0000}"/>
    <cellStyle name="Normal 12" xfId="24466" xr:uid="{00000000-0005-0000-0000-0000925F0000}"/>
    <cellStyle name="Normal 12 10" xfId="24467" xr:uid="{00000000-0005-0000-0000-0000935F0000}"/>
    <cellStyle name="Normal 12 10 10" xfId="24468" xr:uid="{00000000-0005-0000-0000-0000945F0000}"/>
    <cellStyle name="Normal 12 10 11" xfId="24469" xr:uid="{00000000-0005-0000-0000-0000955F0000}"/>
    <cellStyle name="Normal 12 10 12" xfId="24470" xr:uid="{00000000-0005-0000-0000-0000965F0000}"/>
    <cellStyle name="Normal 12 10 13" xfId="24471" xr:uid="{00000000-0005-0000-0000-0000975F0000}"/>
    <cellStyle name="Normal 12 10 14" xfId="24472" xr:uid="{00000000-0005-0000-0000-0000985F0000}"/>
    <cellStyle name="Normal 12 10 15" xfId="24473" xr:uid="{00000000-0005-0000-0000-0000995F0000}"/>
    <cellStyle name="Normal 12 10 16" xfId="24474" xr:uid="{00000000-0005-0000-0000-00009A5F0000}"/>
    <cellStyle name="Normal 12 10 17" xfId="24475" xr:uid="{00000000-0005-0000-0000-00009B5F0000}"/>
    <cellStyle name="Normal 12 10 18" xfId="24476" xr:uid="{00000000-0005-0000-0000-00009C5F0000}"/>
    <cellStyle name="Normal 12 10 19" xfId="24477" xr:uid="{00000000-0005-0000-0000-00009D5F0000}"/>
    <cellStyle name="Normal 12 10 2" xfId="24478" xr:uid="{00000000-0005-0000-0000-00009E5F0000}"/>
    <cellStyle name="Normal 12 10 2 2" xfId="24479" xr:uid="{00000000-0005-0000-0000-00009F5F0000}"/>
    <cellStyle name="Normal 12 10 20" xfId="24480" xr:uid="{00000000-0005-0000-0000-0000A05F0000}"/>
    <cellStyle name="Normal 12 10 21" xfId="24481" xr:uid="{00000000-0005-0000-0000-0000A15F0000}"/>
    <cellStyle name="Normal 12 10 3" xfId="24482" xr:uid="{00000000-0005-0000-0000-0000A25F0000}"/>
    <cellStyle name="Normal 12 10 4" xfId="24483" xr:uid="{00000000-0005-0000-0000-0000A35F0000}"/>
    <cellStyle name="Normal 12 10 5" xfId="24484" xr:uid="{00000000-0005-0000-0000-0000A45F0000}"/>
    <cellStyle name="Normal 12 10 6" xfId="24485" xr:uid="{00000000-0005-0000-0000-0000A55F0000}"/>
    <cellStyle name="Normal 12 10 7" xfId="24486" xr:uid="{00000000-0005-0000-0000-0000A65F0000}"/>
    <cellStyle name="Normal 12 10 8" xfId="24487" xr:uid="{00000000-0005-0000-0000-0000A75F0000}"/>
    <cellStyle name="Normal 12 10 9" xfId="24488" xr:uid="{00000000-0005-0000-0000-0000A85F0000}"/>
    <cellStyle name="Normal 12 11" xfId="24489" xr:uid="{00000000-0005-0000-0000-0000A95F0000}"/>
    <cellStyle name="Normal 12 11 10" xfId="24490" xr:uid="{00000000-0005-0000-0000-0000AA5F0000}"/>
    <cellStyle name="Normal 12 11 11" xfId="24491" xr:uid="{00000000-0005-0000-0000-0000AB5F0000}"/>
    <cellStyle name="Normal 12 11 12" xfId="24492" xr:uid="{00000000-0005-0000-0000-0000AC5F0000}"/>
    <cellStyle name="Normal 12 11 13" xfId="24493" xr:uid="{00000000-0005-0000-0000-0000AD5F0000}"/>
    <cellStyle name="Normal 12 11 14" xfId="24494" xr:uid="{00000000-0005-0000-0000-0000AE5F0000}"/>
    <cellStyle name="Normal 12 11 15" xfId="24495" xr:uid="{00000000-0005-0000-0000-0000AF5F0000}"/>
    <cellStyle name="Normal 12 11 16" xfId="24496" xr:uid="{00000000-0005-0000-0000-0000B05F0000}"/>
    <cellStyle name="Normal 12 11 17" xfId="24497" xr:uid="{00000000-0005-0000-0000-0000B15F0000}"/>
    <cellStyle name="Normal 12 11 18" xfId="24498" xr:uid="{00000000-0005-0000-0000-0000B25F0000}"/>
    <cellStyle name="Normal 12 11 19" xfId="24499" xr:uid="{00000000-0005-0000-0000-0000B35F0000}"/>
    <cellStyle name="Normal 12 11 2" xfId="24500" xr:uid="{00000000-0005-0000-0000-0000B45F0000}"/>
    <cellStyle name="Normal 12 11 2 10" xfId="24501" xr:uid="{00000000-0005-0000-0000-0000B55F0000}"/>
    <cellStyle name="Normal 12 11 2 2" xfId="24502" xr:uid="{00000000-0005-0000-0000-0000B65F0000}"/>
    <cellStyle name="Normal 12 11 2 2 2" xfId="24503" xr:uid="{00000000-0005-0000-0000-0000B75F0000}"/>
    <cellStyle name="Normal 12 11 2 2 2 2" xfId="24504" xr:uid="{00000000-0005-0000-0000-0000B85F0000}"/>
    <cellStyle name="Normal 12 11 2 2 3" xfId="24505" xr:uid="{00000000-0005-0000-0000-0000B95F0000}"/>
    <cellStyle name="Normal 12 11 2 2 4" xfId="24506" xr:uid="{00000000-0005-0000-0000-0000BA5F0000}"/>
    <cellStyle name="Normal 12 11 2 2 5" xfId="24507" xr:uid="{00000000-0005-0000-0000-0000BB5F0000}"/>
    <cellStyle name="Normal 12 11 2 2 6" xfId="24508" xr:uid="{00000000-0005-0000-0000-0000BC5F0000}"/>
    <cellStyle name="Normal 12 11 2 2 7" xfId="24509" xr:uid="{00000000-0005-0000-0000-0000BD5F0000}"/>
    <cellStyle name="Normal 12 11 2 3" xfId="24510" xr:uid="{00000000-0005-0000-0000-0000BE5F0000}"/>
    <cellStyle name="Normal 12 11 2 3 2" xfId="24511" xr:uid="{00000000-0005-0000-0000-0000BF5F0000}"/>
    <cellStyle name="Normal 12 11 2 3 3" xfId="24512" xr:uid="{00000000-0005-0000-0000-0000C05F0000}"/>
    <cellStyle name="Normal 12 11 2 3 4" xfId="24513" xr:uid="{00000000-0005-0000-0000-0000C15F0000}"/>
    <cellStyle name="Normal 12 11 2 3 5" xfId="24514" xr:uid="{00000000-0005-0000-0000-0000C25F0000}"/>
    <cellStyle name="Normal 12 11 2 3 6" xfId="24515" xr:uid="{00000000-0005-0000-0000-0000C35F0000}"/>
    <cellStyle name="Normal 12 11 2 3 7" xfId="24516" xr:uid="{00000000-0005-0000-0000-0000C45F0000}"/>
    <cellStyle name="Normal 12 11 2 4" xfId="24517" xr:uid="{00000000-0005-0000-0000-0000C55F0000}"/>
    <cellStyle name="Normal 12 11 2 4 2" xfId="24518" xr:uid="{00000000-0005-0000-0000-0000C65F0000}"/>
    <cellStyle name="Normal 12 11 2 4 3" xfId="24519" xr:uid="{00000000-0005-0000-0000-0000C75F0000}"/>
    <cellStyle name="Normal 12 11 2 4 4" xfId="24520" xr:uid="{00000000-0005-0000-0000-0000C85F0000}"/>
    <cellStyle name="Normal 12 11 2 4 5" xfId="24521" xr:uid="{00000000-0005-0000-0000-0000C95F0000}"/>
    <cellStyle name="Normal 12 11 2 4 6" xfId="24522" xr:uid="{00000000-0005-0000-0000-0000CA5F0000}"/>
    <cellStyle name="Normal 12 11 2 4 7" xfId="24523" xr:uid="{00000000-0005-0000-0000-0000CB5F0000}"/>
    <cellStyle name="Normal 12 11 2 5" xfId="24524" xr:uid="{00000000-0005-0000-0000-0000CC5F0000}"/>
    <cellStyle name="Normal 12 11 2 5 2" xfId="24525" xr:uid="{00000000-0005-0000-0000-0000CD5F0000}"/>
    <cellStyle name="Normal 12 11 2 5 3" xfId="24526" xr:uid="{00000000-0005-0000-0000-0000CE5F0000}"/>
    <cellStyle name="Normal 12 11 2 5 4" xfId="24527" xr:uid="{00000000-0005-0000-0000-0000CF5F0000}"/>
    <cellStyle name="Normal 12 11 2 5 5" xfId="24528" xr:uid="{00000000-0005-0000-0000-0000D05F0000}"/>
    <cellStyle name="Normal 12 11 2 5 6" xfId="24529" xr:uid="{00000000-0005-0000-0000-0000D15F0000}"/>
    <cellStyle name="Normal 12 11 2 5 7" xfId="24530" xr:uid="{00000000-0005-0000-0000-0000D25F0000}"/>
    <cellStyle name="Normal 12 11 2 6" xfId="24531" xr:uid="{00000000-0005-0000-0000-0000D35F0000}"/>
    <cellStyle name="Normal 12 11 2 6 2" xfId="24532" xr:uid="{00000000-0005-0000-0000-0000D45F0000}"/>
    <cellStyle name="Normal 12 11 2 6 3" xfId="24533" xr:uid="{00000000-0005-0000-0000-0000D55F0000}"/>
    <cellStyle name="Normal 12 11 2 6 4" xfId="24534" xr:uid="{00000000-0005-0000-0000-0000D65F0000}"/>
    <cellStyle name="Normal 12 11 2 6 5" xfId="24535" xr:uid="{00000000-0005-0000-0000-0000D75F0000}"/>
    <cellStyle name="Normal 12 11 2 6 6" xfId="24536" xr:uid="{00000000-0005-0000-0000-0000D85F0000}"/>
    <cellStyle name="Normal 12 11 2 6 7" xfId="24537" xr:uid="{00000000-0005-0000-0000-0000D95F0000}"/>
    <cellStyle name="Normal 12 11 2 7" xfId="24538" xr:uid="{00000000-0005-0000-0000-0000DA5F0000}"/>
    <cellStyle name="Normal 12 11 2 7 2" xfId="24539" xr:uid="{00000000-0005-0000-0000-0000DB5F0000}"/>
    <cellStyle name="Normal 12 11 2 7 3" xfId="24540" xr:uid="{00000000-0005-0000-0000-0000DC5F0000}"/>
    <cellStyle name="Normal 12 11 2 7 4" xfId="24541" xr:uid="{00000000-0005-0000-0000-0000DD5F0000}"/>
    <cellStyle name="Normal 12 11 2 7 5" xfId="24542" xr:uid="{00000000-0005-0000-0000-0000DE5F0000}"/>
    <cellStyle name="Normal 12 11 2 7 6" xfId="24543" xr:uid="{00000000-0005-0000-0000-0000DF5F0000}"/>
    <cellStyle name="Normal 12 11 2 7 7" xfId="24544" xr:uid="{00000000-0005-0000-0000-0000E05F0000}"/>
    <cellStyle name="Normal 12 11 2 8" xfId="24545" xr:uid="{00000000-0005-0000-0000-0000E15F0000}"/>
    <cellStyle name="Normal 12 11 2 8 2" xfId="24546" xr:uid="{00000000-0005-0000-0000-0000E25F0000}"/>
    <cellStyle name="Normal 12 11 2 8 3" xfId="24547" xr:uid="{00000000-0005-0000-0000-0000E35F0000}"/>
    <cellStyle name="Normal 12 11 2 8 4" xfId="24548" xr:uid="{00000000-0005-0000-0000-0000E45F0000}"/>
    <cellStyle name="Normal 12 11 2 8 5" xfId="24549" xr:uid="{00000000-0005-0000-0000-0000E55F0000}"/>
    <cellStyle name="Normal 12 11 2 8 6" xfId="24550" xr:uid="{00000000-0005-0000-0000-0000E65F0000}"/>
    <cellStyle name="Normal 12 11 2 8 7" xfId="24551" xr:uid="{00000000-0005-0000-0000-0000E75F0000}"/>
    <cellStyle name="Normal 12 11 2 9" xfId="24552" xr:uid="{00000000-0005-0000-0000-0000E85F0000}"/>
    <cellStyle name="Normal 12 11 2 9 2" xfId="24553" xr:uid="{00000000-0005-0000-0000-0000E95F0000}"/>
    <cellStyle name="Normal 12 11 2 9 3" xfId="24554" xr:uid="{00000000-0005-0000-0000-0000EA5F0000}"/>
    <cellStyle name="Normal 12 11 2 9 4" xfId="24555" xr:uid="{00000000-0005-0000-0000-0000EB5F0000}"/>
    <cellStyle name="Normal 12 11 2 9 5" xfId="24556" xr:uid="{00000000-0005-0000-0000-0000EC5F0000}"/>
    <cellStyle name="Normal 12 11 2 9 6" xfId="24557" xr:uid="{00000000-0005-0000-0000-0000ED5F0000}"/>
    <cellStyle name="Normal 12 11 2 9 7" xfId="24558" xr:uid="{00000000-0005-0000-0000-0000EE5F0000}"/>
    <cellStyle name="Normal 12 11 20" xfId="24559" xr:uid="{00000000-0005-0000-0000-0000EF5F0000}"/>
    <cellStyle name="Normal 12 11 3" xfId="24560" xr:uid="{00000000-0005-0000-0000-0000F05F0000}"/>
    <cellStyle name="Normal 12 11 4" xfId="24561" xr:uid="{00000000-0005-0000-0000-0000F15F0000}"/>
    <cellStyle name="Normal 12 11 5" xfId="24562" xr:uid="{00000000-0005-0000-0000-0000F25F0000}"/>
    <cellStyle name="Normal 12 11 6" xfId="24563" xr:uid="{00000000-0005-0000-0000-0000F35F0000}"/>
    <cellStyle name="Normal 12 11 7" xfId="24564" xr:uid="{00000000-0005-0000-0000-0000F45F0000}"/>
    <cellStyle name="Normal 12 11 8" xfId="24565" xr:uid="{00000000-0005-0000-0000-0000F55F0000}"/>
    <cellStyle name="Normal 12 11 9" xfId="24566" xr:uid="{00000000-0005-0000-0000-0000F65F0000}"/>
    <cellStyle name="Normal 12 12" xfId="24567" xr:uid="{00000000-0005-0000-0000-0000F75F0000}"/>
    <cellStyle name="Normal 12 12 2" xfId="24568" xr:uid="{00000000-0005-0000-0000-0000F85F0000}"/>
    <cellStyle name="Normal 12 13" xfId="24569" xr:uid="{00000000-0005-0000-0000-0000F95F0000}"/>
    <cellStyle name="Normal 12 13 2" xfId="24570" xr:uid="{00000000-0005-0000-0000-0000FA5F0000}"/>
    <cellStyle name="Normal 12 14" xfId="24571" xr:uid="{00000000-0005-0000-0000-0000FB5F0000}"/>
    <cellStyle name="Normal 12 14 2" xfId="24572" xr:uid="{00000000-0005-0000-0000-0000FC5F0000}"/>
    <cellStyle name="Normal 12 15" xfId="24573" xr:uid="{00000000-0005-0000-0000-0000FD5F0000}"/>
    <cellStyle name="Normal 12 15 2" xfId="24574" xr:uid="{00000000-0005-0000-0000-0000FE5F0000}"/>
    <cellStyle name="Normal 12 16" xfId="24575" xr:uid="{00000000-0005-0000-0000-0000FF5F0000}"/>
    <cellStyle name="Normal 12 16 2" xfId="24576" xr:uid="{00000000-0005-0000-0000-000000600000}"/>
    <cellStyle name="Normal 12 17" xfId="24577" xr:uid="{00000000-0005-0000-0000-000001600000}"/>
    <cellStyle name="Normal 12 17 2" xfId="24578" xr:uid="{00000000-0005-0000-0000-000002600000}"/>
    <cellStyle name="Normal 12 18" xfId="24579" xr:uid="{00000000-0005-0000-0000-000003600000}"/>
    <cellStyle name="Normal 12 18 2" xfId="24580" xr:uid="{00000000-0005-0000-0000-000004600000}"/>
    <cellStyle name="Normal 12 19" xfId="24581" xr:uid="{00000000-0005-0000-0000-000005600000}"/>
    <cellStyle name="Normal 12 19 2" xfId="24582" xr:uid="{00000000-0005-0000-0000-000006600000}"/>
    <cellStyle name="Normal 12 2" xfId="24583" xr:uid="{00000000-0005-0000-0000-000007600000}"/>
    <cellStyle name="Normal 12 2 10" xfId="24584" xr:uid="{00000000-0005-0000-0000-000008600000}"/>
    <cellStyle name="Normal 12 2 11" xfId="24585" xr:uid="{00000000-0005-0000-0000-000009600000}"/>
    <cellStyle name="Normal 12 2 2" xfId="24586" xr:uid="{00000000-0005-0000-0000-00000A600000}"/>
    <cellStyle name="Normal 12 2 2 10" xfId="24587" xr:uid="{00000000-0005-0000-0000-00000B600000}"/>
    <cellStyle name="Normal 12 2 2 11" xfId="24588" xr:uid="{00000000-0005-0000-0000-00000C600000}"/>
    <cellStyle name="Normal 12 2 2 12" xfId="24589" xr:uid="{00000000-0005-0000-0000-00000D600000}"/>
    <cellStyle name="Normal 12 2 2 13" xfId="24590" xr:uid="{00000000-0005-0000-0000-00000E600000}"/>
    <cellStyle name="Normal 12 2 2 14" xfId="24591" xr:uid="{00000000-0005-0000-0000-00000F600000}"/>
    <cellStyle name="Normal 12 2 2 15" xfId="24592" xr:uid="{00000000-0005-0000-0000-000010600000}"/>
    <cellStyle name="Normal 12 2 2 16" xfId="24593" xr:uid="{00000000-0005-0000-0000-000011600000}"/>
    <cellStyle name="Normal 12 2 2 17" xfId="24594" xr:uid="{00000000-0005-0000-0000-000012600000}"/>
    <cellStyle name="Normal 12 2 2 18" xfId="24595" xr:uid="{00000000-0005-0000-0000-000013600000}"/>
    <cellStyle name="Normal 12 2 2 19" xfId="24596" xr:uid="{00000000-0005-0000-0000-000014600000}"/>
    <cellStyle name="Normal 12 2 2 2" xfId="24597" xr:uid="{00000000-0005-0000-0000-000015600000}"/>
    <cellStyle name="Normal 12 2 2 2 2" xfId="24598" xr:uid="{00000000-0005-0000-0000-000016600000}"/>
    <cellStyle name="Normal 12 2 2 2 2 2" xfId="24599" xr:uid="{00000000-0005-0000-0000-000017600000}"/>
    <cellStyle name="Normal 12 2 2 2 2 2 2" xfId="24600" xr:uid="{00000000-0005-0000-0000-000018600000}"/>
    <cellStyle name="Normal 12 2 2 20" xfId="24601" xr:uid="{00000000-0005-0000-0000-000019600000}"/>
    <cellStyle name="Normal 12 2 2 21" xfId="24602" xr:uid="{00000000-0005-0000-0000-00001A600000}"/>
    <cellStyle name="Normal 12 2 2 3" xfId="24603" xr:uid="{00000000-0005-0000-0000-00001B600000}"/>
    <cellStyle name="Normal 12 2 2 4" xfId="24604" xr:uid="{00000000-0005-0000-0000-00001C600000}"/>
    <cellStyle name="Normal 12 2 2 5" xfId="24605" xr:uid="{00000000-0005-0000-0000-00001D600000}"/>
    <cellStyle name="Normal 12 2 2 6" xfId="24606" xr:uid="{00000000-0005-0000-0000-00001E600000}"/>
    <cellStyle name="Normal 12 2 2 7" xfId="24607" xr:uid="{00000000-0005-0000-0000-00001F600000}"/>
    <cellStyle name="Normal 12 2 2 7 2" xfId="24608" xr:uid="{00000000-0005-0000-0000-000020600000}"/>
    <cellStyle name="Normal 12 2 2 8" xfId="24609" xr:uid="{00000000-0005-0000-0000-000021600000}"/>
    <cellStyle name="Normal 12 2 2 9" xfId="24610" xr:uid="{00000000-0005-0000-0000-000022600000}"/>
    <cellStyle name="Normal 12 2 3" xfId="24611" xr:uid="{00000000-0005-0000-0000-000023600000}"/>
    <cellStyle name="Normal 12 2 3 10" xfId="24612" xr:uid="{00000000-0005-0000-0000-000024600000}"/>
    <cellStyle name="Normal 12 2 3 11" xfId="24613" xr:uid="{00000000-0005-0000-0000-000025600000}"/>
    <cellStyle name="Normal 12 2 3 12" xfId="24614" xr:uid="{00000000-0005-0000-0000-000026600000}"/>
    <cellStyle name="Normal 12 2 3 13" xfId="24615" xr:uid="{00000000-0005-0000-0000-000027600000}"/>
    <cellStyle name="Normal 12 2 3 14" xfId="24616" xr:uid="{00000000-0005-0000-0000-000028600000}"/>
    <cellStyle name="Normal 12 2 3 15" xfId="24617" xr:uid="{00000000-0005-0000-0000-000029600000}"/>
    <cellStyle name="Normal 12 2 3 16" xfId="24618" xr:uid="{00000000-0005-0000-0000-00002A600000}"/>
    <cellStyle name="Normal 12 2 3 17" xfId="24619" xr:uid="{00000000-0005-0000-0000-00002B600000}"/>
    <cellStyle name="Normal 12 2 3 18" xfId="24620" xr:uid="{00000000-0005-0000-0000-00002C600000}"/>
    <cellStyle name="Normal 12 2 3 19" xfId="24621" xr:uid="{00000000-0005-0000-0000-00002D600000}"/>
    <cellStyle name="Normal 12 2 3 2" xfId="24622" xr:uid="{00000000-0005-0000-0000-00002E600000}"/>
    <cellStyle name="Normal 12 2 3 2 10" xfId="24623" xr:uid="{00000000-0005-0000-0000-00002F600000}"/>
    <cellStyle name="Normal 12 2 3 2 2" xfId="24624" xr:uid="{00000000-0005-0000-0000-000030600000}"/>
    <cellStyle name="Normal 12 2 3 2 2 2" xfId="24625" xr:uid="{00000000-0005-0000-0000-000031600000}"/>
    <cellStyle name="Normal 12 2 3 2 2 2 2" xfId="24626" xr:uid="{00000000-0005-0000-0000-000032600000}"/>
    <cellStyle name="Normal 12 2 3 2 2 3" xfId="24627" xr:uid="{00000000-0005-0000-0000-000033600000}"/>
    <cellStyle name="Normal 12 2 3 2 2 4" xfId="24628" xr:uid="{00000000-0005-0000-0000-000034600000}"/>
    <cellStyle name="Normal 12 2 3 2 2 5" xfId="24629" xr:uid="{00000000-0005-0000-0000-000035600000}"/>
    <cellStyle name="Normal 12 2 3 2 2 6" xfId="24630" xr:uid="{00000000-0005-0000-0000-000036600000}"/>
    <cellStyle name="Normal 12 2 3 2 2 7" xfId="24631" xr:uid="{00000000-0005-0000-0000-000037600000}"/>
    <cellStyle name="Normal 12 2 3 2 3" xfId="24632" xr:uid="{00000000-0005-0000-0000-000038600000}"/>
    <cellStyle name="Normal 12 2 3 2 3 2" xfId="24633" xr:uid="{00000000-0005-0000-0000-000039600000}"/>
    <cellStyle name="Normal 12 2 3 2 3 3" xfId="24634" xr:uid="{00000000-0005-0000-0000-00003A600000}"/>
    <cellStyle name="Normal 12 2 3 2 3 4" xfId="24635" xr:uid="{00000000-0005-0000-0000-00003B600000}"/>
    <cellStyle name="Normal 12 2 3 2 3 5" xfId="24636" xr:uid="{00000000-0005-0000-0000-00003C600000}"/>
    <cellStyle name="Normal 12 2 3 2 3 6" xfId="24637" xr:uid="{00000000-0005-0000-0000-00003D600000}"/>
    <cellStyle name="Normal 12 2 3 2 3 7" xfId="24638" xr:uid="{00000000-0005-0000-0000-00003E600000}"/>
    <cellStyle name="Normal 12 2 3 2 4" xfId="24639" xr:uid="{00000000-0005-0000-0000-00003F600000}"/>
    <cellStyle name="Normal 12 2 3 2 4 2" xfId="24640" xr:uid="{00000000-0005-0000-0000-000040600000}"/>
    <cellStyle name="Normal 12 2 3 2 4 3" xfId="24641" xr:uid="{00000000-0005-0000-0000-000041600000}"/>
    <cellStyle name="Normal 12 2 3 2 4 4" xfId="24642" xr:uid="{00000000-0005-0000-0000-000042600000}"/>
    <cellStyle name="Normal 12 2 3 2 4 5" xfId="24643" xr:uid="{00000000-0005-0000-0000-000043600000}"/>
    <cellStyle name="Normal 12 2 3 2 4 6" xfId="24644" xr:uid="{00000000-0005-0000-0000-000044600000}"/>
    <cellStyle name="Normal 12 2 3 2 4 7" xfId="24645" xr:uid="{00000000-0005-0000-0000-000045600000}"/>
    <cellStyle name="Normal 12 2 3 2 5" xfId="24646" xr:uid="{00000000-0005-0000-0000-000046600000}"/>
    <cellStyle name="Normal 12 2 3 2 5 2" xfId="24647" xr:uid="{00000000-0005-0000-0000-000047600000}"/>
    <cellStyle name="Normal 12 2 3 2 5 3" xfId="24648" xr:uid="{00000000-0005-0000-0000-000048600000}"/>
    <cellStyle name="Normal 12 2 3 2 5 4" xfId="24649" xr:uid="{00000000-0005-0000-0000-000049600000}"/>
    <cellStyle name="Normal 12 2 3 2 5 5" xfId="24650" xr:uid="{00000000-0005-0000-0000-00004A600000}"/>
    <cellStyle name="Normal 12 2 3 2 5 6" xfId="24651" xr:uid="{00000000-0005-0000-0000-00004B600000}"/>
    <cellStyle name="Normal 12 2 3 2 5 7" xfId="24652" xr:uid="{00000000-0005-0000-0000-00004C600000}"/>
    <cellStyle name="Normal 12 2 3 2 6" xfId="24653" xr:uid="{00000000-0005-0000-0000-00004D600000}"/>
    <cellStyle name="Normal 12 2 3 2 6 2" xfId="24654" xr:uid="{00000000-0005-0000-0000-00004E600000}"/>
    <cellStyle name="Normal 12 2 3 2 6 3" xfId="24655" xr:uid="{00000000-0005-0000-0000-00004F600000}"/>
    <cellStyle name="Normal 12 2 3 2 6 4" xfId="24656" xr:uid="{00000000-0005-0000-0000-000050600000}"/>
    <cellStyle name="Normal 12 2 3 2 6 5" xfId="24657" xr:uid="{00000000-0005-0000-0000-000051600000}"/>
    <cellStyle name="Normal 12 2 3 2 6 6" xfId="24658" xr:uid="{00000000-0005-0000-0000-000052600000}"/>
    <cellStyle name="Normal 12 2 3 2 6 7" xfId="24659" xr:uid="{00000000-0005-0000-0000-000053600000}"/>
    <cellStyle name="Normal 12 2 3 2 7" xfId="24660" xr:uid="{00000000-0005-0000-0000-000054600000}"/>
    <cellStyle name="Normal 12 2 3 2 7 2" xfId="24661" xr:uid="{00000000-0005-0000-0000-000055600000}"/>
    <cellStyle name="Normal 12 2 3 2 7 3" xfId="24662" xr:uid="{00000000-0005-0000-0000-000056600000}"/>
    <cellStyle name="Normal 12 2 3 2 7 4" xfId="24663" xr:uid="{00000000-0005-0000-0000-000057600000}"/>
    <cellStyle name="Normal 12 2 3 2 7 5" xfId="24664" xr:uid="{00000000-0005-0000-0000-000058600000}"/>
    <cellStyle name="Normal 12 2 3 2 7 6" xfId="24665" xr:uid="{00000000-0005-0000-0000-000059600000}"/>
    <cellStyle name="Normal 12 2 3 2 7 7" xfId="24666" xr:uid="{00000000-0005-0000-0000-00005A600000}"/>
    <cellStyle name="Normal 12 2 3 2 8" xfId="24667" xr:uid="{00000000-0005-0000-0000-00005B600000}"/>
    <cellStyle name="Normal 12 2 3 2 8 2" xfId="24668" xr:uid="{00000000-0005-0000-0000-00005C600000}"/>
    <cellStyle name="Normal 12 2 3 2 8 3" xfId="24669" xr:uid="{00000000-0005-0000-0000-00005D600000}"/>
    <cellStyle name="Normal 12 2 3 2 8 4" xfId="24670" xr:uid="{00000000-0005-0000-0000-00005E600000}"/>
    <cellStyle name="Normal 12 2 3 2 8 5" xfId="24671" xr:uid="{00000000-0005-0000-0000-00005F600000}"/>
    <cellStyle name="Normal 12 2 3 2 8 6" xfId="24672" xr:uid="{00000000-0005-0000-0000-000060600000}"/>
    <cellStyle name="Normal 12 2 3 2 8 7" xfId="24673" xr:uid="{00000000-0005-0000-0000-000061600000}"/>
    <cellStyle name="Normal 12 2 3 2 9" xfId="24674" xr:uid="{00000000-0005-0000-0000-000062600000}"/>
    <cellStyle name="Normal 12 2 3 2 9 2" xfId="24675" xr:uid="{00000000-0005-0000-0000-000063600000}"/>
    <cellStyle name="Normal 12 2 3 2 9 3" xfId="24676" xr:uid="{00000000-0005-0000-0000-000064600000}"/>
    <cellStyle name="Normal 12 2 3 2 9 4" xfId="24677" xr:uid="{00000000-0005-0000-0000-000065600000}"/>
    <cellStyle name="Normal 12 2 3 2 9 5" xfId="24678" xr:uid="{00000000-0005-0000-0000-000066600000}"/>
    <cellStyle name="Normal 12 2 3 2 9 6" xfId="24679" xr:uid="{00000000-0005-0000-0000-000067600000}"/>
    <cellStyle name="Normal 12 2 3 2 9 7" xfId="24680" xr:uid="{00000000-0005-0000-0000-000068600000}"/>
    <cellStyle name="Normal 12 2 3 20" xfId="24681" xr:uid="{00000000-0005-0000-0000-000069600000}"/>
    <cellStyle name="Normal 12 2 3 3" xfId="24682" xr:uid="{00000000-0005-0000-0000-00006A600000}"/>
    <cellStyle name="Normal 12 2 3 4" xfId="24683" xr:uid="{00000000-0005-0000-0000-00006B600000}"/>
    <cellStyle name="Normal 12 2 3 5" xfId="24684" xr:uid="{00000000-0005-0000-0000-00006C600000}"/>
    <cellStyle name="Normal 12 2 3 6" xfId="24685" xr:uid="{00000000-0005-0000-0000-00006D600000}"/>
    <cellStyle name="Normal 12 2 3 7" xfId="24686" xr:uid="{00000000-0005-0000-0000-00006E600000}"/>
    <cellStyle name="Normal 12 2 3 8" xfId="24687" xr:uid="{00000000-0005-0000-0000-00006F600000}"/>
    <cellStyle name="Normal 12 2 3 9" xfId="24688" xr:uid="{00000000-0005-0000-0000-000070600000}"/>
    <cellStyle name="Normal 12 2 4" xfId="24689" xr:uid="{00000000-0005-0000-0000-000071600000}"/>
    <cellStyle name="Normal 12 2 4 2" xfId="24690" xr:uid="{00000000-0005-0000-0000-000072600000}"/>
    <cellStyle name="Normal 12 2 5" xfId="24691" xr:uid="{00000000-0005-0000-0000-000073600000}"/>
    <cellStyle name="Normal 12 2 5 2" xfId="24692" xr:uid="{00000000-0005-0000-0000-000074600000}"/>
    <cellStyle name="Normal 12 2 6" xfId="24693" xr:uid="{00000000-0005-0000-0000-000075600000}"/>
    <cellStyle name="Normal 12 2 6 2" xfId="24694" xr:uid="{00000000-0005-0000-0000-000076600000}"/>
    <cellStyle name="Normal 12 2 7" xfId="24695" xr:uid="{00000000-0005-0000-0000-000077600000}"/>
    <cellStyle name="Normal 12 2 7 2" xfId="24696" xr:uid="{00000000-0005-0000-0000-000078600000}"/>
    <cellStyle name="Normal 12 2 8" xfId="24697" xr:uid="{00000000-0005-0000-0000-000079600000}"/>
    <cellStyle name="Normal 12 2 9" xfId="24698" xr:uid="{00000000-0005-0000-0000-00007A600000}"/>
    <cellStyle name="Normal 12 20" xfId="24699" xr:uid="{00000000-0005-0000-0000-00007B600000}"/>
    <cellStyle name="Normal 12 20 2" xfId="24700" xr:uid="{00000000-0005-0000-0000-00007C600000}"/>
    <cellStyle name="Normal 12 21" xfId="24701" xr:uid="{00000000-0005-0000-0000-00007D600000}"/>
    <cellStyle name="Normal 12 21 2" xfId="24702" xr:uid="{00000000-0005-0000-0000-00007E600000}"/>
    <cellStyle name="Normal 12 22" xfId="24703" xr:uid="{00000000-0005-0000-0000-00007F600000}"/>
    <cellStyle name="Normal 12 22 2" xfId="24704" xr:uid="{00000000-0005-0000-0000-000080600000}"/>
    <cellStyle name="Normal 12 23" xfId="24705" xr:uid="{00000000-0005-0000-0000-000081600000}"/>
    <cellStyle name="Normal 12 23 2" xfId="24706" xr:uid="{00000000-0005-0000-0000-000082600000}"/>
    <cellStyle name="Normal 12 24" xfId="24707" xr:uid="{00000000-0005-0000-0000-000083600000}"/>
    <cellStyle name="Normal 12 24 2" xfId="24708" xr:uid="{00000000-0005-0000-0000-000084600000}"/>
    <cellStyle name="Normal 12 25" xfId="24709" xr:uid="{00000000-0005-0000-0000-000085600000}"/>
    <cellStyle name="Normal 12 25 2" xfId="24710" xr:uid="{00000000-0005-0000-0000-000086600000}"/>
    <cellStyle name="Normal 12 26" xfId="24711" xr:uid="{00000000-0005-0000-0000-000087600000}"/>
    <cellStyle name="Normal 12 26 2" xfId="24712" xr:uid="{00000000-0005-0000-0000-000088600000}"/>
    <cellStyle name="Normal 12 27" xfId="24713" xr:uid="{00000000-0005-0000-0000-000089600000}"/>
    <cellStyle name="Normal 12 27 2" xfId="24714" xr:uid="{00000000-0005-0000-0000-00008A600000}"/>
    <cellStyle name="Normal 12 28" xfId="24715" xr:uid="{00000000-0005-0000-0000-00008B600000}"/>
    <cellStyle name="Normal 12 28 2" xfId="24716" xr:uid="{00000000-0005-0000-0000-00008C600000}"/>
    <cellStyle name="Normal 12 29" xfId="24717" xr:uid="{00000000-0005-0000-0000-00008D600000}"/>
    <cellStyle name="Normal 12 29 2" xfId="24718" xr:uid="{00000000-0005-0000-0000-00008E600000}"/>
    <cellStyle name="Normal 12 3" xfId="24719" xr:uid="{00000000-0005-0000-0000-00008F600000}"/>
    <cellStyle name="Normal 12 3 10" xfId="24720" xr:uid="{00000000-0005-0000-0000-000090600000}"/>
    <cellStyle name="Normal 12 3 10 2" xfId="24721" xr:uid="{00000000-0005-0000-0000-000091600000}"/>
    <cellStyle name="Normal 12 3 11" xfId="24722" xr:uid="{00000000-0005-0000-0000-000092600000}"/>
    <cellStyle name="Normal 12 3 11 2" xfId="24723" xr:uid="{00000000-0005-0000-0000-000093600000}"/>
    <cellStyle name="Normal 12 3 12" xfId="24724" xr:uid="{00000000-0005-0000-0000-000094600000}"/>
    <cellStyle name="Normal 12 3 13" xfId="24725" xr:uid="{00000000-0005-0000-0000-000095600000}"/>
    <cellStyle name="Normal 12 3 14" xfId="24726" xr:uid="{00000000-0005-0000-0000-000096600000}"/>
    <cellStyle name="Normal 12 3 15" xfId="24727" xr:uid="{00000000-0005-0000-0000-000097600000}"/>
    <cellStyle name="Normal 12 3 16" xfId="24728" xr:uid="{00000000-0005-0000-0000-000098600000}"/>
    <cellStyle name="Normal 12 3 17" xfId="24729" xr:uid="{00000000-0005-0000-0000-000099600000}"/>
    <cellStyle name="Normal 12 3 18" xfId="24730" xr:uid="{00000000-0005-0000-0000-00009A600000}"/>
    <cellStyle name="Normal 12 3 19" xfId="24731" xr:uid="{00000000-0005-0000-0000-00009B600000}"/>
    <cellStyle name="Normal 12 3 2" xfId="24732" xr:uid="{00000000-0005-0000-0000-00009C600000}"/>
    <cellStyle name="Normal 12 3 2 2" xfId="24733" xr:uid="{00000000-0005-0000-0000-00009D600000}"/>
    <cellStyle name="Normal 12 3 2 2 2" xfId="24734" xr:uid="{00000000-0005-0000-0000-00009E600000}"/>
    <cellStyle name="Normal 12 3 2 2 2 2" xfId="24735" xr:uid="{00000000-0005-0000-0000-00009F600000}"/>
    <cellStyle name="Normal 12 3 2 2 2 2 2" xfId="24736" xr:uid="{00000000-0005-0000-0000-0000A0600000}"/>
    <cellStyle name="Normal 12 3 2 2 3" xfId="24737" xr:uid="{00000000-0005-0000-0000-0000A1600000}"/>
    <cellStyle name="Normal 12 3 2 3" xfId="24738" xr:uid="{00000000-0005-0000-0000-0000A2600000}"/>
    <cellStyle name="Normal 12 3 2 4" xfId="24739" xr:uid="{00000000-0005-0000-0000-0000A3600000}"/>
    <cellStyle name="Normal 12 3 2 5" xfId="24740" xr:uid="{00000000-0005-0000-0000-0000A4600000}"/>
    <cellStyle name="Normal 12 3 2 6" xfId="24741" xr:uid="{00000000-0005-0000-0000-0000A5600000}"/>
    <cellStyle name="Normal 12 3 2 7" xfId="24742" xr:uid="{00000000-0005-0000-0000-0000A6600000}"/>
    <cellStyle name="Normal 12 3 20" xfId="24743" xr:uid="{00000000-0005-0000-0000-0000A7600000}"/>
    <cellStyle name="Normal 12 3 21" xfId="24744" xr:uid="{00000000-0005-0000-0000-0000A8600000}"/>
    <cellStyle name="Normal 12 3 3" xfId="24745" xr:uid="{00000000-0005-0000-0000-0000A9600000}"/>
    <cellStyle name="Normal 12 3 3 2" xfId="24746" xr:uid="{00000000-0005-0000-0000-0000AA600000}"/>
    <cellStyle name="Normal 12 3 4" xfId="24747" xr:uid="{00000000-0005-0000-0000-0000AB600000}"/>
    <cellStyle name="Normal 12 3 4 2" xfId="24748" xr:uid="{00000000-0005-0000-0000-0000AC600000}"/>
    <cellStyle name="Normal 12 3 5" xfId="24749" xr:uid="{00000000-0005-0000-0000-0000AD600000}"/>
    <cellStyle name="Normal 12 3 5 2" xfId="24750" xr:uid="{00000000-0005-0000-0000-0000AE600000}"/>
    <cellStyle name="Normal 12 3 6" xfId="24751" xr:uid="{00000000-0005-0000-0000-0000AF600000}"/>
    <cellStyle name="Normal 12 3 6 2" xfId="24752" xr:uid="{00000000-0005-0000-0000-0000B0600000}"/>
    <cellStyle name="Normal 12 3 7" xfId="24753" xr:uid="{00000000-0005-0000-0000-0000B1600000}"/>
    <cellStyle name="Normal 12 3 7 2" xfId="24754" xr:uid="{00000000-0005-0000-0000-0000B2600000}"/>
    <cellStyle name="Normal 12 3 8" xfId="24755" xr:uid="{00000000-0005-0000-0000-0000B3600000}"/>
    <cellStyle name="Normal 12 3 8 2" xfId="24756" xr:uid="{00000000-0005-0000-0000-0000B4600000}"/>
    <cellStyle name="Normal 12 3 9" xfId="24757" xr:uid="{00000000-0005-0000-0000-0000B5600000}"/>
    <cellStyle name="Normal 12 3 9 2" xfId="24758" xr:uid="{00000000-0005-0000-0000-0000B6600000}"/>
    <cellStyle name="Normal 12 30" xfId="24759" xr:uid="{00000000-0005-0000-0000-0000B7600000}"/>
    <cellStyle name="Normal 12 30 2" xfId="24760" xr:uid="{00000000-0005-0000-0000-0000B8600000}"/>
    <cellStyle name="Normal 12 31" xfId="24761" xr:uid="{00000000-0005-0000-0000-0000B9600000}"/>
    <cellStyle name="Normal 12 31 2" xfId="24762" xr:uid="{00000000-0005-0000-0000-0000BA600000}"/>
    <cellStyle name="Normal 12 32" xfId="24763" xr:uid="{00000000-0005-0000-0000-0000BB600000}"/>
    <cellStyle name="Normal 12 32 2" xfId="24764" xr:uid="{00000000-0005-0000-0000-0000BC600000}"/>
    <cellStyle name="Normal 12 33" xfId="24765" xr:uid="{00000000-0005-0000-0000-0000BD600000}"/>
    <cellStyle name="Normal 12 33 2" xfId="24766" xr:uid="{00000000-0005-0000-0000-0000BE600000}"/>
    <cellStyle name="Normal 12 34" xfId="24767" xr:uid="{00000000-0005-0000-0000-0000BF600000}"/>
    <cellStyle name="Normal 12 34 2" xfId="24768" xr:uid="{00000000-0005-0000-0000-0000C0600000}"/>
    <cellStyle name="Normal 12 35" xfId="24769" xr:uid="{00000000-0005-0000-0000-0000C1600000}"/>
    <cellStyle name="Normal 12 35 2" xfId="24770" xr:uid="{00000000-0005-0000-0000-0000C2600000}"/>
    <cellStyle name="Normal 12 35 3" xfId="24771" xr:uid="{00000000-0005-0000-0000-0000C3600000}"/>
    <cellStyle name="Normal 12 35 4" xfId="24772" xr:uid="{00000000-0005-0000-0000-0000C4600000}"/>
    <cellStyle name="Normal 12 36" xfId="24773" xr:uid="{00000000-0005-0000-0000-0000C5600000}"/>
    <cellStyle name="Normal 12 36 2" xfId="24774" xr:uid="{00000000-0005-0000-0000-0000C6600000}"/>
    <cellStyle name="Normal 12 36 3" xfId="24775" xr:uid="{00000000-0005-0000-0000-0000C7600000}"/>
    <cellStyle name="Normal 12 36 4" xfId="24776" xr:uid="{00000000-0005-0000-0000-0000C8600000}"/>
    <cellStyle name="Normal 12 37" xfId="24777" xr:uid="{00000000-0005-0000-0000-0000C9600000}"/>
    <cellStyle name="Normal 12 37 2" xfId="24778" xr:uid="{00000000-0005-0000-0000-0000CA600000}"/>
    <cellStyle name="Normal 12 37 3" xfId="24779" xr:uid="{00000000-0005-0000-0000-0000CB600000}"/>
    <cellStyle name="Normal 12 37 4" xfId="24780" xr:uid="{00000000-0005-0000-0000-0000CC600000}"/>
    <cellStyle name="Normal 12 38" xfId="24781" xr:uid="{00000000-0005-0000-0000-0000CD600000}"/>
    <cellStyle name="Normal 12 38 2" xfId="24782" xr:uid="{00000000-0005-0000-0000-0000CE600000}"/>
    <cellStyle name="Normal 12 38 3" xfId="24783" xr:uid="{00000000-0005-0000-0000-0000CF600000}"/>
    <cellStyle name="Normal 12 38 4" xfId="24784" xr:uid="{00000000-0005-0000-0000-0000D0600000}"/>
    <cellStyle name="Normal 12 39" xfId="24785" xr:uid="{00000000-0005-0000-0000-0000D1600000}"/>
    <cellStyle name="Normal 12 39 2" xfId="24786" xr:uid="{00000000-0005-0000-0000-0000D2600000}"/>
    <cellStyle name="Normal 12 39 3" xfId="24787" xr:uid="{00000000-0005-0000-0000-0000D3600000}"/>
    <cellStyle name="Normal 12 39 4" xfId="24788" xr:uid="{00000000-0005-0000-0000-0000D4600000}"/>
    <cellStyle name="Normal 12 4" xfId="24789" xr:uid="{00000000-0005-0000-0000-0000D5600000}"/>
    <cellStyle name="Normal 12 4 10" xfId="24790" xr:uid="{00000000-0005-0000-0000-0000D6600000}"/>
    <cellStyle name="Normal 12 4 10 2" xfId="24791" xr:uid="{00000000-0005-0000-0000-0000D7600000}"/>
    <cellStyle name="Normal 12 4 11" xfId="24792" xr:uid="{00000000-0005-0000-0000-0000D8600000}"/>
    <cellStyle name="Normal 12 4 11 2" xfId="24793" xr:uid="{00000000-0005-0000-0000-0000D9600000}"/>
    <cellStyle name="Normal 12 4 12" xfId="24794" xr:uid="{00000000-0005-0000-0000-0000DA600000}"/>
    <cellStyle name="Normal 12 4 13" xfId="24795" xr:uid="{00000000-0005-0000-0000-0000DB600000}"/>
    <cellStyle name="Normal 12 4 14" xfId="24796" xr:uid="{00000000-0005-0000-0000-0000DC600000}"/>
    <cellStyle name="Normal 12 4 15" xfId="24797" xr:uid="{00000000-0005-0000-0000-0000DD600000}"/>
    <cellStyle name="Normal 12 4 16" xfId="24798" xr:uid="{00000000-0005-0000-0000-0000DE600000}"/>
    <cellStyle name="Normal 12 4 17" xfId="24799" xr:uid="{00000000-0005-0000-0000-0000DF600000}"/>
    <cellStyle name="Normal 12 4 18" xfId="24800" xr:uid="{00000000-0005-0000-0000-0000E0600000}"/>
    <cellStyle name="Normal 12 4 19" xfId="24801" xr:uid="{00000000-0005-0000-0000-0000E1600000}"/>
    <cellStyle name="Normal 12 4 2" xfId="24802" xr:uid="{00000000-0005-0000-0000-0000E2600000}"/>
    <cellStyle name="Normal 12 4 2 2" xfId="24803" xr:uid="{00000000-0005-0000-0000-0000E3600000}"/>
    <cellStyle name="Normal 12 4 2 2 2" xfId="24804" xr:uid="{00000000-0005-0000-0000-0000E4600000}"/>
    <cellStyle name="Normal 12 4 2 2 2 2" xfId="24805" xr:uid="{00000000-0005-0000-0000-0000E5600000}"/>
    <cellStyle name="Normal 12 4 2 2 2 2 2" xfId="24806" xr:uid="{00000000-0005-0000-0000-0000E6600000}"/>
    <cellStyle name="Normal 12 4 2 3" xfId="24807" xr:uid="{00000000-0005-0000-0000-0000E7600000}"/>
    <cellStyle name="Normal 12 4 2 4" xfId="24808" xr:uid="{00000000-0005-0000-0000-0000E8600000}"/>
    <cellStyle name="Normal 12 4 2 5" xfId="24809" xr:uid="{00000000-0005-0000-0000-0000E9600000}"/>
    <cellStyle name="Normal 12 4 2 6" xfId="24810" xr:uid="{00000000-0005-0000-0000-0000EA600000}"/>
    <cellStyle name="Normal 12 4 2 7" xfId="24811" xr:uid="{00000000-0005-0000-0000-0000EB600000}"/>
    <cellStyle name="Normal 12 4 20" xfId="24812" xr:uid="{00000000-0005-0000-0000-0000EC600000}"/>
    <cellStyle name="Normal 12 4 21" xfId="24813" xr:uid="{00000000-0005-0000-0000-0000ED600000}"/>
    <cellStyle name="Normal 12 4 3" xfId="24814" xr:uid="{00000000-0005-0000-0000-0000EE600000}"/>
    <cellStyle name="Normal 12 4 3 2" xfId="24815" xr:uid="{00000000-0005-0000-0000-0000EF600000}"/>
    <cellStyle name="Normal 12 4 4" xfId="24816" xr:uid="{00000000-0005-0000-0000-0000F0600000}"/>
    <cellStyle name="Normal 12 4 4 2" xfId="24817" xr:uid="{00000000-0005-0000-0000-0000F1600000}"/>
    <cellStyle name="Normal 12 4 5" xfId="24818" xr:uid="{00000000-0005-0000-0000-0000F2600000}"/>
    <cellStyle name="Normal 12 4 5 2" xfId="24819" xr:uid="{00000000-0005-0000-0000-0000F3600000}"/>
    <cellStyle name="Normal 12 4 6" xfId="24820" xr:uid="{00000000-0005-0000-0000-0000F4600000}"/>
    <cellStyle name="Normal 12 4 6 2" xfId="24821" xr:uid="{00000000-0005-0000-0000-0000F5600000}"/>
    <cellStyle name="Normal 12 4 7" xfId="24822" xr:uid="{00000000-0005-0000-0000-0000F6600000}"/>
    <cellStyle name="Normal 12 4 7 2" xfId="24823" xr:uid="{00000000-0005-0000-0000-0000F7600000}"/>
    <cellStyle name="Normal 12 4 8" xfId="24824" xr:uid="{00000000-0005-0000-0000-0000F8600000}"/>
    <cellStyle name="Normal 12 4 8 2" xfId="24825" xr:uid="{00000000-0005-0000-0000-0000F9600000}"/>
    <cellStyle name="Normal 12 4 9" xfId="24826" xr:uid="{00000000-0005-0000-0000-0000FA600000}"/>
    <cellStyle name="Normal 12 4 9 2" xfId="24827" xr:uid="{00000000-0005-0000-0000-0000FB600000}"/>
    <cellStyle name="Normal 12 40" xfId="24828" xr:uid="{00000000-0005-0000-0000-0000FC600000}"/>
    <cellStyle name="Normal 12 40 2" xfId="24829" xr:uid="{00000000-0005-0000-0000-0000FD600000}"/>
    <cellStyle name="Normal 12 41" xfId="24830" xr:uid="{00000000-0005-0000-0000-0000FE600000}"/>
    <cellStyle name="Normal 12 41 2" xfId="24831" xr:uid="{00000000-0005-0000-0000-0000FF600000}"/>
    <cellStyle name="Normal 12 42" xfId="24832" xr:uid="{00000000-0005-0000-0000-000000610000}"/>
    <cellStyle name="Normal 12 42 2" xfId="24833" xr:uid="{00000000-0005-0000-0000-000001610000}"/>
    <cellStyle name="Normal 12 43" xfId="24834" xr:uid="{00000000-0005-0000-0000-000002610000}"/>
    <cellStyle name="Normal 12 44" xfId="24835" xr:uid="{00000000-0005-0000-0000-000003610000}"/>
    <cellStyle name="Normal 12 5" xfId="24836" xr:uid="{00000000-0005-0000-0000-000004610000}"/>
    <cellStyle name="Normal 12 5 10" xfId="24837" xr:uid="{00000000-0005-0000-0000-000005610000}"/>
    <cellStyle name="Normal 12 5 11" xfId="24838" xr:uid="{00000000-0005-0000-0000-000006610000}"/>
    <cellStyle name="Normal 12 5 12" xfId="24839" xr:uid="{00000000-0005-0000-0000-000007610000}"/>
    <cellStyle name="Normal 12 5 13" xfId="24840" xr:uid="{00000000-0005-0000-0000-000008610000}"/>
    <cellStyle name="Normal 12 5 14" xfId="24841" xr:uid="{00000000-0005-0000-0000-000009610000}"/>
    <cellStyle name="Normal 12 5 15" xfId="24842" xr:uid="{00000000-0005-0000-0000-00000A610000}"/>
    <cellStyle name="Normal 12 5 16" xfId="24843" xr:uid="{00000000-0005-0000-0000-00000B610000}"/>
    <cellStyle name="Normal 12 5 17" xfId="24844" xr:uid="{00000000-0005-0000-0000-00000C610000}"/>
    <cellStyle name="Normal 12 5 18" xfId="24845" xr:uid="{00000000-0005-0000-0000-00000D610000}"/>
    <cellStyle name="Normal 12 5 19" xfId="24846" xr:uid="{00000000-0005-0000-0000-00000E610000}"/>
    <cellStyle name="Normal 12 5 2" xfId="24847" xr:uid="{00000000-0005-0000-0000-00000F610000}"/>
    <cellStyle name="Normal 12 5 2 2" xfId="24848" xr:uid="{00000000-0005-0000-0000-000010610000}"/>
    <cellStyle name="Normal 12 5 2 3" xfId="24849" xr:uid="{00000000-0005-0000-0000-000011610000}"/>
    <cellStyle name="Normal 12 5 2 4" xfId="24850" xr:uid="{00000000-0005-0000-0000-000012610000}"/>
    <cellStyle name="Normal 12 5 20" xfId="24851" xr:uid="{00000000-0005-0000-0000-000013610000}"/>
    <cellStyle name="Normal 12 5 21" xfId="24852" xr:uid="{00000000-0005-0000-0000-000014610000}"/>
    <cellStyle name="Normal 12 5 22" xfId="24853" xr:uid="{00000000-0005-0000-0000-000015610000}"/>
    <cellStyle name="Normal 12 5 3" xfId="24854" xr:uid="{00000000-0005-0000-0000-000016610000}"/>
    <cellStyle name="Normal 12 5 3 2" xfId="24855" xr:uid="{00000000-0005-0000-0000-000017610000}"/>
    <cellStyle name="Normal 12 5 4" xfId="24856" xr:uid="{00000000-0005-0000-0000-000018610000}"/>
    <cellStyle name="Normal 12 5 4 2" xfId="24857" xr:uid="{00000000-0005-0000-0000-000019610000}"/>
    <cellStyle name="Normal 12 5 5" xfId="24858" xr:uid="{00000000-0005-0000-0000-00001A610000}"/>
    <cellStyle name="Normal 12 5 5 2" xfId="24859" xr:uid="{00000000-0005-0000-0000-00001B610000}"/>
    <cellStyle name="Normal 12 5 6" xfId="24860" xr:uid="{00000000-0005-0000-0000-00001C610000}"/>
    <cellStyle name="Normal 12 5 6 2" xfId="24861" xr:uid="{00000000-0005-0000-0000-00001D610000}"/>
    <cellStyle name="Normal 12 5 7" xfId="24862" xr:uid="{00000000-0005-0000-0000-00001E610000}"/>
    <cellStyle name="Normal 12 5 8" xfId="24863" xr:uid="{00000000-0005-0000-0000-00001F610000}"/>
    <cellStyle name="Normal 12 5 9" xfId="24864" xr:uid="{00000000-0005-0000-0000-000020610000}"/>
    <cellStyle name="Normal 12 6" xfId="24865" xr:uid="{00000000-0005-0000-0000-000021610000}"/>
    <cellStyle name="Normal 12 6 10" xfId="24866" xr:uid="{00000000-0005-0000-0000-000022610000}"/>
    <cellStyle name="Normal 12 6 11" xfId="24867" xr:uid="{00000000-0005-0000-0000-000023610000}"/>
    <cellStyle name="Normal 12 6 12" xfId="24868" xr:uid="{00000000-0005-0000-0000-000024610000}"/>
    <cellStyle name="Normal 12 6 13" xfId="24869" xr:uid="{00000000-0005-0000-0000-000025610000}"/>
    <cellStyle name="Normal 12 6 14" xfId="24870" xr:uid="{00000000-0005-0000-0000-000026610000}"/>
    <cellStyle name="Normal 12 6 15" xfId="24871" xr:uid="{00000000-0005-0000-0000-000027610000}"/>
    <cellStyle name="Normal 12 6 16" xfId="24872" xr:uid="{00000000-0005-0000-0000-000028610000}"/>
    <cellStyle name="Normal 12 6 17" xfId="24873" xr:uid="{00000000-0005-0000-0000-000029610000}"/>
    <cellStyle name="Normal 12 6 18" xfId="24874" xr:uid="{00000000-0005-0000-0000-00002A610000}"/>
    <cellStyle name="Normal 12 6 19" xfId="24875" xr:uid="{00000000-0005-0000-0000-00002B610000}"/>
    <cellStyle name="Normal 12 6 2" xfId="24876" xr:uid="{00000000-0005-0000-0000-00002C610000}"/>
    <cellStyle name="Normal 12 6 2 2" xfId="24877" xr:uid="{00000000-0005-0000-0000-00002D610000}"/>
    <cellStyle name="Normal 12 6 2 2 2" xfId="24878" xr:uid="{00000000-0005-0000-0000-00002E610000}"/>
    <cellStyle name="Normal 12 6 2 2 2 2" xfId="24879" xr:uid="{00000000-0005-0000-0000-00002F610000}"/>
    <cellStyle name="Normal 12 6 2 2 3" xfId="24880" xr:uid="{00000000-0005-0000-0000-000030610000}"/>
    <cellStyle name="Normal 12 6 2 3" xfId="24881" xr:uid="{00000000-0005-0000-0000-000031610000}"/>
    <cellStyle name="Normal 12 6 2 4" xfId="24882" xr:uid="{00000000-0005-0000-0000-000032610000}"/>
    <cellStyle name="Normal 12 6 2 5" xfId="24883" xr:uid="{00000000-0005-0000-0000-000033610000}"/>
    <cellStyle name="Normal 12 6 20" xfId="24884" xr:uid="{00000000-0005-0000-0000-000034610000}"/>
    <cellStyle name="Normal 12 6 21" xfId="24885" xr:uid="{00000000-0005-0000-0000-000035610000}"/>
    <cellStyle name="Normal 12 6 3" xfId="24886" xr:uid="{00000000-0005-0000-0000-000036610000}"/>
    <cellStyle name="Normal 12 6 4" xfId="24887" xr:uid="{00000000-0005-0000-0000-000037610000}"/>
    <cellStyle name="Normal 12 6 5" xfId="24888" xr:uid="{00000000-0005-0000-0000-000038610000}"/>
    <cellStyle name="Normal 12 6 6" xfId="24889" xr:uid="{00000000-0005-0000-0000-000039610000}"/>
    <cellStyle name="Normal 12 6 7" xfId="24890" xr:uid="{00000000-0005-0000-0000-00003A610000}"/>
    <cellStyle name="Normal 12 6 8" xfId="24891" xr:uid="{00000000-0005-0000-0000-00003B610000}"/>
    <cellStyle name="Normal 12 6 9" xfId="24892" xr:uid="{00000000-0005-0000-0000-00003C610000}"/>
    <cellStyle name="Normal 12 7" xfId="24893" xr:uid="{00000000-0005-0000-0000-00003D610000}"/>
    <cellStyle name="Normal 12 7 10" xfId="24894" xr:uid="{00000000-0005-0000-0000-00003E610000}"/>
    <cellStyle name="Normal 12 7 11" xfId="24895" xr:uid="{00000000-0005-0000-0000-00003F610000}"/>
    <cellStyle name="Normal 12 7 12" xfId="24896" xr:uid="{00000000-0005-0000-0000-000040610000}"/>
    <cellStyle name="Normal 12 7 13" xfId="24897" xr:uid="{00000000-0005-0000-0000-000041610000}"/>
    <cellStyle name="Normal 12 7 14" xfId="24898" xr:uid="{00000000-0005-0000-0000-000042610000}"/>
    <cellStyle name="Normal 12 7 15" xfId="24899" xr:uid="{00000000-0005-0000-0000-000043610000}"/>
    <cellStyle name="Normal 12 7 16" xfId="24900" xr:uid="{00000000-0005-0000-0000-000044610000}"/>
    <cellStyle name="Normal 12 7 17" xfId="24901" xr:uid="{00000000-0005-0000-0000-000045610000}"/>
    <cellStyle name="Normal 12 7 18" xfId="24902" xr:uid="{00000000-0005-0000-0000-000046610000}"/>
    <cellStyle name="Normal 12 7 19" xfId="24903" xr:uid="{00000000-0005-0000-0000-000047610000}"/>
    <cellStyle name="Normal 12 7 2" xfId="24904" xr:uid="{00000000-0005-0000-0000-000048610000}"/>
    <cellStyle name="Normal 12 7 2 2" xfId="24905" xr:uid="{00000000-0005-0000-0000-000049610000}"/>
    <cellStyle name="Normal 12 7 2 2 2" xfId="24906" xr:uid="{00000000-0005-0000-0000-00004A610000}"/>
    <cellStyle name="Normal 12 7 2 2 2 2" xfId="24907" xr:uid="{00000000-0005-0000-0000-00004B610000}"/>
    <cellStyle name="Normal 12 7 2 3" xfId="24908" xr:uid="{00000000-0005-0000-0000-00004C610000}"/>
    <cellStyle name="Normal 12 7 20" xfId="24909" xr:uid="{00000000-0005-0000-0000-00004D610000}"/>
    <cellStyle name="Normal 12 7 21" xfId="24910" xr:uid="{00000000-0005-0000-0000-00004E610000}"/>
    <cellStyle name="Normal 12 7 3" xfId="24911" xr:uid="{00000000-0005-0000-0000-00004F610000}"/>
    <cellStyle name="Normal 12 7 4" xfId="24912" xr:uid="{00000000-0005-0000-0000-000050610000}"/>
    <cellStyle name="Normal 12 7 5" xfId="24913" xr:uid="{00000000-0005-0000-0000-000051610000}"/>
    <cellStyle name="Normal 12 7 6" xfId="24914" xr:uid="{00000000-0005-0000-0000-000052610000}"/>
    <cellStyle name="Normal 12 7 7" xfId="24915" xr:uid="{00000000-0005-0000-0000-000053610000}"/>
    <cellStyle name="Normal 12 7 7 2" xfId="24916" xr:uid="{00000000-0005-0000-0000-000054610000}"/>
    <cellStyle name="Normal 12 7 8" xfId="24917" xr:uid="{00000000-0005-0000-0000-000055610000}"/>
    <cellStyle name="Normal 12 7 9" xfId="24918" xr:uid="{00000000-0005-0000-0000-000056610000}"/>
    <cellStyle name="Normal 12 8" xfId="24919" xr:uid="{00000000-0005-0000-0000-000057610000}"/>
    <cellStyle name="Normal 12 8 10" xfId="24920" xr:uid="{00000000-0005-0000-0000-000058610000}"/>
    <cellStyle name="Normal 12 8 11" xfId="24921" xr:uid="{00000000-0005-0000-0000-000059610000}"/>
    <cellStyle name="Normal 12 8 12" xfId="24922" xr:uid="{00000000-0005-0000-0000-00005A610000}"/>
    <cellStyle name="Normal 12 8 13" xfId="24923" xr:uid="{00000000-0005-0000-0000-00005B610000}"/>
    <cellStyle name="Normal 12 8 14" xfId="24924" xr:uid="{00000000-0005-0000-0000-00005C610000}"/>
    <cellStyle name="Normal 12 8 15" xfId="24925" xr:uid="{00000000-0005-0000-0000-00005D610000}"/>
    <cellStyle name="Normal 12 8 16" xfId="24926" xr:uid="{00000000-0005-0000-0000-00005E610000}"/>
    <cellStyle name="Normal 12 8 17" xfId="24927" xr:uid="{00000000-0005-0000-0000-00005F610000}"/>
    <cellStyle name="Normal 12 8 18" xfId="24928" xr:uid="{00000000-0005-0000-0000-000060610000}"/>
    <cellStyle name="Normal 12 8 19" xfId="24929" xr:uid="{00000000-0005-0000-0000-000061610000}"/>
    <cellStyle name="Normal 12 8 2" xfId="24930" xr:uid="{00000000-0005-0000-0000-000062610000}"/>
    <cellStyle name="Normal 12 8 2 2" xfId="24931" xr:uid="{00000000-0005-0000-0000-000063610000}"/>
    <cellStyle name="Normal 12 8 20" xfId="24932" xr:uid="{00000000-0005-0000-0000-000064610000}"/>
    <cellStyle name="Normal 12 8 21" xfId="24933" xr:uid="{00000000-0005-0000-0000-000065610000}"/>
    <cellStyle name="Normal 12 8 3" xfId="24934" xr:uid="{00000000-0005-0000-0000-000066610000}"/>
    <cellStyle name="Normal 12 8 4" xfId="24935" xr:uid="{00000000-0005-0000-0000-000067610000}"/>
    <cellStyle name="Normal 12 8 5" xfId="24936" xr:uid="{00000000-0005-0000-0000-000068610000}"/>
    <cellStyle name="Normal 12 8 6" xfId="24937" xr:uid="{00000000-0005-0000-0000-000069610000}"/>
    <cellStyle name="Normal 12 8 7" xfId="24938" xr:uid="{00000000-0005-0000-0000-00006A610000}"/>
    <cellStyle name="Normal 12 8 8" xfId="24939" xr:uid="{00000000-0005-0000-0000-00006B610000}"/>
    <cellStyle name="Normal 12 8 9" xfId="24940" xr:uid="{00000000-0005-0000-0000-00006C610000}"/>
    <cellStyle name="Normal 12 9" xfId="24941" xr:uid="{00000000-0005-0000-0000-00006D610000}"/>
    <cellStyle name="Normal 12 9 10" xfId="24942" xr:uid="{00000000-0005-0000-0000-00006E610000}"/>
    <cellStyle name="Normal 12 9 11" xfId="24943" xr:uid="{00000000-0005-0000-0000-00006F610000}"/>
    <cellStyle name="Normal 12 9 12" xfId="24944" xr:uid="{00000000-0005-0000-0000-000070610000}"/>
    <cellStyle name="Normal 12 9 13" xfId="24945" xr:uid="{00000000-0005-0000-0000-000071610000}"/>
    <cellStyle name="Normal 12 9 14" xfId="24946" xr:uid="{00000000-0005-0000-0000-000072610000}"/>
    <cellStyle name="Normal 12 9 15" xfId="24947" xr:uid="{00000000-0005-0000-0000-000073610000}"/>
    <cellStyle name="Normal 12 9 16" xfId="24948" xr:uid="{00000000-0005-0000-0000-000074610000}"/>
    <cellStyle name="Normal 12 9 17" xfId="24949" xr:uid="{00000000-0005-0000-0000-000075610000}"/>
    <cellStyle name="Normal 12 9 18" xfId="24950" xr:uid="{00000000-0005-0000-0000-000076610000}"/>
    <cellStyle name="Normal 12 9 19" xfId="24951" xr:uid="{00000000-0005-0000-0000-000077610000}"/>
    <cellStyle name="Normal 12 9 2" xfId="24952" xr:uid="{00000000-0005-0000-0000-000078610000}"/>
    <cellStyle name="Normal 12 9 2 2" xfId="24953" xr:uid="{00000000-0005-0000-0000-000079610000}"/>
    <cellStyle name="Normal 12 9 20" xfId="24954" xr:uid="{00000000-0005-0000-0000-00007A610000}"/>
    <cellStyle name="Normal 12 9 21" xfId="24955" xr:uid="{00000000-0005-0000-0000-00007B610000}"/>
    <cellStyle name="Normal 12 9 3" xfId="24956" xr:uid="{00000000-0005-0000-0000-00007C610000}"/>
    <cellStyle name="Normal 12 9 4" xfId="24957" xr:uid="{00000000-0005-0000-0000-00007D610000}"/>
    <cellStyle name="Normal 12 9 5" xfId="24958" xr:uid="{00000000-0005-0000-0000-00007E610000}"/>
    <cellStyle name="Normal 12 9 6" xfId="24959" xr:uid="{00000000-0005-0000-0000-00007F610000}"/>
    <cellStyle name="Normal 12 9 7" xfId="24960" xr:uid="{00000000-0005-0000-0000-000080610000}"/>
    <cellStyle name="Normal 12 9 8" xfId="24961" xr:uid="{00000000-0005-0000-0000-000081610000}"/>
    <cellStyle name="Normal 12 9 9" xfId="24962" xr:uid="{00000000-0005-0000-0000-000082610000}"/>
    <cellStyle name="Normal 120" xfId="24963" xr:uid="{00000000-0005-0000-0000-000083610000}"/>
    <cellStyle name="Normal 120 10" xfId="24964" xr:uid="{00000000-0005-0000-0000-000084610000}"/>
    <cellStyle name="Normal 120 2" xfId="24965" xr:uid="{00000000-0005-0000-0000-000085610000}"/>
    <cellStyle name="Normal 120 2 2" xfId="24966" xr:uid="{00000000-0005-0000-0000-000086610000}"/>
    <cellStyle name="Normal 120 2 2 2" xfId="24967" xr:uid="{00000000-0005-0000-0000-000087610000}"/>
    <cellStyle name="Normal 120 2 2 3" xfId="24968" xr:uid="{00000000-0005-0000-0000-000088610000}"/>
    <cellStyle name="Normal 120 2 3" xfId="24969" xr:uid="{00000000-0005-0000-0000-000089610000}"/>
    <cellStyle name="Normal 120 2 4" xfId="24970" xr:uid="{00000000-0005-0000-0000-00008A610000}"/>
    <cellStyle name="Normal 120 2 5" xfId="24971" xr:uid="{00000000-0005-0000-0000-00008B610000}"/>
    <cellStyle name="Normal 120 2 6" xfId="24972" xr:uid="{00000000-0005-0000-0000-00008C610000}"/>
    <cellStyle name="Normal 120 3" xfId="24973" xr:uid="{00000000-0005-0000-0000-00008D610000}"/>
    <cellStyle name="Normal 120 3 2" xfId="24974" xr:uid="{00000000-0005-0000-0000-00008E610000}"/>
    <cellStyle name="Normal 120 3 2 2" xfId="24975" xr:uid="{00000000-0005-0000-0000-00008F610000}"/>
    <cellStyle name="Normal 120 3 2 3" xfId="24976" xr:uid="{00000000-0005-0000-0000-000090610000}"/>
    <cellStyle name="Normal 120 3 3" xfId="24977" xr:uid="{00000000-0005-0000-0000-000091610000}"/>
    <cellStyle name="Normal 120 3 4" xfId="24978" xr:uid="{00000000-0005-0000-0000-000092610000}"/>
    <cellStyle name="Normal 120 3 5" xfId="24979" xr:uid="{00000000-0005-0000-0000-000093610000}"/>
    <cellStyle name="Normal 120 3 6" xfId="24980" xr:uid="{00000000-0005-0000-0000-000094610000}"/>
    <cellStyle name="Normal 120 4" xfId="24981" xr:uid="{00000000-0005-0000-0000-000095610000}"/>
    <cellStyle name="Normal 120 4 2" xfId="24982" xr:uid="{00000000-0005-0000-0000-000096610000}"/>
    <cellStyle name="Normal 120 4 2 2" xfId="24983" xr:uid="{00000000-0005-0000-0000-000097610000}"/>
    <cellStyle name="Normal 120 4 2 3" xfId="24984" xr:uid="{00000000-0005-0000-0000-000098610000}"/>
    <cellStyle name="Normal 120 4 3" xfId="24985" xr:uid="{00000000-0005-0000-0000-000099610000}"/>
    <cellStyle name="Normal 120 4 4" xfId="24986" xr:uid="{00000000-0005-0000-0000-00009A610000}"/>
    <cellStyle name="Normal 120 4 5" xfId="24987" xr:uid="{00000000-0005-0000-0000-00009B610000}"/>
    <cellStyle name="Normal 120 4 6" xfId="24988" xr:uid="{00000000-0005-0000-0000-00009C610000}"/>
    <cellStyle name="Normal 120 5" xfId="24989" xr:uid="{00000000-0005-0000-0000-00009D610000}"/>
    <cellStyle name="Normal 120 5 2" xfId="24990" xr:uid="{00000000-0005-0000-0000-00009E610000}"/>
    <cellStyle name="Normal 120 5 2 2" xfId="24991" xr:uid="{00000000-0005-0000-0000-00009F610000}"/>
    <cellStyle name="Normal 120 5 2 3" xfId="24992" xr:uid="{00000000-0005-0000-0000-0000A0610000}"/>
    <cellStyle name="Normal 120 5 3" xfId="24993" xr:uid="{00000000-0005-0000-0000-0000A1610000}"/>
    <cellStyle name="Normal 120 5 4" xfId="24994" xr:uid="{00000000-0005-0000-0000-0000A2610000}"/>
    <cellStyle name="Normal 120 5 5" xfId="24995" xr:uid="{00000000-0005-0000-0000-0000A3610000}"/>
    <cellStyle name="Normal 120 5 6" xfId="24996" xr:uid="{00000000-0005-0000-0000-0000A4610000}"/>
    <cellStyle name="Normal 120 6" xfId="24997" xr:uid="{00000000-0005-0000-0000-0000A5610000}"/>
    <cellStyle name="Normal 120 6 2" xfId="24998" xr:uid="{00000000-0005-0000-0000-0000A6610000}"/>
    <cellStyle name="Normal 120 6 3" xfId="24999" xr:uid="{00000000-0005-0000-0000-0000A7610000}"/>
    <cellStyle name="Normal 120 7" xfId="25000" xr:uid="{00000000-0005-0000-0000-0000A8610000}"/>
    <cellStyle name="Normal 120 8" xfId="25001" xr:uid="{00000000-0005-0000-0000-0000A9610000}"/>
    <cellStyle name="Normal 120 9" xfId="25002" xr:uid="{00000000-0005-0000-0000-0000AA610000}"/>
    <cellStyle name="Normal 121" xfId="25003" xr:uid="{00000000-0005-0000-0000-0000AB610000}"/>
    <cellStyle name="Normal 121 10" xfId="25004" xr:uid="{00000000-0005-0000-0000-0000AC610000}"/>
    <cellStyle name="Normal 121 2" xfId="25005" xr:uid="{00000000-0005-0000-0000-0000AD610000}"/>
    <cellStyle name="Normal 121 2 2" xfId="25006" xr:uid="{00000000-0005-0000-0000-0000AE610000}"/>
    <cellStyle name="Normal 121 2 2 2" xfId="25007" xr:uid="{00000000-0005-0000-0000-0000AF610000}"/>
    <cellStyle name="Normal 121 2 2 3" xfId="25008" xr:uid="{00000000-0005-0000-0000-0000B0610000}"/>
    <cellStyle name="Normal 121 2 3" xfId="25009" xr:uid="{00000000-0005-0000-0000-0000B1610000}"/>
    <cellStyle name="Normal 121 2 4" xfId="25010" xr:uid="{00000000-0005-0000-0000-0000B2610000}"/>
    <cellStyle name="Normal 121 2 5" xfId="25011" xr:uid="{00000000-0005-0000-0000-0000B3610000}"/>
    <cellStyle name="Normal 121 2 6" xfId="25012" xr:uid="{00000000-0005-0000-0000-0000B4610000}"/>
    <cellStyle name="Normal 121 3" xfId="25013" xr:uid="{00000000-0005-0000-0000-0000B5610000}"/>
    <cellStyle name="Normal 121 3 2" xfId="25014" xr:uid="{00000000-0005-0000-0000-0000B6610000}"/>
    <cellStyle name="Normal 121 3 2 2" xfId="25015" xr:uid="{00000000-0005-0000-0000-0000B7610000}"/>
    <cellStyle name="Normal 121 3 2 3" xfId="25016" xr:uid="{00000000-0005-0000-0000-0000B8610000}"/>
    <cellStyle name="Normal 121 3 3" xfId="25017" xr:uid="{00000000-0005-0000-0000-0000B9610000}"/>
    <cellStyle name="Normal 121 3 4" xfId="25018" xr:uid="{00000000-0005-0000-0000-0000BA610000}"/>
    <cellStyle name="Normal 121 3 5" xfId="25019" xr:uid="{00000000-0005-0000-0000-0000BB610000}"/>
    <cellStyle name="Normal 121 3 6" xfId="25020" xr:uid="{00000000-0005-0000-0000-0000BC610000}"/>
    <cellStyle name="Normal 121 4" xfId="25021" xr:uid="{00000000-0005-0000-0000-0000BD610000}"/>
    <cellStyle name="Normal 121 4 2" xfId="25022" xr:uid="{00000000-0005-0000-0000-0000BE610000}"/>
    <cellStyle name="Normal 121 4 2 2" xfId="25023" xr:uid="{00000000-0005-0000-0000-0000BF610000}"/>
    <cellStyle name="Normal 121 4 2 3" xfId="25024" xr:uid="{00000000-0005-0000-0000-0000C0610000}"/>
    <cellStyle name="Normal 121 4 3" xfId="25025" xr:uid="{00000000-0005-0000-0000-0000C1610000}"/>
    <cellStyle name="Normal 121 4 4" xfId="25026" xr:uid="{00000000-0005-0000-0000-0000C2610000}"/>
    <cellStyle name="Normal 121 4 5" xfId="25027" xr:uid="{00000000-0005-0000-0000-0000C3610000}"/>
    <cellStyle name="Normal 121 4 6" xfId="25028" xr:uid="{00000000-0005-0000-0000-0000C4610000}"/>
    <cellStyle name="Normal 121 5" xfId="25029" xr:uid="{00000000-0005-0000-0000-0000C5610000}"/>
    <cellStyle name="Normal 121 5 2" xfId="25030" xr:uid="{00000000-0005-0000-0000-0000C6610000}"/>
    <cellStyle name="Normal 121 5 2 2" xfId="25031" xr:uid="{00000000-0005-0000-0000-0000C7610000}"/>
    <cellStyle name="Normal 121 5 2 3" xfId="25032" xr:uid="{00000000-0005-0000-0000-0000C8610000}"/>
    <cellStyle name="Normal 121 5 3" xfId="25033" xr:uid="{00000000-0005-0000-0000-0000C9610000}"/>
    <cellStyle name="Normal 121 5 4" xfId="25034" xr:uid="{00000000-0005-0000-0000-0000CA610000}"/>
    <cellStyle name="Normal 121 5 5" xfId="25035" xr:uid="{00000000-0005-0000-0000-0000CB610000}"/>
    <cellStyle name="Normal 121 5 6" xfId="25036" xr:uid="{00000000-0005-0000-0000-0000CC610000}"/>
    <cellStyle name="Normal 121 6" xfId="25037" xr:uid="{00000000-0005-0000-0000-0000CD610000}"/>
    <cellStyle name="Normal 121 6 2" xfId="25038" xr:uid="{00000000-0005-0000-0000-0000CE610000}"/>
    <cellStyle name="Normal 121 6 3" xfId="25039" xr:uid="{00000000-0005-0000-0000-0000CF610000}"/>
    <cellStyle name="Normal 121 7" xfId="25040" xr:uid="{00000000-0005-0000-0000-0000D0610000}"/>
    <cellStyle name="Normal 121 8" xfId="25041" xr:uid="{00000000-0005-0000-0000-0000D1610000}"/>
    <cellStyle name="Normal 121 9" xfId="25042" xr:uid="{00000000-0005-0000-0000-0000D2610000}"/>
    <cellStyle name="Normal 122" xfId="25043" xr:uid="{00000000-0005-0000-0000-0000D3610000}"/>
    <cellStyle name="Normal 122 10" xfId="25044" xr:uid="{00000000-0005-0000-0000-0000D4610000}"/>
    <cellStyle name="Normal 122 2" xfId="25045" xr:uid="{00000000-0005-0000-0000-0000D5610000}"/>
    <cellStyle name="Normal 122 2 2" xfId="25046" xr:uid="{00000000-0005-0000-0000-0000D6610000}"/>
    <cellStyle name="Normal 122 2 2 2" xfId="25047" xr:uid="{00000000-0005-0000-0000-0000D7610000}"/>
    <cellStyle name="Normal 122 2 2 3" xfId="25048" xr:uid="{00000000-0005-0000-0000-0000D8610000}"/>
    <cellStyle name="Normal 122 2 3" xfId="25049" xr:uid="{00000000-0005-0000-0000-0000D9610000}"/>
    <cellStyle name="Normal 122 2 4" xfId="25050" xr:uid="{00000000-0005-0000-0000-0000DA610000}"/>
    <cellStyle name="Normal 122 2 5" xfId="25051" xr:uid="{00000000-0005-0000-0000-0000DB610000}"/>
    <cellStyle name="Normal 122 2 6" xfId="25052" xr:uid="{00000000-0005-0000-0000-0000DC610000}"/>
    <cellStyle name="Normal 122 3" xfId="25053" xr:uid="{00000000-0005-0000-0000-0000DD610000}"/>
    <cellStyle name="Normal 122 3 2" xfId="25054" xr:uid="{00000000-0005-0000-0000-0000DE610000}"/>
    <cellStyle name="Normal 122 3 2 2" xfId="25055" xr:uid="{00000000-0005-0000-0000-0000DF610000}"/>
    <cellStyle name="Normal 122 3 2 3" xfId="25056" xr:uid="{00000000-0005-0000-0000-0000E0610000}"/>
    <cellStyle name="Normal 122 3 3" xfId="25057" xr:uid="{00000000-0005-0000-0000-0000E1610000}"/>
    <cellStyle name="Normal 122 3 4" xfId="25058" xr:uid="{00000000-0005-0000-0000-0000E2610000}"/>
    <cellStyle name="Normal 122 3 5" xfId="25059" xr:uid="{00000000-0005-0000-0000-0000E3610000}"/>
    <cellStyle name="Normal 122 3 6" xfId="25060" xr:uid="{00000000-0005-0000-0000-0000E4610000}"/>
    <cellStyle name="Normal 122 4" xfId="25061" xr:uid="{00000000-0005-0000-0000-0000E5610000}"/>
    <cellStyle name="Normal 122 4 2" xfId="25062" xr:uid="{00000000-0005-0000-0000-0000E6610000}"/>
    <cellStyle name="Normal 122 4 2 2" xfId="25063" xr:uid="{00000000-0005-0000-0000-0000E7610000}"/>
    <cellStyle name="Normal 122 4 2 3" xfId="25064" xr:uid="{00000000-0005-0000-0000-0000E8610000}"/>
    <cellStyle name="Normal 122 4 3" xfId="25065" xr:uid="{00000000-0005-0000-0000-0000E9610000}"/>
    <cellStyle name="Normal 122 4 4" xfId="25066" xr:uid="{00000000-0005-0000-0000-0000EA610000}"/>
    <cellStyle name="Normal 122 4 5" xfId="25067" xr:uid="{00000000-0005-0000-0000-0000EB610000}"/>
    <cellStyle name="Normal 122 4 6" xfId="25068" xr:uid="{00000000-0005-0000-0000-0000EC610000}"/>
    <cellStyle name="Normal 122 5" xfId="25069" xr:uid="{00000000-0005-0000-0000-0000ED610000}"/>
    <cellStyle name="Normal 122 5 2" xfId="25070" xr:uid="{00000000-0005-0000-0000-0000EE610000}"/>
    <cellStyle name="Normal 122 5 2 2" xfId="25071" xr:uid="{00000000-0005-0000-0000-0000EF610000}"/>
    <cellStyle name="Normal 122 5 2 3" xfId="25072" xr:uid="{00000000-0005-0000-0000-0000F0610000}"/>
    <cellStyle name="Normal 122 5 3" xfId="25073" xr:uid="{00000000-0005-0000-0000-0000F1610000}"/>
    <cellStyle name="Normal 122 5 4" xfId="25074" xr:uid="{00000000-0005-0000-0000-0000F2610000}"/>
    <cellStyle name="Normal 122 5 5" xfId="25075" xr:uid="{00000000-0005-0000-0000-0000F3610000}"/>
    <cellStyle name="Normal 122 5 6" xfId="25076" xr:uid="{00000000-0005-0000-0000-0000F4610000}"/>
    <cellStyle name="Normal 122 6" xfId="25077" xr:uid="{00000000-0005-0000-0000-0000F5610000}"/>
    <cellStyle name="Normal 122 6 2" xfId="25078" xr:uid="{00000000-0005-0000-0000-0000F6610000}"/>
    <cellStyle name="Normal 122 6 3" xfId="25079" xr:uid="{00000000-0005-0000-0000-0000F7610000}"/>
    <cellStyle name="Normal 122 7" xfId="25080" xr:uid="{00000000-0005-0000-0000-0000F8610000}"/>
    <cellStyle name="Normal 122 8" xfId="25081" xr:uid="{00000000-0005-0000-0000-0000F9610000}"/>
    <cellStyle name="Normal 122 9" xfId="25082" xr:uid="{00000000-0005-0000-0000-0000FA610000}"/>
    <cellStyle name="Normal 123" xfId="25083" xr:uid="{00000000-0005-0000-0000-0000FB610000}"/>
    <cellStyle name="Normal 123 10" xfId="25084" xr:uid="{00000000-0005-0000-0000-0000FC610000}"/>
    <cellStyle name="Normal 123 2" xfId="25085" xr:uid="{00000000-0005-0000-0000-0000FD610000}"/>
    <cellStyle name="Normal 123 2 2" xfId="25086" xr:uid="{00000000-0005-0000-0000-0000FE610000}"/>
    <cellStyle name="Normal 123 2 2 2" xfId="25087" xr:uid="{00000000-0005-0000-0000-0000FF610000}"/>
    <cellStyle name="Normal 123 2 2 3" xfId="25088" xr:uid="{00000000-0005-0000-0000-000000620000}"/>
    <cellStyle name="Normal 123 2 3" xfId="25089" xr:uid="{00000000-0005-0000-0000-000001620000}"/>
    <cellStyle name="Normal 123 2 4" xfId="25090" xr:uid="{00000000-0005-0000-0000-000002620000}"/>
    <cellStyle name="Normal 123 2 5" xfId="25091" xr:uid="{00000000-0005-0000-0000-000003620000}"/>
    <cellStyle name="Normal 123 2 6" xfId="25092" xr:uid="{00000000-0005-0000-0000-000004620000}"/>
    <cellStyle name="Normal 123 3" xfId="25093" xr:uid="{00000000-0005-0000-0000-000005620000}"/>
    <cellStyle name="Normal 123 3 2" xfId="25094" xr:uid="{00000000-0005-0000-0000-000006620000}"/>
    <cellStyle name="Normal 123 3 2 2" xfId="25095" xr:uid="{00000000-0005-0000-0000-000007620000}"/>
    <cellStyle name="Normal 123 3 2 3" xfId="25096" xr:uid="{00000000-0005-0000-0000-000008620000}"/>
    <cellStyle name="Normal 123 3 3" xfId="25097" xr:uid="{00000000-0005-0000-0000-000009620000}"/>
    <cellStyle name="Normal 123 3 4" xfId="25098" xr:uid="{00000000-0005-0000-0000-00000A620000}"/>
    <cellStyle name="Normal 123 3 5" xfId="25099" xr:uid="{00000000-0005-0000-0000-00000B620000}"/>
    <cellStyle name="Normal 123 3 6" xfId="25100" xr:uid="{00000000-0005-0000-0000-00000C620000}"/>
    <cellStyle name="Normal 123 4" xfId="25101" xr:uid="{00000000-0005-0000-0000-00000D620000}"/>
    <cellStyle name="Normal 123 4 2" xfId="25102" xr:uid="{00000000-0005-0000-0000-00000E620000}"/>
    <cellStyle name="Normal 123 4 2 2" xfId="25103" xr:uid="{00000000-0005-0000-0000-00000F620000}"/>
    <cellStyle name="Normal 123 4 2 3" xfId="25104" xr:uid="{00000000-0005-0000-0000-000010620000}"/>
    <cellStyle name="Normal 123 4 3" xfId="25105" xr:uid="{00000000-0005-0000-0000-000011620000}"/>
    <cellStyle name="Normal 123 4 4" xfId="25106" xr:uid="{00000000-0005-0000-0000-000012620000}"/>
    <cellStyle name="Normal 123 4 5" xfId="25107" xr:uid="{00000000-0005-0000-0000-000013620000}"/>
    <cellStyle name="Normal 123 4 6" xfId="25108" xr:uid="{00000000-0005-0000-0000-000014620000}"/>
    <cellStyle name="Normal 123 5" xfId="25109" xr:uid="{00000000-0005-0000-0000-000015620000}"/>
    <cellStyle name="Normal 123 5 2" xfId="25110" xr:uid="{00000000-0005-0000-0000-000016620000}"/>
    <cellStyle name="Normal 123 5 2 2" xfId="25111" xr:uid="{00000000-0005-0000-0000-000017620000}"/>
    <cellStyle name="Normal 123 5 2 3" xfId="25112" xr:uid="{00000000-0005-0000-0000-000018620000}"/>
    <cellStyle name="Normal 123 5 3" xfId="25113" xr:uid="{00000000-0005-0000-0000-000019620000}"/>
    <cellStyle name="Normal 123 5 4" xfId="25114" xr:uid="{00000000-0005-0000-0000-00001A620000}"/>
    <cellStyle name="Normal 123 5 5" xfId="25115" xr:uid="{00000000-0005-0000-0000-00001B620000}"/>
    <cellStyle name="Normal 123 5 6" xfId="25116" xr:uid="{00000000-0005-0000-0000-00001C620000}"/>
    <cellStyle name="Normal 123 6" xfId="25117" xr:uid="{00000000-0005-0000-0000-00001D620000}"/>
    <cellStyle name="Normal 123 6 2" xfId="25118" xr:uid="{00000000-0005-0000-0000-00001E620000}"/>
    <cellStyle name="Normal 123 6 3" xfId="25119" xr:uid="{00000000-0005-0000-0000-00001F620000}"/>
    <cellStyle name="Normal 123 7" xfId="25120" xr:uid="{00000000-0005-0000-0000-000020620000}"/>
    <cellStyle name="Normal 123 8" xfId="25121" xr:uid="{00000000-0005-0000-0000-000021620000}"/>
    <cellStyle name="Normal 123 9" xfId="25122" xr:uid="{00000000-0005-0000-0000-000022620000}"/>
    <cellStyle name="Normal 124" xfId="25123" xr:uid="{00000000-0005-0000-0000-000023620000}"/>
    <cellStyle name="Normal 124 10" xfId="25124" xr:uid="{00000000-0005-0000-0000-000024620000}"/>
    <cellStyle name="Normal 124 2" xfId="25125" xr:uid="{00000000-0005-0000-0000-000025620000}"/>
    <cellStyle name="Normal 124 2 2" xfId="25126" xr:uid="{00000000-0005-0000-0000-000026620000}"/>
    <cellStyle name="Normal 124 2 2 2" xfId="25127" xr:uid="{00000000-0005-0000-0000-000027620000}"/>
    <cellStyle name="Normal 124 2 2 3" xfId="25128" xr:uid="{00000000-0005-0000-0000-000028620000}"/>
    <cellStyle name="Normal 124 2 3" xfId="25129" xr:uid="{00000000-0005-0000-0000-000029620000}"/>
    <cellStyle name="Normal 124 2 4" xfId="25130" xr:uid="{00000000-0005-0000-0000-00002A620000}"/>
    <cellStyle name="Normal 124 2 5" xfId="25131" xr:uid="{00000000-0005-0000-0000-00002B620000}"/>
    <cellStyle name="Normal 124 2 6" xfId="25132" xr:uid="{00000000-0005-0000-0000-00002C620000}"/>
    <cellStyle name="Normal 124 3" xfId="25133" xr:uid="{00000000-0005-0000-0000-00002D620000}"/>
    <cellStyle name="Normal 124 3 2" xfId="25134" xr:uid="{00000000-0005-0000-0000-00002E620000}"/>
    <cellStyle name="Normal 124 3 2 2" xfId="25135" xr:uid="{00000000-0005-0000-0000-00002F620000}"/>
    <cellStyle name="Normal 124 3 2 3" xfId="25136" xr:uid="{00000000-0005-0000-0000-000030620000}"/>
    <cellStyle name="Normal 124 3 3" xfId="25137" xr:uid="{00000000-0005-0000-0000-000031620000}"/>
    <cellStyle name="Normal 124 3 4" xfId="25138" xr:uid="{00000000-0005-0000-0000-000032620000}"/>
    <cellStyle name="Normal 124 3 5" xfId="25139" xr:uid="{00000000-0005-0000-0000-000033620000}"/>
    <cellStyle name="Normal 124 3 6" xfId="25140" xr:uid="{00000000-0005-0000-0000-000034620000}"/>
    <cellStyle name="Normal 124 4" xfId="25141" xr:uid="{00000000-0005-0000-0000-000035620000}"/>
    <cellStyle name="Normal 124 4 2" xfId="25142" xr:uid="{00000000-0005-0000-0000-000036620000}"/>
    <cellStyle name="Normal 124 4 2 2" xfId="25143" xr:uid="{00000000-0005-0000-0000-000037620000}"/>
    <cellStyle name="Normal 124 4 2 3" xfId="25144" xr:uid="{00000000-0005-0000-0000-000038620000}"/>
    <cellStyle name="Normal 124 4 3" xfId="25145" xr:uid="{00000000-0005-0000-0000-000039620000}"/>
    <cellStyle name="Normal 124 4 4" xfId="25146" xr:uid="{00000000-0005-0000-0000-00003A620000}"/>
    <cellStyle name="Normal 124 4 5" xfId="25147" xr:uid="{00000000-0005-0000-0000-00003B620000}"/>
    <cellStyle name="Normal 124 4 6" xfId="25148" xr:uid="{00000000-0005-0000-0000-00003C620000}"/>
    <cellStyle name="Normal 124 5" xfId="25149" xr:uid="{00000000-0005-0000-0000-00003D620000}"/>
    <cellStyle name="Normal 124 5 2" xfId="25150" xr:uid="{00000000-0005-0000-0000-00003E620000}"/>
    <cellStyle name="Normal 124 5 2 2" xfId="25151" xr:uid="{00000000-0005-0000-0000-00003F620000}"/>
    <cellStyle name="Normal 124 5 2 3" xfId="25152" xr:uid="{00000000-0005-0000-0000-000040620000}"/>
    <cellStyle name="Normal 124 5 3" xfId="25153" xr:uid="{00000000-0005-0000-0000-000041620000}"/>
    <cellStyle name="Normal 124 5 4" xfId="25154" xr:uid="{00000000-0005-0000-0000-000042620000}"/>
    <cellStyle name="Normal 124 5 5" xfId="25155" xr:uid="{00000000-0005-0000-0000-000043620000}"/>
    <cellStyle name="Normal 124 5 6" xfId="25156" xr:uid="{00000000-0005-0000-0000-000044620000}"/>
    <cellStyle name="Normal 124 6" xfId="25157" xr:uid="{00000000-0005-0000-0000-000045620000}"/>
    <cellStyle name="Normal 124 6 2" xfId="25158" xr:uid="{00000000-0005-0000-0000-000046620000}"/>
    <cellStyle name="Normal 124 6 3" xfId="25159" xr:uid="{00000000-0005-0000-0000-000047620000}"/>
    <cellStyle name="Normal 124 7" xfId="25160" xr:uid="{00000000-0005-0000-0000-000048620000}"/>
    <cellStyle name="Normal 124 8" xfId="25161" xr:uid="{00000000-0005-0000-0000-000049620000}"/>
    <cellStyle name="Normal 124 9" xfId="25162" xr:uid="{00000000-0005-0000-0000-00004A620000}"/>
    <cellStyle name="Normal 125" xfId="25163" xr:uid="{00000000-0005-0000-0000-00004B620000}"/>
    <cellStyle name="Normal 125 10" xfId="25164" xr:uid="{00000000-0005-0000-0000-00004C620000}"/>
    <cellStyle name="Normal 125 2" xfId="25165" xr:uid="{00000000-0005-0000-0000-00004D620000}"/>
    <cellStyle name="Normal 125 2 2" xfId="25166" xr:uid="{00000000-0005-0000-0000-00004E620000}"/>
    <cellStyle name="Normal 125 2 2 2" xfId="25167" xr:uid="{00000000-0005-0000-0000-00004F620000}"/>
    <cellStyle name="Normal 125 2 2 3" xfId="25168" xr:uid="{00000000-0005-0000-0000-000050620000}"/>
    <cellStyle name="Normal 125 2 3" xfId="25169" xr:uid="{00000000-0005-0000-0000-000051620000}"/>
    <cellStyle name="Normal 125 2 4" xfId="25170" xr:uid="{00000000-0005-0000-0000-000052620000}"/>
    <cellStyle name="Normal 125 2 5" xfId="25171" xr:uid="{00000000-0005-0000-0000-000053620000}"/>
    <cellStyle name="Normal 125 2 6" xfId="25172" xr:uid="{00000000-0005-0000-0000-000054620000}"/>
    <cellStyle name="Normal 125 3" xfId="25173" xr:uid="{00000000-0005-0000-0000-000055620000}"/>
    <cellStyle name="Normal 125 3 2" xfId="25174" xr:uid="{00000000-0005-0000-0000-000056620000}"/>
    <cellStyle name="Normal 125 3 2 2" xfId="25175" xr:uid="{00000000-0005-0000-0000-000057620000}"/>
    <cellStyle name="Normal 125 3 2 3" xfId="25176" xr:uid="{00000000-0005-0000-0000-000058620000}"/>
    <cellStyle name="Normal 125 3 3" xfId="25177" xr:uid="{00000000-0005-0000-0000-000059620000}"/>
    <cellStyle name="Normal 125 3 4" xfId="25178" xr:uid="{00000000-0005-0000-0000-00005A620000}"/>
    <cellStyle name="Normal 125 3 5" xfId="25179" xr:uid="{00000000-0005-0000-0000-00005B620000}"/>
    <cellStyle name="Normal 125 3 6" xfId="25180" xr:uid="{00000000-0005-0000-0000-00005C620000}"/>
    <cellStyle name="Normal 125 4" xfId="25181" xr:uid="{00000000-0005-0000-0000-00005D620000}"/>
    <cellStyle name="Normal 125 4 2" xfId="25182" xr:uid="{00000000-0005-0000-0000-00005E620000}"/>
    <cellStyle name="Normal 125 4 2 2" xfId="25183" xr:uid="{00000000-0005-0000-0000-00005F620000}"/>
    <cellStyle name="Normal 125 4 2 3" xfId="25184" xr:uid="{00000000-0005-0000-0000-000060620000}"/>
    <cellStyle name="Normal 125 4 3" xfId="25185" xr:uid="{00000000-0005-0000-0000-000061620000}"/>
    <cellStyle name="Normal 125 4 4" xfId="25186" xr:uid="{00000000-0005-0000-0000-000062620000}"/>
    <cellStyle name="Normal 125 4 5" xfId="25187" xr:uid="{00000000-0005-0000-0000-000063620000}"/>
    <cellStyle name="Normal 125 4 6" xfId="25188" xr:uid="{00000000-0005-0000-0000-000064620000}"/>
    <cellStyle name="Normal 125 5" xfId="25189" xr:uid="{00000000-0005-0000-0000-000065620000}"/>
    <cellStyle name="Normal 125 5 2" xfId="25190" xr:uid="{00000000-0005-0000-0000-000066620000}"/>
    <cellStyle name="Normal 125 5 2 2" xfId="25191" xr:uid="{00000000-0005-0000-0000-000067620000}"/>
    <cellStyle name="Normal 125 5 2 3" xfId="25192" xr:uid="{00000000-0005-0000-0000-000068620000}"/>
    <cellStyle name="Normal 125 5 3" xfId="25193" xr:uid="{00000000-0005-0000-0000-000069620000}"/>
    <cellStyle name="Normal 125 5 4" xfId="25194" xr:uid="{00000000-0005-0000-0000-00006A620000}"/>
    <cellStyle name="Normal 125 5 5" xfId="25195" xr:uid="{00000000-0005-0000-0000-00006B620000}"/>
    <cellStyle name="Normal 125 5 6" xfId="25196" xr:uid="{00000000-0005-0000-0000-00006C620000}"/>
    <cellStyle name="Normal 125 6" xfId="25197" xr:uid="{00000000-0005-0000-0000-00006D620000}"/>
    <cellStyle name="Normal 125 6 2" xfId="25198" xr:uid="{00000000-0005-0000-0000-00006E620000}"/>
    <cellStyle name="Normal 125 6 3" xfId="25199" xr:uid="{00000000-0005-0000-0000-00006F620000}"/>
    <cellStyle name="Normal 125 7" xfId="25200" xr:uid="{00000000-0005-0000-0000-000070620000}"/>
    <cellStyle name="Normal 125 8" xfId="25201" xr:uid="{00000000-0005-0000-0000-000071620000}"/>
    <cellStyle name="Normal 125 9" xfId="25202" xr:uid="{00000000-0005-0000-0000-000072620000}"/>
    <cellStyle name="Normal 126" xfId="25203" xr:uid="{00000000-0005-0000-0000-000073620000}"/>
    <cellStyle name="Normal 126 10" xfId="25204" xr:uid="{00000000-0005-0000-0000-000074620000}"/>
    <cellStyle name="Normal 126 2" xfId="25205" xr:uid="{00000000-0005-0000-0000-000075620000}"/>
    <cellStyle name="Normal 126 2 2" xfId="25206" xr:uid="{00000000-0005-0000-0000-000076620000}"/>
    <cellStyle name="Normal 126 2 2 2" xfId="25207" xr:uid="{00000000-0005-0000-0000-000077620000}"/>
    <cellStyle name="Normal 126 2 2 3" xfId="25208" xr:uid="{00000000-0005-0000-0000-000078620000}"/>
    <cellStyle name="Normal 126 2 3" xfId="25209" xr:uid="{00000000-0005-0000-0000-000079620000}"/>
    <cellStyle name="Normal 126 2 4" xfId="25210" xr:uid="{00000000-0005-0000-0000-00007A620000}"/>
    <cellStyle name="Normal 126 2 5" xfId="25211" xr:uid="{00000000-0005-0000-0000-00007B620000}"/>
    <cellStyle name="Normal 126 2 6" xfId="25212" xr:uid="{00000000-0005-0000-0000-00007C620000}"/>
    <cellStyle name="Normal 126 3" xfId="25213" xr:uid="{00000000-0005-0000-0000-00007D620000}"/>
    <cellStyle name="Normal 126 3 2" xfId="25214" xr:uid="{00000000-0005-0000-0000-00007E620000}"/>
    <cellStyle name="Normal 126 3 2 2" xfId="25215" xr:uid="{00000000-0005-0000-0000-00007F620000}"/>
    <cellStyle name="Normal 126 3 2 3" xfId="25216" xr:uid="{00000000-0005-0000-0000-000080620000}"/>
    <cellStyle name="Normal 126 3 3" xfId="25217" xr:uid="{00000000-0005-0000-0000-000081620000}"/>
    <cellStyle name="Normal 126 3 4" xfId="25218" xr:uid="{00000000-0005-0000-0000-000082620000}"/>
    <cellStyle name="Normal 126 3 5" xfId="25219" xr:uid="{00000000-0005-0000-0000-000083620000}"/>
    <cellStyle name="Normal 126 3 6" xfId="25220" xr:uid="{00000000-0005-0000-0000-000084620000}"/>
    <cellStyle name="Normal 126 4" xfId="25221" xr:uid="{00000000-0005-0000-0000-000085620000}"/>
    <cellStyle name="Normal 126 4 2" xfId="25222" xr:uid="{00000000-0005-0000-0000-000086620000}"/>
    <cellStyle name="Normal 126 4 2 2" xfId="25223" xr:uid="{00000000-0005-0000-0000-000087620000}"/>
    <cellStyle name="Normal 126 4 2 3" xfId="25224" xr:uid="{00000000-0005-0000-0000-000088620000}"/>
    <cellStyle name="Normal 126 4 3" xfId="25225" xr:uid="{00000000-0005-0000-0000-000089620000}"/>
    <cellStyle name="Normal 126 4 4" xfId="25226" xr:uid="{00000000-0005-0000-0000-00008A620000}"/>
    <cellStyle name="Normal 126 4 5" xfId="25227" xr:uid="{00000000-0005-0000-0000-00008B620000}"/>
    <cellStyle name="Normal 126 4 6" xfId="25228" xr:uid="{00000000-0005-0000-0000-00008C620000}"/>
    <cellStyle name="Normal 126 5" xfId="25229" xr:uid="{00000000-0005-0000-0000-00008D620000}"/>
    <cellStyle name="Normal 126 5 2" xfId="25230" xr:uid="{00000000-0005-0000-0000-00008E620000}"/>
    <cellStyle name="Normal 126 5 2 2" xfId="25231" xr:uid="{00000000-0005-0000-0000-00008F620000}"/>
    <cellStyle name="Normal 126 5 2 3" xfId="25232" xr:uid="{00000000-0005-0000-0000-000090620000}"/>
    <cellStyle name="Normal 126 5 3" xfId="25233" xr:uid="{00000000-0005-0000-0000-000091620000}"/>
    <cellStyle name="Normal 126 5 4" xfId="25234" xr:uid="{00000000-0005-0000-0000-000092620000}"/>
    <cellStyle name="Normal 126 5 5" xfId="25235" xr:uid="{00000000-0005-0000-0000-000093620000}"/>
    <cellStyle name="Normal 126 5 6" xfId="25236" xr:uid="{00000000-0005-0000-0000-000094620000}"/>
    <cellStyle name="Normal 126 6" xfId="25237" xr:uid="{00000000-0005-0000-0000-000095620000}"/>
    <cellStyle name="Normal 126 6 2" xfId="25238" xr:uid="{00000000-0005-0000-0000-000096620000}"/>
    <cellStyle name="Normal 126 6 3" xfId="25239" xr:uid="{00000000-0005-0000-0000-000097620000}"/>
    <cellStyle name="Normal 126 7" xfId="25240" xr:uid="{00000000-0005-0000-0000-000098620000}"/>
    <cellStyle name="Normal 126 8" xfId="25241" xr:uid="{00000000-0005-0000-0000-000099620000}"/>
    <cellStyle name="Normal 126 9" xfId="25242" xr:uid="{00000000-0005-0000-0000-00009A620000}"/>
    <cellStyle name="Normal 127" xfId="25243" xr:uid="{00000000-0005-0000-0000-00009B620000}"/>
    <cellStyle name="Normal 127 10" xfId="25244" xr:uid="{00000000-0005-0000-0000-00009C620000}"/>
    <cellStyle name="Normal 127 2" xfId="25245" xr:uid="{00000000-0005-0000-0000-00009D620000}"/>
    <cellStyle name="Normal 127 2 2" xfId="25246" xr:uid="{00000000-0005-0000-0000-00009E620000}"/>
    <cellStyle name="Normal 127 2 2 2" xfId="25247" xr:uid="{00000000-0005-0000-0000-00009F620000}"/>
    <cellStyle name="Normal 127 2 2 3" xfId="25248" xr:uid="{00000000-0005-0000-0000-0000A0620000}"/>
    <cellStyle name="Normal 127 2 3" xfId="25249" xr:uid="{00000000-0005-0000-0000-0000A1620000}"/>
    <cellStyle name="Normal 127 2 4" xfId="25250" xr:uid="{00000000-0005-0000-0000-0000A2620000}"/>
    <cellStyle name="Normal 127 2 5" xfId="25251" xr:uid="{00000000-0005-0000-0000-0000A3620000}"/>
    <cellStyle name="Normal 127 2 6" xfId="25252" xr:uid="{00000000-0005-0000-0000-0000A4620000}"/>
    <cellStyle name="Normal 127 3" xfId="25253" xr:uid="{00000000-0005-0000-0000-0000A5620000}"/>
    <cellStyle name="Normal 127 3 2" xfId="25254" xr:uid="{00000000-0005-0000-0000-0000A6620000}"/>
    <cellStyle name="Normal 127 3 2 2" xfId="25255" xr:uid="{00000000-0005-0000-0000-0000A7620000}"/>
    <cellStyle name="Normal 127 3 2 3" xfId="25256" xr:uid="{00000000-0005-0000-0000-0000A8620000}"/>
    <cellStyle name="Normal 127 3 3" xfId="25257" xr:uid="{00000000-0005-0000-0000-0000A9620000}"/>
    <cellStyle name="Normal 127 3 4" xfId="25258" xr:uid="{00000000-0005-0000-0000-0000AA620000}"/>
    <cellStyle name="Normal 127 3 5" xfId="25259" xr:uid="{00000000-0005-0000-0000-0000AB620000}"/>
    <cellStyle name="Normal 127 3 6" xfId="25260" xr:uid="{00000000-0005-0000-0000-0000AC620000}"/>
    <cellStyle name="Normal 127 4" xfId="25261" xr:uid="{00000000-0005-0000-0000-0000AD620000}"/>
    <cellStyle name="Normal 127 4 2" xfId="25262" xr:uid="{00000000-0005-0000-0000-0000AE620000}"/>
    <cellStyle name="Normal 127 4 2 2" xfId="25263" xr:uid="{00000000-0005-0000-0000-0000AF620000}"/>
    <cellStyle name="Normal 127 4 2 3" xfId="25264" xr:uid="{00000000-0005-0000-0000-0000B0620000}"/>
    <cellStyle name="Normal 127 4 3" xfId="25265" xr:uid="{00000000-0005-0000-0000-0000B1620000}"/>
    <cellStyle name="Normal 127 4 4" xfId="25266" xr:uid="{00000000-0005-0000-0000-0000B2620000}"/>
    <cellStyle name="Normal 127 4 5" xfId="25267" xr:uid="{00000000-0005-0000-0000-0000B3620000}"/>
    <cellStyle name="Normal 127 4 6" xfId="25268" xr:uid="{00000000-0005-0000-0000-0000B4620000}"/>
    <cellStyle name="Normal 127 5" xfId="25269" xr:uid="{00000000-0005-0000-0000-0000B5620000}"/>
    <cellStyle name="Normal 127 5 2" xfId="25270" xr:uid="{00000000-0005-0000-0000-0000B6620000}"/>
    <cellStyle name="Normal 127 5 2 2" xfId="25271" xr:uid="{00000000-0005-0000-0000-0000B7620000}"/>
    <cellStyle name="Normal 127 5 2 3" xfId="25272" xr:uid="{00000000-0005-0000-0000-0000B8620000}"/>
    <cellStyle name="Normal 127 5 3" xfId="25273" xr:uid="{00000000-0005-0000-0000-0000B9620000}"/>
    <cellStyle name="Normal 127 5 4" xfId="25274" xr:uid="{00000000-0005-0000-0000-0000BA620000}"/>
    <cellStyle name="Normal 127 5 5" xfId="25275" xr:uid="{00000000-0005-0000-0000-0000BB620000}"/>
    <cellStyle name="Normal 127 5 6" xfId="25276" xr:uid="{00000000-0005-0000-0000-0000BC620000}"/>
    <cellStyle name="Normal 127 6" xfId="25277" xr:uid="{00000000-0005-0000-0000-0000BD620000}"/>
    <cellStyle name="Normal 127 6 2" xfId="25278" xr:uid="{00000000-0005-0000-0000-0000BE620000}"/>
    <cellStyle name="Normal 127 6 3" xfId="25279" xr:uid="{00000000-0005-0000-0000-0000BF620000}"/>
    <cellStyle name="Normal 127 7" xfId="25280" xr:uid="{00000000-0005-0000-0000-0000C0620000}"/>
    <cellStyle name="Normal 127 8" xfId="25281" xr:uid="{00000000-0005-0000-0000-0000C1620000}"/>
    <cellStyle name="Normal 127 9" xfId="25282" xr:uid="{00000000-0005-0000-0000-0000C2620000}"/>
    <cellStyle name="Normal 128" xfId="25283" xr:uid="{00000000-0005-0000-0000-0000C3620000}"/>
    <cellStyle name="Normal 128 10" xfId="25284" xr:uid="{00000000-0005-0000-0000-0000C4620000}"/>
    <cellStyle name="Normal 128 2" xfId="25285" xr:uid="{00000000-0005-0000-0000-0000C5620000}"/>
    <cellStyle name="Normal 128 2 2" xfId="25286" xr:uid="{00000000-0005-0000-0000-0000C6620000}"/>
    <cellStyle name="Normal 128 2 2 2" xfId="25287" xr:uid="{00000000-0005-0000-0000-0000C7620000}"/>
    <cellStyle name="Normal 128 2 2 3" xfId="25288" xr:uid="{00000000-0005-0000-0000-0000C8620000}"/>
    <cellStyle name="Normal 128 2 3" xfId="25289" xr:uid="{00000000-0005-0000-0000-0000C9620000}"/>
    <cellStyle name="Normal 128 2 4" xfId="25290" xr:uid="{00000000-0005-0000-0000-0000CA620000}"/>
    <cellStyle name="Normal 128 2 5" xfId="25291" xr:uid="{00000000-0005-0000-0000-0000CB620000}"/>
    <cellStyle name="Normal 128 2 6" xfId="25292" xr:uid="{00000000-0005-0000-0000-0000CC620000}"/>
    <cellStyle name="Normal 128 3" xfId="25293" xr:uid="{00000000-0005-0000-0000-0000CD620000}"/>
    <cellStyle name="Normal 128 3 2" xfId="25294" xr:uid="{00000000-0005-0000-0000-0000CE620000}"/>
    <cellStyle name="Normal 128 3 2 2" xfId="25295" xr:uid="{00000000-0005-0000-0000-0000CF620000}"/>
    <cellStyle name="Normal 128 3 2 3" xfId="25296" xr:uid="{00000000-0005-0000-0000-0000D0620000}"/>
    <cellStyle name="Normal 128 3 3" xfId="25297" xr:uid="{00000000-0005-0000-0000-0000D1620000}"/>
    <cellStyle name="Normal 128 3 4" xfId="25298" xr:uid="{00000000-0005-0000-0000-0000D2620000}"/>
    <cellStyle name="Normal 128 3 5" xfId="25299" xr:uid="{00000000-0005-0000-0000-0000D3620000}"/>
    <cellStyle name="Normal 128 3 6" xfId="25300" xr:uid="{00000000-0005-0000-0000-0000D4620000}"/>
    <cellStyle name="Normal 128 4" xfId="25301" xr:uid="{00000000-0005-0000-0000-0000D5620000}"/>
    <cellStyle name="Normal 128 4 2" xfId="25302" xr:uid="{00000000-0005-0000-0000-0000D6620000}"/>
    <cellStyle name="Normal 128 4 2 2" xfId="25303" xr:uid="{00000000-0005-0000-0000-0000D7620000}"/>
    <cellStyle name="Normal 128 4 2 3" xfId="25304" xr:uid="{00000000-0005-0000-0000-0000D8620000}"/>
    <cellStyle name="Normal 128 4 3" xfId="25305" xr:uid="{00000000-0005-0000-0000-0000D9620000}"/>
    <cellStyle name="Normal 128 4 4" xfId="25306" xr:uid="{00000000-0005-0000-0000-0000DA620000}"/>
    <cellStyle name="Normal 128 4 5" xfId="25307" xr:uid="{00000000-0005-0000-0000-0000DB620000}"/>
    <cellStyle name="Normal 128 4 6" xfId="25308" xr:uid="{00000000-0005-0000-0000-0000DC620000}"/>
    <cellStyle name="Normal 128 5" xfId="25309" xr:uid="{00000000-0005-0000-0000-0000DD620000}"/>
    <cellStyle name="Normal 128 5 2" xfId="25310" xr:uid="{00000000-0005-0000-0000-0000DE620000}"/>
    <cellStyle name="Normal 128 5 2 2" xfId="25311" xr:uid="{00000000-0005-0000-0000-0000DF620000}"/>
    <cellStyle name="Normal 128 5 2 3" xfId="25312" xr:uid="{00000000-0005-0000-0000-0000E0620000}"/>
    <cellStyle name="Normal 128 5 3" xfId="25313" xr:uid="{00000000-0005-0000-0000-0000E1620000}"/>
    <cellStyle name="Normal 128 5 4" xfId="25314" xr:uid="{00000000-0005-0000-0000-0000E2620000}"/>
    <cellStyle name="Normal 128 5 5" xfId="25315" xr:uid="{00000000-0005-0000-0000-0000E3620000}"/>
    <cellStyle name="Normal 128 5 6" xfId="25316" xr:uid="{00000000-0005-0000-0000-0000E4620000}"/>
    <cellStyle name="Normal 128 6" xfId="25317" xr:uid="{00000000-0005-0000-0000-0000E5620000}"/>
    <cellStyle name="Normal 128 6 2" xfId="25318" xr:uid="{00000000-0005-0000-0000-0000E6620000}"/>
    <cellStyle name="Normal 128 6 3" xfId="25319" xr:uid="{00000000-0005-0000-0000-0000E7620000}"/>
    <cellStyle name="Normal 128 7" xfId="25320" xr:uid="{00000000-0005-0000-0000-0000E8620000}"/>
    <cellStyle name="Normal 128 8" xfId="25321" xr:uid="{00000000-0005-0000-0000-0000E9620000}"/>
    <cellStyle name="Normal 128 9" xfId="25322" xr:uid="{00000000-0005-0000-0000-0000EA620000}"/>
    <cellStyle name="Normal 129" xfId="25323" xr:uid="{00000000-0005-0000-0000-0000EB620000}"/>
    <cellStyle name="Normal 129 10" xfId="25324" xr:uid="{00000000-0005-0000-0000-0000EC620000}"/>
    <cellStyle name="Normal 129 2" xfId="25325" xr:uid="{00000000-0005-0000-0000-0000ED620000}"/>
    <cellStyle name="Normal 129 2 2" xfId="25326" xr:uid="{00000000-0005-0000-0000-0000EE620000}"/>
    <cellStyle name="Normal 129 2 2 2" xfId="25327" xr:uid="{00000000-0005-0000-0000-0000EF620000}"/>
    <cellStyle name="Normal 129 2 2 3" xfId="25328" xr:uid="{00000000-0005-0000-0000-0000F0620000}"/>
    <cellStyle name="Normal 129 2 3" xfId="25329" xr:uid="{00000000-0005-0000-0000-0000F1620000}"/>
    <cellStyle name="Normal 129 2 4" xfId="25330" xr:uid="{00000000-0005-0000-0000-0000F2620000}"/>
    <cellStyle name="Normal 129 2 5" xfId="25331" xr:uid="{00000000-0005-0000-0000-0000F3620000}"/>
    <cellStyle name="Normal 129 2 6" xfId="25332" xr:uid="{00000000-0005-0000-0000-0000F4620000}"/>
    <cellStyle name="Normal 129 3" xfId="25333" xr:uid="{00000000-0005-0000-0000-0000F5620000}"/>
    <cellStyle name="Normal 129 3 2" xfId="25334" xr:uid="{00000000-0005-0000-0000-0000F6620000}"/>
    <cellStyle name="Normal 129 3 2 2" xfId="25335" xr:uid="{00000000-0005-0000-0000-0000F7620000}"/>
    <cellStyle name="Normal 129 3 2 3" xfId="25336" xr:uid="{00000000-0005-0000-0000-0000F8620000}"/>
    <cellStyle name="Normal 129 3 3" xfId="25337" xr:uid="{00000000-0005-0000-0000-0000F9620000}"/>
    <cellStyle name="Normal 129 3 4" xfId="25338" xr:uid="{00000000-0005-0000-0000-0000FA620000}"/>
    <cellStyle name="Normal 129 3 5" xfId="25339" xr:uid="{00000000-0005-0000-0000-0000FB620000}"/>
    <cellStyle name="Normal 129 3 6" xfId="25340" xr:uid="{00000000-0005-0000-0000-0000FC620000}"/>
    <cellStyle name="Normal 129 4" xfId="25341" xr:uid="{00000000-0005-0000-0000-0000FD620000}"/>
    <cellStyle name="Normal 129 4 2" xfId="25342" xr:uid="{00000000-0005-0000-0000-0000FE620000}"/>
    <cellStyle name="Normal 129 4 2 2" xfId="25343" xr:uid="{00000000-0005-0000-0000-0000FF620000}"/>
    <cellStyle name="Normal 129 4 2 3" xfId="25344" xr:uid="{00000000-0005-0000-0000-000000630000}"/>
    <cellStyle name="Normal 129 4 3" xfId="25345" xr:uid="{00000000-0005-0000-0000-000001630000}"/>
    <cellStyle name="Normal 129 4 4" xfId="25346" xr:uid="{00000000-0005-0000-0000-000002630000}"/>
    <cellStyle name="Normal 129 4 5" xfId="25347" xr:uid="{00000000-0005-0000-0000-000003630000}"/>
    <cellStyle name="Normal 129 4 6" xfId="25348" xr:uid="{00000000-0005-0000-0000-000004630000}"/>
    <cellStyle name="Normal 129 5" xfId="25349" xr:uid="{00000000-0005-0000-0000-000005630000}"/>
    <cellStyle name="Normal 129 5 2" xfId="25350" xr:uid="{00000000-0005-0000-0000-000006630000}"/>
    <cellStyle name="Normal 129 5 2 2" xfId="25351" xr:uid="{00000000-0005-0000-0000-000007630000}"/>
    <cellStyle name="Normal 129 5 2 3" xfId="25352" xr:uid="{00000000-0005-0000-0000-000008630000}"/>
    <cellStyle name="Normal 129 5 3" xfId="25353" xr:uid="{00000000-0005-0000-0000-000009630000}"/>
    <cellStyle name="Normal 129 5 4" xfId="25354" xr:uid="{00000000-0005-0000-0000-00000A630000}"/>
    <cellStyle name="Normal 129 5 5" xfId="25355" xr:uid="{00000000-0005-0000-0000-00000B630000}"/>
    <cellStyle name="Normal 129 5 6" xfId="25356" xr:uid="{00000000-0005-0000-0000-00000C630000}"/>
    <cellStyle name="Normal 129 6" xfId="25357" xr:uid="{00000000-0005-0000-0000-00000D630000}"/>
    <cellStyle name="Normal 129 6 2" xfId="25358" xr:uid="{00000000-0005-0000-0000-00000E630000}"/>
    <cellStyle name="Normal 129 6 3" xfId="25359" xr:uid="{00000000-0005-0000-0000-00000F630000}"/>
    <cellStyle name="Normal 129 7" xfId="25360" xr:uid="{00000000-0005-0000-0000-000010630000}"/>
    <cellStyle name="Normal 129 8" xfId="25361" xr:uid="{00000000-0005-0000-0000-000011630000}"/>
    <cellStyle name="Normal 129 9" xfId="25362" xr:uid="{00000000-0005-0000-0000-000012630000}"/>
    <cellStyle name="Normal 13" xfId="25363" xr:uid="{00000000-0005-0000-0000-000013630000}"/>
    <cellStyle name="Normal 13 10" xfId="25364" xr:uid="{00000000-0005-0000-0000-000014630000}"/>
    <cellStyle name="Normal 13 10 2" xfId="25365" xr:uid="{00000000-0005-0000-0000-000015630000}"/>
    <cellStyle name="Normal 13 11" xfId="25366" xr:uid="{00000000-0005-0000-0000-000016630000}"/>
    <cellStyle name="Normal 13 11 2" xfId="25367" xr:uid="{00000000-0005-0000-0000-000017630000}"/>
    <cellStyle name="Normal 13 12" xfId="25368" xr:uid="{00000000-0005-0000-0000-000018630000}"/>
    <cellStyle name="Normal 13 12 2" xfId="25369" xr:uid="{00000000-0005-0000-0000-000019630000}"/>
    <cellStyle name="Normal 13 13" xfId="25370" xr:uid="{00000000-0005-0000-0000-00001A630000}"/>
    <cellStyle name="Normal 13 13 2" xfId="25371" xr:uid="{00000000-0005-0000-0000-00001B630000}"/>
    <cellStyle name="Normal 13 14" xfId="25372" xr:uid="{00000000-0005-0000-0000-00001C630000}"/>
    <cellStyle name="Normal 13 14 2" xfId="25373" xr:uid="{00000000-0005-0000-0000-00001D630000}"/>
    <cellStyle name="Normal 13 15" xfId="25374" xr:uid="{00000000-0005-0000-0000-00001E630000}"/>
    <cellStyle name="Normal 13 15 2" xfId="25375" xr:uid="{00000000-0005-0000-0000-00001F630000}"/>
    <cellStyle name="Normal 13 16" xfId="25376" xr:uid="{00000000-0005-0000-0000-000020630000}"/>
    <cellStyle name="Normal 13 16 2" xfId="25377" xr:uid="{00000000-0005-0000-0000-000021630000}"/>
    <cellStyle name="Normal 13 17" xfId="25378" xr:uid="{00000000-0005-0000-0000-000022630000}"/>
    <cellStyle name="Normal 13 17 2" xfId="25379" xr:uid="{00000000-0005-0000-0000-000023630000}"/>
    <cellStyle name="Normal 13 18" xfId="25380" xr:uid="{00000000-0005-0000-0000-000024630000}"/>
    <cellStyle name="Normal 13 18 2" xfId="25381" xr:uid="{00000000-0005-0000-0000-000025630000}"/>
    <cellStyle name="Normal 13 19" xfId="25382" xr:uid="{00000000-0005-0000-0000-000026630000}"/>
    <cellStyle name="Normal 13 19 2" xfId="25383" xr:uid="{00000000-0005-0000-0000-000027630000}"/>
    <cellStyle name="Normal 13 2" xfId="25384" xr:uid="{00000000-0005-0000-0000-000028630000}"/>
    <cellStyle name="Normal 13 2 10" xfId="25385" xr:uid="{00000000-0005-0000-0000-000029630000}"/>
    <cellStyle name="Normal 13 2 11" xfId="25386" xr:uid="{00000000-0005-0000-0000-00002A630000}"/>
    <cellStyle name="Normal 13 2 2" xfId="25387" xr:uid="{00000000-0005-0000-0000-00002B630000}"/>
    <cellStyle name="Normal 13 2 2 2" xfId="25388" xr:uid="{00000000-0005-0000-0000-00002C630000}"/>
    <cellStyle name="Normal 13 2 2 2 2" xfId="25389" xr:uid="{00000000-0005-0000-0000-00002D630000}"/>
    <cellStyle name="Normal 13 2 2 2 2 2" xfId="25390" xr:uid="{00000000-0005-0000-0000-00002E630000}"/>
    <cellStyle name="Normal 13 2 2 2 2 2 2" xfId="25391" xr:uid="{00000000-0005-0000-0000-00002F630000}"/>
    <cellStyle name="Normal 13 2 2 3" xfId="25392" xr:uid="{00000000-0005-0000-0000-000030630000}"/>
    <cellStyle name="Normal 13 2 2 4" xfId="25393" xr:uid="{00000000-0005-0000-0000-000031630000}"/>
    <cellStyle name="Normal 13 2 2 5" xfId="25394" xr:uid="{00000000-0005-0000-0000-000032630000}"/>
    <cellStyle name="Normal 13 2 2 6" xfId="25395" xr:uid="{00000000-0005-0000-0000-000033630000}"/>
    <cellStyle name="Normal 13 2 2 7" xfId="25396" xr:uid="{00000000-0005-0000-0000-000034630000}"/>
    <cellStyle name="Normal 13 2 3" xfId="25397" xr:uid="{00000000-0005-0000-0000-000035630000}"/>
    <cellStyle name="Normal 13 2 3 2" xfId="25398" xr:uid="{00000000-0005-0000-0000-000036630000}"/>
    <cellStyle name="Normal 13 2 4" xfId="25399" xr:uid="{00000000-0005-0000-0000-000037630000}"/>
    <cellStyle name="Normal 13 2 4 2" xfId="25400" xr:uid="{00000000-0005-0000-0000-000038630000}"/>
    <cellStyle name="Normal 13 2 5" xfId="25401" xr:uid="{00000000-0005-0000-0000-000039630000}"/>
    <cellStyle name="Normal 13 2 5 2" xfId="25402" xr:uid="{00000000-0005-0000-0000-00003A630000}"/>
    <cellStyle name="Normal 13 2 6" xfId="25403" xr:uid="{00000000-0005-0000-0000-00003B630000}"/>
    <cellStyle name="Normal 13 2 6 2" xfId="25404" xr:uid="{00000000-0005-0000-0000-00003C630000}"/>
    <cellStyle name="Normal 13 2 7" xfId="25405" xr:uid="{00000000-0005-0000-0000-00003D630000}"/>
    <cellStyle name="Normal 13 2 7 2" xfId="25406" xr:uid="{00000000-0005-0000-0000-00003E630000}"/>
    <cellStyle name="Normal 13 2 8" xfId="25407" xr:uid="{00000000-0005-0000-0000-00003F630000}"/>
    <cellStyle name="Normal 13 2 9" xfId="25408" xr:uid="{00000000-0005-0000-0000-000040630000}"/>
    <cellStyle name="Normal 13 20" xfId="25409" xr:uid="{00000000-0005-0000-0000-000041630000}"/>
    <cellStyle name="Normal 13 20 2" xfId="25410" xr:uid="{00000000-0005-0000-0000-000042630000}"/>
    <cellStyle name="Normal 13 21" xfId="25411" xr:uid="{00000000-0005-0000-0000-000043630000}"/>
    <cellStyle name="Normal 13 21 2" xfId="25412" xr:uid="{00000000-0005-0000-0000-000044630000}"/>
    <cellStyle name="Normal 13 22" xfId="25413" xr:uid="{00000000-0005-0000-0000-000045630000}"/>
    <cellStyle name="Normal 13 22 2" xfId="25414" xr:uid="{00000000-0005-0000-0000-000046630000}"/>
    <cellStyle name="Normal 13 23" xfId="25415" xr:uid="{00000000-0005-0000-0000-000047630000}"/>
    <cellStyle name="Normal 13 23 2" xfId="25416" xr:uid="{00000000-0005-0000-0000-000048630000}"/>
    <cellStyle name="Normal 13 24" xfId="25417" xr:uid="{00000000-0005-0000-0000-000049630000}"/>
    <cellStyle name="Normal 13 24 2" xfId="25418" xr:uid="{00000000-0005-0000-0000-00004A630000}"/>
    <cellStyle name="Normal 13 25" xfId="25419" xr:uid="{00000000-0005-0000-0000-00004B630000}"/>
    <cellStyle name="Normal 13 25 2" xfId="25420" xr:uid="{00000000-0005-0000-0000-00004C630000}"/>
    <cellStyle name="Normal 13 26" xfId="25421" xr:uid="{00000000-0005-0000-0000-00004D630000}"/>
    <cellStyle name="Normal 13 26 2" xfId="25422" xr:uid="{00000000-0005-0000-0000-00004E630000}"/>
    <cellStyle name="Normal 13 27" xfId="25423" xr:uid="{00000000-0005-0000-0000-00004F630000}"/>
    <cellStyle name="Normal 13 27 2" xfId="25424" xr:uid="{00000000-0005-0000-0000-000050630000}"/>
    <cellStyle name="Normal 13 28" xfId="25425" xr:uid="{00000000-0005-0000-0000-000051630000}"/>
    <cellStyle name="Normal 13 28 2" xfId="25426" xr:uid="{00000000-0005-0000-0000-000052630000}"/>
    <cellStyle name="Normal 13 29" xfId="25427" xr:uid="{00000000-0005-0000-0000-000053630000}"/>
    <cellStyle name="Normal 13 29 2" xfId="25428" xr:uid="{00000000-0005-0000-0000-000054630000}"/>
    <cellStyle name="Normal 13 3" xfId="25429" xr:uid="{00000000-0005-0000-0000-000055630000}"/>
    <cellStyle name="Normal 13 3 10" xfId="25430" xr:uid="{00000000-0005-0000-0000-000056630000}"/>
    <cellStyle name="Normal 13 3 11" xfId="25431" xr:uid="{00000000-0005-0000-0000-000057630000}"/>
    <cellStyle name="Normal 13 3 2" xfId="25432" xr:uid="{00000000-0005-0000-0000-000058630000}"/>
    <cellStyle name="Normal 13 3 2 2" xfId="25433" xr:uid="{00000000-0005-0000-0000-000059630000}"/>
    <cellStyle name="Normal 13 3 2 2 2" xfId="25434" xr:uid="{00000000-0005-0000-0000-00005A630000}"/>
    <cellStyle name="Normal 13 3 2 2 2 2" xfId="25435" xr:uid="{00000000-0005-0000-0000-00005B630000}"/>
    <cellStyle name="Normal 13 3 2 2 2 2 2" xfId="25436" xr:uid="{00000000-0005-0000-0000-00005C630000}"/>
    <cellStyle name="Normal 13 3 2 3" xfId="25437" xr:uid="{00000000-0005-0000-0000-00005D630000}"/>
    <cellStyle name="Normal 13 3 2 4" xfId="25438" xr:uid="{00000000-0005-0000-0000-00005E630000}"/>
    <cellStyle name="Normal 13 3 2 5" xfId="25439" xr:uid="{00000000-0005-0000-0000-00005F630000}"/>
    <cellStyle name="Normal 13 3 2 6" xfId="25440" xr:uid="{00000000-0005-0000-0000-000060630000}"/>
    <cellStyle name="Normal 13 3 2 7" xfId="25441" xr:uid="{00000000-0005-0000-0000-000061630000}"/>
    <cellStyle name="Normal 13 3 3" xfId="25442" xr:uid="{00000000-0005-0000-0000-000062630000}"/>
    <cellStyle name="Normal 13 3 3 2" xfId="25443" xr:uid="{00000000-0005-0000-0000-000063630000}"/>
    <cellStyle name="Normal 13 3 4" xfId="25444" xr:uid="{00000000-0005-0000-0000-000064630000}"/>
    <cellStyle name="Normal 13 3 4 2" xfId="25445" xr:uid="{00000000-0005-0000-0000-000065630000}"/>
    <cellStyle name="Normal 13 3 5" xfId="25446" xr:uid="{00000000-0005-0000-0000-000066630000}"/>
    <cellStyle name="Normal 13 3 5 2" xfId="25447" xr:uid="{00000000-0005-0000-0000-000067630000}"/>
    <cellStyle name="Normal 13 3 6" xfId="25448" xr:uid="{00000000-0005-0000-0000-000068630000}"/>
    <cellStyle name="Normal 13 3 6 2" xfId="25449" xr:uid="{00000000-0005-0000-0000-000069630000}"/>
    <cellStyle name="Normal 13 3 7" xfId="25450" xr:uid="{00000000-0005-0000-0000-00006A630000}"/>
    <cellStyle name="Normal 13 3 7 2" xfId="25451" xr:uid="{00000000-0005-0000-0000-00006B630000}"/>
    <cellStyle name="Normal 13 3 8" xfId="25452" xr:uid="{00000000-0005-0000-0000-00006C630000}"/>
    <cellStyle name="Normal 13 3 9" xfId="25453" xr:uid="{00000000-0005-0000-0000-00006D630000}"/>
    <cellStyle name="Normal 13 30" xfId="25454" xr:uid="{00000000-0005-0000-0000-00006E630000}"/>
    <cellStyle name="Normal 13 30 2" xfId="25455" xr:uid="{00000000-0005-0000-0000-00006F630000}"/>
    <cellStyle name="Normal 13 31" xfId="25456" xr:uid="{00000000-0005-0000-0000-000070630000}"/>
    <cellStyle name="Normal 13 31 2" xfId="25457" xr:uid="{00000000-0005-0000-0000-000071630000}"/>
    <cellStyle name="Normal 13 32" xfId="25458" xr:uid="{00000000-0005-0000-0000-000072630000}"/>
    <cellStyle name="Normal 13 32 2" xfId="25459" xr:uid="{00000000-0005-0000-0000-000073630000}"/>
    <cellStyle name="Normal 13 33" xfId="25460" xr:uid="{00000000-0005-0000-0000-000074630000}"/>
    <cellStyle name="Normal 13 33 2" xfId="25461" xr:uid="{00000000-0005-0000-0000-000075630000}"/>
    <cellStyle name="Normal 13 34" xfId="25462" xr:uid="{00000000-0005-0000-0000-000076630000}"/>
    <cellStyle name="Normal 13 34 2" xfId="25463" xr:uid="{00000000-0005-0000-0000-000077630000}"/>
    <cellStyle name="Normal 13 35" xfId="25464" xr:uid="{00000000-0005-0000-0000-000078630000}"/>
    <cellStyle name="Normal 13 35 2" xfId="25465" xr:uid="{00000000-0005-0000-0000-000079630000}"/>
    <cellStyle name="Normal 13 35 3" xfId="25466" xr:uid="{00000000-0005-0000-0000-00007A630000}"/>
    <cellStyle name="Normal 13 35 4" xfId="25467" xr:uid="{00000000-0005-0000-0000-00007B630000}"/>
    <cellStyle name="Normal 13 36" xfId="25468" xr:uid="{00000000-0005-0000-0000-00007C630000}"/>
    <cellStyle name="Normal 13 36 2" xfId="25469" xr:uid="{00000000-0005-0000-0000-00007D630000}"/>
    <cellStyle name="Normal 13 36 3" xfId="25470" xr:uid="{00000000-0005-0000-0000-00007E630000}"/>
    <cellStyle name="Normal 13 36 4" xfId="25471" xr:uid="{00000000-0005-0000-0000-00007F630000}"/>
    <cellStyle name="Normal 13 37" xfId="25472" xr:uid="{00000000-0005-0000-0000-000080630000}"/>
    <cellStyle name="Normal 13 37 2" xfId="25473" xr:uid="{00000000-0005-0000-0000-000081630000}"/>
    <cellStyle name="Normal 13 37 3" xfId="25474" xr:uid="{00000000-0005-0000-0000-000082630000}"/>
    <cellStyle name="Normal 13 37 4" xfId="25475" xr:uid="{00000000-0005-0000-0000-000083630000}"/>
    <cellStyle name="Normal 13 38" xfId="25476" xr:uid="{00000000-0005-0000-0000-000084630000}"/>
    <cellStyle name="Normal 13 38 2" xfId="25477" xr:uid="{00000000-0005-0000-0000-000085630000}"/>
    <cellStyle name="Normal 13 38 3" xfId="25478" xr:uid="{00000000-0005-0000-0000-000086630000}"/>
    <cellStyle name="Normal 13 38 4" xfId="25479" xr:uid="{00000000-0005-0000-0000-000087630000}"/>
    <cellStyle name="Normal 13 39" xfId="25480" xr:uid="{00000000-0005-0000-0000-000088630000}"/>
    <cellStyle name="Normal 13 39 2" xfId="25481" xr:uid="{00000000-0005-0000-0000-000089630000}"/>
    <cellStyle name="Normal 13 39 3" xfId="25482" xr:uid="{00000000-0005-0000-0000-00008A630000}"/>
    <cellStyle name="Normal 13 39 4" xfId="25483" xr:uid="{00000000-0005-0000-0000-00008B630000}"/>
    <cellStyle name="Normal 13 4" xfId="25484" xr:uid="{00000000-0005-0000-0000-00008C630000}"/>
    <cellStyle name="Normal 13 4 10" xfId="25485" xr:uid="{00000000-0005-0000-0000-00008D630000}"/>
    <cellStyle name="Normal 13 4 11" xfId="25486" xr:uid="{00000000-0005-0000-0000-00008E630000}"/>
    <cellStyle name="Normal 13 4 2" xfId="25487" xr:uid="{00000000-0005-0000-0000-00008F630000}"/>
    <cellStyle name="Normal 13 4 2 2" xfId="25488" xr:uid="{00000000-0005-0000-0000-000090630000}"/>
    <cellStyle name="Normal 13 4 2 2 2" xfId="25489" xr:uid="{00000000-0005-0000-0000-000091630000}"/>
    <cellStyle name="Normal 13 4 2 2 2 2" xfId="25490" xr:uid="{00000000-0005-0000-0000-000092630000}"/>
    <cellStyle name="Normal 13 4 2 2 2 2 2" xfId="25491" xr:uid="{00000000-0005-0000-0000-000093630000}"/>
    <cellStyle name="Normal 13 4 2 3" xfId="25492" xr:uid="{00000000-0005-0000-0000-000094630000}"/>
    <cellStyle name="Normal 13 4 2 4" xfId="25493" xr:uid="{00000000-0005-0000-0000-000095630000}"/>
    <cellStyle name="Normal 13 4 2 5" xfId="25494" xr:uid="{00000000-0005-0000-0000-000096630000}"/>
    <cellStyle name="Normal 13 4 2 6" xfId="25495" xr:uid="{00000000-0005-0000-0000-000097630000}"/>
    <cellStyle name="Normal 13 4 2 7" xfId="25496" xr:uid="{00000000-0005-0000-0000-000098630000}"/>
    <cellStyle name="Normal 13 4 3" xfId="25497" xr:uid="{00000000-0005-0000-0000-000099630000}"/>
    <cellStyle name="Normal 13 4 3 2" xfId="25498" xr:uid="{00000000-0005-0000-0000-00009A630000}"/>
    <cellStyle name="Normal 13 4 4" xfId="25499" xr:uid="{00000000-0005-0000-0000-00009B630000}"/>
    <cellStyle name="Normal 13 4 4 2" xfId="25500" xr:uid="{00000000-0005-0000-0000-00009C630000}"/>
    <cellStyle name="Normal 13 4 5" xfId="25501" xr:uid="{00000000-0005-0000-0000-00009D630000}"/>
    <cellStyle name="Normal 13 4 5 2" xfId="25502" xr:uid="{00000000-0005-0000-0000-00009E630000}"/>
    <cellStyle name="Normal 13 4 6" xfId="25503" xr:uid="{00000000-0005-0000-0000-00009F630000}"/>
    <cellStyle name="Normal 13 4 6 2" xfId="25504" xr:uid="{00000000-0005-0000-0000-0000A0630000}"/>
    <cellStyle name="Normal 13 4 7" xfId="25505" xr:uid="{00000000-0005-0000-0000-0000A1630000}"/>
    <cellStyle name="Normal 13 4 7 2" xfId="25506" xr:uid="{00000000-0005-0000-0000-0000A2630000}"/>
    <cellStyle name="Normal 13 4 8" xfId="25507" xr:uid="{00000000-0005-0000-0000-0000A3630000}"/>
    <cellStyle name="Normal 13 4 9" xfId="25508" xr:uid="{00000000-0005-0000-0000-0000A4630000}"/>
    <cellStyle name="Normal 13 40" xfId="25509" xr:uid="{00000000-0005-0000-0000-0000A5630000}"/>
    <cellStyle name="Normal 13 41" xfId="25510" xr:uid="{00000000-0005-0000-0000-0000A6630000}"/>
    <cellStyle name="Normal 13 5" xfId="25511" xr:uid="{00000000-0005-0000-0000-0000A7630000}"/>
    <cellStyle name="Normal 13 5 2" xfId="25512" xr:uid="{00000000-0005-0000-0000-0000A8630000}"/>
    <cellStyle name="Normal 13 5 2 2" xfId="25513" xr:uid="{00000000-0005-0000-0000-0000A9630000}"/>
    <cellStyle name="Normal 13 5 2 3" xfId="25514" xr:uid="{00000000-0005-0000-0000-0000AA630000}"/>
    <cellStyle name="Normal 13 5 3" xfId="25515" xr:uid="{00000000-0005-0000-0000-0000AB630000}"/>
    <cellStyle name="Normal 13 5 4" xfId="25516" xr:uid="{00000000-0005-0000-0000-0000AC630000}"/>
    <cellStyle name="Normal 13 5 5" xfId="25517" xr:uid="{00000000-0005-0000-0000-0000AD630000}"/>
    <cellStyle name="Normal 13 5 6" xfId="25518" xr:uid="{00000000-0005-0000-0000-0000AE630000}"/>
    <cellStyle name="Normal 13 6" xfId="25519" xr:uid="{00000000-0005-0000-0000-0000AF630000}"/>
    <cellStyle name="Normal 13 6 2" xfId="25520" xr:uid="{00000000-0005-0000-0000-0000B0630000}"/>
    <cellStyle name="Normal 13 6 2 2" xfId="25521" xr:uid="{00000000-0005-0000-0000-0000B1630000}"/>
    <cellStyle name="Normal 13 6 2 2 2" xfId="25522" xr:uid="{00000000-0005-0000-0000-0000B2630000}"/>
    <cellStyle name="Normal 13 6 2 2 2 2" xfId="25523" xr:uid="{00000000-0005-0000-0000-0000B3630000}"/>
    <cellStyle name="Normal 13 6 3" xfId="25524" xr:uid="{00000000-0005-0000-0000-0000B4630000}"/>
    <cellStyle name="Normal 13 6 4" xfId="25525" xr:uid="{00000000-0005-0000-0000-0000B5630000}"/>
    <cellStyle name="Normal 13 6 5" xfId="25526" xr:uid="{00000000-0005-0000-0000-0000B6630000}"/>
    <cellStyle name="Normal 13 6 6" xfId="25527" xr:uid="{00000000-0005-0000-0000-0000B7630000}"/>
    <cellStyle name="Normal 13 6 7" xfId="25528" xr:uid="{00000000-0005-0000-0000-0000B8630000}"/>
    <cellStyle name="Normal 13 7" xfId="25529" xr:uid="{00000000-0005-0000-0000-0000B9630000}"/>
    <cellStyle name="Normal 13 7 2" xfId="25530" xr:uid="{00000000-0005-0000-0000-0000BA630000}"/>
    <cellStyle name="Normal 13 8" xfId="25531" xr:uid="{00000000-0005-0000-0000-0000BB630000}"/>
    <cellStyle name="Normal 13 8 2" xfId="25532" xr:uid="{00000000-0005-0000-0000-0000BC630000}"/>
    <cellStyle name="Normal 13 9" xfId="25533" xr:uid="{00000000-0005-0000-0000-0000BD630000}"/>
    <cellStyle name="Normal 13 9 2" xfId="25534" xr:uid="{00000000-0005-0000-0000-0000BE630000}"/>
    <cellStyle name="Normal 130" xfId="25535" xr:uid="{00000000-0005-0000-0000-0000BF630000}"/>
    <cellStyle name="Normal 130 10" xfId="25536" xr:uid="{00000000-0005-0000-0000-0000C0630000}"/>
    <cellStyle name="Normal 130 2" xfId="25537" xr:uid="{00000000-0005-0000-0000-0000C1630000}"/>
    <cellStyle name="Normal 130 2 2" xfId="25538" xr:uid="{00000000-0005-0000-0000-0000C2630000}"/>
    <cellStyle name="Normal 130 2 2 2" xfId="25539" xr:uid="{00000000-0005-0000-0000-0000C3630000}"/>
    <cellStyle name="Normal 130 2 2 3" xfId="25540" xr:uid="{00000000-0005-0000-0000-0000C4630000}"/>
    <cellStyle name="Normal 130 2 3" xfId="25541" xr:uid="{00000000-0005-0000-0000-0000C5630000}"/>
    <cellStyle name="Normal 130 2 4" xfId="25542" xr:uid="{00000000-0005-0000-0000-0000C6630000}"/>
    <cellStyle name="Normal 130 2 5" xfId="25543" xr:uid="{00000000-0005-0000-0000-0000C7630000}"/>
    <cellStyle name="Normal 130 2 6" xfId="25544" xr:uid="{00000000-0005-0000-0000-0000C8630000}"/>
    <cellStyle name="Normal 130 3" xfId="25545" xr:uid="{00000000-0005-0000-0000-0000C9630000}"/>
    <cellStyle name="Normal 130 3 2" xfId="25546" xr:uid="{00000000-0005-0000-0000-0000CA630000}"/>
    <cellStyle name="Normal 130 3 2 2" xfId="25547" xr:uid="{00000000-0005-0000-0000-0000CB630000}"/>
    <cellStyle name="Normal 130 3 2 3" xfId="25548" xr:uid="{00000000-0005-0000-0000-0000CC630000}"/>
    <cellStyle name="Normal 130 3 3" xfId="25549" xr:uid="{00000000-0005-0000-0000-0000CD630000}"/>
    <cellStyle name="Normal 130 3 4" xfId="25550" xr:uid="{00000000-0005-0000-0000-0000CE630000}"/>
    <cellStyle name="Normal 130 3 5" xfId="25551" xr:uid="{00000000-0005-0000-0000-0000CF630000}"/>
    <cellStyle name="Normal 130 3 6" xfId="25552" xr:uid="{00000000-0005-0000-0000-0000D0630000}"/>
    <cellStyle name="Normal 130 4" xfId="25553" xr:uid="{00000000-0005-0000-0000-0000D1630000}"/>
    <cellStyle name="Normal 130 4 2" xfId="25554" xr:uid="{00000000-0005-0000-0000-0000D2630000}"/>
    <cellStyle name="Normal 130 4 2 2" xfId="25555" xr:uid="{00000000-0005-0000-0000-0000D3630000}"/>
    <cellStyle name="Normal 130 4 2 3" xfId="25556" xr:uid="{00000000-0005-0000-0000-0000D4630000}"/>
    <cellStyle name="Normal 130 4 3" xfId="25557" xr:uid="{00000000-0005-0000-0000-0000D5630000}"/>
    <cellStyle name="Normal 130 4 4" xfId="25558" xr:uid="{00000000-0005-0000-0000-0000D6630000}"/>
    <cellStyle name="Normal 130 4 5" xfId="25559" xr:uid="{00000000-0005-0000-0000-0000D7630000}"/>
    <cellStyle name="Normal 130 4 6" xfId="25560" xr:uid="{00000000-0005-0000-0000-0000D8630000}"/>
    <cellStyle name="Normal 130 5" xfId="25561" xr:uid="{00000000-0005-0000-0000-0000D9630000}"/>
    <cellStyle name="Normal 130 5 2" xfId="25562" xr:uid="{00000000-0005-0000-0000-0000DA630000}"/>
    <cellStyle name="Normal 130 5 2 2" xfId="25563" xr:uid="{00000000-0005-0000-0000-0000DB630000}"/>
    <cellStyle name="Normal 130 5 2 3" xfId="25564" xr:uid="{00000000-0005-0000-0000-0000DC630000}"/>
    <cellStyle name="Normal 130 5 3" xfId="25565" xr:uid="{00000000-0005-0000-0000-0000DD630000}"/>
    <cellStyle name="Normal 130 5 4" xfId="25566" xr:uid="{00000000-0005-0000-0000-0000DE630000}"/>
    <cellStyle name="Normal 130 5 5" xfId="25567" xr:uid="{00000000-0005-0000-0000-0000DF630000}"/>
    <cellStyle name="Normal 130 5 6" xfId="25568" xr:uid="{00000000-0005-0000-0000-0000E0630000}"/>
    <cellStyle name="Normal 130 6" xfId="25569" xr:uid="{00000000-0005-0000-0000-0000E1630000}"/>
    <cellStyle name="Normal 130 6 2" xfId="25570" xr:uid="{00000000-0005-0000-0000-0000E2630000}"/>
    <cellStyle name="Normal 130 6 3" xfId="25571" xr:uid="{00000000-0005-0000-0000-0000E3630000}"/>
    <cellStyle name="Normal 130 7" xfId="25572" xr:uid="{00000000-0005-0000-0000-0000E4630000}"/>
    <cellStyle name="Normal 130 8" xfId="25573" xr:uid="{00000000-0005-0000-0000-0000E5630000}"/>
    <cellStyle name="Normal 130 9" xfId="25574" xr:uid="{00000000-0005-0000-0000-0000E6630000}"/>
    <cellStyle name="Normal 131" xfId="25575" xr:uid="{00000000-0005-0000-0000-0000E7630000}"/>
    <cellStyle name="Normal 131 10" xfId="25576" xr:uid="{00000000-0005-0000-0000-0000E8630000}"/>
    <cellStyle name="Normal 131 2" xfId="25577" xr:uid="{00000000-0005-0000-0000-0000E9630000}"/>
    <cellStyle name="Normal 131 2 2" xfId="25578" xr:uid="{00000000-0005-0000-0000-0000EA630000}"/>
    <cellStyle name="Normal 131 2 2 2" xfId="25579" xr:uid="{00000000-0005-0000-0000-0000EB630000}"/>
    <cellStyle name="Normal 131 2 2 3" xfId="25580" xr:uid="{00000000-0005-0000-0000-0000EC630000}"/>
    <cellStyle name="Normal 131 2 3" xfId="25581" xr:uid="{00000000-0005-0000-0000-0000ED630000}"/>
    <cellStyle name="Normal 131 2 4" xfId="25582" xr:uid="{00000000-0005-0000-0000-0000EE630000}"/>
    <cellStyle name="Normal 131 2 5" xfId="25583" xr:uid="{00000000-0005-0000-0000-0000EF630000}"/>
    <cellStyle name="Normal 131 2 6" xfId="25584" xr:uid="{00000000-0005-0000-0000-0000F0630000}"/>
    <cellStyle name="Normal 131 3" xfId="25585" xr:uid="{00000000-0005-0000-0000-0000F1630000}"/>
    <cellStyle name="Normal 131 3 2" xfId="25586" xr:uid="{00000000-0005-0000-0000-0000F2630000}"/>
    <cellStyle name="Normal 131 3 2 2" xfId="25587" xr:uid="{00000000-0005-0000-0000-0000F3630000}"/>
    <cellStyle name="Normal 131 3 2 3" xfId="25588" xr:uid="{00000000-0005-0000-0000-0000F4630000}"/>
    <cellStyle name="Normal 131 3 3" xfId="25589" xr:uid="{00000000-0005-0000-0000-0000F5630000}"/>
    <cellStyle name="Normal 131 3 4" xfId="25590" xr:uid="{00000000-0005-0000-0000-0000F6630000}"/>
    <cellStyle name="Normal 131 3 5" xfId="25591" xr:uid="{00000000-0005-0000-0000-0000F7630000}"/>
    <cellStyle name="Normal 131 3 6" xfId="25592" xr:uid="{00000000-0005-0000-0000-0000F8630000}"/>
    <cellStyle name="Normal 131 4" xfId="25593" xr:uid="{00000000-0005-0000-0000-0000F9630000}"/>
    <cellStyle name="Normal 131 4 2" xfId="25594" xr:uid="{00000000-0005-0000-0000-0000FA630000}"/>
    <cellStyle name="Normal 131 4 2 2" xfId="25595" xr:uid="{00000000-0005-0000-0000-0000FB630000}"/>
    <cellStyle name="Normal 131 4 2 3" xfId="25596" xr:uid="{00000000-0005-0000-0000-0000FC630000}"/>
    <cellStyle name="Normal 131 4 3" xfId="25597" xr:uid="{00000000-0005-0000-0000-0000FD630000}"/>
    <cellStyle name="Normal 131 4 4" xfId="25598" xr:uid="{00000000-0005-0000-0000-0000FE630000}"/>
    <cellStyle name="Normal 131 4 5" xfId="25599" xr:uid="{00000000-0005-0000-0000-0000FF630000}"/>
    <cellStyle name="Normal 131 4 6" xfId="25600" xr:uid="{00000000-0005-0000-0000-000000640000}"/>
    <cellStyle name="Normal 131 5" xfId="25601" xr:uid="{00000000-0005-0000-0000-000001640000}"/>
    <cellStyle name="Normal 131 5 2" xfId="25602" xr:uid="{00000000-0005-0000-0000-000002640000}"/>
    <cellStyle name="Normal 131 5 2 2" xfId="25603" xr:uid="{00000000-0005-0000-0000-000003640000}"/>
    <cellStyle name="Normal 131 5 2 3" xfId="25604" xr:uid="{00000000-0005-0000-0000-000004640000}"/>
    <cellStyle name="Normal 131 5 3" xfId="25605" xr:uid="{00000000-0005-0000-0000-000005640000}"/>
    <cellStyle name="Normal 131 5 4" xfId="25606" xr:uid="{00000000-0005-0000-0000-000006640000}"/>
    <cellStyle name="Normal 131 5 5" xfId="25607" xr:uid="{00000000-0005-0000-0000-000007640000}"/>
    <cellStyle name="Normal 131 5 6" xfId="25608" xr:uid="{00000000-0005-0000-0000-000008640000}"/>
    <cellStyle name="Normal 131 6" xfId="25609" xr:uid="{00000000-0005-0000-0000-000009640000}"/>
    <cellStyle name="Normal 131 6 2" xfId="25610" xr:uid="{00000000-0005-0000-0000-00000A640000}"/>
    <cellStyle name="Normal 131 6 3" xfId="25611" xr:uid="{00000000-0005-0000-0000-00000B640000}"/>
    <cellStyle name="Normal 131 7" xfId="25612" xr:uid="{00000000-0005-0000-0000-00000C640000}"/>
    <cellStyle name="Normal 131 8" xfId="25613" xr:uid="{00000000-0005-0000-0000-00000D640000}"/>
    <cellStyle name="Normal 131 9" xfId="25614" xr:uid="{00000000-0005-0000-0000-00000E640000}"/>
    <cellStyle name="Normal 132" xfId="25615" xr:uid="{00000000-0005-0000-0000-00000F640000}"/>
    <cellStyle name="Normal 132 10" xfId="25616" xr:uid="{00000000-0005-0000-0000-000010640000}"/>
    <cellStyle name="Normal 132 2" xfId="25617" xr:uid="{00000000-0005-0000-0000-000011640000}"/>
    <cellStyle name="Normal 132 2 2" xfId="25618" xr:uid="{00000000-0005-0000-0000-000012640000}"/>
    <cellStyle name="Normal 132 2 2 2" xfId="25619" xr:uid="{00000000-0005-0000-0000-000013640000}"/>
    <cellStyle name="Normal 132 2 2 3" xfId="25620" xr:uid="{00000000-0005-0000-0000-000014640000}"/>
    <cellStyle name="Normal 132 2 3" xfId="25621" xr:uid="{00000000-0005-0000-0000-000015640000}"/>
    <cellStyle name="Normal 132 2 4" xfId="25622" xr:uid="{00000000-0005-0000-0000-000016640000}"/>
    <cellStyle name="Normal 132 2 5" xfId="25623" xr:uid="{00000000-0005-0000-0000-000017640000}"/>
    <cellStyle name="Normal 132 2 6" xfId="25624" xr:uid="{00000000-0005-0000-0000-000018640000}"/>
    <cellStyle name="Normal 132 3" xfId="25625" xr:uid="{00000000-0005-0000-0000-000019640000}"/>
    <cellStyle name="Normal 132 3 2" xfId="25626" xr:uid="{00000000-0005-0000-0000-00001A640000}"/>
    <cellStyle name="Normal 132 3 2 2" xfId="25627" xr:uid="{00000000-0005-0000-0000-00001B640000}"/>
    <cellStyle name="Normal 132 3 2 3" xfId="25628" xr:uid="{00000000-0005-0000-0000-00001C640000}"/>
    <cellStyle name="Normal 132 3 3" xfId="25629" xr:uid="{00000000-0005-0000-0000-00001D640000}"/>
    <cellStyle name="Normal 132 3 4" xfId="25630" xr:uid="{00000000-0005-0000-0000-00001E640000}"/>
    <cellStyle name="Normal 132 3 5" xfId="25631" xr:uid="{00000000-0005-0000-0000-00001F640000}"/>
    <cellStyle name="Normal 132 3 6" xfId="25632" xr:uid="{00000000-0005-0000-0000-000020640000}"/>
    <cellStyle name="Normal 132 4" xfId="25633" xr:uid="{00000000-0005-0000-0000-000021640000}"/>
    <cellStyle name="Normal 132 4 2" xfId="25634" xr:uid="{00000000-0005-0000-0000-000022640000}"/>
    <cellStyle name="Normal 132 4 2 2" xfId="25635" xr:uid="{00000000-0005-0000-0000-000023640000}"/>
    <cellStyle name="Normal 132 4 2 3" xfId="25636" xr:uid="{00000000-0005-0000-0000-000024640000}"/>
    <cellStyle name="Normal 132 4 3" xfId="25637" xr:uid="{00000000-0005-0000-0000-000025640000}"/>
    <cellStyle name="Normal 132 4 4" xfId="25638" xr:uid="{00000000-0005-0000-0000-000026640000}"/>
    <cellStyle name="Normal 132 4 5" xfId="25639" xr:uid="{00000000-0005-0000-0000-000027640000}"/>
    <cellStyle name="Normal 132 4 6" xfId="25640" xr:uid="{00000000-0005-0000-0000-000028640000}"/>
    <cellStyle name="Normal 132 5" xfId="25641" xr:uid="{00000000-0005-0000-0000-000029640000}"/>
    <cellStyle name="Normal 132 5 2" xfId="25642" xr:uid="{00000000-0005-0000-0000-00002A640000}"/>
    <cellStyle name="Normal 132 5 2 2" xfId="25643" xr:uid="{00000000-0005-0000-0000-00002B640000}"/>
    <cellStyle name="Normal 132 5 2 3" xfId="25644" xr:uid="{00000000-0005-0000-0000-00002C640000}"/>
    <cellStyle name="Normal 132 5 3" xfId="25645" xr:uid="{00000000-0005-0000-0000-00002D640000}"/>
    <cellStyle name="Normal 132 5 4" xfId="25646" xr:uid="{00000000-0005-0000-0000-00002E640000}"/>
    <cellStyle name="Normal 132 5 5" xfId="25647" xr:uid="{00000000-0005-0000-0000-00002F640000}"/>
    <cellStyle name="Normal 132 5 6" xfId="25648" xr:uid="{00000000-0005-0000-0000-000030640000}"/>
    <cellStyle name="Normal 132 6" xfId="25649" xr:uid="{00000000-0005-0000-0000-000031640000}"/>
    <cellStyle name="Normal 132 6 2" xfId="25650" xr:uid="{00000000-0005-0000-0000-000032640000}"/>
    <cellStyle name="Normal 132 6 3" xfId="25651" xr:uid="{00000000-0005-0000-0000-000033640000}"/>
    <cellStyle name="Normal 132 7" xfId="25652" xr:uid="{00000000-0005-0000-0000-000034640000}"/>
    <cellStyle name="Normal 132 8" xfId="25653" xr:uid="{00000000-0005-0000-0000-000035640000}"/>
    <cellStyle name="Normal 132 9" xfId="25654" xr:uid="{00000000-0005-0000-0000-000036640000}"/>
    <cellStyle name="Normal 133" xfId="25655" xr:uid="{00000000-0005-0000-0000-000037640000}"/>
    <cellStyle name="Normal 133 10" xfId="25656" xr:uid="{00000000-0005-0000-0000-000038640000}"/>
    <cellStyle name="Normal 133 2" xfId="25657" xr:uid="{00000000-0005-0000-0000-000039640000}"/>
    <cellStyle name="Normal 133 2 2" xfId="25658" xr:uid="{00000000-0005-0000-0000-00003A640000}"/>
    <cellStyle name="Normal 133 2 2 2" xfId="25659" xr:uid="{00000000-0005-0000-0000-00003B640000}"/>
    <cellStyle name="Normal 133 2 2 3" xfId="25660" xr:uid="{00000000-0005-0000-0000-00003C640000}"/>
    <cellStyle name="Normal 133 2 3" xfId="25661" xr:uid="{00000000-0005-0000-0000-00003D640000}"/>
    <cellStyle name="Normal 133 2 4" xfId="25662" xr:uid="{00000000-0005-0000-0000-00003E640000}"/>
    <cellStyle name="Normal 133 2 5" xfId="25663" xr:uid="{00000000-0005-0000-0000-00003F640000}"/>
    <cellStyle name="Normal 133 2 6" xfId="25664" xr:uid="{00000000-0005-0000-0000-000040640000}"/>
    <cellStyle name="Normal 133 3" xfId="25665" xr:uid="{00000000-0005-0000-0000-000041640000}"/>
    <cellStyle name="Normal 133 3 2" xfId="25666" xr:uid="{00000000-0005-0000-0000-000042640000}"/>
    <cellStyle name="Normal 133 3 2 2" xfId="25667" xr:uid="{00000000-0005-0000-0000-000043640000}"/>
    <cellStyle name="Normal 133 3 2 3" xfId="25668" xr:uid="{00000000-0005-0000-0000-000044640000}"/>
    <cellStyle name="Normal 133 3 3" xfId="25669" xr:uid="{00000000-0005-0000-0000-000045640000}"/>
    <cellStyle name="Normal 133 3 4" xfId="25670" xr:uid="{00000000-0005-0000-0000-000046640000}"/>
    <cellStyle name="Normal 133 3 5" xfId="25671" xr:uid="{00000000-0005-0000-0000-000047640000}"/>
    <cellStyle name="Normal 133 3 6" xfId="25672" xr:uid="{00000000-0005-0000-0000-000048640000}"/>
    <cellStyle name="Normal 133 4" xfId="25673" xr:uid="{00000000-0005-0000-0000-000049640000}"/>
    <cellStyle name="Normal 133 4 2" xfId="25674" xr:uid="{00000000-0005-0000-0000-00004A640000}"/>
    <cellStyle name="Normal 133 4 2 2" xfId="25675" xr:uid="{00000000-0005-0000-0000-00004B640000}"/>
    <cellStyle name="Normal 133 4 2 3" xfId="25676" xr:uid="{00000000-0005-0000-0000-00004C640000}"/>
    <cellStyle name="Normal 133 4 3" xfId="25677" xr:uid="{00000000-0005-0000-0000-00004D640000}"/>
    <cellStyle name="Normal 133 4 4" xfId="25678" xr:uid="{00000000-0005-0000-0000-00004E640000}"/>
    <cellStyle name="Normal 133 4 5" xfId="25679" xr:uid="{00000000-0005-0000-0000-00004F640000}"/>
    <cellStyle name="Normal 133 4 6" xfId="25680" xr:uid="{00000000-0005-0000-0000-000050640000}"/>
    <cellStyle name="Normal 133 5" xfId="25681" xr:uid="{00000000-0005-0000-0000-000051640000}"/>
    <cellStyle name="Normal 133 5 2" xfId="25682" xr:uid="{00000000-0005-0000-0000-000052640000}"/>
    <cellStyle name="Normal 133 5 2 2" xfId="25683" xr:uid="{00000000-0005-0000-0000-000053640000}"/>
    <cellStyle name="Normal 133 5 2 3" xfId="25684" xr:uid="{00000000-0005-0000-0000-000054640000}"/>
    <cellStyle name="Normal 133 5 3" xfId="25685" xr:uid="{00000000-0005-0000-0000-000055640000}"/>
    <cellStyle name="Normal 133 5 4" xfId="25686" xr:uid="{00000000-0005-0000-0000-000056640000}"/>
    <cellStyle name="Normal 133 5 5" xfId="25687" xr:uid="{00000000-0005-0000-0000-000057640000}"/>
    <cellStyle name="Normal 133 5 6" xfId="25688" xr:uid="{00000000-0005-0000-0000-000058640000}"/>
    <cellStyle name="Normal 133 6" xfId="25689" xr:uid="{00000000-0005-0000-0000-000059640000}"/>
    <cellStyle name="Normal 133 6 2" xfId="25690" xr:uid="{00000000-0005-0000-0000-00005A640000}"/>
    <cellStyle name="Normal 133 6 3" xfId="25691" xr:uid="{00000000-0005-0000-0000-00005B640000}"/>
    <cellStyle name="Normal 133 7" xfId="25692" xr:uid="{00000000-0005-0000-0000-00005C640000}"/>
    <cellStyle name="Normal 133 8" xfId="25693" xr:uid="{00000000-0005-0000-0000-00005D640000}"/>
    <cellStyle name="Normal 133 9" xfId="25694" xr:uid="{00000000-0005-0000-0000-00005E640000}"/>
    <cellStyle name="Normal 134" xfId="25695" xr:uid="{00000000-0005-0000-0000-00005F640000}"/>
    <cellStyle name="Normal 134 10" xfId="25696" xr:uid="{00000000-0005-0000-0000-000060640000}"/>
    <cellStyle name="Normal 134 2" xfId="25697" xr:uid="{00000000-0005-0000-0000-000061640000}"/>
    <cellStyle name="Normal 134 2 2" xfId="25698" xr:uid="{00000000-0005-0000-0000-000062640000}"/>
    <cellStyle name="Normal 134 2 2 2" xfId="25699" xr:uid="{00000000-0005-0000-0000-000063640000}"/>
    <cellStyle name="Normal 134 2 2 3" xfId="25700" xr:uid="{00000000-0005-0000-0000-000064640000}"/>
    <cellStyle name="Normal 134 2 3" xfId="25701" xr:uid="{00000000-0005-0000-0000-000065640000}"/>
    <cellStyle name="Normal 134 2 4" xfId="25702" xr:uid="{00000000-0005-0000-0000-000066640000}"/>
    <cellStyle name="Normal 134 2 5" xfId="25703" xr:uid="{00000000-0005-0000-0000-000067640000}"/>
    <cellStyle name="Normal 134 2 6" xfId="25704" xr:uid="{00000000-0005-0000-0000-000068640000}"/>
    <cellStyle name="Normal 134 3" xfId="25705" xr:uid="{00000000-0005-0000-0000-000069640000}"/>
    <cellStyle name="Normal 134 3 2" xfId="25706" xr:uid="{00000000-0005-0000-0000-00006A640000}"/>
    <cellStyle name="Normal 134 3 2 2" xfId="25707" xr:uid="{00000000-0005-0000-0000-00006B640000}"/>
    <cellStyle name="Normal 134 3 2 3" xfId="25708" xr:uid="{00000000-0005-0000-0000-00006C640000}"/>
    <cellStyle name="Normal 134 3 3" xfId="25709" xr:uid="{00000000-0005-0000-0000-00006D640000}"/>
    <cellStyle name="Normal 134 3 4" xfId="25710" xr:uid="{00000000-0005-0000-0000-00006E640000}"/>
    <cellStyle name="Normal 134 3 5" xfId="25711" xr:uid="{00000000-0005-0000-0000-00006F640000}"/>
    <cellStyle name="Normal 134 3 6" xfId="25712" xr:uid="{00000000-0005-0000-0000-000070640000}"/>
    <cellStyle name="Normal 134 4" xfId="25713" xr:uid="{00000000-0005-0000-0000-000071640000}"/>
    <cellStyle name="Normal 134 4 2" xfId="25714" xr:uid="{00000000-0005-0000-0000-000072640000}"/>
    <cellStyle name="Normal 134 4 2 2" xfId="25715" xr:uid="{00000000-0005-0000-0000-000073640000}"/>
    <cellStyle name="Normal 134 4 2 3" xfId="25716" xr:uid="{00000000-0005-0000-0000-000074640000}"/>
    <cellStyle name="Normal 134 4 3" xfId="25717" xr:uid="{00000000-0005-0000-0000-000075640000}"/>
    <cellStyle name="Normal 134 4 4" xfId="25718" xr:uid="{00000000-0005-0000-0000-000076640000}"/>
    <cellStyle name="Normal 134 4 5" xfId="25719" xr:uid="{00000000-0005-0000-0000-000077640000}"/>
    <cellStyle name="Normal 134 4 6" xfId="25720" xr:uid="{00000000-0005-0000-0000-000078640000}"/>
    <cellStyle name="Normal 134 5" xfId="25721" xr:uid="{00000000-0005-0000-0000-000079640000}"/>
    <cellStyle name="Normal 134 5 2" xfId="25722" xr:uid="{00000000-0005-0000-0000-00007A640000}"/>
    <cellStyle name="Normal 134 5 2 2" xfId="25723" xr:uid="{00000000-0005-0000-0000-00007B640000}"/>
    <cellStyle name="Normal 134 5 2 3" xfId="25724" xr:uid="{00000000-0005-0000-0000-00007C640000}"/>
    <cellStyle name="Normal 134 5 3" xfId="25725" xr:uid="{00000000-0005-0000-0000-00007D640000}"/>
    <cellStyle name="Normal 134 5 4" xfId="25726" xr:uid="{00000000-0005-0000-0000-00007E640000}"/>
    <cellStyle name="Normal 134 5 5" xfId="25727" xr:uid="{00000000-0005-0000-0000-00007F640000}"/>
    <cellStyle name="Normal 134 5 6" xfId="25728" xr:uid="{00000000-0005-0000-0000-000080640000}"/>
    <cellStyle name="Normal 134 6" xfId="25729" xr:uid="{00000000-0005-0000-0000-000081640000}"/>
    <cellStyle name="Normal 134 6 2" xfId="25730" xr:uid="{00000000-0005-0000-0000-000082640000}"/>
    <cellStyle name="Normal 134 6 3" xfId="25731" xr:uid="{00000000-0005-0000-0000-000083640000}"/>
    <cellStyle name="Normal 134 7" xfId="25732" xr:uid="{00000000-0005-0000-0000-000084640000}"/>
    <cellStyle name="Normal 134 8" xfId="25733" xr:uid="{00000000-0005-0000-0000-000085640000}"/>
    <cellStyle name="Normal 134 9" xfId="25734" xr:uid="{00000000-0005-0000-0000-000086640000}"/>
    <cellStyle name="Normal 135" xfId="25735" xr:uid="{00000000-0005-0000-0000-000087640000}"/>
    <cellStyle name="Normal 135 10" xfId="25736" xr:uid="{00000000-0005-0000-0000-000088640000}"/>
    <cellStyle name="Normal 135 2" xfId="25737" xr:uid="{00000000-0005-0000-0000-000089640000}"/>
    <cellStyle name="Normal 135 2 2" xfId="25738" xr:uid="{00000000-0005-0000-0000-00008A640000}"/>
    <cellStyle name="Normal 135 2 2 2" xfId="25739" xr:uid="{00000000-0005-0000-0000-00008B640000}"/>
    <cellStyle name="Normal 135 2 2 3" xfId="25740" xr:uid="{00000000-0005-0000-0000-00008C640000}"/>
    <cellStyle name="Normal 135 2 3" xfId="25741" xr:uid="{00000000-0005-0000-0000-00008D640000}"/>
    <cellStyle name="Normal 135 2 4" xfId="25742" xr:uid="{00000000-0005-0000-0000-00008E640000}"/>
    <cellStyle name="Normal 135 2 5" xfId="25743" xr:uid="{00000000-0005-0000-0000-00008F640000}"/>
    <cellStyle name="Normal 135 2 6" xfId="25744" xr:uid="{00000000-0005-0000-0000-000090640000}"/>
    <cellStyle name="Normal 135 3" xfId="25745" xr:uid="{00000000-0005-0000-0000-000091640000}"/>
    <cellStyle name="Normal 135 3 2" xfId="25746" xr:uid="{00000000-0005-0000-0000-000092640000}"/>
    <cellStyle name="Normal 135 3 2 2" xfId="25747" xr:uid="{00000000-0005-0000-0000-000093640000}"/>
    <cellStyle name="Normal 135 3 2 3" xfId="25748" xr:uid="{00000000-0005-0000-0000-000094640000}"/>
    <cellStyle name="Normal 135 3 3" xfId="25749" xr:uid="{00000000-0005-0000-0000-000095640000}"/>
    <cellStyle name="Normal 135 3 4" xfId="25750" xr:uid="{00000000-0005-0000-0000-000096640000}"/>
    <cellStyle name="Normal 135 3 5" xfId="25751" xr:uid="{00000000-0005-0000-0000-000097640000}"/>
    <cellStyle name="Normal 135 3 6" xfId="25752" xr:uid="{00000000-0005-0000-0000-000098640000}"/>
    <cellStyle name="Normal 135 4" xfId="25753" xr:uid="{00000000-0005-0000-0000-000099640000}"/>
    <cellStyle name="Normal 135 4 2" xfId="25754" xr:uid="{00000000-0005-0000-0000-00009A640000}"/>
    <cellStyle name="Normal 135 4 2 2" xfId="25755" xr:uid="{00000000-0005-0000-0000-00009B640000}"/>
    <cellStyle name="Normal 135 4 2 3" xfId="25756" xr:uid="{00000000-0005-0000-0000-00009C640000}"/>
    <cellStyle name="Normal 135 4 3" xfId="25757" xr:uid="{00000000-0005-0000-0000-00009D640000}"/>
    <cellStyle name="Normal 135 4 4" xfId="25758" xr:uid="{00000000-0005-0000-0000-00009E640000}"/>
    <cellStyle name="Normal 135 4 5" xfId="25759" xr:uid="{00000000-0005-0000-0000-00009F640000}"/>
    <cellStyle name="Normal 135 4 6" xfId="25760" xr:uid="{00000000-0005-0000-0000-0000A0640000}"/>
    <cellStyle name="Normal 135 5" xfId="25761" xr:uid="{00000000-0005-0000-0000-0000A1640000}"/>
    <cellStyle name="Normal 135 5 2" xfId="25762" xr:uid="{00000000-0005-0000-0000-0000A2640000}"/>
    <cellStyle name="Normal 135 5 2 2" xfId="25763" xr:uid="{00000000-0005-0000-0000-0000A3640000}"/>
    <cellStyle name="Normal 135 5 2 3" xfId="25764" xr:uid="{00000000-0005-0000-0000-0000A4640000}"/>
    <cellStyle name="Normal 135 5 3" xfId="25765" xr:uid="{00000000-0005-0000-0000-0000A5640000}"/>
    <cellStyle name="Normal 135 5 4" xfId="25766" xr:uid="{00000000-0005-0000-0000-0000A6640000}"/>
    <cellStyle name="Normal 135 5 5" xfId="25767" xr:uid="{00000000-0005-0000-0000-0000A7640000}"/>
    <cellStyle name="Normal 135 5 6" xfId="25768" xr:uid="{00000000-0005-0000-0000-0000A8640000}"/>
    <cellStyle name="Normal 135 6" xfId="25769" xr:uid="{00000000-0005-0000-0000-0000A9640000}"/>
    <cellStyle name="Normal 135 6 2" xfId="25770" xr:uid="{00000000-0005-0000-0000-0000AA640000}"/>
    <cellStyle name="Normal 135 6 3" xfId="25771" xr:uid="{00000000-0005-0000-0000-0000AB640000}"/>
    <cellStyle name="Normal 135 7" xfId="25772" xr:uid="{00000000-0005-0000-0000-0000AC640000}"/>
    <cellStyle name="Normal 135 8" xfId="25773" xr:uid="{00000000-0005-0000-0000-0000AD640000}"/>
    <cellStyle name="Normal 135 9" xfId="25774" xr:uid="{00000000-0005-0000-0000-0000AE640000}"/>
    <cellStyle name="Normal 136" xfId="25775" xr:uid="{00000000-0005-0000-0000-0000AF640000}"/>
    <cellStyle name="Normal 136 10" xfId="25776" xr:uid="{00000000-0005-0000-0000-0000B0640000}"/>
    <cellStyle name="Normal 136 2" xfId="25777" xr:uid="{00000000-0005-0000-0000-0000B1640000}"/>
    <cellStyle name="Normal 136 2 2" xfId="25778" xr:uid="{00000000-0005-0000-0000-0000B2640000}"/>
    <cellStyle name="Normal 136 2 2 2" xfId="25779" xr:uid="{00000000-0005-0000-0000-0000B3640000}"/>
    <cellStyle name="Normal 136 2 2 3" xfId="25780" xr:uid="{00000000-0005-0000-0000-0000B4640000}"/>
    <cellStyle name="Normal 136 2 3" xfId="25781" xr:uid="{00000000-0005-0000-0000-0000B5640000}"/>
    <cellStyle name="Normal 136 2 4" xfId="25782" xr:uid="{00000000-0005-0000-0000-0000B6640000}"/>
    <cellStyle name="Normal 136 2 5" xfId="25783" xr:uid="{00000000-0005-0000-0000-0000B7640000}"/>
    <cellStyle name="Normal 136 2 6" xfId="25784" xr:uid="{00000000-0005-0000-0000-0000B8640000}"/>
    <cellStyle name="Normal 136 3" xfId="25785" xr:uid="{00000000-0005-0000-0000-0000B9640000}"/>
    <cellStyle name="Normal 136 3 2" xfId="25786" xr:uid="{00000000-0005-0000-0000-0000BA640000}"/>
    <cellStyle name="Normal 136 3 2 2" xfId="25787" xr:uid="{00000000-0005-0000-0000-0000BB640000}"/>
    <cellStyle name="Normal 136 3 2 3" xfId="25788" xr:uid="{00000000-0005-0000-0000-0000BC640000}"/>
    <cellStyle name="Normal 136 3 3" xfId="25789" xr:uid="{00000000-0005-0000-0000-0000BD640000}"/>
    <cellStyle name="Normal 136 3 4" xfId="25790" xr:uid="{00000000-0005-0000-0000-0000BE640000}"/>
    <cellStyle name="Normal 136 3 5" xfId="25791" xr:uid="{00000000-0005-0000-0000-0000BF640000}"/>
    <cellStyle name="Normal 136 3 6" xfId="25792" xr:uid="{00000000-0005-0000-0000-0000C0640000}"/>
    <cellStyle name="Normal 136 4" xfId="25793" xr:uid="{00000000-0005-0000-0000-0000C1640000}"/>
    <cellStyle name="Normal 136 4 2" xfId="25794" xr:uid="{00000000-0005-0000-0000-0000C2640000}"/>
    <cellStyle name="Normal 136 4 2 2" xfId="25795" xr:uid="{00000000-0005-0000-0000-0000C3640000}"/>
    <cellStyle name="Normal 136 4 2 3" xfId="25796" xr:uid="{00000000-0005-0000-0000-0000C4640000}"/>
    <cellStyle name="Normal 136 4 3" xfId="25797" xr:uid="{00000000-0005-0000-0000-0000C5640000}"/>
    <cellStyle name="Normal 136 4 4" xfId="25798" xr:uid="{00000000-0005-0000-0000-0000C6640000}"/>
    <cellStyle name="Normal 136 4 5" xfId="25799" xr:uid="{00000000-0005-0000-0000-0000C7640000}"/>
    <cellStyle name="Normal 136 4 6" xfId="25800" xr:uid="{00000000-0005-0000-0000-0000C8640000}"/>
    <cellStyle name="Normal 136 5" xfId="25801" xr:uid="{00000000-0005-0000-0000-0000C9640000}"/>
    <cellStyle name="Normal 136 5 2" xfId="25802" xr:uid="{00000000-0005-0000-0000-0000CA640000}"/>
    <cellStyle name="Normal 136 5 2 2" xfId="25803" xr:uid="{00000000-0005-0000-0000-0000CB640000}"/>
    <cellStyle name="Normal 136 5 2 3" xfId="25804" xr:uid="{00000000-0005-0000-0000-0000CC640000}"/>
    <cellStyle name="Normal 136 5 3" xfId="25805" xr:uid="{00000000-0005-0000-0000-0000CD640000}"/>
    <cellStyle name="Normal 136 5 4" xfId="25806" xr:uid="{00000000-0005-0000-0000-0000CE640000}"/>
    <cellStyle name="Normal 136 5 5" xfId="25807" xr:uid="{00000000-0005-0000-0000-0000CF640000}"/>
    <cellStyle name="Normal 136 5 6" xfId="25808" xr:uid="{00000000-0005-0000-0000-0000D0640000}"/>
    <cellStyle name="Normal 136 6" xfId="25809" xr:uid="{00000000-0005-0000-0000-0000D1640000}"/>
    <cellStyle name="Normal 136 6 2" xfId="25810" xr:uid="{00000000-0005-0000-0000-0000D2640000}"/>
    <cellStyle name="Normal 136 6 3" xfId="25811" xr:uid="{00000000-0005-0000-0000-0000D3640000}"/>
    <cellStyle name="Normal 136 7" xfId="25812" xr:uid="{00000000-0005-0000-0000-0000D4640000}"/>
    <cellStyle name="Normal 136 8" xfId="25813" xr:uid="{00000000-0005-0000-0000-0000D5640000}"/>
    <cellStyle name="Normal 136 9" xfId="25814" xr:uid="{00000000-0005-0000-0000-0000D6640000}"/>
    <cellStyle name="Normal 137" xfId="25815" xr:uid="{00000000-0005-0000-0000-0000D7640000}"/>
    <cellStyle name="Normal 137 10" xfId="25816" xr:uid="{00000000-0005-0000-0000-0000D8640000}"/>
    <cellStyle name="Normal 137 2" xfId="25817" xr:uid="{00000000-0005-0000-0000-0000D9640000}"/>
    <cellStyle name="Normal 137 2 2" xfId="25818" xr:uid="{00000000-0005-0000-0000-0000DA640000}"/>
    <cellStyle name="Normal 137 2 2 2" xfId="25819" xr:uid="{00000000-0005-0000-0000-0000DB640000}"/>
    <cellStyle name="Normal 137 2 2 3" xfId="25820" xr:uid="{00000000-0005-0000-0000-0000DC640000}"/>
    <cellStyle name="Normal 137 2 3" xfId="25821" xr:uid="{00000000-0005-0000-0000-0000DD640000}"/>
    <cellStyle name="Normal 137 2 4" xfId="25822" xr:uid="{00000000-0005-0000-0000-0000DE640000}"/>
    <cellStyle name="Normal 137 2 5" xfId="25823" xr:uid="{00000000-0005-0000-0000-0000DF640000}"/>
    <cellStyle name="Normal 137 2 6" xfId="25824" xr:uid="{00000000-0005-0000-0000-0000E0640000}"/>
    <cellStyle name="Normal 137 3" xfId="25825" xr:uid="{00000000-0005-0000-0000-0000E1640000}"/>
    <cellStyle name="Normal 137 3 2" xfId="25826" xr:uid="{00000000-0005-0000-0000-0000E2640000}"/>
    <cellStyle name="Normal 137 3 2 2" xfId="25827" xr:uid="{00000000-0005-0000-0000-0000E3640000}"/>
    <cellStyle name="Normal 137 3 2 3" xfId="25828" xr:uid="{00000000-0005-0000-0000-0000E4640000}"/>
    <cellStyle name="Normal 137 3 3" xfId="25829" xr:uid="{00000000-0005-0000-0000-0000E5640000}"/>
    <cellStyle name="Normal 137 3 4" xfId="25830" xr:uid="{00000000-0005-0000-0000-0000E6640000}"/>
    <cellStyle name="Normal 137 3 5" xfId="25831" xr:uid="{00000000-0005-0000-0000-0000E7640000}"/>
    <cellStyle name="Normal 137 3 6" xfId="25832" xr:uid="{00000000-0005-0000-0000-0000E8640000}"/>
    <cellStyle name="Normal 137 4" xfId="25833" xr:uid="{00000000-0005-0000-0000-0000E9640000}"/>
    <cellStyle name="Normal 137 4 2" xfId="25834" xr:uid="{00000000-0005-0000-0000-0000EA640000}"/>
    <cellStyle name="Normal 137 4 2 2" xfId="25835" xr:uid="{00000000-0005-0000-0000-0000EB640000}"/>
    <cellStyle name="Normal 137 4 2 3" xfId="25836" xr:uid="{00000000-0005-0000-0000-0000EC640000}"/>
    <cellStyle name="Normal 137 4 3" xfId="25837" xr:uid="{00000000-0005-0000-0000-0000ED640000}"/>
    <cellStyle name="Normal 137 4 4" xfId="25838" xr:uid="{00000000-0005-0000-0000-0000EE640000}"/>
    <cellStyle name="Normal 137 4 5" xfId="25839" xr:uid="{00000000-0005-0000-0000-0000EF640000}"/>
    <cellStyle name="Normal 137 4 6" xfId="25840" xr:uid="{00000000-0005-0000-0000-0000F0640000}"/>
    <cellStyle name="Normal 137 5" xfId="25841" xr:uid="{00000000-0005-0000-0000-0000F1640000}"/>
    <cellStyle name="Normal 137 5 2" xfId="25842" xr:uid="{00000000-0005-0000-0000-0000F2640000}"/>
    <cellStyle name="Normal 137 5 2 2" xfId="25843" xr:uid="{00000000-0005-0000-0000-0000F3640000}"/>
    <cellStyle name="Normal 137 5 2 3" xfId="25844" xr:uid="{00000000-0005-0000-0000-0000F4640000}"/>
    <cellStyle name="Normal 137 5 3" xfId="25845" xr:uid="{00000000-0005-0000-0000-0000F5640000}"/>
    <cellStyle name="Normal 137 5 4" xfId="25846" xr:uid="{00000000-0005-0000-0000-0000F6640000}"/>
    <cellStyle name="Normal 137 5 5" xfId="25847" xr:uid="{00000000-0005-0000-0000-0000F7640000}"/>
    <cellStyle name="Normal 137 5 6" xfId="25848" xr:uid="{00000000-0005-0000-0000-0000F8640000}"/>
    <cellStyle name="Normal 137 6" xfId="25849" xr:uid="{00000000-0005-0000-0000-0000F9640000}"/>
    <cellStyle name="Normal 137 6 2" xfId="25850" xr:uid="{00000000-0005-0000-0000-0000FA640000}"/>
    <cellStyle name="Normal 137 6 3" xfId="25851" xr:uid="{00000000-0005-0000-0000-0000FB640000}"/>
    <cellStyle name="Normal 137 7" xfId="25852" xr:uid="{00000000-0005-0000-0000-0000FC640000}"/>
    <cellStyle name="Normal 137 8" xfId="25853" xr:uid="{00000000-0005-0000-0000-0000FD640000}"/>
    <cellStyle name="Normal 137 9" xfId="25854" xr:uid="{00000000-0005-0000-0000-0000FE640000}"/>
    <cellStyle name="Normal 138" xfId="25855" xr:uid="{00000000-0005-0000-0000-0000FF640000}"/>
    <cellStyle name="Normal 138 10" xfId="25856" xr:uid="{00000000-0005-0000-0000-000000650000}"/>
    <cellStyle name="Normal 138 2" xfId="25857" xr:uid="{00000000-0005-0000-0000-000001650000}"/>
    <cellStyle name="Normal 138 2 2" xfId="25858" xr:uid="{00000000-0005-0000-0000-000002650000}"/>
    <cellStyle name="Normal 138 2 2 2" xfId="25859" xr:uid="{00000000-0005-0000-0000-000003650000}"/>
    <cellStyle name="Normal 138 2 2 3" xfId="25860" xr:uid="{00000000-0005-0000-0000-000004650000}"/>
    <cellStyle name="Normal 138 2 3" xfId="25861" xr:uid="{00000000-0005-0000-0000-000005650000}"/>
    <cellStyle name="Normal 138 2 4" xfId="25862" xr:uid="{00000000-0005-0000-0000-000006650000}"/>
    <cellStyle name="Normal 138 2 5" xfId="25863" xr:uid="{00000000-0005-0000-0000-000007650000}"/>
    <cellStyle name="Normal 138 2 6" xfId="25864" xr:uid="{00000000-0005-0000-0000-000008650000}"/>
    <cellStyle name="Normal 138 3" xfId="25865" xr:uid="{00000000-0005-0000-0000-000009650000}"/>
    <cellStyle name="Normal 138 3 2" xfId="25866" xr:uid="{00000000-0005-0000-0000-00000A650000}"/>
    <cellStyle name="Normal 138 3 2 2" xfId="25867" xr:uid="{00000000-0005-0000-0000-00000B650000}"/>
    <cellStyle name="Normal 138 3 2 3" xfId="25868" xr:uid="{00000000-0005-0000-0000-00000C650000}"/>
    <cellStyle name="Normal 138 3 3" xfId="25869" xr:uid="{00000000-0005-0000-0000-00000D650000}"/>
    <cellStyle name="Normal 138 3 4" xfId="25870" xr:uid="{00000000-0005-0000-0000-00000E650000}"/>
    <cellStyle name="Normal 138 3 5" xfId="25871" xr:uid="{00000000-0005-0000-0000-00000F650000}"/>
    <cellStyle name="Normal 138 3 6" xfId="25872" xr:uid="{00000000-0005-0000-0000-000010650000}"/>
    <cellStyle name="Normal 138 4" xfId="25873" xr:uid="{00000000-0005-0000-0000-000011650000}"/>
    <cellStyle name="Normal 138 4 2" xfId="25874" xr:uid="{00000000-0005-0000-0000-000012650000}"/>
    <cellStyle name="Normal 138 4 2 2" xfId="25875" xr:uid="{00000000-0005-0000-0000-000013650000}"/>
    <cellStyle name="Normal 138 4 2 3" xfId="25876" xr:uid="{00000000-0005-0000-0000-000014650000}"/>
    <cellStyle name="Normal 138 4 3" xfId="25877" xr:uid="{00000000-0005-0000-0000-000015650000}"/>
    <cellStyle name="Normal 138 4 4" xfId="25878" xr:uid="{00000000-0005-0000-0000-000016650000}"/>
    <cellStyle name="Normal 138 4 5" xfId="25879" xr:uid="{00000000-0005-0000-0000-000017650000}"/>
    <cellStyle name="Normal 138 4 6" xfId="25880" xr:uid="{00000000-0005-0000-0000-000018650000}"/>
    <cellStyle name="Normal 138 5" xfId="25881" xr:uid="{00000000-0005-0000-0000-000019650000}"/>
    <cellStyle name="Normal 138 5 2" xfId="25882" xr:uid="{00000000-0005-0000-0000-00001A650000}"/>
    <cellStyle name="Normal 138 5 2 2" xfId="25883" xr:uid="{00000000-0005-0000-0000-00001B650000}"/>
    <cellStyle name="Normal 138 5 2 3" xfId="25884" xr:uid="{00000000-0005-0000-0000-00001C650000}"/>
    <cellStyle name="Normal 138 5 3" xfId="25885" xr:uid="{00000000-0005-0000-0000-00001D650000}"/>
    <cellStyle name="Normal 138 5 4" xfId="25886" xr:uid="{00000000-0005-0000-0000-00001E650000}"/>
    <cellStyle name="Normal 138 5 5" xfId="25887" xr:uid="{00000000-0005-0000-0000-00001F650000}"/>
    <cellStyle name="Normal 138 5 6" xfId="25888" xr:uid="{00000000-0005-0000-0000-000020650000}"/>
    <cellStyle name="Normal 138 6" xfId="25889" xr:uid="{00000000-0005-0000-0000-000021650000}"/>
    <cellStyle name="Normal 138 6 2" xfId="25890" xr:uid="{00000000-0005-0000-0000-000022650000}"/>
    <cellStyle name="Normal 138 6 3" xfId="25891" xr:uid="{00000000-0005-0000-0000-000023650000}"/>
    <cellStyle name="Normal 138 7" xfId="25892" xr:uid="{00000000-0005-0000-0000-000024650000}"/>
    <cellStyle name="Normal 138 8" xfId="25893" xr:uid="{00000000-0005-0000-0000-000025650000}"/>
    <cellStyle name="Normal 138 9" xfId="25894" xr:uid="{00000000-0005-0000-0000-000026650000}"/>
    <cellStyle name="Normal 139" xfId="25895" xr:uid="{00000000-0005-0000-0000-000027650000}"/>
    <cellStyle name="Normal 139 10" xfId="25896" xr:uid="{00000000-0005-0000-0000-000028650000}"/>
    <cellStyle name="Normal 139 2" xfId="25897" xr:uid="{00000000-0005-0000-0000-000029650000}"/>
    <cellStyle name="Normal 139 2 2" xfId="25898" xr:uid="{00000000-0005-0000-0000-00002A650000}"/>
    <cellStyle name="Normal 139 2 2 2" xfId="25899" xr:uid="{00000000-0005-0000-0000-00002B650000}"/>
    <cellStyle name="Normal 139 2 2 3" xfId="25900" xr:uid="{00000000-0005-0000-0000-00002C650000}"/>
    <cellStyle name="Normal 139 2 3" xfId="25901" xr:uid="{00000000-0005-0000-0000-00002D650000}"/>
    <cellStyle name="Normal 139 2 4" xfId="25902" xr:uid="{00000000-0005-0000-0000-00002E650000}"/>
    <cellStyle name="Normal 139 2 5" xfId="25903" xr:uid="{00000000-0005-0000-0000-00002F650000}"/>
    <cellStyle name="Normal 139 2 6" xfId="25904" xr:uid="{00000000-0005-0000-0000-000030650000}"/>
    <cellStyle name="Normal 139 3" xfId="25905" xr:uid="{00000000-0005-0000-0000-000031650000}"/>
    <cellStyle name="Normal 139 3 2" xfId="25906" xr:uid="{00000000-0005-0000-0000-000032650000}"/>
    <cellStyle name="Normal 139 3 2 2" xfId="25907" xr:uid="{00000000-0005-0000-0000-000033650000}"/>
    <cellStyle name="Normal 139 3 2 3" xfId="25908" xr:uid="{00000000-0005-0000-0000-000034650000}"/>
    <cellStyle name="Normal 139 3 3" xfId="25909" xr:uid="{00000000-0005-0000-0000-000035650000}"/>
    <cellStyle name="Normal 139 3 4" xfId="25910" xr:uid="{00000000-0005-0000-0000-000036650000}"/>
    <cellStyle name="Normal 139 3 5" xfId="25911" xr:uid="{00000000-0005-0000-0000-000037650000}"/>
    <cellStyle name="Normal 139 3 6" xfId="25912" xr:uid="{00000000-0005-0000-0000-000038650000}"/>
    <cellStyle name="Normal 139 4" xfId="25913" xr:uid="{00000000-0005-0000-0000-000039650000}"/>
    <cellStyle name="Normal 139 4 2" xfId="25914" xr:uid="{00000000-0005-0000-0000-00003A650000}"/>
    <cellStyle name="Normal 139 4 2 2" xfId="25915" xr:uid="{00000000-0005-0000-0000-00003B650000}"/>
    <cellStyle name="Normal 139 4 2 3" xfId="25916" xr:uid="{00000000-0005-0000-0000-00003C650000}"/>
    <cellStyle name="Normal 139 4 3" xfId="25917" xr:uid="{00000000-0005-0000-0000-00003D650000}"/>
    <cellStyle name="Normal 139 4 4" xfId="25918" xr:uid="{00000000-0005-0000-0000-00003E650000}"/>
    <cellStyle name="Normal 139 4 5" xfId="25919" xr:uid="{00000000-0005-0000-0000-00003F650000}"/>
    <cellStyle name="Normal 139 4 6" xfId="25920" xr:uid="{00000000-0005-0000-0000-000040650000}"/>
    <cellStyle name="Normal 139 5" xfId="25921" xr:uid="{00000000-0005-0000-0000-000041650000}"/>
    <cellStyle name="Normal 139 5 2" xfId="25922" xr:uid="{00000000-0005-0000-0000-000042650000}"/>
    <cellStyle name="Normal 139 5 2 2" xfId="25923" xr:uid="{00000000-0005-0000-0000-000043650000}"/>
    <cellStyle name="Normal 139 5 2 3" xfId="25924" xr:uid="{00000000-0005-0000-0000-000044650000}"/>
    <cellStyle name="Normal 139 5 3" xfId="25925" xr:uid="{00000000-0005-0000-0000-000045650000}"/>
    <cellStyle name="Normal 139 5 4" xfId="25926" xr:uid="{00000000-0005-0000-0000-000046650000}"/>
    <cellStyle name="Normal 139 5 5" xfId="25927" xr:uid="{00000000-0005-0000-0000-000047650000}"/>
    <cellStyle name="Normal 139 5 6" xfId="25928" xr:uid="{00000000-0005-0000-0000-000048650000}"/>
    <cellStyle name="Normal 139 6" xfId="25929" xr:uid="{00000000-0005-0000-0000-000049650000}"/>
    <cellStyle name="Normal 139 6 2" xfId="25930" xr:uid="{00000000-0005-0000-0000-00004A650000}"/>
    <cellStyle name="Normal 139 6 3" xfId="25931" xr:uid="{00000000-0005-0000-0000-00004B650000}"/>
    <cellStyle name="Normal 139 7" xfId="25932" xr:uid="{00000000-0005-0000-0000-00004C650000}"/>
    <cellStyle name="Normal 139 8" xfId="25933" xr:uid="{00000000-0005-0000-0000-00004D650000}"/>
    <cellStyle name="Normal 139 9" xfId="25934" xr:uid="{00000000-0005-0000-0000-00004E650000}"/>
    <cellStyle name="Normal 14" xfId="25935" xr:uid="{00000000-0005-0000-0000-00004F650000}"/>
    <cellStyle name="Normal 14 10" xfId="25936" xr:uid="{00000000-0005-0000-0000-000050650000}"/>
    <cellStyle name="Normal 14 10 2" xfId="25937" xr:uid="{00000000-0005-0000-0000-000051650000}"/>
    <cellStyle name="Normal 14 11" xfId="25938" xr:uid="{00000000-0005-0000-0000-000052650000}"/>
    <cellStyle name="Normal 14 11 2" xfId="25939" xr:uid="{00000000-0005-0000-0000-000053650000}"/>
    <cellStyle name="Normal 14 12" xfId="25940" xr:uid="{00000000-0005-0000-0000-000054650000}"/>
    <cellStyle name="Normal 14 12 2" xfId="25941" xr:uid="{00000000-0005-0000-0000-000055650000}"/>
    <cellStyle name="Normal 14 13" xfId="25942" xr:uid="{00000000-0005-0000-0000-000056650000}"/>
    <cellStyle name="Normal 14 13 2" xfId="25943" xr:uid="{00000000-0005-0000-0000-000057650000}"/>
    <cellStyle name="Normal 14 14" xfId="25944" xr:uid="{00000000-0005-0000-0000-000058650000}"/>
    <cellStyle name="Normal 14 14 2" xfId="25945" xr:uid="{00000000-0005-0000-0000-000059650000}"/>
    <cellStyle name="Normal 14 15" xfId="25946" xr:uid="{00000000-0005-0000-0000-00005A650000}"/>
    <cellStyle name="Normal 14 15 2" xfId="25947" xr:uid="{00000000-0005-0000-0000-00005B650000}"/>
    <cellStyle name="Normal 14 16" xfId="25948" xr:uid="{00000000-0005-0000-0000-00005C650000}"/>
    <cellStyle name="Normal 14 16 2" xfId="25949" xr:uid="{00000000-0005-0000-0000-00005D650000}"/>
    <cellStyle name="Normal 14 17" xfId="25950" xr:uid="{00000000-0005-0000-0000-00005E650000}"/>
    <cellStyle name="Normal 14 17 2" xfId="25951" xr:uid="{00000000-0005-0000-0000-00005F650000}"/>
    <cellStyle name="Normal 14 18" xfId="25952" xr:uid="{00000000-0005-0000-0000-000060650000}"/>
    <cellStyle name="Normal 14 18 2" xfId="25953" xr:uid="{00000000-0005-0000-0000-000061650000}"/>
    <cellStyle name="Normal 14 19" xfId="25954" xr:uid="{00000000-0005-0000-0000-000062650000}"/>
    <cellStyle name="Normal 14 19 2" xfId="25955" xr:uid="{00000000-0005-0000-0000-000063650000}"/>
    <cellStyle name="Normal 14 2" xfId="25956" xr:uid="{00000000-0005-0000-0000-000064650000}"/>
    <cellStyle name="Normal 14 2 10" xfId="25957" xr:uid="{00000000-0005-0000-0000-000065650000}"/>
    <cellStyle name="Normal 14 2 11" xfId="25958" xr:uid="{00000000-0005-0000-0000-000066650000}"/>
    <cellStyle name="Normal 14 2 2" xfId="25959" xr:uid="{00000000-0005-0000-0000-000067650000}"/>
    <cellStyle name="Normal 14 2 2 2" xfId="25960" xr:uid="{00000000-0005-0000-0000-000068650000}"/>
    <cellStyle name="Normal 14 2 2 2 2" xfId="25961" xr:uid="{00000000-0005-0000-0000-000069650000}"/>
    <cellStyle name="Normal 14 2 2 2 2 2" xfId="25962" xr:uid="{00000000-0005-0000-0000-00006A650000}"/>
    <cellStyle name="Normal 14 2 2 2 2 2 2" xfId="25963" xr:uid="{00000000-0005-0000-0000-00006B650000}"/>
    <cellStyle name="Normal 14 2 2 2 3" xfId="25964" xr:uid="{00000000-0005-0000-0000-00006C650000}"/>
    <cellStyle name="Normal 14 2 2 3" xfId="25965" xr:uid="{00000000-0005-0000-0000-00006D650000}"/>
    <cellStyle name="Normal 14 2 2 4" xfId="25966" xr:uid="{00000000-0005-0000-0000-00006E650000}"/>
    <cellStyle name="Normal 14 2 2 5" xfId="25967" xr:uid="{00000000-0005-0000-0000-00006F650000}"/>
    <cellStyle name="Normal 14 2 2 6" xfId="25968" xr:uid="{00000000-0005-0000-0000-000070650000}"/>
    <cellStyle name="Normal 14 2 2 7" xfId="25969" xr:uid="{00000000-0005-0000-0000-000071650000}"/>
    <cellStyle name="Normal 14 2 3" xfId="25970" xr:uid="{00000000-0005-0000-0000-000072650000}"/>
    <cellStyle name="Normal 14 2 3 2" xfId="25971" xr:uid="{00000000-0005-0000-0000-000073650000}"/>
    <cellStyle name="Normal 14 2 4" xfId="25972" xr:uid="{00000000-0005-0000-0000-000074650000}"/>
    <cellStyle name="Normal 14 2 4 2" xfId="25973" xr:uid="{00000000-0005-0000-0000-000075650000}"/>
    <cellStyle name="Normal 14 2 5" xfId="25974" xr:uid="{00000000-0005-0000-0000-000076650000}"/>
    <cellStyle name="Normal 14 2 5 2" xfId="25975" xr:uid="{00000000-0005-0000-0000-000077650000}"/>
    <cellStyle name="Normal 14 2 6" xfId="25976" xr:uid="{00000000-0005-0000-0000-000078650000}"/>
    <cellStyle name="Normal 14 2 6 2" xfId="25977" xr:uid="{00000000-0005-0000-0000-000079650000}"/>
    <cellStyle name="Normal 14 2 7" xfId="25978" xr:uid="{00000000-0005-0000-0000-00007A650000}"/>
    <cellStyle name="Normal 14 2 7 2" xfId="25979" xr:uid="{00000000-0005-0000-0000-00007B650000}"/>
    <cellStyle name="Normal 14 2 8" xfId="25980" xr:uid="{00000000-0005-0000-0000-00007C650000}"/>
    <cellStyle name="Normal 14 2 9" xfId="25981" xr:uid="{00000000-0005-0000-0000-00007D650000}"/>
    <cellStyle name="Normal 14 20" xfId="25982" xr:uid="{00000000-0005-0000-0000-00007E650000}"/>
    <cellStyle name="Normal 14 20 2" xfId="25983" xr:uid="{00000000-0005-0000-0000-00007F650000}"/>
    <cellStyle name="Normal 14 21" xfId="25984" xr:uid="{00000000-0005-0000-0000-000080650000}"/>
    <cellStyle name="Normal 14 21 2" xfId="25985" xr:uid="{00000000-0005-0000-0000-000081650000}"/>
    <cellStyle name="Normal 14 22" xfId="25986" xr:uid="{00000000-0005-0000-0000-000082650000}"/>
    <cellStyle name="Normal 14 22 2" xfId="25987" xr:uid="{00000000-0005-0000-0000-000083650000}"/>
    <cellStyle name="Normal 14 23" xfId="25988" xr:uid="{00000000-0005-0000-0000-000084650000}"/>
    <cellStyle name="Normal 14 23 2" xfId="25989" xr:uid="{00000000-0005-0000-0000-000085650000}"/>
    <cellStyle name="Normal 14 24" xfId="25990" xr:uid="{00000000-0005-0000-0000-000086650000}"/>
    <cellStyle name="Normal 14 24 2" xfId="25991" xr:uid="{00000000-0005-0000-0000-000087650000}"/>
    <cellStyle name="Normal 14 25" xfId="25992" xr:uid="{00000000-0005-0000-0000-000088650000}"/>
    <cellStyle name="Normal 14 25 2" xfId="25993" xr:uid="{00000000-0005-0000-0000-000089650000}"/>
    <cellStyle name="Normal 14 26" xfId="25994" xr:uid="{00000000-0005-0000-0000-00008A650000}"/>
    <cellStyle name="Normal 14 26 2" xfId="25995" xr:uid="{00000000-0005-0000-0000-00008B650000}"/>
    <cellStyle name="Normal 14 27" xfId="25996" xr:uid="{00000000-0005-0000-0000-00008C650000}"/>
    <cellStyle name="Normal 14 27 2" xfId="25997" xr:uid="{00000000-0005-0000-0000-00008D650000}"/>
    <cellStyle name="Normal 14 28" xfId="25998" xr:uid="{00000000-0005-0000-0000-00008E650000}"/>
    <cellStyle name="Normal 14 28 2" xfId="25999" xr:uid="{00000000-0005-0000-0000-00008F650000}"/>
    <cellStyle name="Normal 14 29" xfId="26000" xr:uid="{00000000-0005-0000-0000-000090650000}"/>
    <cellStyle name="Normal 14 29 2" xfId="26001" xr:uid="{00000000-0005-0000-0000-000091650000}"/>
    <cellStyle name="Normal 14 3" xfId="26002" xr:uid="{00000000-0005-0000-0000-000092650000}"/>
    <cellStyle name="Normal 14 3 10" xfId="26003" xr:uid="{00000000-0005-0000-0000-000093650000}"/>
    <cellStyle name="Normal 14 3 11" xfId="26004" xr:uid="{00000000-0005-0000-0000-000094650000}"/>
    <cellStyle name="Normal 14 3 2" xfId="26005" xr:uid="{00000000-0005-0000-0000-000095650000}"/>
    <cellStyle name="Normal 14 3 2 2" xfId="26006" xr:uid="{00000000-0005-0000-0000-000096650000}"/>
    <cellStyle name="Normal 14 3 2 2 2" xfId="26007" xr:uid="{00000000-0005-0000-0000-000097650000}"/>
    <cellStyle name="Normal 14 3 2 2 2 2" xfId="26008" xr:uid="{00000000-0005-0000-0000-000098650000}"/>
    <cellStyle name="Normal 14 3 2 2 2 2 2" xfId="26009" xr:uid="{00000000-0005-0000-0000-000099650000}"/>
    <cellStyle name="Normal 14 3 2 3" xfId="26010" xr:uid="{00000000-0005-0000-0000-00009A650000}"/>
    <cellStyle name="Normal 14 3 2 4" xfId="26011" xr:uid="{00000000-0005-0000-0000-00009B650000}"/>
    <cellStyle name="Normal 14 3 2 5" xfId="26012" xr:uid="{00000000-0005-0000-0000-00009C650000}"/>
    <cellStyle name="Normal 14 3 2 6" xfId="26013" xr:uid="{00000000-0005-0000-0000-00009D650000}"/>
    <cellStyle name="Normal 14 3 2 7" xfId="26014" xr:uid="{00000000-0005-0000-0000-00009E650000}"/>
    <cellStyle name="Normal 14 3 3" xfId="26015" xr:uid="{00000000-0005-0000-0000-00009F650000}"/>
    <cellStyle name="Normal 14 3 3 2" xfId="26016" xr:uid="{00000000-0005-0000-0000-0000A0650000}"/>
    <cellStyle name="Normal 14 3 4" xfId="26017" xr:uid="{00000000-0005-0000-0000-0000A1650000}"/>
    <cellStyle name="Normal 14 3 4 2" xfId="26018" xr:uid="{00000000-0005-0000-0000-0000A2650000}"/>
    <cellStyle name="Normal 14 3 5" xfId="26019" xr:uid="{00000000-0005-0000-0000-0000A3650000}"/>
    <cellStyle name="Normal 14 3 5 2" xfId="26020" xr:uid="{00000000-0005-0000-0000-0000A4650000}"/>
    <cellStyle name="Normal 14 3 6" xfId="26021" xr:uid="{00000000-0005-0000-0000-0000A5650000}"/>
    <cellStyle name="Normal 14 3 6 2" xfId="26022" xr:uid="{00000000-0005-0000-0000-0000A6650000}"/>
    <cellStyle name="Normal 14 3 7" xfId="26023" xr:uid="{00000000-0005-0000-0000-0000A7650000}"/>
    <cellStyle name="Normal 14 3 7 2" xfId="26024" xr:uid="{00000000-0005-0000-0000-0000A8650000}"/>
    <cellStyle name="Normal 14 3 8" xfId="26025" xr:uid="{00000000-0005-0000-0000-0000A9650000}"/>
    <cellStyle name="Normal 14 3 9" xfId="26026" xr:uid="{00000000-0005-0000-0000-0000AA650000}"/>
    <cellStyle name="Normal 14 30" xfId="26027" xr:uid="{00000000-0005-0000-0000-0000AB650000}"/>
    <cellStyle name="Normal 14 30 2" xfId="26028" xr:uid="{00000000-0005-0000-0000-0000AC650000}"/>
    <cellStyle name="Normal 14 31" xfId="26029" xr:uid="{00000000-0005-0000-0000-0000AD650000}"/>
    <cellStyle name="Normal 14 31 2" xfId="26030" xr:uid="{00000000-0005-0000-0000-0000AE650000}"/>
    <cellStyle name="Normal 14 32" xfId="26031" xr:uid="{00000000-0005-0000-0000-0000AF650000}"/>
    <cellStyle name="Normal 14 32 2" xfId="26032" xr:uid="{00000000-0005-0000-0000-0000B0650000}"/>
    <cellStyle name="Normal 14 33" xfId="26033" xr:uid="{00000000-0005-0000-0000-0000B1650000}"/>
    <cellStyle name="Normal 14 33 2" xfId="26034" xr:uid="{00000000-0005-0000-0000-0000B2650000}"/>
    <cellStyle name="Normal 14 34" xfId="26035" xr:uid="{00000000-0005-0000-0000-0000B3650000}"/>
    <cellStyle name="Normal 14 34 2" xfId="26036" xr:uid="{00000000-0005-0000-0000-0000B4650000}"/>
    <cellStyle name="Normal 14 35" xfId="26037" xr:uid="{00000000-0005-0000-0000-0000B5650000}"/>
    <cellStyle name="Normal 14 35 2" xfId="26038" xr:uid="{00000000-0005-0000-0000-0000B6650000}"/>
    <cellStyle name="Normal 14 35 3" xfId="26039" xr:uid="{00000000-0005-0000-0000-0000B7650000}"/>
    <cellStyle name="Normal 14 35 4" xfId="26040" xr:uid="{00000000-0005-0000-0000-0000B8650000}"/>
    <cellStyle name="Normal 14 36" xfId="26041" xr:uid="{00000000-0005-0000-0000-0000B9650000}"/>
    <cellStyle name="Normal 14 36 2" xfId="26042" xr:uid="{00000000-0005-0000-0000-0000BA650000}"/>
    <cellStyle name="Normal 14 36 3" xfId="26043" xr:uid="{00000000-0005-0000-0000-0000BB650000}"/>
    <cellStyle name="Normal 14 36 4" xfId="26044" xr:uid="{00000000-0005-0000-0000-0000BC650000}"/>
    <cellStyle name="Normal 14 37" xfId="26045" xr:uid="{00000000-0005-0000-0000-0000BD650000}"/>
    <cellStyle name="Normal 14 37 2" xfId="26046" xr:uid="{00000000-0005-0000-0000-0000BE650000}"/>
    <cellStyle name="Normal 14 37 3" xfId="26047" xr:uid="{00000000-0005-0000-0000-0000BF650000}"/>
    <cellStyle name="Normal 14 37 4" xfId="26048" xr:uid="{00000000-0005-0000-0000-0000C0650000}"/>
    <cellStyle name="Normal 14 38" xfId="26049" xr:uid="{00000000-0005-0000-0000-0000C1650000}"/>
    <cellStyle name="Normal 14 38 2" xfId="26050" xr:uid="{00000000-0005-0000-0000-0000C2650000}"/>
    <cellStyle name="Normal 14 38 3" xfId="26051" xr:uid="{00000000-0005-0000-0000-0000C3650000}"/>
    <cellStyle name="Normal 14 38 4" xfId="26052" xr:uid="{00000000-0005-0000-0000-0000C4650000}"/>
    <cellStyle name="Normal 14 39" xfId="26053" xr:uid="{00000000-0005-0000-0000-0000C5650000}"/>
    <cellStyle name="Normal 14 39 2" xfId="26054" xr:uid="{00000000-0005-0000-0000-0000C6650000}"/>
    <cellStyle name="Normal 14 39 3" xfId="26055" xr:uid="{00000000-0005-0000-0000-0000C7650000}"/>
    <cellStyle name="Normal 14 39 4" xfId="26056" xr:uid="{00000000-0005-0000-0000-0000C8650000}"/>
    <cellStyle name="Normal 14 4" xfId="26057" xr:uid="{00000000-0005-0000-0000-0000C9650000}"/>
    <cellStyle name="Normal 14 4 10" xfId="26058" xr:uid="{00000000-0005-0000-0000-0000CA650000}"/>
    <cellStyle name="Normal 14 4 11" xfId="26059" xr:uid="{00000000-0005-0000-0000-0000CB650000}"/>
    <cellStyle name="Normal 14 4 2" xfId="26060" xr:uid="{00000000-0005-0000-0000-0000CC650000}"/>
    <cellStyle name="Normal 14 4 2 2" xfId="26061" xr:uid="{00000000-0005-0000-0000-0000CD650000}"/>
    <cellStyle name="Normal 14 4 2 2 2" xfId="26062" xr:uid="{00000000-0005-0000-0000-0000CE650000}"/>
    <cellStyle name="Normal 14 4 2 2 2 2" xfId="26063" xr:uid="{00000000-0005-0000-0000-0000CF650000}"/>
    <cellStyle name="Normal 14 4 2 2 2 2 2" xfId="26064" xr:uid="{00000000-0005-0000-0000-0000D0650000}"/>
    <cellStyle name="Normal 14 4 2 3" xfId="26065" xr:uid="{00000000-0005-0000-0000-0000D1650000}"/>
    <cellStyle name="Normal 14 4 2 4" xfId="26066" xr:uid="{00000000-0005-0000-0000-0000D2650000}"/>
    <cellStyle name="Normal 14 4 2 5" xfId="26067" xr:uid="{00000000-0005-0000-0000-0000D3650000}"/>
    <cellStyle name="Normal 14 4 2 6" xfId="26068" xr:uid="{00000000-0005-0000-0000-0000D4650000}"/>
    <cellStyle name="Normal 14 4 2 7" xfId="26069" xr:uid="{00000000-0005-0000-0000-0000D5650000}"/>
    <cellStyle name="Normal 14 4 3" xfId="26070" xr:uid="{00000000-0005-0000-0000-0000D6650000}"/>
    <cellStyle name="Normal 14 4 3 2" xfId="26071" xr:uid="{00000000-0005-0000-0000-0000D7650000}"/>
    <cellStyle name="Normal 14 4 4" xfId="26072" xr:uid="{00000000-0005-0000-0000-0000D8650000}"/>
    <cellStyle name="Normal 14 4 4 2" xfId="26073" xr:uid="{00000000-0005-0000-0000-0000D9650000}"/>
    <cellStyle name="Normal 14 4 5" xfId="26074" xr:uid="{00000000-0005-0000-0000-0000DA650000}"/>
    <cellStyle name="Normal 14 4 5 2" xfId="26075" xr:uid="{00000000-0005-0000-0000-0000DB650000}"/>
    <cellStyle name="Normal 14 4 6" xfId="26076" xr:uid="{00000000-0005-0000-0000-0000DC650000}"/>
    <cellStyle name="Normal 14 4 6 2" xfId="26077" xr:uid="{00000000-0005-0000-0000-0000DD650000}"/>
    <cellStyle name="Normal 14 4 7" xfId="26078" xr:uid="{00000000-0005-0000-0000-0000DE650000}"/>
    <cellStyle name="Normal 14 4 7 2" xfId="26079" xr:uid="{00000000-0005-0000-0000-0000DF650000}"/>
    <cellStyle name="Normal 14 4 8" xfId="26080" xr:uid="{00000000-0005-0000-0000-0000E0650000}"/>
    <cellStyle name="Normal 14 4 9" xfId="26081" xr:uid="{00000000-0005-0000-0000-0000E1650000}"/>
    <cellStyle name="Normal 14 40" xfId="26082" xr:uid="{00000000-0005-0000-0000-0000E2650000}"/>
    <cellStyle name="Normal 14 41" xfId="26083" xr:uid="{00000000-0005-0000-0000-0000E3650000}"/>
    <cellStyle name="Normal 14 5" xfId="26084" xr:uid="{00000000-0005-0000-0000-0000E4650000}"/>
    <cellStyle name="Normal 14 5 2" xfId="26085" xr:uid="{00000000-0005-0000-0000-0000E5650000}"/>
    <cellStyle name="Normal 14 5 2 2" xfId="26086" xr:uid="{00000000-0005-0000-0000-0000E6650000}"/>
    <cellStyle name="Normal 14 5 2 3" xfId="26087" xr:uid="{00000000-0005-0000-0000-0000E7650000}"/>
    <cellStyle name="Normal 14 5 3" xfId="26088" xr:uid="{00000000-0005-0000-0000-0000E8650000}"/>
    <cellStyle name="Normal 14 5 4" xfId="26089" xr:uid="{00000000-0005-0000-0000-0000E9650000}"/>
    <cellStyle name="Normal 14 5 5" xfId="26090" xr:uid="{00000000-0005-0000-0000-0000EA650000}"/>
    <cellStyle name="Normal 14 5 6" xfId="26091" xr:uid="{00000000-0005-0000-0000-0000EB650000}"/>
    <cellStyle name="Normal 14 6" xfId="26092" xr:uid="{00000000-0005-0000-0000-0000EC650000}"/>
    <cellStyle name="Normal 14 6 2" xfId="26093" xr:uid="{00000000-0005-0000-0000-0000ED650000}"/>
    <cellStyle name="Normal 14 6 2 2" xfId="26094" xr:uid="{00000000-0005-0000-0000-0000EE650000}"/>
    <cellStyle name="Normal 14 6 2 2 2" xfId="26095" xr:uid="{00000000-0005-0000-0000-0000EF650000}"/>
    <cellStyle name="Normal 14 6 2 2 2 2" xfId="26096" xr:uid="{00000000-0005-0000-0000-0000F0650000}"/>
    <cellStyle name="Normal 14 6 2 3" xfId="26097" xr:uid="{00000000-0005-0000-0000-0000F1650000}"/>
    <cellStyle name="Normal 14 6 3" xfId="26098" xr:uid="{00000000-0005-0000-0000-0000F2650000}"/>
    <cellStyle name="Normal 14 6 4" xfId="26099" xr:uid="{00000000-0005-0000-0000-0000F3650000}"/>
    <cellStyle name="Normal 14 6 5" xfId="26100" xr:uid="{00000000-0005-0000-0000-0000F4650000}"/>
    <cellStyle name="Normal 14 6 6" xfId="26101" xr:uid="{00000000-0005-0000-0000-0000F5650000}"/>
    <cellStyle name="Normal 14 6 7" xfId="26102" xr:uid="{00000000-0005-0000-0000-0000F6650000}"/>
    <cellStyle name="Normal 14 7" xfId="26103" xr:uid="{00000000-0005-0000-0000-0000F7650000}"/>
    <cellStyle name="Normal 14 7 2" xfId="26104" xr:uid="{00000000-0005-0000-0000-0000F8650000}"/>
    <cellStyle name="Normal 14 8" xfId="26105" xr:uid="{00000000-0005-0000-0000-0000F9650000}"/>
    <cellStyle name="Normal 14 8 2" xfId="26106" xr:uid="{00000000-0005-0000-0000-0000FA650000}"/>
    <cellStyle name="Normal 14 9" xfId="26107" xr:uid="{00000000-0005-0000-0000-0000FB650000}"/>
    <cellStyle name="Normal 14 9 2" xfId="26108" xr:uid="{00000000-0005-0000-0000-0000FC650000}"/>
    <cellStyle name="Normal 140" xfId="26109" xr:uid="{00000000-0005-0000-0000-0000FD650000}"/>
    <cellStyle name="Normal 140 10" xfId="26110" xr:uid="{00000000-0005-0000-0000-0000FE650000}"/>
    <cellStyle name="Normal 140 2" xfId="26111" xr:uid="{00000000-0005-0000-0000-0000FF650000}"/>
    <cellStyle name="Normal 140 2 2" xfId="26112" xr:uid="{00000000-0005-0000-0000-000000660000}"/>
    <cellStyle name="Normal 140 2 2 2" xfId="26113" xr:uid="{00000000-0005-0000-0000-000001660000}"/>
    <cellStyle name="Normal 140 2 2 3" xfId="26114" xr:uid="{00000000-0005-0000-0000-000002660000}"/>
    <cellStyle name="Normal 140 2 3" xfId="26115" xr:uid="{00000000-0005-0000-0000-000003660000}"/>
    <cellStyle name="Normal 140 2 4" xfId="26116" xr:uid="{00000000-0005-0000-0000-000004660000}"/>
    <cellStyle name="Normal 140 2 5" xfId="26117" xr:uid="{00000000-0005-0000-0000-000005660000}"/>
    <cellStyle name="Normal 140 2 6" xfId="26118" xr:uid="{00000000-0005-0000-0000-000006660000}"/>
    <cellStyle name="Normal 140 3" xfId="26119" xr:uid="{00000000-0005-0000-0000-000007660000}"/>
    <cellStyle name="Normal 140 3 2" xfId="26120" xr:uid="{00000000-0005-0000-0000-000008660000}"/>
    <cellStyle name="Normal 140 3 2 2" xfId="26121" xr:uid="{00000000-0005-0000-0000-000009660000}"/>
    <cellStyle name="Normal 140 3 2 3" xfId="26122" xr:uid="{00000000-0005-0000-0000-00000A660000}"/>
    <cellStyle name="Normal 140 3 3" xfId="26123" xr:uid="{00000000-0005-0000-0000-00000B660000}"/>
    <cellStyle name="Normal 140 3 4" xfId="26124" xr:uid="{00000000-0005-0000-0000-00000C660000}"/>
    <cellStyle name="Normal 140 3 5" xfId="26125" xr:uid="{00000000-0005-0000-0000-00000D660000}"/>
    <cellStyle name="Normal 140 3 6" xfId="26126" xr:uid="{00000000-0005-0000-0000-00000E660000}"/>
    <cellStyle name="Normal 140 4" xfId="26127" xr:uid="{00000000-0005-0000-0000-00000F660000}"/>
    <cellStyle name="Normal 140 4 2" xfId="26128" xr:uid="{00000000-0005-0000-0000-000010660000}"/>
    <cellStyle name="Normal 140 4 2 2" xfId="26129" xr:uid="{00000000-0005-0000-0000-000011660000}"/>
    <cellStyle name="Normal 140 4 2 3" xfId="26130" xr:uid="{00000000-0005-0000-0000-000012660000}"/>
    <cellStyle name="Normal 140 4 3" xfId="26131" xr:uid="{00000000-0005-0000-0000-000013660000}"/>
    <cellStyle name="Normal 140 4 4" xfId="26132" xr:uid="{00000000-0005-0000-0000-000014660000}"/>
    <cellStyle name="Normal 140 4 5" xfId="26133" xr:uid="{00000000-0005-0000-0000-000015660000}"/>
    <cellStyle name="Normal 140 4 6" xfId="26134" xr:uid="{00000000-0005-0000-0000-000016660000}"/>
    <cellStyle name="Normal 140 5" xfId="26135" xr:uid="{00000000-0005-0000-0000-000017660000}"/>
    <cellStyle name="Normal 140 5 2" xfId="26136" xr:uid="{00000000-0005-0000-0000-000018660000}"/>
    <cellStyle name="Normal 140 5 2 2" xfId="26137" xr:uid="{00000000-0005-0000-0000-000019660000}"/>
    <cellStyle name="Normal 140 5 2 3" xfId="26138" xr:uid="{00000000-0005-0000-0000-00001A660000}"/>
    <cellStyle name="Normal 140 5 3" xfId="26139" xr:uid="{00000000-0005-0000-0000-00001B660000}"/>
    <cellStyle name="Normal 140 5 4" xfId="26140" xr:uid="{00000000-0005-0000-0000-00001C660000}"/>
    <cellStyle name="Normal 140 5 5" xfId="26141" xr:uid="{00000000-0005-0000-0000-00001D660000}"/>
    <cellStyle name="Normal 140 5 6" xfId="26142" xr:uid="{00000000-0005-0000-0000-00001E660000}"/>
    <cellStyle name="Normal 140 6" xfId="26143" xr:uid="{00000000-0005-0000-0000-00001F660000}"/>
    <cellStyle name="Normal 140 6 2" xfId="26144" xr:uid="{00000000-0005-0000-0000-000020660000}"/>
    <cellStyle name="Normal 140 6 3" xfId="26145" xr:uid="{00000000-0005-0000-0000-000021660000}"/>
    <cellStyle name="Normal 140 7" xfId="26146" xr:uid="{00000000-0005-0000-0000-000022660000}"/>
    <cellStyle name="Normal 140 8" xfId="26147" xr:uid="{00000000-0005-0000-0000-000023660000}"/>
    <cellStyle name="Normal 140 9" xfId="26148" xr:uid="{00000000-0005-0000-0000-000024660000}"/>
    <cellStyle name="Normal 141" xfId="26149" xr:uid="{00000000-0005-0000-0000-000025660000}"/>
    <cellStyle name="Normal 141 10" xfId="26150" xr:uid="{00000000-0005-0000-0000-000026660000}"/>
    <cellStyle name="Normal 141 2" xfId="26151" xr:uid="{00000000-0005-0000-0000-000027660000}"/>
    <cellStyle name="Normal 141 2 2" xfId="26152" xr:uid="{00000000-0005-0000-0000-000028660000}"/>
    <cellStyle name="Normal 141 2 2 2" xfId="26153" xr:uid="{00000000-0005-0000-0000-000029660000}"/>
    <cellStyle name="Normal 141 2 2 3" xfId="26154" xr:uid="{00000000-0005-0000-0000-00002A660000}"/>
    <cellStyle name="Normal 141 2 3" xfId="26155" xr:uid="{00000000-0005-0000-0000-00002B660000}"/>
    <cellStyle name="Normal 141 2 4" xfId="26156" xr:uid="{00000000-0005-0000-0000-00002C660000}"/>
    <cellStyle name="Normal 141 2 5" xfId="26157" xr:uid="{00000000-0005-0000-0000-00002D660000}"/>
    <cellStyle name="Normal 141 2 6" xfId="26158" xr:uid="{00000000-0005-0000-0000-00002E660000}"/>
    <cellStyle name="Normal 141 3" xfId="26159" xr:uid="{00000000-0005-0000-0000-00002F660000}"/>
    <cellStyle name="Normal 141 3 2" xfId="26160" xr:uid="{00000000-0005-0000-0000-000030660000}"/>
    <cellStyle name="Normal 141 3 2 2" xfId="26161" xr:uid="{00000000-0005-0000-0000-000031660000}"/>
    <cellStyle name="Normal 141 3 2 3" xfId="26162" xr:uid="{00000000-0005-0000-0000-000032660000}"/>
    <cellStyle name="Normal 141 3 3" xfId="26163" xr:uid="{00000000-0005-0000-0000-000033660000}"/>
    <cellStyle name="Normal 141 3 4" xfId="26164" xr:uid="{00000000-0005-0000-0000-000034660000}"/>
    <cellStyle name="Normal 141 3 5" xfId="26165" xr:uid="{00000000-0005-0000-0000-000035660000}"/>
    <cellStyle name="Normal 141 3 6" xfId="26166" xr:uid="{00000000-0005-0000-0000-000036660000}"/>
    <cellStyle name="Normal 141 4" xfId="26167" xr:uid="{00000000-0005-0000-0000-000037660000}"/>
    <cellStyle name="Normal 141 4 2" xfId="26168" xr:uid="{00000000-0005-0000-0000-000038660000}"/>
    <cellStyle name="Normal 141 4 2 2" xfId="26169" xr:uid="{00000000-0005-0000-0000-000039660000}"/>
    <cellStyle name="Normal 141 4 2 3" xfId="26170" xr:uid="{00000000-0005-0000-0000-00003A660000}"/>
    <cellStyle name="Normal 141 4 3" xfId="26171" xr:uid="{00000000-0005-0000-0000-00003B660000}"/>
    <cellStyle name="Normal 141 4 4" xfId="26172" xr:uid="{00000000-0005-0000-0000-00003C660000}"/>
    <cellStyle name="Normal 141 4 5" xfId="26173" xr:uid="{00000000-0005-0000-0000-00003D660000}"/>
    <cellStyle name="Normal 141 4 6" xfId="26174" xr:uid="{00000000-0005-0000-0000-00003E660000}"/>
    <cellStyle name="Normal 141 5" xfId="26175" xr:uid="{00000000-0005-0000-0000-00003F660000}"/>
    <cellStyle name="Normal 141 5 2" xfId="26176" xr:uid="{00000000-0005-0000-0000-000040660000}"/>
    <cellStyle name="Normal 141 5 2 2" xfId="26177" xr:uid="{00000000-0005-0000-0000-000041660000}"/>
    <cellStyle name="Normal 141 5 2 3" xfId="26178" xr:uid="{00000000-0005-0000-0000-000042660000}"/>
    <cellStyle name="Normal 141 5 3" xfId="26179" xr:uid="{00000000-0005-0000-0000-000043660000}"/>
    <cellStyle name="Normal 141 5 4" xfId="26180" xr:uid="{00000000-0005-0000-0000-000044660000}"/>
    <cellStyle name="Normal 141 5 5" xfId="26181" xr:uid="{00000000-0005-0000-0000-000045660000}"/>
    <cellStyle name="Normal 141 5 6" xfId="26182" xr:uid="{00000000-0005-0000-0000-000046660000}"/>
    <cellStyle name="Normal 141 6" xfId="26183" xr:uid="{00000000-0005-0000-0000-000047660000}"/>
    <cellStyle name="Normal 141 6 2" xfId="26184" xr:uid="{00000000-0005-0000-0000-000048660000}"/>
    <cellStyle name="Normal 141 6 3" xfId="26185" xr:uid="{00000000-0005-0000-0000-000049660000}"/>
    <cellStyle name="Normal 141 7" xfId="26186" xr:uid="{00000000-0005-0000-0000-00004A660000}"/>
    <cellStyle name="Normal 141 8" xfId="26187" xr:uid="{00000000-0005-0000-0000-00004B660000}"/>
    <cellStyle name="Normal 141 9" xfId="26188" xr:uid="{00000000-0005-0000-0000-00004C660000}"/>
    <cellStyle name="Normal 142" xfId="26189" xr:uid="{00000000-0005-0000-0000-00004D660000}"/>
    <cellStyle name="Normal 142 10" xfId="26190" xr:uid="{00000000-0005-0000-0000-00004E660000}"/>
    <cellStyle name="Normal 142 2" xfId="26191" xr:uid="{00000000-0005-0000-0000-00004F660000}"/>
    <cellStyle name="Normal 142 2 2" xfId="26192" xr:uid="{00000000-0005-0000-0000-000050660000}"/>
    <cellStyle name="Normal 142 2 2 2" xfId="26193" xr:uid="{00000000-0005-0000-0000-000051660000}"/>
    <cellStyle name="Normal 142 2 2 3" xfId="26194" xr:uid="{00000000-0005-0000-0000-000052660000}"/>
    <cellStyle name="Normal 142 2 3" xfId="26195" xr:uid="{00000000-0005-0000-0000-000053660000}"/>
    <cellStyle name="Normal 142 2 4" xfId="26196" xr:uid="{00000000-0005-0000-0000-000054660000}"/>
    <cellStyle name="Normal 142 2 5" xfId="26197" xr:uid="{00000000-0005-0000-0000-000055660000}"/>
    <cellStyle name="Normal 142 2 6" xfId="26198" xr:uid="{00000000-0005-0000-0000-000056660000}"/>
    <cellStyle name="Normal 142 3" xfId="26199" xr:uid="{00000000-0005-0000-0000-000057660000}"/>
    <cellStyle name="Normal 142 3 2" xfId="26200" xr:uid="{00000000-0005-0000-0000-000058660000}"/>
    <cellStyle name="Normal 142 3 2 2" xfId="26201" xr:uid="{00000000-0005-0000-0000-000059660000}"/>
    <cellStyle name="Normal 142 3 2 3" xfId="26202" xr:uid="{00000000-0005-0000-0000-00005A660000}"/>
    <cellStyle name="Normal 142 3 3" xfId="26203" xr:uid="{00000000-0005-0000-0000-00005B660000}"/>
    <cellStyle name="Normal 142 3 4" xfId="26204" xr:uid="{00000000-0005-0000-0000-00005C660000}"/>
    <cellStyle name="Normal 142 3 5" xfId="26205" xr:uid="{00000000-0005-0000-0000-00005D660000}"/>
    <cellStyle name="Normal 142 3 6" xfId="26206" xr:uid="{00000000-0005-0000-0000-00005E660000}"/>
    <cellStyle name="Normal 142 4" xfId="26207" xr:uid="{00000000-0005-0000-0000-00005F660000}"/>
    <cellStyle name="Normal 142 4 2" xfId="26208" xr:uid="{00000000-0005-0000-0000-000060660000}"/>
    <cellStyle name="Normal 142 4 2 2" xfId="26209" xr:uid="{00000000-0005-0000-0000-000061660000}"/>
    <cellStyle name="Normal 142 4 2 3" xfId="26210" xr:uid="{00000000-0005-0000-0000-000062660000}"/>
    <cellStyle name="Normal 142 4 3" xfId="26211" xr:uid="{00000000-0005-0000-0000-000063660000}"/>
    <cellStyle name="Normal 142 4 4" xfId="26212" xr:uid="{00000000-0005-0000-0000-000064660000}"/>
    <cellStyle name="Normal 142 4 5" xfId="26213" xr:uid="{00000000-0005-0000-0000-000065660000}"/>
    <cellStyle name="Normal 142 4 6" xfId="26214" xr:uid="{00000000-0005-0000-0000-000066660000}"/>
    <cellStyle name="Normal 142 5" xfId="26215" xr:uid="{00000000-0005-0000-0000-000067660000}"/>
    <cellStyle name="Normal 142 5 2" xfId="26216" xr:uid="{00000000-0005-0000-0000-000068660000}"/>
    <cellStyle name="Normal 142 5 2 2" xfId="26217" xr:uid="{00000000-0005-0000-0000-000069660000}"/>
    <cellStyle name="Normal 142 5 2 3" xfId="26218" xr:uid="{00000000-0005-0000-0000-00006A660000}"/>
    <cellStyle name="Normal 142 5 3" xfId="26219" xr:uid="{00000000-0005-0000-0000-00006B660000}"/>
    <cellStyle name="Normal 142 5 4" xfId="26220" xr:uid="{00000000-0005-0000-0000-00006C660000}"/>
    <cellStyle name="Normal 142 5 5" xfId="26221" xr:uid="{00000000-0005-0000-0000-00006D660000}"/>
    <cellStyle name="Normal 142 5 6" xfId="26222" xr:uid="{00000000-0005-0000-0000-00006E660000}"/>
    <cellStyle name="Normal 142 6" xfId="26223" xr:uid="{00000000-0005-0000-0000-00006F660000}"/>
    <cellStyle name="Normal 142 6 2" xfId="26224" xr:uid="{00000000-0005-0000-0000-000070660000}"/>
    <cellStyle name="Normal 142 6 3" xfId="26225" xr:uid="{00000000-0005-0000-0000-000071660000}"/>
    <cellStyle name="Normal 142 7" xfId="26226" xr:uid="{00000000-0005-0000-0000-000072660000}"/>
    <cellStyle name="Normal 142 8" xfId="26227" xr:uid="{00000000-0005-0000-0000-000073660000}"/>
    <cellStyle name="Normal 142 9" xfId="26228" xr:uid="{00000000-0005-0000-0000-000074660000}"/>
    <cellStyle name="Normal 143" xfId="26229" xr:uid="{00000000-0005-0000-0000-000075660000}"/>
    <cellStyle name="Normal 143 10" xfId="26230" xr:uid="{00000000-0005-0000-0000-000076660000}"/>
    <cellStyle name="Normal 143 2" xfId="26231" xr:uid="{00000000-0005-0000-0000-000077660000}"/>
    <cellStyle name="Normal 143 2 2" xfId="26232" xr:uid="{00000000-0005-0000-0000-000078660000}"/>
    <cellStyle name="Normal 143 2 2 2" xfId="26233" xr:uid="{00000000-0005-0000-0000-000079660000}"/>
    <cellStyle name="Normal 143 2 2 3" xfId="26234" xr:uid="{00000000-0005-0000-0000-00007A660000}"/>
    <cellStyle name="Normal 143 2 3" xfId="26235" xr:uid="{00000000-0005-0000-0000-00007B660000}"/>
    <cellStyle name="Normal 143 2 4" xfId="26236" xr:uid="{00000000-0005-0000-0000-00007C660000}"/>
    <cellStyle name="Normal 143 2 5" xfId="26237" xr:uid="{00000000-0005-0000-0000-00007D660000}"/>
    <cellStyle name="Normal 143 2 6" xfId="26238" xr:uid="{00000000-0005-0000-0000-00007E660000}"/>
    <cellStyle name="Normal 143 3" xfId="26239" xr:uid="{00000000-0005-0000-0000-00007F660000}"/>
    <cellStyle name="Normal 143 3 2" xfId="26240" xr:uid="{00000000-0005-0000-0000-000080660000}"/>
    <cellStyle name="Normal 143 3 2 2" xfId="26241" xr:uid="{00000000-0005-0000-0000-000081660000}"/>
    <cellStyle name="Normal 143 3 2 3" xfId="26242" xr:uid="{00000000-0005-0000-0000-000082660000}"/>
    <cellStyle name="Normal 143 3 3" xfId="26243" xr:uid="{00000000-0005-0000-0000-000083660000}"/>
    <cellStyle name="Normal 143 3 4" xfId="26244" xr:uid="{00000000-0005-0000-0000-000084660000}"/>
    <cellStyle name="Normal 143 3 5" xfId="26245" xr:uid="{00000000-0005-0000-0000-000085660000}"/>
    <cellStyle name="Normal 143 3 6" xfId="26246" xr:uid="{00000000-0005-0000-0000-000086660000}"/>
    <cellStyle name="Normal 143 4" xfId="26247" xr:uid="{00000000-0005-0000-0000-000087660000}"/>
    <cellStyle name="Normal 143 4 2" xfId="26248" xr:uid="{00000000-0005-0000-0000-000088660000}"/>
    <cellStyle name="Normal 143 4 2 2" xfId="26249" xr:uid="{00000000-0005-0000-0000-000089660000}"/>
    <cellStyle name="Normal 143 4 2 3" xfId="26250" xr:uid="{00000000-0005-0000-0000-00008A660000}"/>
    <cellStyle name="Normal 143 4 3" xfId="26251" xr:uid="{00000000-0005-0000-0000-00008B660000}"/>
    <cellStyle name="Normal 143 4 4" xfId="26252" xr:uid="{00000000-0005-0000-0000-00008C660000}"/>
    <cellStyle name="Normal 143 4 5" xfId="26253" xr:uid="{00000000-0005-0000-0000-00008D660000}"/>
    <cellStyle name="Normal 143 4 6" xfId="26254" xr:uid="{00000000-0005-0000-0000-00008E660000}"/>
    <cellStyle name="Normal 143 5" xfId="26255" xr:uid="{00000000-0005-0000-0000-00008F660000}"/>
    <cellStyle name="Normal 143 5 2" xfId="26256" xr:uid="{00000000-0005-0000-0000-000090660000}"/>
    <cellStyle name="Normal 143 5 2 2" xfId="26257" xr:uid="{00000000-0005-0000-0000-000091660000}"/>
    <cellStyle name="Normal 143 5 2 3" xfId="26258" xr:uid="{00000000-0005-0000-0000-000092660000}"/>
    <cellStyle name="Normal 143 5 3" xfId="26259" xr:uid="{00000000-0005-0000-0000-000093660000}"/>
    <cellStyle name="Normal 143 5 4" xfId="26260" xr:uid="{00000000-0005-0000-0000-000094660000}"/>
    <cellStyle name="Normal 143 5 5" xfId="26261" xr:uid="{00000000-0005-0000-0000-000095660000}"/>
    <cellStyle name="Normal 143 5 6" xfId="26262" xr:uid="{00000000-0005-0000-0000-000096660000}"/>
    <cellStyle name="Normal 143 6" xfId="26263" xr:uid="{00000000-0005-0000-0000-000097660000}"/>
    <cellStyle name="Normal 143 6 2" xfId="26264" xr:uid="{00000000-0005-0000-0000-000098660000}"/>
    <cellStyle name="Normal 143 6 3" xfId="26265" xr:uid="{00000000-0005-0000-0000-000099660000}"/>
    <cellStyle name="Normal 143 7" xfId="26266" xr:uid="{00000000-0005-0000-0000-00009A660000}"/>
    <cellStyle name="Normal 143 8" xfId="26267" xr:uid="{00000000-0005-0000-0000-00009B660000}"/>
    <cellStyle name="Normal 143 9" xfId="26268" xr:uid="{00000000-0005-0000-0000-00009C660000}"/>
    <cellStyle name="Normal 144" xfId="26269" xr:uid="{00000000-0005-0000-0000-00009D660000}"/>
    <cellStyle name="Normal 144 10" xfId="26270" xr:uid="{00000000-0005-0000-0000-00009E660000}"/>
    <cellStyle name="Normal 144 2" xfId="26271" xr:uid="{00000000-0005-0000-0000-00009F660000}"/>
    <cellStyle name="Normal 144 2 2" xfId="26272" xr:uid="{00000000-0005-0000-0000-0000A0660000}"/>
    <cellStyle name="Normal 144 2 2 2" xfId="26273" xr:uid="{00000000-0005-0000-0000-0000A1660000}"/>
    <cellStyle name="Normal 144 2 2 3" xfId="26274" xr:uid="{00000000-0005-0000-0000-0000A2660000}"/>
    <cellStyle name="Normal 144 2 3" xfId="26275" xr:uid="{00000000-0005-0000-0000-0000A3660000}"/>
    <cellStyle name="Normal 144 2 4" xfId="26276" xr:uid="{00000000-0005-0000-0000-0000A4660000}"/>
    <cellStyle name="Normal 144 2 5" xfId="26277" xr:uid="{00000000-0005-0000-0000-0000A5660000}"/>
    <cellStyle name="Normal 144 2 6" xfId="26278" xr:uid="{00000000-0005-0000-0000-0000A6660000}"/>
    <cellStyle name="Normal 144 3" xfId="26279" xr:uid="{00000000-0005-0000-0000-0000A7660000}"/>
    <cellStyle name="Normal 144 3 2" xfId="26280" xr:uid="{00000000-0005-0000-0000-0000A8660000}"/>
    <cellStyle name="Normal 144 3 2 2" xfId="26281" xr:uid="{00000000-0005-0000-0000-0000A9660000}"/>
    <cellStyle name="Normal 144 3 2 3" xfId="26282" xr:uid="{00000000-0005-0000-0000-0000AA660000}"/>
    <cellStyle name="Normal 144 3 3" xfId="26283" xr:uid="{00000000-0005-0000-0000-0000AB660000}"/>
    <cellStyle name="Normal 144 3 4" xfId="26284" xr:uid="{00000000-0005-0000-0000-0000AC660000}"/>
    <cellStyle name="Normal 144 3 5" xfId="26285" xr:uid="{00000000-0005-0000-0000-0000AD660000}"/>
    <cellStyle name="Normal 144 3 6" xfId="26286" xr:uid="{00000000-0005-0000-0000-0000AE660000}"/>
    <cellStyle name="Normal 144 4" xfId="26287" xr:uid="{00000000-0005-0000-0000-0000AF660000}"/>
    <cellStyle name="Normal 144 4 2" xfId="26288" xr:uid="{00000000-0005-0000-0000-0000B0660000}"/>
    <cellStyle name="Normal 144 4 2 2" xfId="26289" xr:uid="{00000000-0005-0000-0000-0000B1660000}"/>
    <cellStyle name="Normal 144 4 2 3" xfId="26290" xr:uid="{00000000-0005-0000-0000-0000B2660000}"/>
    <cellStyle name="Normal 144 4 3" xfId="26291" xr:uid="{00000000-0005-0000-0000-0000B3660000}"/>
    <cellStyle name="Normal 144 4 4" xfId="26292" xr:uid="{00000000-0005-0000-0000-0000B4660000}"/>
    <cellStyle name="Normal 144 4 5" xfId="26293" xr:uid="{00000000-0005-0000-0000-0000B5660000}"/>
    <cellStyle name="Normal 144 4 6" xfId="26294" xr:uid="{00000000-0005-0000-0000-0000B6660000}"/>
    <cellStyle name="Normal 144 5" xfId="26295" xr:uid="{00000000-0005-0000-0000-0000B7660000}"/>
    <cellStyle name="Normal 144 5 2" xfId="26296" xr:uid="{00000000-0005-0000-0000-0000B8660000}"/>
    <cellStyle name="Normal 144 5 2 2" xfId="26297" xr:uid="{00000000-0005-0000-0000-0000B9660000}"/>
    <cellStyle name="Normal 144 5 2 3" xfId="26298" xr:uid="{00000000-0005-0000-0000-0000BA660000}"/>
    <cellStyle name="Normal 144 5 3" xfId="26299" xr:uid="{00000000-0005-0000-0000-0000BB660000}"/>
    <cellStyle name="Normal 144 5 4" xfId="26300" xr:uid="{00000000-0005-0000-0000-0000BC660000}"/>
    <cellStyle name="Normal 144 5 5" xfId="26301" xr:uid="{00000000-0005-0000-0000-0000BD660000}"/>
    <cellStyle name="Normal 144 5 6" xfId="26302" xr:uid="{00000000-0005-0000-0000-0000BE660000}"/>
    <cellStyle name="Normal 144 6" xfId="26303" xr:uid="{00000000-0005-0000-0000-0000BF660000}"/>
    <cellStyle name="Normal 144 6 2" xfId="26304" xr:uid="{00000000-0005-0000-0000-0000C0660000}"/>
    <cellStyle name="Normal 144 6 3" xfId="26305" xr:uid="{00000000-0005-0000-0000-0000C1660000}"/>
    <cellStyle name="Normal 144 7" xfId="26306" xr:uid="{00000000-0005-0000-0000-0000C2660000}"/>
    <cellStyle name="Normal 144 8" xfId="26307" xr:uid="{00000000-0005-0000-0000-0000C3660000}"/>
    <cellStyle name="Normal 144 9" xfId="26308" xr:uid="{00000000-0005-0000-0000-0000C4660000}"/>
    <cellStyle name="Normal 145" xfId="26309" xr:uid="{00000000-0005-0000-0000-0000C5660000}"/>
    <cellStyle name="Normal 145 10" xfId="26310" xr:uid="{00000000-0005-0000-0000-0000C6660000}"/>
    <cellStyle name="Normal 145 2" xfId="26311" xr:uid="{00000000-0005-0000-0000-0000C7660000}"/>
    <cellStyle name="Normal 145 2 2" xfId="26312" xr:uid="{00000000-0005-0000-0000-0000C8660000}"/>
    <cellStyle name="Normal 145 2 2 2" xfId="26313" xr:uid="{00000000-0005-0000-0000-0000C9660000}"/>
    <cellStyle name="Normal 145 2 2 3" xfId="26314" xr:uid="{00000000-0005-0000-0000-0000CA660000}"/>
    <cellStyle name="Normal 145 2 3" xfId="26315" xr:uid="{00000000-0005-0000-0000-0000CB660000}"/>
    <cellStyle name="Normal 145 2 4" xfId="26316" xr:uid="{00000000-0005-0000-0000-0000CC660000}"/>
    <cellStyle name="Normal 145 2 5" xfId="26317" xr:uid="{00000000-0005-0000-0000-0000CD660000}"/>
    <cellStyle name="Normal 145 2 6" xfId="26318" xr:uid="{00000000-0005-0000-0000-0000CE660000}"/>
    <cellStyle name="Normal 145 3" xfId="26319" xr:uid="{00000000-0005-0000-0000-0000CF660000}"/>
    <cellStyle name="Normal 145 3 2" xfId="26320" xr:uid="{00000000-0005-0000-0000-0000D0660000}"/>
    <cellStyle name="Normal 145 3 2 2" xfId="26321" xr:uid="{00000000-0005-0000-0000-0000D1660000}"/>
    <cellStyle name="Normal 145 3 2 3" xfId="26322" xr:uid="{00000000-0005-0000-0000-0000D2660000}"/>
    <cellStyle name="Normal 145 3 3" xfId="26323" xr:uid="{00000000-0005-0000-0000-0000D3660000}"/>
    <cellStyle name="Normal 145 3 4" xfId="26324" xr:uid="{00000000-0005-0000-0000-0000D4660000}"/>
    <cellStyle name="Normal 145 3 5" xfId="26325" xr:uid="{00000000-0005-0000-0000-0000D5660000}"/>
    <cellStyle name="Normal 145 3 6" xfId="26326" xr:uid="{00000000-0005-0000-0000-0000D6660000}"/>
    <cellStyle name="Normal 145 4" xfId="26327" xr:uid="{00000000-0005-0000-0000-0000D7660000}"/>
    <cellStyle name="Normal 145 4 2" xfId="26328" xr:uid="{00000000-0005-0000-0000-0000D8660000}"/>
    <cellStyle name="Normal 145 4 2 2" xfId="26329" xr:uid="{00000000-0005-0000-0000-0000D9660000}"/>
    <cellStyle name="Normal 145 4 2 3" xfId="26330" xr:uid="{00000000-0005-0000-0000-0000DA660000}"/>
    <cellStyle name="Normal 145 4 3" xfId="26331" xr:uid="{00000000-0005-0000-0000-0000DB660000}"/>
    <cellStyle name="Normal 145 4 4" xfId="26332" xr:uid="{00000000-0005-0000-0000-0000DC660000}"/>
    <cellStyle name="Normal 145 4 5" xfId="26333" xr:uid="{00000000-0005-0000-0000-0000DD660000}"/>
    <cellStyle name="Normal 145 4 6" xfId="26334" xr:uid="{00000000-0005-0000-0000-0000DE660000}"/>
    <cellStyle name="Normal 145 5" xfId="26335" xr:uid="{00000000-0005-0000-0000-0000DF660000}"/>
    <cellStyle name="Normal 145 5 2" xfId="26336" xr:uid="{00000000-0005-0000-0000-0000E0660000}"/>
    <cellStyle name="Normal 145 5 2 2" xfId="26337" xr:uid="{00000000-0005-0000-0000-0000E1660000}"/>
    <cellStyle name="Normal 145 5 2 3" xfId="26338" xr:uid="{00000000-0005-0000-0000-0000E2660000}"/>
    <cellStyle name="Normal 145 5 3" xfId="26339" xr:uid="{00000000-0005-0000-0000-0000E3660000}"/>
    <cellStyle name="Normal 145 5 4" xfId="26340" xr:uid="{00000000-0005-0000-0000-0000E4660000}"/>
    <cellStyle name="Normal 145 5 5" xfId="26341" xr:uid="{00000000-0005-0000-0000-0000E5660000}"/>
    <cellStyle name="Normal 145 5 6" xfId="26342" xr:uid="{00000000-0005-0000-0000-0000E6660000}"/>
    <cellStyle name="Normal 145 6" xfId="26343" xr:uid="{00000000-0005-0000-0000-0000E7660000}"/>
    <cellStyle name="Normal 145 6 2" xfId="26344" xr:uid="{00000000-0005-0000-0000-0000E8660000}"/>
    <cellStyle name="Normal 145 6 3" xfId="26345" xr:uid="{00000000-0005-0000-0000-0000E9660000}"/>
    <cellStyle name="Normal 145 7" xfId="26346" xr:uid="{00000000-0005-0000-0000-0000EA660000}"/>
    <cellStyle name="Normal 145 8" xfId="26347" xr:uid="{00000000-0005-0000-0000-0000EB660000}"/>
    <cellStyle name="Normal 145 9" xfId="26348" xr:uid="{00000000-0005-0000-0000-0000EC660000}"/>
    <cellStyle name="Normal 146" xfId="26349" xr:uid="{00000000-0005-0000-0000-0000ED660000}"/>
    <cellStyle name="Normal 146 10" xfId="26350" xr:uid="{00000000-0005-0000-0000-0000EE660000}"/>
    <cellStyle name="Normal 146 2" xfId="26351" xr:uid="{00000000-0005-0000-0000-0000EF660000}"/>
    <cellStyle name="Normal 146 2 2" xfId="26352" xr:uid="{00000000-0005-0000-0000-0000F0660000}"/>
    <cellStyle name="Normal 146 2 2 2" xfId="26353" xr:uid="{00000000-0005-0000-0000-0000F1660000}"/>
    <cellStyle name="Normal 146 2 2 3" xfId="26354" xr:uid="{00000000-0005-0000-0000-0000F2660000}"/>
    <cellStyle name="Normal 146 2 3" xfId="26355" xr:uid="{00000000-0005-0000-0000-0000F3660000}"/>
    <cellStyle name="Normal 146 2 4" xfId="26356" xr:uid="{00000000-0005-0000-0000-0000F4660000}"/>
    <cellStyle name="Normal 146 2 5" xfId="26357" xr:uid="{00000000-0005-0000-0000-0000F5660000}"/>
    <cellStyle name="Normal 146 2 6" xfId="26358" xr:uid="{00000000-0005-0000-0000-0000F6660000}"/>
    <cellStyle name="Normal 146 3" xfId="26359" xr:uid="{00000000-0005-0000-0000-0000F7660000}"/>
    <cellStyle name="Normal 146 3 2" xfId="26360" xr:uid="{00000000-0005-0000-0000-0000F8660000}"/>
    <cellStyle name="Normal 146 3 2 2" xfId="26361" xr:uid="{00000000-0005-0000-0000-0000F9660000}"/>
    <cellStyle name="Normal 146 3 2 3" xfId="26362" xr:uid="{00000000-0005-0000-0000-0000FA660000}"/>
    <cellStyle name="Normal 146 3 3" xfId="26363" xr:uid="{00000000-0005-0000-0000-0000FB660000}"/>
    <cellStyle name="Normal 146 3 4" xfId="26364" xr:uid="{00000000-0005-0000-0000-0000FC660000}"/>
    <cellStyle name="Normal 146 3 5" xfId="26365" xr:uid="{00000000-0005-0000-0000-0000FD660000}"/>
    <cellStyle name="Normal 146 3 6" xfId="26366" xr:uid="{00000000-0005-0000-0000-0000FE660000}"/>
    <cellStyle name="Normal 146 4" xfId="26367" xr:uid="{00000000-0005-0000-0000-0000FF660000}"/>
    <cellStyle name="Normal 146 4 2" xfId="26368" xr:uid="{00000000-0005-0000-0000-000000670000}"/>
    <cellStyle name="Normal 146 4 2 2" xfId="26369" xr:uid="{00000000-0005-0000-0000-000001670000}"/>
    <cellStyle name="Normal 146 4 2 3" xfId="26370" xr:uid="{00000000-0005-0000-0000-000002670000}"/>
    <cellStyle name="Normal 146 4 3" xfId="26371" xr:uid="{00000000-0005-0000-0000-000003670000}"/>
    <cellStyle name="Normal 146 4 4" xfId="26372" xr:uid="{00000000-0005-0000-0000-000004670000}"/>
    <cellStyle name="Normal 146 4 5" xfId="26373" xr:uid="{00000000-0005-0000-0000-000005670000}"/>
    <cellStyle name="Normal 146 4 6" xfId="26374" xr:uid="{00000000-0005-0000-0000-000006670000}"/>
    <cellStyle name="Normal 146 5" xfId="26375" xr:uid="{00000000-0005-0000-0000-000007670000}"/>
    <cellStyle name="Normal 146 5 2" xfId="26376" xr:uid="{00000000-0005-0000-0000-000008670000}"/>
    <cellStyle name="Normal 146 5 2 2" xfId="26377" xr:uid="{00000000-0005-0000-0000-000009670000}"/>
    <cellStyle name="Normal 146 5 2 3" xfId="26378" xr:uid="{00000000-0005-0000-0000-00000A670000}"/>
    <cellStyle name="Normal 146 5 3" xfId="26379" xr:uid="{00000000-0005-0000-0000-00000B670000}"/>
    <cellStyle name="Normal 146 5 4" xfId="26380" xr:uid="{00000000-0005-0000-0000-00000C670000}"/>
    <cellStyle name="Normal 146 5 5" xfId="26381" xr:uid="{00000000-0005-0000-0000-00000D670000}"/>
    <cellStyle name="Normal 146 5 6" xfId="26382" xr:uid="{00000000-0005-0000-0000-00000E670000}"/>
    <cellStyle name="Normal 146 6" xfId="26383" xr:uid="{00000000-0005-0000-0000-00000F670000}"/>
    <cellStyle name="Normal 146 6 2" xfId="26384" xr:uid="{00000000-0005-0000-0000-000010670000}"/>
    <cellStyle name="Normal 146 6 3" xfId="26385" xr:uid="{00000000-0005-0000-0000-000011670000}"/>
    <cellStyle name="Normal 146 7" xfId="26386" xr:uid="{00000000-0005-0000-0000-000012670000}"/>
    <cellStyle name="Normal 146 8" xfId="26387" xr:uid="{00000000-0005-0000-0000-000013670000}"/>
    <cellStyle name="Normal 146 9" xfId="26388" xr:uid="{00000000-0005-0000-0000-000014670000}"/>
    <cellStyle name="Normal 147" xfId="26389" xr:uid="{00000000-0005-0000-0000-000015670000}"/>
    <cellStyle name="Normal 147 10" xfId="26390" xr:uid="{00000000-0005-0000-0000-000016670000}"/>
    <cellStyle name="Normal 147 2" xfId="26391" xr:uid="{00000000-0005-0000-0000-000017670000}"/>
    <cellStyle name="Normal 147 2 2" xfId="26392" xr:uid="{00000000-0005-0000-0000-000018670000}"/>
    <cellStyle name="Normal 147 2 2 2" xfId="26393" xr:uid="{00000000-0005-0000-0000-000019670000}"/>
    <cellStyle name="Normal 147 2 2 3" xfId="26394" xr:uid="{00000000-0005-0000-0000-00001A670000}"/>
    <cellStyle name="Normal 147 2 3" xfId="26395" xr:uid="{00000000-0005-0000-0000-00001B670000}"/>
    <cellStyle name="Normal 147 2 4" xfId="26396" xr:uid="{00000000-0005-0000-0000-00001C670000}"/>
    <cellStyle name="Normal 147 2 5" xfId="26397" xr:uid="{00000000-0005-0000-0000-00001D670000}"/>
    <cellStyle name="Normal 147 2 6" xfId="26398" xr:uid="{00000000-0005-0000-0000-00001E670000}"/>
    <cellStyle name="Normal 147 3" xfId="26399" xr:uid="{00000000-0005-0000-0000-00001F670000}"/>
    <cellStyle name="Normal 147 3 2" xfId="26400" xr:uid="{00000000-0005-0000-0000-000020670000}"/>
    <cellStyle name="Normal 147 3 2 2" xfId="26401" xr:uid="{00000000-0005-0000-0000-000021670000}"/>
    <cellStyle name="Normal 147 3 2 3" xfId="26402" xr:uid="{00000000-0005-0000-0000-000022670000}"/>
    <cellStyle name="Normal 147 3 3" xfId="26403" xr:uid="{00000000-0005-0000-0000-000023670000}"/>
    <cellStyle name="Normal 147 3 4" xfId="26404" xr:uid="{00000000-0005-0000-0000-000024670000}"/>
    <cellStyle name="Normal 147 3 5" xfId="26405" xr:uid="{00000000-0005-0000-0000-000025670000}"/>
    <cellStyle name="Normal 147 3 6" xfId="26406" xr:uid="{00000000-0005-0000-0000-000026670000}"/>
    <cellStyle name="Normal 147 4" xfId="26407" xr:uid="{00000000-0005-0000-0000-000027670000}"/>
    <cellStyle name="Normal 147 4 2" xfId="26408" xr:uid="{00000000-0005-0000-0000-000028670000}"/>
    <cellStyle name="Normal 147 4 2 2" xfId="26409" xr:uid="{00000000-0005-0000-0000-000029670000}"/>
    <cellStyle name="Normal 147 4 2 3" xfId="26410" xr:uid="{00000000-0005-0000-0000-00002A670000}"/>
    <cellStyle name="Normal 147 4 3" xfId="26411" xr:uid="{00000000-0005-0000-0000-00002B670000}"/>
    <cellStyle name="Normal 147 4 4" xfId="26412" xr:uid="{00000000-0005-0000-0000-00002C670000}"/>
    <cellStyle name="Normal 147 4 5" xfId="26413" xr:uid="{00000000-0005-0000-0000-00002D670000}"/>
    <cellStyle name="Normal 147 4 6" xfId="26414" xr:uid="{00000000-0005-0000-0000-00002E670000}"/>
    <cellStyle name="Normal 147 5" xfId="26415" xr:uid="{00000000-0005-0000-0000-00002F670000}"/>
    <cellStyle name="Normal 147 5 2" xfId="26416" xr:uid="{00000000-0005-0000-0000-000030670000}"/>
    <cellStyle name="Normal 147 5 2 2" xfId="26417" xr:uid="{00000000-0005-0000-0000-000031670000}"/>
    <cellStyle name="Normal 147 5 2 3" xfId="26418" xr:uid="{00000000-0005-0000-0000-000032670000}"/>
    <cellStyle name="Normal 147 5 3" xfId="26419" xr:uid="{00000000-0005-0000-0000-000033670000}"/>
    <cellStyle name="Normal 147 5 4" xfId="26420" xr:uid="{00000000-0005-0000-0000-000034670000}"/>
    <cellStyle name="Normal 147 5 5" xfId="26421" xr:uid="{00000000-0005-0000-0000-000035670000}"/>
    <cellStyle name="Normal 147 5 6" xfId="26422" xr:uid="{00000000-0005-0000-0000-000036670000}"/>
    <cellStyle name="Normal 147 6" xfId="26423" xr:uid="{00000000-0005-0000-0000-000037670000}"/>
    <cellStyle name="Normal 147 6 2" xfId="26424" xr:uid="{00000000-0005-0000-0000-000038670000}"/>
    <cellStyle name="Normal 147 6 3" xfId="26425" xr:uid="{00000000-0005-0000-0000-000039670000}"/>
    <cellStyle name="Normal 147 7" xfId="26426" xr:uid="{00000000-0005-0000-0000-00003A670000}"/>
    <cellStyle name="Normal 147 8" xfId="26427" xr:uid="{00000000-0005-0000-0000-00003B670000}"/>
    <cellStyle name="Normal 147 9" xfId="26428" xr:uid="{00000000-0005-0000-0000-00003C670000}"/>
    <cellStyle name="Normal 148" xfId="26429" xr:uid="{00000000-0005-0000-0000-00003D670000}"/>
    <cellStyle name="Normal 148 10" xfId="26430" xr:uid="{00000000-0005-0000-0000-00003E670000}"/>
    <cellStyle name="Normal 148 10 2" xfId="26431" xr:uid="{00000000-0005-0000-0000-00003F670000}"/>
    <cellStyle name="Normal 148 10 2 2" xfId="26432" xr:uid="{00000000-0005-0000-0000-000040670000}"/>
    <cellStyle name="Normal 148 10 2 3" xfId="26433" xr:uid="{00000000-0005-0000-0000-000041670000}"/>
    <cellStyle name="Normal 148 10 3" xfId="26434" xr:uid="{00000000-0005-0000-0000-000042670000}"/>
    <cellStyle name="Normal 148 10 4" xfId="26435" xr:uid="{00000000-0005-0000-0000-000043670000}"/>
    <cellStyle name="Normal 148 10 5" xfId="26436" xr:uid="{00000000-0005-0000-0000-000044670000}"/>
    <cellStyle name="Normal 148 10 6" xfId="26437" xr:uid="{00000000-0005-0000-0000-000045670000}"/>
    <cellStyle name="Normal 148 11" xfId="26438" xr:uid="{00000000-0005-0000-0000-000046670000}"/>
    <cellStyle name="Normal 148 11 2" xfId="26439" xr:uid="{00000000-0005-0000-0000-000047670000}"/>
    <cellStyle name="Normal 148 11 2 2" xfId="26440" xr:uid="{00000000-0005-0000-0000-000048670000}"/>
    <cellStyle name="Normal 148 11 2 3" xfId="26441" xr:uid="{00000000-0005-0000-0000-000049670000}"/>
    <cellStyle name="Normal 148 11 3" xfId="26442" xr:uid="{00000000-0005-0000-0000-00004A670000}"/>
    <cellStyle name="Normal 148 11 4" xfId="26443" xr:uid="{00000000-0005-0000-0000-00004B670000}"/>
    <cellStyle name="Normal 148 11 5" xfId="26444" xr:uid="{00000000-0005-0000-0000-00004C670000}"/>
    <cellStyle name="Normal 148 11 6" xfId="26445" xr:uid="{00000000-0005-0000-0000-00004D670000}"/>
    <cellStyle name="Normal 148 12" xfId="26446" xr:uid="{00000000-0005-0000-0000-00004E670000}"/>
    <cellStyle name="Normal 148 12 2" xfId="26447" xr:uid="{00000000-0005-0000-0000-00004F670000}"/>
    <cellStyle name="Normal 148 12 2 2" xfId="26448" xr:uid="{00000000-0005-0000-0000-000050670000}"/>
    <cellStyle name="Normal 148 12 2 3" xfId="26449" xr:uid="{00000000-0005-0000-0000-000051670000}"/>
    <cellStyle name="Normal 148 12 3" xfId="26450" xr:uid="{00000000-0005-0000-0000-000052670000}"/>
    <cellStyle name="Normal 148 12 4" xfId="26451" xr:uid="{00000000-0005-0000-0000-000053670000}"/>
    <cellStyle name="Normal 148 12 5" xfId="26452" xr:uid="{00000000-0005-0000-0000-000054670000}"/>
    <cellStyle name="Normal 148 12 6" xfId="26453" xr:uid="{00000000-0005-0000-0000-000055670000}"/>
    <cellStyle name="Normal 148 13" xfId="26454" xr:uid="{00000000-0005-0000-0000-000056670000}"/>
    <cellStyle name="Normal 148 13 2" xfId="26455" xr:uid="{00000000-0005-0000-0000-000057670000}"/>
    <cellStyle name="Normal 148 13 2 2" xfId="26456" xr:uid="{00000000-0005-0000-0000-000058670000}"/>
    <cellStyle name="Normal 148 13 2 3" xfId="26457" xr:uid="{00000000-0005-0000-0000-000059670000}"/>
    <cellStyle name="Normal 148 13 3" xfId="26458" xr:uid="{00000000-0005-0000-0000-00005A670000}"/>
    <cellStyle name="Normal 148 13 4" xfId="26459" xr:uid="{00000000-0005-0000-0000-00005B670000}"/>
    <cellStyle name="Normal 148 13 5" xfId="26460" xr:uid="{00000000-0005-0000-0000-00005C670000}"/>
    <cellStyle name="Normal 148 13 6" xfId="26461" xr:uid="{00000000-0005-0000-0000-00005D670000}"/>
    <cellStyle name="Normal 148 14" xfId="26462" xr:uid="{00000000-0005-0000-0000-00005E670000}"/>
    <cellStyle name="Normal 148 14 2" xfId="26463" xr:uid="{00000000-0005-0000-0000-00005F670000}"/>
    <cellStyle name="Normal 148 14 2 2" xfId="26464" xr:uid="{00000000-0005-0000-0000-000060670000}"/>
    <cellStyle name="Normal 148 14 2 3" xfId="26465" xr:uid="{00000000-0005-0000-0000-000061670000}"/>
    <cellStyle name="Normal 148 14 3" xfId="26466" xr:uid="{00000000-0005-0000-0000-000062670000}"/>
    <cellStyle name="Normal 148 14 4" xfId="26467" xr:uid="{00000000-0005-0000-0000-000063670000}"/>
    <cellStyle name="Normal 148 14 5" xfId="26468" xr:uid="{00000000-0005-0000-0000-000064670000}"/>
    <cellStyle name="Normal 148 14 6" xfId="26469" xr:uid="{00000000-0005-0000-0000-000065670000}"/>
    <cellStyle name="Normal 148 15" xfId="26470" xr:uid="{00000000-0005-0000-0000-000066670000}"/>
    <cellStyle name="Normal 148 15 2" xfId="26471" xr:uid="{00000000-0005-0000-0000-000067670000}"/>
    <cellStyle name="Normal 148 15 2 2" xfId="26472" xr:uid="{00000000-0005-0000-0000-000068670000}"/>
    <cellStyle name="Normal 148 15 2 3" xfId="26473" xr:uid="{00000000-0005-0000-0000-000069670000}"/>
    <cellStyle name="Normal 148 15 3" xfId="26474" xr:uid="{00000000-0005-0000-0000-00006A670000}"/>
    <cellStyle name="Normal 148 15 4" xfId="26475" xr:uid="{00000000-0005-0000-0000-00006B670000}"/>
    <cellStyle name="Normal 148 15 5" xfId="26476" xr:uid="{00000000-0005-0000-0000-00006C670000}"/>
    <cellStyle name="Normal 148 15 6" xfId="26477" xr:uid="{00000000-0005-0000-0000-00006D670000}"/>
    <cellStyle name="Normal 148 16" xfId="26478" xr:uid="{00000000-0005-0000-0000-00006E670000}"/>
    <cellStyle name="Normal 148 16 2" xfId="26479" xr:uid="{00000000-0005-0000-0000-00006F670000}"/>
    <cellStyle name="Normal 148 16 2 2" xfId="26480" xr:uid="{00000000-0005-0000-0000-000070670000}"/>
    <cellStyle name="Normal 148 16 2 3" xfId="26481" xr:uid="{00000000-0005-0000-0000-000071670000}"/>
    <cellStyle name="Normal 148 16 3" xfId="26482" xr:uid="{00000000-0005-0000-0000-000072670000}"/>
    <cellStyle name="Normal 148 16 4" xfId="26483" xr:uid="{00000000-0005-0000-0000-000073670000}"/>
    <cellStyle name="Normal 148 16 5" xfId="26484" xr:uid="{00000000-0005-0000-0000-000074670000}"/>
    <cellStyle name="Normal 148 16 6" xfId="26485" xr:uid="{00000000-0005-0000-0000-000075670000}"/>
    <cellStyle name="Normal 148 17" xfId="26486" xr:uid="{00000000-0005-0000-0000-000076670000}"/>
    <cellStyle name="Normal 148 17 2" xfId="26487" xr:uid="{00000000-0005-0000-0000-000077670000}"/>
    <cellStyle name="Normal 148 17 2 2" xfId="26488" xr:uid="{00000000-0005-0000-0000-000078670000}"/>
    <cellStyle name="Normal 148 17 2 3" xfId="26489" xr:uid="{00000000-0005-0000-0000-000079670000}"/>
    <cellStyle name="Normal 148 17 3" xfId="26490" xr:uid="{00000000-0005-0000-0000-00007A670000}"/>
    <cellStyle name="Normal 148 17 4" xfId="26491" xr:uid="{00000000-0005-0000-0000-00007B670000}"/>
    <cellStyle name="Normal 148 17 5" xfId="26492" xr:uid="{00000000-0005-0000-0000-00007C670000}"/>
    <cellStyle name="Normal 148 17 6" xfId="26493" xr:uid="{00000000-0005-0000-0000-00007D670000}"/>
    <cellStyle name="Normal 148 18" xfId="26494" xr:uid="{00000000-0005-0000-0000-00007E670000}"/>
    <cellStyle name="Normal 148 18 2" xfId="26495" xr:uid="{00000000-0005-0000-0000-00007F670000}"/>
    <cellStyle name="Normal 148 18 2 2" xfId="26496" xr:uid="{00000000-0005-0000-0000-000080670000}"/>
    <cellStyle name="Normal 148 18 2 3" xfId="26497" xr:uid="{00000000-0005-0000-0000-000081670000}"/>
    <cellStyle name="Normal 148 18 3" xfId="26498" xr:uid="{00000000-0005-0000-0000-000082670000}"/>
    <cellStyle name="Normal 148 18 4" xfId="26499" xr:uid="{00000000-0005-0000-0000-000083670000}"/>
    <cellStyle name="Normal 148 18 5" xfId="26500" xr:uid="{00000000-0005-0000-0000-000084670000}"/>
    <cellStyle name="Normal 148 18 6" xfId="26501" xr:uid="{00000000-0005-0000-0000-000085670000}"/>
    <cellStyle name="Normal 148 19" xfId="26502" xr:uid="{00000000-0005-0000-0000-000086670000}"/>
    <cellStyle name="Normal 148 19 2" xfId="26503" xr:uid="{00000000-0005-0000-0000-000087670000}"/>
    <cellStyle name="Normal 148 19 2 2" xfId="26504" xr:uid="{00000000-0005-0000-0000-000088670000}"/>
    <cellStyle name="Normal 148 19 2 3" xfId="26505" xr:uid="{00000000-0005-0000-0000-000089670000}"/>
    <cellStyle name="Normal 148 19 3" xfId="26506" xr:uid="{00000000-0005-0000-0000-00008A670000}"/>
    <cellStyle name="Normal 148 19 4" xfId="26507" xr:uid="{00000000-0005-0000-0000-00008B670000}"/>
    <cellStyle name="Normal 148 19 5" xfId="26508" xr:uid="{00000000-0005-0000-0000-00008C670000}"/>
    <cellStyle name="Normal 148 19 6" xfId="26509" xr:uid="{00000000-0005-0000-0000-00008D670000}"/>
    <cellStyle name="Normal 148 2" xfId="26510" xr:uid="{00000000-0005-0000-0000-00008E670000}"/>
    <cellStyle name="Normal 148 2 2" xfId="26511" xr:uid="{00000000-0005-0000-0000-00008F670000}"/>
    <cellStyle name="Normal 148 2 2 2" xfId="26512" xr:uid="{00000000-0005-0000-0000-000090670000}"/>
    <cellStyle name="Normal 148 2 2 3" xfId="26513" xr:uid="{00000000-0005-0000-0000-000091670000}"/>
    <cellStyle name="Normal 148 2 3" xfId="26514" xr:uid="{00000000-0005-0000-0000-000092670000}"/>
    <cellStyle name="Normal 148 2 4" xfId="26515" xr:uid="{00000000-0005-0000-0000-000093670000}"/>
    <cellStyle name="Normal 148 2 5" xfId="26516" xr:uid="{00000000-0005-0000-0000-000094670000}"/>
    <cellStyle name="Normal 148 2 6" xfId="26517" xr:uid="{00000000-0005-0000-0000-000095670000}"/>
    <cellStyle name="Normal 148 20" xfId="26518" xr:uid="{00000000-0005-0000-0000-000096670000}"/>
    <cellStyle name="Normal 148 20 2" xfId="26519" xr:uid="{00000000-0005-0000-0000-000097670000}"/>
    <cellStyle name="Normal 148 20 3" xfId="26520" xr:uid="{00000000-0005-0000-0000-000098670000}"/>
    <cellStyle name="Normal 148 21" xfId="26521" xr:uid="{00000000-0005-0000-0000-000099670000}"/>
    <cellStyle name="Normal 148 22" xfId="26522" xr:uid="{00000000-0005-0000-0000-00009A670000}"/>
    <cellStyle name="Normal 148 23" xfId="26523" xr:uid="{00000000-0005-0000-0000-00009B670000}"/>
    <cellStyle name="Normal 148 24" xfId="26524" xr:uid="{00000000-0005-0000-0000-00009C670000}"/>
    <cellStyle name="Normal 148 3" xfId="26525" xr:uid="{00000000-0005-0000-0000-00009D670000}"/>
    <cellStyle name="Normal 148 3 2" xfId="26526" xr:uid="{00000000-0005-0000-0000-00009E670000}"/>
    <cellStyle name="Normal 148 3 2 2" xfId="26527" xr:uid="{00000000-0005-0000-0000-00009F670000}"/>
    <cellStyle name="Normal 148 3 2 3" xfId="26528" xr:uid="{00000000-0005-0000-0000-0000A0670000}"/>
    <cellStyle name="Normal 148 3 3" xfId="26529" xr:uid="{00000000-0005-0000-0000-0000A1670000}"/>
    <cellStyle name="Normal 148 3 4" xfId="26530" xr:uid="{00000000-0005-0000-0000-0000A2670000}"/>
    <cellStyle name="Normal 148 3 5" xfId="26531" xr:uid="{00000000-0005-0000-0000-0000A3670000}"/>
    <cellStyle name="Normal 148 3 6" xfId="26532" xr:uid="{00000000-0005-0000-0000-0000A4670000}"/>
    <cellStyle name="Normal 148 4" xfId="26533" xr:uid="{00000000-0005-0000-0000-0000A5670000}"/>
    <cellStyle name="Normal 148 4 2" xfId="26534" xr:uid="{00000000-0005-0000-0000-0000A6670000}"/>
    <cellStyle name="Normal 148 4 2 2" xfId="26535" xr:uid="{00000000-0005-0000-0000-0000A7670000}"/>
    <cellStyle name="Normal 148 4 2 3" xfId="26536" xr:uid="{00000000-0005-0000-0000-0000A8670000}"/>
    <cellStyle name="Normal 148 4 3" xfId="26537" xr:uid="{00000000-0005-0000-0000-0000A9670000}"/>
    <cellStyle name="Normal 148 4 4" xfId="26538" xr:uid="{00000000-0005-0000-0000-0000AA670000}"/>
    <cellStyle name="Normal 148 4 5" xfId="26539" xr:uid="{00000000-0005-0000-0000-0000AB670000}"/>
    <cellStyle name="Normal 148 4 6" xfId="26540" xr:uid="{00000000-0005-0000-0000-0000AC670000}"/>
    <cellStyle name="Normal 148 5" xfId="26541" xr:uid="{00000000-0005-0000-0000-0000AD670000}"/>
    <cellStyle name="Normal 148 5 2" xfId="26542" xr:uid="{00000000-0005-0000-0000-0000AE670000}"/>
    <cellStyle name="Normal 148 5 2 2" xfId="26543" xr:uid="{00000000-0005-0000-0000-0000AF670000}"/>
    <cellStyle name="Normal 148 5 2 3" xfId="26544" xr:uid="{00000000-0005-0000-0000-0000B0670000}"/>
    <cellStyle name="Normal 148 5 3" xfId="26545" xr:uid="{00000000-0005-0000-0000-0000B1670000}"/>
    <cellStyle name="Normal 148 5 4" xfId="26546" xr:uid="{00000000-0005-0000-0000-0000B2670000}"/>
    <cellStyle name="Normal 148 5 5" xfId="26547" xr:uid="{00000000-0005-0000-0000-0000B3670000}"/>
    <cellStyle name="Normal 148 5 6" xfId="26548" xr:uid="{00000000-0005-0000-0000-0000B4670000}"/>
    <cellStyle name="Normal 148 6" xfId="26549" xr:uid="{00000000-0005-0000-0000-0000B5670000}"/>
    <cellStyle name="Normal 148 6 2" xfId="26550" xr:uid="{00000000-0005-0000-0000-0000B6670000}"/>
    <cellStyle name="Normal 148 6 2 2" xfId="26551" xr:uid="{00000000-0005-0000-0000-0000B7670000}"/>
    <cellStyle name="Normal 148 6 2 3" xfId="26552" xr:uid="{00000000-0005-0000-0000-0000B8670000}"/>
    <cellStyle name="Normal 148 6 3" xfId="26553" xr:uid="{00000000-0005-0000-0000-0000B9670000}"/>
    <cellStyle name="Normal 148 6 4" xfId="26554" xr:uid="{00000000-0005-0000-0000-0000BA670000}"/>
    <cellStyle name="Normal 148 6 5" xfId="26555" xr:uid="{00000000-0005-0000-0000-0000BB670000}"/>
    <cellStyle name="Normal 148 6 6" xfId="26556" xr:uid="{00000000-0005-0000-0000-0000BC670000}"/>
    <cellStyle name="Normal 148 7" xfId="26557" xr:uid="{00000000-0005-0000-0000-0000BD670000}"/>
    <cellStyle name="Normal 148 7 2" xfId="26558" xr:uid="{00000000-0005-0000-0000-0000BE670000}"/>
    <cellStyle name="Normal 148 7 2 2" xfId="26559" xr:uid="{00000000-0005-0000-0000-0000BF670000}"/>
    <cellStyle name="Normal 148 7 2 3" xfId="26560" xr:uid="{00000000-0005-0000-0000-0000C0670000}"/>
    <cellStyle name="Normal 148 7 3" xfId="26561" xr:uid="{00000000-0005-0000-0000-0000C1670000}"/>
    <cellStyle name="Normal 148 7 4" xfId="26562" xr:uid="{00000000-0005-0000-0000-0000C2670000}"/>
    <cellStyle name="Normal 148 7 5" xfId="26563" xr:uid="{00000000-0005-0000-0000-0000C3670000}"/>
    <cellStyle name="Normal 148 7 6" xfId="26564" xr:uid="{00000000-0005-0000-0000-0000C4670000}"/>
    <cellStyle name="Normal 148 8" xfId="26565" xr:uid="{00000000-0005-0000-0000-0000C5670000}"/>
    <cellStyle name="Normal 148 8 2" xfId="26566" xr:uid="{00000000-0005-0000-0000-0000C6670000}"/>
    <cellStyle name="Normal 148 8 2 2" xfId="26567" xr:uid="{00000000-0005-0000-0000-0000C7670000}"/>
    <cellStyle name="Normal 148 8 2 3" xfId="26568" xr:uid="{00000000-0005-0000-0000-0000C8670000}"/>
    <cellStyle name="Normal 148 8 3" xfId="26569" xr:uid="{00000000-0005-0000-0000-0000C9670000}"/>
    <cellStyle name="Normal 148 8 4" xfId="26570" xr:uid="{00000000-0005-0000-0000-0000CA670000}"/>
    <cellStyle name="Normal 148 8 5" xfId="26571" xr:uid="{00000000-0005-0000-0000-0000CB670000}"/>
    <cellStyle name="Normal 148 8 6" xfId="26572" xr:uid="{00000000-0005-0000-0000-0000CC670000}"/>
    <cellStyle name="Normal 148 9" xfId="26573" xr:uid="{00000000-0005-0000-0000-0000CD670000}"/>
    <cellStyle name="Normal 148 9 2" xfId="26574" xr:uid="{00000000-0005-0000-0000-0000CE670000}"/>
    <cellStyle name="Normal 148 9 2 2" xfId="26575" xr:uid="{00000000-0005-0000-0000-0000CF670000}"/>
    <cellStyle name="Normal 148 9 2 3" xfId="26576" xr:uid="{00000000-0005-0000-0000-0000D0670000}"/>
    <cellStyle name="Normal 148 9 3" xfId="26577" xr:uid="{00000000-0005-0000-0000-0000D1670000}"/>
    <cellStyle name="Normal 148 9 4" xfId="26578" xr:uid="{00000000-0005-0000-0000-0000D2670000}"/>
    <cellStyle name="Normal 148 9 5" xfId="26579" xr:uid="{00000000-0005-0000-0000-0000D3670000}"/>
    <cellStyle name="Normal 148 9 6" xfId="26580" xr:uid="{00000000-0005-0000-0000-0000D4670000}"/>
    <cellStyle name="Normal 149" xfId="26581" xr:uid="{00000000-0005-0000-0000-0000D5670000}"/>
    <cellStyle name="Normal 149 2" xfId="26582" xr:uid="{00000000-0005-0000-0000-0000D6670000}"/>
    <cellStyle name="Normal 149 2 2" xfId="26583" xr:uid="{00000000-0005-0000-0000-0000D7670000}"/>
    <cellStyle name="Normal 149 2 2 2" xfId="26584" xr:uid="{00000000-0005-0000-0000-0000D8670000}"/>
    <cellStyle name="Normal 149 2 2 3" xfId="26585" xr:uid="{00000000-0005-0000-0000-0000D9670000}"/>
    <cellStyle name="Normal 149 2 3" xfId="26586" xr:uid="{00000000-0005-0000-0000-0000DA670000}"/>
    <cellStyle name="Normal 149 2 4" xfId="26587" xr:uid="{00000000-0005-0000-0000-0000DB670000}"/>
    <cellStyle name="Normal 149 2 5" xfId="26588" xr:uid="{00000000-0005-0000-0000-0000DC670000}"/>
    <cellStyle name="Normal 149 2 6" xfId="26589" xr:uid="{00000000-0005-0000-0000-0000DD670000}"/>
    <cellStyle name="Normal 149 3" xfId="26590" xr:uid="{00000000-0005-0000-0000-0000DE670000}"/>
    <cellStyle name="Normal 149 3 2" xfId="26591" xr:uid="{00000000-0005-0000-0000-0000DF670000}"/>
    <cellStyle name="Normal 149 3 2 2" xfId="26592" xr:uid="{00000000-0005-0000-0000-0000E0670000}"/>
    <cellStyle name="Normal 149 3 2 3" xfId="26593" xr:uid="{00000000-0005-0000-0000-0000E1670000}"/>
    <cellStyle name="Normal 149 3 3" xfId="26594" xr:uid="{00000000-0005-0000-0000-0000E2670000}"/>
    <cellStyle name="Normal 149 3 4" xfId="26595" xr:uid="{00000000-0005-0000-0000-0000E3670000}"/>
    <cellStyle name="Normal 149 3 5" xfId="26596" xr:uid="{00000000-0005-0000-0000-0000E4670000}"/>
    <cellStyle name="Normal 149 3 6" xfId="26597" xr:uid="{00000000-0005-0000-0000-0000E5670000}"/>
    <cellStyle name="Normal 149 4" xfId="26598" xr:uid="{00000000-0005-0000-0000-0000E6670000}"/>
    <cellStyle name="Normal 149 4 2" xfId="26599" xr:uid="{00000000-0005-0000-0000-0000E7670000}"/>
    <cellStyle name="Normal 149 4 3" xfId="26600" xr:uid="{00000000-0005-0000-0000-0000E8670000}"/>
    <cellStyle name="Normal 149 5" xfId="26601" xr:uid="{00000000-0005-0000-0000-0000E9670000}"/>
    <cellStyle name="Normal 149 6" xfId="26602" xr:uid="{00000000-0005-0000-0000-0000EA670000}"/>
    <cellStyle name="Normal 149 7" xfId="26603" xr:uid="{00000000-0005-0000-0000-0000EB670000}"/>
    <cellStyle name="Normal 149 8" xfId="26604" xr:uid="{00000000-0005-0000-0000-0000EC670000}"/>
    <cellStyle name="Normal 15" xfId="26605" xr:uid="{00000000-0005-0000-0000-0000ED670000}"/>
    <cellStyle name="Normal 15 10" xfId="26606" xr:uid="{00000000-0005-0000-0000-0000EE670000}"/>
    <cellStyle name="Normal 15 10 2" xfId="26607" xr:uid="{00000000-0005-0000-0000-0000EF670000}"/>
    <cellStyle name="Normal 15 11" xfId="26608" xr:uid="{00000000-0005-0000-0000-0000F0670000}"/>
    <cellStyle name="Normal 15 11 2" xfId="26609" xr:uid="{00000000-0005-0000-0000-0000F1670000}"/>
    <cellStyle name="Normal 15 12" xfId="26610" xr:uid="{00000000-0005-0000-0000-0000F2670000}"/>
    <cellStyle name="Normal 15 12 2" xfId="26611" xr:uid="{00000000-0005-0000-0000-0000F3670000}"/>
    <cellStyle name="Normal 15 12 3" xfId="26612" xr:uid="{00000000-0005-0000-0000-0000F4670000}"/>
    <cellStyle name="Normal 15 12 4" xfId="26613" xr:uid="{00000000-0005-0000-0000-0000F5670000}"/>
    <cellStyle name="Normal 15 13" xfId="26614" xr:uid="{00000000-0005-0000-0000-0000F6670000}"/>
    <cellStyle name="Normal 15 13 2" xfId="26615" xr:uid="{00000000-0005-0000-0000-0000F7670000}"/>
    <cellStyle name="Normal 15 13 3" xfId="26616" xr:uid="{00000000-0005-0000-0000-0000F8670000}"/>
    <cellStyle name="Normal 15 13 4" xfId="26617" xr:uid="{00000000-0005-0000-0000-0000F9670000}"/>
    <cellStyle name="Normal 15 14" xfId="26618" xr:uid="{00000000-0005-0000-0000-0000FA670000}"/>
    <cellStyle name="Normal 15 14 2" xfId="26619" xr:uid="{00000000-0005-0000-0000-0000FB670000}"/>
    <cellStyle name="Normal 15 14 3" xfId="26620" xr:uid="{00000000-0005-0000-0000-0000FC670000}"/>
    <cellStyle name="Normal 15 14 4" xfId="26621" xr:uid="{00000000-0005-0000-0000-0000FD670000}"/>
    <cellStyle name="Normal 15 15" xfId="26622" xr:uid="{00000000-0005-0000-0000-0000FE670000}"/>
    <cellStyle name="Normal 15 15 2" xfId="26623" xr:uid="{00000000-0005-0000-0000-0000FF670000}"/>
    <cellStyle name="Normal 15 15 3" xfId="26624" xr:uid="{00000000-0005-0000-0000-000000680000}"/>
    <cellStyle name="Normal 15 15 4" xfId="26625" xr:uid="{00000000-0005-0000-0000-000001680000}"/>
    <cellStyle name="Normal 15 16" xfId="26626" xr:uid="{00000000-0005-0000-0000-000002680000}"/>
    <cellStyle name="Normal 15 16 2" xfId="26627" xr:uid="{00000000-0005-0000-0000-000003680000}"/>
    <cellStyle name="Normal 15 16 3" xfId="26628" xr:uid="{00000000-0005-0000-0000-000004680000}"/>
    <cellStyle name="Normal 15 16 4" xfId="26629" xr:uid="{00000000-0005-0000-0000-000005680000}"/>
    <cellStyle name="Normal 15 17" xfId="26630" xr:uid="{00000000-0005-0000-0000-000006680000}"/>
    <cellStyle name="Normal 15 17 2" xfId="26631" xr:uid="{00000000-0005-0000-0000-000007680000}"/>
    <cellStyle name="Normal 15 18" xfId="26632" xr:uid="{00000000-0005-0000-0000-000008680000}"/>
    <cellStyle name="Normal 15 18 2" xfId="26633" xr:uid="{00000000-0005-0000-0000-000009680000}"/>
    <cellStyle name="Normal 15 19" xfId="26634" xr:uid="{00000000-0005-0000-0000-00000A680000}"/>
    <cellStyle name="Normal 15 19 2" xfId="26635" xr:uid="{00000000-0005-0000-0000-00000B680000}"/>
    <cellStyle name="Normal 15 2" xfId="26636" xr:uid="{00000000-0005-0000-0000-00000C680000}"/>
    <cellStyle name="Normal 15 2 10" xfId="26637" xr:uid="{00000000-0005-0000-0000-00000D680000}"/>
    <cellStyle name="Normal 15 2 11" xfId="26638" xr:uid="{00000000-0005-0000-0000-00000E680000}"/>
    <cellStyle name="Normal 15 2 2" xfId="26639" xr:uid="{00000000-0005-0000-0000-00000F680000}"/>
    <cellStyle name="Normal 15 2 2 2" xfId="26640" xr:uid="{00000000-0005-0000-0000-000010680000}"/>
    <cellStyle name="Normal 15 2 2 2 2" xfId="26641" xr:uid="{00000000-0005-0000-0000-000011680000}"/>
    <cellStyle name="Normal 15 2 2 2 2 2" xfId="26642" xr:uid="{00000000-0005-0000-0000-000012680000}"/>
    <cellStyle name="Normal 15 2 2 2 2 2 2" xfId="26643" xr:uid="{00000000-0005-0000-0000-000013680000}"/>
    <cellStyle name="Normal 15 2 2 3" xfId="26644" xr:uid="{00000000-0005-0000-0000-000014680000}"/>
    <cellStyle name="Normal 15 2 2 4" xfId="26645" xr:uid="{00000000-0005-0000-0000-000015680000}"/>
    <cellStyle name="Normal 15 2 2 5" xfId="26646" xr:uid="{00000000-0005-0000-0000-000016680000}"/>
    <cellStyle name="Normal 15 2 2 6" xfId="26647" xr:uid="{00000000-0005-0000-0000-000017680000}"/>
    <cellStyle name="Normal 15 2 2 7" xfId="26648" xr:uid="{00000000-0005-0000-0000-000018680000}"/>
    <cellStyle name="Normal 15 2 3" xfId="26649" xr:uid="{00000000-0005-0000-0000-000019680000}"/>
    <cellStyle name="Normal 15 2 3 2" xfId="26650" xr:uid="{00000000-0005-0000-0000-00001A680000}"/>
    <cellStyle name="Normal 15 2 4" xfId="26651" xr:uid="{00000000-0005-0000-0000-00001B680000}"/>
    <cellStyle name="Normal 15 2 4 2" xfId="26652" xr:uid="{00000000-0005-0000-0000-00001C680000}"/>
    <cellStyle name="Normal 15 2 5" xfId="26653" xr:uid="{00000000-0005-0000-0000-00001D680000}"/>
    <cellStyle name="Normal 15 2 5 2" xfId="26654" xr:uid="{00000000-0005-0000-0000-00001E680000}"/>
    <cellStyle name="Normal 15 2 6" xfId="26655" xr:uid="{00000000-0005-0000-0000-00001F680000}"/>
    <cellStyle name="Normal 15 2 6 2" xfId="26656" xr:uid="{00000000-0005-0000-0000-000020680000}"/>
    <cellStyle name="Normal 15 2 7" xfId="26657" xr:uid="{00000000-0005-0000-0000-000021680000}"/>
    <cellStyle name="Normal 15 2 7 2" xfId="26658" xr:uid="{00000000-0005-0000-0000-000022680000}"/>
    <cellStyle name="Normal 15 2 8" xfId="26659" xr:uid="{00000000-0005-0000-0000-000023680000}"/>
    <cellStyle name="Normal 15 2 9" xfId="26660" xr:uid="{00000000-0005-0000-0000-000024680000}"/>
    <cellStyle name="Normal 15 20" xfId="26661" xr:uid="{00000000-0005-0000-0000-000025680000}"/>
    <cellStyle name="Normal 15 21" xfId="26662" xr:uid="{00000000-0005-0000-0000-000026680000}"/>
    <cellStyle name="Normal 15 3" xfId="26663" xr:uid="{00000000-0005-0000-0000-000027680000}"/>
    <cellStyle name="Normal 15 3 10" xfId="26664" xr:uid="{00000000-0005-0000-0000-000028680000}"/>
    <cellStyle name="Normal 15 3 11" xfId="26665" xr:uid="{00000000-0005-0000-0000-000029680000}"/>
    <cellStyle name="Normal 15 3 2" xfId="26666" xr:uid="{00000000-0005-0000-0000-00002A680000}"/>
    <cellStyle name="Normal 15 3 2 2" xfId="26667" xr:uid="{00000000-0005-0000-0000-00002B680000}"/>
    <cellStyle name="Normal 15 3 2 2 2" xfId="26668" xr:uid="{00000000-0005-0000-0000-00002C680000}"/>
    <cellStyle name="Normal 15 3 2 2 2 2" xfId="26669" xr:uid="{00000000-0005-0000-0000-00002D680000}"/>
    <cellStyle name="Normal 15 3 2 2 2 2 2" xfId="26670" xr:uid="{00000000-0005-0000-0000-00002E680000}"/>
    <cellStyle name="Normal 15 3 2 3" xfId="26671" xr:uid="{00000000-0005-0000-0000-00002F680000}"/>
    <cellStyle name="Normal 15 3 2 4" xfId="26672" xr:uid="{00000000-0005-0000-0000-000030680000}"/>
    <cellStyle name="Normal 15 3 2 5" xfId="26673" xr:uid="{00000000-0005-0000-0000-000031680000}"/>
    <cellStyle name="Normal 15 3 2 6" xfId="26674" xr:uid="{00000000-0005-0000-0000-000032680000}"/>
    <cellStyle name="Normal 15 3 2 7" xfId="26675" xr:uid="{00000000-0005-0000-0000-000033680000}"/>
    <cellStyle name="Normal 15 3 3" xfId="26676" xr:uid="{00000000-0005-0000-0000-000034680000}"/>
    <cellStyle name="Normal 15 3 3 2" xfId="26677" xr:uid="{00000000-0005-0000-0000-000035680000}"/>
    <cellStyle name="Normal 15 3 4" xfId="26678" xr:uid="{00000000-0005-0000-0000-000036680000}"/>
    <cellStyle name="Normal 15 3 4 2" xfId="26679" xr:uid="{00000000-0005-0000-0000-000037680000}"/>
    <cellStyle name="Normal 15 3 5" xfId="26680" xr:uid="{00000000-0005-0000-0000-000038680000}"/>
    <cellStyle name="Normal 15 3 5 2" xfId="26681" xr:uid="{00000000-0005-0000-0000-000039680000}"/>
    <cellStyle name="Normal 15 3 6" xfId="26682" xr:uid="{00000000-0005-0000-0000-00003A680000}"/>
    <cellStyle name="Normal 15 3 6 2" xfId="26683" xr:uid="{00000000-0005-0000-0000-00003B680000}"/>
    <cellStyle name="Normal 15 3 7" xfId="26684" xr:uid="{00000000-0005-0000-0000-00003C680000}"/>
    <cellStyle name="Normal 15 3 7 2" xfId="26685" xr:uid="{00000000-0005-0000-0000-00003D680000}"/>
    <cellStyle name="Normal 15 3 8" xfId="26686" xr:uid="{00000000-0005-0000-0000-00003E680000}"/>
    <cellStyle name="Normal 15 3 9" xfId="26687" xr:uid="{00000000-0005-0000-0000-00003F680000}"/>
    <cellStyle name="Normal 15 4" xfId="26688" xr:uid="{00000000-0005-0000-0000-000040680000}"/>
    <cellStyle name="Normal 15 4 10" xfId="26689" xr:uid="{00000000-0005-0000-0000-000041680000}"/>
    <cellStyle name="Normal 15 4 11" xfId="26690" xr:uid="{00000000-0005-0000-0000-000042680000}"/>
    <cellStyle name="Normal 15 4 2" xfId="26691" xr:uid="{00000000-0005-0000-0000-000043680000}"/>
    <cellStyle name="Normal 15 4 2 2" xfId="26692" xr:uid="{00000000-0005-0000-0000-000044680000}"/>
    <cellStyle name="Normal 15 4 2 2 2" xfId="26693" xr:uid="{00000000-0005-0000-0000-000045680000}"/>
    <cellStyle name="Normal 15 4 2 2 2 2" xfId="26694" xr:uid="{00000000-0005-0000-0000-000046680000}"/>
    <cellStyle name="Normal 15 4 2 2 2 2 2" xfId="26695" xr:uid="{00000000-0005-0000-0000-000047680000}"/>
    <cellStyle name="Normal 15 4 2 3" xfId="26696" xr:uid="{00000000-0005-0000-0000-000048680000}"/>
    <cellStyle name="Normal 15 4 2 4" xfId="26697" xr:uid="{00000000-0005-0000-0000-000049680000}"/>
    <cellStyle name="Normal 15 4 2 5" xfId="26698" xr:uid="{00000000-0005-0000-0000-00004A680000}"/>
    <cellStyle name="Normal 15 4 2 6" xfId="26699" xr:uid="{00000000-0005-0000-0000-00004B680000}"/>
    <cellStyle name="Normal 15 4 2 7" xfId="26700" xr:uid="{00000000-0005-0000-0000-00004C680000}"/>
    <cellStyle name="Normal 15 4 3" xfId="26701" xr:uid="{00000000-0005-0000-0000-00004D680000}"/>
    <cellStyle name="Normal 15 4 3 2" xfId="26702" xr:uid="{00000000-0005-0000-0000-00004E680000}"/>
    <cellStyle name="Normal 15 4 4" xfId="26703" xr:uid="{00000000-0005-0000-0000-00004F680000}"/>
    <cellStyle name="Normal 15 4 4 2" xfId="26704" xr:uid="{00000000-0005-0000-0000-000050680000}"/>
    <cellStyle name="Normal 15 4 5" xfId="26705" xr:uid="{00000000-0005-0000-0000-000051680000}"/>
    <cellStyle name="Normal 15 4 5 2" xfId="26706" xr:uid="{00000000-0005-0000-0000-000052680000}"/>
    <cellStyle name="Normal 15 4 6" xfId="26707" xr:uid="{00000000-0005-0000-0000-000053680000}"/>
    <cellStyle name="Normal 15 4 6 2" xfId="26708" xr:uid="{00000000-0005-0000-0000-000054680000}"/>
    <cellStyle name="Normal 15 4 7" xfId="26709" xr:uid="{00000000-0005-0000-0000-000055680000}"/>
    <cellStyle name="Normal 15 4 7 2" xfId="26710" xr:uid="{00000000-0005-0000-0000-000056680000}"/>
    <cellStyle name="Normal 15 4 8" xfId="26711" xr:uid="{00000000-0005-0000-0000-000057680000}"/>
    <cellStyle name="Normal 15 4 9" xfId="26712" xr:uid="{00000000-0005-0000-0000-000058680000}"/>
    <cellStyle name="Normal 15 5" xfId="26713" xr:uid="{00000000-0005-0000-0000-000059680000}"/>
    <cellStyle name="Normal 15 5 2" xfId="26714" xr:uid="{00000000-0005-0000-0000-00005A680000}"/>
    <cellStyle name="Normal 15 5 2 2" xfId="26715" xr:uid="{00000000-0005-0000-0000-00005B680000}"/>
    <cellStyle name="Normal 15 5 2 3" xfId="26716" xr:uid="{00000000-0005-0000-0000-00005C680000}"/>
    <cellStyle name="Normal 15 5 3" xfId="26717" xr:uid="{00000000-0005-0000-0000-00005D680000}"/>
    <cellStyle name="Normal 15 5 4" xfId="26718" xr:uid="{00000000-0005-0000-0000-00005E680000}"/>
    <cellStyle name="Normal 15 5 5" xfId="26719" xr:uid="{00000000-0005-0000-0000-00005F680000}"/>
    <cellStyle name="Normal 15 5 6" xfId="26720" xr:uid="{00000000-0005-0000-0000-000060680000}"/>
    <cellStyle name="Normal 15 6" xfId="26721" xr:uid="{00000000-0005-0000-0000-000061680000}"/>
    <cellStyle name="Normal 15 6 2" xfId="26722" xr:uid="{00000000-0005-0000-0000-000062680000}"/>
    <cellStyle name="Normal 15 6 2 2" xfId="26723" xr:uid="{00000000-0005-0000-0000-000063680000}"/>
    <cellStyle name="Normal 15 6 2 2 2" xfId="26724" xr:uid="{00000000-0005-0000-0000-000064680000}"/>
    <cellStyle name="Normal 15 6 2 2 2 2" xfId="26725" xr:uid="{00000000-0005-0000-0000-000065680000}"/>
    <cellStyle name="Normal 15 6 2 3" xfId="26726" xr:uid="{00000000-0005-0000-0000-000066680000}"/>
    <cellStyle name="Normal 15 6 2 4" xfId="26727" xr:uid="{00000000-0005-0000-0000-000067680000}"/>
    <cellStyle name="Normal 15 6 2 5" xfId="26728" xr:uid="{00000000-0005-0000-0000-000068680000}"/>
    <cellStyle name="Normal 15 6 3" xfId="26729" xr:uid="{00000000-0005-0000-0000-000069680000}"/>
    <cellStyle name="Normal 15 6 4" xfId="26730" xr:uid="{00000000-0005-0000-0000-00006A680000}"/>
    <cellStyle name="Normal 15 6 5" xfId="26731" xr:uid="{00000000-0005-0000-0000-00006B680000}"/>
    <cellStyle name="Normal 15 6 6" xfId="26732" xr:uid="{00000000-0005-0000-0000-00006C680000}"/>
    <cellStyle name="Normal 15 6 7" xfId="26733" xr:uid="{00000000-0005-0000-0000-00006D680000}"/>
    <cellStyle name="Normal 15 7" xfId="26734" xr:uid="{00000000-0005-0000-0000-00006E680000}"/>
    <cellStyle name="Normal 15 7 2" xfId="26735" xr:uid="{00000000-0005-0000-0000-00006F680000}"/>
    <cellStyle name="Normal 15 7 2 2" xfId="26736" xr:uid="{00000000-0005-0000-0000-000070680000}"/>
    <cellStyle name="Normal 15 7 2 2 2" xfId="26737" xr:uid="{00000000-0005-0000-0000-000071680000}"/>
    <cellStyle name="Normal 15 7 2 2 2 2" xfId="26738" xr:uid="{00000000-0005-0000-0000-000072680000}"/>
    <cellStyle name="Normal 15 7 3" xfId="26739" xr:uid="{00000000-0005-0000-0000-000073680000}"/>
    <cellStyle name="Normal 15 7 4" xfId="26740" xr:uid="{00000000-0005-0000-0000-000074680000}"/>
    <cellStyle name="Normal 15 7 5" xfId="26741" xr:uid="{00000000-0005-0000-0000-000075680000}"/>
    <cellStyle name="Normal 15 7 6" xfId="26742" xr:uid="{00000000-0005-0000-0000-000076680000}"/>
    <cellStyle name="Normal 15 7 7" xfId="26743" xr:uid="{00000000-0005-0000-0000-000077680000}"/>
    <cellStyle name="Normal 15 8" xfId="26744" xr:uid="{00000000-0005-0000-0000-000078680000}"/>
    <cellStyle name="Normal 15 8 2" xfId="26745" xr:uid="{00000000-0005-0000-0000-000079680000}"/>
    <cellStyle name="Normal 15 9" xfId="26746" xr:uid="{00000000-0005-0000-0000-00007A680000}"/>
    <cellStyle name="Normal 15 9 2" xfId="26747" xr:uid="{00000000-0005-0000-0000-00007B680000}"/>
    <cellStyle name="Normal 150" xfId="26748" xr:uid="{00000000-0005-0000-0000-00007C680000}"/>
    <cellStyle name="Normal 150 10" xfId="26749" xr:uid="{00000000-0005-0000-0000-00007D680000}"/>
    <cellStyle name="Normal 150 10 2" xfId="26750" xr:uid="{00000000-0005-0000-0000-00007E680000}"/>
    <cellStyle name="Normal 150 11" xfId="26751" xr:uid="{00000000-0005-0000-0000-00007F680000}"/>
    <cellStyle name="Normal 150 11 2" xfId="26752" xr:uid="{00000000-0005-0000-0000-000080680000}"/>
    <cellStyle name="Normal 150 12" xfId="26753" xr:uid="{00000000-0005-0000-0000-000081680000}"/>
    <cellStyle name="Normal 150 12 2" xfId="26754" xr:uid="{00000000-0005-0000-0000-000082680000}"/>
    <cellStyle name="Normal 150 13" xfId="26755" xr:uid="{00000000-0005-0000-0000-000083680000}"/>
    <cellStyle name="Normal 150 13 2" xfId="26756" xr:uid="{00000000-0005-0000-0000-000084680000}"/>
    <cellStyle name="Normal 150 14" xfId="26757" xr:uid="{00000000-0005-0000-0000-000085680000}"/>
    <cellStyle name="Normal 150 14 2" xfId="26758" xr:uid="{00000000-0005-0000-0000-000086680000}"/>
    <cellStyle name="Normal 150 14 2 2" xfId="26759" xr:uid="{00000000-0005-0000-0000-000087680000}"/>
    <cellStyle name="Normal 150 14 2 2 2" xfId="26760" xr:uid="{00000000-0005-0000-0000-000088680000}"/>
    <cellStyle name="Normal 150 14 2 2 3" xfId="26761" xr:uid="{00000000-0005-0000-0000-000089680000}"/>
    <cellStyle name="Normal 150 14 2 3" xfId="26762" xr:uid="{00000000-0005-0000-0000-00008A680000}"/>
    <cellStyle name="Normal 150 14 2 4" xfId="26763" xr:uid="{00000000-0005-0000-0000-00008B680000}"/>
    <cellStyle name="Normal 150 14 2 5" xfId="26764" xr:uid="{00000000-0005-0000-0000-00008C680000}"/>
    <cellStyle name="Normal 150 14 2 6" xfId="26765" xr:uid="{00000000-0005-0000-0000-00008D680000}"/>
    <cellStyle name="Normal 150 14 3" xfId="26766" xr:uid="{00000000-0005-0000-0000-00008E680000}"/>
    <cellStyle name="Normal 150 15" xfId="26767" xr:uid="{00000000-0005-0000-0000-00008F680000}"/>
    <cellStyle name="Normal 150 15 2" xfId="26768" xr:uid="{00000000-0005-0000-0000-000090680000}"/>
    <cellStyle name="Normal 150 15 3" xfId="26769" xr:uid="{00000000-0005-0000-0000-000091680000}"/>
    <cellStyle name="Normal 150 16" xfId="26770" xr:uid="{00000000-0005-0000-0000-000092680000}"/>
    <cellStyle name="Normal 150 17" xfId="26771" xr:uid="{00000000-0005-0000-0000-000093680000}"/>
    <cellStyle name="Normal 150 18" xfId="26772" xr:uid="{00000000-0005-0000-0000-000094680000}"/>
    <cellStyle name="Normal 150 19" xfId="26773" xr:uid="{00000000-0005-0000-0000-000095680000}"/>
    <cellStyle name="Normal 150 2" xfId="26774" xr:uid="{00000000-0005-0000-0000-000096680000}"/>
    <cellStyle name="Normal 150 2 2" xfId="26775" xr:uid="{00000000-0005-0000-0000-000097680000}"/>
    <cellStyle name="Normal 150 2 2 2" xfId="26776" xr:uid="{00000000-0005-0000-0000-000098680000}"/>
    <cellStyle name="Normal 150 2 3" xfId="26777" xr:uid="{00000000-0005-0000-0000-000099680000}"/>
    <cellStyle name="Normal 150 2 3 2" xfId="26778" xr:uid="{00000000-0005-0000-0000-00009A680000}"/>
    <cellStyle name="Normal 150 2 4" xfId="26779" xr:uid="{00000000-0005-0000-0000-00009B680000}"/>
    <cellStyle name="Normal 150 2 4 2" xfId="26780" xr:uid="{00000000-0005-0000-0000-00009C680000}"/>
    <cellStyle name="Normal 150 2 5" xfId="26781" xr:uid="{00000000-0005-0000-0000-00009D680000}"/>
    <cellStyle name="Normal 150 2 5 2" xfId="26782" xr:uid="{00000000-0005-0000-0000-00009E680000}"/>
    <cellStyle name="Normal 150 2 6" xfId="26783" xr:uid="{00000000-0005-0000-0000-00009F680000}"/>
    <cellStyle name="Normal 150 2 6 2" xfId="26784" xr:uid="{00000000-0005-0000-0000-0000A0680000}"/>
    <cellStyle name="Normal 150 2 7" xfId="26785" xr:uid="{00000000-0005-0000-0000-0000A1680000}"/>
    <cellStyle name="Normal 150 3" xfId="26786" xr:uid="{00000000-0005-0000-0000-0000A2680000}"/>
    <cellStyle name="Normal 150 3 2" xfId="26787" xr:uid="{00000000-0005-0000-0000-0000A3680000}"/>
    <cellStyle name="Normal 150 3 2 2" xfId="26788" xr:uid="{00000000-0005-0000-0000-0000A4680000}"/>
    <cellStyle name="Normal 150 3 3" xfId="26789" xr:uid="{00000000-0005-0000-0000-0000A5680000}"/>
    <cellStyle name="Normal 150 3 3 2" xfId="26790" xr:uid="{00000000-0005-0000-0000-0000A6680000}"/>
    <cellStyle name="Normal 150 3 4" xfId="26791" xr:uid="{00000000-0005-0000-0000-0000A7680000}"/>
    <cellStyle name="Normal 150 3 4 2" xfId="26792" xr:uid="{00000000-0005-0000-0000-0000A8680000}"/>
    <cellStyle name="Normal 150 3 5" xfId="26793" xr:uid="{00000000-0005-0000-0000-0000A9680000}"/>
    <cellStyle name="Normal 150 3 5 2" xfId="26794" xr:uid="{00000000-0005-0000-0000-0000AA680000}"/>
    <cellStyle name="Normal 150 3 6" xfId="26795" xr:uid="{00000000-0005-0000-0000-0000AB680000}"/>
    <cellStyle name="Normal 150 3 6 2" xfId="26796" xr:uid="{00000000-0005-0000-0000-0000AC680000}"/>
    <cellStyle name="Normal 150 3 7" xfId="26797" xr:uid="{00000000-0005-0000-0000-0000AD680000}"/>
    <cellStyle name="Normal 150 4" xfId="26798" xr:uid="{00000000-0005-0000-0000-0000AE680000}"/>
    <cellStyle name="Normal 150 4 2" xfId="26799" xr:uid="{00000000-0005-0000-0000-0000AF680000}"/>
    <cellStyle name="Normal 150 4 2 2" xfId="26800" xr:uid="{00000000-0005-0000-0000-0000B0680000}"/>
    <cellStyle name="Normal 150 4 2 2 2" xfId="26801" xr:uid="{00000000-0005-0000-0000-0000B1680000}"/>
    <cellStyle name="Normal 150 4 2 3" xfId="26802" xr:uid="{00000000-0005-0000-0000-0000B2680000}"/>
    <cellStyle name="Normal 150 4 2 3 2" xfId="26803" xr:uid="{00000000-0005-0000-0000-0000B3680000}"/>
    <cellStyle name="Normal 150 4 2 3 3" xfId="26804" xr:uid="{00000000-0005-0000-0000-0000B4680000}"/>
    <cellStyle name="Normal 150 4 2 4" xfId="26805" xr:uid="{00000000-0005-0000-0000-0000B5680000}"/>
    <cellStyle name="Normal 150 4 2 5" xfId="26806" xr:uid="{00000000-0005-0000-0000-0000B6680000}"/>
    <cellStyle name="Normal 150 4 2 6" xfId="26807" xr:uid="{00000000-0005-0000-0000-0000B7680000}"/>
    <cellStyle name="Normal 150 4 2 7" xfId="26808" xr:uid="{00000000-0005-0000-0000-0000B8680000}"/>
    <cellStyle name="Normal 150 4 3" xfId="26809" xr:uid="{00000000-0005-0000-0000-0000B9680000}"/>
    <cellStyle name="Normal 150 4 3 2" xfId="26810" xr:uid="{00000000-0005-0000-0000-0000BA680000}"/>
    <cellStyle name="Normal 150 4 4" xfId="26811" xr:uid="{00000000-0005-0000-0000-0000BB680000}"/>
    <cellStyle name="Normal 150 4 4 2" xfId="26812" xr:uid="{00000000-0005-0000-0000-0000BC680000}"/>
    <cellStyle name="Normal 150 4 5" xfId="26813" xr:uid="{00000000-0005-0000-0000-0000BD680000}"/>
    <cellStyle name="Normal 150 4 5 2" xfId="26814" xr:uid="{00000000-0005-0000-0000-0000BE680000}"/>
    <cellStyle name="Normal 150 4 6" xfId="26815" xr:uid="{00000000-0005-0000-0000-0000BF680000}"/>
    <cellStyle name="Normal 150 4 6 2" xfId="26816" xr:uid="{00000000-0005-0000-0000-0000C0680000}"/>
    <cellStyle name="Normal 150 4 7" xfId="26817" xr:uid="{00000000-0005-0000-0000-0000C1680000}"/>
    <cellStyle name="Normal 150 5" xfId="26818" xr:uid="{00000000-0005-0000-0000-0000C2680000}"/>
    <cellStyle name="Normal 150 5 2" xfId="26819" xr:uid="{00000000-0005-0000-0000-0000C3680000}"/>
    <cellStyle name="Normal 150 6" xfId="26820" xr:uid="{00000000-0005-0000-0000-0000C4680000}"/>
    <cellStyle name="Normal 150 6 2" xfId="26821" xr:uid="{00000000-0005-0000-0000-0000C5680000}"/>
    <cellStyle name="Normal 150 7" xfId="26822" xr:uid="{00000000-0005-0000-0000-0000C6680000}"/>
    <cellStyle name="Normal 150 7 2" xfId="26823" xr:uid="{00000000-0005-0000-0000-0000C7680000}"/>
    <cellStyle name="Normal 150 8" xfId="26824" xr:uid="{00000000-0005-0000-0000-0000C8680000}"/>
    <cellStyle name="Normal 150 8 2" xfId="26825" xr:uid="{00000000-0005-0000-0000-0000C9680000}"/>
    <cellStyle name="Normal 150 9" xfId="26826" xr:uid="{00000000-0005-0000-0000-0000CA680000}"/>
    <cellStyle name="Normal 150 9 2" xfId="26827" xr:uid="{00000000-0005-0000-0000-0000CB680000}"/>
    <cellStyle name="Normal 151" xfId="26828" xr:uid="{00000000-0005-0000-0000-0000CC680000}"/>
    <cellStyle name="Normal 151 2" xfId="26829" xr:uid="{00000000-0005-0000-0000-0000CD680000}"/>
    <cellStyle name="Normal 151 2 2" xfId="26830" xr:uid="{00000000-0005-0000-0000-0000CE680000}"/>
    <cellStyle name="Normal 151 2 3" xfId="26831" xr:uid="{00000000-0005-0000-0000-0000CF680000}"/>
    <cellStyle name="Normal 151 3" xfId="26832" xr:uid="{00000000-0005-0000-0000-0000D0680000}"/>
    <cellStyle name="Normal 151 4" xfId="26833" xr:uid="{00000000-0005-0000-0000-0000D1680000}"/>
    <cellStyle name="Normal 151 5" xfId="26834" xr:uid="{00000000-0005-0000-0000-0000D2680000}"/>
    <cellStyle name="Normal 151 6" xfId="26835" xr:uid="{00000000-0005-0000-0000-0000D3680000}"/>
    <cellStyle name="Normal 152" xfId="26836" xr:uid="{00000000-0005-0000-0000-0000D4680000}"/>
    <cellStyle name="Normal 152 2" xfId="26837" xr:uid="{00000000-0005-0000-0000-0000D5680000}"/>
    <cellStyle name="Normal 152 2 2" xfId="26838" xr:uid="{00000000-0005-0000-0000-0000D6680000}"/>
    <cellStyle name="Normal 152 2 2 2" xfId="26839" xr:uid="{00000000-0005-0000-0000-0000D7680000}"/>
    <cellStyle name="Normal 152 2 2 2 2" xfId="26840" xr:uid="{00000000-0005-0000-0000-0000D8680000}"/>
    <cellStyle name="Normal 152 2 2 3" xfId="26841" xr:uid="{00000000-0005-0000-0000-0000D9680000}"/>
    <cellStyle name="Normal 152 2 3" xfId="26842" xr:uid="{00000000-0005-0000-0000-0000DA680000}"/>
    <cellStyle name="Normal 152 2 4" xfId="26843" xr:uid="{00000000-0005-0000-0000-0000DB680000}"/>
    <cellStyle name="Normal 152 2 5" xfId="26844" xr:uid="{00000000-0005-0000-0000-0000DC680000}"/>
    <cellStyle name="Normal 152 3" xfId="26845" xr:uid="{00000000-0005-0000-0000-0000DD680000}"/>
    <cellStyle name="Normal 152 4" xfId="26846" xr:uid="{00000000-0005-0000-0000-0000DE680000}"/>
    <cellStyle name="Normal 152 5" xfId="26847" xr:uid="{00000000-0005-0000-0000-0000DF680000}"/>
    <cellStyle name="Normal 152 6" xfId="26848" xr:uid="{00000000-0005-0000-0000-0000E0680000}"/>
    <cellStyle name="Normal 152 7" xfId="26849" xr:uid="{00000000-0005-0000-0000-0000E1680000}"/>
    <cellStyle name="Normal 153" xfId="26850" xr:uid="{00000000-0005-0000-0000-0000E2680000}"/>
    <cellStyle name="Normal 153 10" xfId="26851" xr:uid="{00000000-0005-0000-0000-0000E3680000}"/>
    <cellStyle name="Normal 153 2" xfId="26852" xr:uid="{00000000-0005-0000-0000-0000E4680000}"/>
    <cellStyle name="Normal 153 2 2" xfId="26853" xr:uid="{00000000-0005-0000-0000-0000E5680000}"/>
    <cellStyle name="Normal 153 2 2 2" xfId="26854" xr:uid="{00000000-0005-0000-0000-0000E6680000}"/>
    <cellStyle name="Normal 153 2 3" xfId="26855" xr:uid="{00000000-0005-0000-0000-0000E7680000}"/>
    <cellStyle name="Normal 153 2 3 2" xfId="26856" xr:uid="{00000000-0005-0000-0000-0000E8680000}"/>
    <cellStyle name="Normal 153 2 4" xfId="26857" xr:uid="{00000000-0005-0000-0000-0000E9680000}"/>
    <cellStyle name="Normal 153 2 4 2" xfId="26858" xr:uid="{00000000-0005-0000-0000-0000EA680000}"/>
    <cellStyle name="Normal 153 2 5" xfId="26859" xr:uid="{00000000-0005-0000-0000-0000EB680000}"/>
    <cellStyle name="Normal 153 2 5 2" xfId="26860" xr:uid="{00000000-0005-0000-0000-0000EC680000}"/>
    <cellStyle name="Normal 153 2 6" xfId="26861" xr:uid="{00000000-0005-0000-0000-0000ED680000}"/>
    <cellStyle name="Normal 153 2 6 2" xfId="26862" xr:uid="{00000000-0005-0000-0000-0000EE680000}"/>
    <cellStyle name="Normal 153 2 7" xfId="26863" xr:uid="{00000000-0005-0000-0000-0000EF680000}"/>
    <cellStyle name="Normal 153 3" xfId="26864" xr:uid="{00000000-0005-0000-0000-0000F0680000}"/>
    <cellStyle name="Normal 153 3 2" xfId="26865" xr:uid="{00000000-0005-0000-0000-0000F1680000}"/>
    <cellStyle name="Normal 153 3 2 2" xfId="26866" xr:uid="{00000000-0005-0000-0000-0000F2680000}"/>
    <cellStyle name="Normal 153 3 3" xfId="26867" xr:uid="{00000000-0005-0000-0000-0000F3680000}"/>
    <cellStyle name="Normal 153 3 3 2" xfId="26868" xr:uid="{00000000-0005-0000-0000-0000F4680000}"/>
    <cellStyle name="Normal 153 3 4" xfId="26869" xr:uid="{00000000-0005-0000-0000-0000F5680000}"/>
    <cellStyle name="Normal 153 3 4 2" xfId="26870" xr:uid="{00000000-0005-0000-0000-0000F6680000}"/>
    <cellStyle name="Normal 153 3 5" xfId="26871" xr:uid="{00000000-0005-0000-0000-0000F7680000}"/>
    <cellStyle name="Normal 153 3 5 2" xfId="26872" xr:uid="{00000000-0005-0000-0000-0000F8680000}"/>
    <cellStyle name="Normal 153 3 6" xfId="26873" xr:uid="{00000000-0005-0000-0000-0000F9680000}"/>
    <cellStyle name="Normal 153 3 6 2" xfId="26874" xr:uid="{00000000-0005-0000-0000-0000FA680000}"/>
    <cellStyle name="Normal 153 3 7" xfId="26875" xr:uid="{00000000-0005-0000-0000-0000FB680000}"/>
    <cellStyle name="Normal 153 4" xfId="26876" xr:uid="{00000000-0005-0000-0000-0000FC680000}"/>
    <cellStyle name="Normal 153 4 2" xfId="26877" xr:uid="{00000000-0005-0000-0000-0000FD680000}"/>
    <cellStyle name="Normal 153 4 2 2" xfId="26878" xr:uid="{00000000-0005-0000-0000-0000FE680000}"/>
    <cellStyle name="Normal 153 4 3" xfId="26879" xr:uid="{00000000-0005-0000-0000-0000FF680000}"/>
    <cellStyle name="Normal 153 4 3 2" xfId="26880" xr:uid="{00000000-0005-0000-0000-000000690000}"/>
    <cellStyle name="Normal 153 4 4" xfId="26881" xr:uid="{00000000-0005-0000-0000-000001690000}"/>
    <cellStyle name="Normal 153 4 4 2" xfId="26882" xr:uid="{00000000-0005-0000-0000-000002690000}"/>
    <cellStyle name="Normal 153 4 5" xfId="26883" xr:uid="{00000000-0005-0000-0000-000003690000}"/>
    <cellStyle name="Normal 153 4 5 2" xfId="26884" xr:uid="{00000000-0005-0000-0000-000004690000}"/>
    <cellStyle name="Normal 153 4 6" xfId="26885" xr:uid="{00000000-0005-0000-0000-000005690000}"/>
    <cellStyle name="Normal 153 4 6 2" xfId="26886" xr:uid="{00000000-0005-0000-0000-000006690000}"/>
    <cellStyle name="Normal 153 4 7" xfId="26887" xr:uid="{00000000-0005-0000-0000-000007690000}"/>
    <cellStyle name="Normal 153 5" xfId="26888" xr:uid="{00000000-0005-0000-0000-000008690000}"/>
    <cellStyle name="Normal 153 5 2" xfId="26889" xr:uid="{00000000-0005-0000-0000-000009690000}"/>
    <cellStyle name="Normal 153 6" xfId="26890" xr:uid="{00000000-0005-0000-0000-00000A690000}"/>
    <cellStyle name="Normal 153 6 2" xfId="26891" xr:uid="{00000000-0005-0000-0000-00000B690000}"/>
    <cellStyle name="Normal 153 7" xfId="26892" xr:uid="{00000000-0005-0000-0000-00000C690000}"/>
    <cellStyle name="Normal 153 7 2" xfId="26893" xr:uid="{00000000-0005-0000-0000-00000D690000}"/>
    <cellStyle name="Normal 153 8" xfId="26894" xr:uid="{00000000-0005-0000-0000-00000E690000}"/>
    <cellStyle name="Normal 153 8 2" xfId="26895" xr:uid="{00000000-0005-0000-0000-00000F690000}"/>
    <cellStyle name="Normal 153 9" xfId="26896" xr:uid="{00000000-0005-0000-0000-000010690000}"/>
    <cellStyle name="Normal 153 9 2" xfId="26897" xr:uid="{00000000-0005-0000-0000-000011690000}"/>
    <cellStyle name="Normal 154" xfId="26898" xr:uid="{00000000-0005-0000-0000-000012690000}"/>
    <cellStyle name="Normal 154 2" xfId="26899" xr:uid="{00000000-0005-0000-0000-000013690000}"/>
    <cellStyle name="Normal 154 2 2" xfId="26900" xr:uid="{00000000-0005-0000-0000-000014690000}"/>
    <cellStyle name="Normal 154 2 2 2" xfId="26901" xr:uid="{00000000-0005-0000-0000-000015690000}"/>
    <cellStyle name="Normal 154 2 2 2 2" xfId="26902" xr:uid="{00000000-0005-0000-0000-000016690000}"/>
    <cellStyle name="Normal 154 2 2 3" xfId="26903" xr:uid="{00000000-0005-0000-0000-000017690000}"/>
    <cellStyle name="Normal 154 2 3" xfId="26904" xr:uid="{00000000-0005-0000-0000-000018690000}"/>
    <cellStyle name="Normal 154 2 4" xfId="26905" xr:uid="{00000000-0005-0000-0000-000019690000}"/>
    <cellStyle name="Normal 154 2 5" xfId="26906" xr:uid="{00000000-0005-0000-0000-00001A690000}"/>
    <cellStyle name="Normal 154 3" xfId="26907" xr:uid="{00000000-0005-0000-0000-00001B690000}"/>
    <cellStyle name="Normal 154 4" xfId="26908" xr:uid="{00000000-0005-0000-0000-00001C690000}"/>
    <cellStyle name="Normal 154 5" xfId="26909" xr:uid="{00000000-0005-0000-0000-00001D690000}"/>
    <cellStyle name="Normal 154 6" xfId="26910" xr:uid="{00000000-0005-0000-0000-00001E690000}"/>
    <cellStyle name="Normal 154 7" xfId="26911" xr:uid="{00000000-0005-0000-0000-00001F690000}"/>
    <cellStyle name="Normal 155" xfId="26912" xr:uid="{00000000-0005-0000-0000-000020690000}"/>
    <cellStyle name="Normal 155 2" xfId="26913" xr:uid="{00000000-0005-0000-0000-000021690000}"/>
    <cellStyle name="Normal 155 2 2" xfId="26914" xr:uid="{00000000-0005-0000-0000-000022690000}"/>
    <cellStyle name="Normal 155 2 2 2" xfId="26915" xr:uid="{00000000-0005-0000-0000-000023690000}"/>
    <cellStyle name="Normal 155 2 2 2 2" xfId="26916" xr:uid="{00000000-0005-0000-0000-000024690000}"/>
    <cellStyle name="Normal 155 3" xfId="26917" xr:uid="{00000000-0005-0000-0000-000025690000}"/>
    <cellStyle name="Normal 155 4" xfId="26918" xr:uid="{00000000-0005-0000-0000-000026690000}"/>
    <cellStyle name="Normal 155 5" xfId="26919" xr:uid="{00000000-0005-0000-0000-000027690000}"/>
    <cellStyle name="Normal 155 6" xfId="26920" xr:uid="{00000000-0005-0000-0000-000028690000}"/>
    <cellStyle name="Normal 155 7" xfId="26921" xr:uid="{00000000-0005-0000-0000-000029690000}"/>
    <cellStyle name="Normal 156" xfId="26922" xr:uid="{00000000-0005-0000-0000-00002A690000}"/>
    <cellStyle name="Normal 156 2" xfId="26923" xr:uid="{00000000-0005-0000-0000-00002B690000}"/>
    <cellStyle name="Normal 156 2 2" xfId="26924" xr:uid="{00000000-0005-0000-0000-00002C690000}"/>
    <cellStyle name="Normal 156 2 2 2" xfId="26925" xr:uid="{00000000-0005-0000-0000-00002D690000}"/>
    <cellStyle name="Normal 156 3" xfId="26926" xr:uid="{00000000-0005-0000-0000-00002E690000}"/>
    <cellStyle name="Normal 156 4" xfId="26927" xr:uid="{00000000-0005-0000-0000-00002F690000}"/>
    <cellStyle name="Normal 156 5" xfId="26928" xr:uid="{00000000-0005-0000-0000-000030690000}"/>
    <cellStyle name="Normal 156 6" xfId="26929" xr:uid="{00000000-0005-0000-0000-000031690000}"/>
    <cellStyle name="Normal 157" xfId="26930" xr:uid="{00000000-0005-0000-0000-000032690000}"/>
    <cellStyle name="Normal 157 2" xfId="26931" xr:uid="{00000000-0005-0000-0000-000033690000}"/>
    <cellStyle name="Normal 157 2 2" xfId="26932" xr:uid="{00000000-0005-0000-0000-000034690000}"/>
    <cellStyle name="Normal 157 2 2 2" xfId="26933" xr:uid="{00000000-0005-0000-0000-000035690000}"/>
    <cellStyle name="Normal 157 3" xfId="26934" xr:uid="{00000000-0005-0000-0000-000036690000}"/>
    <cellStyle name="Normal 157 4" xfId="26935" xr:uid="{00000000-0005-0000-0000-000037690000}"/>
    <cellStyle name="Normal 157 5" xfId="26936" xr:uid="{00000000-0005-0000-0000-000038690000}"/>
    <cellStyle name="Normal 157 6" xfId="26937" xr:uid="{00000000-0005-0000-0000-000039690000}"/>
    <cellStyle name="Normal 158" xfId="26938" xr:uid="{00000000-0005-0000-0000-00003A690000}"/>
    <cellStyle name="Normal 158 10" xfId="26939" xr:uid="{00000000-0005-0000-0000-00003B690000}"/>
    <cellStyle name="Normal 158 2" xfId="26940" xr:uid="{00000000-0005-0000-0000-00003C690000}"/>
    <cellStyle name="Normal 158 2 2" xfId="26941" xr:uid="{00000000-0005-0000-0000-00003D690000}"/>
    <cellStyle name="Normal 158 2 2 2" xfId="26942" xr:uid="{00000000-0005-0000-0000-00003E690000}"/>
    <cellStyle name="Normal 158 2 3" xfId="26943" xr:uid="{00000000-0005-0000-0000-00003F690000}"/>
    <cellStyle name="Normal 158 2 3 2" xfId="26944" xr:uid="{00000000-0005-0000-0000-000040690000}"/>
    <cellStyle name="Normal 158 2 4" xfId="26945" xr:uid="{00000000-0005-0000-0000-000041690000}"/>
    <cellStyle name="Normal 158 2 4 2" xfId="26946" xr:uid="{00000000-0005-0000-0000-000042690000}"/>
    <cellStyle name="Normal 158 2 5" xfId="26947" xr:uid="{00000000-0005-0000-0000-000043690000}"/>
    <cellStyle name="Normal 158 2 5 2" xfId="26948" xr:uid="{00000000-0005-0000-0000-000044690000}"/>
    <cellStyle name="Normal 158 2 6" xfId="26949" xr:uid="{00000000-0005-0000-0000-000045690000}"/>
    <cellStyle name="Normal 158 2 6 2" xfId="26950" xr:uid="{00000000-0005-0000-0000-000046690000}"/>
    <cellStyle name="Normal 158 2 7" xfId="26951" xr:uid="{00000000-0005-0000-0000-000047690000}"/>
    <cellStyle name="Normal 158 3" xfId="26952" xr:uid="{00000000-0005-0000-0000-000048690000}"/>
    <cellStyle name="Normal 158 3 2" xfId="26953" xr:uid="{00000000-0005-0000-0000-000049690000}"/>
    <cellStyle name="Normal 158 3 2 2" xfId="26954" xr:uid="{00000000-0005-0000-0000-00004A690000}"/>
    <cellStyle name="Normal 158 3 3" xfId="26955" xr:uid="{00000000-0005-0000-0000-00004B690000}"/>
    <cellStyle name="Normal 158 3 3 2" xfId="26956" xr:uid="{00000000-0005-0000-0000-00004C690000}"/>
    <cellStyle name="Normal 158 3 4" xfId="26957" xr:uid="{00000000-0005-0000-0000-00004D690000}"/>
    <cellStyle name="Normal 158 3 4 2" xfId="26958" xr:uid="{00000000-0005-0000-0000-00004E690000}"/>
    <cellStyle name="Normal 158 3 5" xfId="26959" xr:uid="{00000000-0005-0000-0000-00004F690000}"/>
    <cellStyle name="Normal 158 3 5 2" xfId="26960" xr:uid="{00000000-0005-0000-0000-000050690000}"/>
    <cellStyle name="Normal 158 3 6" xfId="26961" xr:uid="{00000000-0005-0000-0000-000051690000}"/>
    <cellStyle name="Normal 158 3 6 2" xfId="26962" xr:uid="{00000000-0005-0000-0000-000052690000}"/>
    <cellStyle name="Normal 158 3 7" xfId="26963" xr:uid="{00000000-0005-0000-0000-000053690000}"/>
    <cellStyle name="Normal 158 4" xfId="26964" xr:uid="{00000000-0005-0000-0000-000054690000}"/>
    <cellStyle name="Normal 158 4 2" xfId="26965" xr:uid="{00000000-0005-0000-0000-000055690000}"/>
    <cellStyle name="Normal 158 4 2 2" xfId="26966" xr:uid="{00000000-0005-0000-0000-000056690000}"/>
    <cellStyle name="Normal 158 4 3" xfId="26967" xr:uid="{00000000-0005-0000-0000-000057690000}"/>
    <cellStyle name="Normal 158 4 3 2" xfId="26968" xr:uid="{00000000-0005-0000-0000-000058690000}"/>
    <cellStyle name="Normal 158 4 4" xfId="26969" xr:uid="{00000000-0005-0000-0000-000059690000}"/>
    <cellStyle name="Normal 158 4 4 2" xfId="26970" xr:uid="{00000000-0005-0000-0000-00005A690000}"/>
    <cellStyle name="Normal 158 4 5" xfId="26971" xr:uid="{00000000-0005-0000-0000-00005B690000}"/>
    <cellStyle name="Normal 158 4 5 2" xfId="26972" xr:uid="{00000000-0005-0000-0000-00005C690000}"/>
    <cellStyle name="Normal 158 4 6" xfId="26973" xr:uid="{00000000-0005-0000-0000-00005D690000}"/>
    <cellStyle name="Normal 158 4 6 2" xfId="26974" xr:uid="{00000000-0005-0000-0000-00005E690000}"/>
    <cellStyle name="Normal 158 4 7" xfId="26975" xr:uid="{00000000-0005-0000-0000-00005F690000}"/>
    <cellStyle name="Normal 158 5" xfId="26976" xr:uid="{00000000-0005-0000-0000-000060690000}"/>
    <cellStyle name="Normal 158 5 2" xfId="26977" xr:uid="{00000000-0005-0000-0000-000061690000}"/>
    <cellStyle name="Normal 158 6" xfId="26978" xr:uid="{00000000-0005-0000-0000-000062690000}"/>
    <cellStyle name="Normal 158 6 2" xfId="26979" xr:uid="{00000000-0005-0000-0000-000063690000}"/>
    <cellStyle name="Normal 158 7" xfId="26980" xr:uid="{00000000-0005-0000-0000-000064690000}"/>
    <cellStyle name="Normal 158 7 2" xfId="26981" xr:uid="{00000000-0005-0000-0000-000065690000}"/>
    <cellStyle name="Normal 158 8" xfId="26982" xr:uid="{00000000-0005-0000-0000-000066690000}"/>
    <cellStyle name="Normal 158 8 2" xfId="26983" xr:uid="{00000000-0005-0000-0000-000067690000}"/>
    <cellStyle name="Normal 158 9" xfId="26984" xr:uid="{00000000-0005-0000-0000-000068690000}"/>
    <cellStyle name="Normal 158 9 2" xfId="26985" xr:uid="{00000000-0005-0000-0000-000069690000}"/>
    <cellStyle name="Normal 159" xfId="26986" xr:uid="{00000000-0005-0000-0000-00006A690000}"/>
    <cellStyle name="Normal 159 2" xfId="26987" xr:uid="{00000000-0005-0000-0000-00006B690000}"/>
    <cellStyle name="Normal 159 2 2" xfId="26988" xr:uid="{00000000-0005-0000-0000-00006C690000}"/>
    <cellStyle name="Normal 159 3" xfId="26989" xr:uid="{00000000-0005-0000-0000-00006D690000}"/>
    <cellStyle name="Normal 159 3 2" xfId="26990" xr:uid="{00000000-0005-0000-0000-00006E690000}"/>
    <cellStyle name="Normal 159 4" xfId="26991" xr:uid="{00000000-0005-0000-0000-00006F690000}"/>
    <cellStyle name="Normal 159 4 2" xfId="26992" xr:uid="{00000000-0005-0000-0000-000070690000}"/>
    <cellStyle name="Normal 159 5" xfId="26993" xr:uid="{00000000-0005-0000-0000-000071690000}"/>
    <cellStyle name="Normal 159 5 2" xfId="26994" xr:uid="{00000000-0005-0000-0000-000072690000}"/>
    <cellStyle name="Normal 159 6" xfId="26995" xr:uid="{00000000-0005-0000-0000-000073690000}"/>
    <cellStyle name="Normal 159 6 2" xfId="26996" xr:uid="{00000000-0005-0000-0000-000074690000}"/>
    <cellStyle name="Normal 159 7" xfId="26997" xr:uid="{00000000-0005-0000-0000-000075690000}"/>
    <cellStyle name="Normal 16" xfId="26998" xr:uid="{00000000-0005-0000-0000-000076690000}"/>
    <cellStyle name="Normal 16 10" xfId="26999" xr:uid="{00000000-0005-0000-0000-000077690000}"/>
    <cellStyle name="Normal 16 10 2" xfId="27000" xr:uid="{00000000-0005-0000-0000-000078690000}"/>
    <cellStyle name="Normal 16 11" xfId="27001" xr:uid="{00000000-0005-0000-0000-000079690000}"/>
    <cellStyle name="Normal 16 11 2" xfId="27002" xr:uid="{00000000-0005-0000-0000-00007A690000}"/>
    <cellStyle name="Normal 16 12" xfId="27003" xr:uid="{00000000-0005-0000-0000-00007B690000}"/>
    <cellStyle name="Normal 16 12 2" xfId="27004" xr:uid="{00000000-0005-0000-0000-00007C690000}"/>
    <cellStyle name="Normal 16 12 3" xfId="27005" xr:uid="{00000000-0005-0000-0000-00007D690000}"/>
    <cellStyle name="Normal 16 12 4" xfId="27006" xr:uid="{00000000-0005-0000-0000-00007E690000}"/>
    <cellStyle name="Normal 16 13" xfId="27007" xr:uid="{00000000-0005-0000-0000-00007F690000}"/>
    <cellStyle name="Normal 16 13 2" xfId="27008" xr:uid="{00000000-0005-0000-0000-000080690000}"/>
    <cellStyle name="Normal 16 13 3" xfId="27009" xr:uid="{00000000-0005-0000-0000-000081690000}"/>
    <cellStyle name="Normal 16 13 4" xfId="27010" xr:uid="{00000000-0005-0000-0000-000082690000}"/>
    <cellStyle name="Normal 16 14" xfId="27011" xr:uid="{00000000-0005-0000-0000-000083690000}"/>
    <cellStyle name="Normal 16 14 2" xfId="27012" xr:uid="{00000000-0005-0000-0000-000084690000}"/>
    <cellStyle name="Normal 16 14 3" xfId="27013" xr:uid="{00000000-0005-0000-0000-000085690000}"/>
    <cellStyle name="Normal 16 14 4" xfId="27014" xr:uid="{00000000-0005-0000-0000-000086690000}"/>
    <cellStyle name="Normal 16 15" xfId="27015" xr:uid="{00000000-0005-0000-0000-000087690000}"/>
    <cellStyle name="Normal 16 15 2" xfId="27016" xr:uid="{00000000-0005-0000-0000-000088690000}"/>
    <cellStyle name="Normal 16 15 3" xfId="27017" xr:uid="{00000000-0005-0000-0000-000089690000}"/>
    <cellStyle name="Normal 16 15 4" xfId="27018" xr:uid="{00000000-0005-0000-0000-00008A690000}"/>
    <cellStyle name="Normal 16 16" xfId="27019" xr:uid="{00000000-0005-0000-0000-00008B690000}"/>
    <cellStyle name="Normal 16 16 2" xfId="27020" xr:uid="{00000000-0005-0000-0000-00008C690000}"/>
    <cellStyle name="Normal 16 16 3" xfId="27021" xr:uid="{00000000-0005-0000-0000-00008D690000}"/>
    <cellStyle name="Normal 16 16 4" xfId="27022" xr:uid="{00000000-0005-0000-0000-00008E690000}"/>
    <cellStyle name="Normal 16 17" xfId="27023" xr:uid="{00000000-0005-0000-0000-00008F690000}"/>
    <cellStyle name="Normal 16 18" xfId="27024" xr:uid="{00000000-0005-0000-0000-000090690000}"/>
    <cellStyle name="Normal 16 2" xfId="27025" xr:uid="{00000000-0005-0000-0000-000091690000}"/>
    <cellStyle name="Normal 16 2 10" xfId="27026" xr:uid="{00000000-0005-0000-0000-000092690000}"/>
    <cellStyle name="Normal 16 2 11" xfId="27027" xr:uid="{00000000-0005-0000-0000-000093690000}"/>
    <cellStyle name="Normal 16 2 2" xfId="27028" xr:uid="{00000000-0005-0000-0000-000094690000}"/>
    <cellStyle name="Normal 16 2 2 2" xfId="27029" xr:uid="{00000000-0005-0000-0000-000095690000}"/>
    <cellStyle name="Normal 16 2 2 2 2" xfId="27030" xr:uid="{00000000-0005-0000-0000-000096690000}"/>
    <cellStyle name="Normal 16 2 2 2 2 2" xfId="27031" xr:uid="{00000000-0005-0000-0000-000097690000}"/>
    <cellStyle name="Normal 16 2 2 2 2 2 2" xfId="27032" xr:uid="{00000000-0005-0000-0000-000098690000}"/>
    <cellStyle name="Normal 16 2 2 2 2 3" xfId="27033" xr:uid="{00000000-0005-0000-0000-000099690000}"/>
    <cellStyle name="Normal 16 2 2 2 3" xfId="27034" xr:uid="{00000000-0005-0000-0000-00009A690000}"/>
    <cellStyle name="Normal 16 2 2 3" xfId="27035" xr:uid="{00000000-0005-0000-0000-00009B690000}"/>
    <cellStyle name="Normal 16 2 2 4" xfId="27036" xr:uid="{00000000-0005-0000-0000-00009C690000}"/>
    <cellStyle name="Normal 16 2 2 5" xfId="27037" xr:uid="{00000000-0005-0000-0000-00009D690000}"/>
    <cellStyle name="Normal 16 2 2 6" xfId="27038" xr:uid="{00000000-0005-0000-0000-00009E690000}"/>
    <cellStyle name="Normal 16 2 2 7" xfId="27039" xr:uid="{00000000-0005-0000-0000-00009F690000}"/>
    <cellStyle name="Normal 16 2 3" xfId="27040" xr:uid="{00000000-0005-0000-0000-0000A0690000}"/>
    <cellStyle name="Normal 16 2 3 2" xfId="27041" xr:uid="{00000000-0005-0000-0000-0000A1690000}"/>
    <cellStyle name="Normal 16 2 4" xfId="27042" xr:uid="{00000000-0005-0000-0000-0000A2690000}"/>
    <cellStyle name="Normal 16 2 4 2" xfId="27043" xr:uid="{00000000-0005-0000-0000-0000A3690000}"/>
    <cellStyle name="Normal 16 2 5" xfId="27044" xr:uid="{00000000-0005-0000-0000-0000A4690000}"/>
    <cellStyle name="Normal 16 2 5 2" xfId="27045" xr:uid="{00000000-0005-0000-0000-0000A5690000}"/>
    <cellStyle name="Normal 16 2 6" xfId="27046" xr:uid="{00000000-0005-0000-0000-0000A6690000}"/>
    <cellStyle name="Normal 16 2 6 2" xfId="27047" xr:uid="{00000000-0005-0000-0000-0000A7690000}"/>
    <cellStyle name="Normal 16 2 7" xfId="27048" xr:uid="{00000000-0005-0000-0000-0000A8690000}"/>
    <cellStyle name="Normal 16 2 7 2" xfId="27049" xr:uid="{00000000-0005-0000-0000-0000A9690000}"/>
    <cellStyle name="Normal 16 2 8" xfId="27050" xr:uid="{00000000-0005-0000-0000-0000AA690000}"/>
    <cellStyle name="Normal 16 2 9" xfId="27051" xr:uid="{00000000-0005-0000-0000-0000AB690000}"/>
    <cellStyle name="Normal 16 3" xfId="27052" xr:uid="{00000000-0005-0000-0000-0000AC690000}"/>
    <cellStyle name="Normal 16 3 10" xfId="27053" xr:uid="{00000000-0005-0000-0000-0000AD690000}"/>
    <cellStyle name="Normal 16 3 11" xfId="27054" xr:uid="{00000000-0005-0000-0000-0000AE690000}"/>
    <cellStyle name="Normal 16 3 2" xfId="27055" xr:uid="{00000000-0005-0000-0000-0000AF690000}"/>
    <cellStyle name="Normal 16 3 2 2" xfId="27056" xr:uid="{00000000-0005-0000-0000-0000B0690000}"/>
    <cellStyle name="Normal 16 3 2 2 2" xfId="27057" xr:uid="{00000000-0005-0000-0000-0000B1690000}"/>
    <cellStyle name="Normal 16 3 2 2 2 2" xfId="27058" xr:uid="{00000000-0005-0000-0000-0000B2690000}"/>
    <cellStyle name="Normal 16 3 2 2 2 2 2" xfId="27059" xr:uid="{00000000-0005-0000-0000-0000B3690000}"/>
    <cellStyle name="Normal 16 3 2 3" xfId="27060" xr:uid="{00000000-0005-0000-0000-0000B4690000}"/>
    <cellStyle name="Normal 16 3 2 4" xfId="27061" xr:uid="{00000000-0005-0000-0000-0000B5690000}"/>
    <cellStyle name="Normal 16 3 2 5" xfId="27062" xr:uid="{00000000-0005-0000-0000-0000B6690000}"/>
    <cellStyle name="Normal 16 3 2 6" xfId="27063" xr:uid="{00000000-0005-0000-0000-0000B7690000}"/>
    <cellStyle name="Normal 16 3 2 7" xfId="27064" xr:uid="{00000000-0005-0000-0000-0000B8690000}"/>
    <cellStyle name="Normal 16 3 3" xfId="27065" xr:uid="{00000000-0005-0000-0000-0000B9690000}"/>
    <cellStyle name="Normal 16 3 3 2" xfId="27066" xr:uid="{00000000-0005-0000-0000-0000BA690000}"/>
    <cellStyle name="Normal 16 3 4" xfId="27067" xr:uid="{00000000-0005-0000-0000-0000BB690000}"/>
    <cellStyle name="Normal 16 3 4 2" xfId="27068" xr:uid="{00000000-0005-0000-0000-0000BC690000}"/>
    <cellStyle name="Normal 16 3 5" xfId="27069" xr:uid="{00000000-0005-0000-0000-0000BD690000}"/>
    <cellStyle name="Normal 16 3 5 2" xfId="27070" xr:uid="{00000000-0005-0000-0000-0000BE690000}"/>
    <cellStyle name="Normal 16 3 6" xfId="27071" xr:uid="{00000000-0005-0000-0000-0000BF690000}"/>
    <cellStyle name="Normal 16 3 6 2" xfId="27072" xr:uid="{00000000-0005-0000-0000-0000C0690000}"/>
    <cellStyle name="Normal 16 3 7" xfId="27073" xr:uid="{00000000-0005-0000-0000-0000C1690000}"/>
    <cellStyle name="Normal 16 3 7 2" xfId="27074" xr:uid="{00000000-0005-0000-0000-0000C2690000}"/>
    <cellStyle name="Normal 16 3 8" xfId="27075" xr:uid="{00000000-0005-0000-0000-0000C3690000}"/>
    <cellStyle name="Normal 16 3 9" xfId="27076" xr:uid="{00000000-0005-0000-0000-0000C4690000}"/>
    <cellStyle name="Normal 16 4" xfId="27077" xr:uid="{00000000-0005-0000-0000-0000C5690000}"/>
    <cellStyle name="Normal 16 4 10" xfId="27078" xr:uid="{00000000-0005-0000-0000-0000C6690000}"/>
    <cellStyle name="Normal 16 4 11" xfId="27079" xr:uid="{00000000-0005-0000-0000-0000C7690000}"/>
    <cellStyle name="Normal 16 4 2" xfId="27080" xr:uid="{00000000-0005-0000-0000-0000C8690000}"/>
    <cellStyle name="Normal 16 4 2 2" xfId="27081" xr:uid="{00000000-0005-0000-0000-0000C9690000}"/>
    <cellStyle name="Normal 16 4 2 2 2" xfId="27082" xr:uid="{00000000-0005-0000-0000-0000CA690000}"/>
    <cellStyle name="Normal 16 4 2 2 2 2" xfId="27083" xr:uid="{00000000-0005-0000-0000-0000CB690000}"/>
    <cellStyle name="Normal 16 4 2 2 2 2 2" xfId="27084" xr:uid="{00000000-0005-0000-0000-0000CC690000}"/>
    <cellStyle name="Normal 16 4 2 2 3" xfId="27085" xr:uid="{00000000-0005-0000-0000-0000CD690000}"/>
    <cellStyle name="Normal 16 4 2 3" xfId="27086" xr:uid="{00000000-0005-0000-0000-0000CE690000}"/>
    <cellStyle name="Normal 16 4 2 4" xfId="27087" xr:uid="{00000000-0005-0000-0000-0000CF690000}"/>
    <cellStyle name="Normal 16 4 2 5" xfId="27088" xr:uid="{00000000-0005-0000-0000-0000D0690000}"/>
    <cellStyle name="Normal 16 4 2 6" xfId="27089" xr:uid="{00000000-0005-0000-0000-0000D1690000}"/>
    <cellStyle name="Normal 16 4 2 7" xfId="27090" xr:uid="{00000000-0005-0000-0000-0000D2690000}"/>
    <cellStyle name="Normal 16 4 3" xfId="27091" xr:uid="{00000000-0005-0000-0000-0000D3690000}"/>
    <cellStyle name="Normal 16 4 3 2" xfId="27092" xr:uid="{00000000-0005-0000-0000-0000D4690000}"/>
    <cellStyle name="Normal 16 4 4" xfId="27093" xr:uid="{00000000-0005-0000-0000-0000D5690000}"/>
    <cellStyle name="Normal 16 4 4 2" xfId="27094" xr:uid="{00000000-0005-0000-0000-0000D6690000}"/>
    <cellStyle name="Normal 16 4 5" xfId="27095" xr:uid="{00000000-0005-0000-0000-0000D7690000}"/>
    <cellStyle name="Normal 16 4 5 2" xfId="27096" xr:uid="{00000000-0005-0000-0000-0000D8690000}"/>
    <cellStyle name="Normal 16 4 6" xfId="27097" xr:uid="{00000000-0005-0000-0000-0000D9690000}"/>
    <cellStyle name="Normal 16 4 6 2" xfId="27098" xr:uid="{00000000-0005-0000-0000-0000DA690000}"/>
    <cellStyle name="Normal 16 4 7" xfId="27099" xr:uid="{00000000-0005-0000-0000-0000DB690000}"/>
    <cellStyle name="Normal 16 4 7 2" xfId="27100" xr:uid="{00000000-0005-0000-0000-0000DC690000}"/>
    <cellStyle name="Normal 16 4 8" xfId="27101" xr:uid="{00000000-0005-0000-0000-0000DD690000}"/>
    <cellStyle name="Normal 16 4 9" xfId="27102" xr:uid="{00000000-0005-0000-0000-0000DE690000}"/>
    <cellStyle name="Normal 16 5" xfId="27103" xr:uid="{00000000-0005-0000-0000-0000DF690000}"/>
    <cellStyle name="Normal 16 5 2" xfId="27104" xr:uid="{00000000-0005-0000-0000-0000E0690000}"/>
    <cellStyle name="Normal 16 5 2 2" xfId="27105" xr:uid="{00000000-0005-0000-0000-0000E1690000}"/>
    <cellStyle name="Normal 16 5 2 3" xfId="27106" xr:uid="{00000000-0005-0000-0000-0000E2690000}"/>
    <cellStyle name="Normal 16 5 3" xfId="27107" xr:uid="{00000000-0005-0000-0000-0000E3690000}"/>
    <cellStyle name="Normal 16 5 4" xfId="27108" xr:uid="{00000000-0005-0000-0000-0000E4690000}"/>
    <cellStyle name="Normal 16 5 5" xfId="27109" xr:uid="{00000000-0005-0000-0000-0000E5690000}"/>
    <cellStyle name="Normal 16 5 6" xfId="27110" xr:uid="{00000000-0005-0000-0000-0000E6690000}"/>
    <cellStyle name="Normal 16 6" xfId="27111" xr:uid="{00000000-0005-0000-0000-0000E7690000}"/>
    <cellStyle name="Normal 16 6 2" xfId="27112" xr:uid="{00000000-0005-0000-0000-0000E8690000}"/>
    <cellStyle name="Normal 16 6 2 2" xfId="27113" xr:uid="{00000000-0005-0000-0000-0000E9690000}"/>
    <cellStyle name="Normal 16 6 2 2 2" xfId="27114" xr:uid="{00000000-0005-0000-0000-0000EA690000}"/>
    <cellStyle name="Normal 16 6 2 2 2 2" xfId="27115" xr:uid="{00000000-0005-0000-0000-0000EB690000}"/>
    <cellStyle name="Normal 16 6 2 3" xfId="27116" xr:uid="{00000000-0005-0000-0000-0000EC690000}"/>
    <cellStyle name="Normal 16 6 3" xfId="27117" xr:uid="{00000000-0005-0000-0000-0000ED690000}"/>
    <cellStyle name="Normal 16 6 4" xfId="27118" xr:uid="{00000000-0005-0000-0000-0000EE690000}"/>
    <cellStyle name="Normal 16 6 5" xfId="27119" xr:uid="{00000000-0005-0000-0000-0000EF690000}"/>
    <cellStyle name="Normal 16 6 6" xfId="27120" xr:uid="{00000000-0005-0000-0000-0000F0690000}"/>
    <cellStyle name="Normal 16 6 7" xfId="27121" xr:uid="{00000000-0005-0000-0000-0000F1690000}"/>
    <cellStyle name="Normal 16 7" xfId="27122" xr:uid="{00000000-0005-0000-0000-0000F2690000}"/>
    <cellStyle name="Normal 16 7 2" xfId="27123" xr:uid="{00000000-0005-0000-0000-0000F3690000}"/>
    <cellStyle name="Normal 16 8" xfId="27124" xr:uid="{00000000-0005-0000-0000-0000F4690000}"/>
    <cellStyle name="Normal 16 8 2" xfId="27125" xr:uid="{00000000-0005-0000-0000-0000F5690000}"/>
    <cellStyle name="Normal 16 9" xfId="27126" xr:uid="{00000000-0005-0000-0000-0000F6690000}"/>
    <cellStyle name="Normal 16 9 2" xfId="27127" xr:uid="{00000000-0005-0000-0000-0000F7690000}"/>
    <cellStyle name="Normal 160" xfId="27128" xr:uid="{00000000-0005-0000-0000-0000F8690000}"/>
    <cellStyle name="Normal 160 2" xfId="27129" xr:uid="{00000000-0005-0000-0000-0000F9690000}"/>
    <cellStyle name="Normal 160 3" xfId="27130" xr:uid="{00000000-0005-0000-0000-0000FA690000}"/>
    <cellStyle name="Normal 160 4" xfId="27131" xr:uid="{00000000-0005-0000-0000-0000FB690000}"/>
    <cellStyle name="Normal 160 5" xfId="27132" xr:uid="{00000000-0005-0000-0000-0000FC690000}"/>
    <cellStyle name="Normal 160 6" xfId="27133" xr:uid="{00000000-0005-0000-0000-0000FD690000}"/>
    <cellStyle name="Normal 160 7" xfId="27134" xr:uid="{00000000-0005-0000-0000-0000FE690000}"/>
    <cellStyle name="Normal 161" xfId="27135" xr:uid="{00000000-0005-0000-0000-0000FF690000}"/>
    <cellStyle name="Normal 161 2" xfId="27136" xr:uid="{00000000-0005-0000-0000-0000006A0000}"/>
    <cellStyle name="Normal 161 3" xfId="27137" xr:uid="{00000000-0005-0000-0000-0000016A0000}"/>
    <cellStyle name="Normal 161 4" xfId="27138" xr:uid="{00000000-0005-0000-0000-0000026A0000}"/>
    <cellStyle name="Normal 161 5" xfId="27139" xr:uid="{00000000-0005-0000-0000-0000036A0000}"/>
    <cellStyle name="Normal 162" xfId="27140" xr:uid="{00000000-0005-0000-0000-0000046A0000}"/>
    <cellStyle name="Normal 162 2" xfId="27141" xr:uid="{00000000-0005-0000-0000-0000056A0000}"/>
    <cellStyle name="Normal 162 3" xfId="27142" xr:uid="{00000000-0005-0000-0000-0000066A0000}"/>
    <cellStyle name="Normal 162 4" xfId="27143" xr:uid="{00000000-0005-0000-0000-0000076A0000}"/>
    <cellStyle name="Normal 162 5" xfId="27144" xr:uid="{00000000-0005-0000-0000-0000086A0000}"/>
    <cellStyle name="Normal 163" xfId="27145" xr:uid="{00000000-0005-0000-0000-0000096A0000}"/>
    <cellStyle name="Normal 163 2" xfId="27146" xr:uid="{00000000-0005-0000-0000-00000A6A0000}"/>
    <cellStyle name="Normal 163 3" xfId="27147" xr:uid="{00000000-0005-0000-0000-00000B6A0000}"/>
    <cellStyle name="Normal 163 4" xfId="27148" xr:uid="{00000000-0005-0000-0000-00000C6A0000}"/>
    <cellStyle name="Normal 163 5" xfId="27149" xr:uid="{00000000-0005-0000-0000-00000D6A0000}"/>
    <cellStyle name="Normal 164" xfId="27150" xr:uid="{00000000-0005-0000-0000-00000E6A0000}"/>
    <cellStyle name="Normal 164 2" xfId="27151" xr:uid="{00000000-0005-0000-0000-00000F6A0000}"/>
    <cellStyle name="Normal 164 3" xfId="27152" xr:uid="{00000000-0005-0000-0000-0000106A0000}"/>
    <cellStyle name="Normal 164 4" xfId="27153" xr:uid="{00000000-0005-0000-0000-0000116A0000}"/>
    <cellStyle name="Normal 164 5" xfId="27154" xr:uid="{00000000-0005-0000-0000-0000126A0000}"/>
    <cellStyle name="Normal 165" xfId="27155" xr:uid="{00000000-0005-0000-0000-0000136A0000}"/>
    <cellStyle name="Normal 165 10" xfId="27156" xr:uid="{00000000-0005-0000-0000-0000146A0000}"/>
    <cellStyle name="Normal 165 11" xfId="27157" xr:uid="{00000000-0005-0000-0000-0000156A0000}"/>
    <cellStyle name="Normal 165 12" xfId="27158" xr:uid="{00000000-0005-0000-0000-0000166A0000}"/>
    <cellStyle name="Normal 165 13" xfId="27159" xr:uid="{00000000-0005-0000-0000-0000176A0000}"/>
    <cellStyle name="Normal 165 14" xfId="27160" xr:uid="{00000000-0005-0000-0000-0000186A0000}"/>
    <cellStyle name="Normal 165 15" xfId="27161" xr:uid="{00000000-0005-0000-0000-0000196A0000}"/>
    <cellStyle name="Normal 165 16" xfId="27162" xr:uid="{00000000-0005-0000-0000-00001A6A0000}"/>
    <cellStyle name="Normal 165 17" xfId="27163" xr:uid="{00000000-0005-0000-0000-00001B6A0000}"/>
    <cellStyle name="Normal 165 18" xfId="27164" xr:uid="{00000000-0005-0000-0000-00001C6A0000}"/>
    <cellStyle name="Normal 165 19" xfId="27165" xr:uid="{00000000-0005-0000-0000-00001D6A0000}"/>
    <cellStyle name="Normal 165 2" xfId="27166" xr:uid="{00000000-0005-0000-0000-00001E6A0000}"/>
    <cellStyle name="Normal 165 20" xfId="27167" xr:uid="{00000000-0005-0000-0000-00001F6A0000}"/>
    <cellStyle name="Normal 165 21" xfId="27168" xr:uid="{00000000-0005-0000-0000-0000206A0000}"/>
    <cellStyle name="Normal 165 22" xfId="27169" xr:uid="{00000000-0005-0000-0000-0000216A0000}"/>
    <cellStyle name="Normal 165 23" xfId="27170" xr:uid="{00000000-0005-0000-0000-0000226A0000}"/>
    <cellStyle name="Normal 165 24" xfId="27171" xr:uid="{00000000-0005-0000-0000-0000236A0000}"/>
    <cellStyle name="Normal 165 25" xfId="27172" xr:uid="{00000000-0005-0000-0000-0000246A0000}"/>
    <cellStyle name="Normal 165 26" xfId="27173" xr:uid="{00000000-0005-0000-0000-0000256A0000}"/>
    <cellStyle name="Normal 165 27" xfId="27174" xr:uid="{00000000-0005-0000-0000-0000266A0000}"/>
    <cellStyle name="Normal 165 28" xfId="27175" xr:uid="{00000000-0005-0000-0000-0000276A0000}"/>
    <cellStyle name="Normal 165 29" xfId="27176" xr:uid="{00000000-0005-0000-0000-0000286A0000}"/>
    <cellStyle name="Normal 165 3" xfId="27177" xr:uid="{00000000-0005-0000-0000-0000296A0000}"/>
    <cellStyle name="Normal 165 30" xfId="27178" xr:uid="{00000000-0005-0000-0000-00002A6A0000}"/>
    <cellStyle name="Normal 165 31" xfId="27179" xr:uid="{00000000-0005-0000-0000-00002B6A0000}"/>
    <cellStyle name="Normal 165 32" xfId="27180" xr:uid="{00000000-0005-0000-0000-00002C6A0000}"/>
    <cellStyle name="Normal 165 33" xfId="27181" xr:uid="{00000000-0005-0000-0000-00002D6A0000}"/>
    <cellStyle name="Normal 165 34" xfId="27182" xr:uid="{00000000-0005-0000-0000-00002E6A0000}"/>
    <cellStyle name="Normal 165 35" xfId="27183" xr:uid="{00000000-0005-0000-0000-00002F6A0000}"/>
    <cellStyle name="Normal 165 36" xfId="27184" xr:uid="{00000000-0005-0000-0000-0000306A0000}"/>
    <cellStyle name="Normal 165 37" xfId="27185" xr:uid="{00000000-0005-0000-0000-0000316A0000}"/>
    <cellStyle name="Normal 165 38" xfId="27186" xr:uid="{00000000-0005-0000-0000-0000326A0000}"/>
    <cellStyle name="Normal 165 39" xfId="27187" xr:uid="{00000000-0005-0000-0000-0000336A0000}"/>
    <cellStyle name="Normal 165 4" xfId="27188" xr:uid="{00000000-0005-0000-0000-0000346A0000}"/>
    <cellStyle name="Normal 165 40" xfId="27189" xr:uid="{00000000-0005-0000-0000-0000356A0000}"/>
    <cellStyle name="Normal 165 41" xfId="27190" xr:uid="{00000000-0005-0000-0000-0000366A0000}"/>
    <cellStyle name="Normal 165 42" xfId="27191" xr:uid="{00000000-0005-0000-0000-0000376A0000}"/>
    <cellStyle name="Normal 165 43" xfId="27192" xr:uid="{00000000-0005-0000-0000-0000386A0000}"/>
    <cellStyle name="Normal 165 44" xfId="27193" xr:uid="{00000000-0005-0000-0000-0000396A0000}"/>
    <cellStyle name="Normal 165 45" xfId="27194" xr:uid="{00000000-0005-0000-0000-00003A6A0000}"/>
    <cellStyle name="Normal 165 46" xfId="27195" xr:uid="{00000000-0005-0000-0000-00003B6A0000}"/>
    <cellStyle name="Normal 165 47" xfId="27196" xr:uid="{00000000-0005-0000-0000-00003C6A0000}"/>
    <cellStyle name="Normal 165 48" xfId="27197" xr:uid="{00000000-0005-0000-0000-00003D6A0000}"/>
    <cellStyle name="Normal 165 49" xfId="27198" xr:uid="{00000000-0005-0000-0000-00003E6A0000}"/>
    <cellStyle name="Normal 165 5" xfId="27199" xr:uid="{00000000-0005-0000-0000-00003F6A0000}"/>
    <cellStyle name="Normal 165 50" xfId="27200" xr:uid="{00000000-0005-0000-0000-0000406A0000}"/>
    <cellStyle name="Normal 165 51" xfId="27201" xr:uid="{00000000-0005-0000-0000-0000416A0000}"/>
    <cellStyle name="Normal 165 52" xfId="27202" xr:uid="{00000000-0005-0000-0000-0000426A0000}"/>
    <cellStyle name="Normal 165 53" xfId="27203" xr:uid="{00000000-0005-0000-0000-0000436A0000}"/>
    <cellStyle name="Normal 165 54" xfId="27204" xr:uid="{00000000-0005-0000-0000-0000446A0000}"/>
    <cellStyle name="Normal 165 55" xfId="27205" xr:uid="{00000000-0005-0000-0000-0000456A0000}"/>
    <cellStyle name="Normal 165 56" xfId="27206" xr:uid="{00000000-0005-0000-0000-0000466A0000}"/>
    <cellStyle name="Normal 165 57" xfId="27207" xr:uid="{00000000-0005-0000-0000-0000476A0000}"/>
    <cellStyle name="Normal 165 58" xfId="27208" xr:uid="{00000000-0005-0000-0000-0000486A0000}"/>
    <cellStyle name="Normal 165 59" xfId="27209" xr:uid="{00000000-0005-0000-0000-0000496A0000}"/>
    <cellStyle name="Normal 165 6" xfId="27210" xr:uid="{00000000-0005-0000-0000-00004A6A0000}"/>
    <cellStyle name="Normal 165 60" xfId="27211" xr:uid="{00000000-0005-0000-0000-00004B6A0000}"/>
    <cellStyle name="Normal 165 61" xfId="27212" xr:uid="{00000000-0005-0000-0000-00004C6A0000}"/>
    <cellStyle name="Normal 165 62" xfId="27213" xr:uid="{00000000-0005-0000-0000-00004D6A0000}"/>
    <cellStyle name="Normal 165 63" xfId="27214" xr:uid="{00000000-0005-0000-0000-00004E6A0000}"/>
    <cellStyle name="Normal 165 64" xfId="27215" xr:uid="{00000000-0005-0000-0000-00004F6A0000}"/>
    <cellStyle name="Normal 165 65" xfId="27216" xr:uid="{00000000-0005-0000-0000-0000506A0000}"/>
    <cellStyle name="Normal 165 66" xfId="27217" xr:uid="{00000000-0005-0000-0000-0000516A0000}"/>
    <cellStyle name="Normal 165 67" xfId="27218" xr:uid="{00000000-0005-0000-0000-0000526A0000}"/>
    <cellStyle name="Normal 165 68" xfId="27219" xr:uid="{00000000-0005-0000-0000-0000536A0000}"/>
    <cellStyle name="Normal 165 69" xfId="27220" xr:uid="{00000000-0005-0000-0000-0000546A0000}"/>
    <cellStyle name="Normal 165 7" xfId="27221" xr:uid="{00000000-0005-0000-0000-0000556A0000}"/>
    <cellStyle name="Normal 165 70" xfId="27222" xr:uid="{00000000-0005-0000-0000-0000566A0000}"/>
    <cellStyle name="Normal 165 71" xfId="27223" xr:uid="{00000000-0005-0000-0000-0000576A0000}"/>
    <cellStyle name="Normal 165 72" xfId="27224" xr:uid="{00000000-0005-0000-0000-0000586A0000}"/>
    <cellStyle name="Normal 165 73" xfId="27225" xr:uid="{00000000-0005-0000-0000-0000596A0000}"/>
    <cellStyle name="Normal 165 74" xfId="27226" xr:uid="{00000000-0005-0000-0000-00005A6A0000}"/>
    <cellStyle name="Normal 165 75" xfId="27227" xr:uid="{00000000-0005-0000-0000-00005B6A0000}"/>
    <cellStyle name="Normal 165 76" xfId="27228" xr:uid="{00000000-0005-0000-0000-00005C6A0000}"/>
    <cellStyle name="Normal 165 77" xfId="27229" xr:uid="{00000000-0005-0000-0000-00005D6A0000}"/>
    <cellStyle name="Normal 165 78" xfId="27230" xr:uid="{00000000-0005-0000-0000-00005E6A0000}"/>
    <cellStyle name="Normal 165 79" xfId="27231" xr:uid="{00000000-0005-0000-0000-00005F6A0000}"/>
    <cellStyle name="Normal 165 8" xfId="27232" xr:uid="{00000000-0005-0000-0000-0000606A0000}"/>
    <cellStyle name="Normal 165 80" xfId="27233" xr:uid="{00000000-0005-0000-0000-0000616A0000}"/>
    <cellStyle name="Normal 165 81" xfId="27234" xr:uid="{00000000-0005-0000-0000-0000626A0000}"/>
    <cellStyle name="Normal 165 82" xfId="27235" xr:uid="{00000000-0005-0000-0000-0000636A0000}"/>
    <cellStyle name="Normal 165 83" xfId="27236" xr:uid="{00000000-0005-0000-0000-0000646A0000}"/>
    <cellStyle name="Normal 165 84" xfId="27237" xr:uid="{00000000-0005-0000-0000-0000656A0000}"/>
    <cellStyle name="Normal 165 85" xfId="27238" xr:uid="{00000000-0005-0000-0000-0000666A0000}"/>
    <cellStyle name="Normal 165 86" xfId="27239" xr:uid="{00000000-0005-0000-0000-0000676A0000}"/>
    <cellStyle name="Normal 165 87" xfId="27240" xr:uid="{00000000-0005-0000-0000-0000686A0000}"/>
    <cellStyle name="Normal 165 88" xfId="27241" xr:uid="{00000000-0005-0000-0000-0000696A0000}"/>
    <cellStyle name="Normal 165 89" xfId="27242" xr:uid="{00000000-0005-0000-0000-00006A6A0000}"/>
    <cellStyle name="Normal 165 9" xfId="27243" xr:uid="{00000000-0005-0000-0000-00006B6A0000}"/>
    <cellStyle name="Normal 165 90" xfId="27244" xr:uid="{00000000-0005-0000-0000-00006C6A0000}"/>
    <cellStyle name="Normal 165 91" xfId="27245" xr:uid="{00000000-0005-0000-0000-00006D6A0000}"/>
    <cellStyle name="Normal 165 92" xfId="27246" xr:uid="{00000000-0005-0000-0000-00006E6A0000}"/>
    <cellStyle name="Normal 165 93" xfId="27247" xr:uid="{00000000-0005-0000-0000-00006F6A0000}"/>
    <cellStyle name="Normal 165 94" xfId="27248" xr:uid="{00000000-0005-0000-0000-0000706A0000}"/>
    <cellStyle name="Normal 166" xfId="27249" xr:uid="{00000000-0005-0000-0000-0000716A0000}"/>
    <cellStyle name="Normal 166 10" xfId="27250" xr:uid="{00000000-0005-0000-0000-0000726A0000}"/>
    <cellStyle name="Normal 166 11" xfId="27251" xr:uid="{00000000-0005-0000-0000-0000736A0000}"/>
    <cellStyle name="Normal 166 12" xfId="27252" xr:uid="{00000000-0005-0000-0000-0000746A0000}"/>
    <cellStyle name="Normal 166 13" xfId="27253" xr:uid="{00000000-0005-0000-0000-0000756A0000}"/>
    <cellStyle name="Normal 166 14" xfId="27254" xr:uid="{00000000-0005-0000-0000-0000766A0000}"/>
    <cellStyle name="Normal 166 15" xfId="27255" xr:uid="{00000000-0005-0000-0000-0000776A0000}"/>
    <cellStyle name="Normal 166 16" xfId="27256" xr:uid="{00000000-0005-0000-0000-0000786A0000}"/>
    <cellStyle name="Normal 166 17" xfId="27257" xr:uid="{00000000-0005-0000-0000-0000796A0000}"/>
    <cellStyle name="Normal 166 18" xfId="27258" xr:uid="{00000000-0005-0000-0000-00007A6A0000}"/>
    <cellStyle name="Normal 166 19" xfId="27259" xr:uid="{00000000-0005-0000-0000-00007B6A0000}"/>
    <cellStyle name="Normal 166 2" xfId="27260" xr:uid="{00000000-0005-0000-0000-00007C6A0000}"/>
    <cellStyle name="Normal 166 20" xfId="27261" xr:uid="{00000000-0005-0000-0000-00007D6A0000}"/>
    <cellStyle name="Normal 166 21" xfId="27262" xr:uid="{00000000-0005-0000-0000-00007E6A0000}"/>
    <cellStyle name="Normal 166 22" xfId="27263" xr:uid="{00000000-0005-0000-0000-00007F6A0000}"/>
    <cellStyle name="Normal 166 23" xfId="27264" xr:uid="{00000000-0005-0000-0000-0000806A0000}"/>
    <cellStyle name="Normal 166 24" xfId="27265" xr:uid="{00000000-0005-0000-0000-0000816A0000}"/>
    <cellStyle name="Normal 166 25" xfId="27266" xr:uid="{00000000-0005-0000-0000-0000826A0000}"/>
    <cellStyle name="Normal 166 26" xfId="27267" xr:uid="{00000000-0005-0000-0000-0000836A0000}"/>
    <cellStyle name="Normal 166 27" xfId="27268" xr:uid="{00000000-0005-0000-0000-0000846A0000}"/>
    <cellStyle name="Normal 166 28" xfId="27269" xr:uid="{00000000-0005-0000-0000-0000856A0000}"/>
    <cellStyle name="Normal 166 29" xfId="27270" xr:uid="{00000000-0005-0000-0000-0000866A0000}"/>
    <cellStyle name="Normal 166 3" xfId="27271" xr:uid="{00000000-0005-0000-0000-0000876A0000}"/>
    <cellStyle name="Normal 166 30" xfId="27272" xr:uid="{00000000-0005-0000-0000-0000886A0000}"/>
    <cellStyle name="Normal 166 31" xfId="27273" xr:uid="{00000000-0005-0000-0000-0000896A0000}"/>
    <cellStyle name="Normal 166 32" xfId="27274" xr:uid="{00000000-0005-0000-0000-00008A6A0000}"/>
    <cellStyle name="Normal 166 33" xfId="27275" xr:uid="{00000000-0005-0000-0000-00008B6A0000}"/>
    <cellStyle name="Normal 166 34" xfId="27276" xr:uid="{00000000-0005-0000-0000-00008C6A0000}"/>
    <cellStyle name="Normal 166 35" xfId="27277" xr:uid="{00000000-0005-0000-0000-00008D6A0000}"/>
    <cellStyle name="Normal 166 36" xfId="27278" xr:uid="{00000000-0005-0000-0000-00008E6A0000}"/>
    <cellStyle name="Normal 166 37" xfId="27279" xr:uid="{00000000-0005-0000-0000-00008F6A0000}"/>
    <cellStyle name="Normal 166 38" xfId="27280" xr:uid="{00000000-0005-0000-0000-0000906A0000}"/>
    <cellStyle name="Normal 166 39" xfId="27281" xr:uid="{00000000-0005-0000-0000-0000916A0000}"/>
    <cellStyle name="Normal 166 4" xfId="27282" xr:uid="{00000000-0005-0000-0000-0000926A0000}"/>
    <cellStyle name="Normal 166 40" xfId="27283" xr:uid="{00000000-0005-0000-0000-0000936A0000}"/>
    <cellStyle name="Normal 166 41" xfId="27284" xr:uid="{00000000-0005-0000-0000-0000946A0000}"/>
    <cellStyle name="Normal 166 42" xfId="27285" xr:uid="{00000000-0005-0000-0000-0000956A0000}"/>
    <cellStyle name="Normal 166 43" xfId="27286" xr:uid="{00000000-0005-0000-0000-0000966A0000}"/>
    <cellStyle name="Normal 166 44" xfId="27287" xr:uid="{00000000-0005-0000-0000-0000976A0000}"/>
    <cellStyle name="Normal 166 45" xfId="27288" xr:uid="{00000000-0005-0000-0000-0000986A0000}"/>
    <cellStyle name="Normal 166 46" xfId="27289" xr:uid="{00000000-0005-0000-0000-0000996A0000}"/>
    <cellStyle name="Normal 166 47" xfId="27290" xr:uid="{00000000-0005-0000-0000-00009A6A0000}"/>
    <cellStyle name="Normal 166 48" xfId="27291" xr:uid="{00000000-0005-0000-0000-00009B6A0000}"/>
    <cellStyle name="Normal 166 49" xfId="27292" xr:uid="{00000000-0005-0000-0000-00009C6A0000}"/>
    <cellStyle name="Normal 166 5" xfId="27293" xr:uid="{00000000-0005-0000-0000-00009D6A0000}"/>
    <cellStyle name="Normal 166 50" xfId="27294" xr:uid="{00000000-0005-0000-0000-00009E6A0000}"/>
    <cellStyle name="Normal 166 51" xfId="27295" xr:uid="{00000000-0005-0000-0000-00009F6A0000}"/>
    <cellStyle name="Normal 166 52" xfId="27296" xr:uid="{00000000-0005-0000-0000-0000A06A0000}"/>
    <cellStyle name="Normal 166 53" xfId="27297" xr:uid="{00000000-0005-0000-0000-0000A16A0000}"/>
    <cellStyle name="Normal 166 54" xfId="27298" xr:uid="{00000000-0005-0000-0000-0000A26A0000}"/>
    <cellStyle name="Normal 166 55" xfId="27299" xr:uid="{00000000-0005-0000-0000-0000A36A0000}"/>
    <cellStyle name="Normal 166 56" xfId="27300" xr:uid="{00000000-0005-0000-0000-0000A46A0000}"/>
    <cellStyle name="Normal 166 57" xfId="27301" xr:uid="{00000000-0005-0000-0000-0000A56A0000}"/>
    <cellStyle name="Normal 166 58" xfId="27302" xr:uid="{00000000-0005-0000-0000-0000A66A0000}"/>
    <cellStyle name="Normal 166 59" xfId="27303" xr:uid="{00000000-0005-0000-0000-0000A76A0000}"/>
    <cellStyle name="Normal 166 6" xfId="27304" xr:uid="{00000000-0005-0000-0000-0000A86A0000}"/>
    <cellStyle name="Normal 166 60" xfId="27305" xr:uid="{00000000-0005-0000-0000-0000A96A0000}"/>
    <cellStyle name="Normal 166 61" xfId="27306" xr:uid="{00000000-0005-0000-0000-0000AA6A0000}"/>
    <cellStyle name="Normal 166 62" xfId="27307" xr:uid="{00000000-0005-0000-0000-0000AB6A0000}"/>
    <cellStyle name="Normal 166 63" xfId="27308" xr:uid="{00000000-0005-0000-0000-0000AC6A0000}"/>
    <cellStyle name="Normal 166 64" xfId="27309" xr:uid="{00000000-0005-0000-0000-0000AD6A0000}"/>
    <cellStyle name="Normal 166 65" xfId="27310" xr:uid="{00000000-0005-0000-0000-0000AE6A0000}"/>
    <cellStyle name="Normal 166 66" xfId="27311" xr:uid="{00000000-0005-0000-0000-0000AF6A0000}"/>
    <cellStyle name="Normal 166 67" xfId="27312" xr:uid="{00000000-0005-0000-0000-0000B06A0000}"/>
    <cellStyle name="Normal 166 68" xfId="27313" xr:uid="{00000000-0005-0000-0000-0000B16A0000}"/>
    <cellStyle name="Normal 166 69" xfId="27314" xr:uid="{00000000-0005-0000-0000-0000B26A0000}"/>
    <cellStyle name="Normal 166 7" xfId="27315" xr:uid="{00000000-0005-0000-0000-0000B36A0000}"/>
    <cellStyle name="Normal 166 70" xfId="27316" xr:uid="{00000000-0005-0000-0000-0000B46A0000}"/>
    <cellStyle name="Normal 166 71" xfId="27317" xr:uid="{00000000-0005-0000-0000-0000B56A0000}"/>
    <cellStyle name="Normal 166 72" xfId="27318" xr:uid="{00000000-0005-0000-0000-0000B66A0000}"/>
    <cellStyle name="Normal 166 73" xfId="27319" xr:uid="{00000000-0005-0000-0000-0000B76A0000}"/>
    <cellStyle name="Normal 166 74" xfId="27320" xr:uid="{00000000-0005-0000-0000-0000B86A0000}"/>
    <cellStyle name="Normal 166 75" xfId="27321" xr:uid="{00000000-0005-0000-0000-0000B96A0000}"/>
    <cellStyle name="Normal 166 76" xfId="27322" xr:uid="{00000000-0005-0000-0000-0000BA6A0000}"/>
    <cellStyle name="Normal 166 77" xfId="27323" xr:uid="{00000000-0005-0000-0000-0000BB6A0000}"/>
    <cellStyle name="Normal 166 78" xfId="27324" xr:uid="{00000000-0005-0000-0000-0000BC6A0000}"/>
    <cellStyle name="Normal 166 79" xfId="27325" xr:uid="{00000000-0005-0000-0000-0000BD6A0000}"/>
    <cellStyle name="Normal 166 8" xfId="27326" xr:uid="{00000000-0005-0000-0000-0000BE6A0000}"/>
    <cellStyle name="Normal 166 80" xfId="27327" xr:uid="{00000000-0005-0000-0000-0000BF6A0000}"/>
    <cellStyle name="Normal 166 81" xfId="27328" xr:uid="{00000000-0005-0000-0000-0000C06A0000}"/>
    <cellStyle name="Normal 166 82" xfId="27329" xr:uid="{00000000-0005-0000-0000-0000C16A0000}"/>
    <cellStyle name="Normal 166 83" xfId="27330" xr:uid="{00000000-0005-0000-0000-0000C26A0000}"/>
    <cellStyle name="Normal 166 84" xfId="27331" xr:uid="{00000000-0005-0000-0000-0000C36A0000}"/>
    <cellStyle name="Normal 166 85" xfId="27332" xr:uid="{00000000-0005-0000-0000-0000C46A0000}"/>
    <cellStyle name="Normal 166 86" xfId="27333" xr:uid="{00000000-0005-0000-0000-0000C56A0000}"/>
    <cellStyle name="Normal 166 87" xfId="27334" xr:uid="{00000000-0005-0000-0000-0000C66A0000}"/>
    <cellStyle name="Normal 166 88" xfId="27335" xr:uid="{00000000-0005-0000-0000-0000C76A0000}"/>
    <cellStyle name="Normal 166 89" xfId="27336" xr:uid="{00000000-0005-0000-0000-0000C86A0000}"/>
    <cellStyle name="Normal 166 9" xfId="27337" xr:uid="{00000000-0005-0000-0000-0000C96A0000}"/>
    <cellStyle name="Normal 166 90" xfId="27338" xr:uid="{00000000-0005-0000-0000-0000CA6A0000}"/>
    <cellStyle name="Normal 166 91" xfId="27339" xr:uid="{00000000-0005-0000-0000-0000CB6A0000}"/>
    <cellStyle name="Normal 166 92" xfId="27340" xr:uid="{00000000-0005-0000-0000-0000CC6A0000}"/>
    <cellStyle name="Normal 166 93" xfId="27341" xr:uid="{00000000-0005-0000-0000-0000CD6A0000}"/>
    <cellStyle name="Normal 166 94" xfId="27342" xr:uid="{00000000-0005-0000-0000-0000CE6A0000}"/>
    <cellStyle name="Normal 167" xfId="27343" xr:uid="{00000000-0005-0000-0000-0000CF6A0000}"/>
    <cellStyle name="Normal 167 10" xfId="27344" xr:uid="{00000000-0005-0000-0000-0000D06A0000}"/>
    <cellStyle name="Normal 167 11" xfId="27345" xr:uid="{00000000-0005-0000-0000-0000D16A0000}"/>
    <cellStyle name="Normal 167 12" xfId="27346" xr:uid="{00000000-0005-0000-0000-0000D26A0000}"/>
    <cellStyle name="Normal 167 13" xfId="27347" xr:uid="{00000000-0005-0000-0000-0000D36A0000}"/>
    <cellStyle name="Normal 167 14" xfId="27348" xr:uid="{00000000-0005-0000-0000-0000D46A0000}"/>
    <cellStyle name="Normal 167 15" xfId="27349" xr:uid="{00000000-0005-0000-0000-0000D56A0000}"/>
    <cellStyle name="Normal 167 16" xfId="27350" xr:uid="{00000000-0005-0000-0000-0000D66A0000}"/>
    <cellStyle name="Normal 167 17" xfId="27351" xr:uid="{00000000-0005-0000-0000-0000D76A0000}"/>
    <cellStyle name="Normal 167 18" xfId="27352" xr:uid="{00000000-0005-0000-0000-0000D86A0000}"/>
    <cellStyle name="Normal 167 19" xfId="27353" xr:uid="{00000000-0005-0000-0000-0000D96A0000}"/>
    <cellStyle name="Normal 167 2" xfId="27354" xr:uid="{00000000-0005-0000-0000-0000DA6A0000}"/>
    <cellStyle name="Normal 167 20" xfId="27355" xr:uid="{00000000-0005-0000-0000-0000DB6A0000}"/>
    <cellStyle name="Normal 167 21" xfId="27356" xr:uid="{00000000-0005-0000-0000-0000DC6A0000}"/>
    <cellStyle name="Normal 167 22" xfId="27357" xr:uid="{00000000-0005-0000-0000-0000DD6A0000}"/>
    <cellStyle name="Normal 167 23" xfId="27358" xr:uid="{00000000-0005-0000-0000-0000DE6A0000}"/>
    <cellStyle name="Normal 167 24" xfId="27359" xr:uid="{00000000-0005-0000-0000-0000DF6A0000}"/>
    <cellStyle name="Normal 167 25" xfId="27360" xr:uid="{00000000-0005-0000-0000-0000E06A0000}"/>
    <cellStyle name="Normal 167 26" xfId="27361" xr:uid="{00000000-0005-0000-0000-0000E16A0000}"/>
    <cellStyle name="Normal 167 27" xfId="27362" xr:uid="{00000000-0005-0000-0000-0000E26A0000}"/>
    <cellStyle name="Normal 167 28" xfId="27363" xr:uid="{00000000-0005-0000-0000-0000E36A0000}"/>
    <cellStyle name="Normal 167 29" xfId="27364" xr:uid="{00000000-0005-0000-0000-0000E46A0000}"/>
    <cellStyle name="Normal 167 3" xfId="27365" xr:uid="{00000000-0005-0000-0000-0000E56A0000}"/>
    <cellStyle name="Normal 167 30" xfId="27366" xr:uid="{00000000-0005-0000-0000-0000E66A0000}"/>
    <cellStyle name="Normal 167 31" xfId="27367" xr:uid="{00000000-0005-0000-0000-0000E76A0000}"/>
    <cellStyle name="Normal 167 32" xfId="27368" xr:uid="{00000000-0005-0000-0000-0000E86A0000}"/>
    <cellStyle name="Normal 167 33" xfId="27369" xr:uid="{00000000-0005-0000-0000-0000E96A0000}"/>
    <cellStyle name="Normal 167 34" xfId="27370" xr:uid="{00000000-0005-0000-0000-0000EA6A0000}"/>
    <cellStyle name="Normal 167 35" xfId="27371" xr:uid="{00000000-0005-0000-0000-0000EB6A0000}"/>
    <cellStyle name="Normal 167 36" xfId="27372" xr:uid="{00000000-0005-0000-0000-0000EC6A0000}"/>
    <cellStyle name="Normal 167 37" xfId="27373" xr:uid="{00000000-0005-0000-0000-0000ED6A0000}"/>
    <cellStyle name="Normal 167 38" xfId="27374" xr:uid="{00000000-0005-0000-0000-0000EE6A0000}"/>
    <cellStyle name="Normal 167 39" xfId="27375" xr:uid="{00000000-0005-0000-0000-0000EF6A0000}"/>
    <cellStyle name="Normal 167 4" xfId="27376" xr:uid="{00000000-0005-0000-0000-0000F06A0000}"/>
    <cellStyle name="Normal 167 40" xfId="27377" xr:uid="{00000000-0005-0000-0000-0000F16A0000}"/>
    <cellStyle name="Normal 167 41" xfId="27378" xr:uid="{00000000-0005-0000-0000-0000F26A0000}"/>
    <cellStyle name="Normal 167 42" xfId="27379" xr:uid="{00000000-0005-0000-0000-0000F36A0000}"/>
    <cellStyle name="Normal 167 43" xfId="27380" xr:uid="{00000000-0005-0000-0000-0000F46A0000}"/>
    <cellStyle name="Normal 167 44" xfId="27381" xr:uid="{00000000-0005-0000-0000-0000F56A0000}"/>
    <cellStyle name="Normal 167 45" xfId="27382" xr:uid="{00000000-0005-0000-0000-0000F66A0000}"/>
    <cellStyle name="Normal 167 46" xfId="27383" xr:uid="{00000000-0005-0000-0000-0000F76A0000}"/>
    <cellStyle name="Normal 167 47" xfId="27384" xr:uid="{00000000-0005-0000-0000-0000F86A0000}"/>
    <cellStyle name="Normal 167 48" xfId="27385" xr:uid="{00000000-0005-0000-0000-0000F96A0000}"/>
    <cellStyle name="Normal 167 49" xfId="27386" xr:uid="{00000000-0005-0000-0000-0000FA6A0000}"/>
    <cellStyle name="Normal 167 5" xfId="27387" xr:uid="{00000000-0005-0000-0000-0000FB6A0000}"/>
    <cellStyle name="Normal 167 50" xfId="27388" xr:uid="{00000000-0005-0000-0000-0000FC6A0000}"/>
    <cellStyle name="Normal 167 51" xfId="27389" xr:uid="{00000000-0005-0000-0000-0000FD6A0000}"/>
    <cellStyle name="Normal 167 52" xfId="27390" xr:uid="{00000000-0005-0000-0000-0000FE6A0000}"/>
    <cellStyle name="Normal 167 53" xfId="27391" xr:uid="{00000000-0005-0000-0000-0000FF6A0000}"/>
    <cellStyle name="Normal 167 54" xfId="27392" xr:uid="{00000000-0005-0000-0000-0000006B0000}"/>
    <cellStyle name="Normal 167 55" xfId="27393" xr:uid="{00000000-0005-0000-0000-0000016B0000}"/>
    <cellStyle name="Normal 167 56" xfId="27394" xr:uid="{00000000-0005-0000-0000-0000026B0000}"/>
    <cellStyle name="Normal 167 57" xfId="27395" xr:uid="{00000000-0005-0000-0000-0000036B0000}"/>
    <cellStyle name="Normal 167 58" xfId="27396" xr:uid="{00000000-0005-0000-0000-0000046B0000}"/>
    <cellStyle name="Normal 167 59" xfId="27397" xr:uid="{00000000-0005-0000-0000-0000056B0000}"/>
    <cellStyle name="Normal 167 6" xfId="27398" xr:uid="{00000000-0005-0000-0000-0000066B0000}"/>
    <cellStyle name="Normal 167 60" xfId="27399" xr:uid="{00000000-0005-0000-0000-0000076B0000}"/>
    <cellStyle name="Normal 167 61" xfId="27400" xr:uid="{00000000-0005-0000-0000-0000086B0000}"/>
    <cellStyle name="Normal 167 62" xfId="27401" xr:uid="{00000000-0005-0000-0000-0000096B0000}"/>
    <cellStyle name="Normal 167 63" xfId="27402" xr:uid="{00000000-0005-0000-0000-00000A6B0000}"/>
    <cellStyle name="Normal 167 64" xfId="27403" xr:uid="{00000000-0005-0000-0000-00000B6B0000}"/>
    <cellStyle name="Normal 167 65" xfId="27404" xr:uid="{00000000-0005-0000-0000-00000C6B0000}"/>
    <cellStyle name="Normal 167 66" xfId="27405" xr:uid="{00000000-0005-0000-0000-00000D6B0000}"/>
    <cellStyle name="Normal 167 67" xfId="27406" xr:uid="{00000000-0005-0000-0000-00000E6B0000}"/>
    <cellStyle name="Normal 167 68" xfId="27407" xr:uid="{00000000-0005-0000-0000-00000F6B0000}"/>
    <cellStyle name="Normal 167 69" xfId="27408" xr:uid="{00000000-0005-0000-0000-0000106B0000}"/>
    <cellStyle name="Normal 167 7" xfId="27409" xr:uid="{00000000-0005-0000-0000-0000116B0000}"/>
    <cellStyle name="Normal 167 70" xfId="27410" xr:uid="{00000000-0005-0000-0000-0000126B0000}"/>
    <cellStyle name="Normal 167 71" xfId="27411" xr:uid="{00000000-0005-0000-0000-0000136B0000}"/>
    <cellStyle name="Normal 167 72" xfId="27412" xr:uid="{00000000-0005-0000-0000-0000146B0000}"/>
    <cellStyle name="Normal 167 73" xfId="27413" xr:uid="{00000000-0005-0000-0000-0000156B0000}"/>
    <cellStyle name="Normal 167 74" xfId="27414" xr:uid="{00000000-0005-0000-0000-0000166B0000}"/>
    <cellStyle name="Normal 167 75" xfId="27415" xr:uid="{00000000-0005-0000-0000-0000176B0000}"/>
    <cellStyle name="Normal 167 76" xfId="27416" xr:uid="{00000000-0005-0000-0000-0000186B0000}"/>
    <cellStyle name="Normal 167 77" xfId="27417" xr:uid="{00000000-0005-0000-0000-0000196B0000}"/>
    <cellStyle name="Normal 167 78" xfId="27418" xr:uid="{00000000-0005-0000-0000-00001A6B0000}"/>
    <cellStyle name="Normal 167 79" xfId="27419" xr:uid="{00000000-0005-0000-0000-00001B6B0000}"/>
    <cellStyle name="Normal 167 8" xfId="27420" xr:uid="{00000000-0005-0000-0000-00001C6B0000}"/>
    <cellStyle name="Normal 167 80" xfId="27421" xr:uid="{00000000-0005-0000-0000-00001D6B0000}"/>
    <cellStyle name="Normal 167 81" xfId="27422" xr:uid="{00000000-0005-0000-0000-00001E6B0000}"/>
    <cellStyle name="Normal 167 82" xfId="27423" xr:uid="{00000000-0005-0000-0000-00001F6B0000}"/>
    <cellStyle name="Normal 167 83" xfId="27424" xr:uid="{00000000-0005-0000-0000-0000206B0000}"/>
    <cellStyle name="Normal 167 84" xfId="27425" xr:uid="{00000000-0005-0000-0000-0000216B0000}"/>
    <cellStyle name="Normal 167 85" xfId="27426" xr:uid="{00000000-0005-0000-0000-0000226B0000}"/>
    <cellStyle name="Normal 167 86" xfId="27427" xr:uid="{00000000-0005-0000-0000-0000236B0000}"/>
    <cellStyle name="Normal 167 87" xfId="27428" xr:uid="{00000000-0005-0000-0000-0000246B0000}"/>
    <cellStyle name="Normal 167 88" xfId="27429" xr:uid="{00000000-0005-0000-0000-0000256B0000}"/>
    <cellStyle name="Normal 167 89" xfId="27430" xr:uid="{00000000-0005-0000-0000-0000266B0000}"/>
    <cellStyle name="Normal 167 9" xfId="27431" xr:uid="{00000000-0005-0000-0000-0000276B0000}"/>
    <cellStyle name="Normal 167 90" xfId="27432" xr:uid="{00000000-0005-0000-0000-0000286B0000}"/>
    <cellStyle name="Normal 167 91" xfId="27433" xr:uid="{00000000-0005-0000-0000-0000296B0000}"/>
    <cellStyle name="Normal 167 92" xfId="27434" xr:uid="{00000000-0005-0000-0000-00002A6B0000}"/>
    <cellStyle name="Normal 167 93" xfId="27435" xr:uid="{00000000-0005-0000-0000-00002B6B0000}"/>
    <cellStyle name="Normal 167 94" xfId="27436" xr:uid="{00000000-0005-0000-0000-00002C6B0000}"/>
    <cellStyle name="Normal 168" xfId="27437" xr:uid="{00000000-0005-0000-0000-00002D6B0000}"/>
    <cellStyle name="Normal 168 10" xfId="27438" xr:uid="{00000000-0005-0000-0000-00002E6B0000}"/>
    <cellStyle name="Normal 168 11" xfId="27439" xr:uid="{00000000-0005-0000-0000-00002F6B0000}"/>
    <cellStyle name="Normal 168 12" xfId="27440" xr:uid="{00000000-0005-0000-0000-0000306B0000}"/>
    <cellStyle name="Normal 168 13" xfId="27441" xr:uid="{00000000-0005-0000-0000-0000316B0000}"/>
    <cellStyle name="Normal 168 14" xfId="27442" xr:uid="{00000000-0005-0000-0000-0000326B0000}"/>
    <cellStyle name="Normal 168 15" xfId="27443" xr:uid="{00000000-0005-0000-0000-0000336B0000}"/>
    <cellStyle name="Normal 168 16" xfId="27444" xr:uid="{00000000-0005-0000-0000-0000346B0000}"/>
    <cellStyle name="Normal 168 17" xfId="27445" xr:uid="{00000000-0005-0000-0000-0000356B0000}"/>
    <cellStyle name="Normal 168 18" xfId="27446" xr:uid="{00000000-0005-0000-0000-0000366B0000}"/>
    <cellStyle name="Normal 168 19" xfId="27447" xr:uid="{00000000-0005-0000-0000-0000376B0000}"/>
    <cellStyle name="Normal 168 2" xfId="27448" xr:uid="{00000000-0005-0000-0000-0000386B0000}"/>
    <cellStyle name="Normal 168 20" xfId="27449" xr:uid="{00000000-0005-0000-0000-0000396B0000}"/>
    <cellStyle name="Normal 168 21" xfId="27450" xr:uid="{00000000-0005-0000-0000-00003A6B0000}"/>
    <cellStyle name="Normal 168 22" xfId="27451" xr:uid="{00000000-0005-0000-0000-00003B6B0000}"/>
    <cellStyle name="Normal 168 23" xfId="27452" xr:uid="{00000000-0005-0000-0000-00003C6B0000}"/>
    <cellStyle name="Normal 168 24" xfId="27453" xr:uid="{00000000-0005-0000-0000-00003D6B0000}"/>
    <cellStyle name="Normal 168 25" xfId="27454" xr:uid="{00000000-0005-0000-0000-00003E6B0000}"/>
    <cellStyle name="Normal 168 26" xfId="27455" xr:uid="{00000000-0005-0000-0000-00003F6B0000}"/>
    <cellStyle name="Normal 168 27" xfId="27456" xr:uid="{00000000-0005-0000-0000-0000406B0000}"/>
    <cellStyle name="Normal 168 28" xfId="27457" xr:uid="{00000000-0005-0000-0000-0000416B0000}"/>
    <cellStyle name="Normal 168 29" xfId="27458" xr:uid="{00000000-0005-0000-0000-0000426B0000}"/>
    <cellStyle name="Normal 168 3" xfId="27459" xr:uid="{00000000-0005-0000-0000-0000436B0000}"/>
    <cellStyle name="Normal 168 30" xfId="27460" xr:uid="{00000000-0005-0000-0000-0000446B0000}"/>
    <cellStyle name="Normal 168 31" xfId="27461" xr:uid="{00000000-0005-0000-0000-0000456B0000}"/>
    <cellStyle name="Normal 168 32" xfId="27462" xr:uid="{00000000-0005-0000-0000-0000466B0000}"/>
    <cellStyle name="Normal 168 33" xfId="27463" xr:uid="{00000000-0005-0000-0000-0000476B0000}"/>
    <cellStyle name="Normal 168 34" xfId="27464" xr:uid="{00000000-0005-0000-0000-0000486B0000}"/>
    <cellStyle name="Normal 168 35" xfId="27465" xr:uid="{00000000-0005-0000-0000-0000496B0000}"/>
    <cellStyle name="Normal 168 36" xfId="27466" xr:uid="{00000000-0005-0000-0000-00004A6B0000}"/>
    <cellStyle name="Normal 168 37" xfId="27467" xr:uid="{00000000-0005-0000-0000-00004B6B0000}"/>
    <cellStyle name="Normal 168 38" xfId="27468" xr:uid="{00000000-0005-0000-0000-00004C6B0000}"/>
    <cellStyle name="Normal 168 39" xfId="27469" xr:uid="{00000000-0005-0000-0000-00004D6B0000}"/>
    <cellStyle name="Normal 168 4" xfId="27470" xr:uid="{00000000-0005-0000-0000-00004E6B0000}"/>
    <cellStyle name="Normal 168 40" xfId="27471" xr:uid="{00000000-0005-0000-0000-00004F6B0000}"/>
    <cellStyle name="Normal 168 41" xfId="27472" xr:uid="{00000000-0005-0000-0000-0000506B0000}"/>
    <cellStyle name="Normal 168 42" xfId="27473" xr:uid="{00000000-0005-0000-0000-0000516B0000}"/>
    <cellStyle name="Normal 168 43" xfId="27474" xr:uid="{00000000-0005-0000-0000-0000526B0000}"/>
    <cellStyle name="Normal 168 44" xfId="27475" xr:uid="{00000000-0005-0000-0000-0000536B0000}"/>
    <cellStyle name="Normal 168 45" xfId="27476" xr:uid="{00000000-0005-0000-0000-0000546B0000}"/>
    <cellStyle name="Normal 168 46" xfId="27477" xr:uid="{00000000-0005-0000-0000-0000556B0000}"/>
    <cellStyle name="Normal 168 47" xfId="27478" xr:uid="{00000000-0005-0000-0000-0000566B0000}"/>
    <cellStyle name="Normal 168 48" xfId="27479" xr:uid="{00000000-0005-0000-0000-0000576B0000}"/>
    <cellStyle name="Normal 168 49" xfId="27480" xr:uid="{00000000-0005-0000-0000-0000586B0000}"/>
    <cellStyle name="Normal 168 5" xfId="27481" xr:uid="{00000000-0005-0000-0000-0000596B0000}"/>
    <cellStyle name="Normal 168 50" xfId="27482" xr:uid="{00000000-0005-0000-0000-00005A6B0000}"/>
    <cellStyle name="Normal 168 51" xfId="27483" xr:uid="{00000000-0005-0000-0000-00005B6B0000}"/>
    <cellStyle name="Normal 168 52" xfId="27484" xr:uid="{00000000-0005-0000-0000-00005C6B0000}"/>
    <cellStyle name="Normal 168 53" xfId="27485" xr:uid="{00000000-0005-0000-0000-00005D6B0000}"/>
    <cellStyle name="Normal 168 54" xfId="27486" xr:uid="{00000000-0005-0000-0000-00005E6B0000}"/>
    <cellStyle name="Normal 168 55" xfId="27487" xr:uid="{00000000-0005-0000-0000-00005F6B0000}"/>
    <cellStyle name="Normal 168 56" xfId="27488" xr:uid="{00000000-0005-0000-0000-0000606B0000}"/>
    <cellStyle name="Normal 168 57" xfId="27489" xr:uid="{00000000-0005-0000-0000-0000616B0000}"/>
    <cellStyle name="Normal 168 58" xfId="27490" xr:uid="{00000000-0005-0000-0000-0000626B0000}"/>
    <cellStyle name="Normal 168 59" xfId="27491" xr:uid="{00000000-0005-0000-0000-0000636B0000}"/>
    <cellStyle name="Normal 168 6" xfId="27492" xr:uid="{00000000-0005-0000-0000-0000646B0000}"/>
    <cellStyle name="Normal 168 60" xfId="27493" xr:uid="{00000000-0005-0000-0000-0000656B0000}"/>
    <cellStyle name="Normal 168 61" xfId="27494" xr:uid="{00000000-0005-0000-0000-0000666B0000}"/>
    <cellStyle name="Normal 168 62" xfId="27495" xr:uid="{00000000-0005-0000-0000-0000676B0000}"/>
    <cellStyle name="Normal 168 63" xfId="27496" xr:uid="{00000000-0005-0000-0000-0000686B0000}"/>
    <cellStyle name="Normal 168 64" xfId="27497" xr:uid="{00000000-0005-0000-0000-0000696B0000}"/>
    <cellStyle name="Normal 168 65" xfId="27498" xr:uid="{00000000-0005-0000-0000-00006A6B0000}"/>
    <cellStyle name="Normal 168 66" xfId="27499" xr:uid="{00000000-0005-0000-0000-00006B6B0000}"/>
    <cellStyle name="Normal 168 67" xfId="27500" xr:uid="{00000000-0005-0000-0000-00006C6B0000}"/>
    <cellStyle name="Normal 168 68" xfId="27501" xr:uid="{00000000-0005-0000-0000-00006D6B0000}"/>
    <cellStyle name="Normal 168 69" xfId="27502" xr:uid="{00000000-0005-0000-0000-00006E6B0000}"/>
    <cellStyle name="Normal 168 7" xfId="27503" xr:uid="{00000000-0005-0000-0000-00006F6B0000}"/>
    <cellStyle name="Normal 168 70" xfId="27504" xr:uid="{00000000-0005-0000-0000-0000706B0000}"/>
    <cellStyle name="Normal 168 71" xfId="27505" xr:uid="{00000000-0005-0000-0000-0000716B0000}"/>
    <cellStyle name="Normal 168 72" xfId="27506" xr:uid="{00000000-0005-0000-0000-0000726B0000}"/>
    <cellStyle name="Normal 168 73" xfId="27507" xr:uid="{00000000-0005-0000-0000-0000736B0000}"/>
    <cellStyle name="Normal 168 74" xfId="27508" xr:uid="{00000000-0005-0000-0000-0000746B0000}"/>
    <cellStyle name="Normal 168 75" xfId="27509" xr:uid="{00000000-0005-0000-0000-0000756B0000}"/>
    <cellStyle name="Normal 168 76" xfId="27510" xr:uid="{00000000-0005-0000-0000-0000766B0000}"/>
    <cellStyle name="Normal 168 77" xfId="27511" xr:uid="{00000000-0005-0000-0000-0000776B0000}"/>
    <cellStyle name="Normal 168 78" xfId="27512" xr:uid="{00000000-0005-0000-0000-0000786B0000}"/>
    <cellStyle name="Normal 168 79" xfId="27513" xr:uid="{00000000-0005-0000-0000-0000796B0000}"/>
    <cellStyle name="Normal 168 8" xfId="27514" xr:uid="{00000000-0005-0000-0000-00007A6B0000}"/>
    <cellStyle name="Normal 168 80" xfId="27515" xr:uid="{00000000-0005-0000-0000-00007B6B0000}"/>
    <cellStyle name="Normal 168 81" xfId="27516" xr:uid="{00000000-0005-0000-0000-00007C6B0000}"/>
    <cellStyle name="Normal 168 82" xfId="27517" xr:uid="{00000000-0005-0000-0000-00007D6B0000}"/>
    <cellStyle name="Normal 168 83" xfId="27518" xr:uid="{00000000-0005-0000-0000-00007E6B0000}"/>
    <cellStyle name="Normal 168 84" xfId="27519" xr:uid="{00000000-0005-0000-0000-00007F6B0000}"/>
    <cellStyle name="Normal 168 85" xfId="27520" xr:uid="{00000000-0005-0000-0000-0000806B0000}"/>
    <cellStyle name="Normal 168 86" xfId="27521" xr:uid="{00000000-0005-0000-0000-0000816B0000}"/>
    <cellStyle name="Normal 168 87" xfId="27522" xr:uid="{00000000-0005-0000-0000-0000826B0000}"/>
    <cellStyle name="Normal 168 88" xfId="27523" xr:uid="{00000000-0005-0000-0000-0000836B0000}"/>
    <cellStyle name="Normal 168 89" xfId="27524" xr:uid="{00000000-0005-0000-0000-0000846B0000}"/>
    <cellStyle name="Normal 168 9" xfId="27525" xr:uid="{00000000-0005-0000-0000-0000856B0000}"/>
    <cellStyle name="Normal 168 90" xfId="27526" xr:uid="{00000000-0005-0000-0000-0000866B0000}"/>
    <cellStyle name="Normal 168 91" xfId="27527" xr:uid="{00000000-0005-0000-0000-0000876B0000}"/>
    <cellStyle name="Normal 168 92" xfId="27528" xr:uid="{00000000-0005-0000-0000-0000886B0000}"/>
    <cellStyle name="Normal 168 93" xfId="27529" xr:uid="{00000000-0005-0000-0000-0000896B0000}"/>
    <cellStyle name="Normal 168 94" xfId="27530" xr:uid="{00000000-0005-0000-0000-00008A6B0000}"/>
    <cellStyle name="Normal 169" xfId="27531" xr:uid="{00000000-0005-0000-0000-00008B6B0000}"/>
    <cellStyle name="Normal 169 2" xfId="27532" xr:uid="{00000000-0005-0000-0000-00008C6B0000}"/>
    <cellStyle name="Normal 17" xfId="27533" xr:uid="{00000000-0005-0000-0000-00008D6B0000}"/>
    <cellStyle name="Normal 17 10" xfId="27534" xr:uid="{00000000-0005-0000-0000-00008E6B0000}"/>
    <cellStyle name="Normal 17 10 2" xfId="27535" xr:uid="{00000000-0005-0000-0000-00008F6B0000}"/>
    <cellStyle name="Normal 17 11" xfId="27536" xr:uid="{00000000-0005-0000-0000-0000906B0000}"/>
    <cellStyle name="Normal 17 11 2" xfId="27537" xr:uid="{00000000-0005-0000-0000-0000916B0000}"/>
    <cellStyle name="Normal 17 12" xfId="27538" xr:uid="{00000000-0005-0000-0000-0000926B0000}"/>
    <cellStyle name="Normal 17 12 2" xfId="27539" xr:uid="{00000000-0005-0000-0000-0000936B0000}"/>
    <cellStyle name="Normal 17 12 3" xfId="27540" xr:uid="{00000000-0005-0000-0000-0000946B0000}"/>
    <cellStyle name="Normal 17 12 4" xfId="27541" xr:uid="{00000000-0005-0000-0000-0000956B0000}"/>
    <cellStyle name="Normal 17 13" xfId="27542" xr:uid="{00000000-0005-0000-0000-0000966B0000}"/>
    <cellStyle name="Normal 17 13 2" xfId="27543" xr:uid="{00000000-0005-0000-0000-0000976B0000}"/>
    <cellStyle name="Normal 17 13 3" xfId="27544" xr:uid="{00000000-0005-0000-0000-0000986B0000}"/>
    <cellStyle name="Normal 17 13 4" xfId="27545" xr:uid="{00000000-0005-0000-0000-0000996B0000}"/>
    <cellStyle name="Normal 17 14" xfId="27546" xr:uid="{00000000-0005-0000-0000-00009A6B0000}"/>
    <cellStyle name="Normal 17 14 2" xfId="27547" xr:uid="{00000000-0005-0000-0000-00009B6B0000}"/>
    <cellStyle name="Normal 17 14 3" xfId="27548" xr:uid="{00000000-0005-0000-0000-00009C6B0000}"/>
    <cellStyle name="Normal 17 14 4" xfId="27549" xr:uid="{00000000-0005-0000-0000-00009D6B0000}"/>
    <cellStyle name="Normal 17 15" xfId="27550" xr:uid="{00000000-0005-0000-0000-00009E6B0000}"/>
    <cellStyle name="Normal 17 15 2" xfId="27551" xr:uid="{00000000-0005-0000-0000-00009F6B0000}"/>
    <cellStyle name="Normal 17 15 3" xfId="27552" xr:uid="{00000000-0005-0000-0000-0000A06B0000}"/>
    <cellStyle name="Normal 17 15 4" xfId="27553" xr:uid="{00000000-0005-0000-0000-0000A16B0000}"/>
    <cellStyle name="Normal 17 16" xfId="27554" xr:uid="{00000000-0005-0000-0000-0000A26B0000}"/>
    <cellStyle name="Normal 17 16 2" xfId="27555" xr:uid="{00000000-0005-0000-0000-0000A36B0000}"/>
    <cellStyle name="Normal 17 16 3" xfId="27556" xr:uid="{00000000-0005-0000-0000-0000A46B0000}"/>
    <cellStyle name="Normal 17 16 4" xfId="27557" xr:uid="{00000000-0005-0000-0000-0000A56B0000}"/>
    <cellStyle name="Normal 17 17" xfId="27558" xr:uid="{00000000-0005-0000-0000-0000A66B0000}"/>
    <cellStyle name="Normal 17 17 2" xfId="27559" xr:uid="{00000000-0005-0000-0000-0000A76B0000}"/>
    <cellStyle name="Normal 17 18" xfId="27560" xr:uid="{00000000-0005-0000-0000-0000A86B0000}"/>
    <cellStyle name="Normal 17 18 2" xfId="27561" xr:uid="{00000000-0005-0000-0000-0000A96B0000}"/>
    <cellStyle name="Normal 17 19" xfId="27562" xr:uid="{00000000-0005-0000-0000-0000AA6B0000}"/>
    <cellStyle name="Normal 17 19 2" xfId="27563" xr:uid="{00000000-0005-0000-0000-0000AB6B0000}"/>
    <cellStyle name="Normal 17 2" xfId="27564" xr:uid="{00000000-0005-0000-0000-0000AC6B0000}"/>
    <cellStyle name="Normal 17 2 10" xfId="27565" xr:uid="{00000000-0005-0000-0000-0000AD6B0000}"/>
    <cellStyle name="Normal 17 2 11" xfId="27566" xr:uid="{00000000-0005-0000-0000-0000AE6B0000}"/>
    <cellStyle name="Normal 17 2 2" xfId="27567" xr:uid="{00000000-0005-0000-0000-0000AF6B0000}"/>
    <cellStyle name="Normal 17 2 2 2" xfId="27568" xr:uid="{00000000-0005-0000-0000-0000B06B0000}"/>
    <cellStyle name="Normal 17 2 2 2 2" xfId="27569" xr:uid="{00000000-0005-0000-0000-0000B16B0000}"/>
    <cellStyle name="Normal 17 2 2 2 2 2" xfId="27570" xr:uid="{00000000-0005-0000-0000-0000B26B0000}"/>
    <cellStyle name="Normal 17 2 2 2 2 2 2" xfId="27571" xr:uid="{00000000-0005-0000-0000-0000B36B0000}"/>
    <cellStyle name="Normal 17 2 2 2 3" xfId="27572" xr:uid="{00000000-0005-0000-0000-0000B46B0000}"/>
    <cellStyle name="Normal 17 2 2 3" xfId="27573" xr:uid="{00000000-0005-0000-0000-0000B56B0000}"/>
    <cellStyle name="Normal 17 2 2 4" xfId="27574" xr:uid="{00000000-0005-0000-0000-0000B66B0000}"/>
    <cellStyle name="Normal 17 2 2 5" xfId="27575" xr:uid="{00000000-0005-0000-0000-0000B76B0000}"/>
    <cellStyle name="Normal 17 2 2 6" xfId="27576" xr:uid="{00000000-0005-0000-0000-0000B86B0000}"/>
    <cellStyle name="Normal 17 2 2 7" xfId="27577" xr:uid="{00000000-0005-0000-0000-0000B96B0000}"/>
    <cellStyle name="Normal 17 2 3" xfId="27578" xr:uid="{00000000-0005-0000-0000-0000BA6B0000}"/>
    <cellStyle name="Normal 17 2 3 2" xfId="27579" xr:uid="{00000000-0005-0000-0000-0000BB6B0000}"/>
    <cellStyle name="Normal 17 2 4" xfId="27580" xr:uid="{00000000-0005-0000-0000-0000BC6B0000}"/>
    <cellStyle name="Normal 17 2 4 2" xfId="27581" xr:uid="{00000000-0005-0000-0000-0000BD6B0000}"/>
    <cellStyle name="Normal 17 2 5" xfId="27582" xr:uid="{00000000-0005-0000-0000-0000BE6B0000}"/>
    <cellStyle name="Normal 17 2 5 2" xfId="27583" xr:uid="{00000000-0005-0000-0000-0000BF6B0000}"/>
    <cellStyle name="Normal 17 2 6" xfId="27584" xr:uid="{00000000-0005-0000-0000-0000C06B0000}"/>
    <cellStyle name="Normal 17 2 6 2" xfId="27585" xr:uid="{00000000-0005-0000-0000-0000C16B0000}"/>
    <cellStyle name="Normal 17 2 7" xfId="27586" xr:uid="{00000000-0005-0000-0000-0000C26B0000}"/>
    <cellStyle name="Normal 17 2 7 2" xfId="27587" xr:uid="{00000000-0005-0000-0000-0000C36B0000}"/>
    <cellStyle name="Normal 17 2 8" xfId="27588" xr:uid="{00000000-0005-0000-0000-0000C46B0000}"/>
    <cellStyle name="Normal 17 2 9" xfId="27589" xr:uid="{00000000-0005-0000-0000-0000C56B0000}"/>
    <cellStyle name="Normal 17 20" xfId="27590" xr:uid="{00000000-0005-0000-0000-0000C66B0000}"/>
    <cellStyle name="Normal 17 21" xfId="27591" xr:uid="{00000000-0005-0000-0000-0000C76B0000}"/>
    <cellStyle name="Normal 17 3" xfId="27592" xr:uid="{00000000-0005-0000-0000-0000C86B0000}"/>
    <cellStyle name="Normal 17 3 10" xfId="27593" xr:uid="{00000000-0005-0000-0000-0000C96B0000}"/>
    <cellStyle name="Normal 17 3 11" xfId="27594" xr:uid="{00000000-0005-0000-0000-0000CA6B0000}"/>
    <cellStyle name="Normal 17 3 2" xfId="27595" xr:uid="{00000000-0005-0000-0000-0000CB6B0000}"/>
    <cellStyle name="Normal 17 3 2 2" xfId="27596" xr:uid="{00000000-0005-0000-0000-0000CC6B0000}"/>
    <cellStyle name="Normal 17 3 2 2 2" xfId="27597" xr:uid="{00000000-0005-0000-0000-0000CD6B0000}"/>
    <cellStyle name="Normal 17 3 2 2 2 2" xfId="27598" xr:uid="{00000000-0005-0000-0000-0000CE6B0000}"/>
    <cellStyle name="Normal 17 3 2 2 2 2 2" xfId="27599" xr:uid="{00000000-0005-0000-0000-0000CF6B0000}"/>
    <cellStyle name="Normal 17 3 2 2 3" xfId="27600" xr:uid="{00000000-0005-0000-0000-0000D06B0000}"/>
    <cellStyle name="Normal 17 3 2 3" xfId="27601" xr:uid="{00000000-0005-0000-0000-0000D16B0000}"/>
    <cellStyle name="Normal 17 3 2 4" xfId="27602" xr:uid="{00000000-0005-0000-0000-0000D26B0000}"/>
    <cellStyle name="Normal 17 3 2 5" xfId="27603" xr:uid="{00000000-0005-0000-0000-0000D36B0000}"/>
    <cellStyle name="Normal 17 3 2 6" xfId="27604" xr:uid="{00000000-0005-0000-0000-0000D46B0000}"/>
    <cellStyle name="Normal 17 3 2 7" xfId="27605" xr:uid="{00000000-0005-0000-0000-0000D56B0000}"/>
    <cellStyle name="Normal 17 3 3" xfId="27606" xr:uid="{00000000-0005-0000-0000-0000D66B0000}"/>
    <cellStyle name="Normal 17 3 3 2" xfId="27607" xr:uid="{00000000-0005-0000-0000-0000D76B0000}"/>
    <cellStyle name="Normal 17 3 4" xfId="27608" xr:uid="{00000000-0005-0000-0000-0000D86B0000}"/>
    <cellStyle name="Normal 17 3 4 2" xfId="27609" xr:uid="{00000000-0005-0000-0000-0000D96B0000}"/>
    <cellStyle name="Normal 17 3 5" xfId="27610" xr:uid="{00000000-0005-0000-0000-0000DA6B0000}"/>
    <cellStyle name="Normal 17 3 5 2" xfId="27611" xr:uid="{00000000-0005-0000-0000-0000DB6B0000}"/>
    <cellStyle name="Normal 17 3 6" xfId="27612" xr:uid="{00000000-0005-0000-0000-0000DC6B0000}"/>
    <cellStyle name="Normal 17 3 6 2" xfId="27613" xr:uid="{00000000-0005-0000-0000-0000DD6B0000}"/>
    <cellStyle name="Normal 17 3 7" xfId="27614" xr:uid="{00000000-0005-0000-0000-0000DE6B0000}"/>
    <cellStyle name="Normal 17 3 7 2" xfId="27615" xr:uid="{00000000-0005-0000-0000-0000DF6B0000}"/>
    <cellStyle name="Normal 17 3 8" xfId="27616" xr:uid="{00000000-0005-0000-0000-0000E06B0000}"/>
    <cellStyle name="Normal 17 3 9" xfId="27617" xr:uid="{00000000-0005-0000-0000-0000E16B0000}"/>
    <cellStyle name="Normal 17 4" xfId="27618" xr:uid="{00000000-0005-0000-0000-0000E26B0000}"/>
    <cellStyle name="Normal 17 4 10" xfId="27619" xr:uid="{00000000-0005-0000-0000-0000E36B0000}"/>
    <cellStyle name="Normal 17 4 11" xfId="27620" xr:uid="{00000000-0005-0000-0000-0000E46B0000}"/>
    <cellStyle name="Normal 17 4 2" xfId="27621" xr:uid="{00000000-0005-0000-0000-0000E56B0000}"/>
    <cellStyle name="Normal 17 4 2 2" xfId="27622" xr:uid="{00000000-0005-0000-0000-0000E66B0000}"/>
    <cellStyle name="Normal 17 4 2 2 2" xfId="27623" xr:uid="{00000000-0005-0000-0000-0000E76B0000}"/>
    <cellStyle name="Normal 17 4 2 2 2 2" xfId="27624" xr:uid="{00000000-0005-0000-0000-0000E86B0000}"/>
    <cellStyle name="Normal 17 4 2 2 2 2 2" xfId="27625" xr:uid="{00000000-0005-0000-0000-0000E96B0000}"/>
    <cellStyle name="Normal 17 4 2 2 3" xfId="27626" xr:uid="{00000000-0005-0000-0000-0000EA6B0000}"/>
    <cellStyle name="Normal 17 4 2 3" xfId="27627" xr:uid="{00000000-0005-0000-0000-0000EB6B0000}"/>
    <cellStyle name="Normal 17 4 2 4" xfId="27628" xr:uid="{00000000-0005-0000-0000-0000EC6B0000}"/>
    <cellStyle name="Normal 17 4 2 5" xfId="27629" xr:uid="{00000000-0005-0000-0000-0000ED6B0000}"/>
    <cellStyle name="Normal 17 4 2 6" xfId="27630" xr:uid="{00000000-0005-0000-0000-0000EE6B0000}"/>
    <cellStyle name="Normal 17 4 2 7" xfId="27631" xr:uid="{00000000-0005-0000-0000-0000EF6B0000}"/>
    <cellStyle name="Normal 17 4 3" xfId="27632" xr:uid="{00000000-0005-0000-0000-0000F06B0000}"/>
    <cellStyle name="Normal 17 4 3 2" xfId="27633" xr:uid="{00000000-0005-0000-0000-0000F16B0000}"/>
    <cellStyle name="Normal 17 4 4" xfId="27634" xr:uid="{00000000-0005-0000-0000-0000F26B0000}"/>
    <cellStyle name="Normal 17 4 4 2" xfId="27635" xr:uid="{00000000-0005-0000-0000-0000F36B0000}"/>
    <cellStyle name="Normal 17 4 5" xfId="27636" xr:uid="{00000000-0005-0000-0000-0000F46B0000}"/>
    <cellStyle name="Normal 17 4 5 2" xfId="27637" xr:uid="{00000000-0005-0000-0000-0000F56B0000}"/>
    <cellStyle name="Normal 17 4 6" xfId="27638" xr:uid="{00000000-0005-0000-0000-0000F66B0000}"/>
    <cellStyle name="Normal 17 4 6 2" xfId="27639" xr:uid="{00000000-0005-0000-0000-0000F76B0000}"/>
    <cellStyle name="Normal 17 4 7" xfId="27640" xr:uid="{00000000-0005-0000-0000-0000F86B0000}"/>
    <cellStyle name="Normal 17 4 7 2" xfId="27641" xr:uid="{00000000-0005-0000-0000-0000F96B0000}"/>
    <cellStyle name="Normal 17 4 8" xfId="27642" xr:uid="{00000000-0005-0000-0000-0000FA6B0000}"/>
    <cellStyle name="Normal 17 4 9" xfId="27643" xr:uid="{00000000-0005-0000-0000-0000FB6B0000}"/>
    <cellStyle name="Normal 17 5" xfId="27644" xr:uid="{00000000-0005-0000-0000-0000FC6B0000}"/>
    <cellStyle name="Normal 17 5 2" xfId="27645" xr:uid="{00000000-0005-0000-0000-0000FD6B0000}"/>
    <cellStyle name="Normal 17 5 2 2" xfId="27646" xr:uid="{00000000-0005-0000-0000-0000FE6B0000}"/>
    <cellStyle name="Normal 17 5 2 3" xfId="27647" xr:uid="{00000000-0005-0000-0000-0000FF6B0000}"/>
    <cellStyle name="Normal 17 5 3" xfId="27648" xr:uid="{00000000-0005-0000-0000-0000006C0000}"/>
    <cellStyle name="Normal 17 5 4" xfId="27649" xr:uid="{00000000-0005-0000-0000-0000016C0000}"/>
    <cellStyle name="Normal 17 5 5" xfId="27650" xr:uid="{00000000-0005-0000-0000-0000026C0000}"/>
    <cellStyle name="Normal 17 5 6" xfId="27651" xr:uid="{00000000-0005-0000-0000-0000036C0000}"/>
    <cellStyle name="Normal 17 6" xfId="27652" xr:uid="{00000000-0005-0000-0000-0000046C0000}"/>
    <cellStyle name="Normal 17 6 2" xfId="27653" xr:uid="{00000000-0005-0000-0000-0000056C0000}"/>
    <cellStyle name="Normal 17 6 2 2" xfId="27654" xr:uid="{00000000-0005-0000-0000-0000066C0000}"/>
    <cellStyle name="Normal 17 6 2 2 2" xfId="27655" xr:uid="{00000000-0005-0000-0000-0000076C0000}"/>
    <cellStyle name="Normal 17 6 2 2 2 2" xfId="27656" xr:uid="{00000000-0005-0000-0000-0000086C0000}"/>
    <cellStyle name="Normal 17 6 2 2 3" xfId="27657" xr:uid="{00000000-0005-0000-0000-0000096C0000}"/>
    <cellStyle name="Normal 17 6 2 3" xfId="27658" xr:uid="{00000000-0005-0000-0000-00000A6C0000}"/>
    <cellStyle name="Normal 17 6 2 4" xfId="27659" xr:uid="{00000000-0005-0000-0000-00000B6C0000}"/>
    <cellStyle name="Normal 17 6 2 5" xfId="27660" xr:uid="{00000000-0005-0000-0000-00000C6C0000}"/>
    <cellStyle name="Normal 17 6 3" xfId="27661" xr:uid="{00000000-0005-0000-0000-00000D6C0000}"/>
    <cellStyle name="Normal 17 6 4" xfId="27662" xr:uid="{00000000-0005-0000-0000-00000E6C0000}"/>
    <cellStyle name="Normal 17 6 5" xfId="27663" xr:uid="{00000000-0005-0000-0000-00000F6C0000}"/>
    <cellStyle name="Normal 17 6 6" xfId="27664" xr:uid="{00000000-0005-0000-0000-0000106C0000}"/>
    <cellStyle name="Normal 17 6 7" xfId="27665" xr:uid="{00000000-0005-0000-0000-0000116C0000}"/>
    <cellStyle name="Normal 17 7" xfId="27666" xr:uid="{00000000-0005-0000-0000-0000126C0000}"/>
    <cellStyle name="Normal 17 7 2" xfId="27667" xr:uid="{00000000-0005-0000-0000-0000136C0000}"/>
    <cellStyle name="Normal 17 7 2 2" xfId="27668" xr:uid="{00000000-0005-0000-0000-0000146C0000}"/>
    <cellStyle name="Normal 17 7 2 2 2" xfId="27669" xr:uid="{00000000-0005-0000-0000-0000156C0000}"/>
    <cellStyle name="Normal 17 7 2 2 2 2" xfId="27670" xr:uid="{00000000-0005-0000-0000-0000166C0000}"/>
    <cellStyle name="Normal 17 7 2 3" xfId="27671" xr:uid="{00000000-0005-0000-0000-0000176C0000}"/>
    <cellStyle name="Normal 17 7 3" xfId="27672" xr:uid="{00000000-0005-0000-0000-0000186C0000}"/>
    <cellStyle name="Normal 17 7 4" xfId="27673" xr:uid="{00000000-0005-0000-0000-0000196C0000}"/>
    <cellStyle name="Normal 17 7 5" xfId="27674" xr:uid="{00000000-0005-0000-0000-00001A6C0000}"/>
    <cellStyle name="Normal 17 7 6" xfId="27675" xr:uid="{00000000-0005-0000-0000-00001B6C0000}"/>
    <cellStyle name="Normal 17 7 7" xfId="27676" xr:uid="{00000000-0005-0000-0000-00001C6C0000}"/>
    <cellStyle name="Normal 17 8" xfId="27677" xr:uid="{00000000-0005-0000-0000-00001D6C0000}"/>
    <cellStyle name="Normal 17 8 2" xfId="27678" xr:uid="{00000000-0005-0000-0000-00001E6C0000}"/>
    <cellStyle name="Normal 17 9" xfId="27679" xr:uid="{00000000-0005-0000-0000-00001F6C0000}"/>
    <cellStyle name="Normal 17 9 2" xfId="27680" xr:uid="{00000000-0005-0000-0000-0000206C0000}"/>
    <cellStyle name="Normal 170" xfId="27681" xr:uid="{00000000-0005-0000-0000-0000216C0000}"/>
    <cellStyle name="Normal 170 2" xfId="27682" xr:uid="{00000000-0005-0000-0000-0000226C0000}"/>
    <cellStyle name="Normal 171" xfId="27683" xr:uid="{00000000-0005-0000-0000-0000236C0000}"/>
    <cellStyle name="Normal 171 2" xfId="27684" xr:uid="{00000000-0005-0000-0000-0000246C0000}"/>
    <cellStyle name="Normal 171 2 2" xfId="27685" xr:uid="{00000000-0005-0000-0000-0000256C0000}"/>
    <cellStyle name="Normal 171 3" xfId="27686" xr:uid="{00000000-0005-0000-0000-0000266C0000}"/>
    <cellStyle name="Normal 171 3 2" xfId="27687" xr:uid="{00000000-0005-0000-0000-0000276C0000}"/>
    <cellStyle name="Normal 171 4" xfId="27688" xr:uid="{00000000-0005-0000-0000-0000286C0000}"/>
    <cellStyle name="Normal 171 4 2" xfId="27689" xr:uid="{00000000-0005-0000-0000-0000296C0000}"/>
    <cellStyle name="Normal 171 5" xfId="27690" xr:uid="{00000000-0005-0000-0000-00002A6C0000}"/>
    <cellStyle name="Normal 171 5 2" xfId="27691" xr:uid="{00000000-0005-0000-0000-00002B6C0000}"/>
    <cellStyle name="Normal 171 6" xfId="27692" xr:uid="{00000000-0005-0000-0000-00002C6C0000}"/>
    <cellStyle name="Normal 171 6 2" xfId="27693" xr:uid="{00000000-0005-0000-0000-00002D6C0000}"/>
    <cellStyle name="Normal 171 7" xfId="27694" xr:uid="{00000000-0005-0000-0000-00002E6C0000}"/>
    <cellStyle name="Normal 172" xfId="27695" xr:uid="{00000000-0005-0000-0000-00002F6C0000}"/>
    <cellStyle name="Normal 172 2" xfId="27696" xr:uid="{00000000-0005-0000-0000-0000306C0000}"/>
    <cellStyle name="Normal 172 2 2" xfId="27697" xr:uid="{00000000-0005-0000-0000-0000316C0000}"/>
    <cellStyle name="Normal 172 3" xfId="27698" xr:uid="{00000000-0005-0000-0000-0000326C0000}"/>
    <cellStyle name="Normal 172 3 2" xfId="27699" xr:uid="{00000000-0005-0000-0000-0000336C0000}"/>
    <cellStyle name="Normal 172 4" xfId="27700" xr:uid="{00000000-0005-0000-0000-0000346C0000}"/>
    <cellStyle name="Normal 172 4 2" xfId="27701" xr:uid="{00000000-0005-0000-0000-0000356C0000}"/>
    <cellStyle name="Normal 172 5" xfId="27702" xr:uid="{00000000-0005-0000-0000-0000366C0000}"/>
    <cellStyle name="Normal 172 5 2" xfId="27703" xr:uid="{00000000-0005-0000-0000-0000376C0000}"/>
    <cellStyle name="Normal 172 6" xfId="27704" xr:uid="{00000000-0005-0000-0000-0000386C0000}"/>
    <cellStyle name="Normal 172 6 2" xfId="27705" xr:uid="{00000000-0005-0000-0000-0000396C0000}"/>
    <cellStyle name="Normal 172 7" xfId="27706" xr:uid="{00000000-0005-0000-0000-00003A6C0000}"/>
    <cellStyle name="Normal 173" xfId="27707" xr:uid="{00000000-0005-0000-0000-00003B6C0000}"/>
    <cellStyle name="Normal 173 2" xfId="27708" xr:uid="{00000000-0005-0000-0000-00003C6C0000}"/>
    <cellStyle name="Normal 173 2 2" xfId="27709" xr:uid="{00000000-0005-0000-0000-00003D6C0000}"/>
    <cellStyle name="Normal 173 3" xfId="27710" xr:uid="{00000000-0005-0000-0000-00003E6C0000}"/>
    <cellStyle name="Normal 173 3 2" xfId="27711" xr:uid="{00000000-0005-0000-0000-00003F6C0000}"/>
    <cellStyle name="Normal 173 4" xfId="27712" xr:uid="{00000000-0005-0000-0000-0000406C0000}"/>
    <cellStyle name="Normal 173 4 2" xfId="27713" xr:uid="{00000000-0005-0000-0000-0000416C0000}"/>
    <cellStyle name="Normal 173 5" xfId="27714" xr:uid="{00000000-0005-0000-0000-0000426C0000}"/>
    <cellStyle name="Normal 173 5 2" xfId="27715" xr:uid="{00000000-0005-0000-0000-0000436C0000}"/>
    <cellStyle name="Normal 173 6" xfId="27716" xr:uid="{00000000-0005-0000-0000-0000446C0000}"/>
    <cellStyle name="Normal 173 6 2" xfId="27717" xr:uid="{00000000-0005-0000-0000-0000456C0000}"/>
    <cellStyle name="Normal 173 7" xfId="27718" xr:uid="{00000000-0005-0000-0000-0000466C0000}"/>
    <cellStyle name="Normal 174" xfId="27719" xr:uid="{00000000-0005-0000-0000-0000476C0000}"/>
    <cellStyle name="Normal 174 2" xfId="27720" xr:uid="{00000000-0005-0000-0000-0000486C0000}"/>
    <cellStyle name="Normal 174 2 2" xfId="27721" xr:uid="{00000000-0005-0000-0000-0000496C0000}"/>
    <cellStyle name="Normal 174 3" xfId="27722" xr:uid="{00000000-0005-0000-0000-00004A6C0000}"/>
    <cellStyle name="Normal 174 3 2" xfId="27723" xr:uid="{00000000-0005-0000-0000-00004B6C0000}"/>
    <cellStyle name="Normal 174 4" xfId="27724" xr:uid="{00000000-0005-0000-0000-00004C6C0000}"/>
    <cellStyle name="Normal 174 4 2" xfId="27725" xr:uid="{00000000-0005-0000-0000-00004D6C0000}"/>
    <cellStyle name="Normal 174 5" xfId="27726" xr:uid="{00000000-0005-0000-0000-00004E6C0000}"/>
    <cellStyle name="Normal 174 5 2" xfId="27727" xr:uid="{00000000-0005-0000-0000-00004F6C0000}"/>
    <cellStyle name="Normal 174 6" xfId="27728" xr:uid="{00000000-0005-0000-0000-0000506C0000}"/>
    <cellStyle name="Normal 174 6 2" xfId="27729" xr:uid="{00000000-0005-0000-0000-0000516C0000}"/>
    <cellStyle name="Normal 174 7" xfId="27730" xr:uid="{00000000-0005-0000-0000-0000526C0000}"/>
    <cellStyle name="Normal 175" xfId="27731" xr:uid="{00000000-0005-0000-0000-0000536C0000}"/>
    <cellStyle name="Normal 175 2" xfId="27732" xr:uid="{00000000-0005-0000-0000-0000546C0000}"/>
    <cellStyle name="Normal 175 2 2" xfId="27733" xr:uid="{00000000-0005-0000-0000-0000556C0000}"/>
    <cellStyle name="Normal 175 3" xfId="27734" xr:uid="{00000000-0005-0000-0000-0000566C0000}"/>
    <cellStyle name="Normal 175 3 2" xfId="27735" xr:uid="{00000000-0005-0000-0000-0000576C0000}"/>
    <cellStyle name="Normal 175 4" xfId="27736" xr:uid="{00000000-0005-0000-0000-0000586C0000}"/>
    <cellStyle name="Normal 175 4 2" xfId="27737" xr:uid="{00000000-0005-0000-0000-0000596C0000}"/>
    <cellStyle name="Normal 175 5" xfId="27738" xr:uid="{00000000-0005-0000-0000-00005A6C0000}"/>
    <cellStyle name="Normal 175 5 2" xfId="27739" xr:uid="{00000000-0005-0000-0000-00005B6C0000}"/>
    <cellStyle name="Normal 175 6" xfId="27740" xr:uid="{00000000-0005-0000-0000-00005C6C0000}"/>
    <cellStyle name="Normal 175 6 2" xfId="27741" xr:uid="{00000000-0005-0000-0000-00005D6C0000}"/>
    <cellStyle name="Normal 175 7" xfId="27742" xr:uid="{00000000-0005-0000-0000-00005E6C0000}"/>
    <cellStyle name="Normal 176" xfId="27743" xr:uid="{00000000-0005-0000-0000-00005F6C0000}"/>
    <cellStyle name="Normal 176 2" xfId="27744" xr:uid="{00000000-0005-0000-0000-0000606C0000}"/>
    <cellStyle name="Normal 177" xfId="27745" xr:uid="{00000000-0005-0000-0000-0000616C0000}"/>
    <cellStyle name="Normal 177 2" xfId="27746" xr:uid="{00000000-0005-0000-0000-0000626C0000}"/>
    <cellStyle name="Normal 178" xfId="27747" xr:uid="{00000000-0005-0000-0000-0000636C0000}"/>
    <cellStyle name="Normal 178 2" xfId="27748" xr:uid="{00000000-0005-0000-0000-0000646C0000}"/>
    <cellStyle name="Normal 179" xfId="27749" xr:uid="{00000000-0005-0000-0000-0000656C0000}"/>
    <cellStyle name="Normal 179 2" xfId="27750" xr:uid="{00000000-0005-0000-0000-0000666C0000}"/>
    <cellStyle name="Normal 18" xfId="27751" xr:uid="{00000000-0005-0000-0000-0000676C0000}"/>
    <cellStyle name="Normal 18 10" xfId="27752" xr:uid="{00000000-0005-0000-0000-0000686C0000}"/>
    <cellStyle name="Normal 18 10 2" xfId="27753" xr:uid="{00000000-0005-0000-0000-0000696C0000}"/>
    <cellStyle name="Normal 18 11" xfId="27754" xr:uid="{00000000-0005-0000-0000-00006A6C0000}"/>
    <cellStyle name="Normal 18 11 2" xfId="27755" xr:uid="{00000000-0005-0000-0000-00006B6C0000}"/>
    <cellStyle name="Normal 18 12" xfId="27756" xr:uid="{00000000-0005-0000-0000-00006C6C0000}"/>
    <cellStyle name="Normal 18 12 2" xfId="27757" xr:uid="{00000000-0005-0000-0000-00006D6C0000}"/>
    <cellStyle name="Normal 18 12 3" xfId="27758" xr:uid="{00000000-0005-0000-0000-00006E6C0000}"/>
    <cellStyle name="Normal 18 12 4" xfId="27759" xr:uid="{00000000-0005-0000-0000-00006F6C0000}"/>
    <cellStyle name="Normal 18 13" xfId="27760" xr:uid="{00000000-0005-0000-0000-0000706C0000}"/>
    <cellStyle name="Normal 18 13 2" xfId="27761" xr:uid="{00000000-0005-0000-0000-0000716C0000}"/>
    <cellStyle name="Normal 18 13 3" xfId="27762" xr:uid="{00000000-0005-0000-0000-0000726C0000}"/>
    <cellStyle name="Normal 18 13 4" xfId="27763" xr:uid="{00000000-0005-0000-0000-0000736C0000}"/>
    <cellStyle name="Normal 18 14" xfId="27764" xr:uid="{00000000-0005-0000-0000-0000746C0000}"/>
    <cellStyle name="Normal 18 14 2" xfId="27765" xr:uid="{00000000-0005-0000-0000-0000756C0000}"/>
    <cellStyle name="Normal 18 14 3" xfId="27766" xr:uid="{00000000-0005-0000-0000-0000766C0000}"/>
    <cellStyle name="Normal 18 14 4" xfId="27767" xr:uid="{00000000-0005-0000-0000-0000776C0000}"/>
    <cellStyle name="Normal 18 15" xfId="27768" xr:uid="{00000000-0005-0000-0000-0000786C0000}"/>
    <cellStyle name="Normal 18 15 2" xfId="27769" xr:uid="{00000000-0005-0000-0000-0000796C0000}"/>
    <cellStyle name="Normal 18 15 3" xfId="27770" xr:uid="{00000000-0005-0000-0000-00007A6C0000}"/>
    <cellStyle name="Normal 18 15 4" xfId="27771" xr:uid="{00000000-0005-0000-0000-00007B6C0000}"/>
    <cellStyle name="Normal 18 16" xfId="27772" xr:uid="{00000000-0005-0000-0000-00007C6C0000}"/>
    <cellStyle name="Normal 18 16 2" xfId="27773" xr:uid="{00000000-0005-0000-0000-00007D6C0000}"/>
    <cellStyle name="Normal 18 16 3" xfId="27774" xr:uid="{00000000-0005-0000-0000-00007E6C0000}"/>
    <cellStyle name="Normal 18 16 4" xfId="27775" xr:uid="{00000000-0005-0000-0000-00007F6C0000}"/>
    <cellStyle name="Normal 18 17" xfId="27776" xr:uid="{00000000-0005-0000-0000-0000806C0000}"/>
    <cellStyle name="Normal 18 18" xfId="27777" xr:uid="{00000000-0005-0000-0000-0000816C0000}"/>
    <cellStyle name="Normal 18 2" xfId="27778" xr:uid="{00000000-0005-0000-0000-0000826C0000}"/>
    <cellStyle name="Normal 18 2 10" xfId="27779" xr:uid="{00000000-0005-0000-0000-0000836C0000}"/>
    <cellStyle name="Normal 18 2 11" xfId="27780" xr:uid="{00000000-0005-0000-0000-0000846C0000}"/>
    <cellStyle name="Normal 18 2 2" xfId="27781" xr:uid="{00000000-0005-0000-0000-0000856C0000}"/>
    <cellStyle name="Normal 18 2 2 2" xfId="27782" xr:uid="{00000000-0005-0000-0000-0000866C0000}"/>
    <cellStyle name="Normal 18 2 2 2 2" xfId="27783" xr:uid="{00000000-0005-0000-0000-0000876C0000}"/>
    <cellStyle name="Normal 18 2 2 2 2 2" xfId="27784" xr:uid="{00000000-0005-0000-0000-0000886C0000}"/>
    <cellStyle name="Normal 18 2 2 2 2 2 2" xfId="27785" xr:uid="{00000000-0005-0000-0000-0000896C0000}"/>
    <cellStyle name="Normal 18 2 2 2 3" xfId="27786" xr:uid="{00000000-0005-0000-0000-00008A6C0000}"/>
    <cellStyle name="Normal 18 2 2 3" xfId="27787" xr:uid="{00000000-0005-0000-0000-00008B6C0000}"/>
    <cellStyle name="Normal 18 2 2 4" xfId="27788" xr:uid="{00000000-0005-0000-0000-00008C6C0000}"/>
    <cellStyle name="Normal 18 2 2 5" xfId="27789" xr:uid="{00000000-0005-0000-0000-00008D6C0000}"/>
    <cellStyle name="Normal 18 2 2 6" xfId="27790" xr:uid="{00000000-0005-0000-0000-00008E6C0000}"/>
    <cellStyle name="Normal 18 2 2 7" xfId="27791" xr:uid="{00000000-0005-0000-0000-00008F6C0000}"/>
    <cellStyle name="Normal 18 2 3" xfId="27792" xr:uid="{00000000-0005-0000-0000-0000906C0000}"/>
    <cellStyle name="Normal 18 2 3 2" xfId="27793" xr:uid="{00000000-0005-0000-0000-0000916C0000}"/>
    <cellStyle name="Normal 18 2 4" xfId="27794" xr:uid="{00000000-0005-0000-0000-0000926C0000}"/>
    <cellStyle name="Normal 18 2 4 2" xfId="27795" xr:uid="{00000000-0005-0000-0000-0000936C0000}"/>
    <cellStyle name="Normal 18 2 5" xfId="27796" xr:uid="{00000000-0005-0000-0000-0000946C0000}"/>
    <cellStyle name="Normal 18 2 5 2" xfId="27797" xr:uid="{00000000-0005-0000-0000-0000956C0000}"/>
    <cellStyle name="Normal 18 2 6" xfId="27798" xr:uid="{00000000-0005-0000-0000-0000966C0000}"/>
    <cellStyle name="Normal 18 2 6 2" xfId="27799" xr:uid="{00000000-0005-0000-0000-0000976C0000}"/>
    <cellStyle name="Normal 18 2 7" xfId="27800" xr:uid="{00000000-0005-0000-0000-0000986C0000}"/>
    <cellStyle name="Normal 18 2 7 2" xfId="27801" xr:uid="{00000000-0005-0000-0000-0000996C0000}"/>
    <cellStyle name="Normal 18 2 8" xfId="27802" xr:uid="{00000000-0005-0000-0000-00009A6C0000}"/>
    <cellStyle name="Normal 18 2 9" xfId="27803" xr:uid="{00000000-0005-0000-0000-00009B6C0000}"/>
    <cellStyle name="Normal 18 3" xfId="27804" xr:uid="{00000000-0005-0000-0000-00009C6C0000}"/>
    <cellStyle name="Normal 18 3 10" xfId="27805" xr:uid="{00000000-0005-0000-0000-00009D6C0000}"/>
    <cellStyle name="Normal 18 3 11" xfId="27806" xr:uid="{00000000-0005-0000-0000-00009E6C0000}"/>
    <cellStyle name="Normal 18 3 2" xfId="27807" xr:uid="{00000000-0005-0000-0000-00009F6C0000}"/>
    <cellStyle name="Normal 18 3 2 2" xfId="27808" xr:uid="{00000000-0005-0000-0000-0000A06C0000}"/>
    <cellStyle name="Normal 18 3 2 2 2" xfId="27809" xr:uid="{00000000-0005-0000-0000-0000A16C0000}"/>
    <cellStyle name="Normal 18 3 2 2 2 2" xfId="27810" xr:uid="{00000000-0005-0000-0000-0000A26C0000}"/>
    <cellStyle name="Normal 18 3 2 2 2 2 2" xfId="27811" xr:uid="{00000000-0005-0000-0000-0000A36C0000}"/>
    <cellStyle name="Normal 18 3 2 2 3" xfId="27812" xr:uid="{00000000-0005-0000-0000-0000A46C0000}"/>
    <cellStyle name="Normal 18 3 2 3" xfId="27813" xr:uid="{00000000-0005-0000-0000-0000A56C0000}"/>
    <cellStyle name="Normal 18 3 2 4" xfId="27814" xr:uid="{00000000-0005-0000-0000-0000A66C0000}"/>
    <cellStyle name="Normal 18 3 2 5" xfId="27815" xr:uid="{00000000-0005-0000-0000-0000A76C0000}"/>
    <cellStyle name="Normal 18 3 2 6" xfId="27816" xr:uid="{00000000-0005-0000-0000-0000A86C0000}"/>
    <cellStyle name="Normal 18 3 2 7" xfId="27817" xr:uid="{00000000-0005-0000-0000-0000A96C0000}"/>
    <cellStyle name="Normal 18 3 3" xfId="27818" xr:uid="{00000000-0005-0000-0000-0000AA6C0000}"/>
    <cellStyle name="Normal 18 3 3 2" xfId="27819" xr:uid="{00000000-0005-0000-0000-0000AB6C0000}"/>
    <cellStyle name="Normal 18 3 4" xfId="27820" xr:uid="{00000000-0005-0000-0000-0000AC6C0000}"/>
    <cellStyle name="Normal 18 3 4 2" xfId="27821" xr:uid="{00000000-0005-0000-0000-0000AD6C0000}"/>
    <cellStyle name="Normal 18 3 5" xfId="27822" xr:uid="{00000000-0005-0000-0000-0000AE6C0000}"/>
    <cellStyle name="Normal 18 3 5 2" xfId="27823" xr:uid="{00000000-0005-0000-0000-0000AF6C0000}"/>
    <cellStyle name="Normal 18 3 6" xfId="27824" xr:uid="{00000000-0005-0000-0000-0000B06C0000}"/>
    <cellStyle name="Normal 18 3 6 2" xfId="27825" xr:uid="{00000000-0005-0000-0000-0000B16C0000}"/>
    <cellStyle name="Normal 18 3 7" xfId="27826" xr:uid="{00000000-0005-0000-0000-0000B26C0000}"/>
    <cellStyle name="Normal 18 3 7 2" xfId="27827" xr:uid="{00000000-0005-0000-0000-0000B36C0000}"/>
    <cellStyle name="Normal 18 3 8" xfId="27828" xr:uid="{00000000-0005-0000-0000-0000B46C0000}"/>
    <cellStyle name="Normal 18 3 9" xfId="27829" xr:uid="{00000000-0005-0000-0000-0000B56C0000}"/>
    <cellStyle name="Normal 18 4" xfId="27830" xr:uid="{00000000-0005-0000-0000-0000B66C0000}"/>
    <cellStyle name="Normal 18 4 10" xfId="27831" xr:uid="{00000000-0005-0000-0000-0000B76C0000}"/>
    <cellStyle name="Normal 18 4 11" xfId="27832" xr:uid="{00000000-0005-0000-0000-0000B86C0000}"/>
    <cellStyle name="Normal 18 4 2" xfId="27833" xr:uid="{00000000-0005-0000-0000-0000B96C0000}"/>
    <cellStyle name="Normal 18 4 2 2" xfId="27834" xr:uid="{00000000-0005-0000-0000-0000BA6C0000}"/>
    <cellStyle name="Normal 18 4 2 2 2" xfId="27835" xr:uid="{00000000-0005-0000-0000-0000BB6C0000}"/>
    <cellStyle name="Normal 18 4 2 2 2 2" xfId="27836" xr:uid="{00000000-0005-0000-0000-0000BC6C0000}"/>
    <cellStyle name="Normal 18 4 2 2 2 2 2" xfId="27837" xr:uid="{00000000-0005-0000-0000-0000BD6C0000}"/>
    <cellStyle name="Normal 18 4 2 3" xfId="27838" xr:uid="{00000000-0005-0000-0000-0000BE6C0000}"/>
    <cellStyle name="Normal 18 4 2 4" xfId="27839" xr:uid="{00000000-0005-0000-0000-0000BF6C0000}"/>
    <cellStyle name="Normal 18 4 2 5" xfId="27840" xr:uid="{00000000-0005-0000-0000-0000C06C0000}"/>
    <cellStyle name="Normal 18 4 2 6" xfId="27841" xr:uid="{00000000-0005-0000-0000-0000C16C0000}"/>
    <cellStyle name="Normal 18 4 2 7" xfId="27842" xr:uid="{00000000-0005-0000-0000-0000C26C0000}"/>
    <cellStyle name="Normal 18 4 3" xfId="27843" xr:uid="{00000000-0005-0000-0000-0000C36C0000}"/>
    <cellStyle name="Normal 18 4 3 2" xfId="27844" xr:uid="{00000000-0005-0000-0000-0000C46C0000}"/>
    <cellStyle name="Normal 18 4 4" xfId="27845" xr:uid="{00000000-0005-0000-0000-0000C56C0000}"/>
    <cellStyle name="Normal 18 4 4 2" xfId="27846" xr:uid="{00000000-0005-0000-0000-0000C66C0000}"/>
    <cellStyle name="Normal 18 4 5" xfId="27847" xr:uid="{00000000-0005-0000-0000-0000C76C0000}"/>
    <cellStyle name="Normal 18 4 5 2" xfId="27848" xr:uid="{00000000-0005-0000-0000-0000C86C0000}"/>
    <cellStyle name="Normal 18 4 6" xfId="27849" xr:uid="{00000000-0005-0000-0000-0000C96C0000}"/>
    <cellStyle name="Normal 18 4 6 2" xfId="27850" xr:uid="{00000000-0005-0000-0000-0000CA6C0000}"/>
    <cellStyle name="Normal 18 4 7" xfId="27851" xr:uid="{00000000-0005-0000-0000-0000CB6C0000}"/>
    <cellStyle name="Normal 18 4 7 2" xfId="27852" xr:uid="{00000000-0005-0000-0000-0000CC6C0000}"/>
    <cellStyle name="Normal 18 4 8" xfId="27853" xr:uid="{00000000-0005-0000-0000-0000CD6C0000}"/>
    <cellStyle name="Normal 18 4 9" xfId="27854" xr:uid="{00000000-0005-0000-0000-0000CE6C0000}"/>
    <cellStyle name="Normal 18 5" xfId="27855" xr:uid="{00000000-0005-0000-0000-0000CF6C0000}"/>
    <cellStyle name="Normal 18 5 2" xfId="27856" xr:uid="{00000000-0005-0000-0000-0000D06C0000}"/>
    <cellStyle name="Normal 18 5 2 2" xfId="27857" xr:uid="{00000000-0005-0000-0000-0000D16C0000}"/>
    <cellStyle name="Normal 18 5 2 3" xfId="27858" xr:uid="{00000000-0005-0000-0000-0000D26C0000}"/>
    <cellStyle name="Normal 18 5 3" xfId="27859" xr:uid="{00000000-0005-0000-0000-0000D36C0000}"/>
    <cellStyle name="Normal 18 5 4" xfId="27860" xr:uid="{00000000-0005-0000-0000-0000D46C0000}"/>
    <cellStyle name="Normal 18 5 5" xfId="27861" xr:uid="{00000000-0005-0000-0000-0000D56C0000}"/>
    <cellStyle name="Normal 18 5 6" xfId="27862" xr:uid="{00000000-0005-0000-0000-0000D66C0000}"/>
    <cellStyle name="Normal 18 6" xfId="27863" xr:uid="{00000000-0005-0000-0000-0000D76C0000}"/>
    <cellStyle name="Normal 18 6 2" xfId="27864" xr:uid="{00000000-0005-0000-0000-0000D86C0000}"/>
    <cellStyle name="Normal 18 6 2 2" xfId="27865" xr:uid="{00000000-0005-0000-0000-0000D96C0000}"/>
    <cellStyle name="Normal 18 6 2 2 2" xfId="27866" xr:uid="{00000000-0005-0000-0000-0000DA6C0000}"/>
    <cellStyle name="Normal 18 6 2 2 2 2" xfId="27867" xr:uid="{00000000-0005-0000-0000-0000DB6C0000}"/>
    <cellStyle name="Normal 18 6 2 3" xfId="27868" xr:uid="{00000000-0005-0000-0000-0000DC6C0000}"/>
    <cellStyle name="Normal 18 6 3" xfId="27869" xr:uid="{00000000-0005-0000-0000-0000DD6C0000}"/>
    <cellStyle name="Normal 18 6 4" xfId="27870" xr:uid="{00000000-0005-0000-0000-0000DE6C0000}"/>
    <cellStyle name="Normal 18 6 5" xfId="27871" xr:uid="{00000000-0005-0000-0000-0000DF6C0000}"/>
    <cellStyle name="Normal 18 6 6" xfId="27872" xr:uid="{00000000-0005-0000-0000-0000E06C0000}"/>
    <cellStyle name="Normal 18 6 7" xfId="27873" xr:uid="{00000000-0005-0000-0000-0000E16C0000}"/>
    <cellStyle name="Normal 18 7" xfId="27874" xr:uid="{00000000-0005-0000-0000-0000E26C0000}"/>
    <cellStyle name="Normal 18 7 2" xfId="27875" xr:uid="{00000000-0005-0000-0000-0000E36C0000}"/>
    <cellStyle name="Normal 18 8" xfId="27876" xr:uid="{00000000-0005-0000-0000-0000E46C0000}"/>
    <cellStyle name="Normal 18 8 2" xfId="27877" xr:uid="{00000000-0005-0000-0000-0000E56C0000}"/>
    <cellStyle name="Normal 18 9" xfId="27878" xr:uid="{00000000-0005-0000-0000-0000E66C0000}"/>
    <cellStyle name="Normal 18 9 2" xfId="27879" xr:uid="{00000000-0005-0000-0000-0000E76C0000}"/>
    <cellStyle name="Normal 180" xfId="27880" xr:uid="{00000000-0005-0000-0000-0000E86C0000}"/>
    <cellStyle name="Normal 180 2" xfId="27881" xr:uid="{00000000-0005-0000-0000-0000E96C0000}"/>
    <cellStyle name="Normal 181" xfId="27882" xr:uid="{00000000-0005-0000-0000-0000EA6C0000}"/>
    <cellStyle name="Normal 181 2" xfId="27883" xr:uid="{00000000-0005-0000-0000-0000EB6C0000}"/>
    <cellStyle name="Normal 181 2 2" xfId="27884" xr:uid="{00000000-0005-0000-0000-0000EC6C0000}"/>
    <cellStyle name="Normal 181 3" xfId="27885" xr:uid="{00000000-0005-0000-0000-0000ED6C0000}"/>
    <cellStyle name="Normal 181 3 2" xfId="27886" xr:uid="{00000000-0005-0000-0000-0000EE6C0000}"/>
    <cellStyle name="Normal 181 4" xfId="27887" xr:uid="{00000000-0005-0000-0000-0000EF6C0000}"/>
    <cellStyle name="Normal 181 4 2" xfId="27888" xr:uid="{00000000-0005-0000-0000-0000F06C0000}"/>
    <cellStyle name="Normal 181 5" xfId="27889" xr:uid="{00000000-0005-0000-0000-0000F16C0000}"/>
    <cellStyle name="Normal 181 5 2" xfId="27890" xr:uid="{00000000-0005-0000-0000-0000F26C0000}"/>
    <cellStyle name="Normal 181 6" xfId="27891" xr:uid="{00000000-0005-0000-0000-0000F36C0000}"/>
    <cellStyle name="Normal 181 6 2" xfId="27892" xr:uid="{00000000-0005-0000-0000-0000F46C0000}"/>
    <cellStyle name="Normal 181 7" xfId="27893" xr:uid="{00000000-0005-0000-0000-0000F56C0000}"/>
    <cellStyle name="Normal 182" xfId="27894" xr:uid="{00000000-0005-0000-0000-0000F66C0000}"/>
    <cellStyle name="Normal 182 2" xfId="27895" xr:uid="{00000000-0005-0000-0000-0000F76C0000}"/>
    <cellStyle name="Normal 183" xfId="27896" xr:uid="{00000000-0005-0000-0000-0000F86C0000}"/>
    <cellStyle name="Normal 183 2" xfId="27897" xr:uid="{00000000-0005-0000-0000-0000F96C0000}"/>
    <cellStyle name="Normal 184" xfId="27898" xr:uid="{00000000-0005-0000-0000-0000FA6C0000}"/>
    <cellStyle name="Normal 184 2" xfId="27899" xr:uid="{00000000-0005-0000-0000-0000FB6C0000}"/>
    <cellStyle name="Normal 185" xfId="27900" xr:uid="{00000000-0005-0000-0000-0000FC6C0000}"/>
    <cellStyle name="Normal 185 2" xfId="27901" xr:uid="{00000000-0005-0000-0000-0000FD6C0000}"/>
    <cellStyle name="Normal 186" xfId="27902" xr:uid="{00000000-0005-0000-0000-0000FE6C0000}"/>
    <cellStyle name="Normal 186 2" xfId="27903" xr:uid="{00000000-0005-0000-0000-0000FF6C0000}"/>
    <cellStyle name="Normal 186 2 2" xfId="27904" xr:uid="{00000000-0005-0000-0000-0000006D0000}"/>
    <cellStyle name="Normal 186 3" xfId="27905" xr:uid="{00000000-0005-0000-0000-0000016D0000}"/>
    <cellStyle name="Normal 186 3 2" xfId="27906" xr:uid="{00000000-0005-0000-0000-0000026D0000}"/>
    <cellStyle name="Normal 186 4" xfId="27907" xr:uid="{00000000-0005-0000-0000-0000036D0000}"/>
    <cellStyle name="Normal 186 4 2" xfId="27908" xr:uid="{00000000-0005-0000-0000-0000046D0000}"/>
    <cellStyle name="Normal 186 5" xfId="27909" xr:uid="{00000000-0005-0000-0000-0000056D0000}"/>
    <cellStyle name="Normal 186 5 2" xfId="27910" xr:uid="{00000000-0005-0000-0000-0000066D0000}"/>
    <cellStyle name="Normal 186 6" xfId="27911" xr:uid="{00000000-0005-0000-0000-0000076D0000}"/>
    <cellStyle name="Normal 186 6 2" xfId="27912" xr:uid="{00000000-0005-0000-0000-0000086D0000}"/>
    <cellStyle name="Normal 186 7" xfId="27913" xr:uid="{00000000-0005-0000-0000-0000096D0000}"/>
    <cellStyle name="Normal 187" xfId="27914" xr:uid="{00000000-0005-0000-0000-00000A6D0000}"/>
    <cellStyle name="Normal 187 2" xfId="27915" xr:uid="{00000000-0005-0000-0000-00000B6D0000}"/>
    <cellStyle name="Normal 188" xfId="27916" xr:uid="{00000000-0005-0000-0000-00000C6D0000}"/>
    <cellStyle name="Normal 188 10" xfId="27917" xr:uid="{00000000-0005-0000-0000-00000D6D0000}"/>
    <cellStyle name="Normal 188 10 10" xfId="27918" xr:uid="{00000000-0005-0000-0000-00000E6D0000}"/>
    <cellStyle name="Normal 188 10 11" xfId="27919" xr:uid="{00000000-0005-0000-0000-00000F6D0000}"/>
    <cellStyle name="Normal 188 10 12" xfId="27920" xr:uid="{00000000-0005-0000-0000-0000106D0000}"/>
    <cellStyle name="Normal 188 10 13" xfId="27921" xr:uid="{00000000-0005-0000-0000-0000116D0000}"/>
    <cellStyle name="Normal 188 10 14" xfId="27922" xr:uid="{00000000-0005-0000-0000-0000126D0000}"/>
    <cellStyle name="Normal 188 10 15" xfId="27923" xr:uid="{00000000-0005-0000-0000-0000136D0000}"/>
    <cellStyle name="Normal 188 10 16" xfId="27924" xr:uid="{00000000-0005-0000-0000-0000146D0000}"/>
    <cellStyle name="Normal 188 10 17" xfId="27925" xr:uid="{00000000-0005-0000-0000-0000156D0000}"/>
    <cellStyle name="Normal 188 10 18" xfId="27926" xr:uid="{00000000-0005-0000-0000-0000166D0000}"/>
    <cellStyle name="Normal 188 10 19" xfId="27927" xr:uid="{00000000-0005-0000-0000-0000176D0000}"/>
    <cellStyle name="Normal 188 10 2" xfId="27928" xr:uid="{00000000-0005-0000-0000-0000186D0000}"/>
    <cellStyle name="Normal 188 10 20" xfId="27929" xr:uid="{00000000-0005-0000-0000-0000196D0000}"/>
    <cellStyle name="Normal 188 10 21" xfId="27930" xr:uid="{00000000-0005-0000-0000-00001A6D0000}"/>
    <cellStyle name="Normal 188 10 3" xfId="27931" xr:uid="{00000000-0005-0000-0000-00001B6D0000}"/>
    <cellStyle name="Normal 188 10 4" xfId="27932" xr:uid="{00000000-0005-0000-0000-00001C6D0000}"/>
    <cellStyle name="Normal 188 10 5" xfId="27933" xr:uid="{00000000-0005-0000-0000-00001D6D0000}"/>
    <cellStyle name="Normal 188 10 6" xfId="27934" xr:uid="{00000000-0005-0000-0000-00001E6D0000}"/>
    <cellStyle name="Normal 188 10 7" xfId="27935" xr:uid="{00000000-0005-0000-0000-00001F6D0000}"/>
    <cellStyle name="Normal 188 10 8" xfId="27936" xr:uid="{00000000-0005-0000-0000-0000206D0000}"/>
    <cellStyle name="Normal 188 10 9" xfId="27937" xr:uid="{00000000-0005-0000-0000-0000216D0000}"/>
    <cellStyle name="Normal 188 11" xfId="27938" xr:uid="{00000000-0005-0000-0000-0000226D0000}"/>
    <cellStyle name="Normal 188 12" xfId="27939" xr:uid="{00000000-0005-0000-0000-0000236D0000}"/>
    <cellStyle name="Normal 188 13" xfId="27940" xr:uid="{00000000-0005-0000-0000-0000246D0000}"/>
    <cellStyle name="Normal 188 14" xfId="27941" xr:uid="{00000000-0005-0000-0000-0000256D0000}"/>
    <cellStyle name="Normal 188 15" xfId="27942" xr:uid="{00000000-0005-0000-0000-0000266D0000}"/>
    <cellStyle name="Normal 188 16" xfId="27943" xr:uid="{00000000-0005-0000-0000-0000276D0000}"/>
    <cellStyle name="Normal 188 17" xfId="27944" xr:uid="{00000000-0005-0000-0000-0000286D0000}"/>
    <cellStyle name="Normal 188 18" xfId="27945" xr:uid="{00000000-0005-0000-0000-0000296D0000}"/>
    <cellStyle name="Normal 188 19" xfId="27946" xr:uid="{00000000-0005-0000-0000-00002A6D0000}"/>
    <cellStyle name="Normal 188 2" xfId="27947" xr:uid="{00000000-0005-0000-0000-00002B6D0000}"/>
    <cellStyle name="Normal 188 2 10" xfId="27948" xr:uid="{00000000-0005-0000-0000-00002C6D0000}"/>
    <cellStyle name="Normal 188 2 11" xfId="27949" xr:uid="{00000000-0005-0000-0000-00002D6D0000}"/>
    <cellStyle name="Normal 188 2 12" xfId="27950" xr:uid="{00000000-0005-0000-0000-00002E6D0000}"/>
    <cellStyle name="Normal 188 2 13" xfId="27951" xr:uid="{00000000-0005-0000-0000-00002F6D0000}"/>
    <cellStyle name="Normal 188 2 14" xfId="27952" xr:uid="{00000000-0005-0000-0000-0000306D0000}"/>
    <cellStyle name="Normal 188 2 15" xfId="27953" xr:uid="{00000000-0005-0000-0000-0000316D0000}"/>
    <cellStyle name="Normal 188 2 16" xfId="27954" xr:uid="{00000000-0005-0000-0000-0000326D0000}"/>
    <cellStyle name="Normal 188 2 17" xfId="27955" xr:uid="{00000000-0005-0000-0000-0000336D0000}"/>
    <cellStyle name="Normal 188 2 18" xfId="27956" xr:uid="{00000000-0005-0000-0000-0000346D0000}"/>
    <cellStyle name="Normal 188 2 19" xfId="27957" xr:uid="{00000000-0005-0000-0000-0000356D0000}"/>
    <cellStyle name="Normal 188 2 2" xfId="27958" xr:uid="{00000000-0005-0000-0000-0000366D0000}"/>
    <cellStyle name="Normal 188 2 20" xfId="27959" xr:uid="{00000000-0005-0000-0000-0000376D0000}"/>
    <cellStyle name="Normal 188 2 21" xfId="27960" xr:uid="{00000000-0005-0000-0000-0000386D0000}"/>
    <cellStyle name="Normal 188 2 22" xfId="27961" xr:uid="{00000000-0005-0000-0000-0000396D0000}"/>
    <cellStyle name="Normal 188 2 3" xfId="27962" xr:uid="{00000000-0005-0000-0000-00003A6D0000}"/>
    <cellStyle name="Normal 188 2 4" xfId="27963" xr:uid="{00000000-0005-0000-0000-00003B6D0000}"/>
    <cellStyle name="Normal 188 2 5" xfId="27964" xr:uid="{00000000-0005-0000-0000-00003C6D0000}"/>
    <cellStyle name="Normal 188 2 6" xfId="27965" xr:uid="{00000000-0005-0000-0000-00003D6D0000}"/>
    <cellStyle name="Normal 188 2 7" xfId="27966" xr:uid="{00000000-0005-0000-0000-00003E6D0000}"/>
    <cellStyle name="Normal 188 2 8" xfId="27967" xr:uid="{00000000-0005-0000-0000-00003F6D0000}"/>
    <cellStyle name="Normal 188 2 9" xfId="27968" xr:uid="{00000000-0005-0000-0000-0000406D0000}"/>
    <cellStyle name="Normal 188 20" xfId="27969" xr:uid="{00000000-0005-0000-0000-0000416D0000}"/>
    <cellStyle name="Normal 188 21" xfId="27970" xr:uid="{00000000-0005-0000-0000-0000426D0000}"/>
    <cellStyle name="Normal 188 22" xfId="27971" xr:uid="{00000000-0005-0000-0000-0000436D0000}"/>
    <cellStyle name="Normal 188 23" xfId="27972" xr:uid="{00000000-0005-0000-0000-0000446D0000}"/>
    <cellStyle name="Normal 188 24" xfId="27973" xr:uid="{00000000-0005-0000-0000-0000456D0000}"/>
    <cellStyle name="Normal 188 25" xfId="27974" xr:uid="{00000000-0005-0000-0000-0000466D0000}"/>
    <cellStyle name="Normal 188 26" xfId="27975" xr:uid="{00000000-0005-0000-0000-0000476D0000}"/>
    <cellStyle name="Normal 188 27" xfId="27976" xr:uid="{00000000-0005-0000-0000-0000486D0000}"/>
    <cellStyle name="Normal 188 28" xfId="27977" xr:uid="{00000000-0005-0000-0000-0000496D0000}"/>
    <cellStyle name="Normal 188 29" xfId="27978" xr:uid="{00000000-0005-0000-0000-00004A6D0000}"/>
    <cellStyle name="Normal 188 3" xfId="27979" xr:uid="{00000000-0005-0000-0000-00004B6D0000}"/>
    <cellStyle name="Normal 188 3 10" xfId="27980" xr:uid="{00000000-0005-0000-0000-00004C6D0000}"/>
    <cellStyle name="Normal 188 3 11" xfId="27981" xr:uid="{00000000-0005-0000-0000-00004D6D0000}"/>
    <cellStyle name="Normal 188 3 12" xfId="27982" xr:uid="{00000000-0005-0000-0000-00004E6D0000}"/>
    <cellStyle name="Normal 188 3 13" xfId="27983" xr:uid="{00000000-0005-0000-0000-00004F6D0000}"/>
    <cellStyle name="Normal 188 3 14" xfId="27984" xr:uid="{00000000-0005-0000-0000-0000506D0000}"/>
    <cellStyle name="Normal 188 3 15" xfId="27985" xr:uid="{00000000-0005-0000-0000-0000516D0000}"/>
    <cellStyle name="Normal 188 3 16" xfId="27986" xr:uid="{00000000-0005-0000-0000-0000526D0000}"/>
    <cellStyle name="Normal 188 3 17" xfId="27987" xr:uid="{00000000-0005-0000-0000-0000536D0000}"/>
    <cellStyle name="Normal 188 3 18" xfId="27988" xr:uid="{00000000-0005-0000-0000-0000546D0000}"/>
    <cellStyle name="Normal 188 3 19" xfId="27989" xr:uid="{00000000-0005-0000-0000-0000556D0000}"/>
    <cellStyle name="Normal 188 3 2" xfId="27990" xr:uid="{00000000-0005-0000-0000-0000566D0000}"/>
    <cellStyle name="Normal 188 3 20" xfId="27991" xr:uid="{00000000-0005-0000-0000-0000576D0000}"/>
    <cellStyle name="Normal 188 3 21" xfId="27992" xr:uid="{00000000-0005-0000-0000-0000586D0000}"/>
    <cellStyle name="Normal 188 3 3" xfId="27993" xr:uid="{00000000-0005-0000-0000-0000596D0000}"/>
    <cellStyle name="Normal 188 3 4" xfId="27994" xr:uid="{00000000-0005-0000-0000-00005A6D0000}"/>
    <cellStyle name="Normal 188 3 5" xfId="27995" xr:uid="{00000000-0005-0000-0000-00005B6D0000}"/>
    <cellStyle name="Normal 188 3 6" xfId="27996" xr:uid="{00000000-0005-0000-0000-00005C6D0000}"/>
    <cellStyle name="Normal 188 3 7" xfId="27997" xr:uid="{00000000-0005-0000-0000-00005D6D0000}"/>
    <cellStyle name="Normal 188 3 8" xfId="27998" xr:uid="{00000000-0005-0000-0000-00005E6D0000}"/>
    <cellStyle name="Normal 188 3 9" xfId="27999" xr:uid="{00000000-0005-0000-0000-00005F6D0000}"/>
    <cellStyle name="Normal 188 30" xfId="28000" xr:uid="{00000000-0005-0000-0000-0000606D0000}"/>
    <cellStyle name="Normal 188 4" xfId="28001" xr:uid="{00000000-0005-0000-0000-0000616D0000}"/>
    <cellStyle name="Normal 188 4 10" xfId="28002" xr:uid="{00000000-0005-0000-0000-0000626D0000}"/>
    <cellStyle name="Normal 188 4 11" xfId="28003" xr:uid="{00000000-0005-0000-0000-0000636D0000}"/>
    <cellStyle name="Normal 188 4 12" xfId="28004" xr:uid="{00000000-0005-0000-0000-0000646D0000}"/>
    <cellStyle name="Normal 188 4 13" xfId="28005" xr:uid="{00000000-0005-0000-0000-0000656D0000}"/>
    <cellStyle name="Normal 188 4 14" xfId="28006" xr:uid="{00000000-0005-0000-0000-0000666D0000}"/>
    <cellStyle name="Normal 188 4 15" xfId="28007" xr:uid="{00000000-0005-0000-0000-0000676D0000}"/>
    <cellStyle name="Normal 188 4 16" xfId="28008" xr:uid="{00000000-0005-0000-0000-0000686D0000}"/>
    <cellStyle name="Normal 188 4 17" xfId="28009" xr:uid="{00000000-0005-0000-0000-0000696D0000}"/>
    <cellStyle name="Normal 188 4 18" xfId="28010" xr:uid="{00000000-0005-0000-0000-00006A6D0000}"/>
    <cellStyle name="Normal 188 4 19" xfId="28011" xr:uid="{00000000-0005-0000-0000-00006B6D0000}"/>
    <cellStyle name="Normal 188 4 2" xfId="28012" xr:uid="{00000000-0005-0000-0000-00006C6D0000}"/>
    <cellStyle name="Normal 188 4 20" xfId="28013" xr:uid="{00000000-0005-0000-0000-00006D6D0000}"/>
    <cellStyle name="Normal 188 4 21" xfId="28014" xr:uid="{00000000-0005-0000-0000-00006E6D0000}"/>
    <cellStyle name="Normal 188 4 3" xfId="28015" xr:uid="{00000000-0005-0000-0000-00006F6D0000}"/>
    <cellStyle name="Normal 188 4 4" xfId="28016" xr:uid="{00000000-0005-0000-0000-0000706D0000}"/>
    <cellStyle name="Normal 188 4 5" xfId="28017" xr:uid="{00000000-0005-0000-0000-0000716D0000}"/>
    <cellStyle name="Normal 188 4 6" xfId="28018" xr:uid="{00000000-0005-0000-0000-0000726D0000}"/>
    <cellStyle name="Normal 188 4 7" xfId="28019" xr:uid="{00000000-0005-0000-0000-0000736D0000}"/>
    <cellStyle name="Normal 188 4 8" xfId="28020" xr:uid="{00000000-0005-0000-0000-0000746D0000}"/>
    <cellStyle name="Normal 188 4 9" xfId="28021" xr:uid="{00000000-0005-0000-0000-0000756D0000}"/>
    <cellStyle name="Normal 188 5" xfId="28022" xr:uid="{00000000-0005-0000-0000-0000766D0000}"/>
    <cellStyle name="Normal 188 5 10" xfId="28023" xr:uid="{00000000-0005-0000-0000-0000776D0000}"/>
    <cellStyle name="Normal 188 5 11" xfId="28024" xr:uid="{00000000-0005-0000-0000-0000786D0000}"/>
    <cellStyle name="Normal 188 5 12" xfId="28025" xr:uid="{00000000-0005-0000-0000-0000796D0000}"/>
    <cellStyle name="Normal 188 5 13" xfId="28026" xr:uid="{00000000-0005-0000-0000-00007A6D0000}"/>
    <cellStyle name="Normal 188 5 14" xfId="28027" xr:uid="{00000000-0005-0000-0000-00007B6D0000}"/>
    <cellStyle name="Normal 188 5 15" xfId="28028" xr:uid="{00000000-0005-0000-0000-00007C6D0000}"/>
    <cellStyle name="Normal 188 5 16" xfId="28029" xr:uid="{00000000-0005-0000-0000-00007D6D0000}"/>
    <cellStyle name="Normal 188 5 17" xfId="28030" xr:uid="{00000000-0005-0000-0000-00007E6D0000}"/>
    <cellStyle name="Normal 188 5 18" xfId="28031" xr:uid="{00000000-0005-0000-0000-00007F6D0000}"/>
    <cellStyle name="Normal 188 5 19" xfId="28032" xr:uid="{00000000-0005-0000-0000-0000806D0000}"/>
    <cellStyle name="Normal 188 5 2" xfId="28033" xr:uid="{00000000-0005-0000-0000-0000816D0000}"/>
    <cellStyle name="Normal 188 5 20" xfId="28034" xr:uid="{00000000-0005-0000-0000-0000826D0000}"/>
    <cellStyle name="Normal 188 5 21" xfId="28035" xr:uid="{00000000-0005-0000-0000-0000836D0000}"/>
    <cellStyle name="Normal 188 5 3" xfId="28036" xr:uid="{00000000-0005-0000-0000-0000846D0000}"/>
    <cellStyle name="Normal 188 5 4" xfId="28037" xr:uid="{00000000-0005-0000-0000-0000856D0000}"/>
    <cellStyle name="Normal 188 5 5" xfId="28038" xr:uid="{00000000-0005-0000-0000-0000866D0000}"/>
    <cellStyle name="Normal 188 5 6" xfId="28039" xr:uid="{00000000-0005-0000-0000-0000876D0000}"/>
    <cellStyle name="Normal 188 5 7" xfId="28040" xr:uid="{00000000-0005-0000-0000-0000886D0000}"/>
    <cellStyle name="Normal 188 5 8" xfId="28041" xr:uid="{00000000-0005-0000-0000-0000896D0000}"/>
    <cellStyle name="Normal 188 5 9" xfId="28042" xr:uid="{00000000-0005-0000-0000-00008A6D0000}"/>
    <cellStyle name="Normal 188 6" xfId="28043" xr:uid="{00000000-0005-0000-0000-00008B6D0000}"/>
    <cellStyle name="Normal 188 6 10" xfId="28044" xr:uid="{00000000-0005-0000-0000-00008C6D0000}"/>
    <cellStyle name="Normal 188 6 11" xfId="28045" xr:uid="{00000000-0005-0000-0000-00008D6D0000}"/>
    <cellStyle name="Normal 188 6 12" xfId="28046" xr:uid="{00000000-0005-0000-0000-00008E6D0000}"/>
    <cellStyle name="Normal 188 6 13" xfId="28047" xr:uid="{00000000-0005-0000-0000-00008F6D0000}"/>
    <cellStyle name="Normal 188 6 14" xfId="28048" xr:uid="{00000000-0005-0000-0000-0000906D0000}"/>
    <cellStyle name="Normal 188 6 15" xfId="28049" xr:uid="{00000000-0005-0000-0000-0000916D0000}"/>
    <cellStyle name="Normal 188 6 16" xfId="28050" xr:uid="{00000000-0005-0000-0000-0000926D0000}"/>
    <cellStyle name="Normal 188 6 17" xfId="28051" xr:uid="{00000000-0005-0000-0000-0000936D0000}"/>
    <cellStyle name="Normal 188 6 18" xfId="28052" xr:uid="{00000000-0005-0000-0000-0000946D0000}"/>
    <cellStyle name="Normal 188 6 19" xfId="28053" xr:uid="{00000000-0005-0000-0000-0000956D0000}"/>
    <cellStyle name="Normal 188 6 2" xfId="28054" xr:uid="{00000000-0005-0000-0000-0000966D0000}"/>
    <cellStyle name="Normal 188 6 20" xfId="28055" xr:uid="{00000000-0005-0000-0000-0000976D0000}"/>
    <cellStyle name="Normal 188 6 21" xfId="28056" xr:uid="{00000000-0005-0000-0000-0000986D0000}"/>
    <cellStyle name="Normal 188 6 3" xfId="28057" xr:uid="{00000000-0005-0000-0000-0000996D0000}"/>
    <cellStyle name="Normal 188 6 4" xfId="28058" xr:uid="{00000000-0005-0000-0000-00009A6D0000}"/>
    <cellStyle name="Normal 188 6 5" xfId="28059" xr:uid="{00000000-0005-0000-0000-00009B6D0000}"/>
    <cellStyle name="Normal 188 6 6" xfId="28060" xr:uid="{00000000-0005-0000-0000-00009C6D0000}"/>
    <cellStyle name="Normal 188 6 7" xfId="28061" xr:uid="{00000000-0005-0000-0000-00009D6D0000}"/>
    <cellStyle name="Normal 188 6 8" xfId="28062" xr:uid="{00000000-0005-0000-0000-00009E6D0000}"/>
    <cellStyle name="Normal 188 6 9" xfId="28063" xr:uid="{00000000-0005-0000-0000-00009F6D0000}"/>
    <cellStyle name="Normal 188 7" xfId="28064" xr:uid="{00000000-0005-0000-0000-0000A06D0000}"/>
    <cellStyle name="Normal 188 7 10" xfId="28065" xr:uid="{00000000-0005-0000-0000-0000A16D0000}"/>
    <cellStyle name="Normal 188 7 11" xfId="28066" xr:uid="{00000000-0005-0000-0000-0000A26D0000}"/>
    <cellStyle name="Normal 188 7 12" xfId="28067" xr:uid="{00000000-0005-0000-0000-0000A36D0000}"/>
    <cellStyle name="Normal 188 7 13" xfId="28068" xr:uid="{00000000-0005-0000-0000-0000A46D0000}"/>
    <cellStyle name="Normal 188 7 14" xfId="28069" xr:uid="{00000000-0005-0000-0000-0000A56D0000}"/>
    <cellStyle name="Normal 188 7 15" xfId="28070" xr:uid="{00000000-0005-0000-0000-0000A66D0000}"/>
    <cellStyle name="Normal 188 7 16" xfId="28071" xr:uid="{00000000-0005-0000-0000-0000A76D0000}"/>
    <cellStyle name="Normal 188 7 17" xfId="28072" xr:uid="{00000000-0005-0000-0000-0000A86D0000}"/>
    <cellStyle name="Normal 188 7 18" xfId="28073" xr:uid="{00000000-0005-0000-0000-0000A96D0000}"/>
    <cellStyle name="Normal 188 7 19" xfId="28074" xr:uid="{00000000-0005-0000-0000-0000AA6D0000}"/>
    <cellStyle name="Normal 188 7 2" xfId="28075" xr:uid="{00000000-0005-0000-0000-0000AB6D0000}"/>
    <cellStyle name="Normal 188 7 20" xfId="28076" xr:uid="{00000000-0005-0000-0000-0000AC6D0000}"/>
    <cellStyle name="Normal 188 7 21" xfId="28077" xr:uid="{00000000-0005-0000-0000-0000AD6D0000}"/>
    <cellStyle name="Normal 188 7 3" xfId="28078" xr:uid="{00000000-0005-0000-0000-0000AE6D0000}"/>
    <cellStyle name="Normal 188 7 4" xfId="28079" xr:uid="{00000000-0005-0000-0000-0000AF6D0000}"/>
    <cellStyle name="Normal 188 7 5" xfId="28080" xr:uid="{00000000-0005-0000-0000-0000B06D0000}"/>
    <cellStyle name="Normal 188 7 6" xfId="28081" xr:uid="{00000000-0005-0000-0000-0000B16D0000}"/>
    <cellStyle name="Normal 188 7 7" xfId="28082" xr:uid="{00000000-0005-0000-0000-0000B26D0000}"/>
    <cellStyle name="Normal 188 7 8" xfId="28083" xr:uid="{00000000-0005-0000-0000-0000B36D0000}"/>
    <cellStyle name="Normal 188 7 9" xfId="28084" xr:uid="{00000000-0005-0000-0000-0000B46D0000}"/>
    <cellStyle name="Normal 188 8" xfId="28085" xr:uid="{00000000-0005-0000-0000-0000B56D0000}"/>
    <cellStyle name="Normal 188 8 10" xfId="28086" xr:uid="{00000000-0005-0000-0000-0000B66D0000}"/>
    <cellStyle name="Normal 188 8 11" xfId="28087" xr:uid="{00000000-0005-0000-0000-0000B76D0000}"/>
    <cellStyle name="Normal 188 8 12" xfId="28088" xr:uid="{00000000-0005-0000-0000-0000B86D0000}"/>
    <cellStyle name="Normal 188 8 13" xfId="28089" xr:uid="{00000000-0005-0000-0000-0000B96D0000}"/>
    <cellStyle name="Normal 188 8 14" xfId="28090" xr:uid="{00000000-0005-0000-0000-0000BA6D0000}"/>
    <cellStyle name="Normal 188 8 15" xfId="28091" xr:uid="{00000000-0005-0000-0000-0000BB6D0000}"/>
    <cellStyle name="Normal 188 8 16" xfId="28092" xr:uid="{00000000-0005-0000-0000-0000BC6D0000}"/>
    <cellStyle name="Normal 188 8 17" xfId="28093" xr:uid="{00000000-0005-0000-0000-0000BD6D0000}"/>
    <cellStyle name="Normal 188 8 18" xfId="28094" xr:uid="{00000000-0005-0000-0000-0000BE6D0000}"/>
    <cellStyle name="Normal 188 8 19" xfId="28095" xr:uid="{00000000-0005-0000-0000-0000BF6D0000}"/>
    <cellStyle name="Normal 188 8 2" xfId="28096" xr:uid="{00000000-0005-0000-0000-0000C06D0000}"/>
    <cellStyle name="Normal 188 8 20" xfId="28097" xr:uid="{00000000-0005-0000-0000-0000C16D0000}"/>
    <cellStyle name="Normal 188 8 21" xfId="28098" xr:uid="{00000000-0005-0000-0000-0000C26D0000}"/>
    <cellStyle name="Normal 188 8 3" xfId="28099" xr:uid="{00000000-0005-0000-0000-0000C36D0000}"/>
    <cellStyle name="Normal 188 8 4" xfId="28100" xr:uid="{00000000-0005-0000-0000-0000C46D0000}"/>
    <cellStyle name="Normal 188 8 5" xfId="28101" xr:uid="{00000000-0005-0000-0000-0000C56D0000}"/>
    <cellStyle name="Normal 188 8 6" xfId="28102" xr:uid="{00000000-0005-0000-0000-0000C66D0000}"/>
    <cellStyle name="Normal 188 8 7" xfId="28103" xr:uid="{00000000-0005-0000-0000-0000C76D0000}"/>
    <cellStyle name="Normal 188 8 8" xfId="28104" xr:uid="{00000000-0005-0000-0000-0000C86D0000}"/>
    <cellStyle name="Normal 188 8 9" xfId="28105" xr:uid="{00000000-0005-0000-0000-0000C96D0000}"/>
    <cellStyle name="Normal 188 9" xfId="28106" xr:uid="{00000000-0005-0000-0000-0000CA6D0000}"/>
    <cellStyle name="Normal 188 9 10" xfId="28107" xr:uid="{00000000-0005-0000-0000-0000CB6D0000}"/>
    <cellStyle name="Normal 188 9 11" xfId="28108" xr:uid="{00000000-0005-0000-0000-0000CC6D0000}"/>
    <cellStyle name="Normal 188 9 12" xfId="28109" xr:uid="{00000000-0005-0000-0000-0000CD6D0000}"/>
    <cellStyle name="Normal 188 9 13" xfId="28110" xr:uid="{00000000-0005-0000-0000-0000CE6D0000}"/>
    <cellStyle name="Normal 188 9 14" xfId="28111" xr:uid="{00000000-0005-0000-0000-0000CF6D0000}"/>
    <cellStyle name="Normal 188 9 15" xfId="28112" xr:uid="{00000000-0005-0000-0000-0000D06D0000}"/>
    <cellStyle name="Normal 188 9 16" xfId="28113" xr:uid="{00000000-0005-0000-0000-0000D16D0000}"/>
    <cellStyle name="Normal 188 9 17" xfId="28114" xr:uid="{00000000-0005-0000-0000-0000D26D0000}"/>
    <cellStyle name="Normal 188 9 18" xfId="28115" xr:uid="{00000000-0005-0000-0000-0000D36D0000}"/>
    <cellStyle name="Normal 188 9 19" xfId="28116" xr:uid="{00000000-0005-0000-0000-0000D46D0000}"/>
    <cellStyle name="Normal 188 9 2" xfId="28117" xr:uid="{00000000-0005-0000-0000-0000D56D0000}"/>
    <cellStyle name="Normal 188 9 20" xfId="28118" xr:uid="{00000000-0005-0000-0000-0000D66D0000}"/>
    <cellStyle name="Normal 188 9 21" xfId="28119" xr:uid="{00000000-0005-0000-0000-0000D76D0000}"/>
    <cellStyle name="Normal 188 9 3" xfId="28120" xr:uid="{00000000-0005-0000-0000-0000D86D0000}"/>
    <cellStyle name="Normal 188 9 4" xfId="28121" xr:uid="{00000000-0005-0000-0000-0000D96D0000}"/>
    <cellStyle name="Normal 188 9 5" xfId="28122" xr:uid="{00000000-0005-0000-0000-0000DA6D0000}"/>
    <cellStyle name="Normal 188 9 6" xfId="28123" xr:uid="{00000000-0005-0000-0000-0000DB6D0000}"/>
    <cellStyle name="Normal 188 9 7" xfId="28124" xr:uid="{00000000-0005-0000-0000-0000DC6D0000}"/>
    <cellStyle name="Normal 188 9 8" xfId="28125" xr:uid="{00000000-0005-0000-0000-0000DD6D0000}"/>
    <cellStyle name="Normal 188 9 9" xfId="28126" xr:uid="{00000000-0005-0000-0000-0000DE6D0000}"/>
    <cellStyle name="Normal 189" xfId="28127" xr:uid="{00000000-0005-0000-0000-0000DF6D0000}"/>
    <cellStyle name="Normal 189 2" xfId="28128" xr:uid="{00000000-0005-0000-0000-0000E06D0000}"/>
    <cellStyle name="Normal 189 2 2" xfId="28129" xr:uid="{00000000-0005-0000-0000-0000E16D0000}"/>
    <cellStyle name="Normal 189 3" xfId="28130" xr:uid="{00000000-0005-0000-0000-0000E26D0000}"/>
    <cellStyle name="Normal 189 3 2" xfId="28131" xr:uid="{00000000-0005-0000-0000-0000E36D0000}"/>
    <cellStyle name="Normal 189 4" xfId="28132" xr:uid="{00000000-0005-0000-0000-0000E46D0000}"/>
    <cellStyle name="Normal 189 4 2" xfId="28133" xr:uid="{00000000-0005-0000-0000-0000E56D0000}"/>
    <cellStyle name="Normal 189 5" xfId="28134" xr:uid="{00000000-0005-0000-0000-0000E66D0000}"/>
    <cellStyle name="Normal 189 5 2" xfId="28135" xr:uid="{00000000-0005-0000-0000-0000E76D0000}"/>
    <cellStyle name="Normal 189 6" xfId="28136" xr:uid="{00000000-0005-0000-0000-0000E86D0000}"/>
    <cellStyle name="Normal 189 6 2" xfId="28137" xr:uid="{00000000-0005-0000-0000-0000E96D0000}"/>
    <cellStyle name="Normal 189 7" xfId="28138" xr:uid="{00000000-0005-0000-0000-0000EA6D0000}"/>
    <cellStyle name="Normal 19" xfId="28139" xr:uid="{00000000-0005-0000-0000-0000EB6D0000}"/>
    <cellStyle name="Normal 19 10" xfId="28140" xr:uid="{00000000-0005-0000-0000-0000EC6D0000}"/>
    <cellStyle name="Normal 19 10 2" xfId="28141" xr:uid="{00000000-0005-0000-0000-0000ED6D0000}"/>
    <cellStyle name="Normal 19 11" xfId="28142" xr:uid="{00000000-0005-0000-0000-0000EE6D0000}"/>
    <cellStyle name="Normal 19 11 2" xfId="28143" xr:uid="{00000000-0005-0000-0000-0000EF6D0000}"/>
    <cellStyle name="Normal 19 12" xfId="28144" xr:uid="{00000000-0005-0000-0000-0000F06D0000}"/>
    <cellStyle name="Normal 19 12 2" xfId="28145" xr:uid="{00000000-0005-0000-0000-0000F16D0000}"/>
    <cellStyle name="Normal 19 12 3" xfId="28146" xr:uid="{00000000-0005-0000-0000-0000F26D0000}"/>
    <cellStyle name="Normal 19 12 4" xfId="28147" xr:uid="{00000000-0005-0000-0000-0000F36D0000}"/>
    <cellStyle name="Normal 19 13" xfId="28148" xr:uid="{00000000-0005-0000-0000-0000F46D0000}"/>
    <cellStyle name="Normal 19 13 2" xfId="28149" xr:uid="{00000000-0005-0000-0000-0000F56D0000}"/>
    <cellStyle name="Normal 19 13 3" xfId="28150" xr:uid="{00000000-0005-0000-0000-0000F66D0000}"/>
    <cellStyle name="Normal 19 13 4" xfId="28151" xr:uid="{00000000-0005-0000-0000-0000F76D0000}"/>
    <cellStyle name="Normal 19 14" xfId="28152" xr:uid="{00000000-0005-0000-0000-0000F86D0000}"/>
    <cellStyle name="Normal 19 14 2" xfId="28153" xr:uid="{00000000-0005-0000-0000-0000F96D0000}"/>
    <cellStyle name="Normal 19 14 3" xfId="28154" xr:uid="{00000000-0005-0000-0000-0000FA6D0000}"/>
    <cellStyle name="Normal 19 14 4" xfId="28155" xr:uid="{00000000-0005-0000-0000-0000FB6D0000}"/>
    <cellStyle name="Normal 19 15" xfId="28156" xr:uid="{00000000-0005-0000-0000-0000FC6D0000}"/>
    <cellStyle name="Normal 19 15 2" xfId="28157" xr:uid="{00000000-0005-0000-0000-0000FD6D0000}"/>
    <cellStyle name="Normal 19 15 3" xfId="28158" xr:uid="{00000000-0005-0000-0000-0000FE6D0000}"/>
    <cellStyle name="Normal 19 15 4" xfId="28159" xr:uid="{00000000-0005-0000-0000-0000FF6D0000}"/>
    <cellStyle name="Normal 19 16" xfId="28160" xr:uid="{00000000-0005-0000-0000-0000006E0000}"/>
    <cellStyle name="Normal 19 16 2" xfId="28161" xr:uid="{00000000-0005-0000-0000-0000016E0000}"/>
    <cellStyle name="Normal 19 16 3" xfId="28162" xr:uid="{00000000-0005-0000-0000-0000026E0000}"/>
    <cellStyle name="Normal 19 16 4" xfId="28163" xr:uid="{00000000-0005-0000-0000-0000036E0000}"/>
    <cellStyle name="Normal 19 17" xfId="28164" xr:uid="{00000000-0005-0000-0000-0000046E0000}"/>
    <cellStyle name="Normal 19 18" xfId="28165" xr:uid="{00000000-0005-0000-0000-0000056E0000}"/>
    <cellStyle name="Normal 19 2" xfId="28166" xr:uid="{00000000-0005-0000-0000-0000066E0000}"/>
    <cellStyle name="Normal 19 2 10" xfId="28167" xr:uid="{00000000-0005-0000-0000-0000076E0000}"/>
    <cellStyle name="Normal 19 2 11" xfId="28168" xr:uid="{00000000-0005-0000-0000-0000086E0000}"/>
    <cellStyle name="Normal 19 2 2" xfId="28169" xr:uid="{00000000-0005-0000-0000-0000096E0000}"/>
    <cellStyle name="Normal 19 2 2 2" xfId="28170" xr:uid="{00000000-0005-0000-0000-00000A6E0000}"/>
    <cellStyle name="Normal 19 2 2 2 2" xfId="28171" xr:uid="{00000000-0005-0000-0000-00000B6E0000}"/>
    <cellStyle name="Normal 19 2 2 2 2 2" xfId="28172" xr:uid="{00000000-0005-0000-0000-00000C6E0000}"/>
    <cellStyle name="Normal 19 2 2 2 2 2 2" xfId="28173" xr:uid="{00000000-0005-0000-0000-00000D6E0000}"/>
    <cellStyle name="Normal 19 2 2 2 3" xfId="28174" xr:uid="{00000000-0005-0000-0000-00000E6E0000}"/>
    <cellStyle name="Normal 19 2 2 3" xfId="28175" xr:uid="{00000000-0005-0000-0000-00000F6E0000}"/>
    <cellStyle name="Normal 19 2 2 4" xfId="28176" xr:uid="{00000000-0005-0000-0000-0000106E0000}"/>
    <cellStyle name="Normal 19 2 2 5" xfId="28177" xr:uid="{00000000-0005-0000-0000-0000116E0000}"/>
    <cellStyle name="Normal 19 2 2 6" xfId="28178" xr:uid="{00000000-0005-0000-0000-0000126E0000}"/>
    <cellStyle name="Normal 19 2 2 7" xfId="28179" xr:uid="{00000000-0005-0000-0000-0000136E0000}"/>
    <cellStyle name="Normal 19 2 3" xfId="28180" xr:uid="{00000000-0005-0000-0000-0000146E0000}"/>
    <cellStyle name="Normal 19 2 3 2" xfId="28181" xr:uid="{00000000-0005-0000-0000-0000156E0000}"/>
    <cellStyle name="Normal 19 2 4" xfId="28182" xr:uid="{00000000-0005-0000-0000-0000166E0000}"/>
    <cellStyle name="Normal 19 2 4 2" xfId="28183" xr:uid="{00000000-0005-0000-0000-0000176E0000}"/>
    <cellStyle name="Normal 19 2 5" xfId="28184" xr:uid="{00000000-0005-0000-0000-0000186E0000}"/>
    <cellStyle name="Normal 19 2 5 2" xfId="28185" xr:uid="{00000000-0005-0000-0000-0000196E0000}"/>
    <cellStyle name="Normal 19 2 6" xfId="28186" xr:uid="{00000000-0005-0000-0000-00001A6E0000}"/>
    <cellStyle name="Normal 19 2 6 2" xfId="28187" xr:uid="{00000000-0005-0000-0000-00001B6E0000}"/>
    <cellStyle name="Normal 19 2 7" xfId="28188" xr:uid="{00000000-0005-0000-0000-00001C6E0000}"/>
    <cellStyle name="Normal 19 2 7 2" xfId="28189" xr:uid="{00000000-0005-0000-0000-00001D6E0000}"/>
    <cellStyle name="Normal 19 2 8" xfId="28190" xr:uid="{00000000-0005-0000-0000-00001E6E0000}"/>
    <cellStyle name="Normal 19 2 9" xfId="28191" xr:uid="{00000000-0005-0000-0000-00001F6E0000}"/>
    <cellStyle name="Normal 19 3" xfId="28192" xr:uid="{00000000-0005-0000-0000-0000206E0000}"/>
    <cellStyle name="Normal 19 3 10" xfId="28193" xr:uid="{00000000-0005-0000-0000-0000216E0000}"/>
    <cellStyle name="Normal 19 3 11" xfId="28194" xr:uid="{00000000-0005-0000-0000-0000226E0000}"/>
    <cellStyle name="Normal 19 3 2" xfId="28195" xr:uid="{00000000-0005-0000-0000-0000236E0000}"/>
    <cellStyle name="Normal 19 3 2 2" xfId="28196" xr:uid="{00000000-0005-0000-0000-0000246E0000}"/>
    <cellStyle name="Normal 19 3 2 2 2" xfId="28197" xr:uid="{00000000-0005-0000-0000-0000256E0000}"/>
    <cellStyle name="Normal 19 3 2 2 2 2" xfId="28198" xr:uid="{00000000-0005-0000-0000-0000266E0000}"/>
    <cellStyle name="Normal 19 3 2 2 2 2 2" xfId="28199" xr:uid="{00000000-0005-0000-0000-0000276E0000}"/>
    <cellStyle name="Normal 19 3 2 2 3" xfId="28200" xr:uid="{00000000-0005-0000-0000-0000286E0000}"/>
    <cellStyle name="Normal 19 3 2 3" xfId="28201" xr:uid="{00000000-0005-0000-0000-0000296E0000}"/>
    <cellStyle name="Normal 19 3 2 4" xfId="28202" xr:uid="{00000000-0005-0000-0000-00002A6E0000}"/>
    <cellStyle name="Normal 19 3 2 5" xfId="28203" xr:uid="{00000000-0005-0000-0000-00002B6E0000}"/>
    <cellStyle name="Normal 19 3 2 6" xfId="28204" xr:uid="{00000000-0005-0000-0000-00002C6E0000}"/>
    <cellStyle name="Normal 19 3 2 7" xfId="28205" xr:uid="{00000000-0005-0000-0000-00002D6E0000}"/>
    <cellStyle name="Normal 19 3 3" xfId="28206" xr:uid="{00000000-0005-0000-0000-00002E6E0000}"/>
    <cellStyle name="Normal 19 3 3 2" xfId="28207" xr:uid="{00000000-0005-0000-0000-00002F6E0000}"/>
    <cellStyle name="Normal 19 3 4" xfId="28208" xr:uid="{00000000-0005-0000-0000-0000306E0000}"/>
    <cellStyle name="Normal 19 3 4 2" xfId="28209" xr:uid="{00000000-0005-0000-0000-0000316E0000}"/>
    <cellStyle name="Normal 19 3 5" xfId="28210" xr:uid="{00000000-0005-0000-0000-0000326E0000}"/>
    <cellStyle name="Normal 19 3 5 2" xfId="28211" xr:uid="{00000000-0005-0000-0000-0000336E0000}"/>
    <cellStyle name="Normal 19 3 6" xfId="28212" xr:uid="{00000000-0005-0000-0000-0000346E0000}"/>
    <cellStyle name="Normal 19 3 6 2" xfId="28213" xr:uid="{00000000-0005-0000-0000-0000356E0000}"/>
    <cellStyle name="Normal 19 3 7" xfId="28214" xr:uid="{00000000-0005-0000-0000-0000366E0000}"/>
    <cellStyle name="Normal 19 3 7 2" xfId="28215" xr:uid="{00000000-0005-0000-0000-0000376E0000}"/>
    <cellStyle name="Normal 19 3 8" xfId="28216" xr:uid="{00000000-0005-0000-0000-0000386E0000}"/>
    <cellStyle name="Normal 19 3 9" xfId="28217" xr:uid="{00000000-0005-0000-0000-0000396E0000}"/>
    <cellStyle name="Normal 19 4" xfId="28218" xr:uid="{00000000-0005-0000-0000-00003A6E0000}"/>
    <cellStyle name="Normal 19 4 10" xfId="28219" xr:uid="{00000000-0005-0000-0000-00003B6E0000}"/>
    <cellStyle name="Normal 19 4 11" xfId="28220" xr:uid="{00000000-0005-0000-0000-00003C6E0000}"/>
    <cellStyle name="Normal 19 4 2" xfId="28221" xr:uid="{00000000-0005-0000-0000-00003D6E0000}"/>
    <cellStyle name="Normal 19 4 2 2" xfId="28222" xr:uid="{00000000-0005-0000-0000-00003E6E0000}"/>
    <cellStyle name="Normal 19 4 2 2 2" xfId="28223" xr:uid="{00000000-0005-0000-0000-00003F6E0000}"/>
    <cellStyle name="Normal 19 4 2 2 2 2" xfId="28224" xr:uid="{00000000-0005-0000-0000-0000406E0000}"/>
    <cellStyle name="Normal 19 4 2 2 2 2 2" xfId="28225" xr:uid="{00000000-0005-0000-0000-0000416E0000}"/>
    <cellStyle name="Normal 19 4 2 3" xfId="28226" xr:uid="{00000000-0005-0000-0000-0000426E0000}"/>
    <cellStyle name="Normal 19 4 2 4" xfId="28227" xr:uid="{00000000-0005-0000-0000-0000436E0000}"/>
    <cellStyle name="Normal 19 4 2 5" xfId="28228" xr:uid="{00000000-0005-0000-0000-0000446E0000}"/>
    <cellStyle name="Normal 19 4 2 6" xfId="28229" xr:uid="{00000000-0005-0000-0000-0000456E0000}"/>
    <cellStyle name="Normal 19 4 2 7" xfId="28230" xr:uid="{00000000-0005-0000-0000-0000466E0000}"/>
    <cellStyle name="Normal 19 4 3" xfId="28231" xr:uid="{00000000-0005-0000-0000-0000476E0000}"/>
    <cellStyle name="Normal 19 4 3 2" xfId="28232" xr:uid="{00000000-0005-0000-0000-0000486E0000}"/>
    <cellStyle name="Normal 19 4 4" xfId="28233" xr:uid="{00000000-0005-0000-0000-0000496E0000}"/>
    <cellStyle name="Normal 19 4 4 2" xfId="28234" xr:uid="{00000000-0005-0000-0000-00004A6E0000}"/>
    <cellStyle name="Normal 19 4 5" xfId="28235" xr:uid="{00000000-0005-0000-0000-00004B6E0000}"/>
    <cellStyle name="Normal 19 4 5 2" xfId="28236" xr:uid="{00000000-0005-0000-0000-00004C6E0000}"/>
    <cellStyle name="Normal 19 4 6" xfId="28237" xr:uid="{00000000-0005-0000-0000-00004D6E0000}"/>
    <cellStyle name="Normal 19 4 6 2" xfId="28238" xr:uid="{00000000-0005-0000-0000-00004E6E0000}"/>
    <cellStyle name="Normal 19 4 7" xfId="28239" xr:uid="{00000000-0005-0000-0000-00004F6E0000}"/>
    <cellStyle name="Normal 19 4 7 2" xfId="28240" xr:uid="{00000000-0005-0000-0000-0000506E0000}"/>
    <cellStyle name="Normal 19 4 8" xfId="28241" xr:uid="{00000000-0005-0000-0000-0000516E0000}"/>
    <cellStyle name="Normal 19 4 9" xfId="28242" xr:uid="{00000000-0005-0000-0000-0000526E0000}"/>
    <cellStyle name="Normal 19 5" xfId="28243" xr:uid="{00000000-0005-0000-0000-0000536E0000}"/>
    <cellStyle name="Normal 19 5 2" xfId="28244" xr:uid="{00000000-0005-0000-0000-0000546E0000}"/>
    <cellStyle name="Normal 19 5 2 2" xfId="28245" xr:uid="{00000000-0005-0000-0000-0000556E0000}"/>
    <cellStyle name="Normal 19 5 2 3" xfId="28246" xr:uid="{00000000-0005-0000-0000-0000566E0000}"/>
    <cellStyle name="Normal 19 5 3" xfId="28247" xr:uid="{00000000-0005-0000-0000-0000576E0000}"/>
    <cellStyle name="Normal 19 5 4" xfId="28248" xr:uid="{00000000-0005-0000-0000-0000586E0000}"/>
    <cellStyle name="Normal 19 5 5" xfId="28249" xr:uid="{00000000-0005-0000-0000-0000596E0000}"/>
    <cellStyle name="Normal 19 5 6" xfId="28250" xr:uid="{00000000-0005-0000-0000-00005A6E0000}"/>
    <cellStyle name="Normal 19 6" xfId="28251" xr:uid="{00000000-0005-0000-0000-00005B6E0000}"/>
    <cellStyle name="Normal 19 6 2" xfId="28252" xr:uid="{00000000-0005-0000-0000-00005C6E0000}"/>
    <cellStyle name="Normal 19 6 2 2" xfId="28253" xr:uid="{00000000-0005-0000-0000-00005D6E0000}"/>
    <cellStyle name="Normal 19 6 2 2 2" xfId="28254" xr:uid="{00000000-0005-0000-0000-00005E6E0000}"/>
    <cellStyle name="Normal 19 6 2 2 2 2" xfId="28255" xr:uid="{00000000-0005-0000-0000-00005F6E0000}"/>
    <cellStyle name="Normal 19 6 3" xfId="28256" xr:uid="{00000000-0005-0000-0000-0000606E0000}"/>
    <cellStyle name="Normal 19 6 4" xfId="28257" xr:uid="{00000000-0005-0000-0000-0000616E0000}"/>
    <cellStyle name="Normal 19 6 5" xfId="28258" xr:uid="{00000000-0005-0000-0000-0000626E0000}"/>
    <cellStyle name="Normal 19 6 6" xfId="28259" xr:uid="{00000000-0005-0000-0000-0000636E0000}"/>
    <cellStyle name="Normal 19 6 7" xfId="28260" xr:uid="{00000000-0005-0000-0000-0000646E0000}"/>
    <cellStyle name="Normal 19 7" xfId="28261" xr:uid="{00000000-0005-0000-0000-0000656E0000}"/>
    <cellStyle name="Normal 19 7 2" xfId="28262" xr:uid="{00000000-0005-0000-0000-0000666E0000}"/>
    <cellStyle name="Normal 19 8" xfId="28263" xr:uid="{00000000-0005-0000-0000-0000676E0000}"/>
    <cellStyle name="Normal 19 8 2" xfId="28264" xr:uid="{00000000-0005-0000-0000-0000686E0000}"/>
    <cellStyle name="Normal 19 9" xfId="28265" xr:uid="{00000000-0005-0000-0000-0000696E0000}"/>
    <cellStyle name="Normal 19 9 2" xfId="28266" xr:uid="{00000000-0005-0000-0000-00006A6E0000}"/>
    <cellStyle name="Normal 190" xfId="28267" xr:uid="{00000000-0005-0000-0000-00006B6E0000}"/>
    <cellStyle name="Normal 190 2" xfId="28268" xr:uid="{00000000-0005-0000-0000-00006C6E0000}"/>
    <cellStyle name="Normal 190 2 2" xfId="28269" xr:uid="{00000000-0005-0000-0000-00006D6E0000}"/>
    <cellStyle name="Normal 190 3" xfId="28270" xr:uid="{00000000-0005-0000-0000-00006E6E0000}"/>
    <cellStyle name="Normal 190 3 2" xfId="28271" xr:uid="{00000000-0005-0000-0000-00006F6E0000}"/>
    <cellStyle name="Normal 190 4" xfId="28272" xr:uid="{00000000-0005-0000-0000-0000706E0000}"/>
    <cellStyle name="Normal 190 4 2" xfId="28273" xr:uid="{00000000-0005-0000-0000-0000716E0000}"/>
    <cellStyle name="Normal 190 5" xfId="28274" xr:uid="{00000000-0005-0000-0000-0000726E0000}"/>
    <cellStyle name="Normal 190 5 2" xfId="28275" xr:uid="{00000000-0005-0000-0000-0000736E0000}"/>
    <cellStyle name="Normal 190 6" xfId="28276" xr:uid="{00000000-0005-0000-0000-0000746E0000}"/>
    <cellStyle name="Normal 190 6 2" xfId="28277" xr:uid="{00000000-0005-0000-0000-0000756E0000}"/>
    <cellStyle name="Normal 190 7" xfId="28278" xr:uid="{00000000-0005-0000-0000-0000766E0000}"/>
    <cellStyle name="Normal 191" xfId="28279" xr:uid="{00000000-0005-0000-0000-0000776E0000}"/>
    <cellStyle name="Normal 191 10" xfId="28280" xr:uid="{00000000-0005-0000-0000-0000786E0000}"/>
    <cellStyle name="Normal 191 10 10" xfId="28281" xr:uid="{00000000-0005-0000-0000-0000796E0000}"/>
    <cellStyle name="Normal 191 10 11" xfId="28282" xr:uid="{00000000-0005-0000-0000-00007A6E0000}"/>
    <cellStyle name="Normal 191 10 12" xfId="28283" xr:uid="{00000000-0005-0000-0000-00007B6E0000}"/>
    <cellStyle name="Normal 191 10 13" xfId="28284" xr:uid="{00000000-0005-0000-0000-00007C6E0000}"/>
    <cellStyle name="Normal 191 10 14" xfId="28285" xr:uid="{00000000-0005-0000-0000-00007D6E0000}"/>
    <cellStyle name="Normal 191 10 15" xfId="28286" xr:uid="{00000000-0005-0000-0000-00007E6E0000}"/>
    <cellStyle name="Normal 191 10 16" xfId="28287" xr:uid="{00000000-0005-0000-0000-00007F6E0000}"/>
    <cellStyle name="Normal 191 10 17" xfId="28288" xr:uid="{00000000-0005-0000-0000-0000806E0000}"/>
    <cellStyle name="Normal 191 10 18" xfId="28289" xr:uid="{00000000-0005-0000-0000-0000816E0000}"/>
    <cellStyle name="Normal 191 10 19" xfId="28290" xr:uid="{00000000-0005-0000-0000-0000826E0000}"/>
    <cellStyle name="Normal 191 10 2" xfId="28291" xr:uid="{00000000-0005-0000-0000-0000836E0000}"/>
    <cellStyle name="Normal 191 10 20" xfId="28292" xr:uid="{00000000-0005-0000-0000-0000846E0000}"/>
    <cellStyle name="Normal 191 10 21" xfId="28293" xr:uid="{00000000-0005-0000-0000-0000856E0000}"/>
    <cellStyle name="Normal 191 10 3" xfId="28294" xr:uid="{00000000-0005-0000-0000-0000866E0000}"/>
    <cellStyle name="Normal 191 10 4" xfId="28295" xr:uid="{00000000-0005-0000-0000-0000876E0000}"/>
    <cellStyle name="Normal 191 10 5" xfId="28296" xr:uid="{00000000-0005-0000-0000-0000886E0000}"/>
    <cellStyle name="Normal 191 10 6" xfId="28297" xr:uid="{00000000-0005-0000-0000-0000896E0000}"/>
    <cellStyle name="Normal 191 10 7" xfId="28298" xr:uid="{00000000-0005-0000-0000-00008A6E0000}"/>
    <cellStyle name="Normal 191 10 8" xfId="28299" xr:uid="{00000000-0005-0000-0000-00008B6E0000}"/>
    <cellStyle name="Normal 191 10 9" xfId="28300" xr:uid="{00000000-0005-0000-0000-00008C6E0000}"/>
    <cellStyle name="Normal 191 11" xfId="28301" xr:uid="{00000000-0005-0000-0000-00008D6E0000}"/>
    <cellStyle name="Normal 191 12" xfId="28302" xr:uid="{00000000-0005-0000-0000-00008E6E0000}"/>
    <cellStyle name="Normal 191 13" xfId="28303" xr:uid="{00000000-0005-0000-0000-00008F6E0000}"/>
    <cellStyle name="Normal 191 14" xfId="28304" xr:uid="{00000000-0005-0000-0000-0000906E0000}"/>
    <cellStyle name="Normal 191 15" xfId="28305" xr:uid="{00000000-0005-0000-0000-0000916E0000}"/>
    <cellStyle name="Normal 191 16" xfId="28306" xr:uid="{00000000-0005-0000-0000-0000926E0000}"/>
    <cellStyle name="Normal 191 17" xfId="28307" xr:uid="{00000000-0005-0000-0000-0000936E0000}"/>
    <cellStyle name="Normal 191 18" xfId="28308" xr:uid="{00000000-0005-0000-0000-0000946E0000}"/>
    <cellStyle name="Normal 191 19" xfId="28309" xr:uid="{00000000-0005-0000-0000-0000956E0000}"/>
    <cellStyle name="Normal 191 2" xfId="28310" xr:uid="{00000000-0005-0000-0000-0000966E0000}"/>
    <cellStyle name="Normal 191 2 10" xfId="28311" xr:uid="{00000000-0005-0000-0000-0000976E0000}"/>
    <cellStyle name="Normal 191 2 11" xfId="28312" xr:uid="{00000000-0005-0000-0000-0000986E0000}"/>
    <cellStyle name="Normal 191 2 12" xfId="28313" xr:uid="{00000000-0005-0000-0000-0000996E0000}"/>
    <cellStyle name="Normal 191 2 13" xfId="28314" xr:uid="{00000000-0005-0000-0000-00009A6E0000}"/>
    <cellStyle name="Normal 191 2 14" xfId="28315" xr:uid="{00000000-0005-0000-0000-00009B6E0000}"/>
    <cellStyle name="Normal 191 2 15" xfId="28316" xr:uid="{00000000-0005-0000-0000-00009C6E0000}"/>
    <cellStyle name="Normal 191 2 16" xfId="28317" xr:uid="{00000000-0005-0000-0000-00009D6E0000}"/>
    <cellStyle name="Normal 191 2 17" xfId="28318" xr:uid="{00000000-0005-0000-0000-00009E6E0000}"/>
    <cellStyle name="Normal 191 2 18" xfId="28319" xr:uid="{00000000-0005-0000-0000-00009F6E0000}"/>
    <cellStyle name="Normal 191 2 19" xfId="28320" xr:uid="{00000000-0005-0000-0000-0000A06E0000}"/>
    <cellStyle name="Normal 191 2 2" xfId="28321" xr:uid="{00000000-0005-0000-0000-0000A16E0000}"/>
    <cellStyle name="Normal 191 2 20" xfId="28322" xr:uid="{00000000-0005-0000-0000-0000A26E0000}"/>
    <cellStyle name="Normal 191 2 21" xfId="28323" xr:uid="{00000000-0005-0000-0000-0000A36E0000}"/>
    <cellStyle name="Normal 191 2 22" xfId="28324" xr:uid="{00000000-0005-0000-0000-0000A46E0000}"/>
    <cellStyle name="Normal 191 2 3" xfId="28325" xr:uid="{00000000-0005-0000-0000-0000A56E0000}"/>
    <cellStyle name="Normal 191 2 4" xfId="28326" xr:uid="{00000000-0005-0000-0000-0000A66E0000}"/>
    <cellStyle name="Normal 191 2 5" xfId="28327" xr:uid="{00000000-0005-0000-0000-0000A76E0000}"/>
    <cellStyle name="Normal 191 2 6" xfId="28328" xr:uid="{00000000-0005-0000-0000-0000A86E0000}"/>
    <cellStyle name="Normal 191 2 7" xfId="28329" xr:uid="{00000000-0005-0000-0000-0000A96E0000}"/>
    <cellStyle name="Normal 191 2 8" xfId="28330" xr:uid="{00000000-0005-0000-0000-0000AA6E0000}"/>
    <cellStyle name="Normal 191 2 9" xfId="28331" xr:uid="{00000000-0005-0000-0000-0000AB6E0000}"/>
    <cellStyle name="Normal 191 20" xfId="28332" xr:uid="{00000000-0005-0000-0000-0000AC6E0000}"/>
    <cellStyle name="Normal 191 21" xfId="28333" xr:uid="{00000000-0005-0000-0000-0000AD6E0000}"/>
    <cellStyle name="Normal 191 22" xfId="28334" xr:uid="{00000000-0005-0000-0000-0000AE6E0000}"/>
    <cellStyle name="Normal 191 23" xfId="28335" xr:uid="{00000000-0005-0000-0000-0000AF6E0000}"/>
    <cellStyle name="Normal 191 24" xfId="28336" xr:uid="{00000000-0005-0000-0000-0000B06E0000}"/>
    <cellStyle name="Normal 191 25" xfId="28337" xr:uid="{00000000-0005-0000-0000-0000B16E0000}"/>
    <cellStyle name="Normal 191 26" xfId="28338" xr:uid="{00000000-0005-0000-0000-0000B26E0000}"/>
    <cellStyle name="Normal 191 27" xfId="28339" xr:uid="{00000000-0005-0000-0000-0000B36E0000}"/>
    <cellStyle name="Normal 191 28" xfId="28340" xr:uid="{00000000-0005-0000-0000-0000B46E0000}"/>
    <cellStyle name="Normal 191 29" xfId="28341" xr:uid="{00000000-0005-0000-0000-0000B56E0000}"/>
    <cellStyle name="Normal 191 3" xfId="28342" xr:uid="{00000000-0005-0000-0000-0000B66E0000}"/>
    <cellStyle name="Normal 191 3 10" xfId="28343" xr:uid="{00000000-0005-0000-0000-0000B76E0000}"/>
    <cellStyle name="Normal 191 3 11" xfId="28344" xr:uid="{00000000-0005-0000-0000-0000B86E0000}"/>
    <cellStyle name="Normal 191 3 12" xfId="28345" xr:uid="{00000000-0005-0000-0000-0000B96E0000}"/>
    <cellStyle name="Normal 191 3 13" xfId="28346" xr:uid="{00000000-0005-0000-0000-0000BA6E0000}"/>
    <cellStyle name="Normal 191 3 14" xfId="28347" xr:uid="{00000000-0005-0000-0000-0000BB6E0000}"/>
    <cellStyle name="Normal 191 3 15" xfId="28348" xr:uid="{00000000-0005-0000-0000-0000BC6E0000}"/>
    <cellStyle name="Normal 191 3 16" xfId="28349" xr:uid="{00000000-0005-0000-0000-0000BD6E0000}"/>
    <cellStyle name="Normal 191 3 17" xfId="28350" xr:uid="{00000000-0005-0000-0000-0000BE6E0000}"/>
    <cellStyle name="Normal 191 3 18" xfId="28351" xr:uid="{00000000-0005-0000-0000-0000BF6E0000}"/>
    <cellStyle name="Normal 191 3 19" xfId="28352" xr:uid="{00000000-0005-0000-0000-0000C06E0000}"/>
    <cellStyle name="Normal 191 3 2" xfId="28353" xr:uid="{00000000-0005-0000-0000-0000C16E0000}"/>
    <cellStyle name="Normal 191 3 20" xfId="28354" xr:uid="{00000000-0005-0000-0000-0000C26E0000}"/>
    <cellStyle name="Normal 191 3 21" xfId="28355" xr:uid="{00000000-0005-0000-0000-0000C36E0000}"/>
    <cellStyle name="Normal 191 3 3" xfId="28356" xr:uid="{00000000-0005-0000-0000-0000C46E0000}"/>
    <cellStyle name="Normal 191 3 4" xfId="28357" xr:uid="{00000000-0005-0000-0000-0000C56E0000}"/>
    <cellStyle name="Normal 191 3 5" xfId="28358" xr:uid="{00000000-0005-0000-0000-0000C66E0000}"/>
    <cellStyle name="Normal 191 3 6" xfId="28359" xr:uid="{00000000-0005-0000-0000-0000C76E0000}"/>
    <cellStyle name="Normal 191 3 7" xfId="28360" xr:uid="{00000000-0005-0000-0000-0000C86E0000}"/>
    <cellStyle name="Normal 191 3 8" xfId="28361" xr:uid="{00000000-0005-0000-0000-0000C96E0000}"/>
    <cellStyle name="Normal 191 3 9" xfId="28362" xr:uid="{00000000-0005-0000-0000-0000CA6E0000}"/>
    <cellStyle name="Normal 191 30" xfId="28363" xr:uid="{00000000-0005-0000-0000-0000CB6E0000}"/>
    <cellStyle name="Normal 191 4" xfId="28364" xr:uid="{00000000-0005-0000-0000-0000CC6E0000}"/>
    <cellStyle name="Normal 191 4 10" xfId="28365" xr:uid="{00000000-0005-0000-0000-0000CD6E0000}"/>
    <cellStyle name="Normal 191 4 11" xfId="28366" xr:uid="{00000000-0005-0000-0000-0000CE6E0000}"/>
    <cellStyle name="Normal 191 4 12" xfId="28367" xr:uid="{00000000-0005-0000-0000-0000CF6E0000}"/>
    <cellStyle name="Normal 191 4 13" xfId="28368" xr:uid="{00000000-0005-0000-0000-0000D06E0000}"/>
    <cellStyle name="Normal 191 4 14" xfId="28369" xr:uid="{00000000-0005-0000-0000-0000D16E0000}"/>
    <cellStyle name="Normal 191 4 15" xfId="28370" xr:uid="{00000000-0005-0000-0000-0000D26E0000}"/>
    <cellStyle name="Normal 191 4 16" xfId="28371" xr:uid="{00000000-0005-0000-0000-0000D36E0000}"/>
    <cellStyle name="Normal 191 4 17" xfId="28372" xr:uid="{00000000-0005-0000-0000-0000D46E0000}"/>
    <cellStyle name="Normal 191 4 18" xfId="28373" xr:uid="{00000000-0005-0000-0000-0000D56E0000}"/>
    <cellStyle name="Normal 191 4 19" xfId="28374" xr:uid="{00000000-0005-0000-0000-0000D66E0000}"/>
    <cellStyle name="Normal 191 4 2" xfId="28375" xr:uid="{00000000-0005-0000-0000-0000D76E0000}"/>
    <cellStyle name="Normal 191 4 20" xfId="28376" xr:uid="{00000000-0005-0000-0000-0000D86E0000}"/>
    <cellStyle name="Normal 191 4 21" xfId="28377" xr:uid="{00000000-0005-0000-0000-0000D96E0000}"/>
    <cellStyle name="Normal 191 4 3" xfId="28378" xr:uid="{00000000-0005-0000-0000-0000DA6E0000}"/>
    <cellStyle name="Normal 191 4 4" xfId="28379" xr:uid="{00000000-0005-0000-0000-0000DB6E0000}"/>
    <cellStyle name="Normal 191 4 5" xfId="28380" xr:uid="{00000000-0005-0000-0000-0000DC6E0000}"/>
    <cellStyle name="Normal 191 4 6" xfId="28381" xr:uid="{00000000-0005-0000-0000-0000DD6E0000}"/>
    <cellStyle name="Normal 191 4 7" xfId="28382" xr:uid="{00000000-0005-0000-0000-0000DE6E0000}"/>
    <cellStyle name="Normal 191 4 8" xfId="28383" xr:uid="{00000000-0005-0000-0000-0000DF6E0000}"/>
    <cellStyle name="Normal 191 4 9" xfId="28384" xr:uid="{00000000-0005-0000-0000-0000E06E0000}"/>
    <cellStyle name="Normal 191 5" xfId="28385" xr:uid="{00000000-0005-0000-0000-0000E16E0000}"/>
    <cellStyle name="Normal 191 5 10" xfId="28386" xr:uid="{00000000-0005-0000-0000-0000E26E0000}"/>
    <cellStyle name="Normal 191 5 11" xfId="28387" xr:uid="{00000000-0005-0000-0000-0000E36E0000}"/>
    <cellStyle name="Normal 191 5 12" xfId="28388" xr:uid="{00000000-0005-0000-0000-0000E46E0000}"/>
    <cellStyle name="Normal 191 5 13" xfId="28389" xr:uid="{00000000-0005-0000-0000-0000E56E0000}"/>
    <cellStyle name="Normal 191 5 14" xfId="28390" xr:uid="{00000000-0005-0000-0000-0000E66E0000}"/>
    <cellStyle name="Normal 191 5 15" xfId="28391" xr:uid="{00000000-0005-0000-0000-0000E76E0000}"/>
    <cellStyle name="Normal 191 5 16" xfId="28392" xr:uid="{00000000-0005-0000-0000-0000E86E0000}"/>
    <cellStyle name="Normal 191 5 17" xfId="28393" xr:uid="{00000000-0005-0000-0000-0000E96E0000}"/>
    <cellStyle name="Normal 191 5 18" xfId="28394" xr:uid="{00000000-0005-0000-0000-0000EA6E0000}"/>
    <cellStyle name="Normal 191 5 19" xfId="28395" xr:uid="{00000000-0005-0000-0000-0000EB6E0000}"/>
    <cellStyle name="Normal 191 5 2" xfId="28396" xr:uid="{00000000-0005-0000-0000-0000EC6E0000}"/>
    <cellStyle name="Normal 191 5 20" xfId="28397" xr:uid="{00000000-0005-0000-0000-0000ED6E0000}"/>
    <cellStyle name="Normal 191 5 21" xfId="28398" xr:uid="{00000000-0005-0000-0000-0000EE6E0000}"/>
    <cellStyle name="Normal 191 5 3" xfId="28399" xr:uid="{00000000-0005-0000-0000-0000EF6E0000}"/>
    <cellStyle name="Normal 191 5 4" xfId="28400" xr:uid="{00000000-0005-0000-0000-0000F06E0000}"/>
    <cellStyle name="Normal 191 5 5" xfId="28401" xr:uid="{00000000-0005-0000-0000-0000F16E0000}"/>
    <cellStyle name="Normal 191 5 6" xfId="28402" xr:uid="{00000000-0005-0000-0000-0000F26E0000}"/>
    <cellStyle name="Normal 191 5 7" xfId="28403" xr:uid="{00000000-0005-0000-0000-0000F36E0000}"/>
    <cellStyle name="Normal 191 5 8" xfId="28404" xr:uid="{00000000-0005-0000-0000-0000F46E0000}"/>
    <cellStyle name="Normal 191 5 9" xfId="28405" xr:uid="{00000000-0005-0000-0000-0000F56E0000}"/>
    <cellStyle name="Normal 191 6" xfId="28406" xr:uid="{00000000-0005-0000-0000-0000F66E0000}"/>
    <cellStyle name="Normal 191 6 10" xfId="28407" xr:uid="{00000000-0005-0000-0000-0000F76E0000}"/>
    <cellStyle name="Normal 191 6 11" xfId="28408" xr:uid="{00000000-0005-0000-0000-0000F86E0000}"/>
    <cellStyle name="Normal 191 6 12" xfId="28409" xr:uid="{00000000-0005-0000-0000-0000F96E0000}"/>
    <cellStyle name="Normal 191 6 13" xfId="28410" xr:uid="{00000000-0005-0000-0000-0000FA6E0000}"/>
    <cellStyle name="Normal 191 6 14" xfId="28411" xr:uid="{00000000-0005-0000-0000-0000FB6E0000}"/>
    <cellStyle name="Normal 191 6 15" xfId="28412" xr:uid="{00000000-0005-0000-0000-0000FC6E0000}"/>
    <cellStyle name="Normal 191 6 16" xfId="28413" xr:uid="{00000000-0005-0000-0000-0000FD6E0000}"/>
    <cellStyle name="Normal 191 6 17" xfId="28414" xr:uid="{00000000-0005-0000-0000-0000FE6E0000}"/>
    <cellStyle name="Normal 191 6 18" xfId="28415" xr:uid="{00000000-0005-0000-0000-0000FF6E0000}"/>
    <cellStyle name="Normal 191 6 19" xfId="28416" xr:uid="{00000000-0005-0000-0000-0000006F0000}"/>
    <cellStyle name="Normal 191 6 2" xfId="28417" xr:uid="{00000000-0005-0000-0000-0000016F0000}"/>
    <cellStyle name="Normal 191 6 20" xfId="28418" xr:uid="{00000000-0005-0000-0000-0000026F0000}"/>
    <cellStyle name="Normal 191 6 21" xfId="28419" xr:uid="{00000000-0005-0000-0000-0000036F0000}"/>
    <cellStyle name="Normal 191 6 3" xfId="28420" xr:uid="{00000000-0005-0000-0000-0000046F0000}"/>
    <cellStyle name="Normal 191 6 4" xfId="28421" xr:uid="{00000000-0005-0000-0000-0000056F0000}"/>
    <cellStyle name="Normal 191 6 5" xfId="28422" xr:uid="{00000000-0005-0000-0000-0000066F0000}"/>
    <cellStyle name="Normal 191 6 6" xfId="28423" xr:uid="{00000000-0005-0000-0000-0000076F0000}"/>
    <cellStyle name="Normal 191 6 7" xfId="28424" xr:uid="{00000000-0005-0000-0000-0000086F0000}"/>
    <cellStyle name="Normal 191 6 8" xfId="28425" xr:uid="{00000000-0005-0000-0000-0000096F0000}"/>
    <cellStyle name="Normal 191 6 9" xfId="28426" xr:uid="{00000000-0005-0000-0000-00000A6F0000}"/>
    <cellStyle name="Normal 191 7" xfId="28427" xr:uid="{00000000-0005-0000-0000-00000B6F0000}"/>
    <cellStyle name="Normal 191 7 10" xfId="28428" xr:uid="{00000000-0005-0000-0000-00000C6F0000}"/>
    <cellStyle name="Normal 191 7 11" xfId="28429" xr:uid="{00000000-0005-0000-0000-00000D6F0000}"/>
    <cellStyle name="Normal 191 7 12" xfId="28430" xr:uid="{00000000-0005-0000-0000-00000E6F0000}"/>
    <cellStyle name="Normal 191 7 13" xfId="28431" xr:uid="{00000000-0005-0000-0000-00000F6F0000}"/>
    <cellStyle name="Normal 191 7 14" xfId="28432" xr:uid="{00000000-0005-0000-0000-0000106F0000}"/>
    <cellStyle name="Normal 191 7 15" xfId="28433" xr:uid="{00000000-0005-0000-0000-0000116F0000}"/>
    <cellStyle name="Normal 191 7 16" xfId="28434" xr:uid="{00000000-0005-0000-0000-0000126F0000}"/>
    <cellStyle name="Normal 191 7 17" xfId="28435" xr:uid="{00000000-0005-0000-0000-0000136F0000}"/>
    <cellStyle name="Normal 191 7 18" xfId="28436" xr:uid="{00000000-0005-0000-0000-0000146F0000}"/>
    <cellStyle name="Normal 191 7 19" xfId="28437" xr:uid="{00000000-0005-0000-0000-0000156F0000}"/>
    <cellStyle name="Normal 191 7 2" xfId="28438" xr:uid="{00000000-0005-0000-0000-0000166F0000}"/>
    <cellStyle name="Normal 191 7 20" xfId="28439" xr:uid="{00000000-0005-0000-0000-0000176F0000}"/>
    <cellStyle name="Normal 191 7 21" xfId="28440" xr:uid="{00000000-0005-0000-0000-0000186F0000}"/>
    <cellStyle name="Normal 191 7 3" xfId="28441" xr:uid="{00000000-0005-0000-0000-0000196F0000}"/>
    <cellStyle name="Normal 191 7 4" xfId="28442" xr:uid="{00000000-0005-0000-0000-00001A6F0000}"/>
    <cellStyle name="Normal 191 7 5" xfId="28443" xr:uid="{00000000-0005-0000-0000-00001B6F0000}"/>
    <cellStyle name="Normal 191 7 6" xfId="28444" xr:uid="{00000000-0005-0000-0000-00001C6F0000}"/>
    <cellStyle name="Normal 191 7 7" xfId="28445" xr:uid="{00000000-0005-0000-0000-00001D6F0000}"/>
    <cellStyle name="Normal 191 7 8" xfId="28446" xr:uid="{00000000-0005-0000-0000-00001E6F0000}"/>
    <cellStyle name="Normal 191 7 9" xfId="28447" xr:uid="{00000000-0005-0000-0000-00001F6F0000}"/>
    <cellStyle name="Normal 191 8" xfId="28448" xr:uid="{00000000-0005-0000-0000-0000206F0000}"/>
    <cellStyle name="Normal 191 8 10" xfId="28449" xr:uid="{00000000-0005-0000-0000-0000216F0000}"/>
    <cellStyle name="Normal 191 8 11" xfId="28450" xr:uid="{00000000-0005-0000-0000-0000226F0000}"/>
    <cellStyle name="Normal 191 8 12" xfId="28451" xr:uid="{00000000-0005-0000-0000-0000236F0000}"/>
    <cellStyle name="Normal 191 8 13" xfId="28452" xr:uid="{00000000-0005-0000-0000-0000246F0000}"/>
    <cellStyle name="Normal 191 8 14" xfId="28453" xr:uid="{00000000-0005-0000-0000-0000256F0000}"/>
    <cellStyle name="Normal 191 8 15" xfId="28454" xr:uid="{00000000-0005-0000-0000-0000266F0000}"/>
    <cellStyle name="Normal 191 8 16" xfId="28455" xr:uid="{00000000-0005-0000-0000-0000276F0000}"/>
    <cellStyle name="Normal 191 8 17" xfId="28456" xr:uid="{00000000-0005-0000-0000-0000286F0000}"/>
    <cellStyle name="Normal 191 8 18" xfId="28457" xr:uid="{00000000-0005-0000-0000-0000296F0000}"/>
    <cellStyle name="Normal 191 8 19" xfId="28458" xr:uid="{00000000-0005-0000-0000-00002A6F0000}"/>
    <cellStyle name="Normal 191 8 2" xfId="28459" xr:uid="{00000000-0005-0000-0000-00002B6F0000}"/>
    <cellStyle name="Normal 191 8 20" xfId="28460" xr:uid="{00000000-0005-0000-0000-00002C6F0000}"/>
    <cellStyle name="Normal 191 8 21" xfId="28461" xr:uid="{00000000-0005-0000-0000-00002D6F0000}"/>
    <cellStyle name="Normal 191 8 3" xfId="28462" xr:uid="{00000000-0005-0000-0000-00002E6F0000}"/>
    <cellStyle name="Normal 191 8 4" xfId="28463" xr:uid="{00000000-0005-0000-0000-00002F6F0000}"/>
    <cellStyle name="Normal 191 8 5" xfId="28464" xr:uid="{00000000-0005-0000-0000-0000306F0000}"/>
    <cellStyle name="Normal 191 8 6" xfId="28465" xr:uid="{00000000-0005-0000-0000-0000316F0000}"/>
    <cellStyle name="Normal 191 8 7" xfId="28466" xr:uid="{00000000-0005-0000-0000-0000326F0000}"/>
    <cellStyle name="Normal 191 8 8" xfId="28467" xr:uid="{00000000-0005-0000-0000-0000336F0000}"/>
    <cellStyle name="Normal 191 8 9" xfId="28468" xr:uid="{00000000-0005-0000-0000-0000346F0000}"/>
    <cellStyle name="Normal 191 9" xfId="28469" xr:uid="{00000000-0005-0000-0000-0000356F0000}"/>
    <cellStyle name="Normal 191 9 10" xfId="28470" xr:uid="{00000000-0005-0000-0000-0000366F0000}"/>
    <cellStyle name="Normal 191 9 11" xfId="28471" xr:uid="{00000000-0005-0000-0000-0000376F0000}"/>
    <cellStyle name="Normal 191 9 12" xfId="28472" xr:uid="{00000000-0005-0000-0000-0000386F0000}"/>
    <cellStyle name="Normal 191 9 13" xfId="28473" xr:uid="{00000000-0005-0000-0000-0000396F0000}"/>
    <cellStyle name="Normal 191 9 14" xfId="28474" xr:uid="{00000000-0005-0000-0000-00003A6F0000}"/>
    <cellStyle name="Normal 191 9 15" xfId="28475" xr:uid="{00000000-0005-0000-0000-00003B6F0000}"/>
    <cellStyle name="Normal 191 9 16" xfId="28476" xr:uid="{00000000-0005-0000-0000-00003C6F0000}"/>
    <cellStyle name="Normal 191 9 17" xfId="28477" xr:uid="{00000000-0005-0000-0000-00003D6F0000}"/>
    <cellStyle name="Normal 191 9 18" xfId="28478" xr:uid="{00000000-0005-0000-0000-00003E6F0000}"/>
    <cellStyle name="Normal 191 9 19" xfId="28479" xr:uid="{00000000-0005-0000-0000-00003F6F0000}"/>
    <cellStyle name="Normal 191 9 2" xfId="28480" xr:uid="{00000000-0005-0000-0000-0000406F0000}"/>
    <cellStyle name="Normal 191 9 20" xfId="28481" xr:uid="{00000000-0005-0000-0000-0000416F0000}"/>
    <cellStyle name="Normal 191 9 21" xfId="28482" xr:uid="{00000000-0005-0000-0000-0000426F0000}"/>
    <cellStyle name="Normal 191 9 3" xfId="28483" xr:uid="{00000000-0005-0000-0000-0000436F0000}"/>
    <cellStyle name="Normal 191 9 4" xfId="28484" xr:uid="{00000000-0005-0000-0000-0000446F0000}"/>
    <cellStyle name="Normal 191 9 5" xfId="28485" xr:uid="{00000000-0005-0000-0000-0000456F0000}"/>
    <cellStyle name="Normal 191 9 6" xfId="28486" xr:uid="{00000000-0005-0000-0000-0000466F0000}"/>
    <cellStyle name="Normal 191 9 7" xfId="28487" xr:uid="{00000000-0005-0000-0000-0000476F0000}"/>
    <cellStyle name="Normal 191 9 8" xfId="28488" xr:uid="{00000000-0005-0000-0000-0000486F0000}"/>
    <cellStyle name="Normal 191 9 9" xfId="28489" xr:uid="{00000000-0005-0000-0000-0000496F0000}"/>
    <cellStyle name="Normal 192" xfId="28490" xr:uid="{00000000-0005-0000-0000-00004A6F0000}"/>
    <cellStyle name="Normal 193" xfId="28491" xr:uid="{00000000-0005-0000-0000-00004B6F0000}"/>
    <cellStyle name="Normal 193 2" xfId="28492" xr:uid="{00000000-0005-0000-0000-00004C6F0000}"/>
    <cellStyle name="Normal 194" xfId="28493" xr:uid="{00000000-0005-0000-0000-00004D6F0000}"/>
    <cellStyle name="Normal 194 2" xfId="28494" xr:uid="{00000000-0005-0000-0000-00004E6F0000}"/>
    <cellStyle name="Normal 195" xfId="28495" xr:uid="{00000000-0005-0000-0000-00004F6F0000}"/>
    <cellStyle name="Normal 195 2" xfId="28496" xr:uid="{00000000-0005-0000-0000-0000506F0000}"/>
    <cellStyle name="Normal 196" xfId="28497" xr:uid="{00000000-0005-0000-0000-0000516F0000}"/>
    <cellStyle name="Normal 196 2" xfId="28498" xr:uid="{00000000-0005-0000-0000-0000526F0000}"/>
    <cellStyle name="Normal 197" xfId="28499" xr:uid="{00000000-0005-0000-0000-0000536F0000}"/>
    <cellStyle name="Normal 197 2" xfId="28500" xr:uid="{00000000-0005-0000-0000-0000546F0000}"/>
    <cellStyle name="Normal 198" xfId="28501" xr:uid="{00000000-0005-0000-0000-0000556F0000}"/>
    <cellStyle name="Normal 198 2" xfId="28502" xr:uid="{00000000-0005-0000-0000-0000566F0000}"/>
    <cellStyle name="Normal 199" xfId="28503" xr:uid="{00000000-0005-0000-0000-0000576F0000}"/>
    <cellStyle name="Normal 199 2" xfId="28504" xr:uid="{00000000-0005-0000-0000-0000586F0000}"/>
    <cellStyle name="Normal 2" xfId="28505" xr:uid="{00000000-0005-0000-0000-0000596F0000}"/>
    <cellStyle name="Normal 2 10" xfId="28506" xr:uid="{00000000-0005-0000-0000-00005A6F0000}"/>
    <cellStyle name="Normal 2 10 10" xfId="28507" xr:uid="{00000000-0005-0000-0000-00005B6F0000}"/>
    <cellStyle name="Normal 2 10 11" xfId="28508" xr:uid="{00000000-0005-0000-0000-00005C6F0000}"/>
    <cellStyle name="Normal 2 10 12" xfId="28509" xr:uid="{00000000-0005-0000-0000-00005D6F0000}"/>
    <cellStyle name="Normal 2 10 13" xfId="28510" xr:uid="{00000000-0005-0000-0000-00005E6F0000}"/>
    <cellStyle name="Normal 2 10 14" xfId="28511" xr:uid="{00000000-0005-0000-0000-00005F6F0000}"/>
    <cellStyle name="Normal 2 10 15" xfId="28512" xr:uid="{00000000-0005-0000-0000-0000606F0000}"/>
    <cellStyle name="Normal 2 10 16" xfId="28513" xr:uid="{00000000-0005-0000-0000-0000616F0000}"/>
    <cellStyle name="Normal 2 10 17" xfId="28514" xr:uid="{00000000-0005-0000-0000-0000626F0000}"/>
    <cellStyle name="Normal 2 10 18" xfId="28515" xr:uid="{00000000-0005-0000-0000-0000636F0000}"/>
    <cellStyle name="Normal 2 10 19" xfId="28516" xr:uid="{00000000-0005-0000-0000-0000646F0000}"/>
    <cellStyle name="Normal 2 10 2" xfId="28517" xr:uid="{00000000-0005-0000-0000-0000656F0000}"/>
    <cellStyle name="Normal 2 10 2 2" xfId="28518" xr:uid="{00000000-0005-0000-0000-0000666F0000}"/>
    <cellStyle name="Normal 2 10 2 3" xfId="28519" xr:uid="{00000000-0005-0000-0000-0000676F0000}"/>
    <cellStyle name="Normal 2 10 2 4" xfId="28520" xr:uid="{00000000-0005-0000-0000-0000686F0000}"/>
    <cellStyle name="Normal 2 10 20" xfId="28521" xr:uid="{00000000-0005-0000-0000-0000696F0000}"/>
    <cellStyle name="Normal 2 10 21" xfId="28522" xr:uid="{00000000-0005-0000-0000-00006A6F0000}"/>
    <cellStyle name="Normal 2 10 22" xfId="28523" xr:uid="{00000000-0005-0000-0000-00006B6F0000}"/>
    <cellStyle name="Normal 2 10 3" xfId="28524" xr:uid="{00000000-0005-0000-0000-00006C6F0000}"/>
    <cellStyle name="Normal 2 10 3 2" xfId="28525" xr:uid="{00000000-0005-0000-0000-00006D6F0000}"/>
    <cellStyle name="Normal 2 10 4" xfId="28526" xr:uid="{00000000-0005-0000-0000-00006E6F0000}"/>
    <cellStyle name="Normal 2 10 4 2" xfId="28527" xr:uid="{00000000-0005-0000-0000-00006F6F0000}"/>
    <cellStyle name="Normal 2 10 5" xfId="28528" xr:uid="{00000000-0005-0000-0000-0000706F0000}"/>
    <cellStyle name="Normal 2 10 5 2" xfId="28529" xr:uid="{00000000-0005-0000-0000-0000716F0000}"/>
    <cellStyle name="Normal 2 10 6" xfId="28530" xr:uid="{00000000-0005-0000-0000-0000726F0000}"/>
    <cellStyle name="Normal 2 10 6 2" xfId="28531" xr:uid="{00000000-0005-0000-0000-0000736F0000}"/>
    <cellStyle name="Normal 2 10 7" xfId="28532" xr:uid="{00000000-0005-0000-0000-0000746F0000}"/>
    <cellStyle name="Normal 2 10 8" xfId="28533" xr:uid="{00000000-0005-0000-0000-0000756F0000}"/>
    <cellStyle name="Normal 2 10 9" xfId="28534" xr:uid="{00000000-0005-0000-0000-0000766F0000}"/>
    <cellStyle name="Normal 2 100" xfId="28535" xr:uid="{00000000-0005-0000-0000-0000776F0000}"/>
    <cellStyle name="Normal 2 100 2" xfId="28536" xr:uid="{00000000-0005-0000-0000-0000786F0000}"/>
    <cellStyle name="Normal 2 101" xfId="28537" xr:uid="{00000000-0005-0000-0000-0000796F0000}"/>
    <cellStyle name="Normal 2 101 2" xfId="28538" xr:uid="{00000000-0005-0000-0000-00007A6F0000}"/>
    <cellStyle name="Normal 2 102" xfId="28539" xr:uid="{00000000-0005-0000-0000-00007B6F0000}"/>
    <cellStyle name="Normal 2 102 2" xfId="28540" xr:uid="{00000000-0005-0000-0000-00007C6F0000}"/>
    <cellStyle name="Normal 2 103" xfId="28541" xr:uid="{00000000-0005-0000-0000-00007D6F0000}"/>
    <cellStyle name="Normal 2 103 2" xfId="28542" xr:uid="{00000000-0005-0000-0000-00007E6F0000}"/>
    <cellStyle name="Normal 2 104" xfId="28543" xr:uid="{00000000-0005-0000-0000-00007F6F0000}"/>
    <cellStyle name="Normal 2 104 2" xfId="28544" xr:uid="{00000000-0005-0000-0000-0000806F0000}"/>
    <cellStyle name="Normal 2 105" xfId="28545" xr:uid="{00000000-0005-0000-0000-0000816F0000}"/>
    <cellStyle name="Normal 2 105 2" xfId="28546" xr:uid="{00000000-0005-0000-0000-0000826F0000}"/>
    <cellStyle name="Normal 2 106" xfId="28547" xr:uid="{00000000-0005-0000-0000-0000836F0000}"/>
    <cellStyle name="Normal 2 106 2" xfId="28548" xr:uid="{00000000-0005-0000-0000-0000846F0000}"/>
    <cellStyle name="Normal 2 107" xfId="28549" xr:uid="{00000000-0005-0000-0000-0000856F0000}"/>
    <cellStyle name="Normal 2 107 2" xfId="28550" xr:uid="{00000000-0005-0000-0000-0000866F0000}"/>
    <cellStyle name="Normal 2 108" xfId="28551" xr:uid="{00000000-0005-0000-0000-0000876F0000}"/>
    <cellStyle name="Normal 2 108 2" xfId="28552" xr:uid="{00000000-0005-0000-0000-0000886F0000}"/>
    <cellStyle name="Normal 2 109" xfId="28553" xr:uid="{00000000-0005-0000-0000-0000896F0000}"/>
    <cellStyle name="Normal 2 109 2" xfId="28554" xr:uid="{00000000-0005-0000-0000-00008A6F0000}"/>
    <cellStyle name="Normal 2 11" xfId="28555" xr:uid="{00000000-0005-0000-0000-00008B6F0000}"/>
    <cellStyle name="Normal 2 11 10" xfId="28556" xr:uid="{00000000-0005-0000-0000-00008C6F0000}"/>
    <cellStyle name="Normal 2 11 11" xfId="28557" xr:uid="{00000000-0005-0000-0000-00008D6F0000}"/>
    <cellStyle name="Normal 2 11 12" xfId="28558" xr:uid="{00000000-0005-0000-0000-00008E6F0000}"/>
    <cellStyle name="Normal 2 11 13" xfId="28559" xr:uid="{00000000-0005-0000-0000-00008F6F0000}"/>
    <cellStyle name="Normal 2 11 14" xfId="28560" xr:uid="{00000000-0005-0000-0000-0000906F0000}"/>
    <cellStyle name="Normal 2 11 15" xfId="28561" xr:uid="{00000000-0005-0000-0000-0000916F0000}"/>
    <cellStyle name="Normal 2 11 16" xfId="28562" xr:uid="{00000000-0005-0000-0000-0000926F0000}"/>
    <cellStyle name="Normal 2 11 17" xfId="28563" xr:uid="{00000000-0005-0000-0000-0000936F0000}"/>
    <cellStyle name="Normal 2 11 18" xfId="28564" xr:uid="{00000000-0005-0000-0000-0000946F0000}"/>
    <cellStyle name="Normal 2 11 19" xfId="28565" xr:uid="{00000000-0005-0000-0000-0000956F0000}"/>
    <cellStyle name="Normal 2 11 2" xfId="28566" xr:uid="{00000000-0005-0000-0000-0000966F0000}"/>
    <cellStyle name="Normal 2 11 2 2" xfId="28567" xr:uid="{00000000-0005-0000-0000-0000976F0000}"/>
    <cellStyle name="Normal 2 11 2 3" xfId="28568" xr:uid="{00000000-0005-0000-0000-0000986F0000}"/>
    <cellStyle name="Normal 2 11 2 4" xfId="28569" xr:uid="{00000000-0005-0000-0000-0000996F0000}"/>
    <cellStyle name="Normal 2 11 20" xfId="28570" xr:uid="{00000000-0005-0000-0000-00009A6F0000}"/>
    <cellStyle name="Normal 2 11 21" xfId="28571" xr:uid="{00000000-0005-0000-0000-00009B6F0000}"/>
    <cellStyle name="Normal 2 11 22" xfId="28572" xr:uid="{00000000-0005-0000-0000-00009C6F0000}"/>
    <cellStyle name="Normal 2 11 3" xfId="28573" xr:uid="{00000000-0005-0000-0000-00009D6F0000}"/>
    <cellStyle name="Normal 2 11 3 2" xfId="28574" xr:uid="{00000000-0005-0000-0000-00009E6F0000}"/>
    <cellStyle name="Normal 2 11 4" xfId="28575" xr:uid="{00000000-0005-0000-0000-00009F6F0000}"/>
    <cellStyle name="Normal 2 11 4 2" xfId="28576" xr:uid="{00000000-0005-0000-0000-0000A06F0000}"/>
    <cellStyle name="Normal 2 11 5" xfId="28577" xr:uid="{00000000-0005-0000-0000-0000A16F0000}"/>
    <cellStyle name="Normal 2 11 5 2" xfId="28578" xr:uid="{00000000-0005-0000-0000-0000A26F0000}"/>
    <cellStyle name="Normal 2 11 6" xfId="28579" xr:uid="{00000000-0005-0000-0000-0000A36F0000}"/>
    <cellStyle name="Normal 2 11 6 2" xfId="28580" xr:uid="{00000000-0005-0000-0000-0000A46F0000}"/>
    <cellStyle name="Normal 2 11 7" xfId="28581" xr:uid="{00000000-0005-0000-0000-0000A56F0000}"/>
    <cellStyle name="Normal 2 11 8" xfId="28582" xr:uid="{00000000-0005-0000-0000-0000A66F0000}"/>
    <cellStyle name="Normal 2 11 9" xfId="28583" xr:uid="{00000000-0005-0000-0000-0000A76F0000}"/>
    <cellStyle name="Normal 2 110" xfId="28584" xr:uid="{00000000-0005-0000-0000-0000A86F0000}"/>
    <cellStyle name="Normal 2 110 2" xfId="28585" xr:uid="{00000000-0005-0000-0000-0000A96F0000}"/>
    <cellStyle name="Normal 2 111" xfId="28586" xr:uid="{00000000-0005-0000-0000-0000AA6F0000}"/>
    <cellStyle name="Normal 2 111 2" xfId="28587" xr:uid="{00000000-0005-0000-0000-0000AB6F0000}"/>
    <cellStyle name="Normal 2 112" xfId="28588" xr:uid="{00000000-0005-0000-0000-0000AC6F0000}"/>
    <cellStyle name="Normal 2 112 2" xfId="28589" xr:uid="{00000000-0005-0000-0000-0000AD6F0000}"/>
    <cellStyle name="Normal 2 113" xfId="28590" xr:uid="{00000000-0005-0000-0000-0000AE6F0000}"/>
    <cellStyle name="Normal 2 113 2" xfId="28591" xr:uid="{00000000-0005-0000-0000-0000AF6F0000}"/>
    <cellStyle name="Normal 2 114" xfId="28592" xr:uid="{00000000-0005-0000-0000-0000B06F0000}"/>
    <cellStyle name="Normal 2 114 2" xfId="28593" xr:uid="{00000000-0005-0000-0000-0000B16F0000}"/>
    <cellStyle name="Normal 2 115" xfId="28594" xr:uid="{00000000-0005-0000-0000-0000B26F0000}"/>
    <cellStyle name="Normal 2 115 2" xfId="28595" xr:uid="{00000000-0005-0000-0000-0000B36F0000}"/>
    <cellStyle name="Normal 2 116" xfId="28596" xr:uid="{00000000-0005-0000-0000-0000B46F0000}"/>
    <cellStyle name="Normal 2 116 2" xfId="28597" xr:uid="{00000000-0005-0000-0000-0000B56F0000}"/>
    <cellStyle name="Normal 2 117" xfId="28598" xr:uid="{00000000-0005-0000-0000-0000B66F0000}"/>
    <cellStyle name="Normal 2 117 2" xfId="28599" xr:uid="{00000000-0005-0000-0000-0000B76F0000}"/>
    <cellStyle name="Normal 2 118" xfId="28600" xr:uid="{00000000-0005-0000-0000-0000B86F0000}"/>
    <cellStyle name="Normal 2 118 2" xfId="28601" xr:uid="{00000000-0005-0000-0000-0000B96F0000}"/>
    <cellStyle name="Normal 2 119" xfId="28602" xr:uid="{00000000-0005-0000-0000-0000BA6F0000}"/>
    <cellStyle name="Normal 2 119 2" xfId="28603" xr:uid="{00000000-0005-0000-0000-0000BB6F0000}"/>
    <cellStyle name="Normal 2 12" xfId="28604" xr:uid="{00000000-0005-0000-0000-0000BC6F0000}"/>
    <cellStyle name="Normal 2 12 10" xfId="28605" xr:uid="{00000000-0005-0000-0000-0000BD6F0000}"/>
    <cellStyle name="Normal 2 12 11" xfId="28606" xr:uid="{00000000-0005-0000-0000-0000BE6F0000}"/>
    <cellStyle name="Normal 2 12 12" xfId="28607" xr:uid="{00000000-0005-0000-0000-0000BF6F0000}"/>
    <cellStyle name="Normal 2 12 13" xfId="28608" xr:uid="{00000000-0005-0000-0000-0000C06F0000}"/>
    <cellStyle name="Normal 2 12 14" xfId="28609" xr:uid="{00000000-0005-0000-0000-0000C16F0000}"/>
    <cellStyle name="Normal 2 12 15" xfId="28610" xr:uid="{00000000-0005-0000-0000-0000C26F0000}"/>
    <cellStyle name="Normal 2 12 16" xfId="28611" xr:uid="{00000000-0005-0000-0000-0000C36F0000}"/>
    <cellStyle name="Normal 2 12 17" xfId="28612" xr:uid="{00000000-0005-0000-0000-0000C46F0000}"/>
    <cellStyle name="Normal 2 12 18" xfId="28613" xr:uid="{00000000-0005-0000-0000-0000C56F0000}"/>
    <cellStyle name="Normal 2 12 19" xfId="28614" xr:uid="{00000000-0005-0000-0000-0000C66F0000}"/>
    <cellStyle name="Normal 2 12 2" xfId="28615" xr:uid="{00000000-0005-0000-0000-0000C76F0000}"/>
    <cellStyle name="Normal 2 12 2 2" xfId="28616" xr:uid="{00000000-0005-0000-0000-0000C86F0000}"/>
    <cellStyle name="Normal 2 12 2 3" xfId="28617" xr:uid="{00000000-0005-0000-0000-0000C96F0000}"/>
    <cellStyle name="Normal 2 12 2 4" xfId="28618" xr:uid="{00000000-0005-0000-0000-0000CA6F0000}"/>
    <cellStyle name="Normal 2 12 20" xfId="28619" xr:uid="{00000000-0005-0000-0000-0000CB6F0000}"/>
    <cellStyle name="Normal 2 12 21" xfId="28620" xr:uid="{00000000-0005-0000-0000-0000CC6F0000}"/>
    <cellStyle name="Normal 2 12 22" xfId="28621" xr:uid="{00000000-0005-0000-0000-0000CD6F0000}"/>
    <cellStyle name="Normal 2 12 3" xfId="28622" xr:uid="{00000000-0005-0000-0000-0000CE6F0000}"/>
    <cellStyle name="Normal 2 12 3 2" xfId="28623" xr:uid="{00000000-0005-0000-0000-0000CF6F0000}"/>
    <cellStyle name="Normal 2 12 4" xfId="28624" xr:uid="{00000000-0005-0000-0000-0000D06F0000}"/>
    <cellStyle name="Normal 2 12 4 2" xfId="28625" xr:uid="{00000000-0005-0000-0000-0000D16F0000}"/>
    <cellStyle name="Normal 2 12 5" xfId="28626" xr:uid="{00000000-0005-0000-0000-0000D26F0000}"/>
    <cellStyle name="Normal 2 12 5 2" xfId="28627" xr:uid="{00000000-0005-0000-0000-0000D36F0000}"/>
    <cellStyle name="Normal 2 12 6" xfId="28628" xr:uid="{00000000-0005-0000-0000-0000D46F0000}"/>
    <cellStyle name="Normal 2 12 6 2" xfId="28629" xr:uid="{00000000-0005-0000-0000-0000D56F0000}"/>
    <cellStyle name="Normal 2 12 7" xfId="28630" xr:uid="{00000000-0005-0000-0000-0000D66F0000}"/>
    <cellStyle name="Normal 2 12 8" xfId="28631" xr:uid="{00000000-0005-0000-0000-0000D76F0000}"/>
    <cellStyle name="Normal 2 12 9" xfId="28632" xr:uid="{00000000-0005-0000-0000-0000D86F0000}"/>
    <cellStyle name="Normal 2 120" xfId="28633" xr:uid="{00000000-0005-0000-0000-0000D96F0000}"/>
    <cellStyle name="Normal 2 120 2" xfId="28634" xr:uid="{00000000-0005-0000-0000-0000DA6F0000}"/>
    <cellStyle name="Normal 2 120 2 2" xfId="28635" xr:uid="{00000000-0005-0000-0000-0000DB6F0000}"/>
    <cellStyle name="Normal 2 120 3" xfId="28636" xr:uid="{00000000-0005-0000-0000-0000DC6F0000}"/>
    <cellStyle name="Normal 2 120 4" xfId="28637" xr:uid="{00000000-0005-0000-0000-0000DD6F0000}"/>
    <cellStyle name="Normal 2 120 5" xfId="28638" xr:uid="{00000000-0005-0000-0000-0000DE6F0000}"/>
    <cellStyle name="Normal 2 120 6" xfId="28639" xr:uid="{00000000-0005-0000-0000-0000DF6F0000}"/>
    <cellStyle name="Normal 2 121" xfId="28640" xr:uid="{00000000-0005-0000-0000-0000E06F0000}"/>
    <cellStyle name="Normal 2 121 2" xfId="28641" xr:uid="{00000000-0005-0000-0000-0000E16F0000}"/>
    <cellStyle name="Normal 2 122" xfId="28642" xr:uid="{00000000-0005-0000-0000-0000E26F0000}"/>
    <cellStyle name="Normal 2 123" xfId="28643" xr:uid="{00000000-0005-0000-0000-0000E36F0000}"/>
    <cellStyle name="Normal 2 124" xfId="28644" xr:uid="{00000000-0005-0000-0000-0000E46F0000}"/>
    <cellStyle name="Normal 2 125" xfId="28645" xr:uid="{00000000-0005-0000-0000-0000E56F0000}"/>
    <cellStyle name="Normal 2 126" xfId="28646" xr:uid="{00000000-0005-0000-0000-0000E66F0000}"/>
    <cellStyle name="Normal 2 127" xfId="28647" xr:uid="{00000000-0005-0000-0000-0000E76F0000}"/>
    <cellStyle name="Normal 2 128" xfId="28648" xr:uid="{00000000-0005-0000-0000-0000E86F0000}"/>
    <cellStyle name="Normal 2 129" xfId="28649" xr:uid="{00000000-0005-0000-0000-0000E96F0000}"/>
    <cellStyle name="Normal 2 13" xfId="28650" xr:uid="{00000000-0005-0000-0000-0000EA6F0000}"/>
    <cellStyle name="Normal 2 13 10" xfId="28651" xr:uid="{00000000-0005-0000-0000-0000EB6F0000}"/>
    <cellStyle name="Normal 2 13 11" xfId="28652" xr:uid="{00000000-0005-0000-0000-0000EC6F0000}"/>
    <cellStyle name="Normal 2 13 12" xfId="28653" xr:uid="{00000000-0005-0000-0000-0000ED6F0000}"/>
    <cellStyle name="Normal 2 13 13" xfId="28654" xr:uid="{00000000-0005-0000-0000-0000EE6F0000}"/>
    <cellStyle name="Normal 2 13 14" xfId="28655" xr:uid="{00000000-0005-0000-0000-0000EF6F0000}"/>
    <cellStyle name="Normal 2 13 15" xfId="28656" xr:uid="{00000000-0005-0000-0000-0000F06F0000}"/>
    <cellStyle name="Normal 2 13 16" xfId="28657" xr:uid="{00000000-0005-0000-0000-0000F16F0000}"/>
    <cellStyle name="Normal 2 13 17" xfId="28658" xr:uid="{00000000-0005-0000-0000-0000F26F0000}"/>
    <cellStyle name="Normal 2 13 18" xfId="28659" xr:uid="{00000000-0005-0000-0000-0000F36F0000}"/>
    <cellStyle name="Normal 2 13 19" xfId="28660" xr:uid="{00000000-0005-0000-0000-0000F46F0000}"/>
    <cellStyle name="Normal 2 13 2" xfId="28661" xr:uid="{00000000-0005-0000-0000-0000F56F0000}"/>
    <cellStyle name="Normal 2 13 2 2" xfId="28662" xr:uid="{00000000-0005-0000-0000-0000F66F0000}"/>
    <cellStyle name="Normal 2 13 2 3" xfId="28663" xr:uid="{00000000-0005-0000-0000-0000F76F0000}"/>
    <cellStyle name="Normal 2 13 2 4" xfId="28664" xr:uid="{00000000-0005-0000-0000-0000F86F0000}"/>
    <cellStyle name="Normal 2 13 20" xfId="28665" xr:uid="{00000000-0005-0000-0000-0000F96F0000}"/>
    <cellStyle name="Normal 2 13 21" xfId="28666" xr:uid="{00000000-0005-0000-0000-0000FA6F0000}"/>
    <cellStyle name="Normal 2 13 22" xfId="28667" xr:uid="{00000000-0005-0000-0000-0000FB6F0000}"/>
    <cellStyle name="Normal 2 13 3" xfId="28668" xr:uid="{00000000-0005-0000-0000-0000FC6F0000}"/>
    <cellStyle name="Normal 2 13 3 2" xfId="28669" xr:uid="{00000000-0005-0000-0000-0000FD6F0000}"/>
    <cellStyle name="Normal 2 13 4" xfId="28670" xr:uid="{00000000-0005-0000-0000-0000FE6F0000}"/>
    <cellStyle name="Normal 2 13 4 2" xfId="28671" xr:uid="{00000000-0005-0000-0000-0000FF6F0000}"/>
    <cellStyle name="Normal 2 13 5" xfId="28672" xr:uid="{00000000-0005-0000-0000-000000700000}"/>
    <cellStyle name="Normal 2 13 5 2" xfId="28673" xr:uid="{00000000-0005-0000-0000-000001700000}"/>
    <cellStyle name="Normal 2 13 6" xfId="28674" xr:uid="{00000000-0005-0000-0000-000002700000}"/>
    <cellStyle name="Normal 2 13 6 2" xfId="28675" xr:uid="{00000000-0005-0000-0000-000003700000}"/>
    <cellStyle name="Normal 2 13 7" xfId="28676" xr:uid="{00000000-0005-0000-0000-000004700000}"/>
    <cellStyle name="Normal 2 13 8" xfId="28677" xr:uid="{00000000-0005-0000-0000-000005700000}"/>
    <cellStyle name="Normal 2 13 9" xfId="28678" xr:uid="{00000000-0005-0000-0000-000006700000}"/>
    <cellStyle name="Normal 2 130" xfId="28679" xr:uid="{00000000-0005-0000-0000-000007700000}"/>
    <cellStyle name="Normal 2 131" xfId="28680" xr:uid="{00000000-0005-0000-0000-000008700000}"/>
    <cellStyle name="Normal 2 132" xfId="28681" xr:uid="{00000000-0005-0000-0000-000009700000}"/>
    <cellStyle name="Normal 2 133" xfId="28682" xr:uid="{00000000-0005-0000-0000-00000A700000}"/>
    <cellStyle name="Normal 2 134" xfId="28683" xr:uid="{00000000-0005-0000-0000-00000B700000}"/>
    <cellStyle name="Normal 2 135" xfId="28684" xr:uid="{00000000-0005-0000-0000-00000C700000}"/>
    <cellStyle name="Normal 2 136" xfId="28685" xr:uid="{00000000-0005-0000-0000-00000D700000}"/>
    <cellStyle name="Normal 2 137" xfId="28686" xr:uid="{00000000-0005-0000-0000-00000E700000}"/>
    <cellStyle name="Normal 2 138" xfId="28687" xr:uid="{00000000-0005-0000-0000-00000F700000}"/>
    <cellStyle name="Normal 2 139" xfId="28688" xr:uid="{00000000-0005-0000-0000-000010700000}"/>
    <cellStyle name="Normal 2 14" xfId="28689" xr:uid="{00000000-0005-0000-0000-000011700000}"/>
    <cellStyle name="Normal 2 14 10" xfId="28690" xr:uid="{00000000-0005-0000-0000-000012700000}"/>
    <cellStyle name="Normal 2 14 11" xfId="28691" xr:uid="{00000000-0005-0000-0000-000013700000}"/>
    <cellStyle name="Normal 2 14 12" xfId="28692" xr:uid="{00000000-0005-0000-0000-000014700000}"/>
    <cellStyle name="Normal 2 14 13" xfId="28693" xr:uid="{00000000-0005-0000-0000-000015700000}"/>
    <cellStyle name="Normal 2 14 14" xfId="28694" xr:uid="{00000000-0005-0000-0000-000016700000}"/>
    <cellStyle name="Normal 2 14 15" xfId="28695" xr:uid="{00000000-0005-0000-0000-000017700000}"/>
    <cellStyle name="Normal 2 14 16" xfId="28696" xr:uid="{00000000-0005-0000-0000-000018700000}"/>
    <cellStyle name="Normal 2 14 17" xfId="28697" xr:uid="{00000000-0005-0000-0000-000019700000}"/>
    <cellStyle name="Normal 2 14 18" xfId="28698" xr:uid="{00000000-0005-0000-0000-00001A700000}"/>
    <cellStyle name="Normal 2 14 19" xfId="28699" xr:uid="{00000000-0005-0000-0000-00001B700000}"/>
    <cellStyle name="Normal 2 14 2" xfId="28700" xr:uid="{00000000-0005-0000-0000-00001C700000}"/>
    <cellStyle name="Normal 2 14 2 2" xfId="28701" xr:uid="{00000000-0005-0000-0000-00001D700000}"/>
    <cellStyle name="Normal 2 14 2 3" xfId="28702" xr:uid="{00000000-0005-0000-0000-00001E700000}"/>
    <cellStyle name="Normal 2 14 2 4" xfId="28703" xr:uid="{00000000-0005-0000-0000-00001F700000}"/>
    <cellStyle name="Normal 2 14 20" xfId="28704" xr:uid="{00000000-0005-0000-0000-000020700000}"/>
    <cellStyle name="Normal 2 14 21" xfId="28705" xr:uid="{00000000-0005-0000-0000-000021700000}"/>
    <cellStyle name="Normal 2 14 22" xfId="28706" xr:uid="{00000000-0005-0000-0000-000022700000}"/>
    <cellStyle name="Normal 2 14 3" xfId="28707" xr:uid="{00000000-0005-0000-0000-000023700000}"/>
    <cellStyle name="Normal 2 14 3 2" xfId="28708" xr:uid="{00000000-0005-0000-0000-000024700000}"/>
    <cellStyle name="Normal 2 14 4" xfId="28709" xr:uid="{00000000-0005-0000-0000-000025700000}"/>
    <cellStyle name="Normal 2 14 4 2" xfId="28710" xr:uid="{00000000-0005-0000-0000-000026700000}"/>
    <cellStyle name="Normal 2 14 5" xfId="28711" xr:uid="{00000000-0005-0000-0000-000027700000}"/>
    <cellStyle name="Normal 2 14 5 2" xfId="28712" xr:uid="{00000000-0005-0000-0000-000028700000}"/>
    <cellStyle name="Normal 2 14 6" xfId="28713" xr:uid="{00000000-0005-0000-0000-000029700000}"/>
    <cellStyle name="Normal 2 14 6 2" xfId="28714" xr:uid="{00000000-0005-0000-0000-00002A700000}"/>
    <cellStyle name="Normal 2 14 7" xfId="28715" xr:uid="{00000000-0005-0000-0000-00002B700000}"/>
    <cellStyle name="Normal 2 14 8" xfId="28716" xr:uid="{00000000-0005-0000-0000-00002C700000}"/>
    <cellStyle name="Normal 2 14 9" xfId="28717" xr:uid="{00000000-0005-0000-0000-00002D700000}"/>
    <cellStyle name="Normal 2 140" xfId="28718" xr:uid="{00000000-0005-0000-0000-00002E700000}"/>
    <cellStyle name="Normal 2 141" xfId="28719" xr:uid="{00000000-0005-0000-0000-00002F700000}"/>
    <cellStyle name="Normal 2 142" xfId="28720" xr:uid="{00000000-0005-0000-0000-000030700000}"/>
    <cellStyle name="Normal 2 143" xfId="28721" xr:uid="{00000000-0005-0000-0000-000031700000}"/>
    <cellStyle name="Normal 2 144" xfId="28722" xr:uid="{00000000-0005-0000-0000-000032700000}"/>
    <cellStyle name="Normal 2 145" xfId="28723" xr:uid="{00000000-0005-0000-0000-000033700000}"/>
    <cellStyle name="Normal 2 146" xfId="28724" xr:uid="{00000000-0005-0000-0000-000034700000}"/>
    <cellStyle name="Normal 2 147" xfId="28725" xr:uid="{00000000-0005-0000-0000-000035700000}"/>
    <cellStyle name="Normal 2 148" xfId="28726" xr:uid="{00000000-0005-0000-0000-000036700000}"/>
    <cellStyle name="Normal 2 149" xfId="28727" xr:uid="{00000000-0005-0000-0000-000037700000}"/>
    <cellStyle name="Normal 2 15" xfId="28728" xr:uid="{00000000-0005-0000-0000-000038700000}"/>
    <cellStyle name="Normal 2 15 10" xfId="28729" xr:uid="{00000000-0005-0000-0000-000039700000}"/>
    <cellStyle name="Normal 2 15 11" xfId="28730" xr:uid="{00000000-0005-0000-0000-00003A700000}"/>
    <cellStyle name="Normal 2 15 12" xfId="28731" xr:uid="{00000000-0005-0000-0000-00003B700000}"/>
    <cellStyle name="Normal 2 15 13" xfId="28732" xr:uid="{00000000-0005-0000-0000-00003C700000}"/>
    <cellStyle name="Normal 2 15 14" xfId="28733" xr:uid="{00000000-0005-0000-0000-00003D700000}"/>
    <cellStyle name="Normal 2 15 15" xfId="28734" xr:uid="{00000000-0005-0000-0000-00003E700000}"/>
    <cellStyle name="Normal 2 15 16" xfId="28735" xr:uid="{00000000-0005-0000-0000-00003F700000}"/>
    <cellStyle name="Normal 2 15 17" xfId="28736" xr:uid="{00000000-0005-0000-0000-000040700000}"/>
    <cellStyle name="Normal 2 15 18" xfId="28737" xr:uid="{00000000-0005-0000-0000-000041700000}"/>
    <cellStyle name="Normal 2 15 19" xfId="28738" xr:uid="{00000000-0005-0000-0000-000042700000}"/>
    <cellStyle name="Normal 2 15 2" xfId="28739" xr:uid="{00000000-0005-0000-0000-000043700000}"/>
    <cellStyle name="Normal 2 15 2 2" xfId="28740" xr:uid="{00000000-0005-0000-0000-000044700000}"/>
    <cellStyle name="Normal 2 15 2 3" xfId="28741" xr:uid="{00000000-0005-0000-0000-000045700000}"/>
    <cellStyle name="Normal 2 15 2 4" xfId="28742" xr:uid="{00000000-0005-0000-0000-000046700000}"/>
    <cellStyle name="Normal 2 15 20" xfId="28743" xr:uid="{00000000-0005-0000-0000-000047700000}"/>
    <cellStyle name="Normal 2 15 21" xfId="28744" xr:uid="{00000000-0005-0000-0000-000048700000}"/>
    <cellStyle name="Normal 2 15 22" xfId="28745" xr:uid="{00000000-0005-0000-0000-000049700000}"/>
    <cellStyle name="Normal 2 15 3" xfId="28746" xr:uid="{00000000-0005-0000-0000-00004A700000}"/>
    <cellStyle name="Normal 2 15 3 2" xfId="28747" xr:uid="{00000000-0005-0000-0000-00004B700000}"/>
    <cellStyle name="Normal 2 15 4" xfId="28748" xr:uid="{00000000-0005-0000-0000-00004C700000}"/>
    <cellStyle name="Normal 2 15 4 2" xfId="28749" xr:uid="{00000000-0005-0000-0000-00004D700000}"/>
    <cellStyle name="Normal 2 15 5" xfId="28750" xr:uid="{00000000-0005-0000-0000-00004E700000}"/>
    <cellStyle name="Normal 2 15 5 2" xfId="28751" xr:uid="{00000000-0005-0000-0000-00004F700000}"/>
    <cellStyle name="Normal 2 15 6" xfId="28752" xr:uid="{00000000-0005-0000-0000-000050700000}"/>
    <cellStyle name="Normal 2 15 6 2" xfId="28753" xr:uid="{00000000-0005-0000-0000-000051700000}"/>
    <cellStyle name="Normal 2 15 7" xfId="28754" xr:uid="{00000000-0005-0000-0000-000052700000}"/>
    <cellStyle name="Normal 2 15 8" xfId="28755" xr:uid="{00000000-0005-0000-0000-000053700000}"/>
    <cellStyle name="Normal 2 15 9" xfId="28756" xr:uid="{00000000-0005-0000-0000-000054700000}"/>
    <cellStyle name="Normal 2 150" xfId="28757" xr:uid="{00000000-0005-0000-0000-000055700000}"/>
    <cellStyle name="Normal 2 151" xfId="28758" xr:uid="{00000000-0005-0000-0000-000056700000}"/>
    <cellStyle name="Normal 2 152" xfId="28759" xr:uid="{00000000-0005-0000-0000-000057700000}"/>
    <cellStyle name="Normal 2 153" xfId="28760" xr:uid="{00000000-0005-0000-0000-000058700000}"/>
    <cellStyle name="Normal 2 154" xfId="28761" xr:uid="{00000000-0005-0000-0000-000059700000}"/>
    <cellStyle name="Normal 2 155" xfId="28762" xr:uid="{00000000-0005-0000-0000-00005A700000}"/>
    <cellStyle name="Normal 2 156" xfId="28763" xr:uid="{00000000-0005-0000-0000-00005B700000}"/>
    <cellStyle name="Normal 2 157" xfId="28764" xr:uid="{00000000-0005-0000-0000-00005C700000}"/>
    <cellStyle name="Normal 2 158" xfId="28765" xr:uid="{00000000-0005-0000-0000-00005D700000}"/>
    <cellStyle name="Normal 2 159" xfId="28766" xr:uid="{00000000-0005-0000-0000-00005E700000}"/>
    <cellStyle name="Normal 2 16" xfId="28767" xr:uid="{00000000-0005-0000-0000-00005F700000}"/>
    <cellStyle name="Normal 2 16 10" xfId="28768" xr:uid="{00000000-0005-0000-0000-000060700000}"/>
    <cellStyle name="Normal 2 16 11" xfId="28769" xr:uid="{00000000-0005-0000-0000-000061700000}"/>
    <cellStyle name="Normal 2 16 12" xfId="28770" xr:uid="{00000000-0005-0000-0000-000062700000}"/>
    <cellStyle name="Normal 2 16 13" xfId="28771" xr:uid="{00000000-0005-0000-0000-000063700000}"/>
    <cellStyle name="Normal 2 16 14" xfId="28772" xr:uid="{00000000-0005-0000-0000-000064700000}"/>
    <cellStyle name="Normal 2 16 15" xfId="28773" xr:uid="{00000000-0005-0000-0000-000065700000}"/>
    <cellStyle name="Normal 2 16 16" xfId="28774" xr:uid="{00000000-0005-0000-0000-000066700000}"/>
    <cellStyle name="Normal 2 16 17" xfId="28775" xr:uid="{00000000-0005-0000-0000-000067700000}"/>
    <cellStyle name="Normal 2 16 18" xfId="28776" xr:uid="{00000000-0005-0000-0000-000068700000}"/>
    <cellStyle name="Normal 2 16 19" xfId="28777" xr:uid="{00000000-0005-0000-0000-000069700000}"/>
    <cellStyle name="Normal 2 16 2" xfId="28778" xr:uid="{00000000-0005-0000-0000-00006A700000}"/>
    <cellStyle name="Normal 2 16 2 2" xfId="28779" xr:uid="{00000000-0005-0000-0000-00006B700000}"/>
    <cellStyle name="Normal 2 16 2 3" xfId="28780" xr:uid="{00000000-0005-0000-0000-00006C700000}"/>
    <cellStyle name="Normal 2 16 2 4" xfId="28781" xr:uid="{00000000-0005-0000-0000-00006D700000}"/>
    <cellStyle name="Normal 2 16 20" xfId="28782" xr:uid="{00000000-0005-0000-0000-00006E700000}"/>
    <cellStyle name="Normal 2 16 21" xfId="28783" xr:uid="{00000000-0005-0000-0000-00006F700000}"/>
    <cellStyle name="Normal 2 16 22" xfId="28784" xr:uid="{00000000-0005-0000-0000-000070700000}"/>
    <cellStyle name="Normal 2 16 3" xfId="28785" xr:uid="{00000000-0005-0000-0000-000071700000}"/>
    <cellStyle name="Normal 2 16 3 2" xfId="28786" xr:uid="{00000000-0005-0000-0000-000072700000}"/>
    <cellStyle name="Normal 2 16 4" xfId="28787" xr:uid="{00000000-0005-0000-0000-000073700000}"/>
    <cellStyle name="Normal 2 16 4 2" xfId="28788" xr:uid="{00000000-0005-0000-0000-000074700000}"/>
    <cellStyle name="Normal 2 16 5" xfId="28789" xr:uid="{00000000-0005-0000-0000-000075700000}"/>
    <cellStyle name="Normal 2 16 5 2" xfId="28790" xr:uid="{00000000-0005-0000-0000-000076700000}"/>
    <cellStyle name="Normal 2 16 6" xfId="28791" xr:uid="{00000000-0005-0000-0000-000077700000}"/>
    <cellStyle name="Normal 2 16 6 2" xfId="28792" xr:uid="{00000000-0005-0000-0000-000078700000}"/>
    <cellStyle name="Normal 2 16 7" xfId="28793" xr:uid="{00000000-0005-0000-0000-000079700000}"/>
    <cellStyle name="Normal 2 16 8" xfId="28794" xr:uid="{00000000-0005-0000-0000-00007A700000}"/>
    <cellStyle name="Normal 2 16 9" xfId="28795" xr:uid="{00000000-0005-0000-0000-00007B700000}"/>
    <cellStyle name="Normal 2 160" xfId="28796" xr:uid="{00000000-0005-0000-0000-00007C700000}"/>
    <cellStyle name="Normal 2 161" xfId="28797" xr:uid="{00000000-0005-0000-0000-00007D700000}"/>
    <cellStyle name="Normal 2 162" xfId="28798" xr:uid="{00000000-0005-0000-0000-00007E700000}"/>
    <cellStyle name="Normal 2 17" xfId="28799" xr:uid="{00000000-0005-0000-0000-00007F700000}"/>
    <cellStyle name="Normal 2 17 10" xfId="28800" xr:uid="{00000000-0005-0000-0000-000080700000}"/>
    <cellStyle name="Normal 2 17 11" xfId="28801" xr:uid="{00000000-0005-0000-0000-000081700000}"/>
    <cellStyle name="Normal 2 17 12" xfId="28802" xr:uid="{00000000-0005-0000-0000-000082700000}"/>
    <cellStyle name="Normal 2 17 13" xfId="28803" xr:uid="{00000000-0005-0000-0000-000083700000}"/>
    <cellStyle name="Normal 2 17 14" xfId="28804" xr:uid="{00000000-0005-0000-0000-000084700000}"/>
    <cellStyle name="Normal 2 17 15" xfId="28805" xr:uid="{00000000-0005-0000-0000-000085700000}"/>
    <cellStyle name="Normal 2 17 16" xfId="28806" xr:uid="{00000000-0005-0000-0000-000086700000}"/>
    <cellStyle name="Normal 2 17 17" xfId="28807" xr:uid="{00000000-0005-0000-0000-000087700000}"/>
    <cellStyle name="Normal 2 17 18" xfId="28808" xr:uid="{00000000-0005-0000-0000-000088700000}"/>
    <cellStyle name="Normal 2 17 19" xfId="28809" xr:uid="{00000000-0005-0000-0000-000089700000}"/>
    <cellStyle name="Normal 2 17 2" xfId="28810" xr:uid="{00000000-0005-0000-0000-00008A700000}"/>
    <cellStyle name="Normal 2 17 2 2" xfId="28811" xr:uid="{00000000-0005-0000-0000-00008B700000}"/>
    <cellStyle name="Normal 2 17 2 3" xfId="28812" xr:uid="{00000000-0005-0000-0000-00008C700000}"/>
    <cellStyle name="Normal 2 17 2 4" xfId="28813" xr:uid="{00000000-0005-0000-0000-00008D700000}"/>
    <cellStyle name="Normal 2 17 20" xfId="28814" xr:uid="{00000000-0005-0000-0000-00008E700000}"/>
    <cellStyle name="Normal 2 17 21" xfId="28815" xr:uid="{00000000-0005-0000-0000-00008F700000}"/>
    <cellStyle name="Normal 2 17 22" xfId="28816" xr:uid="{00000000-0005-0000-0000-000090700000}"/>
    <cellStyle name="Normal 2 17 3" xfId="28817" xr:uid="{00000000-0005-0000-0000-000091700000}"/>
    <cellStyle name="Normal 2 17 3 2" xfId="28818" xr:uid="{00000000-0005-0000-0000-000092700000}"/>
    <cellStyle name="Normal 2 17 4" xfId="28819" xr:uid="{00000000-0005-0000-0000-000093700000}"/>
    <cellStyle name="Normal 2 17 4 2" xfId="28820" xr:uid="{00000000-0005-0000-0000-000094700000}"/>
    <cellStyle name="Normal 2 17 5" xfId="28821" xr:uid="{00000000-0005-0000-0000-000095700000}"/>
    <cellStyle name="Normal 2 17 5 2" xfId="28822" xr:uid="{00000000-0005-0000-0000-000096700000}"/>
    <cellStyle name="Normal 2 17 6" xfId="28823" xr:uid="{00000000-0005-0000-0000-000097700000}"/>
    <cellStyle name="Normal 2 17 6 2" xfId="28824" xr:uid="{00000000-0005-0000-0000-000098700000}"/>
    <cellStyle name="Normal 2 17 7" xfId="28825" xr:uid="{00000000-0005-0000-0000-000099700000}"/>
    <cellStyle name="Normal 2 17 8" xfId="28826" xr:uid="{00000000-0005-0000-0000-00009A700000}"/>
    <cellStyle name="Normal 2 17 9" xfId="28827" xr:uid="{00000000-0005-0000-0000-00009B700000}"/>
    <cellStyle name="Normal 2 18" xfId="28828" xr:uid="{00000000-0005-0000-0000-00009C700000}"/>
    <cellStyle name="Normal 2 18 2" xfId="28829" xr:uid="{00000000-0005-0000-0000-00009D700000}"/>
    <cellStyle name="Normal 2 18 2 2" xfId="28830" xr:uid="{00000000-0005-0000-0000-00009E700000}"/>
    <cellStyle name="Normal 2 18 2 3" xfId="28831" xr:uid="{00000000-0005-0000-0000-00009F700000}"/>
    <cellStyle name="Normal 2 18 3" xfId="28832" xr:uid="{00000000-0005-0000-0000-0000A0700000}"/>
    <cellStyle name="Normal 2 18 4" xfId="28833" xr:uid="{00000000-0005-0000-0000-0000A1700000}"/>
    <cellStyle name="Normal 2 18 5" xfId="28834" xr:uid="{00000000-0005-0000-0000-0000A2700000}"/>
    <cellStyle name="Normal 2 18 6" xfId="28835" xr:uid="{00000000-0005-0000-0000-0000A3700000}"/>
    <cellStyle name="Normal 2 19" xfId="28836" xr:uid="{00000000-0005-0000-0000-0000A4700000}"/>
    <cellStyle name="Normal 2 19 2" xfId="28837" xr:uid="{00000000-0005-0000-0000-0000A5700000}"/>
    <cellStyle name="Normal 2 19 2 2" xfId="28838" xr:uid="{00000000-0005-0000-0000-0000A6700000}"/>
    <cellStyle name="Normal 2 19 2 3" xfId="28839" xr:uid="{00000000-0005-0000-0000-0000A7700000}"/>
    <cellStyle name="Normal 2 19 3" xfId="28840" xr:uid="{00000000-0005-0000-0000-0000A8700000}"/>
    <cellStyle name="Normal 2 19 4" xfId="28841" xr:uid="{00000000-0005-0000-0000-0000A9700000}"/>
    <cellStyle name="Normal 2 19 5" xfId="28842" xr:uid="{00000000-0005-0000-0000-0000AA700000}"/>
    <cellStyle name="Normal 2 19 6" xfId="28843" xr:uid="{00000000-0005-0000-0000-0000AB700000}"/>
    <cellStyle name="Normal 2 2" xfId="28844" xr:uid="{00000000-0005-0000-0000-0000AC700000}"/>
    <cellStyle name="Normal 2 2 10" xfId="28845" xr:uid="{00000000-0005-0000-0000-0000AD700000}"/>
    <cellStyle name="Normal 2 2 10 2" xfId="28846" xr:uid="{00000000-0005-0000-0000-0000AE700000}"/>
    <cellStyle name="Normal 2 2 10 3" xfId="28847" xr:uid="{00000000-0005-0000-0000-0000AF700000}"/>
    <cellStyle name="Normal 2 2 100" xfId="28848" xr:uid="{00000000-0005-0000-0000-0000B0700000}"/>
    <cellStyle name="Normal 2 2 100 2" xfId="28849" xr:uid="{00000000-0005-0000-0000-0000B1700000}"/>
    <cellStyle name="Normal 2 2 100 2 2" xfId="28850" xr:uid="{00000000-0005-0000-0000-0000B2700000}"/>
    <cellStyle name="Normal 2 2 100 3" xfId="28851" xr:uid="{00000000-0005-0000-0000-0000B3700000}"/>
    <cellStyle name="Normal 2 2 100 3 2" xfId="28852" xr:uid="{00000000-0005-0000-0000-0000B4700000}"/>
    <cellStyle name="Normal 2 2 100 3 3" xfId="28853" xr:uid="{00000000-0005-0000-0000-0000B5700000}"/>
    <cellStyle name="Normal 2 2 100 4" xfId="28854" xr:uid="{00000000-0005-0000-0000-0000B6700000}"/>
    <cellStyle name="Normal 2 2 100 4 2" xfId="28855" xr:uid="{00000000-0005-0000-0000-0000B7700000}"/>
    <cellStyle name="Normal 2 2 101" xfId="28856" xr:uid="{00000000-0005-0000-0000-0000B8700000}"/>
    <cellStyle name="Normal 2 2 101 2" xfId="28857" xr:uid="{00000000-0005-0000-0000-0000B9700000}"/>
    <cellStyle name="Normal 2 2 102" xfId="28858" xr:uid="{00000000-0005-0000-0000-0000BA700000}"/>
    <cellStyle name="Normal 2 2 102 2" xfId="28859" xr:uid="{00000000-0005-0000-0000-0000BB700000}"/>
    <cellStyle name="Normal 2 2 103" xfId="28860" xr:uid="{00000000-0005-0000-0000-0000BC700000}"/>
    <cellStyle name="Normal 2 2 103 2" xfId="28861" xr:uid="{00000000-0005-0000-0000-0000BD700000}"/>
    <cellStyle name="Normal 2 2 104" xfId="28862" xr:uid="{00000000-0005-0000-0000-0000BE700000}"/>
    <cellStyle name="Normal 2 2 104 2" xfId="28863" xr:uid="{00000000-0005-0000-0000-0000BF700000}"/>
    <cellStyle name="Normal 2 2 105" xfId="28864" xr:uid="{00000000-0005-0000-0000-0000C0700000}"/>
    <cellStyle name="Normal 2 2 105 2" xfId="28865" xr:uid="{00000000-0005-0000-0000-0000C1700000}"/>
    <cellStyle name="Normal 2 2 105 2 2" xfId="28866" xr:uid="{00000000-0005-0000-0000-0000C2700000}"/>
    <cellStyle name="Normal 2 2 105 3" xfId="28867" xr:uid="{00000000-0005-0000-0000-0000C3700000}"/>
    <cellStyle name="Normal 2 2 105 3 2" xfId="28868" xr:uid="{00000000-0005-0000-0000-0000C4700000}"/>
    <cellStyle name="Normal 2 2 105 4" xfId="28869" xr:uid="{00000000-0005-0000-0000-0000C5700000}"/>
    <cellStyle name="Normal 2 2 105 4 2" xfId="28870" xr:uid="{00000000-0005-0000-0000-0000C6700000}"/>
    <cellStyle name="Normal 2 2 106" xfId="28871" xr:uid="{00000000-0005-0000-0000-0000C7700000}"/>
    <cellStyle name="Normal 2 2 106 2" xfId="28872" xr:uid="{00000000-0005-0000-0000-0000C8700000}"/>
    <cellStyle name="Normal 2 2 106 2 2" xfId="28873" xr:uid="{00000000-0005-0000-0000-0000C9700000}"/>
    <cellStyle name="Normal 2 2 106 3" xfId="28874" xr:uid="{00000000-0005-0000-0000-0000CA700000}"/>
    <cellStyle name="Normal 2 2 106 3 2" xfId="28875" xr:uid="{00000000-0005-0000-0000-0000CB700000}"/>
    <cellStyle name="Normal 2 2 106 3 3" xfId="28876" xr:uid="{00000000-0005-0000-0000-0000CC700000}"/>
    <cellStyle name="Normal 2 2 106 4" xfId="28877" xr:uid="{00000000-0005-0000-0000-0000CD700000}"/>
    <cellStyle name="Normal 2 2 106 4 2" xfId="28878" xr:uid="{00000000-0005-0000-0000-0000CE700000}"/>
    <cellStyle name="Normal 2 2 107" xfId="28879" xr:uid="{00000000-0005-0000-0000-0000CF700000}"/>
    <cellStyle name="Normal 2 2 107 2" xfId="28880" xr:uid="{00000000-0005-0000-0000-0000D0700000}"/>
    <cellStyle name="Normal 2 2 108" xfId="28881" xr:uid="{00000000-0005-0000-0000-0000D1700000}"/>
    <cellStyle name="Normal 2 2 108 2" xfId="28882" xr:uid="{00000000-0005-0000-0000-0000D2700000}"/>
    <cellStyle name="Normal 2 2 109" xfId="28883" xr:uid="{00000000-0005-0000-0000-0000D3700000}"/>
    <cellStyle name="Normal 2 2 109 2" xfId="28884" xr:uid="{00000000-0005-0000-0000-0000D4700000}"/>
    <cellStyle name="Normal 2 2 11" xfId="28885" xr:uid="{00000000-0005-0000-0000-0000D5700000}"/>
    <cellStyle name="Normal 2 2 11 2" xfId="28886" xr:uid="{00000000-0005-0000-0000-0000D6700000}"/>
    <cellStyle name="Normal 2 2 11 3" xfId="28887" xr:uid="{00000000-0005-0000-0000-0000D7700000}"/>
    <cellStyle name="Normal 2 2 110" xfId="28888" xr:uid="{00000000-0005-0000-0000-0000D8700000}"/>
    <cellStyle name="Normal 2 2 110 2" xfId="28889" xr:uid="{00000000-0005-0000-0000-0000D9700000}"/>
    <cellStyle name="Normal 2 2 111" xfId="28890" xr:uid="{00000000-0005-0000-0000-0000DA700000}"/>
    <cellStyle name="Normal 2 2 111 2" xfId="28891" xr:uid="{00000000-0005-0000-0000-0000DB700000}"/>
    <cellStyle name="Normal 2 2 112" xfId="28892" xr:uid="{00000000-0005-0000-0000-0000DC700000}"/>
    <cellStyle name="Normal 2 2 112 2" xfId="28893" xr:uid="{00000000-0005-0000-0000-0000DD700000}"/>
    <cellStyle name="Normal 2 2 113" xfId="28894" xr:uid="{00000000-0005-0000-0000-0000DE700000}"/>
    <cellStyle name="Normal 2 2 113 2" xfId="28895" xr:uid="{00000000-0005-0000-0000-0000DF700000}"/>
    <cellStyle name="Normal 2 2 114" xfId="28896" xr:uid="{00000000-0005-0000-0000-0000E0700000}"/>
    <cellStyle name="Normal 2 2 114 10" xfId="28897" xr:uid="{00000000-0005-0000-0000-0000E1700000}"/>
    <cellStyle name="Normal 2 2 114 10 2" xfId="28898" xr:uid="{00000000-0005-0000-0000-0000E2700000}"/>
    <cellStyle name="Normal 2 2 114 10 2 2" xfId="28899" xr:uid="{00000000-0005-0000-0000-0000E3700000}"/>
    <cellStyle name="Normal 2 2 114 10 2 3" xfId="28900" xr:uid="{00000000-0005-0000-0000-0000E4700000}"/>
    <cellStyle name="Normal 2 2 114 10 3" xfId="28901" xr:uid="{00000000-0005-0000-0000-0000E5700000}"/>
    <cellStyle name="Normal 2 2 114 10 4" xfId="28902" xr:uid="{00000000-0005-0000-0000-0000E6700000}"/>
    <cellStyle name="Normal 2 2 114 10 5" xfId="28903" xr:uid="{00000000-0005-0000-0000-0000E7700000}"/>
    <cellStyle name="Normal 2 2 114 10 6" xfId="28904" xr:uid="{00000000-0005-0000-0000-0000E8700000}"/>
    <cellStyle name="Normal 2 2 114 11" xfId="28905" xr:uid="{00000000-0005-0000-0000-0000E9700000}"/>
    <cellStyle name="Normal 2 2 114 11 2" xfId="28906" xr:uid="{00000000-0005-0000-0000-0000EA700000}"/>
    <cellStyle name="Normal 2 2 114 11 2 2" xfId="28907" xr:uid="{00000000-0005-0000-0000-0000EB700000}"/>
    <cellStyle name="Normal 2 2 114 11 2 3" xfId="28908" xr:uid="{00000000-0005-0000-0000-0000EC700000}"/>
    <cellStyle name="Normal 2 2 114 11 3" xfId="28909" xr:uid="{00000000-0005-0000-0000-0000ED700000}"/>
    <cellStyle name="Normal 2 2 114 11 4" xfId="28910" xr:uid="{00000000-0005-0000-0000-0000EE700000}"/>
    <cellStyle name="Normal 2 2 114 11 5" xfId="28911" xr:uid="{00000000-0005-0000-0000-0000EF700000}"/>
    <cellStyle name="Normal 2 2 114 11 6" xfId="28912" xr:uid="{00000000-0005-0000-0000-0000F0700000}"/>
    <cellStyle name="Normal 2 2 114 12" xfId="28913" xr:uid="{00000000-0005-0000-0000-0000F1700000}"/>
    <cellStyle name="Normal 2 2 114 12 2" xfId="28914" xr:uid="{00000000-0005-0000-0000-0000F2700000}"/>
    <cellStyle name="Normal 2 2 114 12 2 2" xfId="28915" xr:uid="{00000000-0005-0000-0000-0000F3700000}"/>
    <cellStyle name="Normal 2 2 114 12 2 3" xfId="28916" xr:uid="{00000000-0005-0000-0000-0000F4700000}"/>
    <cellStyle name="Normal 2 2 114 12 3" xfId="28917" xr:uid="{00000000-0005-0000-0000-0000F5700000}"/>
    <cellStyle name="Normal 2 2 114 12 4" xfId="28918" xr:uid="{00000000-0005-0000-0000-0000F6700000}"/>
    <cellStyle name="Normal 2 2 114 12 5" xfId="28919" xr:uid="{00000000-0005-0000-0000-0000F7700000}"/>
    <cellStyle name="Normal 2 2 114 12 6" xfId="28920" xr:uid="{00000000-0005-0000-0000-0000F8700000}"/>
    <cellStyle name="Normal 2 2 114 13" xfId="28921" xr:uid="{00000000-0005-0000-0000-0000F9700000}"/>
    <cellStyle name="Normal 2 2 114 13 2" xfId="28922" xr:uid="{00000000-0005-0000-0000-0000FA700000}"/>
    <cellStyle name="Normal 2 2 114 13 2 2" xfId="28923" xr:uid="{00000000-0005-0000-0000-0000FB700000}"/>
    <cellStyle name="Normal 2 2 114 13 2 3" xfId="28924" xr:uid="{00000000-0005-0000-0000-0000FC700000}"/>
    <cellStyle name="Normal 2 2 114 13 3" xfId="28925" xr:uid="{00000000-0005-0000-0000-0000FD700000}"/>
    <cellStyle name="Normal 2 2 114 13 4" xfId="28926" xr:uid="{00000000-0005-0000-0000-0000FE700000}"/>
    <cellStyle name="Normal 2 2 114 13 5" xfId="28927" xr:uid="{00000000-0005-0000-0000-0000FF700000}"/>
    <cellStyle name="Normal 2 2 114 13 6" xfId="28928" xr:uid="{00000000-0005-0000-0000-000000710000}"/>
    <cellStyle name="Normal 2 2 114 14" xfId="28929" xr:uid="{00000000-0005-0000-0000-000001710000}"/>
    <cellStyle name="Normal 2 2 114 14 2" xfId="28930" xr:uid="{00000000-0005-0000-0000-000002710000}"/>
    <cellStyle name="Normal 2 2 114 14 2 2" xfId="28931" xr:uid="{00000000-0005-0000-0000-000003710000}"/>
    <cellStyle name="Normal 2 2 114 14 2 3" xfId="28932" xr:uid="{00000000-0005-0000-0000-000004710000}"/>
    <cellStyle name="Normal 2 2 114 14 3" xfId="28933" xr:uid="{00000000-0005-0000-0000-000005710000}"/>
    <cellStyle name="Normal 2 2 114 14 4" xfId="28934" xr:uid="{00000000-0005-0000-0000-000006710000}"/>
    <cellStyle name="Normal 2 2 114 14 5" xfId="28935" xr:uid="{00000000-0005-0000-0000-000007710000}"/>
    <cellStyle name="Normal 2 2 114 14 6" xfId="28936" xr:uid="{00000000-0005-0000-0000-000008710000}"/>
    <cellStyle name="Normal 2 2 114 15" xfId="28937" xr:uid="{00000000-0005-0000-0000-000009710000}"/>
    <cellStyle name="Normal 2 2 114 15 2" xfId="28938" xr:uid="{00000000-0005-0000-0000-00000A710000}"/>
    <cellStyle name="Normal 2 2 114 15 2 2" xfId="28939" xr:uid="{00000000-0005-0000-0000-00000B710000}"/>
    <cellStyle name="Normal 2 2 114 15 2 3" xfId="28940" xr:uid="{00000000-0005-0000-0000-00000C710000}"/>
    <cellStyle name="Normal 2 2 114 15 3" xfId="28941" xr:uid="{00000000-0005-0000-0000-00000D710000}"/>
    <cellStyle name="Normal 2 2 114 15 4" xfId="28942" xr:uid="{00000000-0005-0000-0000-00000E710000}"/>
    <cellStyle name="Normal 2 2 114 15 5" xfId="28943" xr:uid="{00000000-0005-0000-0000-00000F710000}"/>
    <cellStyle name="Normal 2 2 114 15 6" xfId="28944" xr:uid="{00000000-0005-0000-0000-000010710000}"/>
    <cellStyle name="Normal 2 2 114 16" xfId="28945" xr:uid="{00000000-0005-0000-0000-000011710000}"/>
    <cellStyle name="Normal 2 2 114 16 2" xfId="28946" xr:uid="{00000000-0005-0000-0000-000012710000}"/>
    <cellStyle name="Normal 2 2 114 16 2 2" xfId="28947" xr:uid="{00000000-0005-0000-0000-000013710000}"/>
    <cellStyle name="Normal 2 2 114 16 2 3" xfId="28948" xr:uid="{00000000-0005-0000-0000-000014710000}"/>
    <cellStyle name="Normal 2 2 114 16 3" xfId="28949" xr:uid="{00000000-0005-0000-0000-000015710000}"/>
    <cellStyle name="Normal 2 2 114 16 4" xfId="28950" xr:uid="{00000000-0005-0000-0000-000016710000}"/>
    <cellStyle name="Normal 2 2 114 16 5" xfId="28951" xr:uid="{00000000-0005-0000-0000-000017710000}"/>
    <cellStyle name="Normal 2 2 114 16 6" xfId="28952" xr:uid="{00000000-0005-0000-0000-000018710000}"/>
    <cellStyle name="Normal 2 2 114 17" xfId="28953" xr:uid="{00000000-0005-0000-0000-000019710000}"/>
    <cellStyle name="Normal 2 2 114 17 2" xfId="28954" xr:uid="{00000000-0005-0000-0000-00001A710000}"/>
    <cellStyle name="Normal 2 2 114 17 2 2" xfId="28955" xr:uid="{00000000-0005-0000-0000-00001B710000}"/>
    <cellStyle name="Normal 2 2 114 17 2 3" xfId="28956" xr:uid="{00000000-0005-0000-0000-00001C710000}"/>
    <cellStyle name="Normal 2 2 114 17 3" xfId="28957" xr:uid="{00000000-0005-0000-0000-00001D710000}"/>
    <cellStyle name="Normal 2 2 114 17 4" xfId="28958" xr:uid="{00000000-0005-0000-0000-00001E710000}"/>
    <cellStyle name="Normal 2 2 114 17 5" xfId="28959" xr:uid="{00000000-0005-0000-0000-00001F710000}"/>
    <cellStyle name="Normal 2 2 114 17 6" xfId="28960" xr:uid="{00000000-0005-0000-0000-000020710000}"/>
    <cellStyle name="Normal 2 2 114 18" xfId="28961" xr:uid="{00000000-0005-0000-0000-000021710000}"/>
    <cellStyle name="Normal 2 2 114 18 2" xfId="28962" xr:uid="{00000000-0005-0000-0000-000022710000}"/>
    <cellStyle name="Normal 2 2 114 18 2 2" xfId="28963" xr:uid="{00000000-0005-0000-0000-000023710000}"/>
    <cellStyle name="Normal 2 2 114 18 2 3" xfId="28964" xr:uid="{00000000-0005-0000-0000-000024710000}"/>
    <cellStyle name="Normal 2 2 114 18 3" xfId="28965" xr:uid="{00000000-0005-0000-0000-000025710000}"/>
    <cellStyle name="Normal 2 2 114 18 4" xfId="28966" xr:uid="{00000000-0005-0000-0000-000026710000}"/>
    <cellStyle name="Normal 2 2 114 18 5" xfId="28967" xr:uid="{00000000-0005-0000-0000-000027710000}"/>
    <cellStyle name="Normal 2 2 114 18 6" xfId="28968" xr:uid="{00000000-0005-0000-0000-000028710000}"/>
    <cellStyle name="Normal 2 2 114 19" xfId="28969" xr:uid="{00000000-0005-0000-0000-000029710000}"/>
    <cellStyle name="Normal 2 2 114 19 2" xfId="28970" xr:uid="{00000000-0005-0000-0000-00002A710000}"/>
    <cellStyle name="Normal 2 2 114 19 2 2" xfId="28971" xr:uid="{00000000-0005-0000-0000-00002B710000}"/>
    <cellStyle name="Normal 2 2 114 19 2 3" xfId="28972" xr:uid="{00000000-0005-0000-0000-00002C710000}"/>
    <cellStyle name="Normal 2 2 114 19 3" xfId="28973" xr:uid="{00000000-0005-0000-0000-00002D710000}"/>
    <cellStyle name="Normal 2 2 114 19 4" xfId="28974" xr:uid="{00000000-0005-0000-0000-00002E710000}"/>
    <cellStyle name="Normal 2 2 114 19 5" xfId="28975" xr:uid="{00000000-0005-0000-0000-00002F710000}"/>
    <cellStyle name="Normal 2 2 114 19 6" xfId="28976" xr:uid="{00000000-0005-0000-0000-000030710000}"/>
    <cellStyle name="Normal 2 2 114 2" xfId="28977" xr:uid="{00000000-0005-0000-0000-000031710000}"/>
    <cellStyle name="Normal 2 2 114 2 10" xfId="28978" xr:uid="{00000000-0005-0000-0000-000032710000}"/>
    <cellStyle name="Normal 2 2 114 2 10 2" xfId="28979" xr:uid="{00000000-0005-0000-0000-000033710000}"/>
    <cellStyle name="Normal 2 2 114 2 11" xfId="28980" xr:uid="{00000000-0005-0000-0000-000034710000}"/>
    <cellStyle name="Normal 2 2 114 2 11 2" xfId="28981" xr:uid="{00000000-0005-0000-0000-000035710000}"/>
    <cellStyle name="Normal 2 2 114 2 12" xfId="28982" xr:uid="{00000000-0005-0000-0000-000036710000}"/>
    <cellStyle name="Normal 2 2 114 2 12 2" xfId="28983" xr:uid="{00000000-0005-0000-0000-000037710000}"/>
    <cellStyle name="Normal 2 2 114 2 13" xfId="28984" xr:uid="{00000000-0005-0000-0000-000038710000}"/>
    <cellStyle name="Normal 2 2 114 2 13 2" xfId="28985" xr:uid="{00000000-0005-0000-0000-000039710000}"/>
    <cellStyle name="Normal 2 2 114 2 14" xfId="28986" xr:uid="{00000000-0005-0000-0000-00003A710000}"/>
    <cellStyle name="Normal 2 2 114 2 14 2" xfId="28987" xr:uid="{00000000-0005-0000-0000-00003B710000}"/>
    <cellStyle name="Normal 2 2 114 2 15" xfId="28988" xr:uid="{00000000-0005-0000-0000-00003C710000}"/>
    <cellStyle name="Normal 2 2 114 2 15 2" xfId="28989" xr:uid="{00000000-0005-0000-0000-00003D710000}"/>
    <cellStyle name="Normal 2 2 114 2 16" xfId="28990" xr:uid="{00000000-0005-0000-0000-00003E710000}"/>
    <cellStyle name="Normal 2 2 114 2 16 2" xfId="28991" xr:uid="{00000000-0005-0000-0000-00003F710000}"/>
    <cellStyle name="Normal 2 2 114 2 17" xfId="28992" xr:uid="{00000000-0005-0000-0000-000040710000}"/>
    <cellStyle name="Normal 2 2 114 2 17 2" xfId="28993" xr:uid="{00000000-0005-0000-0000-000041710000}"/>
    <cellStyle name="Normal 2 2 114 2 18" xfId="28994" xr:uid="{00000000-0005-0000-0000-000042710000}"/>
    <cellStyle name="Normal 2 2 114 2 18 2" xfId="28995" xr:uid="{00000000-0005-0000-0000-000043710000}"/>
    <cellStyle name="Normal 2 2 114 2 19" xfId="28996" xr:uid="{00000000-0005-0000-0000-000044710000}"/>
    <cellStyle name="Normal 2 2 114 2 19 2" xfId="28997" xr:uid="{00000000-0005-0000-0000-000045710000}"/>
    <cellStyle name="Normal 2 2 114 2 2" xfId="28998" xr:uid="{00000000-0005-0000-0000-000046710000}"/>
    <cellStyle name="Normal 2 2 114 2 2 10" xfId="28999" xr:uid="{00000000-0005-0000-0000-000047710000}"/>
    <cellStyle name="Normal 2 2 114 2 2 10 2" xfId="29000" xr:uid="{00000000-0005-0000-0000-000048710000}"/>
    <cellStyle name="Normal 2 2 114 2 2 10 2 2" xfId="29001" xr:uid="{00000000-0005-0000-0000-000049710000}"/>
    <cellStyle name="Normal 2 2 114 2 2 10 2 3" xfId="29002" xr:uid="{00000000-0005-0000-0000-00004A710000}"/>
    <cellStyle name="Normal 2 2 114 2 2 10 3" xfId="29003" xr:uid="{00000000-0005-0000-0000-00004B710000}"/>
    <cellStyle name="Normal 2 2 114 2 2 10 4" xfId="29004" xr:uid="{00000000-0005-0000-0000-00004C710000}"/>
    <cellStyle name="Normal 2 2 114 2 2 10 5" xfId="29005" xr:uid="{00000000-0005-0000-0000-00004D710000}"/>
    <cellStyle name="Normal 2 2 114 2 2 10 6" xfId="29006" xr:uid="{00000000-0005-0000-0000-00004E710000}"/>
    <cellStyle name="Normal 2 2 114 2 2 11" xfId="29007" xr:uid="{00000000-0005-0000-0000-00004F710000}"/>
    <cellStyle name="Normal 2 2 114 2 2 11 2" xfId="29008" xr:uid="{00000000-0005-0000-0000-000050710000}"/>
    <cellStyle name="Normal 2 2 114 2 2 11 2 2" xfId="29009" xr:uid="{00000000-0005-0000-0000-000051710000}"/>
    <cellStyle name="Normal 2 2 114 2 2 11 2 3" xfId="29010" xr:uid="{00000000-0005-0000-0000-000052710000}"/>
    <cellStyle name="Normal 2 2 114 2 2 11 3" xfId="29011" xr:uid="{00000000-0005-0000-0000-000053710000}"/>
    <cellStyle name="Normal 2 2 114 2 2 11 4" xfId="29012" xr:uid="{00000000-0005-0000-0000-000054710000}"/>
    <cellStyle name="Normal 2 2 114 2 2 11 5" xfId="29013" xr:uid="{00000000-0005-0000-0000-000055710000}"/>
    <cellStyle name="Normal 2 2 114 2 2 11 6" xfId="29014" xr:uid="{00000000-0005-0000-0000-000056710000}"/>
    <cellStyle name="Normal 2 2 114 2 2 12" xfId="29015" xr:uid="{00000000-0005-0000-0000-000057710000}"/>
    <cellStyle name="Normal 2 2 114 2 2 12 2" xfId="29016" xr:uid="{00000000-0005-0000-0000-000058710000}"/>
    <cellStyle name="Normal 2 2 114 2 2 12 2 2" xfId="29017" xr:uid="{00000000-0005-0000-0000-000059710000}"/>
    <cellStyle name="Normal 2 2 114 2 2 12 2 3" xfId="29018" xr:uid="{00000000-0005-0000-0000-00005A710000}"/>
    <cellStyle name="Normal 2 2 114 2 2 12 3" xfId="29019" xr:uid="{00000000-0005-0000-0000-00005B710000}"/>
    <cellStyle name="Normal 2 2 114 2 2 12 4" xfId="29020" xr:uid="{00000000-0005-0000-0000-00005C710000}"/>
    <cellStyle name="Normal 2 2 114 2 2 12 5" xfId="29021" xr:uid="{00000000-0005-0000-0000-00005D710000}"/>
    <cellStyle name="Normal 2 2 114 2 2 12 6" xfId="29022" xr:uid="{00000000-0005-0000-0000-00005E710000}"/>
    <cellStyle name="Normal 2 2 114 2 2 13" xfId="29023" xr:uid="{00000000-0005-0000-0000-00005F710000}"/>
    <cellStyle name="Normal 2 2 114 2 2 13 2" xfId="29024" xr:uid="{00000000-0005-0000-0000-000060710000}"/>
    <cellStyle name="Normal 2 2 114 2 2 13 2 2" xfId="29025" xr:uid="{00000000-0005-0000-0000-000061710000}"/>
    <cellStyle name="Normal 2 2 114 2 2 13 2 3" xfId="29026" xr:uid="{00000000-0005-0000-0000-000062710000}"/>
    <cellStyle name="Normal 2 2 114 2 2 13 3" xfId="29027" xr:uid="{00000000-0005-0000-0000-000063710000}"/>
    <cellStyle name="Normal 2 2 114 2 2 13 4" xfId="29028" xr:uid="{00000000-0005-0000-0000-000064710000}"/>
    <cellStyle name="Normal 2 2 114 2 2 13 5" xfId="29029" xr:uid="{00000000-0005-0000-0000-000065710000}"/>
    <cellStyle name="Normal 2 2 114 2 2 13 6" xfId="29030" xr:uid="{00000000-0005-0000-0000-000066710000}"/>
    <cellStyle name="Normal 2 2 114 2 2 14" xfId="29031" xr:uid="{00000000-0005-0000-0000-000067710000}"/>
    <cellStyle name="Normal 2 2 114 2 2 14 2" xfId="29032" xr:uid="{00000000-0005-0000-0000-000068710000}"/>
    <cellStyle name="Normal 2 2 114 2 2 15" xfId="29033" xr:uid="{00000000-0005-0000-0000-000069710000}"/>
    <cellStyle name="Normal 2 2 114 2 2 15 2" xfId="29034" xr:uid="{00000000-0005-0000-0000-00006A710000}"/>
    <cellStyle name="Normal 2 2 114 2 2 16" xfId="29035" xr:uid="{00000000-0005-0000-0000-00006B710000}"/>
    <cellStyle name="Normal 2 2 114 2 2 16 2" xfId="29036" xr:uid="{00000000-0005-0000-0000-00006C710000}"/>
    <cellStyle name="Normal 2 2 114 2 2 17" xfId="29037" xr:uid="{00000000-0005-0000-0000-00006D710000}"/>
    <cellStyle name="Normal 2 2 114 2 2 17 2" xfId="29038" xr:uid="{00000000-0005-0000-0000-00006E710000}"/>
    <cellStyle name="Normal 2 2 114 2 2 18" xfId="29039" xr:uid="{00000000-0005-0000-0000-00006F710000}"/>
    <cellStyle name="Normal 2 2 114 2 2 18 2" xfId="29040" xr:uid="{00000000-0005-0000-0000-000070710000}"/>
    <cellStyle name="Normal 2 2 114 2 2 18 2 2" xfId="29041" xr:uid="{00000000-0005-0000-0000-000071710000}"/>
    <cellStyle name="Normal 2 2 114 2 2 18 3" xfId="29042" xr:uid="{00000000-0005-0000-0000-000072710000}"/>
    <cellStyle name="Normal 2 2 114 2 2 18 4" xfId="29043" xr:uid="{00000000-0005-0000-0000-000073710000}"/>
    <cellStyle name="Normal 2 2 114 2 2 18 5" xfId="29044" xr:uid="{00000000-0005-0000-0000-000074710000}"/>
    <cellStyle name="Normal 2 2 114 2 2 19" xfId="29045" xr:uid="{00000000-0005-0000-0000-000075710000}"/>
    <cellStyle name="Normal 2 2 114 2 2 19 2" xfId="29046" xr:uid="{00000000-0005-0000-0000-000076710000}"/>
    <cellStyle name="Normal 2 2 114 2 2 19 3" xfId="29047" xr:uid="{00000000-0005-0000-0000-000077710000}"/>
    <cellStyle name="Normal 2 2 114 2 2 19 4" xfId="29048" xr:uid="{00000000-0005-0000-0000-000078710000}"/>
    <cellStyle name="Normal 2 2 114 2 2 2" xfId="29049" xr:uid="{00000000-0005-0000-0000-000079710000}"/>
    <cellStyle name="Normal 2 2 114 2 2 2 10" xfId="29050" xr:uid="{00000000-0005-0000-0000-00007A710000}"/>
    <cellStyle name="Normal 2 2 114 2 2 2 10 2" xfId="29051" xr:uid="{00000000-0005-0000-0000-00007B710000}"/>
    <cellStyle name="Normal 2 2 114 2 2 2 11" xfId="29052" xr:uid="{00000000-0005-0000-0000-00007C710000}"/>
    <cellStyle name="Normal 2 2 114 2 2 2 11 2" xfId="29053" xr:uid="{00000000-0005-0000-0000-00007D710000}"/>
    <cellStyle name="Normal 2 2 114 2 2 2 12" xfId="29054" xr:uid="{00000000-0005-0000-0000-00007E710000}"/>
    <cellStyle name="Normal 2 2 114 2 2 2 12 2" xfId="29055" xr:uid="{00000000-0005-0000-0000-00007F710000}"/>
    <cellStyle name="Normal 2 2 114 2 2 2 12 2 2" xfId="29056" xr:uid="{00000000-0005-0000-0000-000080710000}"/>
    <cellStyle name="Normal 2 2 114 2 2 2 12 2 3" xfId="29057" xr:uid="{00000000-0005-0000-0000-000081710000}"/>
    <cellStyle name="Normal 2 2 114 2 2 2 12 3" xfId="29058" xr:uid="{00000000-0005-0000-0000-000082710000}"/>
    <cellStyle name="Normal 2 2 114 2 2 2 12 4" xfId="29059" xr:uid="{00000000-0005-0000-0000-000083710000}"/>
    <cellStyle name="Normal 2 2 114 2 2 2 12 5" xfId="29060" xr:uid="{00000000-0005-0000-0000-000084710000}"/>
    <cellStyle name="Normal 2 2 114 2 2 2 12 6" xfId="29061" xr:uid="{00000000-0005-0000-0000-000085710000}"/>
    <cellStyle name="Normal 2 2 114 2 2 2 13" xfId="29062" xr:uid="{00000000-0005-0000-0000-000086710000}"/>
    <cellStyle name="Normal 2 2 114 2 2 2 13 2" xfId="29063" xr:uid="{00000000-0005-0000-0000-000087710000}"/>
    <cellStyle name="Normal 2 2 114 2 2 2 13 2 2" xfId="29064" xr:uid="{00000000-0005-0000-0000-000088710000}"/>
    <cellStyle name="Normal 2 2 114 2 2 2 13 2 3" xfId="29065" xr:uid="{00000000-0005-0000-0000-000089710000}"/>
    <cellStyle name="Normal 2 2 114 2 2 2 13 3" xfId="29066" xr:uid="{00000000-0005-0000-0000-00008A710000}"/>
    <cellStyle name="Normal 2 2 114 2 2 2 13 4" xfId="29067" xr:uid="{00000000-0005-0000-0000-00008B710000}"/>
    <cellStyle name="Normal 2 2 114 2 2 2 13 5" xfId="29068" xr:uid="{00000000-0005-0000-0000-00008C710000}"/>
    <cellStyle name="Normal 2 2 114 2 2 2 13 6" xfId="29069" xr:uid="{00000000-0005-0000-0000-00008D710000}"/>
    <cellStyle name="Normal 2 2 114 2 2 2 14" xfId="29070" xr:uid="{00000000-0005-0000-0000-00008E710000}"/>
    <cellStyle name="Normal 2 2 114 2 2 2 14 2" xfId="29071" xr:uid="{00000000-0005-0000-0000-00008F710000}"/>
    <cellStyle name="Normal 2 2 114 2 2 2 14 2 2" xfId="29072" xr:uid="{00000000-0005-0000-0000-000090710000}"/>
    <cellStyle name="Normal 2 2 114 2 2 2 14 2 3" xfId="29073" xr:uid="{00000000-0005-0000-0000-000091710000}"/>
    <cellStyle name="Normal 2 2 114 2 2 2 14 3" xfId="29074" xr:uid="{00000000-0005-0000-0000-000092710000}"/>
    <cellStyle name="Normal 2 2 114 2 2 2 14 4" xfId="29075" xr:uid="{00000000-0005-0000-0000-000093710000}"/>
    <cellStyle name="Normal 2 2 114 2 2 2 14 5" xfId="29076" xr:uid="{00000000-0005-0000-0000-000094710000}"/>
    <cellStyle name="Normal 2 2 114 2 2 2 14 6" xfId="29077" xr:uid="{00000000-0005-0000-0000-000095710000}"/>
    <cellStyle name="Normal 2 2 114 2 2 2 15" xfId="29078" xr:uid="{00000000-0005-0000-0000-000096710000}"/>
    <cellStyle name="Normal 2 2 114 2 2 2 15 2" xfId="29079" xr:uid="{00000000-0005-0000-0000-000097710000}"/>
    <cellStyle name="Normal 2 2 114 2 2 2 15 2 2" xfId="29080" xr:uid="{00000000-0005-0000-0000-000098710000}"/>
    <cellStyle name="Normal 2 2 114 2 2 2 15 2 3" xfId="29081" xr:uid="{00000000-0005-0000-0000-000099710000}"/>
    <cellStyle name="Normal 2 2 114 2 2 2 15 3" xfId="29082" xr:uid="{00000000-0005-0000-0000-00009A710000}"/>
    <cellStyle name="Normal 2 2 114 2 2 2 15 4" xfId="29083" xr:uid="{00000000-0005-0000-0000-00009B710000}"/>
    <cellStyle name="Normal 2 2 114 2 2 2 15 5" xfId="29084" xr:uid="{00000000-0005-0000-0000-00009C710000}"/>
    <cellStyle name="Normal 2 2 114 2 2 2 15 6" xfId="29085" xr:uid="{00000000-0005-0000-0000-00009D710000}"/>
    <cellStyle name="Normal 2 2 114 2 2 2 16" xfId="29086" xr:uid="{00000000-0005-0000-0000-00009E710000}"/>
    <cellStyle name="Normal 2 2 114 2 2 2 16 2" xfId="29087" xr:uid="{00000000-0005-0000-0000-00009F710000}"/>
    <cellStyle name="Normal 2 2 114 2 2 2 16 2 2" xfId="29088" xr:uid="{00000000-0005-0000-0000-0000A0710000}"/>
    <cellStyle name="Normal 2 2 114 2 2 2 16 3" xfId="29089" xr:uid="{00000000-0005-0000-0000-0000A1710000}"/>
    <cellStyle name="Normal 2 2 114 2 2 2 16 4" xfId="29090" xr:uid="{00000000-0005-0000-0000-0000A2710000}"/>
    <cellStyle name="Normal 2 2 114 2 2 2 17" xfId="29091" xr:uid="{00000000-0005-0000-0000-0000A3710000}"/>
    <cellStyle name="Normal 2 2 114 2 2 2 17 2" xfId="29092" xr:uid="{00000000-0005-0000-0000-0000A4710000}"/>
    <cellStyle name="Normal 2 2 114 2 2 2 18" xfId="29093" xr:uid="{00000000-0005-0000-0000-0000A5710000}"/>
    <cellStyle name="Normal 2 2 114 2 2 2 2" xfId="29094" xr:uid="{00000000-0005-0000-0000-0000A6710000}"/>
    <cellStyle name="Normal 2 2 114 2 2 2 2 10" xfId="29095" xr:uid="{00000000-0005-0000-0000-0000A7710000}"/>
    <cellStyle name="Normal 2 2 114 2 2 2 2 11" xfId="29096" xr:uid="{00000000-0005-0000-0000-0000A8710000}"/>
    <cellStyle name="Normal 2 2 114 2 2 2 2 2" xfId="29097" xr:uid="{00000000-0005-0000-0000-0000A9710000}"/>
    <cellStyle name="Normal 2 2 114 2 2 2 2 2 2" xfId="29098" xr:uid="{00000000-0005-0000-0000-0000AA710000}"/>
    <cellStyle name="Normal 2 2 114 2 2 2 2 2 2 2" xfId="29099" xr:uid="{00000000-0005-0000-0000-0000AB710000}"/>
    <cellStyle name="Normal 2 2 114 2 2 2 2 2 2 2 2" xfId="29100" xr:uid="{00000000-0005-0000-0000-0000AC710000}"/>
    <cellStyle name="Normal 2 2 114 2 2 2 2 2 2 3" xfId="29101" xr:uid="{00000000-0005-0000-0000-0000AD710000}"/>
    <cellStyle name="Normal 2 2 114 2 2 2 2 2 2 4" xfId="29102" xr:uid="{00000000-0005-0000-0000-0000AE710000}"/>
    <cellStyle name="Normal 2 2 114 2 2 2 2 2 3" xfId="29103" xr:uid="{00000000-0005-0000-0000-0000AF710000}"/>
    <cellStyle name="Normal 2 2 114 2 2 2 2 2 3 2" xfId="29104" xr:uid="{00000000-0005-0000-0000-0000B0710000}"/>
    <cellStyle name="Normal 2 2 114 2 2 2 2 2 4" xfId="29105" xr:uid="{00000000-0005-0000-0000-0000B1710000}"/>
    <cellStyle name="Normal 2 2 114 2 2 2 2 2 4 2" xfId="29106" xr:uid="{00000000-0005-0000-0000-0000B2710000}"/>
    <cellStyle name="Normal 2 2 114 2 2 2 2 2 5" xfId="29107" xr:uid="{00000000-0005-0000-0000-0000B3710000}"/>
    <cellStyle name="Normal 2 2 114 2 2 2 2 3" xfId="29108" xr:uid="{00000000-0005-0000-0000-0000B4710000}"/>
    <cellStyle name="Normal 2 2 114 2 2 2 2 3 2" xfId="29109" xr:uid="{00000000-0005-0000-0000-0000B5710000}"/>
    <cellStyle name="Normal 2 2 114 2 2 2 2 4" xfId="29110" xr:uid="{00000000-0005-0000-0000-0000B6710000}"/>
    <cellStyle name="Normal 2 2 114 2 2 2 2 4 2" xfId="29111" xr:uid="{00000000-0005-0000-0000-0000B7710000}"/>
    <cellStyle name="Normal 2 2 114 2 2 2 2 5" xfId="29112" xr:uid="{00000000-0005-0000-0000-0000B8710000}"/>
    <cellStyle name="Normal 2 2 114 2 2 2 2 5 2" xfId="29113" xr:uid="{00000000-0005-0000-0000-0000B9710000}"/>
    <cellStyle name="Normal 2 2 114 2 2 2 2 6" xfId="29114" xr:uid="{00000000-0005-0000-0000-0000BA710000}"/>
    <cellStyle name="Normal 2 2 114 2 2 2 2 6 2" xfId="29115" xr:uid="{00000000-0005-0000-0000-0000BB710000}"/>
    <cellStyle name="Normal 2 2 114 2 2 2 2 7" xfId="29116" xr:uid="{00000000-0005-0000-0000-0000BC710000}"/>
    <cellStyle name="Normal 2 2 114 2 2 2 2 7 2" xfId="29117" xr:uid="{00000000-0005-0000-0000-0000BD710000}"/>
    <cellStyle name="Normal 2 2 114 2 2 2 2 7 2 2" xfId="29118" xr:uid="{00000000-0005-0000-0000-0000BE710000}"/>
    <cellStyle name="Normal 2 2 114 2 2 2 2 7 3" xfId="29119" xr:uid="{00000000-0005-0000-0000-0000BF710000}"/>
    <cellStyle name="Normal 2 2 114 2 2 2 2 7 4" xfId="29120" xr:uid="{00000000-0005-0000-0000-0000C0710000}"/>
    <cellStyle name="Normal 2 2 114 2 2 2 2 7 5" xfId="29121" xr:uid="{00000000-0005-0000-0000-0000C1710000}"/>
    <cellStyle name="Normal 2 2 114 2 2 2 2 8" xfId="29122" xr:uid="{00000000-0005-0000-0000-0000C2710000}"/>
    <cellStyle name="Normal 2 2 114 2 2 2 2 8 2" xfId="29123" xr:uid="{00000000-0005-0000-0000-0000C3710000}"/>
    <cellStyle name="Normal 2 2 114 2 2 2 2 8 3" xfId="29124" xr:uid="{00000000-0005-0000-0000-0000C4710000}"/>
    <cellStyle name="Normal 2 2 114 2 2 2 2 8 4" xfId="29125" xr:uid="{00000000-0005-0000-0000-0000C5710000}"/>
    <cellStyle name="Normal 2 2 114 2 2 2 2 9" xfId="29126" xr:uid="{00000000-0005-0000-0000-0000C6710000}"/>
    <cellStyle name="Normal 2 2 114 2 2 2 3" xfId="29127" xr:uid="{00000000-0005-0000-0000-0000C7710000}"/>
    <cellStyle name="Normal 2 2 114 2 2 2 3 2" xfId="29128" xr:uid="{00000000-0005-0000-0000-0000C8710000}"/>
    <cellStyle name="Normal 2 2 114 2 2 2 4" xfId="29129" xr:uid="{00000000-0005-0000-0000-0000C9710000}"/>
    <cellStyle name="Normal 2 2 114 2 2 2 4 2" xfId="29130" xr:uid="{00000000-0005-0000-0000-0000CA710000}"/>
    <cellStyle name="Normal 2 2 114 2 2 2 5" xfId="29131" xr:uid="{00000000-0005-0000-0000-0000CB710000}"/>
    <cellStyle name="Normal 2 2 114 2 2 2 5 2" xfId="29132" xr:uid="{00000000-0005-0000-0000-0000CC710000}"/>
    <cellStyle name="Normal 2 2 114 2 2 2 6" xfId="29133" xr:uid="{00000000-0005-0000-0000-0000CD710000}"/>
    <cellStyle name="Normal 2 2 114 2 2 2 6 2" xfId="29134" xr:uid="{00000000-0005-0000-0000-0000CE710000}"/>
    <cellStyle name="Normal 2 2 114 2 2 2 7" xfId="29135" xr:uid="{00000000-0005-0000-0000-0000CF710000}"/>
    <cellStyle name="Normal 2 2 114 2 2 2 7 2" xfId="29136" xr:uid="{00000000-0005-0000-0000-0000D0710000}"/>
    <cellStyle name="Normal 2 2 114 2 2 2 8" xfId="29137" xr:uid="{00000000-0005-0000-0000-0000D1710000}"/>
    <cellStyle name="Normal 2 2 114 2 2 2 8 2" xfId="29138" xr:uid="{00000000-0005-0000-0000-0000D2710000}"/>
    <cellStyle name="Normal 2 2 114 2 2 2 9" xfId="29139" xr:uid="{00000000-0005-0000-0000-0000D3710000}"/>
    <cellStyle name="Normal 2 2 114 2 2 2 9 2" xfId="29140" xr:uid="{00000000-0005-0000-0000-0000D4710000}"/>
    <cellStyle name="Normal 2 2 114 2 2 20" xfId="29141" xr:uid="{00000000-0005-0000-0000-0000D5710000}"/>
    <cellStyle name="Normal 2 2 114 2 2 21" xfId="29142" xr:uid="{00000000-0005-0000-0000-0000D6710000}"/>
    <cellStyle name="Normal 2 2 114 2 2 22" xfId="29143" xr:uid="{00000000-0005-0000-0000-0000D7710000}"/>
    <cellStyle name="Normal 2 2 114 2 2 3" xfId="29144" xr:uid="{00000000-0005-0000-0000-0000D8710000}"/>
    <cellStyle name="Normal 2 2 114 2 2 3 2" xfId="29145" xr:uid="{00000000-0005-0000-0000-0000D9710000}"/>
    <cellStyle name="Normal 2 2 114 2 2 4" xfId="29146" xr:uid="{00000000-0005-0000-0000-0000DA710000}"/>
    <cellStyle name="Normal 2 2 114 2 2 4 2" xfId="29147" xr:uid="{00000000-0005-0000-0000-0000DB710000}"/>
    <cellStyle name="Normal 2 2 114 2 2 5" xfId="29148" xr:uid="{00000000-0005-0000-0000-0000DC710000}"/>
    <cellStyle name="Normal 2 2 114 2 2 5 2" xfId="29149" xr:uid="{00000000-0005-0000-0000-0000DD710000}"/>
    <cellStyle name="Normal 2 2 114 2 2 5 2 2" xfId="29150" xr:uid="{00000000-0005-0000-0000-0000DE710000}"/>
    <cellStyle name="Normal 2 2 114 2 2 5 2 3" xfId="29151" xr:uid="{00000000-0005-0000-0000-0000DF710000}"/>
    <cellStyle name="Normal 2 2 114 2 2 5 3" xfId="29152" xr:uid="{00000000-0005-0000-0000-0000E0710000}"/>
    <cellStyle name="Normal 2 2 114 2 2 5 4" xfId="29153" xr:uid="{00000000-0005-0000-0000-0000E1710000}"/>
    <cellStyle name="Normal 2 2 114 2 2 5 5" xfId="29154" xr:uid="{00000000-0005-0000-0000-0000E2710000}"/>
    <cellStyle name="Normal 2 2 114 2 2 5 6" xfId="29155" xr:uid="{00000000-0005-0000-0000-0000E3710000}"/>
    <cellStyle name="Normal 2 2 114 2 2 6" xfId="29156" xr:uid="{00000000-0005-0000-0000-0000E4710000}"/>
    <cellStyle name="Normal 2 2 114 2 2 6 2" xfId="29157" xr:uid="{00000000-0005-0000-0000-0000E5710000}"/>
    <cellStyle name="Normal 2 2 114 2 2 6 2 2" xfId="29158" xr:uid="{00000000-0005-0000-0000-0000E6710000}"/>
    <cellStyle name="Normal 2 2 114 2 2 6 2 3" xfId="29159" xr:uid="{00000000-0005-0000-0000-0000E7710000}"/>
    <cellStyle name="Normal 2 2 114 2 2 6 3" xfId="29160" xr:uid="{00000000-0005-0000-0000-0000E8710000}"/>
    <cellStyle name="Normal 2 2 114 2 2 6 4" xfId="29161" xr:uid="{00000000-0005-0000-0000-0000E9710000}"/>
    <cellStyle name="Normal 2 2 114 2 2 6 5" xfId="29162" xr:uid="{00000000-0005-0000-0000-0000EA710000}"/>
    <cellStyle name="Normal 2 2 114 2 2 6 6" xfId="29163" xr:uid="{00000000-0005-0000-0000-0000EB710000}"/>
    <cellStyle name="Normal 2 2 114 2 2 7" xfId="29164" xr:uid="{00000000-0005-0000-0000-0000EC710000}"/>
    <cellStyle name="Normal 2 2 114 2 2 7 2" xfId="29165" xr:uid="{00000000-0005-0000-0000-0000ED710000}"/>
    <cellStyle name="Normal 2 2 114 2 2 7 2 2" xfId="29166" xr:uid="{00000000-0005-0000-0000-0000EE710000}"/>
    <cellStyle name="Normal 2 2 114 2 2 7 2 3" xfId="29167" xr:uid="{00000000-0005-0000-0000-0000EF710000}"/>
    <cellStyle name="Normal 2 2 114 2 2 7 3" xfId="29168" xr:uid="{00000000-0005-0000-0000-0000F0710000}"/>
    <cellStyle name="Normal 2 2 114 2 2 7 4" xfId="29169" xr:uid="{00000000-0005-0000-0000-0000F1710000}"/>
    <cellStyle name="Normal 2 2 114 2 2 7 5" xfId="29170" xr:uid="{00000000-0005-0000-0000-0000F2710000}"/>
    <cellStyle name="Normal 2 2 114 2 2 7 6" xfId="29171" xr:uid="{00000000-0005-0000-0000-0000F3710000}"/>
    <cellStyle name="Normal 2 2 114 2 2 8" xfId="29172" xr:uid="{00000000-0005-0000-0000-0000F4710000}"/>
    <cellStyle name="Normal 2 2 114 2 2 8 2" xfId="29173" xr:uid="{00000000-0005-0000-0000-0000F5710000}"/>
    <cellStyle name="Normal 2 2 114 2 2 8 2 2" xfId="29174" xr:uid="{00000000-0005-0000-0000-0000F6710000}"/>
    <cellStyle name="Normal 2 2 114 2 2 8 2 3" xfId="29175" xr:uid="{00000000-0005-0000-0000-0000F7710000}"/>
    <cellStyle name="Normal 2 2 114 2 2 8 3" xfId="29176" xr:uid="{00000000-0005-0000-0000-0000F8710000}"/>
    <cellStyle name="Normal 2 2 114 2 2 8 4" xfId="29177" xr:uid="{00000000-0005-0000-0000-0000F9710000}"/>
    <cellStyle name="Normal 2 2 114 2 2 8 5" xfId="29178" xr:uid="{00000000-0005-0000-0000-0000FA710000}"/>
    <cellStyle name="Normal 2 2 114 2 2 8 6" xfId="29179" xr:uid="{00000000-0005-0000-0000-0000FB710000}"/>
    <cellStyle name="Normal 2 2 114 2 2 9" xfId="29180" xr:uid="{00000000-0005-0000-0000-0000FC710000}"/>
    <cellStyle name="Normal 2 2 114 2 2 9 2" xfId="29181" xr:uid="{00000000-0005-0000-0000-0000FD710000}"/>
    <cellStyle name="Normal 2 2 114 2 2 9 2 2" xfId="29182" xr:uid="{00000000-0005-0000-0000-0000FE710000}"/>
    <cellStyle name="Normal 2 2 114 2 2 9 2 3" xfId="29183" xr:uid="{00000000-0005-0000-0000-0000FF710000}"/>
    <cellStyle name="Normal 2 2 114 2 2 9 3" xfId="29184" xr:uid="{00000000-0005-0000-0000-000000720000}"/>
    <cellStyle name="Normal 2 2 114 2 2 9 4" xfId="29185" xr:uid="{00000000-0005-0000-0000-000001720000}"/>
    <cellStyle name="Normal 2 2 114 2 2 9 5" xfId="29186" xr:uid="{00000000-0005-0000-0000-000002720000}"/>
    <cellStyle name="Normal 2 2 114 2 2 9 6" xfId="29187" xr:uid="{00000000-0005-0000-0000-000003720000}"/>
    <cellStyle name="Normal 2 2 114 2 20" xfId="29188" xr:uid="{00000000-0005-0000-0000-000004720000}"/>
    <cellStyle name="Normal 2 2 114 2 20 2" xfId="29189" xr:uid="{00000000-0005-0000-0000-000005720000}"/>
    <cellStyle name="Normal 2 2 114 2 20 2 2" xfId="29190" xr:uid="{00000000-0005-0000-0000-000006720000}"/>
    <cellStyle name="Normal 2 2 114 2 20 2 3" xfId="29191" xr:uid="{00000000-0005-0000-0000-000007720000}"/>
    <cellStyle name="Normal 2 2 114 2 20 3" xfId="29192" xr:uid="{00000000-0005-0000-0000-000008720000}"/>
    <cellStyle name="Normal 2 2 114 2 20 4" xfId="29193" xr:uid="{00000000-0005-0000-0000-000009720000}"/>
    <cellStyle name="Normal 2 2 114 2 20 5" xfId="29194" xr:uid="{00000000-0005-0000-0000-00000A720000}"/>
    <cellStyle name="Normal 2 2 114 2 20 6" xfId="29195" xr:uid="{00000000-0005-0000-0000-00000B720000}"/>
    <cellStyle name="Normal 2 2 114 2 21" xfId="29196" xr:uid="{00000000-0005-0000-0000-00000C720000}"/>
    <cellStyle name="Normal 2 2 114 2 21 2" xfId="29197" xr:uid="{00000000-0005-0000-0000-00000D720000}"/>
    <cellStyle name="Normal 2 2 114 2 21 2 2" xfId="29198" xr:uid="{00000000-0005-0000-0000-00000E720000}"/>
    <cellStyle name="Normal 2 2 114 2 21 2 3" xfId="29199" xr:uid="{00000000-0005-0000-0000-00000F720000}"/>
    <cellStyle name="Normal 2 2 114 2 21 3" xfId="29200" xr:uid="{00000000-0005-0000-0000-000010720000}"/>
    <cellStyle name="Normal 2 2 114 2 21 4" xfId="29201" xr:uid="{00000000-0005-0000-0000-000011720000}"/>
    <cellStyle name="Normal 2 2 114 2 21 5" xfId="29202" xr:uid="{00000000-0005-0000-0000-000012720000}"/>
    <cellStyle name="Normal 2 2 114 2 21 6" xfId="29203" xr:uid="{00000000-0005-0000-0000-000013720000}"/>
    <cellStyle name="Normal 2 2 114 2 22" xfId="29204" xr:uid="{00000000-0005-0000-0000-000014720000}"/>
    <cellStyle name="Normal 2 2 114 2 22 2" xfId="29205" xr:uid="{00000000-0005-0000-0000-000015720000}"/>
    <cellStyle name="Normal 2 2 114 2 22 2 2" xfId="29206" xr:uid="{00000000-0005-0000-0000-000016720000}"/>
    <cellStyle name="Normal 2 2 114 2 22 2 3" xfId="29207" xr:uid="{00000000-0005-0000-0000-000017720000}"/>
    <cellStyle name="Normal 2 2 114 2 22 3" xfId="29208" xr:uid="{00000000-0005-0000-0000-000018720000}"/>
    <cellStyle name="Normal 2 2 114 2 22 4" xfId="29209" xr:uid="{00000000-0005-0000-0000-000019720000}"/>
    <cellStyle name="Normal 2 2 114 2 22 5" xfId="29210" xr:uid="{00000000-0005-0000-0000-00001A720000}"/>
    <cellStyle name="Normal 2 2 114 2 22 6" xfId="29211" xr:uid="{00000000-0005-0000-0000-00001B720000}"/>
    <cellStyle name="Normal 2 2 114 2 23" xfId="29212" xr:uid="{00000000-0005-0000-0000-00001C720000}"/>
    <cellStyle name="Normal 2 2 114 2 23 2" xfId="29213" xr:uid="{00000000-0005-0000-0000-00001D720000}"/>
    <cellStyle name="Normal 2 2 114 2 23 2 2" xfId="29214" xr:uid="{00000000-0005-0000-0000-00001E720000}"/>
    <cellStyle name="Normal 2 2 114 2 23 2 3" xfId="29215" xr:uid="{00000000-0005-0000-0000-00001F720000}"/>
    <cellStyle name="Normal 2 2 114 2 23 3" xfId="29216" xr:uid="{00000000-0005-0000-0000-000020720000}"/>
    <cellStyle name="Normal 2 2 114 2 23 4" xfId="29217" xr:uid="{00000000-0005-0000-0000-000021720000}"/>
    <cellStyle name="Normal 2 2 114 2 23 5" xfId="29218" xr:uid="{00000000-0005-0000-0000-000022720000}"/>
    <cellStyle name="Normal 2 2 114 2 23 6" xfId="29219" xr:uid="{00000000-0005-0000-0000-000023720000}"/>
    <cellStyle name="Normal 2 2 114 2 24" xfId="29220" xr:uid="{00000000-0005-0000-0000-000024720000}"/>
    <cellStyle name="Normal 2 2 114 2 24 2" xfId="29221" xr:uid="{00000000-0005-0000-0000-000025720000}"/>
    <cellStyle name="Normal 2 2 114 2 24 2 2" xfId="29222" xr:uid="{00000000-0005-0000-0000-000026720000}"/>
    <cellStyle name="Normal 2 2 114 2 24 3" xfId="29223" xr:uid="{00000000-0005-0000-0000-000027720000}"/>
    <cellStyle name="Normal 2 2 114 2 24 4" xfId="29224" xr:uid="{00000000-0005-0000-0000-000028720000}"/>
    <cellStyle name="Normal 2 2 114 2 25" xfId="29225" xr:uid="{00000000-0005-0000-0000-000029720000}"/>
    <cellStyle name="Normal 2 2 114 2 25 2" xfId="29226" xr:uid="{00000000-0005-0000-0000-00002A720000}"/>
    <cellStyle name="Normal 2 2 114 2 26" xfId="29227" xr:uid="{00000000-0005-0000-0000-00002B720000}"/>
    <cellStyle name="Normal 2 2 114 2 3" xfId="29228" xr:uid="{00000000-0005-0000-0000-00002C720000}"/>
    <cellStyle name="Normal 2 2 114 2 3 2" xfId="29229" xr:uid="{00000000-0005-0000-0000-00002D720000}"/>
    <cellStyle name="Normal 2 2 114 2 4" xfId="29230" xr:uid="{00000000-0005-0000-0000-00002E720000}"/>
    <cellStyle name="Normal 2 2 114 2 4 2" xfId="29231" xr:uid="{00000000-0005-0000-0000-00002F720000}"/>
    <cellStyle name="Normal 2 2 114 2 5" xfId="29232" xr:uid="{00000000-0005-0000-0000-000030720000}"/>
    <cellStyle name="Normal 2 2 114 2 5 2" xfId="29233" xr:uid="{00000000-0005-0000-0000-000031720000}"/>
    <cellStyle name="Normal 2 2 114 2 6" xfId="29234" xr:uid="{00000000-0005-0000-0000-000032720000}"/>
    <cellStyle name="Normal 2 2 114 2 6 10" xfId="29235" xr:uid="{00000000-0005-0000-0000-000033720000}"/>
    <cellStyle name="Normal 2 2 114 2 6 10 2" xfId="29236" xr:uid="{00000000-0005-0000-0000-000034720000}"/>
    <cellStyle name="Normal 2 2 114 2 6 10 2 2" xfId="29237" xr:uid="{00000000-0005-0000-0000-000035720000}"/>
    <cellStyle name="Normal 2 2 114 2 6 10 2 3" xfId="29238" xr:uid="{00000000-0005-0000-0000-000036720000}"/>
    <cellStyle name="Normal 2 2 114 2 6 10 3" xfId="29239" xr:uid="{00000000-0005-0000-0000-000037720000}"/>
    <cellStyle name="Normal 2 2 114 2 6 10 4" xfId="29240" xr:uid="{00000000-0005-0000-0000-000038720000}"/>
    <cellStyle name="Normal 2 2 114 2 6 10 5" xfId="29241" xr:uid="{00000000-0005-0000-0000-000039720000}"/>
    <cellStyle name="Normal 2 2 114 2 6 10 6" xfId="29242" xr:uid="{00000000-0005-0000-0000-00003A720000}"/>
    <cellStyle name="Normal 2 2 114 2 6 11" xfId="29243" xr:uid="{00000000-0005-0000-0000-00003B720000}"/>
    <cellStyle name="Normal 2 2 114 2 6 11 2" xfId="29244" xr:uid="{00000000-0005-0000-0000-00003C720000}"/>
    <cellStyle name="Normal 2 2 114 2 6 11 2 2" xfId="29245" xr:uid="{00000000-0005-0000-0000-00003D720000}"/>
    <cellStyle name="Normal 2 2 114 2 6 11 2 3" xfId="29246" xr:uid="{00000000-0005-0000-0000-00003E720000}"/>
    <cellStyle name="Normal 2 2 114 2 6 11 3" xfId="29247" xr:uid="{00000000-0005-0000-0000-00003F720000}"/>
    <cellStyle name="Normal 2 2 114 2 6 11 4" xfId="29248" xr:uid="{00000000-0005-0000-0000-000040720000}"/>
    <cellStyle name="Normal 2 2 114 2 6 11 5" xfId="29249" xr:uid="{00000000-0005-0000-0000-000041720000}"/>
    <cellStyle name="Normal 2 2 114 2 6 11 6" xfId="29250" xr:uid="{00000000-0005-0000-0000-000042720000}"/>
    <cellStyle name="Normal 2 2 114 2 6 12" xfId="29251" xr:uid="{00000000-0005-0000-0000-000043720000}"/>
    <cellStyle name="Normal 2 2 114 2 6 12 2" xfId="29252" xr:uid="{00000000-0005-0000-0000-000044720000}"/>
    <cellStyle name="Normal 2 2 114 2 6 12 2 2" xfId="29253" xr:uid="{00000000-0005-0000-0000-000045720000}"/>
    <cellStyle name="Normal 2 2 114 2 6 12 3" xfId="29254" xr:uid="{00000000-0005-0000-0000-000046720000}"/>
    <cellStyle name="Normal 2 2 114 2 6 12 3 2" xfId="29255" xr:uid="{00000000-0005-0000-0000-000047720000}"/>
    <cellStyle name="Normal 2 2 114 2 6 12 3 3" xfId="29256" xr:uid="{00000000-0005-0000-0000-000048720000}"/>
    <cellStyle name="Normal 2 2 114 2 6 12 4" xfId="29257" xr:uid="{00000000-0005-0000-0000-000049720000}"/>
    <cellStyle name="Normal 2 2 114 2 6 12 5" xfId="29258" xr:uid="{00000000-0005-0000-0000-00004A720000}"/>
    <cellStyle name="Normal 2 2 114 2 6 12 6" xfId="29259" xr:uid="{00000000-0005-0000-0000-00004B720000}"/>
    <cellStyle name="Normal 2 2 114 2 6 12 7" xfId="29260" xr:uid="{00000000-0005-0000-0000-00004C720000}"/>
    <cellStyle name="Normal 2 2 114 2 6 13" xfId="29261" xr:uid="{00000000-0005-0000-0000-00004D720000}"/>
    <cellStyle name="Normal 2 2 114 2 6 13 2" xfId="29262" xr:uid="{00000000-0005-0000-0000-00004E720000}"/>
    <cellStyle name="Normal 2 2 114 2 6 14" xfId="29263" xr:uid="{00000000-0005-0000-0000-00004F720000}"/>
    <cellStyle name="Normal 2 2 114 2 6 14 2" xfId="29264" xr:uid="{00000000-0005-0000-0000-000050720000}"/>
    <cellStyle name="Normal 2 2 114 2 6 15" xfId="29265" xr:uid="{00000000-0005-0000-0000-000051720000}"/>
    <cellStyle name="Normal 2 2 114 2 6 15 2" xfId="29266" xr:uid="{00000000-0005-0000-0000-000052720000}"/>
    <cellStyle name="Normal 2 2 114 2 6 16" xfId="29267" xr:uid="{00000000-0005-0000-0000-000053720000}"/>
    <cellStyle name="Normal 2 2 114 2 6 2" xfId="29268" xr:uid="{00000000-0005-0000-0000-000054720000}"/>
    <cellStyle name="Normal 2 2 114 2 6 2 10" xfId="29269" xr:uid="{00000000-0005-0000-0000-000055720000}"/>
    <cellStyle name="Normal 2 2 114 2 6 2 11" xfId="29270" xr:uid="{00000000-0005-0000-0000-000056720000}"/>
    <cellStyle name="Normal 2 2 114 2 6 2 2" xfId="29271" xr:uid="{00000000-0005-0000-0000-000057720000}"/>
    <cellStyle name="Normal 2 2 114 2 6 2 2 2" xfId="29272" xr:uid="{00000000-0005-0000-0000-000058720000}"/>
    <cellStyle name="Normal 2 2 114 2 6 2 2 2 2" xfId="29273" xr:uid="{00000000-0005-0000-0000-000059720000}"/>
    <cellStyle name="Normal 2 2 114 2 6 2 2 2 2 2" xfId="29274" xr:uid="{00000000-0005-0000-0000-00005A720000}"/>
    <cellStyle name="Normal 2 2 114 2 6 2 2 2 2 3" xfId="29275" xr:uid="{00000000-0005-0000-0000-00005B720000}"/>
    <cellStyle name="Normal 2 2 114 2 6 2 2 2 3" xfId="29276" xr:uid="{00000000-0005-0000-0000-00005C720000}"/>
    <cellStyle name="Normal 2 2 114 2 6 2 2 2 4" xfId="29277" xr:uid="{00000000-0005-0000-0000-00005D720000}"/>
    <cellStyle name="Normal 2 2 114 2 6 2 2 2 5" xfId="29278" xr:uid="{00000000-0005-0000-0000-00005E720000}"/>
    <cellStyle name="Normal 2 2 114 2 6 2 2 2 6" xfId="29279" xr:uid="{00000000-0005-0000-0000-00005F720000}"/>
    <cellStyle name="Normal 2 2 114 2 6 2 2 3" xfId="29280" xr:uid="{00000000-0005-0000-0000-000060720000}"/>
    <cellStyle name="Normal 2 2 114 2 6 2 3" xfId="29281" xr:uid="{00000000-0005-0000-0000-000061720000}"/>
    <cellStyle name="Normal 2 2 114 2 6 2 3 2" xfId="29282" xr:uid="{00000000-0005-0000-0000-000062720000}"/>
    <cellStyle name="Normal 2 2 114 2 6 2 3 2 2" xfId="29283" xr:uid="{00000000-0005-0000-0000-000063720000}"/>
    <cellStyle name="Normal 2 2 114 2 6 2 3 2 3" xfId="29284" xr:uid="{00000000-0005-0000-0000-000064720000}"/>
    <cellStyle name="Normal 2 2 114 2 6 2 3 3" xfId="29285" xr:uid="{00000000-0005-0000-0000-000065720000}"/>
    <cellStyle name="Normal 2 2 114 2 6 2 3 4" xfId="29286" xr:uid="{00000000-0005-0000-0000-000066720000}"/>
    <cellStyle name="Normal 2 2 114 2 6 2 3 5" xfId="29287" xr:uid="{00000000-0005-0000-0000-000067720000}"/>
    <cellStyle name="Normal 2 2 114 2 6 2 3 6" xfId="29288" xr:uid="{00000000-0005-0000-0000-000068720000}"/>
    <cellStyle name="Normal 2 2 114 2 6 2 4" xfId="29289" xr:uid="{00000000-0005-0000-0000-000069720000}"/>
    <cellStyle name="Normal 2 2 114 2 6 2 4 2" xfId="29290" xr:uid="{00000000-0005-0000-0000-00006A720000}"/>
    <cellStyle name="Normal 2 2 114 2 6 2 4 2 2" xfId="29291" xr:uid="{00000000-0005-0000-0000-00006B720000}"/>
    <cellStyle name="Normal 2 2 114 2 6 2 4 2 3" xfId="29292" xr:uid="{00000000-0005-0000-0000-00006C720000}"/>
    <cellStyle name="Normal 2 2 114 2 6 2 4 3" xfId="29293" xr:uid="{00000000-0005-0000-0000-00006D720000}"/>
    <cellStyle name="Normal 2 2 114 2 6 2 4 4" xfId="29294" xr:uid="{00000000-0005-0000-0000-00006E720000}"/>
    <cellStyle name="Normal 2 2 114 2 6 2 4 5" xfId="29295" xr:uid="{00000000-0005-0000-0000-00006F720000}"/>
    <cellStyle name="Normal 2 2 114 2 6 2 4 6" xfId="29296" xr:uid="{00000000-0005-0000-0000-000070720000}"/>
    <cellStyle name="Normal 2 2 114 2 6 2 5" xfId="29297" xr:uid="{00000000-0005-0000-0000-000071720000}"/>
    <cellStyle name="Normal 2 2 114 2 6 2 5 2" xfId="29298" xr:uid="{00000000-0005-0000-0000-000072720000}"/>
    <cellStyle name="Normal 2 2 114 2 6 2 5 2 2" xfId="29299" xr:uid="{00000000-0005-0000-0000-000073720000}"/>
    <cellStyle name="Normal 2 2 114 2 6 2 5 2 3" xfId="29300" xr:uid="{00000000-0005-0000-0000-000074720000}"/>
    <cellStyle name="Normal 2 2 114 2 6 2 5 3" xfId="29301" xr:uid="{00000000-0005-0000-0000-000075720000}"/>
    <cellStyle name="Normal 2 2 114 2 6 2 5 4" xfId="29302" xr:uid="{00000000-0005-0000-0000-000076720000}"/>
    <cellStyle name="Normal 2 2 114 2 6 2 5 5" xfId="29303" xr:uid="{00000000-0005-0000-0000-000077720000}"/>
    <cellStyle name="Normal 2 2 114 2 6 2 5 6" xfId="29304" xr:uid="{00000000-0005-0000-0000-000078720000}"/>
    <cellStyle name="Normal 2 2 114 2 6 2 6" xfId="29305" xr:uid="{00000000-0005-0000-0000-000079720000}"/>
    <cellStyle name="Normal 2 2 114 2 6 2 6 2" xfId="29306" xr:uid="{00000000-0005-0000-0000-00007A720000}"/>
    <cellStyle name="Normal 2 2 114 2 6 2 6 2 2" xfId="29307" xr:uid="{00000000-0005-0000-0000-00007B720000}"/>
    <cellStyle name="Normal 2 2 114 2 6 2 6 2 3" xfId="29308" xr:uid="{00000000-0005-0000-0000-00007C720000}"/>
    <cellStyle name="Normal 2 2 114 2 6 2 6 3" xfId="29309" xr:uid="{00000000-0005-0000-0000-00007D720000}"/>
    <cellStyle name="Normal 2 2 114 2 6 2 6 4" xfId="29310" xr:uid="{00000000-0005-0000-0000-00007E720000}"/>
    <cellStyle name="Normal 2 2 114 2 6 2 6 5" xfId="29311" xr:uid="{00000000-0005-0000-0000-00007F720000}"/>
    <cellStyle name="Normal 2 2 114 2 6 2 6 6" xfId="29312" xr:uid="{00000000-0005-0000-0000-000080720000}"/>
    <cellStyle name="Normal 2 2 114 2 6 2 7" xfId="29313" xr:uid="{00000000-0005-0000-0000-000081720000}"/>
    <cellStyle name="Normal 2 2 114 2 6 2 7 2" xfId="29314" xr:uid="{00000000-0005-0000-0000-000082720000}"/>
    <cellStyle name="Normal 2 2 114 2 6 2 7 3" xfId="29315" xr:uid="{00000000-0005-0000-0000-000083720000}"/>
    <cellStyle name="Normal 2 2 114 2 6 2 8" xfId="29316" xr:uid="{00000000-0005-0000-0000-000084720000}"/>
    <cellStyle name="Normal 2 2 114 2 6 2 9" xfId="29317" xr:uid="{00000000-0005-0000-0000-000085720000}"/>
    <cellStyle name="Normal 2 2 114 2 6 3" xfId="29318" xr:uid="{00000000-0005-0000-0000-000086720000}"/>
    <cellStyle name="Normal 2 2 114 2 6 3 2" xfId="29319" xr:uid="{00000000-0005-0000-0000-000087720000}"/>
    <cellStyle name="Normal 2 2 114 2 6 3 2 2" xfId="29320" xr:uid="{00000000-0005-0000-0000-000088720000}"/>
    <cellStyle name="Normal 2 2 114 2 6 3 2 3" xfId="29321" xr:uid="{00000000-0005-0000-0000-000089720000}"/>
    <cellStyle name="Normal 2 2 114 2 6 3 3" xfId="29322" xr:uid="{00000000-0005-0000-0000-00008A720000}"/>
    <cellStyle name="Normal 2 2 114 2 6 3 4" xfId="29323" xr:uid="{00000000-0005-0000-0000-00008B720000}"/>
    <cellStyle name="Normal 2 2 114 2 6 3 5" xfId="29324" xr:uid="{00000000-0005-0000-0000-00008C720000}"/>
    <cellStyle name="Normal 2 2 114 2 6 3 6" xfId="29325" xr:uid="{00000000-0005-0000-0000-00008D720000}"/>
    <cellStyle name="Normal 2 2 114 2 6 4" xfId="29326" xr:uid="{00000000-0005-0000-0000-00008E720000}"/>
    <cellStyle name="Normal 2 2 114 2 6 4 2" xfId="29327" xr:uid="{00000000-0005-0000-0000-00008F720000}"/>
    <cellStyle name="Normal 2 2 114 2 6 4 2 2" xfId="29328" xr:uid="{00000000-0005-0000-0000-000090720000}"/>
    <cellStyle name="Normal 2 2 114 2 6 4 2 3" xfId="29329" xr:uid="{00000000-0005-0000-0000-000091720000}"/>
    <cellStyle name="Normal 2 2 114 2 6 4 3" xfId="29330" xr:uid="{00000000-0005-0000-0000-000092720000}"/>
    <cellStyle name="Normal 2 2 114 2 6 4 4" xfId="29331" xr:uid="{00000000-0005-0000-0000-000093720000}"/>
    <cellStyle name="Normal 2 2 114 2 6 4 5" xfId="29332" xr:uid="{00000000-0005-0000-0000-000094720000}"/>
    <cellStyle name="Normal 2 2 114 2 6 4 6" xfId="29333" xr:uid="{00000000-0005-0000-0000-000095720000}"/>
    <cellStyle name="Normal 2 2 114 2 6 5" xfId="29334" xr:uid="{00000000-0005-0000-0000-000096720000}"/>
    <cellStyle name="Normal 2 2 114 2 6 5 2" xfId="29335" xr:uid="{00000000-0005-0000-0000-000097720000}"/>
    <cellStyle name="Normal 2 2 114 2 6 5 2 2" xfId="29336" xr:uid="{00000000-0005-0000-0000-000098720000}"/>
    <cellStyle name="Normal 2 2 114 2 6 5 2 3" xfId="29337" xr:uid="{00000000-0005-0000-0000-000099720000}"/>
    <cellStyle name="Normal 2 2 114 2 6 5 3" xfId="29338" xr:uid="{00000000-0005-0000-0000-00009A720000}"/>
    <cellStyle name="Normal 2 2 114 2 6 5 4" xfId="29339" xr:uid="{00000000-0005-0000-0000-00009B720000}"/>
    <cellStyle name="Normal 2 2 114 2 6 5 5" xfId="29340" xr:uid="{00000000-0005-0000-0000-00009C720000}"/>
    <cellStyle name="Normal 2 2 114 2 6 5 6" xfId="29341" xr:uid="{00000000-0005-0000-0000-00009D720000}"/>
    <cellStyle name="Normal 2 2 114 2 6 6" xfId="29342" xr:uid="{00000000-0005-0000-0000-00009E720000}"/>
    <cellStyle name="Normal 2 2 114 2 6 6 2" xfId="29343" xr:uid="{00000000-0005-0000-0000-00009F720000}"/>
    <cellStyle name="Normal 2 2 114 2 6 6 2 2" xfId="29344" xr:uid="{00000000-0005-0000-0000-0000A0720000}"/>
    <cellStyle name="Normal 2 2 114 2 6 6 2 3" xfId="29345" xr:uid="{00000000-0005-0000-0000-0000A1720000}"/>
    <cellStyle name="Normal 2 2 114 2 6 6 3" xfId="29346" xr:uid="{00000000-0005-0000-0000-0000A2720000}"/>
    <cellStyle name="Normal 2 2 114 2 6 6 4" xfId="29347" xr:uid="{00000000-0005-0000-0000-0000A3720000}"/>
    <cellStyle name="Normal 2 2 114 2 6 6 5" xfId="29348" xr:uid="{00000000-0005-0000-0000-0000A4720000}"/>
    <cellStyle name="Normal 2 2 114 2 6 6 6" xfId="29349" xr:uid="{00000000-0005-0000-0000-0000A5720000}"/>
    <cellStyle name="Normal 2 2 114 2 6 7" xfId="29350" xr:uid="{00000000-0005-0000-0000-0000A6720000}"/>
    <cellStyle name="Normal 2 2 114 2 6 7 2" xfId="29351" xr:uid="{00000000-0005-0000-0000-0000A7720000}"/>
    <cellStyle name="Normal 2 2 114 2 6 7 2 2" xfId="29352" xr:uid="{00000000-0005-0000-0000-0000A8720000}"/>
    <cellStyle name="Normal 2 2 114 2 6 7 2 3" xfId="29353" xr:uid="{00000000-0005-0000-0000-0000A9720000}"/>
    <cellStyle name="Normal 2 2 114 2 6 7 3" xfId="29354" xr:uid="{00000000-0005-0000-0000-0000AA720000}"/>
    <cellStyle name="Normal 2 2 114 2 6 7 4" xfId="29355" xr:uid="{00000000-0005-0000-0000-0000AB720000}"/>
    <cellStyle name="Normal 2 2 114 2 6 7 5" xfId="29356" xr:uid="{00000000-0005-0000-0000-0000AC720000}"/>
    <cellStyle name="Normal 2 2 114 2 6 7 6" xfId="29357" xr:uid="{00000000-0005-0000-0000-0000AD720000}"/>
    <cellStyle name="Normal 2 2 114 2 6 8" xfId="29358" xr:uid="{00000000-0005-0000-0000-0000AE720000}"/>
    <cellStyle name="Normal 2 2 114 2 6 8 2" xfId="29359" xr:uid="{00000000-0005-0000-0000-0000AF720000}"/>
    <cellStyle name="Normal 2 2 114 2 6 8 2 2" xfId="29360" xr:uid="{00000000-0005-0000-0000-0000B0720000}"/>
    <cellStyle name="Normal 2 2 114 2 6 8 2 3" xfId="29361" xr:uid="{00000000-0005-0000-0000-0000B1720000}"/>
    <cellStyle name="Normal 2 2 114 2 6 8 3" xfId="29362" xr:uid="{00000000-0005-0000-0000-0000B2720000}"/>
    <cellStyle name="Normal 2 2 114 2 6 8 4" xfId="29363" xr:uid="{00000000-0005-0000-0000-0000B3720000}"/>
    <cellStyle name="Normal 2 2 114 2 6 8 5" xfId="29364" xr:uid="{00000000-0005-0000-0000-0000B4720000}"/>
    <cellStyle name="Normal 2 2 114 2 6 8 6" xfId="29365" xr:uid="{00000000-0005-0000-0000-0000B5720000}"/>
    <cellStyle name="Normal 2 2 114 2 6 9" xfId="29366" xr:uid="{00000000-0005-0000-0000-0000B6720000}"/>
    <cellStyle name="Normal 2 2 114 2 6 9 2" xfId="29367" xr:uid="{00000000-0005-0000-0000-0000B7720000}"/>
    <cellStyle name="Normal 2 2 114 2 6 9 2 2" xfId="29368" xr:uid="{00000000-0005-0000-0000-0000B8720000}"/>
    <cellStyle name="Normal 2 2 114 2 6 9 2 3" xfId="29369" xr:uid="{00000000-0005-0000-0000-0000B9720000}"/>
    <cellStyle name="Normal 2 2 114 2 6 9 3" xfId="29370" xr:uid="{00000000-0005-0000-0000-0000BA720000}"/>
    <cellStyle name="Normal 2 2 114 2 6 9 4" xfId="29371" xr:uid="{00000000-0005-0000-0000-0000BB720000}"/>
    <cellStyle name="Normal 2 2 114 2 6 9 5" xfId="29372" xr:uid="{00000000-0005-0000-0000-0000BC720000}"/>
    <cellStyle name="Normal 2 2 114 2 6 9 6" xfId="29373" xr:uid="{00000000-0005-0000-0000-0000BD720000}"/>
    <cellStyle name="Normal 2 2 114 2 7" xfId="29374" xr:uid="{00000000-0005-0000-0000-0000BE720000}"/>
    <cellStyle name="Normal 2 2 114 2 7 2" xfId="29375" xr:uid="{00000000-0005-0000-0000-0000BF720000}"/>
    <cellStyle name="Normal 2 2 114 2 7 2 2" xfId="29376" xr:uid="{00000000-0005-0000-0000-0000C0720000}"/>
    <cellStyle name="Normal 2 2 114 2 7 2 3" xfId="29377" xr:uid="{00000000-0005-0000-0000-0000C1720000}"/>
    <cellStyle name="Normal 2 2 114 2 7 3" xfId="29378" xr:uid="{00000000-0005-0000-0000-0000C2720000}"/>
    <cellStyle name="Normal 2 2 114 2 7 4" xfId="29379" xr:uid="{00000000-0005-0000-0000-0000C3720000}"/>
    <cellStyle name="Normal 2 2 114 2 7 5" xfId="29380" xr:uid="{00000000-0005-0000-0000-0000C4720000}"/>
    <cellStyle name="Normal 2 2 114 2 7 6" xfId="29381" xr:uid="{00000000-0005-0000-0000-0000C5720000}"/>
    <cellStyle name="Normal 2 2 114 2 8" xfId="29382" xr:uid="{00000000-0005-0000-0000-0000C6720000}"/>
    <cellStyle name="Normal 2 2 114 2 8 2" xfId="29383" xr:uid="{00000000-0005-0000-0000-0000C7720000}"/>
    <cellStyle name="Normal 2 2 114 2 9" xfId="29384" xr:uid="{00000000-0005-0000-0000-0000C8720000}"/>
    <cellStyle name="Normal 2 2 114 2 9 2" xfId="29385" xr:uid="{00000000-0005-0000-0000-0000C9720000}"/>
    <cellStyle name="Normal 2 2 114 20" xfId="29386" xr:uid="{00000000-0005-0000-0000-0000CA720000}"/>
    <cellStyle name="Normal 2 2 114 20 2" xfId="29387" xr:uid="{00000000-0005-0000-0000-0000CB720000}"/>
    <cellStyle name="Normal 2 2 114 21" xfId="29388" xr:uid="{00000000-0005-0000-0000-0000CC720000}"/>
    <cellStyle name="Normal 2 2 114 21 2" xfId="29389" xr:uid="{00000000-0005-0000-0000-0000CD720000}"/>
    <cellStyle name="Normal 2 2 114 22" xfId="29390" xr:uid="{00000000-0005-0000-0000-0000CE720000}"/>
    <cellStyle name="Normal 2 2 114 22 2" xfId="29391" xr:uid="{00000000-0005-0000-0000-0000CF720000}"/>
    <cellStyle name="Normal 2 2 114 23" xfId="29392" xr:uid="{00000000-0005-0000-0000-0000D0720000}"/>
    <cellStyle name="Normal 2 2 114 23 2" xfId="29393" xr:uid="{00000000-0005-0000-0000-0000D1720000}"/>
    <cellStyle name="Normal 2 2 114 24" xfId="29394" xr:uid="{00000000-0005-0000-0000-0000D2720000}"/>
    <cellStyle name="Normal 2 2 114 24 2" xfId="29395" xr:uid="{00000000-0005-0000-0000-0000D3720000}"/>
    <cellStyle name="Normal 2 2 114 24 2 2" xfId="29396" xr:uid="{00000000-0005-0000-0000-0000D4720000}"/>
    <cellStyle name="Normal 2 2 114 24 3" xfId="29397" xr:uid="{00000000-0005-0000-0000-0000D5720000}"/>
    <cellStyle name="Normal 2 2 114 24 4" xfId="29398" xr:uid="{00000000-0005-0000-0000-0000D6720000}"/>
    <cellStyle name="Normal 2 2 114 24 5" xfId="29399" xr:uid="{00000000-0005-0000-0000-0000D7720000}"/>
    <cellStyle name="Normal 2 2 114 25" xfId="29400" xr:uid="{00000000-0005-0000-0000-0000D8720000}"/>
    <cellStyle name="Normal 2 2 114 25 2" xfId="29401" xr:uid="{00000000-0005-0000-0000-0000D9720000}"/>
    <cellStyle name="Normal 2 2 114 25 3" xfId="29402" xr:uid="{00000000-0005-0000-0000-0000DA720000}"/>
    <cellStyle name="Normal 2 2 114 25 4" xfId="29403" xr:uid="{00000000-0005-0000-0000-0000DB720000}"/>
    <cellStyle name="Normal 2 2 114 26" xfId="29404" xr:uid="{00000000-0005-0000-0000-0000DC720000}"/>
    <cellStyle name="Normal 2 2 114 27" xfId="29405" xr:uid="{00000000-0005-0000-0000-0000DD720000}"/>
    <cellStyle name="Normal 2 2 114 28" xfId="29406" xr:uid="{00000000-0005-0000-0000-0000DE720000}"/>
    <cellStyle name="Normal 2 2 114 3" xfId="29407" xr:uid="{00000000-0005-0000-0000-0000DF720000}"/>
    <cellStyle name="Normal 2 2 114 3 10" xfId="29408" xr:uid="{00000000-0005-0000-0000-0000E0720000}"/>
    <cellStyle name="Normal 2 2 114 3 10 2" xfId="29409" xr:uid="{00000000-0005-0000-0000-0000E1720000}"/>
    <cellStyle name="Normal 2 2 114 3 11" xfId="29410" xr:uid="{00000000-0005-0000-0000-0000E2720000}"/>
    <cellStyle name="Normal 2 2 114 3 11 2" xfId="29411" xr:uid="{00000000-0005-0000-0000-0000E3720000}"/>
    <cellStyle name="Normal 2 2 114 3 12" xfId="29412" xr:uid="{00000000-0005-0000-0000-0000E4720000}"/>
    <cellStyle name="Normal 2 2 114 3 12 2" xfId="29413" xr:uid="{00000000-0005-0000-0000-0000E5720000}"/>
    <cellStyle name="Normal 2 2 114 3 13" xfId="29414" xr:uid="{00000000-0005-0000-0000-0000E6720000}"/>
    <cellStyle name="Normal 2 2 114 3 13 2" xfId="29415" xr:uid="{00000000-0005-0000-0000-0000E7720000}"/>
    <cellStyle name="Normal 2 2 114 3 14" xfId="29416" xr:uid="{00000000-0005-0000-0000-0000E8720000}"/>
    <cellStyle name="Normal 2 2 114 3 14 2" xfId="29417" xr:uid="{00000000-0005-0000-0000-0000E9720000}"/>
    <cellStyle name="Normal 2 2 114 3 14 2 2" xfId="29418" xr:uid="{00000000-0005-0000-0000-0000EA720000}"/>
    <cellStyle name="Normal 2 2 114 3 14 2 3" xfId="29419" xr:uid="{00000000-0005-0000-0000-0000EB720000}"/>
    <cellStyle name="Normal 2 2 114 3 14 3" xfId="29420" xr:uid="{00000000-0005-0000-0000-0000EC720000}"/>
    <cellStyle name="Normal 2 2 114 3 14 4" xfId="29421" xr:uid="{00000000-0005-0000-0000-0000ED720000}"/>
    <cellStyle name="Normal 2 2 114 3 14 5" xfId="29422" xr:uid="{00000000-0005-0000-0000-0000EE720000}"/>
    <cellStyle name="Normal 2 2 114 3 14 6" xfId="29423" xr:uid="{00000000-0005-0000-0000-0000EF720000}"/>
    <cellStyle name="Normal 2 2 114 3 15" xfId="29424" xr:uid="{00000000-0005-0000-0000-0000F0720000}"/>
    <cellStyle name="Normal 2 2 114 3 15 2" xfId="29425" xr:uid="{00000000-0005-0000-0000-0000F1720000}"/>
    <cellStyle name="Normal 2 2 114 3 15 2 2" xfId="29426" xr:uid="{00000000-0005-0000-0000-0000F2720000}"/>
    <cellStyle name="Normal 2 2 114 3 15 2 3" xfId="29427" xr:uid="{00000000-0005-0000-0000-0000F3720000}"/>
    <cellStyle name="Normal 2 2 114 3 15 3" xfId="29428" xr:uid="{00000000-0005-0000-0000-0000F4720000}"/>
    <cellStyle name="Normal 2 2 114 3 15 4" xfId="29429" xr:uid="{00000000-0005-0000-0000-0000F5720000}"/>
    <cellStyle name="Normal 2 2 114 3 15 5" xfId="29430" xr:uid="{00000000-0005-0000-0000-0000F6720000}"/>
    <cellStyle name="Normal 2 2 114 3 15 6" xfId="29431" xr:uid="{00000000-0005-0000-0000-0000F7720000}"/>
    <cellStyle name="Normal 2 2 114 3 16" xfId="29432" xr:uid="{00000000-0005-0000-0000-0000F8720000}"/>
    <cellStyle name="Normal 2 2 114 3 16 2" xfId="29433" xr:uid="{00000000-0005-0000-0000-0000F9720000}"/>
    <cellStyle name="Normal 2 2 114 3 16 2 2" xfId="29434" xr:uid="{00000000-0005-0000-0000-0000FA720000}"/>
    <cellStyle name="Normal 2 2 114 3 16 2 3" xfId="29435" xr:uid="{00000000-0005-0000-0000-0000FB720000}"/>
    <cellStyle name="Normal 2 2 114 3 16 3" xfId="29436" xr:uid="{00000000-0005-0000-0000-0000FC720000}"/>
    <cellStyle name="Normal 2 2 114 3 16 4" xfId="29437" xr:uid="{00000000-0005-0000-0000-0000FD720000}"/>
    <cellStyle name="Normal 2 2 114 3 16 5" xfId="29438" xr:uid="{00000000-0005-0000-0000-0000FE720000}"/>
    <cellStyle name="Normal 2 2 114 3 16 6" xfId="29439" xr:uid="{00000000-0005-0000-0000-0000FF720000}"/>
    <cellStyle name="Normal 2 2 114 3 17" xfId="29440" xr:uid="{00000000-0005-0000-0000-000000730000}"/>
    <cellStyle name="Normal 2 2 114 3 17 2" xfId="29441" xr:uid="{00000000-0005-0000-0000-000001730000}"/>
    <cellStyle name="Normal 2 2 114 3 17 2 2" xfId="29442" xr:uid="{00000000-0005-0000-0000-000002730000}"/>
    <cellStyle name="Normal 2 2 114 3 17 2 3" xfId="29443" xr:uid="{00000000-0005-0000-0000-000003730000}"/>
    <cellStyle name="Normal 2 2 114 3 17 3" xfId="29444" xr:uid="{00000000-0005-0000-0000-000004730000}"/>
    <cellStyle name="Normal 2 2 114 3 17 4" xfId="29445" xr:uid="{00000000-0005-0000-0000-000005730000}"/>
    <cellStyle name="Normal 2 2 114 3 17 5" xfId="29446" xr:uid="{00000000-0005-0000-0000-000006730000}"/>
    <cellStyle name="Normal 2 2 114 3 17 6" xfId="29447" xr:uid="{00000000-0005-0000-0000-000007730000}"/>
    <cellStyle name="Normal 2 2 114 3 18" xfId="29448" xr:uid="{00000000-0005-0000-0000-000008730000}"/>
    <cellStyle name="Normal 2 2 114 3 2" xfId="29449" xr:uid="{00000000-0005-0000-0000-000009730000}"/>
    <cellStyle name="Normal 2 2 114 3 2 10" xfId="29450" xr:uid="{00000000-0005-0000-0000-00000A730000}"/>
    <cellStyle name="Normal 2 2 114 3 2 10 2" xfId="29451" xr:uid="{00000000-0005-0000-0000-00000B730000}"/>
    <cellStyle name="Normal 2 2 114 3 2 10 2 2" xfId="29452" xr:uid="{00000000-0005-0000-0000-00000C730000}"/>
    <cellStyle name="Normal 2 2 114 3 2 10 2 3" xfId="29453" xr:uid="{00000000-0005-0000-0000-00000D730000}"/>
    <cellStyle name="Normal 2 2 114 3 2 10 3" xfId="29454" xr:uid="{00000000-0005-0000-0000-00000E730000}"/>
    <cellStyle name="Normal 2 2 114 3 2 10 4" xfId="29455" xr:uid="{00000000-0005-0000-0000-00000F730000}"/>
    <cellStyle name="Normal 2 2 114 3 2 10 5" xfId="29456" xr:uid="{00000000-0005-0000-0000-000010730000}"/>
    <cellStyle name="Normal 2 2 114 3 2 10 6" xfId="29457" xr:uid="{00000000-0005-0000-0000-000011730000}"/>
    <cellStyle name="Normal 2 2 114 3 2 11" xfId="29458" xr:uid="{00000000-0005-0000-0000-000012730000}"/>
    <cellStyle name="Normal 2 2 114 3 2 11 2" xfId="29459" xr:uid="{00000000-0005-0000-0000-000013730000}"/>
    <cellStyle name="Normal 2 2 114 3 2 11 2 2" xfId="29460" xr:uid="{00000000-0005-0000-0000-000014730000}"/>
    <cellStyle name="Normal 2 2 114 3 2 11 2 3" xfId="29461" xr:uid="{00000000-0005-0000-0000-000015730000}"/>
    <cellStyle name="Normal 2 2 114 3 2 11 3" xfId="29462" xr:uid="{00000000-0005-0000-0000-000016730000}"/>
    <cellStyle name="Normal 2 2 114 3 2 11 4" xfId="29463" xr:uid="{00000000-0005-0000-0000-000017730000}"/>
    <cellStyle name="Normal 2 2 114 3 2 11 5" xfId="29464" xr:uid="{00000000-0005-0000-0000-000018730000}"/>
    <cellStyle name="Normal 2 2 114 3 2 11 6" xfId="29465" xr:uid="{00000000-0005-0000-0000-000019730000}"/>
    <cellStyle name="Normal 2 2 114 3 2 12" xfId="29466" xr:uid="{00000000-0005-0000-0000-00001A730000}"/>
    <cellStyle name="Normal 2 2 114 3 2 12 2" xfId="29467" xr:uid="{00000000-0005-0000-0000-00001B730000}"/>
    <cellStyle name="Normal 2 2 114 3 2 13" xfId="29468" xr:uid="{00000000-0005-0000-0000-00001C730000}"/>
    <cellStyle name="Normal 2 2 114 3 2 13 2" xfId="29469" xr:uid="{00000000-0005-0000-0000-00001D730000}"/>
    <cellStyle name="Normal 2 2 114 3 2 14" xfId="29470" xr:uid="{00000000-0005-0000-0000-00001E730000}"/>
    <cellStyle name="Normal 2 2 114 3 2 14 2" xfId="29471" xr:uid="{00000000-0005-0000-0000-00001F730000}"/>
    <cellStyle name="Normal 2 2 114 3 2 15" xfId="29472" xr:uid="{00000000-0005-0000-0000-000020730000}"/>
    <cellStyle name="Normal 2 2 114 3 2 15 2" xfId="29473" xr:uid="{00000000-0005-0000-0000-000021730000}"/>
    <cellStyle name="Normal 2 2 114 3 2 16" xfId="29474" xr:uid="{00000000-0005-0000-0000-000022730000}"/>
    <cellStyle name="Normal 2 2 114 3 2 16 2" xfId="29475" xr:uid="{00000000-0005-0000-0000-000023730000}"/>
    <cellStyle name="Normal 2 2 114 3 2 16 3" xfId="29476" xr:uid="{00000000-0005-0000-0000-000024730000}"/>
    <cellStyle name="Normal 2 2 114 3 2 17" xfId="29477" xr:uid="{00000000-0005-0000-0000-000025730000}"/>
    <cellStyle name="Normal 2 2 114 3 2 18" xfId="29478" xr:uid="{00000000-0005-0000-0000-000026730000}"/>
    <cellStyle name="Normal 2 2 114 3 2 19" xfId="29479" xr:uid="{00000000-0005-0000-0000-000027730000}"/>
    <cellStyle name="Normal 2 2 114 3 2 2" xfId="29480" xr:uid="{00000000-0005-0000-0000-000028730000}"/>
    <cellStyle name="Normal 2 2 114 3 2 2 2" xfId="29481" xr:uid="{00000000-0005-0000-0000-000029730000}"/>
    <cellStyle name="Normal 2 2 114 3 2 2 2 2" xfId="29482" xr:uid="{00000000-0005-0000-0000-00002A730000}"/>
    <cellStyle name="Normal 2 2 114 3 2 2 2 2 2" xfId="29483" xr:uid="{00000000-0005-0000-0000-00002B730000}"/>
    <cellStyle name="Normal 2 2 114 3 2 2 2 2 3" xfId="29484" xr:uid="{00000000-0005-0000-0000-00002C730000}"/>
    <cellStyle name="Normal 2 2 114 3 2 2 2 3" xfId="29485" xr:uid="{00000000-0005-0000-0000-00002D730000}"/>
    <cellStyle name="Normal 2 2 114 3 2 2 2 4" xfId="29486" xr:uid="{00000000-0005-0000-0000-00002E730000}"/>
    <cellStyle name="Normal 2 2 114 3 2 2 2 5" xfId="29487" xr:uid="{00000000-0005-0000-0000-00002F730000}"/>
    <cellStyle name="Normal 2 2 114 3 2 2 2 6" xfId="29488" xr:uid="{00000000-0005-0000-0000-000030730000}"/>
    <cellStyle name="Normal 2 2 114 3 2 2 3" xfId="29489" xr:uid="{00000000-0005-0000-0000-000031730000}"/>
    <cellStyle name="Normal 2 2 114 3 2 2 3 2" xfId="29490" xr:uid="{00000000-0005-0000-0000-000032730000}"/>
    <cellStyle name="Normal 2 2 114 3 2 2 3 2 2" xfId="29491" xr:uid="{00000000-0005-0000-0000-000033730000}"/>
    <cellStyle name="Normal 2 2 114 3 2 2 3 2 3" xfId="29492" xr:uid="{00000000-0005-0000-0000-000034730000}"/>
    <cellStyle name="Normal 2 2 114 3 2 2 3 3" xfId="29493" xr:uid="{00000000-0005-0000-0000-000035730000}"/>
    <cellStyle name="Normal 2 2 114 3 2 2 3 4" xfId="29494" xr:uid="{00000000-0005-0000-0000-000036730000}"/>
    <cellStyle name="Normal 2 2 114 3 2 2 3 5" xfId="29495" xr:uid="{00000000-0005-0000-0000-000037730000}"/>
    <cellStyle name="Normal 2 2 114 3 2 2 3 6" xfId="29496" xr:uid="{00000000-0005-0000-0000-000038730000}"/>
    <cellStyle name="Normal 2 2 114 3 2 2 4" xfId="29497" xr:uid="{00000000-0005-0000-0000-000039730000}"/>
    <cellStyle name="Normal 2 2 114 3 2 2 4 2" xfId="29498" xr:uid="{00000000-0005-0000-0000-00003A730000}"/>
    <cellStyle name="Normal 2 2 114 3 2 2 4 2 2" xfId="29499" xr:uid="{00000000-0005-0000-0000-00003B730000}"/>
    <cellStyle name="Normal 2 2 114 3 2 2 4 2 3" xfId="29500" xr:uid="{00000000-0005-0000-0000-00003C730000}"/>
    <cellStyle name="Normal 2 2 114 3 2 2 4 3" xfId="29501" xr:uid="{00000000-0005-0000-0000-00003D730000}"/>
    <cellStyle name="Normal 2 2 114 3 2 2 4 4" xfId="29502" xr:uid="{00000000-0005-0000-0000-00003E730000}"/>
    <cellStyle name="Normal 2 2 114 3 2 2 4 5" xfId="29503" xr:uid="{00000000-0005-0000-0000-00003F730000}"/>
    <cellStyle name="Normal 2 2 114 3 2 2 4 6" xfId="29504" xr:uid="{00000000-0005-0000-0000-000040730000}"/>
    <cellStyle name="Normal 2 2 114 3 2 2 5" xfId="29505" xr:uid="{00000000-0005-0000-0000-000041730000}"/>
    <cellStyle name="Normal 2 2 114 3 2 2 5 2" xfId="29506" xr:uid="{00000000-0005-0000-0000-000042730000}"/>
    <cellStyle name="Normal 2 2 114 3 2 2 5 2 2" xfId="29507" xr:uid="{00000000-0005-0000-0000-000043730000}"/>
    <cellStyle name="Normal 2 2 114 3 2 2 5 2 3" xfId="29508" xr:uid="{00000000-0005-0000-0000-000044730000}"/>
    <cellStyle name="Normal 2 2 114 3 2 2 5 3" xfId="29509" xr:uid="{00000000-0005-0000-0000-000045730000}"/>
    <cellStyle name="Normal 2 2 114 3 2 2 5 4" xfId="29510" xr:uid="{00000000-0005-0000-0000-000046730000}"/>
    <cellStyle name="Normal 2 2 114 3 2 2 5 5" xfId="29511" xr:uid="{00000000-0005-0000-0000-000047730000}"/>
    <cellStyle name="Normal 2 2 114 3 2 2 5 6" xfId="29512" xr:uid="{00000000-0005-0000-0000-000048730000}"/>
    <cellStyle name="Normal 2 2 114 3 2 2 6" xfId="29513" xr:uid="{00000000-0005-0000-0000-000049730000}"/>
    <cellStyle name="Normal 2 2 114 3 2 2 6 2" xfId="29514" xr:uid="{00000000-0005-0000-0000-00004A730000}"/>
    <cellStyle name="Normal 2 2 114 3 2 2 6 2 2" xfId="29515" xr:uid="{00000000-0005-0000-0000-00004B730000}"/>
    <cellStyle name="Normal 2 2 114 3 2 2 6 2 3" xfId="29516" xr:uid="{00000000-0005-0000-0000-00004C730000}"/>
    <cellStyle name="Normal 2 2 114 3 2 2 6 3" xfId="29517" xr:uid="{00000000-0005-0000-0000-00004D730000}"/>
    <cellStyle name="Normal 2 2 114 3 2 2 6 4" xfId="29518" xr:uid="{00000000-0005-0000-0000-00004E730000}"/>
    <cellStyle name="Normal 2 2 114 3 2 2 6 5" xfId="29519" xr:uid="{00000000-0005-0000-0000-00004F730000}"/>
    <cellStyle name="Normal 2 2 114 3 2 2 6 6" xfId="29520" xr:uid="{00000000-0005-0000-0000-000050730000}"/>
    <cellStyle name="Normal 2 2 114 3 2 2 7" xfId="29521" xr:uid="{00000000-0005-0000-0000-000051730000}"/>
    <cellStyle name="Normal 2 2 114 3 2 20" xfId="29522" xr:uid="{00000000-0005-0000-0000-000052730000}"/>
    <cellStyle name="Normal 2 2 114 3 2 3" xfId="29523" xr:uid="{00000000-0005-0000-0000-000053730000}"/>
    <cellStyle name="Normal 2 2 114 3 2 3 2" xfId="29524" xr:uid="{00000000-0005-0000-0000-000054730000}"/>
    <cellStyle name="Normal 2 2 114 3 2 3 2 2" xfId="29525" xr:uid="{00000000-0005-0000-0000-000055730000}"/>
    <cellStyle name="Normal 2 2 114 3 2 3 2 3" xfId="29526" xr:uid="{00000000-0005-0000-0000-000056730000}"/>
    <cellStyle name="Normal 2 2 114 3 2 3 3" xfId="29527" xr:uid="{00000000-0005-0000-0000-000057730000}"/>
    <cellStyle name="Normal 2 2 114 3 2 3 4" xfId="29528" xr:uid="{00000000-0005-0000-0000-000058730000}"/>
    <cellStyle name="Normal 2 2 114 3 2 3 5" xfId="29529" xr:uid="{00000000-0005-0000-0000-000059730000}"/>
    <cellStyle name="Normal 2 2 114 3 2 3 6" xfId="29530" xr:uid="{00000000-0005-0000-0000-00005A730000}"/>
    <cellStyle name="Normal 2 2 114 3 2 4" xfId="29531" xr:uid="{00000000-0005-0000-0000-00005B730000}"/>
    <cellStyle name="Normal 2 2 114 3 2 4 2" xfId="29532" xr:uid="{00000000-0005-0000-0000-00005C730000}"/>
    <cellStyle name="Normal 2 2 114 3 2 4 2 2" xfId="29533" xr:uid="{00000000-0005-0000-0000-00005D730000}"/>
    <cellStyle name="Normal 2 2 114 3 2 4 2 3" xfId="29534" xr:uid="{00000000-0005-0000-0000-00005E730000}"/>
    <cellStyle name="Normal 2 2 114 3 2 4 3" xfId="29535" xr:uid="{00000000-0005-0000-0000-00005F730000}"/>
    <cellStyle name="Normal 2 2 114 3 2 4 4" xfId="29536" xr:uid="{00000000-0005-0000-0000-000060730000}"/>
    <cellStyle name="Normal 2 2 114 3 2 4 5" xfId="29537" xr:uid="{00000000-0005-0000-0000-000061730000}"/>
    <cellStyle name="Normal 2 2 114 3 2 4 6" xfId="29538" xr:uid="{00000000-0005-0000-0000-000062730000}"/>
    <cellStyle name="Normal 2 2 114 3 2 5" xfId="29539" xr:uid="{00000000-0005-0000-0000-000063730000}"/>
    <cellStyle name="Normal 2 2 114 3 2 5 2" xfId="29540" xr:uid="{00000000-0005-0000-0000-000064730000}"/>
    <cellStyle name="Normal 2 2 114 3 2 5 2 2" xfId="29541" xr:uid="{00000000-0005-0000-0000-000065730000}"/>
    <cellStyle name="Normal 2 2 114 3 2 5 2 3" xfId="29542" xr:uid="{00000000-0005-0000-0000-000066730000}"/>
    <cellStyle name="Normal 2 2 114 3 2 5 3" xfId="29543" xr:uid="{00000000-0005-0000-0000-000067730000}"/>
    <cellStyle name="Normal 2 2 114 3 2 5 4" xfId="29544" xr:uid="{00000000-0005-0000-0000-000068730000}"/>
    <cellStyle name="Normal 2 2 114 3 2 5 5" xfId="29545" xr:uid="{00000000-0005-0000-0000-000069730000}"/>
    <cellStyle name="Normal 2 2 114 3 2 5 6" xfId="29546" xr:uid="{00000000-0005-0000-0000-00006A730000}"/>
    <cellStyle name="Normal 2 2 114 3 2 6" xfId="29547" xr:uid="{00000000-0005-0000-0000-00006B730000}"/>
    <cellStyle name="Normal 2 2 114 3 2 6 2" xfId="29548" xr:uid="{00000000-0005-0000-0000-00006C730000}"/>
    <cellStyle name="Normal 2 2 114 3 2 6 2 2" xfId="29549" xr:uid="{00000000-0005-0000-0000-00006D730000}"/>
    <cellStyle name="Normal 2 2 114 3 2 6 2 3" xfId="29550" xr:uid="{00000000-0005-0000-0000-00006E730000}"/>
    <cellStyle name="Normal 2 2 114 3 2 6 3" xfId="29551" xr:uid="{00000000-0005-0000-0000-00006F730000}"/>
    <cellStyle name="Normal 2 2 114 3 2 6 4" xfId="29552" xr:uid="{00000000-0005-0000-0000-000070730000}"/>
    <cellStyle name="Normal 2 2 114 3 2 6 5" xfId="29553" xr:uid="{00000000-0005-0000-0000-000071730000}"/>
    <cellStyle name="Normal 2 2 114 3 2 6 6" xfId="29554" xr:uid="{00000000-0005-0000-0000-000072730000}"/>
    <cellStyle name="Normal 2 2 114 3 2 7" xfId="29555" xr:uid="{00000000-0005-0000-0000-000073730000}"/>
    <cellStyle name="Normal 2 2 114 3 2 7 2" xfId="29556" xr:uid="{00000000-0005-0000-0000-000074730000}"/>
    <cellStyle name="Normal 2 2 114 3 2 7 2 2" xfId="29557" xr:uid="{00000000-0005-0000-0000-000075730000}"/>
    <cellStyle name="Normal 2 2 114 3 2 7 2 3" xfId="29558" xr:uid="{00000000-0005-0000-0000-000076730000}"/>
    <cellStyle name="Normal 2 2 114 3 2 7 3" xfId="29559" xr:uid="{00000000-0005-0000-0000-000077730000}"/>
    <cellStyle name="Normal 2 2 114 3 2 7 4" xfId="29560" xr:uid="{00000000-0005-0000-0000-000078730000}"/>
    <cellStyle name="Normal 2 2 114 3 2 7 5" xfId="29561" xr:uid="{00000000-0005-0000-0000-000079730000}"/>
    <cellStyle name="Normal 2 2 114 3 2 7 6" xfId="29562" xr:uid="{00000000-0005-0000-0000-00007A730000}"/>
    <cellStyle name="Normal 2 2 114 3 2 8" xfId="29563" xr:uid="{00000000-0005-0000-0000-00007B730000}"/>
    <cellStyle name="Normal 2 2 114 3 2 8 2" xfId="29564" xr:uid="{00000000-0005-0000-0000-00007C730000}"/>
    <cellStyle name="Normal 2 2 114 3 2 8 2 2" xfId="29565" xr:uid="{00000000-0005-0000-0000-00007D730000}"/>
    <cellStyle name="Normal 2 2 114 3 2 8 2 3" xfId="29566" xr:uid="{00000000-0005-0000-0000-00007E730000}"/>
    <cellStyle name="Normal 2 2 114 3 2 8 3" xfId="29567" xr:uid="{00000000-0005-0000-0000-00007F730000}"/>
    <cellStyle name="Normal 2 2 114 3 2 8 4" xfId="29568" xr:uid="{00000000-0005-0000-0000-000080730000}"/>
    <cellStyle name="Normal 2 2 114 3 2 8 5" xfId="29569" xr:uid="{00000000-0005-0000-0000-000081730000}"/>
    <cellStyle name="Normal 2 2 114 3 2 8 6" xfId="29570" xr:uid="{00000000-0005-0000-0000-000082730000}"/>
    <cellStyle name="Normal 2 2 114 3 2 9" xfId="29571" xr:uid="{00000000-0005-0000-0000-000083730000}"/>
    <cellStyle name="Normal 2 2 114 3 2 9 2" xfId="29572" xr:uid="{00000000-0005-0000-0000-000084730000}"/>
    <cellStyle name="Normal 2 2 114 3 2 9 2 2" xfId="29573" xr:uid="{00000000-0005-0000-0000-000085730000}"/>
    <cellStyle name="Normal 2 2 114 3 2 9 2 3" xfId="29574" xr:uid="{00000000-0005-0000-0000-000086730000}"/>
    <cellStyle name="Normal 2 2 114 3 2 9 3" xfId="29575" xr:uid="{00000000-0005-0000-0000-000087730000}"/>
    <cellStyle name="Normal 2 2 114 3 2 9 4" xfId="29576" xr:uid="{00000000-0005-0000-0000-000088730000}"/>
    <cellStyle name="Normal 2 2 114 3 2 9 5" xfId="29577" xr:uid="{00000000-0005-0000-0000-000089730000}"/>
    <cellStyle name="Normal 2 2 114 3 2 9 6" xfId="29578" xr:uid="{00000000-0005-0000-0000-00008A730000}"/>
    <cellStyle name="Normal 2 2 114 3 3" xfId="29579" xr:uid="{00000000-0005-0000-0000-00008B730000}"/>
    <cellStyle name="Normal 2 2 114 3 3 2" xfId="29580" xr:uid="{00000000-0005-0000-0000-00008C730000}"/>
    <cellStyle name="Normal 2 2 114 3 3 2 2" xfId="29581" xr:uid="{00000000-0005-0000-0000-00008D730000}"/>
    <cellStyle name="Normal 2 2 114 3 3 2 3" xfId="29582" xr:uid="{00000000-0005-0000-0000-00008E730000}"/>
    <cellStyle name="Normal 2 2 114 3 3 3" xfId="29583" xr:uid="{00000000-0005-0000-0000-00008F730000}"/>
    <cellStyle name="Normal 2 2 114 3 3 4" xfId="29584" xr:uid="{00000000-0005-0000-0000-000090730000}"/>
    <cellStyle name="Normal 2 2 114 3 3 5" xfId="29585" xr:uid="{00000000-0005-0000-0000-000091730000}"/>
    <cellStyle name="Normal 2 2 114 3 3 6" xfId="29586" xr:uid="{00000000-0005-0000-0000-000092730000}"/>
    <cellStyle name="Normal 2 2 114 3 4" xfId="29587" xr:uid="{00000000-0005-0000-0000-000093730000}"/>
    <cellStyle name="Normal 2 2 114 3 4 2" xfId="29588" xr:uid="{00000000-0005-0000-0000-000094730000}"/>
    <cellStyle name="Normal 2 2 114 3 4 2 2" xfId="29589" xr:uid="{00000000-0005-0000-0000-000095730000}"/>
    <cellStyle name="Normal 2 2 114 3 4 2 3" xfId="29590" xr:uid="{00000000-0005-0000-0000-000096730000}"/>
    <cellStyle name="Normal 2 2 114 3 4 3" xfId="29591" xr:uid="{00000000-0005-0000-0000-000097730000}"/>
    <cellStyle name="Normal 2 2 114 3 4 4" xfId="29592" xr:uid="{00000000-0005-0000-0000-000098730000}"/>
    <cellStyle name="Normal 2 2 114 3 4 5" xfId="29593" xr:uid="{00000000-0005-0000-0000-000099730000}"/>
    <cellStyle name="Normal 2 2 114 3 4 6" xfId="29594" xr:uid="{00000000-0005-0000-0000-00009A730000}"/>
    <cellStyle name="Normal 2 2 114 3 5" xfId="29595" xr:uid="{00000000-0005-0000-0000-00009B730000}"/>
    <cellStyle name="Normal 2 2 114 3 5 2" xfId="29596" xr:uid="{00000000-0005-0000-0000-00009C730000}"/>
    <cellStyle name="Normal 2 2 114 3 6" xfId="29597" xr:uid="{00000000-0005-0000-0000-00009D730000}"/>
    <cellStyle name="Normal 2 2 114 3 6 2" xfId="29598" xr:uid="{00000000-0005-0000-0000-00009E730000}"/>
    <cellStyle name="Normal 2 2 114 3 7" xfId="29599" xr:uid="{00000000-0005-0000-0000-00009F730000}"/>
    <cellStyle name="Normal 2 2 114 3 7 2" xfId="29600" xr:uid="{00000000-0005-0000-0000-0000A0730000}"/>
    <cellStyle name="Normal 2 2 114 3 8" xfId="29601" xr:uid="{00000000-0005-0000-0000-0000A1730000}"/>
    <cellStyle name="Normal 2 2 114 3 8 2" xfId="29602" xr:uid="{00000000-0005-0000-0000-0000A2730000}"/>
    <cellStyle name="Normal 2 2 114 3 9" xfId="29603" xr:uid="{00000000-0005-0000-0000-0000A3730000}"/>
    <cellStyle name="Normal 2 2 114 3 9 2" xfId="29604" xr:uid="{00000000-0005-0000-0000-0000A4730000}"/>
    <cellStyle name="Normal 2 2 114 4" xfId="29605" xr:uid="{00000000-0005-0000-0000-0000A5730000}"/>
    <cellStyle name="Normal 2 2 114 4 2" xfId="29606" xr:uid="{00000000-0005-0000-0000-0000A6730000}"/>
    <cellStyle name="Normal 2 2 114 4 2 2" xfId="29607" xr:uid="{00000000-0005-0000-0000-0000A7730000}"/>
    <cellStyle name="Normal 2 2 114 4 2 3" xfId="29608" xr:uid="{00000000-0005-0000-0000-0000A8730000}"/>
    <cellStyle name="Normal 2 2 114 4 3" xfId="29609" xr:uid="{00000000-0005-0000-0000-0000A9730000}"/>
    <cellStyle name="Normal 2 2 114 4 4" xfId="29610" xr:uid="{00000000-0005-0000-0000-0000AA730000}"/>
    <cellStyle name="Normal 2 2 114 4 5" xfId="29611" xr:uid="{00000000-0005-0000-0000-0000AB730000}"/>
    <cellStyle name="Normal 2 2 114 4 6" xfId="29612" xr:uid="{00000000-0005-0000-0000-0000AC730000}"/>
    <cellStyle name="Normal 2 2 114 5" xfId="29613" xr:uid="{00000000-0005-0000-0000-0000AD730000}"/>
    <cellStyle name="Normal 2 2 114 5 2" xfId="29614" xr:uid="{00000000-0005-0000-0000-0000AE730000}"/>
    <cellStyle name="Normal 2 2 114 5 2 2" xfId="29615" xr:uid="{00000000-0005-0000-0000-0000AF730000}"/>
    <cellStyle name="Normal 2 2 114 5 2 3" xfId="29616" xr:uid="{00000000-0005-0000-0000-0000B0730000}"/>
    <cellStyle name="Normal 2 2 114 5 3" xfId="29617" xr:uid="{00000000-0005-0000-0000-0000B1730000}"/>
    <cellStyle name="Normal 2 2 114 5 4" xfId="29618" xr:uid="{00000000-0005-0000-0000-0000B2730000}"/>
    <cellStyle name="Normal 2 2 114 5 5" xfId="29619" xr:uid="{00000000-0005-0000-0000-0000B3730000}"/>
    <cellStyle name="Normal 2 2 114 5 6" xfId="29620" xr:uid="{00000000-0005-0000-0000-0000B4730000}"/>
    <cellStyle name="Normal 2 2 114 6" xfId="29621" xr:uid="{00000000-0005-0000-0000-0000B5730000}"/>
    <cellStyle name="Normal 2 2 114 6 10" xfId="29622" xr:uid="{00000000-0005-0000-0000-0000B6730000}"/>
    <cellStyle name="Normal 2 2 114 6 10 2" xfId="29623" xr:uid="{00000000-0005-0000-0000-0000B7730000}"/>
    <cellStyle name="Normal 2 2 114 6 11" xfId="29624" xr:uid="{00000000-0005-0000-0000-0000B8730000}"/>
    <cellStyle name="Normal 2 2 114 6 11 2" xfId="29625" xr:uid="{00000000-0005-0000-0000-0000B9730000}"/>
    <cellStyle name="Normal 2 2 114 6 12" xfId="29626" xr:uid="{00000000-0005-0000-0000-0000BA730000}"/>
    <cellStyle name="Normal 2 2 114 6 12 2" xfId="29627" xr:uid="{00000000-0005-0000-0000-0000BB730000}"/>
    <cellStyle name="Normal 2 2 114 6 12 2 2" xfId="29628" xr:uid="{00000000-0005-0000-0000-0000BC730000}"/>
    <cellStyle name="Normal 2 2 114 6 12 2 2 2" xfId="29629" xr:uid="{00000000-0005-0000-0000-0000BD730000}"/>
    <cellStyle name="Normal 2 2 114 6 12 2 2 3" xfId="29630" xr:uid="{00000000-0005-0000-0000-0000BE730000}"/>
    <cellStyle name="Normal 2 2 114 6 12 2 3" xfId="29631" xr:uid="{00000000-0005-0000-0000-0000BF730000}"/>
    <cellStyle name="Normal 2 2 114 6 12 2 4" xfId="29632" xr:uid="{00000000-0005-0000-0000-0000C0730000}"/>
    <cellStyle name="Normal 2 2 114 6 12 2 5" xfId="29633" xr:uid="{00000000-0005-0000-0000-0000C1730000}"/>
    <cellStyle name="Normal 2 2 114 6 12 2 6" xfId="29634" xr:uid="{00000000-0005-0000-0000-0000C2730000}"/>
    <cellStyle name="Normal 2 2 114 6 12 3" xfId="29635" xr:uid="{00000000-0005-0000-0000-0000C3730000}"/>
    <cellStyle name="Normal 2 2 114 6 13" xfId="29636" xr:uid="{00000000-0005-0000-0000-0000C4730000}"/>
    <cellStyle name="Normal 2 2 114 6 13 2" xfId="29637" xr:uid="{00000000-0005-0000-0000-0000C5730000}"/>
    <cellStyle name="Normal 2 2 114 6 13 2 2" xfId="29638" xr:uid="{00000000-0005-0000-0000-0000C6730000}"/>
    <cellStyle name="Normal 2 2 114 6 13 2 3" xfId="29639" xr:uid="{00000000-0005-0000-0000-0000C7730000}"/>
    <cellStyle name="Normal 2 2 114 6 13 3" xfId="29640" xr:uid="{00000000-0005-0000-0000-0000C8730000}"/>
    <cellStyle name="Normal 2 2 114 6 13 4" xfId="29641" xr:uid="{00000000-0005-0000-0000-0000C9730000}"/>
    <cellStyle name="Normal 2 2 114 6 13 5" xfId="29642" xr:uid="{00000000-0005-0000-0000-0000CA730000}"/>
    <cellStyle name="Normal 2 2 114 6 13 6" xfId="29643" xr:uid="{00000000-0005-0000-0000-0000CB730000}"/>
    <cellStyle name="Normal 2 2 114 6 14" xfId="29644" xr:uid="{00000000-0005-0000-0000-0000CC730000}"/>
    <cellStyle name="Normal 2 2 114 6 14 2" xfId="29645" xr:uid="{00000000-0005-0000-0000-0000CD730000}"/>
    <cellStyle name="Normal 2 2 114 6 14 2 2" xfId="29646" xr:uid="{00000000-0005-0000-0000-0000CE730000}"/>
    <cellStyle name="Normal 2 2 114 6 14 2 3" xfId="29647" xr:uid="{00000000-0005-0000-0000-0000CF730000}"/>
    <cellStyle name="Normal 2 2 114 6 14 3" xfId="29648" xr:uid="{00000000-0005-0000-0000-0000D0730000}"/>
    <cellStyle name="Normal 2 2 114 6 14 4" xfId="29649" xr:uid="{00000000-0005-0000-0000-0000D1730000}"/>
    <cellStyle name="Normal 2 2 114 6 14 5" xfId="29650" xr:uid="{00000000-0005-0000-0000-0000D2730000}"/>
    <cellStyle name="Normal 2 2 114 6 14 6" xfId="29651" xr:uid="{00000000-0005-0000-0000-0000D3730000}"/>
    <cellStyle name="Normal 2 2 114 6 15" xfId="29652" xr:uid="{00000000-0005-0000-0000-0000D4730000}"/>
    <cellStyle name="Normal 2 2 114 6 15 2" xfId="29653" xr:uid="{00000000-0005-0000-0000-0000D5730000}"/>
    <cellStyle name="Normal 2 2 114 6 15 2 2" xfId="29654" xr:uid="{00000000-0005-0000-0000-0000D6730000}"/>
    <cellStyle name="Normal 2 2 114 6 15 2 3" xfId="29655" xr:uid="{00000000-0005-0000-0000-0000D7730000}"/>
    <cellStyle name="Normal 2 2 114 6 15 3" xfId="29656" xr:uid="{00000000-0005-0000-0000-0000D8730000}"/>
    <cellStyle name="Normal 2 2 114 6 15 4" xfId="29657" xr:uid="{00000000-0005-0000-0000-0000D9730000}"/>
    <cellStyle name="Normal 2 2 114 6 15 5" xfId="29658" xr:uid="{00000000-0005-0000-0000-0000DA730000}"/>
    <cellStyle name="Normal 2 2 114 6 15 6" xfId="29659" xr:uid="{00000000-0005-0000-0000-0000DB730000}"/>
    <cellStyle name="Normal 2 2 114 6 16" xfId="29660" xr:uid="{00000000-0005-0000-0000-0000DC730000}"/>
    <cellStyle name="Normal 2 2 114 6 16 2" xfId="29661" xr:uid="{00000000-0005-0000-0000-0000DD730000}"/>
    <cellStyle name="Normal 2 2 114 6 16 3" xfId="29662" xr:uid="{00000000-0005-0000-0000-0000DE730000}"/>
    <cellStyle name="Normal 2 2 114 6 17" xfId="29663" xr:uid="{00000000-0005-0000-0000-0000DF730000}"/>
    <cellStyle name="Normal 2 2 114 6 18" xfId="29664" xr:uid="{00000000-0005-0000-0000-0000E0730000}"/>
    <cellStyle name="Normal 2 2 114 6 19" xfId="29665" xr:uid="{00000000-0005-0000-0000-0000E1730000}"/>
    <cellStyle name="Normal 2 2 114 6 2" xfId="29666" xr:uid="{00000000-0005-0000-0000-0000E2730000}"/>
    <cellStyle name="Normal 2 2 114 6 2 2" xfId="29667" xr:uid="{00000000-0005-0000-0000-0000E3730000}"/>
    <cellStyle name="Normal 2 2 114 6 2 2 2" xfId="29668" xr:uid="{00000000-0005-0000-0000-0000E4730000}"/>
    <cellStyle name="Normal 2 2 114 6 2 2 2 2" xfId="29669" xr:uid="{00000000-0005-0000-0000-0000E5730000}"/>
    <cellStyle name="Normal 2 2 114 6 2 2 3" xfId="29670" xr:uid="{00000000-0005-0000-0000-0000E6730000}"/>
    <cellStyle name="Normal 2 2 114 6 2 2 3 2" xfId="29671" xr:uid="{00000000-0005-0000-0000-0000E7730000}"/>
    <cellStyle name="Normal 2 2 114 6 2 2 3 3" xfId="29672" xr:uid="{00000000-0005-0000-0000-0000E8730000}"/>
    <cellStyle name="Normal 2 2 114 6 2 2 4" xfId="29673" xr:uid="{00000000-0005-0000-0000-0000E9730000}"/>
    <cellStyle name="Normal 2 2 114 6 2 2 5" xfId="29674" xr:uid="{00000000-0005-0000-0000-0000EA730000}"/>
    <cellStyle name="Normal 2 2 114 6 2 2 6" xfId="29675" xr:uid="{00000000-0005-0000-0000-0000EB730000}"/>
    <cellStyle name="Normal 2 2 114 6 2 2 7" xfId="29676" xr:uid="{00000000-0005-0000-0000-0000EC730000}"/>
    <cellStyle name="Normal 2 2 114 6 2 3" xfId="29677" xr:uid="{00000000-0005-0000-0000-0000ED730000}"/>
    <cellStyle name="Normal 2 2 114 6 2 3 2" xfId="29678" xr:uid="{00000000-0005-0000-0000-0000EE730000}"/>
    <cellStyle name="Normal 2 2 114 6 2 4" xfId="29679" xr:uid="{00000000-0005-0000-0000-0000EF730000}"/>
    <cellStyle name="Normal 2 2 114 6 2 4 2" xfId="29680" xr:uid="{00000000-0005-0000-0000-0000F0730000}"/>
    <cellStyle name="Normal 2 2 114 6 2 5" xfId="29681" xr:uid="{00000000-0005-0000-0000-0000F1730000}"/>
    <cellStyle name="Normal 2 2 114 6 2 5 2" xfId="29682" xr:uid="{00000000-0005-0000-0000-0000F2730000}"/>
    <cellStyle name="Normal 2 2 114 6 2 6" xfId="29683" xr:uid="{00000000-0005-0000-0000-0000F3730000}"/>
    <cellStyle name="Normal 2 2 114 6 2 6 2" xfId="29684" xr:uid="{00000000-0005-0000-0000-0000F4730000}"/>
    <cellStyle name="Normal 2 2 114 6 2 7" xfId="29685" xr:uid="{00000000-0005-0000-0000-0000F5730000}"/>
    <cellStyle name="Normal 2 2 114 6 20" xfId="29686" xr:uid="{00000000-0005-0000-0000-0000F6730000}"/>
    <cellStyle name="Normal 2 2 114 6 3" xfId="29687" xr:uid="{00000000-0005-0000-0000-0000F7730000}"/>
    <cellStyle name="Normal 2 2 114 6 3 2" xfId="29688" xr:uid="{00000000-0005-0000-0000-0000F8730000}"/>
    <cellStyle name="Normal 2 2 114 6 4" xfId="29689" xr:uid="{00000000-0005-0000-0000-0000F9730000}"/>
    <cellStyle name="Normal 2 2 114 6 4 2" xfId="29690" xr:uid="{00000000-0005-0000-0000-0000FA730000}"/>
    <cellStyle name="Normal 2 2 114 6 5" xfId="29691" xr:uid="{00000000-0005-0000-0000-0000FB730000}"/>
    <cellStyle name="Normal 2 2 114 6 5 2" xfId="29692" xr:uid="{00000000-0005-0000-0000-0000FC730000}"/>
    <cellStyle name="Normal 2 2 114 6 6" xfId="29693" xr:uid="{00000000-0005-0000-0000-0000FD730000}"/>
    <cellStyle name="Normal 2 2 114 6 6 2" xfId="29694" xr:uid="{00000000-0005-0000-0000-0000FE730000}"/>
    <cellStyle name="Normal 2 2 114 6 7" xfId="29695" xr:uid="{00000000-0005-0000-0000-0000FF730000}"/>
    <cellStyle name="Normal 2 2 114 6 7 2" xfId="29696" xr:uid="{00000000-0005-0000-0000-000000740000}"/>
    <cellStyle name="Normal 2 2 114 6 8" xfId="29697" xr:uid="{00000000-0005-0000-0000-000001740000}"/>
    <cellStyle name="Normal 2 2 114 6 8 2" xfId="29698" xr:uid="{00000000-0005-0000-0000-000002740000}"/>
    <cellStyle name="Normal 2 2 114 6 9" xfId="29699" xr:uid="{00000000-0005-0000-0000-000003740000}"/>
    <cellStyle name="Normal 2 2 114 6 9 2" xfId="29700" xr:uid="{00000000-0005-0000-0000-000004740000}"/>
    <cellStyle name="Normal 2 2 114 7" xfId="29701" xr:uid="{00000000-0005-0000-0000-000005740000}"/>
    <cellStyle name="Normal 2 2 114 7 2" xfId="29702" xr:uid="{00000000-0005-0000-0000-000006740000}"/>
    <cellStyle name="Normal 2 2 114 8" xfId="29703" xr:uid="{00000000-0005-0000-0000-000007740000}"/>
    <cellStyle name="Normal 2 2 114 8 2" xfId="29704" xr:uid="{00000000-0005-0000-0000-000008740000}"/>
    <cellStyle name="Normal 2 2 114 8 2 2" xfId="29705" xr:uid="{00000000-0005-0000-0000-000009740000}"/>
    <cellStyle name="Normal 2 2 114 8 2 3" xfId="29706" xr:uid="{00000000-0005-0000-0000-00000A740000}"/>
    <cellStyle name="Normal 2 2 114 8 3" xfId="29707" xr:uid="{00000000-0005-0000-0000-00000B740000}"/>
    <cellStyle name="Normal 2 2 114 8 4" xfId="29708" xr:uid="{00000000-0005-0000-0000-00000C740000}"/>
    <cellStyle name="Normal 2 2 114 8 5" xfId="29709" xr:uid="{00000000-0005-0000-0000-00000D740000}"/>
    <cellStyle name="Normal 2 2 114 8 6" xfId="29710" xr:uid="{00000000-0005-0000-0000-00000E740000}"/>
    <cellStyle name="Normal 2 2 114 9" xfId="29711" xr:uid="{00000000-0005-0000-0000-00000F740000}"/>
    <cellStyle name="Normal 2 2 114 9 2" xfId="29712" xr:uid="{00000000-0005-0000-0000-000010740000}"/>
    <cellStyle name="Normal 2 2 114 9 2 2" xfId="29713" xr:uid="{00000000-0005-0000-0000-000011740000}"/>
    <cellStyle name="Normal 2 2 114 9 2 3" xfId="29714" xr:uid="{00000000-0005-0000-0000-000012740000}"/>
    <cellStyle name="Normal 2 2 114 9 3" xfId="29715" xr:uid="{00000000-0005-0000-0000-000013740000}"/>
    <cellStyle name="Normal 2 2 114 9 4" xfId="29716" xr:uid="{00000000-0005-0000-0000-000014740000}"/>
    <cellStyle name="Normal 2 2 114 9 5" xfId="29717" xr:uid="{00000000-0005-0000-0000-000015740000}"/>
    <cellStyle name="Normal 2 2 114 9 6" xfId="29718" xr:uid="{00000000-0005-0000-0000-000016740000}"/>
    <cellStyle name="Normal 2 2 115" xfId="29719" xr:uid="{00000000-0005-0000-0000-000017740000}"/>
    <cellStyle name="Normal 2 2 115 2" xfId="29720" xr:uid="{00000000-0005-0000-0000-000018740000}"/>
    <cellStyle name="Normal 2 2 116" xfId="29721" xr:uid="{00000000-0005-0000-0000-000019740000}"/>
    <cellStyle name="Normal 2 2 116 2" xfId="29722" xr:uid="{00000000-0005-0000-0000-00001A740000}"/>
    <cellStyle name="Normal 2 2 117" xfId="29723" xr:uid="{00000000-0005-0000-0000-00001B740000}"/>
    <cellStyle name="Normal 2 2 117 2" xfId="29724" xr:uid="{00000000-0005-0000-0000-00001C740000}"/>
    <cellStyle name="Normal 2 2 118" xfId="29725" xr:uid="{00000000-0005-0000-0000-00001D740000}"/>
    <cellStyle name="Normal 2 2 118 2" xfId="29726" xr:uid="{00000000-0005-0000-0000-00001E740000}"/>
    <cellStyle name="Normal 2 2 119" xfId="29727" xr:uid="{00000000-0005-0000-0000-00001F740000}"/>
    <cellStyle name="Normal 2 2 119 2" xfId="29728" xr:uid="{00000000-0005-0000-0000-000020740000}"/>
    <cellStyle name="Normal 2 2 12" xfId="29729" xr:uid="{00000000-0005-0000-0000-000021740000}"/>
    <cellStyle name="Normal 2 2 12 2" xfId="29730" xr:uid="{00000000-0005-0000-0000-000022740000}"/>
    <cellStyle name="Normal 2 2 12 3" xfId="29731" xr:uid="{00000000-0005-0000-0000-000023740000}"/>
    <cellStyle name="Normal 2 2 120" xfId="29732" xr:uid="{00000000-0005-0000-0000-000024740000}"/>
    <cellStyle name="Normal 2 2 120 2" xfId="29733" xr:uid="{00000000-0005-0000-0000-000025740000}"/>
    <cellStyle name="Normal 2 2 120 2 2" xfId="29734" xr:uid="{00000000-0005-0000-0000-000026740000}"/>
    <cellStyle name="Normal 2 2 120 2 2 2" xfId="29735" xr:uid="{00000000-0005-0000-0000-000027740000}"/>
    <cellStyle name="Normal 2 2 120 2 2 2 2" xfId="29736" xr:uid="{00000000-0005-0000-0000-000028740000}"/>
    <cellStyle name="Normal 2 2 120 2 2 3" xfId="29737" xr:uid="{00000000-0005-0000-0000-000029740000}"/>
    <cellStyle name="Normal 2 2 120 2 2 3 2" xfId="29738" xr:uid="{00000000-0005-0000-0000-00002A740000}"/>
    <cellStyle name="Normal 2 2 120 2 2 3 3" xfId="29739" xr:uid="{00000000-0005-0000-0000-00002B740000}"/>
    <cellStyle name="Normal 2 2 120 2 2 4" xfId="29740" xr:uid="{00000000-0005-0000-0000-00002C740000}"/>
    <cellStyle name="Normal 2 2 120 2 2 5" xfId="29741" xr:uid="{00000000-0005-0000-0000-00002D740000}"/>
    <cellStyle name="Normal 2 2 120 2 2 6" xfId="29742" xr:uid="{00000000-0005-0000-0000-00002E740000}"/>
    <cellStyle name="Normal 2 2 120 2 2 7" xfId="29743" xr:uid="{00000000-0005-0000-0000-00002F740000}"/>
    <cellStyle name="Normal 2 2 120 2 3" xfId="29744" xr:uid="{00000000-0005-0000-0000-000030740000}"/>
    <cellStyle name="Normal 2 2 120 2 3 2" xfId="29745" xr:uid="{00000000-0005-0000-0000-000031740000}"/>
    <cellStyle name="Normal 2 2 120 2 4" xfId="29746" xr:uid="{00000000-0005-0000-0000-000032740000}"/>
    <cellStyle name="Normal 2 2 120 3" xfId="29747" xr:uid="{00000000-0005-0000-0000-000033740000}"/>
    <cellStyle name="Normal 2 2 120 3 2" xfId="29748" xr:uid="{00000000-0005-0000-0000-000034740000}"/>
    <cellStyle name="Normal 2 2 120 4" xfId="29749" xr:uid="{00000000-0005-0000-0000-000035740000}"/>
    <cellStyle name="Normal 2 2 120 4 2" xfId="29750" xr:uid="{00000000-0005-0000-0000-000036740000}"/>
    <cellStyle name="Normal 2 2 120 4 2 2" xfId="29751" xr:uid="{00000000-0005-0000-0000-000037740000}"/>
    <cellStyle name="Normal 2 2 120 4 2 2 2" xfId="29752" xr:uid="{00000000-0005-0000-0000-000038740000}"/>
    <cellStyle name="Normal 2 2 120 4 2 2 3" xfId="29753" xr:uid="{00000000-0005-0000-0000-000039740000}"/>
    <cellStyle name="Normal 2 2 120 4 2 3" xfId="29754" xr:uid="{00000000-0005-0000-0000-00003A740000}"/>
    <cellStyle name="Normal 2 2 120 4 2 4" xfId="29755" xr:uid="{00000000-0005-0000-0000-00003B740000}"/>
    <cellStyle name="Normal 2 2 120 4 2 5" xfId="29756" xr:uid="{00000000-0005-0000-0000-00003C740000}"/>
    <cellStyle name="Normal 2 2 120 4 2 6" xfId="29757" xr:uid="{00000000-0005-0000-0000-00003D740000}"/>
    <cellStyle name="Normal 2 2 120 4 3" xfId="29758" xr:uid="{00000000-0005-0000-0000-00003E740000}"/>
    <cellStyle name="Normal 2 2 120 5" xfId="29759" xr:uid="{00000000-0005-0000-0000-00003F740000}"/>
    <cellStyle name="Normal 2 2 120 5 2" xfId="29760" xr:uid="{00000000-0005-0000-0000-000040740000}"/>
    <cellStyle name="Normal 2 2 120 5 3" xfId="29761" xr:uid="{00000000-0005-0000-0000-000041740000}"/>
    <cellStyle name="Normal 2 2 120 6" xfId="29762" xr:uid="{00000000-0005-0000-0000-000042740000}"/>
    <cellStyle name="Normal 2 2 120 7" xfId="29763" xr:uid="{00000000-0005-0000-0000-000043740000}"/>
    <cellStyle name="Normal 2 2 120 8" xfId="29764" xr:uid="{00000000-0005-0000-0000-000044740000}"/>
    <cellStyle name="Normal 2 2 120 9" xfId="29765" xr:uid="{00000000-0005-0000-0000-000045740000}"/>
    <cellStyle name="Normal 2 2 121" xfId="29766" xr:uid="{00000000-0005-0000-0000-000046740000}"/>
    <cellStyle name="Normal 2 2 121 2" xfId="29767" xr:uid="{00000000-0005-0000-0000-000047740000}"/>
    <cellStyle name="Normal 2 2 122" xfId="29768" xr:uid="{00000000-0005-0000-0000-000048740000}"/>
    <cellStyle name="Normal 2 2 122 2" xfId="29769" xr:uid="{00000000-0005-0000-0000-000049740000}"/>
    <cellStyle name="Normal 2 2 123" xfId="29770" xr:uid="{00000000-0005-0000-0000-00004A740000}"/>
    <cellStyle name="Normal 2 2 123 2" xfId="29771" xr:uid="{00000000-0005-0000-0000-00004B740000}"/>
    <cellStyle name="Normal 2 2 124" xfId="29772" xr:uid="{00000000-0005-0000-0000-00004C740000}"/>
    <cellStyle name="Normal 2 2 124 2" xfId="29773" xr:uid="{00000000-0005-0000-0000-00004D740000}"/>
    <cellStyle name="Normal 2 2 125" xfId="29774" xr:uid="{00000000-0005-0000-0000-00004E740000}"/>
    <cellStyle name="Normal 2 2 125 2" xfId="29775" xr:uid="{00000000-0005-0000-0000-00004F740000}"/>
    <cellStyle name="Normal 2 2 126" xfId="29776" xr:uid="{00000000-0005-0000-0000-000050740000}"/>
    <cellStyle name="Normal 2 2 126 2" xfId="29777" xr:uid="{00000000-0005-0000-0000-000051740000}"/>
    <cellStyle name="Normal 2 2 127" xfId="29778" xr:uid="{00000000-0005-0000-0000-000052740000}"/>
    <cellStyle name="Normal 2 2 127 2" xfId="29779" xr:uid="{00000000-0005-0000-0000-000053740000}"/>
    <cellStyle name="Normal 2 2 128" xfId="29780" xr:uid="{00000000-0005-0000-0000-000054740000}"/>
    <cellStyle name="Normal 2 2 128 2" xfId="29781" xr:uid="{00000000-0005-0000-0000-000055740000}"/>
    <cellStyle name="Normal 2 2 129" xfId="29782" xr:uid="{00000000-0005-0000-0000-000056740000}"/>
    <cellStyle name="Normal 2 2 129 2" xfId="29783" xr:uid="{00000000-0005-0000-0000-000057740000}"/>
    <cellStyle name="Normal 2 2 13" xfId="29784" xr:uid="{00000000-0005-0000-0000-000058740000}"/>
    <cellStyle name="Normal 2 2 13 2" xfId="29785" xr:uid="{00000000-0005-0000-0000-000059740000}"/>
    <cellStyle name="Normal 2 2 130" xfId="29786" xr:uid="{00000000-0005-0000-0000-00005A740000}"/>
    <cellStyle name="Normal 2 2 130 2" xfId="29787" xr:uid="{00000000-0005-0000-0000-00005B740000}"/>
    <cellStyle name="Normal 2 2 131" xfId="29788" xr:uid="{00000000-0005-0000-0000-00005C740000}"/>
    <cellStyle name="Normal 2 2 131 2" xfId="29789" xr:uid="{00000000-0005-0000-0000-00005D740000}"/>
    <cellStyle name="Normal 2 2 132" xfId="29790" xr:uid="{00000000-0005-0000-0000-00005E740000}"/>
    <cellStyle name="Normal 2 2 132 2" xfId="29791" xr:uid="{00000000-0005-0000-0000-00005F740000}"/>
    <cellStyle name="Normal 2 2 133" xfId="29792" xr:uid="{00000000-0005-0000-0000-000060740000}"/>
    <cellStyle name="Normal 2 2 133 2" xfId="29793" xr:uid="{00000000-0005-0000-0000-000061740000}"/>
    <cellStyle name="Normal 2 2 134" xfId="29794" xr:uid="{00000000-0005-0000-0000-000062740000}"/>
    <cellStyle name="Normal 2 2 134 2" xfId="29795" xr:uid="{00000000-0005-0000-0000-000063740000}"/>
    <cellStyle name="Normal 2 2 135" xfId="29796" xr:uid="{00000000-0005-0000-0000-000064740000}"/>
    <cellStyle name="Normal 2 2 135 2" xfId="29797" xr:uid="{00000000-0005-0000-0000-000065740000}"/>
    <cellStyle name="Normal 2 2 136" xfId="29798" xr:uid="{00000000-0005-0000-0000-000066740000}"/>
    <cellStyle name="Normal 2 2 136 2" xfId="29799" xr:uid="{00000000-0005-0000-0000-000067740000}"/>
    <cellStyle name="Normal 2 2 137" xfId="29800" xr:uid="{00000000-0005-0000-0000-000068740000}"/>
    <cellStyle name="Normal 2 2 137 2" xfId="29801" xr:uid="{00000000-0005-0000-0000-000069740000}"/>
    <cellStyle name="Normal 2 2 138" xfId="29802" xr:uid="{00000000-0005-0000-0000-00006A740000}"/>
    <cellStyle name="Normal 2 2 138 2" xfId="29803" xr:uid="{00000000-0005-0000-0000-00006B740000}"/>
    <cellStyle name="Normal 2 2 139" xfId="29804" xr:uid="{00000000-0005-0000-0000-00006C740000}"/>
    <cellStyle name="Normal 2 2 139 2" xfId="29805" xr:uid="{00000000-0005-0000-0000-00006D740000}"/>
    <cellStyle name="Normal 2 2 14" xfId="29806" xr:uid="{00000000-0005-0000-0000-00006E740000}"/>
    <cellStyle name="Normal 2 2 14 2" xfId="29807" xr:uid="{00000000-0005-0000-0000-00006F740000}"/>
    <cellStyle name="Normal 2 2 140" xfId="29808" xr:uid="{00000000-0005-0000-0000-000070740000}"/>
    <cellStyle name="Normal 2 2 140 2" xfId="29809" xr:uid="{00000000-0005-0000-0000-000071740000}"/>
    <cellStyle name="Normal 2 2 141" xfId="29810" xr:uid="{00000000-0005-0000-0000-000072740000}"/>
    <cellStyle name="Normal 2 2 141 2" xfId="29811" xr:uid="{00000000-0005-0000-0000-000073740000}"/>
    <cellStyle name="Normal 2 2 142" xfId="29812" xr:uid="{00000000-0005-0000-0000-000074740000}"/>
    <cellStyle name="Normal 2 2 142 2" xfId="29813" xr:uid="{00000000-0005-0000-0000-000075740000}"/>
    <cellStyle name="Normal 2 2 143" xfId="29814" xr:uid="{00000000-0005-0000-0000-000076740000}"/>
    <cellStyle name="Normal 2 2 143 2" xfId="29815" xr:uid="{00000000-0005-0000-0000-000077740000}"/>
    <cellStyle name="Normal 2 2 144" xfId="29816" xr:uid="{00000000-0005-0000-0000-000078740000}"/>
    <cellStyle name="Normal 2 2 144 2" xfId="29817" xr:uid="{00000000-0005-0000-0000-000079740000}"/>
    <cellStyle name="Normal 2 2 145" xfId="29818" xr:uid="{00000000-0005-0000-0000-00007A740000}"/>
    <cellStyle name="Normal 2 2 145 2" xfId="29819" xr:uid="{00000000-0005-0000-0000-00007B740000}"/>
    <cellStyle name="Normal 2 2 146" xfId="29820" xr:uid="{00000000-0005-0000-0000-00007C740000}"/>
    <cellStyle name="Normal 2 2 146 2" xfId="29821" xr:uid="{00000000-0005-0000-0000-00007D740000}"/>
    <cellStyle name="Normal 2 2 147" xfId="29822" xr:uid="{00000000-0005-0000-0000-00007E740000}"/>
    <cellStyle name="Normal 2 2 147 2" xfId="29823" xr:uid="{00000000-0005-0000-0000-00007F740000}"/>
    <cellStyle name="Normal 2 2 148" xfId="29824" xr:uid="{00000000-0005-0000-0000-000080740000}"/>
    <cellStyle name="Normal 2 2 148 2" xfId="29825" xr:uid="{00000000-0005-0000-0000-000081740000}"/>
    <cellStyle name="Normal 2 2 149" xfId="29826" xr:uid="{00000000-0005-0000-0000-000082740000}"/>
    <cellStyle name="Normal 2 2 149 2" xfId="29827" xr:uid="{00000000-0005-0000-0000-000083740000}"/>
    <cellStyle name="Normal 2 2 15" xfId="29828" xr:uid="{00000000-0005-0000-0000-000084740000}"/>
    <cellStyle name="Normal 2 2 15 2" xfId="29829" xr:uid="{00000000-0005-0000-0000-000085740000}"/>
    <cellStyle name="Normal 2 2 150" xfId="29830" xr:uid="{00000000-0005-0000-0000-000086740000}"/>
    <cellStyle name="Normal 2 2 150 2" xfId="29831" xr:uid="{00000000-0005-0000-0000-000087740000}"/>
    <cellStyle name="Normal 2 2 151" xfId="29832" xr:uid="{00000000-0005-0000-0000-000088740000}"/>
    <cellStyle name="Normal 2 2 151 2" xfId="29833" xr:uid="{00000000-0005-0000-0000-000089740000}"/>
    <cellStyle name="Normal 2 2 152" xfId="29834" xr:uid="{00000000-0005-0000-0000-00008A740000}"/>
    <cellStyle name="Normal 2 2 152 2" xfId="29835" xr:uid="{00000000-0005-0000-0000-00008B740000}"/>
    <cellStyle name="Normal 2 2 153" xfId="29836" xr:uid="{00000000-0005-0000-0000-00008C740000}"/>
    <cellStyle name="Normal 2 2 153 2" xfId="29837" xr:uid="{00000000-0005-0000-0000-00008D740000}"/>
    <cellStyle name="Normal 2 2 154" xfId="29838" xr:uid="{00000000-0005-0000-0000-00008E740000}"/>
    <cellStyle name="Normal 2 2 154 2" xfId="29839" xr:uid="{00000000-0005-0000-0000-00008F740000}"/>
    <cellStyle name="Normal 2 2 155" xfId="29840" xr:uid="{00000000-0005-0000-0000-000090740000}"/>
    <cellStyle name="Normal 2 2 155 2" xfId="29841" xr:uid="{00000000-0005-0000-0000-000091740000}"/>
    <cellStyle name="Normal 2 2 156" xfId="29842" xr:uid="{00000000-0005-0000-0000-000092740000}"/>
    <cellStyle name="Normal 2 2 156 2" xfId="29843" xr:uid="{00000000-0005-0000-0000-000093740000}"/>
    <cellStyle name="Normal 2 2 157" xfId="29844" xr:uid="{00000000-0005-0000-0000-000094740000}"/>
    <cellStyle name="Normal 2 2 157 2" xfId="29845" xr:uid="{00000000-0005-0000-0000-000095740000}"/>
    <cellStyle name="Normal 2 2 158" xfId="29846" xr:uid="{00000000-0005-0000-0000-000096740000}"/>
    <cellStyle name="Normal 2 2 158 2" xfId="29847" xr:uid="{00000000-0005-0000-0000-000097740000}"/>
    <cellStyle name="Normal 2 2 159" xfId="29848" xr:uid="{00000000-0005-0000-0000-000098740000}"/>
    <cellStyle name="Normal 2 2 159 2" xfId="29849" xr:uid="{00000000-0005-0000-0000-000099740000}"/>
    <cellStyle name="Normal 2 2 16" xfId="29850" xr:uid="{00000000-0005-0000-0000-00009A740000}"/>
    <cellStyle name="Normal 2 2 16 2" xfId="29851" xr:uid="{00000000-0005-0000-0000-00009B740000}"/>
    <cellStyle name="Normal 2 2 160" xfId="29852" xr:uid="{00000000-0005-0000-0000-00009C740000}"/>
    <cellStyle name="Normal 2 2 160 2" xfId="29853" xr:uid="{00000000-0005-0000-0000-00009D740000}"/>
    <cellStyle name="Normal 2 2 161" xfId="29854" xr:uid="{00000000-0005-0000-0000-00009E740000}"/>
    <cellStyle name="Normal 2 2 161 2" xfId="29855" xr:uid="{00000000-0005-0000-0000-00009F740000}"/>
    <cellStyle name="Normal 2 2 162" xfId="29856" xr:uid="{00000000-0005-0000-0000-0000A0740000}"/>
    <cellStyle name="Normal 2 2 162 2" xfId="29857" xr:uid="{00000000-0005-0000-0000-0000A1740000}"/>
    <cellStyle name="Normal 2 2 163" xfId="29858" xr:uid="{00000000-0005-0000-0000-0000A2740000}"/>
    <cellStyle name="Normal 2 2 163 2" xfId="29859" xr:uid="{00000000-0005-0000-0000-0000A3740000}"/>
    <cellStyle name="Normal 2 2 164" xfId="29860" xr:uid="{00000000-0005-0000-0000-0000A4740000}"/>
    <cellStyle name="Normal 2 2 164 2" xfId="29861" xr:uid="{00000000-0005-0000-0000-0000A5740000}"/>
    <cellStyle name="Normal 2 2 164 2 2" xfId="29862" xr:uid="{00000000-0005-0000-0000-0000A6740000}"/>
    <cellStyle name="Normal 2 2 164 2 2 2" xfId="29863" xr:uid="{00000000-0005-0000-0000-0000A7740000}"/>
    <cellStyle name="Normal 2 2 164 2 2 2 2" xfId="29864" xr:uid="{00000000-0005-0000-0000-0000A8740000}"/>
    <cellStyle name="Normal 2 2 164 2 2 2 3" xfId="29865" xr:uid="{00000000-0005-0000-0000-0000A9740000}"/>
    <cellStyle name="Normal 2 2 164 2 2 3" xfId="29866" xr:uid="{00000000-0005-0000-0000-0000AA740000}"/>
    <cellStyle name="Normal 2 2 164 2 2 4" xfId="29867" xr:uid="{00000000-0005-0000-0000-0000AB740000}"/>
    <cellStyle name="Normal 2 2 164 2 2 5" xfId="29868" xr:uid="{00000000-0005-0000-0000-0000AC740000}"/>
    <cellStyle name="Normal 2 2 164 2 2 6" xfId="29869" xr:uid="{00000000-0005-0000-0000-0000AD740000}"/>
    <cellStyle name="Normal 2 2 164 2 3" xfId="29870" xr:uid="{00000000-0005-0000-0000-0000AE740000}"/>
    <cellStyle name="Normal 2 2 164 3" xfId="29871" xr:uid="{00000000-0005-0000-0000-0000AF740000}"/>
    <cellStyle name="Normal 2 2 164 3 2" xfId="29872" xr:uid="{00000000-0005-0000-0000-0000B0740000}"/>
    <cellStyle name="Normal 2 2 164 3 2 2" xfId="29873" xr:uid="{00000000-0005-0000-0000-0000B1740000}"/>
    <cellStyle name="Normal 2 2 164 3 2 3" xfId="29874" xr:uid="{00000000-0005-0000-0000-0000B2740000}"/>
    <cellStyle name="Normal 2 2 164 3 3" xfId="29875" xr:uid="{00000000-0005-0000-0000-0000B3740000}"/>
    <cellStyle name="Normal 2 2 164 3 4" xfId="29876" xr:uid="{00000000-0005-0000-0000-0000B4740000}"/>
    <cellStyle name="Normal 2 2 164 3 5" xfId="29877" xr:uid="{00000000-0005-0000-0000-0000B5740000}"/>
    <cellStyle name="Normal 2 2 164 3 6" xfId="29878" xr:uid="{00000000-0005-0000-0000-0000B6740000}"/>
    <cellStyle name="Normal 2 2 164 4" xfId="29879" xr:uid="{00000000-0005-0000-0000-0000B7740000}"/>
    <cellStyle name="Normal 2 2 164 4 2" xfId="29880" xr:uid="{00000000-0005-0000-0000-0000B8740000}"/>
    <cellStyle name="Normal 2 2 164 4 3" xfId="29881" xr:uid="{00000000-0005-0000-0000-0000B9740000}"/>
    <cellStyle name="Normal 2 2 164 5" xfId="29882" xr:uid="{00000000-0005-0000-0000-0000BA740000}"/>
    <cellStyle name="Normal 2 2 164 6" xfId="29883" xr:uid="{00000000-0005-0000-0000-0000BB740000}"/>
    <cellStyle name="Normal 2 2 164 7" xfId="29884" xr:uid="{00000000-0005-0000-0000-0000BC740000}"/>
    <cellStyle name="Normal 2 2 164 8" xfId="29885" xr:uid="{00000000-0005-0000-0000-0000BD740000}"/>
    <cellStyle name="Normal 2 2 165" xfId="29886" xr:uid="{00000000-0005-0000-0000-0000BE740000}"/>
    <cellStyle name="Normal 2 2 165 2" xfId="29887" xr:uid="{00000000-0005-0000-0000-0000BF740000}"/>
    <cellStyle name="Normal 2 2 165 2 2" xfId="29888" xr:uid="{00000000-0005-0000-0000-0000C0740000}"/>
    <cellStyle name="Normal 2 2 165 3" xfId="29889" xr:uid="{00000000-0005-0000-0000-0000C1740000}"/>
    <cellStyle name="Normal 2 2 165 3 2" xfId="29890" xr:uid="{00000000-0005-0000-0000-0000C2740000}"/>
    <cellStyle name="Normal 2 2 165 3 3" xfId="29891" xr:uid="{00000000-0005-0000-0000-0000C3740000}"/>
    <cellStyle name="Normal 2 2 165 4" xfId="29892" xr:uid="{00000000-0005-0000-0000-0000C4740000}"/>
    <cellStyle name="Normal 2 2 165 5" xfId="29893" xr:uid="{00000000-0005-0000-0000-0000C5740000}"/>
    <cellStyle name="Normal 2 2 165 6" xfId="29894" xr:uid="{00000000-0005-0000-0000-0000C6740000}"/>
    <cellStyle name="Normal 2 2 165 7" xfId="29895" xr:uid="{00000000-0005-0000-0000-0000C7740000}"/>
    <cellStyle name="Normal 2 2 166" xfId="29896" xr:uid="{00000000-0005-0000-0000-0000C8740000}"/>
    <cellStyle name="Normal 2 2 166 2" xfId="29897" xr:uid="{00000000-0005-0000-0000-0000C9740000}"/>
    <cellStyle name="Normal 2 2 166 2 2" xfId="29898" xr:uid="{00000000-0005-0000-0000-0000CA740000}"/>
    <cellStyle name="Normal 2 2 166 2 2 2" xfId="29899" xr:uid="{00000000-0005-0000-0000-0000CB740000}"/>
    <cellStyle name="Normal 2 2 166 2 2 2 2" xfId="29900" xr:uid="{00000000-0005-0000-0000-0000CC740000}"/>
    <cellStyle name="Normal 2 2 166 2 3" xfId="29901" xr:uid="{00000000-0005-0000-0000-0000CD740000}"/>
    <cellStyle name="Normal 2 2 166 3" xfId="29902" xr:uid="{00000000-0005-0000-0000-0000CE740000}"/>
    <cellStyle name="Normal 2 2 166 4" xfId="29903" xr:uid="{00000000-0005-0000-0000-0000CF740000}"/>
    <cellStyle name="Normal 2 2 166 5" xfId="29904" xr:uid="{00000000-0005-0000-0000-0000D0740000}"/>
    <cellStyle name="Normal 2 2 166 6" xfId="29905" xr:uid="{00000000-0005-0000-0000-0000D1740000}"/>
    <cellStyle name="Normal 2 2 166 7" xfId="29906" xr:uid="{00000000-0005-0000-0000-0000D2740000}"/>
    <cellStyle name="Normal 2 2 167" xfId="29907" xr:uid="{00000000-0005-0000-0000-0000D3740000}"/>
    <cellStyle name="Normal 2 2 167 2" xfId="29908" xr:uid="{00000000-0005-0000-0000-0000D4740000}"/>
    <cellStyle name="Normal 2 2 168" xfId="29909" xr:uid="{00000000-0005-0000-0000-0000D5740000}"/>
    <cellStyle name="Normal 2 2 168 2" xfId="29910" xr:uid="{00000000-0005-0000-0000-0000D6740000}"/>
    <cellStyle name="Normal 2 2 169" xfId="29911" xr:uid="{00000000-0005-0000-0000-0000D7740000}"/>
    <cellStyle name="Normal 2 2 169 2" xfId="29912" xr:uid="{00000000-0005-0000-0000-0000D8740000}"/>
    <cellStyle name="Normal 2 2 17" xfId="29913" xr:uid="{00000000-0005-0000-0000-0000D9740000}"/>
    <cellStyle name="Normal 2 2 17 2" xfId="29914" xr:uid="{00000000-0005-0000-0000-0000DA740000}"/>
    <cellStyle name="Normal 2 2 170" xfId="29915" xr:uid="{00000000-0005-0000-0000-0000DB740000}"/>
    <cellStyle name="Normal 2 2 170 2" xfId="29916" xr:uid="{00000000-0005-0000-0000-0000DC740000}"/>
    <cellStyle name="Normal 2 2 171" xfId="29917" xr:uid="{00000000-0005-0000-0000-0000DD740000}"/>
    <cellStyle name="Normal 2 2 171 2" xfId="29918" xr:uid="{00000000-0005-0000-0000-0000DE740000}"/>
    <cellStyle name="Normal 2 2 172" xfId="29919" xr:uid="{00000000-0005-0000-0000-0000DF740000}"/>
    <cellStyle name="Normal 2 2 172 2" xfId="29920" xr:uid="{00000000-0005-0000-0000-0000E0740000}"/>
    <cellStyle name="Normal 2 2 173" xfId="29921" xr:uid="{00000000-0005-0000-0000-0000E1740000}"/>
    <cellStyle name="Normal 2 2 173 2" xfId="29922" xr:uid="{00000000-0005-0000-0000-0000E2740000}"/>
    <cellStyle name="Normal 2 2 174" xfId="29923" xr:uid="{00000000-0005-0000-0000-0000E3740000}"/>
    <cellStyle name="Normal 2 2 174 2" xfId="29924" xr:uid="{00000000-0005-0000-0000-0000E4740000}"/>
    <cellStyle name="Normal 2 2 175" xfId="29925" xr:uid="{00000000-0005-0000-0000-0000E5740000}"/>
    <cellStyle name="Normal 2 2 175 2" xfId="29926" xr:uid="{00000000-0005-0000-0000-0000E6740000}"/>
    <cellStyle name="Normal 2 2 176" xfId="29927" xr:uid="{00000000-0005-0000-0000-0000E7740000}"/>
    <cellStyle name="Normal 2 2 176 2" xfId="29928" xr:uid="{00000000-0005-0000-0000-0000E8740000}"/>
    <cellStyle name="Normal 2 2 177" xfId="29929" xr:uid="{00000000-0005-0000-0000-0000E9740000}"/>
    <cellStyle name="Normal 2 2 177 2" xfId="29930" xr:uid="{00000000-0005-0000-0000-0000EA740000}"/>
    <cellStyle name="Normal 2 2 178" xfId="29931" xr:uid="{00000000-0005-0000-0000-0000EB740000}"/>
    <cellStyle name="Normal 2 2 178 2" xfId="29932" xr:uid="{00000000-0005-0000-0000-0000EC740000}"/>
    <cellStyle name="Normal 2 2 179" xfId="29933" xr:uid="{00000000-0005-0000-0000-0000ED740000}"/>
    <cellStyle name="Normal 2 2 179 2" xfId="29934" xr:uid="{00000000-0005-0000-0000-0000EE740000}"/>
    <cellStyle name="Normal 2 2 18" xfId="29935" xr:uid="{00000000-0005-0000-0000-0000EF740000}"/>
    <cellStyle name="Normal 2 2 18 2" xfId="29936" xr:uid="{00000000-0005-0000-0000-0000F0740000}"/>
    <cellStyle name="Normal 2 2 180" xfId="29937" xr:uid="{00000000-0005-0000-0000-0000F1740000}"/>
    <cellStyle name="Normal 2 2 180 2" xfId="29938" xr:uid="{00000000-0005-0000-0000-0000F2740000}"/>
    <cellStyle name="Normal 2 2 181" xfId="29939" xr:uid="{00000000-0005-0000-0000-0000F3740000}"/>
    <cellStyle name="Normal 2 2 181 2" xfId="29940" xr:uid="{00000000-0005-0000-0000-0000F4740000}"/>
    <cellStyle name="Normal 2 2 182" xfId="29941" xr:uid="{00000000-0005-0000-0000-0000F5740000}"/>
    <cellStyle name="Normal 2 2 182 2" xfId="29942" xr:uid="{00000000-0005-0000-0000-0000F6740000}"/>
    <cellStyle name="Normal 2 2 183" xfId="29943" xr:uid="{00000000-0005-0000-0000-0000F7740000}"/>
    <cellStyle name="Normal 2 2 183 2" xfId="29944" xr:uid="{00000000-0005-0000-0000-0000F8740000}"/>
    <cellStyle name="Normal 2 2 184" xfId="29945" xr:uid="{00000000-0005-0000-0000-0000F9740000}"/>
    <cellStyle name="Normal 2 2 184 2" xfId="29946" xr:uid="{00000000-0005-0000-0000-0000FA740000}"/>
    <cellStyle name="Normal 2 2 185" xfId="29947" xr:uid="{00000000-0005-0000-0000-0000FB740000}"/>
    <cellStyle name="Normal 2 2 185 2" xfId="29948" xr:uid="{00000000-0005-0000-0000-0000FC740000}"/>
    <cellStyle name="Normal 2 2 186" xfId="29949" xr:uid="{00000000-0005-0000-0000-0000FD740000}"/>
    <cellStyle name="Normal 2 2 186 2" xfId="29950" xr:uid="{00000000-0005-0000-0000-0000FE740000}"/>
    <cellStyle name="Normal 2 2 187" xfId="29951" xr:uid="{00000000-0005-0000-0000-0000FF740000}"/>
    <cellStyle name="Normal 2 2 187 2" xfId="29952" xr:uid="{00000000-0005-0000-0000-000000750000}"/>
    <cellStyle name="Normal 2 2 188" xfId="29953" xr:uid="{00000000-0005-0000-0000-000001750000}"/>
    <cellStyle name="Normal 2 2 188 2" xfId="29954" xr:uid="{00000000-0005-0000-0000-000002750000}"/>
    <cellStyle name="Normal 2 2 189" xfId="29955" xr:uid="{00000000-0005-0000-0000-000003750000}"/>
    <cellStyle name="Normal 2 2 189 2" xfId="29956" xr:uid="{00000000-0005-0000-0000-000004750000}"/>
    <cellStyle name="Normal 2 2 19" xfId="29957" xr:uid="{00000000-0005-0000-0000-000005750000}"/>
    <cellStyle name="Normal 2 2 19 2" xfId="29958" xr:uid="{00000000-0005-0000-0000-000006750000}"/>
    <cellStyle name="Normal 2 2 190" xfId="29959" xr:uid="{00000000-0005-0000-0000-000007750000}"/>
    <cellStyle name="Normal 2 2 190 2" xfId="29960" xr:uid="{00000000-0005-0000-0000-000008750000}"/>
    <cellStyle name="Normal 2 2 191" xfId="29961" xr:uid="{00000000-0005-0000-0000-000009750000}"/>
    <cellStyle name="Normal 2 2 191 2" xfId="29962" xr:uid="{00000000-0005-0000-0000-00000A750000}"/>
    <cellStyle name="Normal 2 2 192" xfId="29963" xr:uid="{00000000-0005-0000-0000-00000B750000}"/>
    <cellStyle name="Normal 2 2 192 2" xfId="29964" xr:uid="{00000000-0005-0000-0000-00000C750000}"/>
    <cellStyle name="Normal 2 2 193" xfId="29965" xr:uid="{00000000-0005-0000-0000-00000D750000}"/>
    <cellStyle name="Normal 2 2 193 2" xfId="29966" xr:uid="{00000000-0005-0000-0000-00000E750000}"/>
    <cellStyle name="Normal 2 2 194" xfId="29967" xr:uid="{00000000-0005-0000-0000-00000F750000}"/>
    <cellStyle name="Normal 2 2 194 2" xfId="29968" xr:uid="{00000000-0005-0000-0000-000010750000}"/>
    <cellStyle name="Normal 2 2 195" xfId="29969" xr:uid="{00000000-0005-0000-0000-000011750000}"/>
    <cellStyle name="Normal 2 2 195 2" xfId="29970" xr:uid="{00000000-0005-0000-0000-000012750000}"/>
    <cellStyle name="Normal 2 2 196" xfId="29971" xr:uid="{00000000-0005-0000-0000-000013750000}"/>
    <cellStyle name="Normal 2 2 196 2" xfId="29972" xr:uid="{00000000-0005-0000-0000-000014750000}"/>
    <cellStyle name="Normal 2 2 197" xfId="29973" xr:uid="{00000000-0005-0000-0000-000015750000}"/>
    <cellStyle name="Normal 2 2 197 2" xfId="29974" xr:uid="{00000000-0005-0000-0000-000016750000}"/>
    <cellStyle name="Normal 2 2 197 2 2" xfId="29975" xr:uid="{00000000-0005-0000-0000-000017750000}"/>
    <cellStyle name="Normal 2 2 197 2 2 2" xfId="29976" xr:uid="{00000000-0005-0000-0000-000018750000}"/>
    <cellStyle name="Normal 2 2 197 3" xfId="29977" xr:uid="{00000000-0005-0000-0000-000019750000}"/>
    <cellStyle name="Normal 2 2 197 4" xfId="29978" xr:uid="{00000000-0005-0000-0000-00001A750000}"/>
    <cellStyle name="Normal 2 2 197 5" xfId="29979" xr:uid="{00000000-0005-0000-0000-00001B750000}"/>
    <cellStyle name="Normal 2 2 197 6" xfId="29980" xr:uid="{00000000-0005-0000-0000-00001C750000}"/>
    <cellStyle name="Normal 2 2 198" xfId="29981" xr:uid="{00000000-0005-0000-0000-00001D750000}"/>
    <cellStyle name="Normal 2 2 198 2" xfId="29982" xr:uid="{00000000-0005-0000-0000-00001E750000}"/>
    <cellStyle name="Normal 2 2 198 2 2" xfId="29983" xr:uid="{00000000-0005-0000-0000-00001F750000}"/>
    <cellStyle name="Normal 2 2 198 2 2 2" xfId="29984" xr:uid="{00000000-0005-0000-0000-000020750000}"/>
    <cellStyle name="Normal 2 2 198 3" xfId="29985" xr:uid="{00000000-0005-0000-0000-000021750000}"/>
    <cellStyle name="Normal 2 2 198 4" xfId="29986" xr:uid="{00000000-0005-0000-0000-000022750000}"/>
    <cellStyle name="Normal 2 2 198 5" xfId="29987" xr:uid="{00000000-0005-0000-0000-000023750000}"/>
    <cellStyle name="Normal 2 2 198 6" xfId="29988" xr:uid="{00000000-0005-0000-0000-000024750000}"/>
    <cellStyle name="Normal 2 2 199" xfId="29989" xr:uid="{00000000-0005-0000-0000-000025750000}"/>
    <cellStyle name="Normal 2 2 199 2" xfId="29990" xr:uid="{00000000-0005-0000-0000-000026750000}"/>
    <cellStyle name="Normal 2 2 199 2 2" xfId="29991" xr:uid="{00000000-0005-0000-0000-000027750000}"/>
    <cellStyle name="Normal 2 2 199 3" xfId="29992" xr:uid="{00000000-0005-0000-0000-000028750000}"/>
    <cellStyle name="Normal 2 2 199 4" xfId="29993" xr:uid="{00000000-0005-0000-0000-000029750000}"/>
    <cellStyle name="Normal 2 2 199 5" xfId="29994" xr:uid="{00000000-0005-0000-0000-00002A750000}"/>
    <cellStyle name="Normal 2 2 2" xfId="29995" xr:uid="{00000000-0005-0000-0000-00002B750000}"/>
    <cellStyle name="Normal 2 2 2 10" xfId="29996" xr:uid="{00000000-0005-0000-0000-00002C750000}"/>
    <cellStyle name="Normal 2 2 2 10 2" xfId="29997" xr:uid="{00000000-0005-0000-0000-00002D750000}"/>
    <cellStyle name="Normal 2 2 2 10 3" xfId="29998" xr:uid="{00000000-0005-0000-0000-00002E750000}"/>
    <cellStyle name="Normal 2 2 2 100" xfId="29999" xr:uid="{00000000-0005-0000-0000-00002F750000}"/>
    <cellStyle name="Normal 2 2 2 100 2" xfId="30000" xr:uid="{00000000-0005-0000-0000-000030750000}"/>
    <cellStyle name="Normal 2 2 2 101" xfId="30001" xr:uid="{00000000-0005-0000-0000-000031750000}"/>
    <cellStyle name="Normal 2 2 2 101 2" xfId="30002" xr:uid="{00000000-0005-0000-0000-000032750000}"/>
    <cellStyle name="Normal 2 2 2 102" xfId="30003" xr:uid="{00000000-0005-0000-0000-000033750000}"/>
    <cellStyle name="Normal 2 2 2 102 2" xfId="30004" xr:uid="{00000000-0005-0000-0000-000034750000}"/>
    <cellStyle name="Normal 2 2 2 103" xfId="30005" xr:uid="{00000000-0005-0000-0000-000035750000}"/>
    <cellStyle name="Normal 2 2 2 103 2" xfId="30006" xr:uid="{00000000-0005-0000-0000-000036750000}"/>
    <cellStyle name="Normal 2 2 2 104" xfId="30007" xr:uid="{00000000-0005-0000-0000-000037750000}"/>
    <cellStyle name="Normal 2 2 2 104 2" xfId="30008" xr:uid="{00000000-0005-0000-0000-000038750000}"/>
    <cellStyle name="Normal 2 2 2 105" xfId="30009" xr:uid="{00000000-0005-0000-0000-000039750000}"/>
    <cellStyle name="Normal 2 2 2 105 2" xfId="30010" xr:uid="{00000000-0005-0000-0000-00003A750000}"/>
    <cellStyle name="Normal 2 2 2 106" xfId="30011" xr:uid="{00000000-0005-0000-0000-00003B750000}"/>
    <cellStyle name="Normal 2 2 2 106 2" xfId="30012" xr:uid="{00000000-0005-0000-0000-00003C750000}"/>
    <cellStyle name="Normal 2 2 2 107" xfId="30013" xr:uid="{00000000-0005-0000-0000-00003D750000}"/>
    <cellStyle name="Normal 2 2 2 107 2" xfId="30014" xr:uid="{00000000-0005-0000-0000-00003E750000}"/>
    <cellStyle name="Normal 2 2 2 108" xfId="30015" xr:uid="{00000000-0005-0000-0000-00003F750000}"/>
    <cellStyle name="Normal 2 2 2 108 2" xfId="30016" xr:uid="{00000000-0005-0000-0000-000040750000}"/>
    <cellStyle name="Normal 2 2 2 109" xfId="30017" xr:uid="{00000000-0005-0000-0000-000041750000}"/>
    <cellStyle name="Normal 2 2 2 109 2" xfId="30018" xr:uid="{00000000-0005-0000-0000-000042750000}"/>
    <cellStyle name="Normal 2 2 2 11" xfId="30019" xr:uid="{00000000-0005-0000-0000-000043750000}"/>
    <cellStyle name="Normal 2 2 2 11 2" xfId="30020" xr:uid="{00000000-0005-0000-0000-000044750000}"/>
    <cellStyle name="Normal 2 2 2 11 3" xfId="30021" xr:uid="{00000000-0005-0000-0000-000045750000}"/>
    <cellStyle name="Normal 2 2 2 110" xfId="30022" xr:uid="{00000000-0005-0000-0000-000046750000}"/>
    <cellStyle name="Normal 2 2 2 110 2" xfId="30023" xr:uid="{00000000-0005-0000-0000-000047750000}"/>
    <cellStyle name="Normal 2 2 2 111" xfId="30024" xr:uid="{00000000-0005-0000-0000-000048750000}"/>
    <cellStyle name="Normal 2 2 2 111 2" xfId="30025" xr:uid="{00000000-0005-0000-0000-000049750000}"/>
    <cellStyle name="Normal 2 2 2 112" xfId="30026" xr:uid="{00000000-0005-0000-0000-00004A750000}"/>
    <cellStyle name="Normal 2 2 2 112 2" xfId="30027" xr:uid="{00000000-0005-0000-0000-00004B750000}"/>
    <cellStyle name="Normal 2 2 2 113" xfId="30028" xr:uid="{00000000-0005-0000-0000-00004C750000}"/>
    <cellStyle name="Normal 2 2 2 113 2" xfId="30029" xr:uid="{00000000-0005-0000-0000-00004D750000}"/>
    <cellStyle name="Normal 2 2 2 114" xfId="30030" xr:uid="{00000000-0005-0000-0000-00004E750000}"/>
    <cellStyle name="Normal 2 2 2 114 10" xfId="30031" xr:uid="{00000000-0005-0000-0000-00004F750000}"/>
    <cellStyle name="Normal 2 2 2 114 10 2" xfId="30032" xr:uid="{00000000-0005-0000-0000-000050750000}"/>
    <cellStyle name="Normal 2 2 2 114 11" xfId="30033" xr:uid="{00000000-0005-0000-0000-000051750000}"/>
    <cellStyle name="Normal 2 2 2 114 11 2" xfId="30034" xr:uid="{00000000-0005-0000-0000-000052750000}"/>
    <cellStyle name="Normal 2 2 2 114 12" xfId="30035" xr:uid="{00000000-0005-0000-0000-000053750000}"/>
    <cellStyle name="Normal 2 2 2 114 12 2" xfId="30036" xr:uid="{00000000-0005-0000-0000-000054750000}"/>
    <cellStyle name="Normal 2 2 2 114 13" xfId="30037" xr:uid="{00000000-0005-0000-0000-000055750000}"/>
    <cellStyle name="Normal 2 2 2 114 13 2" xfId="30038" xr:uid="{00000000-0005-0000-0000-000056750000}"/>
    <cellStyle name="Normal 2 2 2 114 14" xfId="30039" xr:uid="{00000000-0005-0000-0000-000057750000}"/>
    <cellStyle name="Normal 2 2 2 114 14 2" xfId="30040" xr:uid="{00000000-0005-0000-0000-000058750000}"/>
    <cellStyle name="Normal 2 2 2 114 15" xfId="30041" xr:uid="{00000000-0005-0000-0000-000059750000}"/>
    <cellStyle name="Normal 2 2 2 114 15 2" xfId="30042" xr:uid="{00000000-0005-0000-0000-00005A750000}"/>
    <cellStyle name="Normal 2 2 2 114 16" xfId="30043" xr:uid="{00000000-0005-0000-0000-00005B750000}"/>
    <cellStyle name="Normal 2 2 2 114 16 2" xfId="30044" xr:uid="{00000000-0005-0000-0000-00005C750000}"/>
    <cellStyle name="Normal 2 2 2 114 17" xfId="30045" xr:uid="{00000000-0005-0000-0000-00005D750000}"/>
    <cellStyle name="Normal 2 2 2 114 17 2" xfId="30046" xr:uid="{00000000-0005-0000-0000-00005E750000}"/>
    <cellStyle name="Normal 2 2 2 114 18" xfId="30047" xr:uid="{00000000-0005-0000-0000-00005F750000}"/>
    <cellStyle name="Normal 2 2 2 114 18 2" xfId="30048" xr:uid="{00000000-0005-0000-0000-000060750000}"/>
    <cellStyle name="Normal 2 2 2 114 19" xfId="30049" xr:uid="{00000000-0005-0000-0000-000061750000}"/>
    <cellStyle name="Normal 2 2 2 114 19 2" xfId="30050" xr:uid="{00000000-0005-0000-0000-000062750000}"/>
    <cellStyle name="Normal 2 2 2 114 2" xfId="30051" xr:uid="{00000000-0005-0000-0000-000063750000}"/>
    <cellStyle name="Normal 2 2 2 114 2 10" xfId="30052" xr:uid="{00000000-0005-0000-0000-000064750000}"/>
    <cellStyle name="Normal 2 2 2 114 2 10 2" xfId="30053" xr:uid="{00000000-0005-0000-0000-000065750000}"/>
    <cellStyle name="Normal 2 2 2 114 2 11" xfId="30054" xr:uid="{00000000-0005-0000-0000-000066750000}"/>
    <cellStyle name="Normal 2 2 2 114 2 11 2" xfId="30055" xr:uid="{00000000-0005-0000-0000-000067750000}"/>
    <cellStyle name="Normal 2 2 2 114 2 12" xfId="30056" xr:uid="{00000000-0005-0000-0000-000068750000}"/>
    <cellStyle name="Normal 2 2 2 114 2 12 2" xfId="30057" xr:uid="{00000000-0005-0000-0000-000069750000}"/>
    <cellStyle name="Normal 2 2 2 114 2 13" xfId="30058" xr:uid="{00000000-0005-0000-0000-00006A750000}"/>
    <cellStyle name="Normal 2 2 2 114 2 13 2" xfId="30059" xr:uid="{00000000-0005-0000-0000-00006B750000}"/>
    <cellStyle name="Normal 2 2 2 114 2 14" xfId="30060" xr:uid="{00000000-0005-0000-0000-00006C750000}"/>
    <cellStyle name="Normal 2 2 2 114 2 14 2" xfId="30061" xr:uid="{00000000-0005-0000-0000-00006D750000}"/>
    <cellStyle name="Normal 2 2 2 114 2 15" xfId="30062" xr:uid="{00000000-0005-0000-0000-00006E750000}"/>
    <cellStyle name="Normal 2 2 2 114 2 15 2" xfId="30063" xr:uid="{00000000-0005-0000-0000-00006F750000}"/>
    <cellStyle name="Normal 2 2 2 114 2 16" xfId="30064" xr:uid="{00000000-0005-0000-0000-000070750000}"/>
    <cellStyle name="Normal 2 2 2 114 2 16 2" xfId="30065" xr:uid="{00000000-0005-0000-0000-000071750000}"/>
    <cellStyle name="Normal 2 2 2 114 2 17" xfId="30066" xr:uid="{00000000-0005-0000-0000-000072750000}"/>
    <cellStyle name="Normal 2 2 2 114 2 17 2" xfId="30067" xr:uid="{00000000-0005-0000-0000-000073750000}"/>
    <cellStyle name="Normal 2 2 2 114 2 18" xfId="30068" xr:uid="{00000000-0005-0000-0000-000074750000}"/>
    <cellStyle name="Normal 2 2 2 114 2 18 2" xfId="30069" xr:uid="{00000000-0005-0000-0000-000075750000}"/>
    <cellStyle name="Normal 2 2 2 114 2 19" xfId="30070" xr:uid="{00000000-0005-0000-0000-000076750000}"/>
    <cellStyle name="Normal 2 2 2 114 2 19 2" xfId="30071" xr:uid="{00000000-0005-0000-0000-000077750000}"/>
    <cellStyle name="Normal 2 2 2 114 2 2" xfId="30072" xr:uid="{00000000-0005-0000-0000-000078750000}"/>
    <cellStyle name="Normal 2 2 2 114 2 2 10" xfId="30073" xr:uid="{00000000-0005-0000-0000-000079750000}"/>
    <cellStyle name="Normal 2 2 2 114 2 2 10 2" xfId="30074" xr:uid="{00000000-0005-0000-0000-00007A750000}"/>
    <cellStyle name="Normal 2 2 2 114 2 2 11" xfId="30075" xr:uid="{00000000-0005-0000-0000-00007B750000}"/>
    <cellStyle name="Normal 2 2 2 114 2 2 11 2" xfId="30076" xr:uid="{00000000-0005-0000-0000-00007C750000}"/>
    <cellStyle name="Normal 2 2 2 114 2 2 12" xfId="30077" xr:uid="{00000000-0005-0000-0000-00007D750000}"/>
    <cellStyle name="Normal 2 2 2 114 2 2 12 2" xfId="30078" xr:uid="{00000000-0005-0000-0000-00007E750000}"/>
    <cellStyle name="Normal 2 2 2 114 2 2 13" xfId="30079" xr:uid="{00000000-0005-0000-0000-00007F750000}"/>
    <cellStyle name="Normal 2 2 2 114 2 2 13 2" xfId="30080" xr:uid="{00000000-0005-0000-0000-000080750000}"/>
    <cellStyle name="Normal 2 2 2 114 2 2 14" xfId="30081" xr:uid="{00000000-0005-0000-0000-000081750000}"/>
    <cellStyle name="Normal 2 2 2 114 2 2 14 2" xfId="30082" xr:uid="{00000000-0005-0000-0000-000082750000}"/>
    <cellStyle name="Normal 2 2 2 114 2 2 15" xfId="30083" xr:uid="{00000000-0005-0000-0000-000083750000}"/>
    <cellStyle name="Normal 2 2 2 114 2 2 15 2" xfId="30084" xr:uid="{00000000-0005-0000-0000-000084750000}"/>
    <cellStyle name="Normal 2 2 2 114 2 2 16" xfId="30085" xr:uid="{00000000-0005-0000-0000-000085750000}"/>
    <cellStyle name="Normal 2 2 2 114 2 2 16 2" xfId="30086" xr:uid="{00000000-0005-0000-0000-000086750000}"/>
    <cellStyle name="Normal 2 2 2 114 2 2 17" xfId="30087" xr:uid="{00000000-0005-0000-0000-000087750000}"/>
    <cellStyle name="Normal 2 2 2 114 2 2 17 2" xfId="30088" xr:uid="{00000000-0005-0000-0000-000088750000}"/>
    <cellStyle name="Normal 2 2 2 114 2 2 18" xfId="30089" xr:uid="{00000000-0005-0000-0000-000089750000}"/>
    <cellStyle name="Normal 2 2 2 114 2 2 18 2" xfId="30090" xr:uid="{00000000-0005-0000-0000-00008A750000}"/>
    <cellStyle name="Normal 2 2 2 114 2 2 18 3" xfId="30091" xr:uid="{00000000-0005-0000-0000-00008B750000}"/>
    <cellStyle name="Normal 2 2 2 114 2 2 18 4" xfId="30092" xr:uid="{00000000-0005-0000-0000-00008C750000}"/>
    <cellStyle name="Normal 2 2 2 114 2 2 19" xfId="30093" xr:uid="{00000000-0005-0000-0000-00008D750000}"/>
    <cellStyle name="Normal 2 2 2 114 2 2 19 2" xfId="30094" xr:uid="{00000000-0005-0000-0000-00008E750000}"/>
    <cellStyle name="Normal 2 2 2 114 2 2 2" xfId="30095" xr:uid="{00000000-0005-0000-0000-00008F750000}"/>
    <cellStyle name="Normal 2 2 2 114 2 2 2 10" xfId="30096" xr:uid="{00000000-0005-0000-0000-000090750000}"/>
    <cellStyle name="Normal 2 2 2 114 2 2 2 10 2" xfId="30097" xr:uid="{00000000-0005-0000-0000-000091750000}"/>
    <cellStyle name="Normal 2 2 2 114 2 2 2 11" xfId="30098" xr:uid="{00000000-0005-0000-0000-000092750000}"/>
    <cellStyle name="Normal 2 2 2 114 2 2 2 11 2" xfId="30099" xr:uid="{00000000-0005-0000-0000-000093750000}"/>
    <cellStyle name="Normal 2 2 2 114 2 2 2 12" xfId="30100" xr:uid="{00000000-0005-0000-0000-000094750000}"/>
    <cellStyle name="Normal 2 2 2 114 2 2 2 12 2" xfId="30101" xr:uid="{00000000-0005-0000-0000-000095750000}"/>
    <cellStyle name="Normal 2 2 2 114 2 2 2 13" xfId="30102" xr:uid="{00000000-0005-0000-0000-000096750000}"/>
    <cellStyle name="Normal 2 2 2 114 2 2 2 13 2" xfId="30103" xr:uid="{00000000-0005-0000-0000-000097750000}"/>
    <cellStyle name="Normal 2 2 2 114 2 2 2 14" xfId="30104" xr:uid="{00000000-0005-0000-0000-000098750000}"/>
    <cellStyle name="Normal 2 2 2 114 2 2 2 14 2" xfId="30105" xr:uid="{00000000-0005-0000-0000-000099750000}"/>
    <cellStyle name="Normal 2 2 2 114 2 2 2 15" xfId="30106" xr:uid="{00000000-0005-0000-0000-00009A750000}"/>
    <cellStyle name="Normal 2 2 2 114 2 2 2 15 2" xfId="30107" xr:uid="{00000000-0005-0000-0000-00009B750000}"/>
    <cellStyle name="Normal 2 2 2 114 2 2 2 16" xfId="30108" xr:uid="{00000000-0005-0000-0000-00009C750000}"/>
    <cellStyle name="Normal 2 2 2 114 2 2 2 16 2" xfId="30109" xr:uid="{00000000-0005-0000-0000-00009D750000}"/>
    <cellStyle name="Normal 2 2 2 114 2 2 2 16 2 2" xfId="30110" xr:uid="{00000000-0005-0000-0000-00009E750000}"/>
    <cellStyle name="Normal 2 2 2 114 2 2 2 16 3" xfId="30111" xr:uid="{00000000-0005-0000-0000-00009F750000}"/>
    <cellStyle name="Normal 2 2 2 114 2 2 2 16 4" xfId="30112" xr:uid="{00000000-0005-0000-0000-0000A0750000}"/>
    <cellStyle name="Normal 2 2 2 114 2 2 2 17" xfId="30113" xr:uid="{00000000-0005-0000-0000-0000A1750000}"/>
    <cellStyle name="Normal 2 2 2 114 2 2 2 17 2" xfId="30114" xr:uid="{00000000-0005-0000-0000-0000A2750000}"/>
    <cellStyle name="Normal 2 2 2 114 2 2 2 18" xfId="30115" xr:uid="{00000000-0005-0000-0000-0000A3750000}"/>
    <cellStyle name="Normal 2 2 2 114 2 2 2 2" xfId="30116" xr:uid="{00000000-0005-0000-0000-0000A4750000}"/>
    <cellStyle name="Normal 2 2 2 114 2 2 2 2 2" xfId="30117" xr:uid="{00000000-0005-0000-0000-0000A5750000}"/>
    <cellStyle name="Normal 2 2 2 114 2 2 2 2 2 2" xfId="30118" xr:uid="{00000000-0005-0000-0000-0000A6750000}"/>
    <cellStyle name="Normal 2 2 2 114 2 2 2 2 2 2 2" xfId="30119" xr:uid="{00000000-0005-0000-0000-0000A7750000}"/>
    <cellStyle name="Normal 2 2 2 114 2 2 2 2 2 2 2 2" xfId="30120" xr:uid="{00000000-0005-0000-0000-0000A8750000}"/>
    <cellStyle name="Normal 2 2 2 114 2 2 2 2 2 2 3" xfId="30121" xr:uid="{00000000-0005-0000-0000-0000A9750000}"/>
    <cellStyle name="Normal 2 2 2 114 2 2 2 2 2 2 4" xfId="30122" xr:uid="{00000000-0005-0000-0000-0000AA750000}"/>
    <cellStyle name="Normal 2 2 2 114 2 2 2 2 2 3" xfId="30123" xr:uid="{00000000-0005-0000-0000-0000AB750000}"/>
    <cellStyle name="Normal 2 2 2 114 2 2 2 2 2 3 2" xfId="30124" xr:uid="{00000000-0005-0000-0000-0000AC750000}"/>
    <cellStyle name="Normal 2 2 2 114 2 2 2 2 2 4" xfId="30125" xr:uid="{00000000-0005-0000-0000-0000AD750000}"/>
    <cellStyle name="Normal 2 2 2 114 2 2 2 2 2 4 2" xfId="30126" xr:uid="{00000000-0005-0000-0000-0000AE750000}"/>
    <cellStyle name="Normal 2 2 2 114 2 2 2 2 2 5" xfId="30127" xr:uid="{00000000-0005-0000-0000-0000AF750000}"/>
    <cellStyle name="Normal 2 2 2 114 2 2 2 2 3" xfId="30128" xr:uid="{00000000-0005-0000-0000-0000B0750000}"/>
    <cellStyle name="Normal 2 2 2 114 2 2 2 2 3 2" xfId="30129" xr:uid="{00000000-0005-0000-0000-0000B1750000}"/>
    <cellStyle name="Normal 2 2 2 114 2 2 2 2 4" xfId="30130" xr:uid="{00000000-0005-0000-0000-0000B2750000}"/>
    <cellStyle name="Normal 2 2 2 114 2 2 2 2 4 2" xfId="30131" xr:uid="{00000000-0005-0000-0000-0000B3750000}"/>
    <cellStyle name="Normal 2 2 2 114 2 2 2 2 5" xfId="30132" xr:uid="{00000000-0005-0000-0000-0000B4750000}"/>
    <cellStyle name="Normal 2 2 2 114 2 2 2 2 5 2" xfId="30133" xr:uid="{00000000-0005-0000-0000-0000B5750000}"/>
    <cellStyle name="Normal 2 2 2 114 2 2 2 2 6" xfId="30134" xr:uid="{00000000-0005-0000-0000-0000B6750000}"/>
    <cellStyle name="Normal 2 2 2 114 2 2 2 2 6 2" xfId="30135" xr:uid="{00000000-0005-0000-0000-0000B7750000}"/>
    <cellStyle name="Normal 2 2 2 114 2 2 2 2 7" xfId="30136" xr:uid="{00000000-0005-0000-0000-0000B8750000}"/>
    <cellStyle name="Normal 2 2 2 114 2 2 2 2 7 2" xfId="30137" xr:uid="{00000000-0005-0000-0000-0000B9750000}"/>
    <cellStyle name="Normal 2 2 2 114 2 2 2 2 7 2 2" xfId="30138" xr:uid="{00000000-0005-0000-0000-0000BA750000}"/>
    <cellStyle name="Normal 2 2 2 114 2 2 2 2 7 3" xfId="30139" xr:uid="{00000000-0005-0000-0000-0000BB750000}"/>
    <cellStyle name="Normal 2 2 2 114 2 2 2 2 7 4" xfId="30140" xr:uid="{00000000-0005-0000-0000-0000BC750000}"/>
    <cellStyle name="Normal 2 2 2 114 2 2 2 2 8" xfId="30141" xr:uid="{00000000-0005-0000-0000-0000BD750000}"/>
    <cellStyle name="Normal 2 2 2 114 2 2 2 2 8 2" xfId="30142" xr:uid="{00000000-0005-0000-0000-0000BE750000}"/>
    <cellStyle name="Normal 2 2 2 114 2 2 2 2 9" xfId="30143" xr:uid="{00000000-0005-0000-0000-0000BF750000}"/>
    <cellStyle name="Normal 2 2 2 114 2 2 2 3" xfId="30144" xr:uid="{00000000-0005-0000-0000-0000C0750000}"/>
    <cellStyle name="Normal 2 2 2 114 2 2 2 3 2" xfId="30145" xr:uid="{00000000-0005-0000-0000-0000C1750000}"/>
    <cellStyle name="Normal 2 2 2 114 2 2 2 4" xfId="30146" xr:uid="{00000000-0005-0000-0000-0000C2750000}"/>
    <cellStyle name="Normal 2 2 2 114 2 2 2 4 2" xfId="30147" xr:uid="{00000000-0005-0000-0000-0000C3750000}"/>
    <cellStyle name="Normal 2 2 2 114 2 2 2 5" xfId="30148" xr:uid="{00000000-0005-0000-0000-0000C4750000}"/>
    <cellStyle name="Normal 2 2 2 114 2 2 2 5 2" xfId="30149" xr:uid="{00000000-0005-0000-0000-0000C5750000}"/>
    <cellStyle name="Normal 2 2 2 114 2 2 2 6" xfId="30150" xr:uid="{00000000-0005-0000-0000-0000C6750000}"/>
    <cellStyle name="Normal 2 2 2 114 2 2 2 6 2" xfId="30151" xr:uid="{00000000-0005-0000-0000-0000C7750000}"/>
    <cellStyle name="Normal 2 2 2 114 2 2 2 7" xfId="30152" xr:uid="{00000000-0005-0000-0000-0000C8750000}"/>
    <cellStyle name="Normal 2 2 2 114 2 2 2 7 2" xfId="30153" xr:uid="{00000000-0005-0000-0000-0000C9750000}"/>
    <cellStyle name="Normal 2 2 2 114 2 2 2 8" xfId="30154" xr:uid="{00000000-0005-0000-0000-0000CA750000}"/>
    <cellStyle name="Normal 2 2 2 114 2 2 2 8 2" xfId="30155" xr:uid="{00000000-0005-0000-0000-0000CB750000}"/>
    <cellStyle name="Normal 2 2 2 114 2 2 2 9" xfId="30156" xr:uid="{00000000-0005-0000-0000-0000CC750000}"/>
    <cellStyle name="Normal 2 2 2 114 2 2 2 9 2" xfId="30157" xr:uid="{00000000-0005-0000-0000-0000CD750000}"/>
    <cellStyle name="Normal 2 2 2 114 2 2 20" xfId="30158" xr:uid="{00000000-0005-0000-0000-0000CE750000}"/>
    <cellStyle name="Normal 2 2 2 114 2 2 3" xfId="30159" xr:uid="{00000000-0005-0000-0000-0000CF750000}"/>
    <cellStyle name="Normal 2 2 2 114 2 2 3 2" xfId="30160" xr:uid="{00000000-0005-0000-0000-0000D0750000}"/>
    <cellStyle name="Normal 2 2 2 114 2 2 4" xfId="30161" xr:uid="{00000000-0005-0000-0000-0000D1750000}"/>
    <cellStyle name="Normal 2 2 2 114 2 2 4 2" xfId="30162" xr:uid="{00000000-0005-0000-0000-0000D2750000}"/>
    <cellStyle name="Normal 2 2 2 114 2 2 5" xfId="30163" xr:uid="{00000000-0005-0000-0000-0000D3750000}"/>
    <cellStyle name="Normal 2 2 2 114 2 2 5 2" xfId="30164" xr:uid="{00000000-0005-0000-0000-0000D4750000}"/>
    <cellStyle name="Normal 2 2 2 114 2 2 6" xfId="30165" xr:uid="{00000000-0005-0000-0000-0000D5750000}"/>
    <cellStyle name="Normal 2 2 2 114 2 2 6 2" xfId="30166" xr:uid="{00000000-0005-0000-0000-0000D6750000}"/>
    <cellStyle name="Normal 2 2 2 114 2 2 7" xfId="30167" xr:uid="{00000000-0005-0000-0000-0000D7750000}"/>
    <cellStyle name="Normal 2 2 2 114 2 2 7 2" xfId="30168" xr:uid="{00000000-0005-0000-0000-0000D8750000}"/>
    <cellStyle name="Normal 2 2 2 114 2 2 8" xfId="30169" xr:uid="{00000000-0005-0000-0000-0000D9750000}"/>
    <cellStyle name="Normal 2 2 2 114 2 2 8 2" xfId="30170" xr:uid="{00000000-0005-0000-0000-0000DA750000}"/>
    <cellStyle name="Normal 2 2 2 114 2 2 9" xfId="30171" xr:uid="{00000000-0005-0000-0000-0000DB750000}"/>
    <cellStyle name="Normal 2 2 2 114 2 2 9 2" xfId="30172" xr:uid="{00000000-0005-0000-0000-0000DC750000}"/>
    <cellStyle name="Normal 2 2 2 114 2 20" xfId="30173" xr:uid="{00000000-0005-0000-0000-0000DD750000}"/>
    <cellStyle name="Normal 2 2 2 114 2 20 2" xfId="30174" xr:uid="{00000000-0005-0000-0000-0000DE750000}"/>
    <cellStyle name="Normal 2 2 2 114 2 21" xfId="30175" xr:uid="{00000000-0005-0000-0000-0000DF750000}"/>
    <cellStyle name="Normal 2 2 2 114 2 21 2" xfId="30176" xr:uid="{00000000-0005-0000-0000-0000E0750000}"/>
    <cellStyle name="Normal 2 2 2 114 2 22" xfId="30177" xr:uid="{00000000-0005-0000-0000-0000E1750000}"/>
    <cellStyle name="Normal 2 2 2 114 2 22 2" xfId="30178" xr:uid="{00000000-0005-0000-0000-0000E2750000}"/>
    <cellStyle name="Normal 2 2 2 114 2 23" xfId="30179" xr:uid="{00000000-0005-0000-0000-0000E3750000}"/>
    <cellStyle name="Normal 2 2 2 114 2 23 2" xfId="30180" xr:uid="{00000000-0005-0000-0000-0000E4750000}"/>
    <cellStyle name="Normal 2 2 2 114 2 24" xfId="30181" xr:uid="{00000000-0005-0000-0000-0000E5750000}"/>
    <cellStyle name="Normal 2 2 2 114 2 24 2" xfId="30182" xr:uid="{00000000-0005-0000-0000-0000E6750000}"/>
    <cellStyle name="Normal 2 2 2 114 2 24 2 2" xfId="30183" xr:uid="{00000000-0005-0000-0000-0000E7750000}"/>
    <cellStyle name="Normal 2 2 2 114 2 24 3" xfId="30184" xr:uid="{00000000-0005-0000-0000-0000E8750000}"/>
    <cellStyle name="Normal 2 2 2 114 2 24 4" xfId="30185" xr:uid="{00000000-0005-0000-0000-0000E9750000}"/>
    <cellStyle name="Normal 2 2 2 114 2 25" xfId="30186" xr:uid="{00000000-0005-0000-0000-0000EA750000}"/>
    <cellStyle name="Normal 2 2 2 114 2 25 2" xfId="30187" xr:uid="{00000000-0005-0000-0000-0000EB750000}"/>
    <cellStyle name="Normal 2 2 2 114 2 26" xfId="30188" xr:uid="{00000000-0005-0000-0000-0000EC750000}"/>
    <cellStyle name="Normal 2 2 2 114 2 3" xfId="30189" xr:uid="{00000000-0005-0000-0000-0000ED750000}"/>
    <cellStyle name="Normal 2 2 2 114 2 3 2" xfId="30190" xr:uid="{00000000-0005-0000-0000-0000EE750000}"/>
    <cellStyle name="Normal 2 2 2 114 2 4" xfId="30191" xr:uid="{00000000-0005-0000-0000-0000EF750000}"/>
    <cellStyle name="Normal 2 2 2 114 2 4 2" xfId="30192" xr:uid="{00000000-0005-0000-0000-0000F0750000}"/>
    <cellStyle name="Normal 2 2 2 114 2 5" xfId="30193" xr:uid="{00000000-0005-0000-0000-0000F1750000}"/>
    <cellStyle name="Normal 2 2 2 114 2 5 2" xfId="30194" xr:uid="{00000000-0005-0000-0000-0000F2750000}"/>
    <cellStyle name="Normal 2 2 2 114 2 6" xfId="30195" xr:uid="{00000000-0005-0000-0000-0000F3750000}"/>
    <cellStyle name="Normal 2 2 2 114 2 6 10" xfId="30196" xr:uid="{00000000-0005-0000-0000-0000F4750000}"/>
    <cellStyle name="Normal 2 2 2 114 2 6 10 2" xfId="30197" xr:uid="{00000000-0005-0000-0000-0000F5750000}"/>
    <cellStyle name="Normal 2 2 2 114 2 6 11" xfId="30198" xr:uid="{00000000-0005-0000-0000-0000F6750000}"/>
    <cellStyle name="Normal 2 2 2 114 2 6 11 2" xfId="30199" xr:uid="{00000000-0005-0000-0000-0000F7750000}"/>
    <cellStyle name="Normal 2 2 2 114 2 6 12" xfId="30200" xr:uid="{00000000-0005-0000-0000-0000F8750000}"/>
    <cellStyle name="Normal 2 2 2 114 2 6 12 2" xfId="30201" xr:uid="{00000000-0005-0000-0000-0000F9750000}"/>
    <cellStyle name="Normal 2 2 2 114 2 6 12 2 2" xfId="30202" xr:uid="{00000000-0005-0000-0000-0000FA750000}"/>
    <cellStyle name="Normal 2 2 2 114 2 6 12 3" xfId="30203" xr:uid="{00000000-0005-0000-0000-0000FB750000}"/>
    <cellStyle name="Normal 2 2 2 114 2 6 13" xfId="30204" xr:uid="{00000000-0005-0000-0000-0000FC750000}"/>
    <cellStyle name="Normal 2 2 2 114 2 6 13 2" xfId="30205" xr:uid="{00000000-0005-0000-0000-0000FD750000}"/>
    <cellStyle name="Normal 2 2 2 114 2 6 14" xfId="30206" xr:uid="{00000000-0005-0000-0000-0000FE750000}"/>
    <cellStyle name="Normal 2 2 2 114 2 6 14 2" xfId="30207" xr:uid="{00000000-0005-0000-0000-0000FF750000}"/>
    <cellStyle name="Normal 2 2 2 114 2 6 15" xfId="30208" xr:uid="{00000000-0005-0000-0000-000000760000}"/>
    <cellStyle name="Normal 2 2 2 114 2 6 15 2" xfId="30209" xr:uid="{00000000-0005-0000-0000-000001760000}"/>
    <cellStyle name="Normal 2 2 2 114 2 6 16" xfId="30210" xr:uid="{00000000-0005-0000-0000-000002760000}"/>
    <cellStyle name="Normal 2 2 2 114 2 6 2" xfId="30211" xr:uid="{00000000-0005-0000-0000-000003760000}"/>
    <cellStyle name="Normal 2 2 2 114 2 6 2 2" xfId="30212" xr:uid="{00000000-0005-0000-0000-000004760000}"/>
    <cellStyle name="Normal 2 2 2 114 2 6 2 2 2" xfId="30213" xr:uid="{00000000-0005-0000-0000-000005760000}"/>
    <cellStyle name="Normal 2 2 2 114 2 6 2 2 2 2" xfId="30214" xr:uid="{00000000-0005-0000-0000-000006760000}"/>
    <cellStyle name="Normal 2 2 2 114 2 6 2 2 3" xfId="30215" xr:uid="{00000000-0005-0000-0000-000007760000}"/>
    <cellStyle name="Normal 2 2 2 114 2 6 2 3" xfId="30216" xr:uid="{00000000-0005-0000-0000-000008760000}"/>
    <cellStyle name="Normal 2 2 2 114 2 6 2 3 2" xfId="30217" xr:uid="{00000000-0005-0000-0000-000009760000}"/>
    <cellStyle name="Normal 2 2 2 114 2 6 2 4" xfId="30218" xr:uid="{00000000-0005-0000-0000-00000A760000}"/>
    <cellStyle name="Normal 2 2 2 114 2 6 2 4 2" xfId="30219" xr:uid="{00000000-0005-0000-0000-00000B760000}"/>
    <cellStyle name="Normal 2 2 2 114 2 6 2 5" xfId="30220" xr:uid="{00000000-0005-0000-0000-00000C760000}"/>
    <cellStyle name="Normal 2 2 2 114 2 6 2 5 2" xfId="30221" xr:uid="{00000000-0005-0000-0000-00000D760000}"/>
    <cellStyle name="Normal 2 2 2 114 2 6 2 6" xfId="30222" xr:uid="{00000000-0005-0000-0000-00000E760000}"/>
    <cellStyle name="Normal 2 2 2 114 2 6 2 6 2" xfId="30223" xr:uid="{00000000-0005-0000-0000-00000F760000}"/>
    <cellStyle name="Normal 2 2 2 114 2 6 2 7" xfId="30224" xr:uid="{00000000-0005-0000-0000-000010760000}"/>
    <cellStyle name="Normal 2 2 2 114 2 6 3" xfId="30225" xr:uid="{00000000-0005-0000-0000-000011760000}"/>
    <cellStyle name="Normal 2 2 2 114 2 6 3 2" xfId="30226" xr:uid="{00000000-0005-0000-0000-000012760000}"/>
    <cellStyle name="Normal 2 2 2 114 2 6 4" xfId="30227" xr:uid="{00000000-0005-0000-0000-000013760000}"/>
    <cellStyle name="Normal 2 2 2 114 2 6 4 2" xfId="30228" xr:uid="{00000000-0005-0000-0000-000014760000}"/>
    <cellStyle name="Normal 2 2 2 114 2 6 5" xfId="30229" xr:uid="{00000000-0005-0000-0000-000015760000}"/>
    <cellStyle name="Normal 2 2 2 114 2 6 5 2" xfId="30230" xr:uid="{00000000-0005-0000-0000-000016760000}"/>
    <cellStyle name="Normal 2 2 2 114 2 6 6" xfId="30231" xr:uid="{00000000-0005-0000-0000-000017760000}"/>
    <cellStyle name="Normal 2 2 2 114 2 6 6 2" xfId="30232" xr:uid="{00000000-0005-0000-0000-000018760000}"/>
    <cellStyle name="Normal 2 2 2 114 2 6 7" xfId="30233" xr:uid="{00000000-0005-0000-0000-000019760000}"/>
    <cellStyle name="Normal 2 2 2 114 2 6 7 2" xfId="30234" xr:uid="{00000000-0005-0000-0000-00001A760000}"/>
    <cellStyle name="Normal 2 2 2 114 2 6 8" xfId="30235" xr:uid="{00000000-0005-0000-0000-00001B760000}"/>
    <cellStyle name="Normal 2 2 2 114 2 6 8 2" xfId="30236" xr:uid="{00000000-0005-0000-0000-00001C760000}"/>
    <cellStyle name="Normal 2 2 2 114 2 6 9" xfId="30237" xr:uid="{00000000-0005-0000-0000-00001D760000}"/>
    <cellStyle name="Normal 2 2 2 114 2 6 9 2" xfId="30238" xr:uid="{00000000-0005-0000-0000-00001E760000}"/>
    <cellStyle name="Normal 2 2 2 114 2 7" xfId="30239" xr:uid="{00000000-0005-0000-0000-00001F760000}"/>
    <cellStyle name="Normal 2 2 2 114 2 7 2" xfId="30240" xr:uid="{00000000-0005-0000-0000-000020760000}"/>
    <cellStyle name="Normal 2 2 2 114 2 8" xfId="30241" xr:uid="{00000000-0005-0000-0000-000021760000}"/>
    <cellStyle name="Normal 2 2 2 114 2 8 2" xfId="30242" xr:uid="{00000000-0005-0000-0000-000022760000}"/>
    <cellStyle name="Normal 2 2 2 114 2 9" xfId="30243" xr:uid="{00000000-0005-0000-0000-000023760000}"/>
    <cellStyle name="Normal 2 2 2 114 2 9 2" xfId="30244" xr:uid="{00000000-0005-0000-0000-000024760000}"/>
    <cellStyle name="Normal 2 2 2 114 20" xfId="30245" xr:uid="{00000000-0005-0000-0000-000025760000}"/>
    <cellStyle name="Normal 2 2 2 114 20 2" xfId="30246" xr:uid="{00000000-0005-0000-0000-000026760000}"/>
    <cellStyle name="Normal 2 2 2 114 21" xfId="30247" xr:uid="{00000000-0005-0000-0000-000027760000}"/>
    <cellStyle name="Normal 2 2 2 114 21 2" xfId="30248" xr:uid="{00000000-0005-0000-0000-000028760000}"/>
    <cellStyle name="Normal 2 2 2 114 22" xfId="30249" xr:uid="{00000000-0005-0000-0000-000029760000}"/>
    <cellStyle name="Normal 2 2 2 114 22 2" xfId="30250" xr:uid="{00000000-0005-0000-0000-00002A760000}"/>
    <cellStyle name="Normal 2 2 2 114 23" xfId="30251" xr:uid="{00000000-0005-0000-0000-00002B760000}"/>
    <cellStyle name="Normal 2 2 2 114 23 2" xfId="30252" xr:uid="{00000000-0005-0000-0000-00002C760000}"/>
    <cellStyle name="Normal 2 2 2 114 24" xfId="30253" xr:uid="{00000000-0005-0000-0000-00002D760000}"/>
    <cellStyle name="Normal 2 2 2 114 24 2" xfId="30254" xr:uid="{00000000-0005-0000-0000-00002E760000}"/>
    <cellStyle name="Normal 2 2 2 114 24 2 2" xfId="30255" xr:uid="{00000000-0005-0000-0000-00002F760000}"/>
    <cellStyle name="Normal 2 2 2 114 24 3" xfId="30256" xr:uid="{00000000-0005-0000-0000-000030760000}"/>
    <cellStyle name="Normal 2 2 2 114 24 4" xfId="30257" xr:uid="{00000000-0005-0000-0000-000031760000}"/>
    <cellStyle name="Normal 2 2 2 114 25" xfId="30258" xr:uid="{00000000-0005-0000-0000-000032760000}"/>
    <cellStyle name="Normal 2 2 2 114 25 2" xfId="30259" xr:uid="{00000000-0005-0000-0000-000033760000}"/>
    <cellStyle name="Normal 2 2 2 114 26" xfId="30260" xr:uid="{00000000-0005-0000-0000-000034760000}"/>
    <cellStyle name="Normal 2 2 2 114 3" xfId="30261" xr:uid="{00000000-0005-0000-0000-000035760000}"/>
    <cellStyle name="Normal 2 2 2 114 3 10" xfId="30262" xr:uid="{00000000-0005-0000-0000-000036760000}"/>
    <cellStyle name="Normal 2 2 2 114 3 10 2" xfId="30263" xr:uid="{00000000-0005-0000-0000-000037760000}"/>
    <cellStyle name="Normal 2 2 2 114 3 11" xfId="30264" xr:uid="{00000000-0005-0000-0000-000038760000}"/>
    <cellStyle name="Normal 2 2 2 114 3 11 2" xfId="30265" xr:uid="{00000000-0005-0000-0000-000039760000}"/>
    <cellStyle name="Normal 2 2 2 114 3 12" xfId="30266" xr:uid="{00000000-0005-0000-0000-00003A760000}"/>
    <cellStyle name="Normal 2 2 2 114 3 12 2" xfId="30267" xr:uid="{00000000-0005-0000-0000-00003B760000}"/>
    <cellStyle name="Normal 2 2 2 114 3 13" xfId="30268" xr:uid="{00000000-0005-0000-0000-00003C760000}"/>
    <cellStyle name="Normal 2 2 2 114 3 13 2" xfId="30269" xr:uid="{00000000-0005-0000-0000-00003D760000}"/>
    <cellStyle name="Normal 2 2 2 114 3 14" xfId="30270" xr:uid="{00000000-0005-0000-0000-00003E760000}"/>
    <cellStyle name="Normal 2 2 2 114 3 14 2" xfId="30271" xr:uid="{00000000-0005-0000-0000-00003F760000}"/>
    <cellStyle name="Normal 2 2 2 114 3 15" xfId="30272" xr:uid="{00000000-0005-0000-0000-000040760000}"/>
    <cellStyle name="Normal 2 2 2 114 3 15 2" xfId="30273" xr:uid="{00000000-0005-0000-0000-000041760000}"/>
    <cellStyle name="Normal 2 2 2 114 3 16" xfId="30274" xr:uid="{00000000-0005-0000-0000-000042760000}"/>
    <cellStyle name="Normal 2 2 2 114 3 16 2" xfId="30275" xr:uid="{00000000-0005-0000-0000-000043760000}"/>
    <cellStyle name="Normal 2 2 2 114 3 17" xfId="30276" xr:uid="{00000000-0005-0000-0000-000044760000}"/>
    <cellStyle name="Normal 2 2 2 114 3 17 2" xfId="30277" xr:uid="{00000000-0005-0000-0000-000045760000}"/>
    <cellStyle name="Normal 2 2 2 114 3 18" xfId="30278" xr:uid="{00000000-0005-0000-0000-000046760000}"/>
    <cellStyle name="Normal 2 2 2 114 3 2" xfId="30279" xr:uid="{00000000-0005-0000-0000-000047760000}"/>
    <cellStyle name="Normal 2 2 2 114 3 2 10" xfId="30280" xr:uid="{00000000-0005-0000-0000-000048760000}"/>
    <cellStyle name="Normal 2 2 2 114 3 2 10 2" xfId="30281" xr:uid="{00000000-0005-0000-0000-000049760000}"/>
    <cellStyle name="Normal 2 2 2 114 3 2 11" xfId="30282" xr:uid="{00000000-0005-0000-0000-00004A760000}"/>
    <cellStyle name="Normal 2 2 2 114 3 2 11 2" xfId="30283" xr:uid="{00000000-0005-0000-0000-00004B760000}"/>
    <cellStyle name="Normal 2 2 2 114 3 2 12" xfId="30284" xr:uid="{00000000-0005-0000-0000-00004C760000}"/>
    <cellStyle name="Normal 2 2 2 114 3 2 12 2" xfId="30285" xr:uid="{00000000-0005-0000-0000-00004D760000}"/>
    <cellStyle name="Normal 2 2 2 114 3 2 13" xfId="30286" xr:uid="{00000000-0005-0000-0000-00004E760000}"/>
    <cellStyle name="Normal 2 2 2 114 3 2 13 2" xfId="30287" xr:uid="{00000000-0005-0000-0000-00004F760000}"/>
    <cellStyle name="Normal 2 2 2 114 3 2 14" xfId="30288" xr:uid="{00000000-0005-0000-0000-000050760000}"/>
    <cellStyle name="Normal 2 2 2 114 3 2 14 2" xfId="30289" xr:uid="{00000000-0005-0000-0000-000051760000}"/>
    <cellStyle name="Normal 2 2 2 114 3 2 15" xfId="30290" xr:uid="{00000000-0005-0000-0000-000052760000}"/>
    <cellStyle name="Normal 2 2 2 114 3 2 15 2" xfId="30291" xr:uid="{00000000-0005-0000-0000-000053760000}"/>
    <cellStyle name="Normal 2 2 2 114 3 2 16" xfId="30292" xr:uid="{00000000-0005-0000-0000-000054760000}"/>
    <cellStyle name="Normal 2 2 2 114 3 2 2" xfId="30293" xr:uid="{00000000-0005-0000-0000-000055760000}"/>
    <cellStyle name="Normal 2 2 2 114 3 2 2 2" xfId="30294" xr:uid="{00000000-0005-0000-0000-000056760000}"/>
    <cellStyle name="Normal 2 2 2 114 3 2 2 2 2" xfId="30295" xr:uid="{00000000-0005-0000-0000-000057760000}"/>
    <cellStyle name="Normal 2 2 2 114 3 2 2 3" xfId="30296" xr:uid="{00000000-0005-0000-0000-000058760000}"/>
    <cellStyle name="Normal 2 2 2 114 3 2 2 3 2" xfId="30297" xr:uid="{00000000-0005-0000-0000-000059760000}"/>
    <cellStyle name="Normal 2 2 2 114 3 2 2 4" xfId="30298" xr:uid="{00000000-0005-0000-0000-00005A760000}"/>
    <cellStyle name="Normal 2 2 2 114 3 2 2 4 2" xfId="30299" xr:uid="{00000000-0005-0000-0000-00005B760000}"/>
    <cellStyle name="Normal 2 2 2 114 3 2 2 5" xfId="30300" xr:uid="{00000000-0005-0000-0000-00005C760000}"/>
    <cellStyle name="Normal 2 2 2 114 3 2 2 5 2" xfId="30301" xr:uid="{00000000-0005-0000-0000-00005D760000}"/>
    <cellStyle name="Normal 2 2 2 114 3 2 2 6" xfId="30302" xr:uid="{00000000-0005-0000-0000-00005E760000}"/>
    <cellStyle name="Normal 2 2 2 114 3 2 2 6 2" xfId="30303" xr:uid="{00000000-0005-0000-0000-00005F760000}"/>
    <cellStyle name="Normal 2 2 2 114 3 2 2 7" xfId="30304" xr:uid="{00000000-0005-0000-0000-000060760000}"/>
    <cellStyle name="Normal 2 2 2 114 3 2 3" xfId="30305" xr:uid="{00000000-0005-0000-0000-000061760000}"/>
    <cellStyle name="Normal 2 2 2 114 3 2 3 2" xfId="30306" xr:uid="{00000000-0005-0000-0000-000062760000}"/>
    <cellStyle name="Normal 2 2 2 114 3 2 4" xfId="30307" xr:uid="{00000000-0005-0000-0000-000063760000}"/>
    <cellStyle name="Normal 2 2 2 114 3 2 4 2" xfId="30308" xr:uid="{00000000-0005-0000-0000-000064760000}"/>
    <cellStyle name="Normal 2 2 2 114 3 2 5" xfId="30309" xr:uid="{00000000-0005-0000-0000-000065760000}"/>
    <cellStyle name="Normal 2 2 2 114 3 2 5 2" xfId="30310" xr:uid="{00000000-0005-0000-0000-000066760000}"/>
    <cellStyle name="Normal 2 2 2 114 3 2 6" xfId="30311" xr:uid="{00000000-0005-0000-0000-000067760000}"/>
    <cellStyle name="Normal 2 2 2 114 3 2 6 2" xfId="30312" xr:uid="{00000000-0005-0000-0000-000068760000}"/>
    <cellStyle name="Normal 2 2 2 114 3 2 7" xfId="30313" xr:uid="{00000000-0005-0000-0000-000069760000}"/>
    <cellStyle name="Normal 2 2 2 114 3 2 7 2" xfId="30314" xr:uid="{00000000-0005-0000-0000-00006A760000}"/>
    <cellStyle name="Normal 2 2 2 114 3 2 8" xfId="30315" xr:uid="{00000000-0005-0000-0000-00006B760000}"/>
    <cellStyle name="Normal 2 2 2 114 3 2 8 2" xfId="30316" xr:uid="{00000000-0005-0000-0000-00006C760000}"/>
    <cellStyle name="Normal 2 2 2 114 3 2 9" xfId="30317" xr:uid="{00000000-0005-0000-0000-00006D760000}"/>
    <cellStyle name="Normal 2 2 2 114 3 2 9 2" xfId="30318" xr:uid="{00000000-0005-0000-0000-00006E760000}"/>
    <cellStyle name="Normal 2 2 2 114 3 3" xfId="30319" xr:uid="{00000000-0005-0000-0000-00006F760000}"/>
    <cellStyle name="Normal 2 2 2 114 3 3 2" xfId="30320" xr:uid="{00000000-0005-0000-0000-000070760000}"/>
    <cellStyle name="Normal 2 2 2 114 3 4" xfId="30321" xr:uid="{00000000-0005-0000-0000-000071760000}"/>
    <cellStyle name="Normal 2 2 2 114 3 4 2" xfId="30322" xr:uid="{00000000-0005-0000-0000-000072760000}"/>
    <cellStyle name="Normal 2 2 2 114 3 5" xfId="30323" xr:uid="{00000000-0005-0000-0000-000073760000}"/>
    <cellStyle name="Normal 2 2 2 114 3 5 2" xfId="30324" xr:uid="{00000000-0005-0000-0000-000074760000}"/>
    <cellStyle name="Normal 2 2 2 114 3 6" xfId="30325" xr:uid="{00000000-0005-0000-0000-000075760000}"/>
    <cellStyle name="Normal 2 2 2 114 3 6 2" xfId="30326" xr:uid="{00000000-0005-0000-0000-000076760000}"/>
    <cellStyle name="Normal 2 2 2 114 3 7" xfId="30327" xr:uid="{00000000-0005-0000-0000-000077760000}"/>
    <cellStyle name="Normal 2 2 2 114 3 7 2" xfId="30328" xr:uid="{00000000-0005-0000-0000-000078760000}"/>
    <cellStyle name="Normal 2 2 2 114 3 8" xfId="30329" xr:uid="{00000000-0005-0000-0000-000079760000}"/>
    <cellStyle name="Normal 2 2 2 114 3 8 2" xfId="30330" xr:uid="{00000000-0005-0000-0000-00007A760000}"/>
    <cellStyle name="Normal 2 2 2 114 3 9" xfId="30331" xr:uid="{00000000-0005-0000-0000-00007B760000}"/>
    <cellStyle name="Normal 2 2 2 114 3 9 2" xfId="30332" xr:uid="{00000000-0005-0000-0000-00007C760000}"/>
    <cellStyle name="Normal 2 2 2 114 4" xfId="30333" xr:uid="{00000000-0005-0000-0000-00007D760000}"/>
    <cellStyle name="Normal 2 2 2 114 4 2" xfId="30334" xr:uid="{00000000-0005-0000-0000-00007E760000}"/>
    <cellStyle name="Normal 2 2 2 114 5" xfId="30335" xr:uid="{00000000-0005-0000-0000-00007F760000}"/>
    <cellStyle name="Normal 2 2 2 114 5 2" xfId="30336" xr:uid="{00000000-0005-0000-0000-000080760000}"/>
    <cellStyle name="Normal 2 2 2 114 6" xfId="30337" xr:uid="{00000000-0005-0000-0000-000081760000}"/>
    <cellStyle name="Normal 2 2 2 114 6 10" xfId="30338" xr:uid="{00000000-0005-0000-0000-000082760000}"/>
    <cellStyle name="Normal 2 2 2 114 6 10 2" xfId="30339" xr:uid="{00000000-0005-0000-0000-000083760000}"/>
    <cellStyle name="Normal 2 2 2 114 6 11" xfId="30340" xr:uid="{00000000-0005-0000-0000-000084760000}"/>
    <cellStyle name="Normal 2 2 2 114 6 11 2" xfId="30341" xr:uid="{00000000-0005-0000-0000-000085760000}"/>
    <cellStyle name="Normal 2 2 2 114 6 12" xfId="30342" xr:uid="{00000000-0005-0000-0000-000086760000}"/>
    <cellStyle name="Normal 2 2 2 114 6 12 2" xfId="30343" xr:uid="{00000000-0005-0000-0000-000087760000}"/>
    <cellStyle name="Normal 2 2 2 114 6 12 2 2" xfId="30344" xr:uid="{00000000-0005-0000-0000-000088760000}"/>
    <cellStyle name="Normal 2 2 2 114 6 12 3" xfId="30345" xr:uid="{00000000-0005-0000-0000-000089760000}"/>
    <cellStyle name="Normal 2 2 2 114 6 13" xfId="30346" xr:uid="{00000000-0005-0000-0000-00008A760000}"/>
    <cellStyle name="Normal 2 2 2 114 6 13 2" xfId="30347" xr:uid="{00000000-0005-0000-0000-00008B760000}"/>
    <cellStyle name="Normal 2 2 2 114 6 14" xfId="30348" xr:uid="{00000000-0005-0000-0000-00008C760000}"/>
    <cellStyle name="Normal 2 2 2 114 6 14 2" xfId="30349" xr:uid="{00000000-0005-0000-0000-00008D760000}"/>
    <cellStyle name="Normal 2 2 2 114 6 15" xfId="30350" xr:uid="{00000000-0005-0000-0000-00008E760000}"/>
    <cellStyle name="Normal 2 2 2 114 6 15 2" xfId="30351" xr:uid="{00000000-0005-0000-0000-00008F760000}"/>
    <cellStyle name="Normal 2 2 2 114 6 16" xfId="30352" xr:uid="{00000000-0005-0000-0000-000090760000}"/>
    <cellStyle name="Normal 2 2 2 114 6 2" xfId="30353" xr:uid="{00000000-0005-0000-0000-000091760000}"/>
    <cellStyle name="Normal 2 2 2 114 6 2 2" xfId="30354" xr:uid="{00000000-0005-0000-0000-000092760000}"/>
    <cellStyle name="Normal 2 2 2 114 6 2 2 2" xfId="30355" xr:uid="{00000000-0005-0000-0000-000093760000}"/>
    <cellStyle name="Normal 2 2 2 114 6 2 2 2 2" xfId="30356" xr:uid="{00000000-0005-0000-0000-000094760000}"/>
    <cellStyle name="Normal 2 2 2 114 6 2 2 3" xfId="30357" xr:uid="{00000000-0005-0000-0000-000095760000}"/>
    <cellStyle name="Normal 2 2 2 114 6 2 3" xfId="30358" xr:uid="{00000000-0005-0000-0000-000096760000}"/>
    <cellStyle name="Normal 2 2 2 114 6 2 3 2" xfId="30359" xr:uid="{00000000-0005-0000-0000-000097760000}"/>
    <cellStyle name="Normal 2 2 2 114 6 2 4" xfId="30360" xr:uid="{00000000-0005-0000-0000-000098760000}"/>
    <cellStyle name="Normal 2 2 2 114 6 2 4 2" xfId="30361" xr:uid="{00000000-0005-0000-0000-000099760000}"/>
    <cellStyle name="Normal 2 2 2 114 6 2 5" xfId="30362" xr:uid="{00000000-0005-0000-0000-00009A760000}"/>
    <cellStyle name="Normal 2 2 2 114 6 2 5 2" xfId="30363" xr:uid="{00000000-0005-0000-0000-00009B760000}"/>
    <cellStyle name="Normal 2 2 2 114 6 2 6" xfId="30364" xr:uid="{00000000-0005-0000-0000-00009C760000}"/>
    <cellStyle name="Normal 2 2 2 114 6 2 6 2" xfId="30365" xr:uid="{00000000-0005-0000-0000-00009D760000}"/>
    <cellStyle name="Normal 2 2 2 114 6 2 7" xfId="30366" xr:uid="{00000000-0005-0000-0000-00009E760000}"/>
    <cellStyle name="Normal 2 2 2 114 6 3" xfId="30367" xr:uid="{00000000-0005-0000-0000-00009F760000}"/>
    <cellStyle name="Normal 2 2 2 114 6 3 2" xfId="30368" xr:uid="{00000000-0005-0000-0000-0000A0760000}"/>
    <cellStyle name="Normal 2 2 2 114 6 4" xfId="30369" xr:uid="{00000000-0005-0000-0000-0000A1760000}"/>
    <cellStyle name="Normal 2 2 2 114 6 4 2" xfId="30370" xr:uid="{00000000-0005-0000-0000-0000A2760000}"/>
    <cellStyle name="Normal 2 2 2 114 6 5" xfId="30371" xr:uid="{00000000-0005-0000-0000-0000A3760000}"/>
    <cellStyle name="Normal 2 2 2 114 6 5 2" xfId="30372" xr:uid="{00000000-0005-0000-0000-0000A4760000}"/>
    <cellStyle name="Normal 2 2 2 114 6 6" xfId="30373" xr:uid="{00000000-0005-0000-0000-0000A5760000}"/>
    <cellStyle name="Normal 2 2 2 114 6 6 2" xfId="30374" xr:uid="{00000000-0005-0000-0000-0000A6760000}"/>
    <cellStyle name="Normal 2 2 2 114 6 7" xfId="30375" xr:uid="{00000000-0005-0000-0000-0000A7760000}"/>
    <cellStyle name="Normal 2 2 2 114 6 7 2" xfId="30376" xr:uid="{00000000-0005-0000-0000-0000A8760000}"/>
    <cellStyle name="Normal 2 2 2 114 6 8" xfId="30377" xr:uid="{00000000-0005-0000-0000-0000A9760000}"/>
    <cellStyle name="Normal 2 2 2 114 6 8 2" xfId="30378" xr:uid="{00000000-0005-0000-0000-0000AA760000}"/>
    <cellStyle name="Normal 2 2 2 114 6 9" xfId="30379" xr:uid="{00000000-0005-0000-0000-0000AB760000}"/>
    <cellStyle name="Normal 2 2 2 114 6 9 2" xfId="30380" xr:uid="{00000000-0005-0000-0000-0000AC760000}"/>
    <cellStyle name="Normal 2 2 2 114 7" xfId="30381" xr:uid="{00000000-0005-0000-0000-0000AD760000}"/>
    <cellStyle name="Normal 2 2 2 114 7 2" xfId="30382" xr:uid="{00000000-0005-0000-0000-0000AE760000}"/>
    <cellStyle name="Normal 2 2 2 114 8" xfId="30383" xr:uid="{00000000-0005-0000-0000-0000AF760000}"/>
    <cellStyle name="Normal 2 2 2 114 8 2" xfId="30384" xr:uid="{00000000-0005-0000-0000-0000B0760000}"/>
    <cellStyle name="Normal 2 2 2 114 9" xfId="30385" xr:uid="{00000000-0005-0000-0000-0000B1760000}"/>
    <cellStyle name="Normal 2 2 2 114 9 2" xfId="30386" xr:uid="{00000000-0005-0000-0000-0000B2760000}"/>
    <cellStyle name="Normal 2 2 2 115" xfId="30387" xr:uid="{00000000-0005-0000-0000-0000B3760000}"/>
    <cellStyle name="Normal 2 2 2 115 2" xfId="30388" xr:uid="{00000000-0005-0000-0000-0000B4760000}"/>
    <cellStyle name="Normal 2 2 2 116" xfId="30389" xr:uid="{00000000-0005-0000-0000-0000B5760000}"/>
    <cellStyle name="Normal 2 2 2 116 2" xfId="30390" xr:uid="{00000000-0005-0000-0000-0000B6760000}"/>
    <cellStyle name="Normal 2 2 2 117" xfId="30391" xr:uid="{00000000-0005-0000-0000-0000B7760000}"/>
    <cellStyle name="Normal 2 2 2 117 2" xfId="30392" xr:uid="{00000000-0005-0000-0000-0000B8760000}"/>
    <cellStyle name="Normal 2 2 2 118" xfId="30393" xr:uid="{00000000-0005-0000-0000-0000B9760000}"/>
    <cellStyle name="Normal 2 2 2 118 2" xfId="30394" xr:uid="{00000000-0005-0000-0000-0000BA760000}"/>
    <cellStyle name="Normal 2 2 2 119" xfId="30395" xr:uid="{00000000-0005-0000-0000-0000BB760000}"/>
    <cellStyle name="Normal 2 2 2 119 2" xfId="30396" xr:uid="{00000000-0005-0000-0000-0000BC760000}"/>
    <cellStyle name="Normal 2 2 2 12" xfId="30397" xr:uid="{00000000-0005-0000-0000-0000BD760000}"/>
    <cellStyle name="Normal 2 2 2 12 2" xfId="30398" xr:uid="{00000000-0005-0000-0000-0000BE760000}"/>
    <cellStyle name="Normal 2 2 2 12 3" xfId="30399" xr:uid="{00000000-0005-0000-0000-0000BF760000}"/>
    <cellStyle name="Normal 2 2 2 120" xfId="30400" xr:uid="{00000000-0005-0000-0000-0000C0760000}"/>
    <cellStyle name="Normal 2 2 2 120 2" xfId="30401" xr:uid="{00000000-0005-0000-0000-0000C1760000}"/>
    <cellStyle name="Normal 2 2 2 120 2 2" xfId="30402" xr:uid="{00000000-0005-0000-0000-0000C2760000}"/>
    <cellStyle name="Normal 2 2 2 120 2 2 2" xfId="30403" xr:uid="{00000000-0005-0000-0000-0000C3760000}"/>
    <cellStyle name="Normal 2 2 2 120 2 2 2 2" xfId="30404" xr:uid="{00000000-0005-0000-0000-0000C4760000}"/>
    <cellStyle name="Normal 2 2 2 120 2 2 3" xfId="30405" xr:uid="{00000000-0005-0000-0000-0000C5760000}"/>
    <cellStyle name="Normal 2 2 2 120 2 3" xfId="30406" xr:uid="{00000000-0005-0000-0000-0000C6760000}"/>
    <cellStyle name="Normal 2 2 2 120 2 3 2" xfId="30407" xr:uid="{00000000-0005-0000-0000-0000C7760000}"/>
    <cellStyle name="Normal 2 2 2 120 2 4" xfId="30408" xr:uid="{00000000-0005-0000-0000-0000C8760000}"/>
    <cellStyle name="Normal 2 2 2 120 3" xfId="30409" xr:uid="{00000000-0005-0000-0000-0000C9760000}"/>
    <cellStyle name="Normal 2 2 2 120 3 2" xfId="30410" xr:uid="{00000000-0005-0000-0000-0000CA760000}"/>
    <cellStyle name="Normal 2 2 2 120 4" xfId="30411" xr:uid="{00000000-0005-0000-0000-0000CB760000}"/>
    <cellStyle name="Normal 2 2 2 120 4 2" xfId="30412" xr:uid="{00000000-0005-0000-0000-0000CC760000}"/>
    <cellStyle name="Normal 2 2 2 120 4 2 2" xfId="30413" xr:uid="{00000000-0005-0000-0000-0000CD760000}"/>
    <cellStyle name="Normal 2 2 2 120 4 3" xfId="30414" xr:uid="{00000000-0005-0000-0000-0000CE760000}"/>
    <cellStyle name="Normal 2 2 2 120 5" xfId="30415" xr:uid="{00000000-0005-0000-0000-0000CF760000}"/>
    <cellStyle name="Normal 2 2 2 121" xfId="30416" xr:uid="{00000000-0005-0000-0000-0000D0760000}"/>
    <cellStyle name="Normal 2 2 2 121 2" xfId="30417" xr:uid="{00000000-0005-0000-0000-0000D1760000}"/>
    <cellStyle name="Normal 2 2 2 122" xfId="30418" xr:uid="{00000000-0005-0000-0000-0000D2760000}"/>
    <cellStyle name="Normal 2 2 2 122 2" xfId="30419" xr:uid="{00000000-0005-0000-0000-0000D3760000}"/>
    <cellStyle name="Normal 2 2 2 123" xfId="30420" xr:uid="{00000000-0005-0000-0000-0000D4760000}"/>
    <cellStyle name="Normal 2 2 2 123 2" xfId="30421" xr:uid="{00000000-0005-0000-0000-0000D5760000}"/>
    <cellStyle name="Normal 2 2 2 124" xfId="30422" xr:uid="{00000000-0005-0000-0000-0000D6760000}"/>
    <cellStyle name="Normal 2 2 2 124 2" xfId="30423" xr:uid="{00000000-0005-0000-0000-0000D7760000}"/>
    <cellStyle name="Normal 2 2 2 125" xfId="30424" xr:uid="{00000000-0005-0000-0000-0000D8760000}"/>
    <cellStyle name="Normal 2 2 2 125 2" xfId="30425" xr:uid="{00000000-0005-0000-0000-0000D9760000}"/>
    <cellStyle name="Normal 2 2 2 126" xfId="30426" xr:uid="{00000000-0005-0000-0000-0000DA760000}"/>
    <cellStyle name="Normal 2 2 2 126 2" xfId="30427" xr:uid="{00000000-0005-0000-0000-0000DB760000}"/>
    <cellStyle name="Normal 2 2 2 127" xfId="30428" xr:uid="{00000000-0005-0000-0000-0000DC760000}"/>
    <cellStyle name="Normal 2 2 2 127 2" xfId="30429" xr:uid="{00000000-0005-0000-0000-0000DD760000}"/>
    <cellStyle name="Normal 2 2 2 128" xfId="30430" xr:uid="{00000000-0005-0000-0000-0000DE760000}"/>
    <cellStyle name="Normal 2 2 2 128 2" xfId="30431" xr:uid="{00000000-0005-0000-0000-0000DF760000}"/>
    <cellStyle name="Normal 2 2 2 129" xfId="30432" xr:uid="{00000000-0005-0000-0000-0000E0760000}"/>
    <cellStyle name="Normal 2 2 2 129 2" xfId="30433" xr:uid="{00000000-0005-0000-0000-0000E1760000}"/>
    <cellStyle name="Normal 2 2 2 13" xfId="30434" xr:uid="{00000000-0005-0000-0000-0000E2760000}"/>
    <cellStyle name="Normal 2 2 2 13 2" xfId="30435" xr:uid="{00000000-0005-0000-0000-0000E3760000}"/>
    <cellStyle name="Normal 2 2 2 13 3" xfId="30436" xr:uid="{00000000-0005-0000-0000-0000E4760000}"/>
    <cellStyle name="Normal 2 2 2 130" xfId="30437" xr:uid="{00000000-0005-0000-0000-0000E5760000}"/>
    <cellStyle name="Normal 2 2 2 130 2" xfId="30438" xr:uid="{00000000-0005-0000-0000-0000E6760000}"/>
    <cellStyle name="Normal 2 2 2 131" xfId="30439" xr:uid="{00000000-0005-0000-0000-0000E7760000}"/>
    <cellStyle name="Normal 2 2 2 131 2" xfId="30440" xr:uid="{00000000-0005-0000-0000-0000E8760000}"/>
    <cellStyle name="Normal 2 2 2 132" xfId="30441" xr:uid="{00000000-0005-0000-0000-0000E9760000}"/>
    <cellStyle name="Normal 2 2 2 132 2" xfId="30442" xr:uid="{00000000-0005-0000-0000-0000EA760000}"/>
    <cellStyle name="Normal 2 2 2 133" xfId="30443" xr:uid="{00000000-0005-0000-0000-0000EB760000}"/>
    <cellStyle name="Normal 2 2 2 133 2" xfId="30444" xr:uid="{00000000-0005-0000-0000-0000EC760000}"/>
    <cellStyle name="Normal 2 2 2 134" xfId="30445" xr:uid="{00000000-0005-0000-0000-0000ED760000}"/>
    <cellStyle name="Normal 2 2 2 134 2" xfId="30446" xr:uid="{00000000-0005-0000-0000-0000EE760000}"/>
    <cellStyle name="Normal 2 2 2 135" xfId="30447" xr:uid="{00000000-0005-0000-0000-0000EF760000}"/>
    <cellStyle name="Normal 2 2 2 135 2" xfId="30448" xr:uid="{00000000-0005-0000-0000-0000F0760000}"/>
    <cellStyle name="Normal 2 2 2 136" xfId="30449" xr:uid="{00000000-0005-0000-0000-0000F1760000}"/>
    <cellStyle name="Normal 2 2 2 136 2" xfId="30450" xr:uid="{00000000-0005-0000-0000-0000F2760000}"/>
    <cellStyle name="Normal 2 2 2 137" xfId="30451" xr:uid="{00000000-0005-0000-0000-0000F3760000}"/>
    <cellStyle name="Normal 2 2 2 137 2" xfId="30452" xr:uid="{00000000-0005-0000-0000-0000F4760000}"/>
    <cellStyle name="Normal 2 2 2 138" xfId="30453" xr:uid="{00000000-0005-0000-0000-0000F5760000}"/>
    <cellStyle name="Normal 2 2 2 138 2" xfId="30454" xr:uid="{00000000-0005-0000-0000-0000F6760000}"/>
    <cellStyle name="Normal 2 2 2 139" xfId="30455" xr:uid="{00000000-0005-0000-0000-0000F7760000}"/>
    <cellStyle name="Normal 2 2 2 139 2" xfId="30456" xr:uid="{00000000-0005-0000-0000-0000F8760000}"/>
    <cellStyle name="Normal 2 2 2 14" xfId="30457" xr:uid="{00000000-0005-0000-0000-0000F9760000}"/>
    <cellStyle name="Normal 2 2 2 14 2" xfId="30458" xr:uid="{00000000-0005-0000-0000-0000FA760000}"/>
    <cellStyle name="Normal 2 2 2 14 3" xfId="30459" xr:uid="{00000000-0005-0000-0000-0000FB760000}"/>
    <cellStyle name="Normal 2 2 2 140" xfId="30460" xr:uid="{00000000-0005-0000-0000-0000FC760000}"/>
    <cellStyle name="Normal 2 2 2 140 2" xfId="30461" xr:uid="{00000000-0005-0000-0000-0000FD760000}"/>
    <cellStyle name="Normal 2 2 2 141" xfId="30462" xr:uid="{00000000-0005-0000-0000-0000FE760000}"/>
    <cellStyle name="Normal 2 2 2 141 2" xfId="30463" xr:uid="{00000000-0005-0000-0000-0000FF760000}"/>
    <cellStyle name="Normal 2 2 2 142" xfId="30464" xr:uid="{00000000-0005-0000-0000-000000770000}"/>
    <cellStyle name="Normal 2 2 2 142 2" xfId="30465" xr:uid="{00000000-0005-0000-0000-000001770000}"/>
    <cellStyle name="Normal 2 2 2 143" xfId="30466" xr:uid="{00000000-0005-0000-0000-000002770000}"/>
    <cellStyle name="Normal 2 2 2 143 2" xfId="30467" xr:uid="{00000000-0005-0000-0000-000003770000}"/>
    <cellStyle name="Normal 2 2 2 144" xfId="30468" xr:uid="{00000000-0005-0000-0000-000004770000}"/>
    <cellStyle name="Normal 2 2 2 144 2" xfId="30469" xr:uid="{00000000-0005-0000-0000-000005770000}"/>
    <cellStyle name="Normal 2 2 2 145" xfId="30470" xr:uid="{00000000-0005-0000-0000-000006770000}"/>
    <cellStyle name="Normal 2 2 2 145 2" xfId="30471" xr:uid="{00000000-0005-0000-0000-000007770000}"/>
    <cellStyle name="Normal 2 2 2 146" xfId="30472" xr:uid="{00000000-0005-0000-0000-000008770000}"/>
    <cellStyle name="Normal 2 2 2 146 2" xfId="30473" xr:uid="{00000000-0005-0000-0000-000009770000}"/>
    <cellStyle name="Normal 2 2 2 147" xfId="30474" xr:uid="{00000000-0005-0000-0000-00000A770000}"/>
    <cellStyle name="Normal 2 2 2 147 2" xfId="30475" xr:uid="{00000000-0005-0000-0000-00000B770000}"/>
    <cellStyle name="Normal 2 2 2 148" xfId="30476" xr:uid="{00000000-0005-0000-0000-00000C770000}"/>
    <cellStyle name="Normal 2 2 2 148 2" xfId="30477" xr:uid="{00000000-0005-0000-0000-00000D770000}"/>
    <cellStyle name="Normal 2 2 2 149" xfId="30478" xr:uid="{00000000-0005-0000-0000-00000E770000}"/>
    <cellStyle name="Normal 2 2 2 149 2" xfId="30479" xr:uid="{00000000-0005-0000-0000-00000F770000}"/>
    <cellStyle name="Normal 2 2 2 15" xfId="30480" xr:uid="{00000000-0005-0000-0000-000010770000}"/>
    <cellStyle name="Normal 2 2 2 15 2" xfId="30481" xr:uid="{00000000-0005-0000-0000-000011770000}"/>
    <cellStyle name="Normal 2 2 2 15 3" xfId="30482" xr:uid="{00000000-0005-0000-0000-000012770000}"/>
    <cellStyle name="Normal 2 2 2 150" xfId="30483" xr:uid="{00000000-0005-0000-0000-000013770000}"/>
    <cellStyle name="Normal 2 2 2 150 2" xfId="30484" xr:uid="{00000000-0005-0000-0000-000014770000}"/>
    <cellStyle name="Normal 2 2 2 151" xfId="30485" xr:uid="{00000000-0005-0000-0000-000015770000}"/>
    <cellStyle name="Normal 2 2 2 151 2" xfId="30486" xr:uid="{00000000-0005-0000-0000-000016770000}"/>
    <cellStyle name="Normal 2 2 2 152" xfId="30487" xr:uid="{00000000-0005-0000-0000-000017770000}"/>
    <cellStyle name="Normal 2 2 2 152 2" xfId="30488" xr:uid="{00000000-0005-0000-0000-000018770000}"/>
    <cellStyle name="Normal 2 2 2 153" xfId="30489" xr:uid="{00000000-0005-0000-0000-000019770000}"/>
    <cellStyle name="Normal 2 2 2 153 2" xfId="30490" xr:uid="{00000000-0005-0000-0000-00001A770000}"/>
    <cellStyle name="Normal 2 2 2 154" xfId="30491" xr:uid="{00000000-0005-0000-0000-00001B770000}"/>
    <cellStyle name="Normal 2 2 2 154 2" xfId="30492" xr:uid="{00000000-0005-0000-0000-00001C770000}"/>
    <cellStyle name="Normal 2 2 2 155" xfId="30493" xr:uid="{00000000-0005-0000-0000-00001D770000}"/>
    <cellStyle name="Normal 2 2 2 155 2" xfId="30494" xr:uid="{00000000-0005-0000-0000-00001E770000}"/>
    <cellStyle name="Normal 2 2 2 156" xfId="30495" xr:uid="{00000000-0005-0000-0000-00001F770000}"/>
    <cellStyle name="Normal 2 2 2 156 2" xfId="30496" xr:uid="{00000000-0005-0000-0000-000020770000}"/>
    <cellStyle name="Normal 2 2 2 157" xfId="30497" xr:uid="{00000000-0005-0000-0000-000021770000}"/>
    <cellStyle name="Normal 2 2 2 157 2" xfId="30498" xr:uid="{00000000-0005-0000-0000-000022770000}"/>
    <cellStyle name="Normal 2 2 2 158" xfId="30499" xr:uid="{00000000-0005-0000-0000-000023770000}"/>
    <cellStyle name="Normal 2 2 2 158 2" xfId="30500" xr:uid="{00000000-0005-0000-0000-000024770000}"/>
    <cellStyle name="Normal 2 2 2 159" xfId="30501" xr:uid="{00000000-0005-0000-0000-000025770000}"/>
    <cellStyle name="Normal 2 2 2 159 2" xfId="30502" xr:uid="{00000000-0005-0000-0000-000026770000}"/>
    <cellStyle name="Normal 2 2 2 16" xfId="30503" xr:uid="{00000000-0005-0000-0000-000027770000}"/>
    <cellStyle name="Normal 2 2 2 16 2" xfId="30504" xr:uid="{00000000-0005-0000-0000-000028770000}"/>
    <cellStyle name="Normal 2 2 2 16 3" xfId="30505" xr:uid="{00000000-0005-0000-0000-000029770000}"/>
    <cellStyle name="Normal 2 2 2 160" xfId="30506" xr:uid="{00000000-0005-0000-0000-00002A770000}"/>
    <cellStyle name="Normal 2 2 2 160 2" xfId="30507" xr:uid="{00000000-0005-0000-0000-00002B770000}"/>
    <cellStyle name="Normal 2 2 2 161" xfId="30508" xr:uid="{00000000-0005-0000-0000-00002C770000}"/>
    <cellStyle name="Normal 2 2 2 161 2" xfId="30509" xr:uid="{00000000-0005-0000-0000-00002D770000}"/>
    <cellStyle name="Normal 2 2 2 162" xfId="30510" xr:uid="{00000000-0005-0000-0000-00002E770000}"/>
    <cellStyle name="Normal 2 2 2 162 2" xfId="30511" xr:uid="{00000000-0005-0000-0000-00002F770000}"/>
    <cellStyle name="Normal 2 2 2 163" xfId="30512" xr:uid="{00000000-0005-0000-0000-000030770000}"/>
    <cellStyle name="Normal 2 2 2 163 2" xfId="30513" xr:uid="{00000000-0005-0000-0000-000031770000}"/>
    <cellStyle name="Normal 2 2 2 164" xfId="30514" xr:uid="{00000000-0005-0000-0000-000032770000}"/>
    <cellStyle name="Normal 2 2 2 164 2" xfId="30515" xr:uid="{00000000-0005-0000-0000-000033770000}"/>
    <cellStyle name="Normal 2 2 2 164 2 2" xfId="30516" xr:uid="{00000000-0005-0000-0000-000034770000}"/>
    <cellStyle name="Normal 2 2 2 164 2 2 2" xfId="30517" xr:uid="{00000000-0005-0000-0000-000035770000}"/>
    <cellStyle name="Normal 2 2 2 164 2 3" xfId="30518" xr:uid="{00000000-0005-0000-0000-000036770000}"/>
    <cellStyle name="Normal 2 2 2 164 3" xfId="30519" xr:uid="{00000000-0005-0000-0000-000037770000}"/>
    <cellStyle name="Normal 2 2 2 164 3 2" xfId="30520" xr:uid="{00000000-0005-0000-0000-000038770000}"/>
    <cellStyle name="Normal 2 2 2 164 4" xfId="30521" xr:uid="{00000000-0005-0000-0000-000039770000}"/>
    <cellStyle name="Normal 2 2 2 165" xfId="30522" xr:uid="{00000000-0005-0000-0000-00003A770000}"/>
    <cellStyle name="Normal 2 2 2 165 2" xfId="30523" xr:uid="{00000000-0005-0000-0000-00003B770000}"/>
    <cellStyle name="Normal 2 2 2 165 2 2" xfId="30524" xr:uid="{00000000-0005-0000-0000-00003C770000}"/>
    <cellStyle name="Normal 2 2 2 165 3" xfId="30525" xr:uid="{00000000-0005-0000-0000-00003D770000}"/>
    <cellStyle name="Normal 2 2 2 166" xfId="30526" xr:uid="{00000000-0005-0000-0000-00003E770000}"/>
    <cellStyle name="Normal 2 2 2 166 2" xfId="30527" xr:uid="{00000000-0005-0000-0000-00003F770000}"/>
    <cellStyle name="Normal 2 2 2 166 2 2" xfId="30528" xr:uid="{00000000-0005-0000-0000-000040770000}"/>
    <cellStyle name="Normal 2 2 2 166 2 2 2" xfId="30529" xr:uid="{00000000-0005-0000-0000-000041770000}"/>
    <cellStyle name="Normal 2 2 2 166 2 2 2 2" xfId="30530" xr:uid="{00000000-0005-0000-0000-000042770000}"/>
    <cellStyle name="Normal 2 2 2 166 2 3" xfId="30531" xr:uid="{00000000-0005-0000-0000-000043770000}"/>
    <cellStyle name="Normal 2 2 2 166 3" xfId="30532" xr:uid="{00000000-0005-0000-0000-000044770000}"/>
    <cellStyle name="Normal 2 2 2 166 4" xfId="30533" xr:uid="{00000000-0005-0000-0000-000045770000}"/>
    <cellStyle name="Normal 2 2 2 166 5" xfId="30534" xr:uid="{00000000-0005-0000-0000-000046770000}"/>
    <cellStyle name="Normal 2 2 2 166 6" xfId="30535" xr:uid="{00000000-0005-0000-0000-000047770000}"/>
    <cellStyle name="Normal 2 2 2 166 7" xfId="30536" xr:uid="{00000000-0005-0000-0000-000048770000}"/>
    <cellStyle name="Normal 2 2 2 167" xfId="30537" xr:uid="{00000000-0005-0000-0000-000049770000}"/>
    <cellStyle name="Normal 2 2 2 167 2" xfId="30538" xr:uid="{00000000-0005-0000-0000-00004A770000}"/>
    <cellStyle name="Normal 2 2 2 168" xfId="30539" xr:uid="{00000000-0005-0000-0000-00004B770000}"/>
    <cellStyle name="Normal 2 2 2 168 2" xfId="30540" xr:uid="{00000000-0005-0000-0000-00004C770000}"/>
    <cellStyle name="Normal 2 2 2 169" xfId="30541" xr:uid="{00000000-0005-0000-0000-00004D770000}"/>
    <cellStyle name="Normal 2 2 2 169 2" xfId="30542" xr:uid="{00000000-0005-0000-0000-00004E770000}"/>
    <cellStyle name="Normal 2 2 2 17" xfId="30543" xr:uid="{00000000-0005-0000-0000-00004F770000}"/>
    <cellStyle name="Normal 2 2 2 17 2" xfId="30544" xr:uid="{00000000-0005-0000-0000-000050770000}"/>
    <cellStyle name="Normal 2 2 2 17 3" xfId="30545" xr:uid="{00000000-0005-0000-0000-000051770000}"/>
    <cellStyle name="Normal 2 2 2 170" xfId="30546" xr:uid="{00000000-0005-0000-0000-000052770000}"/>
    <cellStyle name="Normal 2 2 2 170 2" xfId="30547" xr:uid="{00000000-0005-0000-0000-000053770000}"/>
    <cellStyle name="Normal 2 2 2 171" xfId="30548" xr:uid="{00000000-0005-0000-0000-000054770000}"/>
    <cellStyle name="Normal 2 2 2 171 2" xfId="30549" xr:uid="{00000000-0005-0000-0000-000055770000}"/>
    <cellStyle name="Normal 2 2 2 172" xfId="30550" xr:uid="{00000000-0005-0000-0000-000056770000}"/>
    <cellStyle name="Normal 2 2 2 172 2" xfId="30551" xr:uid="{00000000-0005-0000-0000-000057770000}"/>
    <cellStyle name="Normal 2 2 2 173" xfId="30552" xr:uid="{00000000-0005-0000-0000-000058770000}"/>
    <cellStyle name="Normal 2 2 2 173 2" xfId="30553" xr:uid="{00000000-0005-0000-0000-000059770000}"/>
    <cellStyle name="Normal 2 2 2 174" xfId="30554" xr:uid="{00000000-0005-0000-0000-00005A770000}"/>
    <cellStyle name="Normal 2 2 2 174 2" xfId="30555" xr:uid="{00000000-0005-0000-0000-00005B770000}"/>
    <cellStyle name="Normal 2 2 2 175" xfId="30556" xr:uid="{00000000-0005-0000-0000-00005C770000}"/>
    <cellStyle name="Normal 2 2 2 175 2" xfId="30557" xr:uid="{00000000-0005-0000-0000-00005D770000}"/>
    <cellStyle name="Normal 2 2 2 176" xfId="30558" xr:uid="{00000000-0005-0000-0000-00005E770000}"/>
    <cellStyle name="Normal 2 2 2 176 2" xfId="30559" xr:uid="{00000000-0005-0000-0000-00005F770000}"/>
    <cellStyle name="Normal 2 2 2 177" xfId="30560" xr:uid="{00000000-0005-0000-0000-000060770000}"/>
    <cellStyle name="Normal 2 2 2 177 2" xfId="30561" xr:uid="{00000000-0005-0000-0000-000061770000}"/>
    <cellStyle name="Normal 2 2 2 178" xfId="30562" xr:uid="{00000000-0005-0000-0000-000062770000}"/>
    <cellStyle name="Normal 2 2 2 178 2" xfId="30563" xr:uid="{00000000-0005-0000-0000-000063770000}"/>
    <cellStyle name="Normal 2 2 2 179" xfId="30564" xr:uid="{00000000-0005-0000-0000-000064770000}"/>
    <cellStyle name="Normal 2 2 2 179 2" xfId="30565" xr:uid="{00000000-0005-0000-0000-000065770000}"/>
    <cellStyle name="Normal 2 2 2 18" xfId="30566" xr:uid="{00000000-0005-0000-0000-000066770000}"/>
    <cellStyle name="Normal 2 2 2 18 2" xfId="30567" xr:uid="{00000000-0005-0000-0000-000067770000}"/>
    <cellStyle name="Normal 2 2 2 18 3" xfId="30568" xr:uid="{00000000-0005-0000-0000-000068770000}"/>
    <cellStyle name="Normal 2 2 2 180" xfId="30569" xr:uid="{00000000-0005-0000-0000-000069770000}"/>
    <cellStyle name="Normal 2 2 2 180 2" xfId="30570" xr:uid="{00000000-0005-0000-0000-00006A770000}"/>
    <cellStyle name="Normal 2 2 2 181" xfId="30571" xr:uid="{00000000-0005-0000-0000-00006B770000}"/>
    <cellStyle name="Normal 2 2 2 181 2" xfId="30572" xr:uid="{00000000-0005-0000-0000-00006C770000}"/>
    <cellStyle name="Normal 2 2 2 182" xfId="30573" xr:uid="{00000000-0005-0000-0000-00006D770000}"/>
    <cellStyle name="Normal 2 2 2 182 2" xfId="30574" xr:uid="{00000000-0005-0000-0000-00006E770000}"/>
    <cellStyle name="Normal 2 2 2 183" xfId="30575" xr:uid="{00000000-0005-0000-0000-00006F770000}"/>
    <cellStyle name="Normal 2 2 2 183 2" xfId="30576" xr:uid="{00000000-0005-0000-0000-000070770000}"/>
    <cellStyle name="Normal 2 2 2 184" xfId="30577" xr:uid="{00000000-0005-0000-0000-000071770000}"/>
    <cellStyle name="Normal 2 2 2 184 2" xfId="30578" xr:uid="{00000000-0005-0000-0000-000072770000}"/>
    <cellStyle name="Normal 2 2 2 185" xfId="30579" xr:uid="{00000000-0005-0000-0000-000073770000}"/>
    <cellStyle name="Normal 2 2 2 185 2" xfId="30580" xr:uid="{00000000-0005-0000-0000-000074770000}"/>
    <cellStyle name="Normal 2 2 2 186" xfId="30581" xr:uid="{00000000-0005-0000-0000-000075770000}"/>
    <cellStyle name="Normal 2 2 2 186 2" xfId="30582" xr:uid="{00000000-0005-0000-0000-000076770000}"/>
    <cellStyle name="Normal 2 2 2 187" xfId="30583" xr:uid="{00000000-0005-0000-0000-000077770000}"/>
    <cellStyle name="Normal 2 2 2 187 2" xfId="30584" xr:uid="{00000000-0005-0000-0000-000078770000}"/>
    <cellStyle name="Normal 2 2 2 188" xfId="30585" xr:uid="{00000000-0005-0000-0000-000079770000}"/>
    <cellStyle name="Normal 2 2 2 188 2" xfId="30586" xr:uid="{00000000-0005-0000-0000-00007A770000}"/>
    <cellStyle name="Normal 2 2 2 189" xfId="30587" xr:uid="{00000000-0005-0000-0000-00007B770000}"/>
    <cellStyle name="Normal 2 2 2 189 2" xfId="30588" xr:uid="{00000000-0005-0000-0000-00007C770000}"/>
    <cellStyle name="Normal 2 2 2 19" xfId="30589" xr:uid="{00000000-0005-0000-0000-00007D770000}"/>
    <cellStyle name="Normal 2 2 2 19 2" xfId="30590" xr:uid="{00000000-0005-0000-0000-00007E770000}"/>
    <cellStyle name="Normal 2 2 2 19 3" xfId="30591" xr:uid="{00000000-0005-0000-0000-00007F770000}"/>
    <cellStyle name="Normal 2 2 2 190" xfId="30592" xr:uid="{00000000-0005-0000-0000-000080770000}"/>
    <cellStyle name="Normal 2 2 2 190 2" xfId="30593" xr:uid="{00000000-0005-0000-0000-000081770000}"/>
    <cellStyle name="Normal 2 2 2 191" xfId="30594" xr:uid="{00000000-0005-0000-0000-000082770000}"/>
    <cellStyle name="Normal 2 2 2 191 2" xfId="30595" xr:uid="{00000000-0005-0000-0000-000083770000}"/>
    <cellStyle name="Normal 2 2 2 191 2 2" xfId="30596" xr:uid="{00000000-0005-0000-0000-000084770000}"/>
    <cellStyle name="Normal 2 2 2 191 3" xfId="30597" xr:uid="{00000000-0005-0000-0000-000085770000}"/>
    <cellStyle name="Normal 2 2 2 192" xfId="30598" xr:uid="{00000000-0005-0000-0000-000086770000}"/>
    <cellStyle name="Normal 2 2 2 192 2" xfId="30599" xr:uid="{00000000-0005-0000-0000-000087770000}"/>
    <cellStyle name="Normal 2 2 2 193" xfId="30600" xr:uid="{00000000-0005-0000-0000-000088770000}"/>
    <cellStyle name="Normal 2 2 2 193 2" xfId="30601" xr:uid="{00000000-0005-0000-0000-000089770000}"/>
    <cellStyle name="Normal 2 2 2 194" xfId="30602" xr:uid="{00000000-0005-0000-0000-00008A770000}"/>
    <cellStyle name="Normal 2 2 2 194 2" xfId="30603" xr:uid="{00000000-0005-0000-0000-00008B770000}"/>
    <cellStyle name="Normal 2 2 2 195" xfId="30604" xr:uid="{00000000-0005-0000-0000-00008C770000}"/>
    <cellStyle name="Normal 2 2 2 195 2" xfId="30605" xr:uid="{00000000-0005-0000-0000-00008D770000}"/>
    <cellStyle name="Normal 2 2 2 196" xfId="30606" xr:uid="{00000000-0005-0000-0000-00008E770000}"/>
    <cellStyle name="Normal 2 2 2 196 2" xfId="30607" xr:uid="{00000000-0005-0000-0000-00008F770000}"/>
    <cellStyle name="Normal 2 2 2 197" xfId="30608" xr:uid="{00000000-0005-0000-0000-000090770000}"/>
    <cellStyle name="Normal 2 2 2 198" xfId="30609" xr:uid="{00000000-0005-0000-0000-000091770000}"/>
    <cellStyle name="Normal 2 2 2 199" xfId="30610" xr:uid="{00000000-0005-0000-0000-000092770000}"/>
    <cellStyle name="Normal 2 2 2 2" xfId="30611" xr:uid="{00000000-0005-0000-0000-000093770000}"/>
    <cellStyle name="Normal 2 2 2 2 10" xfId="30612" xr:uid="{00000000-0005-0000-0000-000094770000}"/>
    <cellStyle name="Normal 2 2 2 2 10 2" xfId="30613" xr:uid="{00000000-0005-0000-0000-000095770000}"/>
    <cellStyle name="Normal 2 2 2 2 100" xfId="30614" xr:uid="{00000000-0005-0000-0000-000096770000}"/>
    <cellStyle name="Normal 2 2 2 2 101" xfId="30615" xr:uid="{00000000-0005-0000-0000-000097770000}"/>
    <cellStyle name="Normal 2 2 2 2 102" xfId="30616" xr:uid="{00000000-0005-0000-0000-000098770000}"/>
    <cellStyle name="Normal 2 2 2 2 103" xfId="30617" xr:uid="{00000000-0005-0000-0000-000099770000}"/>
    <cellStyle name="Normal 2 2 2 2 104" xfId="30618" xr:uid="{00000000-0005-0000-0000-00009A770000}"/>
    <cellStyle name="Normal 2 2 2 2 105" xfId="30619" xr:uid="{00000000-0005-0000-0000-00009B770000}"/>
    <cellStyle name="Normal 2 2 2 2 106" xfId="30620" xr:uid="{00000000-0005-0000-0000-00009C770000}"/>
    <cellStyle name="Normal 2 2 2 2 107" xfId="30621" xr:uid="{00000000-0005-0000-0000-00009D770000}"/>
    <cellStyle name="Normal 2 2 2 2 108" xfId="30622" xr:uid="{00000000-0005-0000-0000-00009E770000}"/>
    <cellStyle name="Normal 2 2 2 2 109" xfId="30623" xr:uid="{00000000-0005-0000-0000-00009F770000}"/>
    <cellStyle name="Normal 2 2 2 2 11" xfId="30624" xr:uid="{00000000-0005-0000-0000-0000A0770000}"/>
    <cellStyle name="Normal 2 2 2 2 11 2" xfId="30625" xr:uid="{00000000-0005-0000-0000-0000A1770000}"/>
    <cellStyle name="Normal 2 2 2 2 110" xfId="30626" xr:uid="{00000000-0005-0000-0000-0000A2770000}"/>
    <cellStyle name="Normal 2 2 2 2 111" xfId="30627" xr:uid="{00000000-0005-0000-0000-0000A3770000}"/>
    <cellStyle name="Normal 2 2 2 2 112" xfId="30628" xr:uid="{00000000-0005-0000-0000-0000A4770000}"/>
    <cellStyle name="Normal 2 2 2 2 113" xfId="30629" xr:uid="{00000000-0005-0000-0000-0000A5770000}"/>
    <cellStyle name="Normal 2 2 2 2 114" xfId="30630" xr:uid="{00000000-0005-0000-0000-0000A6770000}"/>
    <cellStyle name="Normal 2 2 2 2 115" xfId="30631" xr:uid="{00000000-0005-0000-0000-0000A7770000}"/>
    <cellStyle name="Normal 2 2 2 2 116" xfId="30632" xr:uid="{00000000-0005-0000-0000-0000A8770000}"/>
    <cellStyle name="Normal 2 2 2 2 117" xfId="30633" xr:uid="{00000000-0005-0000-0000-0000A9770000}"/>
    <cellStyle name="Normal 2 2 2 2 118" xfId="30634" xr:uid="{00000000-0005-0000-0000-0000AA770000}"/>
    <cellStyle name="Normal 2 2 2 2 119" xfId="30635" xr:uid="{00000000-0005-0000-0000-0000AB770000}"/>
    <cellStyle name="Normal 2 2 2 2 12" xfId="30636" xr:uid="{00000000-0005-0000-0000-0000AC770000}"/>
    <cellStyle name="Normal 2 2 2 2 12 2" xfId="30637" xr:uid="{00000000-0005-0000-0000-0000AD770000}"/>
    <cellStyle name="Normal 2 2 2 2 120" xfId="30638" xr:uid="{00000000-0005-0000-0000-0000AE770000}"/>
    <cellStyle name="Normal 2 2 2 2 121" xfId="30639" xr:uid="{00000000-0005-0000-0000-0000AF770000}"/>
    <cellStyle name="Normal 2 2 2 2 122" xfId="30640" xr:uid="{00000000-0005-0000-0000-0000B0770000}"/>
    <cellStyle name="Normal 2 2 2 2 123" xfId="30641" xr:uid="{00000000-0005-0000-0000-0000B1770000}"/>
    <cellStyle name="Normal 2 2 2 2 124" xfId="30642" xr:uid="{00000000-0005-0000-0000-0000B2770000}"/>
    <cellStyle name="Normal 2 2 2 2 125" xfId="30643" xr:uid="{00000000-0005-0000-0000-0000B3770000}"/>
    <cellStyle name="Normal 2 2 2 2 126" xfId="30644" xr:uid="{00000000-0005-0000-0000-0000B4770000}"/>
    <cellStyle name="Normal 2 2 2 2 127" xfId="30645" xr:uid="{00000000-0005-0000-0000-0000B5770000}"/>
    <cellStyle name="Normal 2 2 2 2 128" xfId="30646" xr:uid="{00000000-0005-0000-0000-0000B6770000}"/>
    <cellStyle name="Normal 2 2 2 2 129" xfId="30647" xr:uid="{00000000-0005-0000-0000-0000B7770000}"/>
    <cellStyle name="Normal 2 2 2 2 13" xfId="30648" xr:uid="{00000000-0005-0000-0000-0000B8770000}"/>
    <cellStyle name="Normal 2 2 2 2 13 2" xfId="30649" xr:uid="{00000000-0005-0000-0000-0000B9770000}"/>
    <cellStyle name="Normal 2 2 2 2 130" xfId="30650" xr:uid="{00000000-0005-0000-0000-0000BA770000}"/>
    <cellStyle name="Normal 2 2 2 2 131" xfId="30651" xr:uid="{00000000-0005-0000-0000-0000BB770000}"/>
    <cellStyle name="Normal 2 2 2 2 14" xfId="30652" xr:uid="{00000000-0005-0000-0000-0000BC770000}"/>
    <cellStyle name="Normal 2 2 2 2 14 2" xfId="30653" xr:uid="{00000000-0005-0000-0000-0000BD770000}"/>
    <cellStyle name="Normal 2 2 2 2 15" xfId="30654" xr:uid="{00000000-0005-0000-0000-0000BE770000}"/>
    <cellStyle name="Normal 2 2 2 2 15 2" xfId="30655" xr:uid="{00000000-0005-0000-0000-0000BF770000}"/>
    <cellStyle name="Normal 2 2 2 2 15 2 2" xfId="30656" xr:uid="{00000000-0005-0000-0000-0000C0770000}"/>
    <cellStyle name="Normal 2 2 2 2 15 2 2 2" xfId="30657" xr:uid="{00000000-0005-0000-0000-0000C1770000}"/>
    <cellStyle name="Normal 2 2 2 2 15 2 2 2 2" xfId="30658" xr:uid="{00000000-0005-0000-0000-0000C2770000}"/>
    <cellStyle name="Normal 2 2 2 2 15 2 2 3" xfId="30659" xr:uid="{00000000-0005-0000-0000-0000C3770000}"/>
    <cellStyle name="Normal 2 2 2 2 15 2 3" xfId="30660" xr:uid="{00000000-0005-0000-0000-0000C4770000}"/>
    <cellStyle name="Normal 2 2 2 2 15 2 3 2" xfId="30661" xr:uid="{00000000-0005-0000-0000-0000C5770000}"/>
    <cellStyle name="Normal 2 2 2 2 15 2 4" xfId="30662" xr:uid="{00000000-0005-0000-0000-0000C6770000}"/>
    <cellStyle name="Normal 2 2 2 2 15 3" xfId="30663" xr:uid="{00000000-0005-0000-0000-0000C7770000}"/>
    <cellStyle name="Normal 2 2 2 2 15 3 2" xfId="30664" xr:uid="{00000000-0005-0000-0000-0000C8770000}"/>
    <cellStyle name="Normal 2 2 2 2 15 4" xfId="30665" xr:uid="{00000000-0005-0000-0000-0000C9770000}"/>
    <cellStyle name="Normal 2 2 2 2 15 4 2" xfId="30666" xr:uid="{00000000-0005-0000-0000-0000CA770000}"/>
    <cellStyle name="Normal 2 2 2 2 15 4 2 2" xfId="30667" xr:uid="{00000000-0005-0000-0000-0000CB770000}"/>
    <cellStyle name="Normal 2 2 2 2 15 4 3" xfId="30668" xr:uid="{00000000-0005-0000-0000-0000CC770000}"/>
    <cellStyle name="Normal 2 2 2 2 15 5" xfId="30669" xr:uid="{00000000-0005-0000-0000-0000CD770000}"/>
    <cellStyle name="Normal 2 2 2 2 16" xfId="30670" xr:uid="{00000000-0005-0000-0000-0000CE770000}"/>
    <cellStyle name="Normal 2 2 2 2 16 2" xfId="30671" xr:uid="{00000000-0005-0000-0000-0000CF770000}"/>
    <cellStyle name="Normal 2 2 2 2 17" xfId="30672" xr:uid="{00000000-0005-0000-0000-0000D0770000}"/>
    <cellStyle name="Normal 2 2 2 2 17 2" xfId="30673" xr:uid="{00000000-0005-0000-0000-0000D1770000}"/>
    <cellStyle name="Normal 2 2 2 2 18" xfId="30674" xr:uid="{00000000-0005-0000-0000-0000D2770000}"/>
    <cellStyle name="Normal 2 2 2 2 18 2" xfId="30675" xr:uid="{00000000-0005-0000-0000-0000D3770000}"/>
    <cellStyle name="Normal 2 2 2 2 19" xfId="30676" xr:uid="{00000000-0005-0000-0000-0000D4770000}"/>
    <cellStyle name="Normal 2 2 2 2 19 2" xfId="30677" xr:uid="{00000000-0005-0000-0000-0000D5770000}"/>
    <cellStyle name="Normal 2 2 2 2 2" xfId="30678" xr:uid="{00000000-0005-0000-0000-0000D6770000}"/>
    <cellStyle name="Normal 2 2 2 2 2 10" xfId="30679" xr:uid="{00000000-0005-0000-0000-0000D7770000}"/>
    <cellStyle name="Normal 2 2 2 2 2 10 2" xfId="30680" xr:uid="{00000000-0005-0000-0000-0000D8770000}"/>
    <cellStyle name="Normal 2 2 2 2 2 100" xfId="30681" xr:uid="{00000000-0005-0000-0000-0000D9770000}"/>
    <cellStyle name="Normal 2 2 2 2 2 101" xfId="30682" xr:uid="{00000000-0005-0000-0000-0000DA770000}"/>
    <cellStyle name="Normal 2 2 2 2 2 102" xfId="30683" xr:uid="{00000000-0005-0000-0000-0000DB770000}"/>
    <cellStyle name="Normal 2 2 2 2 2 103" xfId="30684" xr:uid="{00000000-0005-0000-0000-0000DC770000}"/>
    <cellStyle name="Normal 2 2 2 2 2 104" xfId="30685" xr:uid="{00000000-0005-0000-0000-0000DD770000}"/>
    <cellStyle name="Normal 2 2 2 2 2 105" xfId="30686" xr:uid="{00000000-0005-0000-0000-0000DE770000}"/>
    <cellStyle name="Normal 2 2 2 2 2 106" xfId="30687" xr:uid="{00000000-0005-0000-0000-0000DF770000}"/>
    <cellStyle name="Normal 2 2 2 2 2 107" xfId="30688" xr:uid="{00000000-0005-0000-0000-0000E0770000}"/>
    <cellStyle name="Normal 2 2 2 2 2 108" xfId="30689" xr:uid="{00000000-0005-0000-0000-0000E1770000}"/>
    <cellStyle name="Normal 2 2 2 2 2 109" xfId="30690" xr:uid="{00000000-0005-0000-0000-0000E2770000}"/>
    <cellStyle name="Normal 2 2 2 2 2 11" xfId="30691" xr:uid="{00000000-0005-0000-0000-0000E3770000}"/>
    <cellStyle name="Normal 2 2 2 2 2 11 2" xfId="30692" xr:uid="{00000000-0005-0000-0000-0000E4770000}"/>
    <cellStyle name="Normal 2 2 2 2 2 110" xfId="30693" xr:uid="{00000000-0005-0000-0000-0000E5770000}"/>
    <cellStyle name="Normal 2 2 2 2 2 111" xfId="30694" xr:uid="{00000000-0005-0000-0000-0000E6770000}"/>
    <cellStyle name="Normal 2 2 2 2 2 112" xfId="30695" xr:uid="{00000000-0005-0000-0000-0000E7770000}"/>
    <cellStyle name="Normal 2 2 2 2 2 113" xfId="30696" xr:uid="{00000000-0005-0000-0000-0000E8770000}"/>
    <cellStyle name="Normal 2 2 2 2 2 114" xfId="30697" xr:uid="{00000000-0005-0000-0000-0000E9770000}"/>
    <cellStyle name="Normal 2 2 2 2 2 115" xfId="30698" xr:uid="{00000000-0005-0000-0000-0000EA770000}"/>
    <cellStyle name="Normal 2 2 2 2 2 116" xfId="30699" xr:uid="{00000000-0005-0000-0000-0000EB770000}"/>
    <cellStyle name="Normal 2 2 2 2 2 117" xfId="30700" xr:uid="{00000000-0005-0000-0000-0000EC770000}"/>
    <cellStyle name="Normal 2 2 2 2 2 118" xfId="30701" xr:uid="{00000000-0005-0000-0000-0000ED770000}"/>
    <cellStyle name="Normal 2 2 2 2 2 119" xfId="30702" xr:uid="{00000000-0005-0000-0000-0000EE770000}"/>
    <cellStyle name="Normal 2 2 2 2 2 12" xfId="30703" xr:uid="{00000000-0005-0000-0000-0000EF770000}"/>
    <cellStyle name="Normal 2 2 2 2 2 12 2" xfId="30704" xr:uid="{00000000-0005-0000-0000-0000F0770000}"/>
    <cellStyle name="Normal 2 2 2 2 2 120" xfId="30705" xr:uid="{00000000-0005-0000-0000-0000F1770000}"/>
    <cellStyle name="Normal 2 2 2 2 2 121" xfId="30706" xr:uid="{00000000-0005-0000-0000-0000F2770000}"/>
    <cellStyle name="Normal 2 2 2 2 2 122" xfId="30707" xr:uid="{00000000-0005-0000-0000-0000F3770000}"/>
    <cellStyle name="Normal 2 2 2 2 2 123" xfId="30708" xr:uid="{00000000-0005-0000-0000-0000F4770000}"/>
    <cellStyle name="Normal 2 2 2 2 2 13" xfId="30709" xr:uid="{00000000-0005-0000-0000-0000F5770000}"/>
    <cellStyle name="Normal 2 2 2 2 2 13 2" xfId="30710" xr:uid="{00000000-0005-0000-0000-0000F6770000}"/>
    <cellStyle name="Normal 2 2 2 2 2 14" xfId="30711" xr:uid="{00000000-0005-0000-0000-0000F7770000}"/>
    <cellStyle name="Normal 2 2 2 2 2 14 2" xfId="30712" xr:uid="{00000000-0005-0000-0000-0000F8770000}"/>
    <cellStyle name="Normal 2 2 2 2 2 15" xfId="30713" xr:uid="{00000000-0005-0000-0000-0000F9770000}"/>
    <cellStyle name="Normal 2 2 2 2 2 15 2" xfId="30714" xr:uid="{00000000-0005-0000-0000-0000FA770000}"/>
    <cellStyle name="Normal 2 2 2 2 2 16" xfId="30715" xr:uid="{00000000-0005-0000-0000-0000FB770000}"/>
    <cellStyle name="Normal 2 2 2 2 2 16 2" xfId="30716" xr:uid="{00000000-0005-0000-0000-0000FC770000}"/>
    <cellStyle name="Normal 2 2 2 2 2 17" xfId="30717" xr:uid="{00000000-0005-0000-0000-0000FD770000}"/>
    <cellStyle name="Normal 2 2 2 2 2 17 2" xfId="30718" xr:uid="{00000000-0005-0000-0000-0000FE770000}"/>
    <cellStyle name="Normal 2 2 2 2 2 18" xfId="30719" xr:uid="{00000000-0005-0000-0000-0000FF770000}"/>
    <cellStyle name="Normal 2 2 2 2 2 18 2" xfId="30720" xr:uid="{00000000-0005-0000-0000-000000780000}"/>
    <cellStyle name="Normal 2 2 2 2 2 19" xfId="30721" xr:uid="{00000000-0005-0000-0000-000001780000}"/>
    <cellStyle name="Normal 2 2 2 2 2 19 2" xfId="30722" xr:uid="{00000000-0005-0000-0000-000002780000}"/>
    <cellStyle name="Normal 2 2 2 2 2 2" xfId="30723" xr:uid="{00000000-0005-0000-0000-000003780000}"/>
    <cellStyle name="Normal 2 2 2 2 2 2 10" xfId="30724" xr:uid="{00000000-0005-0000-0000-000004780000}"/>
    <cellStyle name="Normal 2 2 2 2 2 2 10 2" xfId="30725" xr:uid="{00000000-0005-0000-0000-000005780000}"/>
    <cellStyle name="Normal 2 2 2 2 2 2 100" xfId="30726" xr:uid="{00000000-0005-0000-0000-000006780000}"/>
    <cellStyle name="Normal 2 2 2 2 2 2 101" xfId="30727" xr:uid="{00000000-0005-0000-0000-000007780000}"/>
    <cellStyle name="Normal 2 2 2 2 2 2 102" xfId="30728" xr:uid="{00000000-0005-0000-0000-000008780000}"/>
    <cellStyle name="Normal 2 2 2 2 2 2 103" xfId="30729" xr:uid="{00000000-0005-0000-0000-000009780000}"/>
    <cellStyle name="Normal 2 2 2 2 2 2 104" xfId="30730" xr:uid="{00000000-0005-0000-0000-00000A780000}"/>
    <cellStyle name="Normal 2 2 2 2 2 2 105" xfId="30731" xr:uid="{00000000-0005-0000-0000-00000B780000}"/>
    <cellStyle name="Normal 2 2 2 2 2 2 106" xfId="30732" xr:uid="{00000000-0005-0000-0000-00000C780000}"/>
    <cellStyle name="Normal 2 2 2 2 2 2 107" xfId="30733" xr:uid="{00000000-0005-0000-0000-00000D780000}"/>
    <cellStyle name="Normal 2 2 2 2 2 2 108" xfId="30734" xr:uid="{00000000-0005-0000-0000-00000E780000}"/>
    <cellStyle name="Normal 2 2 2 2 2 2 109" xfId="30735" xr:uid="{00000000-0005-0000-0000-00000F780000}"/>
    <cellStyle name="Normal 2 2 2 2 2 2 11" xfId="30736" xr:uid="{00000000-0005-0000-0000-000010780000}"/>
    <cellStyle name="Normal 2 2 2 2 2 2 11 2" xfId="30737" xr:uid="{00000000-0005-0000-0000-000011780000}"/>
    <cellStyle name="Normal 2 2 2 2 2 2 110" xfId="30738" xr:uid="{00000000-0005-0000-0000-000012780000}"/>
    <cellStyle name="Normal 2 2 2 2 2 2 111" xfId="30739" xr:uid="{00000000-0005-0000-0000-000013780000}"/>
    <cellStyle name="Normal 2 2 2 2 2 2 112" xfId="30740" xr:uid="{00000000-0005-0000-0000-000014780000}"/>
    <cellStyle name="Normal 2 2 2 2 2 2 113" xfId="30741" xr:uid="{00000000-0005-0000-0000-000015780000}"/>
    <cellStyle name="Normal 2 2 2 2 2 2 114" xfId="30742" xr:uid="{00000000-0005-0000-0000-000016780000}"/>
    <cellStyle name="Normal 2 2 2 2 2 2 115" xfId="30743" xr:uid="{00000000-0005-0000-0000-000017780000}"/>
    <cellStyle name="Normal 2 2 2 2 2 2 116" xfId="30744" xr:uid="{00000000-0005-0000-0000-000018780000}"/>
    <cellStyle name="Normal 2 2 2 2 2 2 117" xfId="30745" xr:uid="{00000000-0005-0000-0000-000019780000}"/>
    <cellStyle name="Normal 2 2 2 2 2 2 12" xfId="30746" xr:uid="{00000000-0005-0000-0000-00001A780000}"/>
    <cellStyle name="Normal 2 2 2 2 2 2 12 2" xfId="30747" xr:uid="{00000000-0005-0000-0000-00001B780000}"/>
    <cellStyle name="Normal 2 2 2 2 2 2 13" xfId="30748" xr:uid="{00000000-0005-0000-0000-00001C780000}"/>
    <cellStyle name="Normal 2 2 2 2 2 2 13 2" xfId="30749" xr:uid="{00000000-0005-0000-0000-00001D780000}"/>
    <cellStyle name="Normal 2 2 2 2 2 2 14" xfId="30750" xr:uid="{00000000-0005-0000-0000-00001E780000}"/>
    <cellStyle name="Normal 2 2 2 2 2 2 14 2" xfId="30751" xr:uid="{00000000-0005-0000-0000-00001F780000}"/>
    <cellStyle name="Normal 2 2 2 2 2 2 15" xfId="30752" xr:uid="{00000000-0005-0000-0000-000020780000}"/>
    <cellStyle name="Normal 2 2 2 2 2 2 15 2" xfId="30753" xr:uid="{00000000-0005-0000-0000-000021780000}"/>
    <cellStyle name="Normal 2 2 2 2 2 2 16" xfId="30754" xr:uid="{00000000-0005-0000-0000-000022780000}"/>
    <cellStyle name="Normal 2 2 2 2 2 2 16 2" xfId="30755" xr:uid="{00000000-0005-0000-0000-000023780000}"/>
    <cellStyle name="Normal 2 2 2 2 2 2 17" xfId="30756" xr:uid="{00000000-0005-0000-0000-000024780000}"/>
    <cellStyle name="Normal 2 2 2 2 2 2 17 2" xfId="30757" xr:uid="{00000000-0005-0000-0000-000025780000}"/>
    <cellStyle name="Normal 2 2 2 2 2 2 18" xfId="30758" xr:uid="{00000000-0005-0000-0000-000026780000}"/>
    <cellStyle name="Normal 2 2 2 2 2 2 18 2" xfId="30759" xr:uid="{00000000-0005-0000-0000-000027780000}"/>
    <cellStyle name="Normal 2 2 2 2 2 2 19" xfId="30760" xr:uid="{00000000-0005-0000-0000-000028780000}"/>
    <cellStyle name="Normal 2 2 2 2 2 2 19 2" xfId="30761" xr:uid="{00000000-0005-0000-0000-000029780000}"/>
    <cellStyle name="Normal 2 2 2 2 2 2 2" xfId="30762" xr:uid="{00000000-0005-0000-0000-00002A780000}"/>
    <cellStyle name="Normal 2 2 2 2 2 2 2 10" xfId="30763" xr:uid="{00000000-0005-0000-0000-00002B780000}"/>
    <cellStyle name="Normal 2 2 2 2 2 2 2 10 2" xfId="30764" xr:uid="{00000000-0005-0000-0000-00002C780000}"/>
    <cellStyle name="Normal 2 2 2 2 2 2 2 100" xfId="30765" xr:uid="{00000000-0005-0000-0000-00002D780000}"/>
    <cellStyle name="Normal 2 2 2 2 2 2 2 101" xfId="30766" xr:uid="{00000000-0005-0000-0000-00002E780000}"/>
    <cellStyle name="Normal 2 2 2 2 2 2 2 102" xfId="30767" xr:uid="{00000000-0005-0000-0000-00002F780000}"/>
    <cellStyle name="Normal 2 2 2 2 2 2 2 103" xfId="30768" xr:uid="{00000000-0005-0000-0000-000030780000}"/>
    <cellStyle name="Normal 2 2 2 2 2 2 2 104" xfId="30769" xr:uid="{00000000-0005-0000-0000-000031780000}"/>
    <cellStyle name="Normal 2 2 2 2 2 2 2 105" xfId="30770" xr:uid="{00000000-0005-0000-0000-000032780000}"/>
    <cellStyle name="Normal 2 2 2 2 2 2 2 106" xfId="30771" xr:uid="{00000000-0005-0000-0000-000033780000}"/>
    <cellStyle name="Normal 2 2 2 2 2 2 2 107" xfId="30772" xr:uid="{00000000-0005-0000-0000-000034780000}"/>
    <cellStyle name="Normal 2 2 2 2 2 2 2 108" xfId="30773" xr:uid="{00000000-0005-0000-0000-000035780000}"/>
    <cellStyle name="Normal 2 2 2 2 2 2 2 109" xfId="30774" xr:uid="{00000000-0005-0000-0000-000036780000}"/>
    <cellStyle name="Normal 2 2 2 2 2 2 2 11" xfId="30775" xr:uid="{00000000-0005-0000-0000-000037780000}"/>
    <cellStyle name="Normal 2 2 2 2 2 2 2 11 2" xfId="30776" xr:uid="{00000000-0005-0000-0000-000038780000}"/>
    <cellStyle name="Normal 2 2 2 2 2 2 2 110" xfId="30777" xr:uid="{00000000-0005-0000-0000-000039780000}"/>
    <cellStyle name="Normal 2 2 2 2 2 2 2 111" xfId="30778" xr:uid="{00000000-0005-0000-0000-00003A780000}"/>
    <cellStyle name="Normal 2 2 2 2 2 2 2 112" xfId="30779" xr:uid="{00000000-0005-0000-0000-00003B780000}"/>
    <cellStyle name="Normal 2 2 2 2 2 2 2 113" xfId="30780" xr:uid="{00000000-0005-0000-0000-00003C780000}"/>
    <cellStyle name="Normal 2 2 2 2 2 2 2 114" xfId="30781" xr:uid="{00000000-0005-0000-0000-00003D780000}"/>
    <cellStyle name="Normal 2 2 2 2 2 2 2 115" xfId="30782" xr:uid="{00000000-0005-0000-0000-00003E780000}"/>
    <cellStyle name="Normal 2 2 2 2 2 2 2 116" xfId="30783" xr:uid="{00000000-0005-0000-0000-00003F780000}"/>
    <cellStyle name="Normal 2 2 2 2 2 2 2 117" xfId="30784" xr:uid="{00000000-0005-0000-0000-000040780000}"/>
    <cellStyle name="Normal 2 2 2 2 2 2 2 12" xfId="30785" xr:uid="{00000000-0005-0000-0000-000041780000}"/>
    <cellStyle name="Normal 2 2 2 2 2 2 2 12 2" xfId="30786" xr:uid="{00000000-0005-0000-0000-000042780000}"/>
    <cellStyle name="Normal 2 2 2 2 2 2 2 13" xfId="30787" xr:uid="{00000000-0005-0000-0000-000043780000}"/>
    <cellStyle name="Normal 2 2 2 2 2 2 2 13 2" xfId="30788" xr:uid="{00000000-0005-0000-0000-000044780000}"/>
    <cellStyle name="Normal 2 2 2 2 2 2 2 14" xfId="30789" xr:uid="{00000000-0005-0000-0000-000045780000}"/>
    <cellStyle name="Normal 2 2 2 2 2 2 2 14 2" xfId="30790" xr:uid="{00000000-0005-0000-0000-000046780000}"/>
    <cellStyle name="Normal 2 2 2 2 2 2 2 15" xfId="30791" xr:uid="{00000000-0005-0000-0000-000047780000}"/>
    <cellStyle name="Normal 2 2 2 2 2 2 2 15 2" xfId="30792" xr:uid="{00000000-0005-0000-0000-000048780000}"/>
    <cellStyle name="Normal 2 2 2 2 2 2 2 16" xfId="30793" xr:uid="{00000000-0005-0000-0000-000049780000}"/>
    <cellStyle name="Normal 2 2 2 2 2 2 2 16 2" xfId="30794" xr:uid="{00000000-0005-0000-0000-00004A780000}"/>
    <cellStyle name="Normal 2 2 2 2 2 2 2 17" xfId="30795" xr:uid="{00000000-0005-0000-0000-00004B780000}"/>
    <cellStyle name="Normal 2 2 2 2 2 2 2 17 2" xfId="30796" xr:uid="{00000000-0005-0000-0000-00004C780000}"/>
    <cellStyle name="Normal 2 2 2 2 2 2 2 18" xfId="30797" xr:uid="{00000000-0005-0000-0000-00004D780000}"/>
    <cellStyle name="Normal 2 2 2 2 2 2 2 18 2" xfId="30798" xr:uid="{00000000-0005-0000-0000-00004E780000}"/>
    <cellStyle name="Normal 2 2 2 2 2 2 2 19" xfId="30799" xr:uid="{00000000-0005-0000-0000-00004F780000}"/>
    <cellStyle name="Normal 2 2 2 2 2 2 2 19 2" xfId="30800" xr:uid="{00000000-0005-0000-0000-000050780000}"/>
    <cellStyle name="Normal 2 2 2 2 2 2 2 2" xfId="30801" xr:uid="{00000000-0005-0000-0000-000051780000}"/>
    <cellStyle name="Normal 2 2 2 2 2 2 2 2 10" xfId="30802" xr:uid="{00000000-0005-0000-0000-000052780000}"/>
    <cellStyle name="Normal 2 2 2 2 2 2 2 2 10 2" xfId="30803" xr:uid="{00000000-0005-0000-0000-000053780000}"/>
    <cellStyle name="Normal 2 2 2 2 2 2 2 2 11" xfId="30804" xr:uid="{00000000-0005-0000-0000-000054780000}"/>
    <cellStyle name="Normal 2 2 2 2 2 2 2 2 11 2" xfId="30805" xr:uid="{00000000-0005-0000-0000-000055780000}"/>
    <cellStyle name="Normal 2 2 2 2 2 2 2 2 12" xfId="30806" xr:uid="{00000000-0005-0000-0000-000056780000}"/>
    <cellStyle name="Normal 2 2 2 2 2 2 2 2 12 2" xfId="30807" xr:uid="{00000000-0005-0000-0000-000057780000}"/>
    <cellStyle name="Normal 2 2 2 2 2 2 2 2 13" xfId="30808" xr:uid="{00000000-0005-0000-0000-000058780000}"/>
    <cellStyle name="Normal 2 2 2 2 2 2 2 2 13 2" xfId="30809" xr:uid="{00000000-0005-0000-0000-000059780000}"/>
    <cellStyle name="Normal 2 2 2 2 2 2 2 2 14" xfId="30810" xr:uid="{00000000-0005-0000-0000-00005A780000}"/>
    <cellStyle name="Normal 2 2 2 2 2 2 2 2 14 2" xfId="30811" xr:uid="{00000000-0005-0000-0000-00005B780000}"/>
    <cellStyle name="Normal 2 2 2 2 2 2 2 2 15" xfId="30812" xr:uid="{00000000-0005-0000-0000-00005C780000}"/>
    <cellStyle name="Normal 2 2 2 2 2 2 2 2 15 2" xfId="30813" xr:uid="{00000000-0005-0000-0000-00005D780000}"/>
    <cellStyle name="Normal 2 2 2 2 2 2 2 2 16" xfId="30814" xr:uid="{00000000-0005-0000-0000-00005E780000}"/>
    <cellStyle name="Normal 2 2 2 2 2 2 2 2 16 2" xfId="30815" xr:uid="{00000000-0005-0000-0000-00005F780000}"/>
    <cellStyle name="Normal 2 2 2 2 2 2 2 2 17" xfId="30816" xr:uid="{00000000-0005-0000-0000-000060780000}"/>
    <cellStyle name="Normal 2 2 2 2 2 2 2 2 17 2" xfId="30817" xr:uid="{00000000-0005-0000-0000-000061780000}"/>
    <cellStyle name="Normal 2 2 2 2 2 2 2 2 18" xfId="30818" xr:uid="{00000000-0005-0000-0000-000062780000}"/>
    <cellStyle name="Normal 2 2 2 2 2 2 2 2 18 2" xfId="30819" xr:uid="{00000000-0005-0000-0000-000063780000}"/>
    <cellStyle name="Normal 2 2 2 2 2 2 2 2 19" xfId="30820" xr:uid="{00000000-0005-0000-0000-000064780000}"/>
    <cellStyle name="Normal 2 2 2 2 2 2 2 2 19 2" xfId="30821" xr:uid="{00000000-0005-0000-0000-000065780000}"/>
    <cellStyle name="Normal 2 2 2 2 2 2 2 2 2" xfId="30822" xr:uid="{00000000-0005-0000-0000-000066780000}"/>
    <cellStyle name="Normal 2 2 2 2 2 2 2 2 2 10" xfId="30823" xr:uid="{00000000-0005-0000-0000-000067780000}"/>
    <cellStyle name="Normal 2 2 2 2 2 2 2 2 2 10 2" xfId="30824" xr:uid="{00000000-0005-0000-0000-000068780000}"/>
    <cellStyle name="Normal 2 2 2 2 2 2 2 2 2 11" xfId="30825" xr:uid="{00000000-0005-0000-0000-000069780000}"/>
    <cellStyle name="Normal 2 2 2 2 2 2 2 2 2 11 2" xfId="30826" xr:uid="{00000000-0005-0000-0000-00006A780000}"/>
    <cellStyle name="Normal 2 2 2 2 2 2 2 2 2 12" xfId="30827" xr:uid="{00000000-0005-0000-0000-00006B780000}"/>
    <cellStyle name="Normal 2 2 2 2 2 2 2 2 2 12 2" xfId="30828" xr:uid="{00000000-0005-0000-0000-00006C780000}"/>
    <cellStyle name="Normal 2 2 2 2 2 2 2 2 2 13" xfId="30829" xr:uid="{00000000-0005-0000-0000-00006D780000}"/>
    <cellStyle name="Normal 2 2 2 2 2 2 2 2 2 13 2" xfId="30830" xr:uid="{00000000-0005-0000-0000-00006E780000}"/>
    <cellStyle name="Normal 2 2 2 2 2 2 2 2 2 14" xfId="30831" xr:uid="{00000000-0005-0000-0000-00006F780000}"/>
    <cellStyle name="Normal 2 2 2 2 2 2 2 2 2 14 2" xfId="30832" xr:uid="{00000000-0005-0000-0000-000070780000}"/>
    <cellStyle name="Normal 2 2 2 2 2 2 2 2 2 15" xfId="30833" xr:uid="{00000000-0005-0000-0000-000071780000}"/>
    <cellStyle name="Normal 2 2 2 2 2 2 2 2 2 15 2" xfId="30834" xr:uid="{00000000-0005-0000-0000-000072780000}"/>
    <cellStyle name="Normal 2 2 2 2 2 2 2 2 2 16" xfId="30835" xr:uid="{00000000-0005-0000-0000-000073780000}"/>
    <cellStyle name="Normal 2 2 2 2 2 2 2 2 2 16 2" xfId="30836" xr:uid="{00000000-0005-0000-0000-000074780000}"/>
    <cellStyle name="Normal 2 2 2 2 2 2 2 2 2 17" xfId="30837" xr:uid="{00000000-0005-0000-0000-000075780000}"/>
    <cellStyle name="Normal 2 2 2 2 2 2 2 2 2 17 2" xfId="30838" xr:uid="{00000000-0005-0000-0000-000076780000}"/>
    <cellStyle name="Normal 2 2 2 2 2 2 2 2 2 18" xfId="30839" xr:uid="{00000000-0005-0000-0000-000077780000}"/>
    <cellStyle name="Normal 2 2 2 2 2 2 2 2 2 18 2" xfId="30840" xr:uid="{00000000-0005-0000-0000-000078780000}"/>
    <cellStyle name="Normal 2 2 2 2 2 2 2 2 2 19" xfId="30841" xr:uid="{00000000-0005-0000-0000-000079780000}"/>
    <cellStyle name="Normal 2 2 2 2 2 2 2 2 2 19 2" xfId="30842" xr:uid="{00000000-0005-0000-0000-00007A780000}"/>
    <cellStyle name="Normal 2 2 2 2 2 2 2 2 2 2" xfId="30843" xr:uid="{00000000-0005-0000-0000-00007B780000}"/>
    <cellStyle name="Normal 2 2 2 2 2 2 2 2 2 2 10" xfId="30844" xr:uid="{00000000-0005-0000-0000-00007C780000}"/>
    <cellStyle name="Normal 2 2 2 2 2 2 2 2 2 2 10 2" xfId="30845" xr:uid="{00000000-0005-0000-0000-00007D780000}"/>
    <cellStyle name="Normal 2 2 2 2 2 2 2 2 2 2 11" xfId="30846" xr:uid="{00000000-0005-0000-0000-00007E780000}"/>
    <cellStyle name="Normal 2 2 2 2 2 2 2 2 2 2 11 2" xfId="30847" xr:uid="{00000000-0005-0000-0000-00007F780000}"/>
    <cellStyle name="Normal 2 2 2 2 2 2 2 2 2 2 12" xfId="30848" xr:uid="{00000000-0005-0000-0000-000080780000}"/>
    <cellStyle name="Normal 2 2 2 2 2 2 2 2 2 2 12 2" xfId="30849" xr:uid="{00000000-0005-0000-0000-000081780000}"/>
    <cellStyle name="Normal 2 2 2 2 2 2 2 2 2 2 13" xfId="30850" xr:uid="{00000000-0005-0000-0000-000082780000}"/>
    <cellStyle name="Normal 2 2 2 2 2 2 2 2 2 2 13 2" xfId="30851" xr:uid="{00000000-0005-0000-0000-000083780000}"/>
    <cellStyle name="Normal 2 2 2 2 2 2 2 2 2 2 14" xfId="30852" xr:uid="{00000000-0005-0000-0000-000084780000}"/>
    <cellStyle name="Normal 2 2 2 2 2 2 2 2 2 2 14 2" xfId="30853" xr:uid="{00000000-0005-0000-0000-000085780000}"/>
    <cellStyle name="Normal 2 2 2 2 2 2 2 2 2 2 15" xfId="30854" xr:uid="{00000000-0005-0000-0000-000086780000}"/>
    <cellStyle name="Normal 2 2 2 2 2 2 2 2 2 2 15 2" xfId="30855" xr:uid="{00000000-0005-0000-0000-000087780000}"/>
    <cellStyle name="Normal 2 2 2 2 2 2 2 2 2 2 16" xfId="30856" xr:uid="{00000000-0005-0000-0000-000088780000}"/>
    <cellStyle name="Normal 2 2 2 2 2 2 2 2 2 2 16 2" xfId="30857" xr:uid="{00000000-0005-0000-0000-000089780000}"/>
    <cellStyle name="Normal 2 2 2 2 2 2 2 2 2 2 17" xfId="30858" xr:uid="{00000000-0005-0000-0000-00008A780000}"/>
    <cellStyle name="Normal 2 2 2 2 2 2 2 2 2 2 17 2" xfId="30859" xr:uid="{00000000-0005-0000-0000-00008B780000}"/>
    <cellStyle name="Normal 2 2 2 2 2 2 2 2 2 2 18" xfId="30860" xr:uid="{00000000-0005-0000-0000-00008C780000}"/>
    <cellStyle name="Normal 2 2 2 2 2 2 2 2 2 2 18 2" xfId="30861" xr:uid="{00000000-0005-0000-0000-00008D780000}"/>
    <cellStyle name="Normal 2 2 2 2 2 2 2 2 2 2 19" xfId="30862" xr:uid="{00000000-0005-0000-0000-00008E780000}"/>
    <cellStyle name="Normal 2 2 2 2 2 2 2 2 2 2 19 2" xfId="30863" xr:uid="{00000000-0005-0000-0000-00008F780000}"/>
    <cellStyle name="Normal 2 2 2 2 2 2 2 2 2 2 2" xfId="30864" xr:uid="{00000000-0005-0000-0000-000090780000}"/>
    <cellStyle name="Normal 2 2 2 2 2 2 2 2 2 2 2 10" xfId="30865" xr:uid="{00000000-0005-0000-0000-000091780000}"/>
    <cellStyle name="Normal 2 2 2 2 2 2 2 2 2 2 2 10 2" xfId="30866" xr:uid="{00000000-0005-0000-0000-000092780000}"/>
    <cellStyle name="Normal 2 2 2 2 2 2 2 2 2 2 2 11" xfId="30867" xr:uid="{00000000-0005-0000-0000-000093780000}"/>
    <cellStyle name="Normal 2 2 2 2 2 2 2 2 2 2 2 11 2" xfId="30868" xr:uid="{00000000-0005-0000-0000-000094780000}"/>
    <cellStyle name="Normal 2 2 2 2 2 2 2 2 2 2 2 12" xfId="30869" xr:uid="{00000000-0005-0000-0000-000095780000}"/>
    <cellStyle name="Normal 2 2 2 2 2 2 2 2 2 2 2 12 2" xfId="30870" xr:uid="{00000000-0005-0000-0000-000096780000}"/>
    <cellStyle name="Normal 2 2 2 2 2 2 2 2 2 2 2 13" xfId="30871" xr:uid="{00000000-0005-0000-0000-000097780000}"/>
    <cellStyle name="Normal 2 2 2 2 2 2 2 2 2 2 2 13 2" xfId="30872" xr:uid="{00000000-0005-0000-0000-000098780000}"/>
    <cellStyle name="Normal 2 2 2 2 2 2 2 2 2 2 2 14" xfId="30873" xr:uid="{00000000-0005-0000-0000-000099780000}"/>
    <cellStyle name="Normal 2 2 2 2 2 2 2 2 2 2 2 14 2" xfId="30874" xr:uid="{00000000-0005-0000-0000-00009A780000}"/>
    <cellStyle name="Normal 2 2 2 2 2 2 2 2 2 2 2 15" xfId="30875" xr:uid="{00000000-0005-0000-0000-00009B780000}"/>
    <cellStyle name="Normal 2 2 2 2 2 2 2 2 2 2 2 15 2" xfId="30876" xr:uid="{00000000-0005-0000-0000-00009C780000}"/>
    <cellStyle name="Normal 2 2 2 2 2 2 2 2 2 2 2 16" xfId="30877" xr:uid="{00000000-0005-0000-0000-00009D780000}"/>
    <cellStyle name="Normal 2 2 2 2 2 2 2 2 2 2 2 16 2" xfId="30878" xr:uid="{00000000-0005-0000-0000-00009E780000}"/>
    <cellStyle name="Normal 2 2 2 2 2 2 2 2 2 2 2 17" xfId="30879" xr:uid="{00000000-0005-0000-0000-00009F780000}"/>
    <cellStyle name="Normal 2 2 2 2 2 2 2 2 2 2 2 17 2" xfId="30880" xr:uid="{00000000-0005-0000-0000-0000A0780000}"/>
    <cellStyle name="Normal 2 2 2 2 2 2 2 2 2 2 2 18" xfId="30881" xr:uid="{00000000-0005-0000-0000-0000A1780000}"/>
    <cellStyle name="Normal 2 2 2 2 2 2 2 2 2 2 2 18 2" xfId="30882" xr:uid="{00000000-0005-0000-0000-0000A2780000}"/>
    <cellStyle name="Normal 2 2 2 2 2 2 2 2 2 2 2 19" xfId="30883" xr:uid="{00000000-0005-0000-0000-0000A3780000}"/>
    <cellStyle name="Normal 2 2 2 2 2 2 2 2 2 2 2 19 2" xfId="30884" xr:uid="{00000000-0005-0000-0000-0000A4780000}"/>
    <cellStyle name="Normal 2 2 2 2 2 2 2 2 2 2 2 2" xfId="30885" xr:uid="{00000000-0005-0000-0000-0000A5780000}"/>
    <cellStyle name="Normal 2 2 2 2 2 2 2 2 2 2 2 2 10" xfId="30886" xr:uid="{00000000-0005-0000-0000-0000A6780000}"/>
    <cellStyle name="Normal 2 2 2 2 2 2 2 2 2 2 2 2 11" xfId="30887" xr:uid="{00000000-0005-0000-0000-0000A7780000}"/>
    <cellStyle name="Normal 2 2 2 2 2 2 2 2 2 2 2 2 12" xfId="30888" xr:uid="{00000000-0005-0000-0000-0000A8780000}"/>
    <cellStyle name="Normal 2 2 2 2 2 2 2 2 2 2 2 2 13" xfId="30889" xr:uid="{00000000-0005-0000-0000-0000A9780000}"/>
    <cellStyle name="Normal 2 2 2 2 2 2 2 2 2 2 2 2 14" xfId="30890" xr:uid="{00000000-0005-0000-0000-0000AA780000}"/>
    <cellStyle name="Normal 2 2 2 2 2 2 2 2 2 2 2 2 15" xfId="30891" xr:uid="{00000000-0005-0000-0000-0000AB780000}"/>
    <cellStyle name="Normal 2 2 2 2 2 2 2 2 2 2 2 2 16" xfId="30892" xr:uid="{00000000-0005-0000-0000-0000AC780000}"/>
    <cellStyle name="Normal 2 2 2 2 2 2 2 2 2 2 2 2 17" xfId="30893" xr:uid="{00000000-0005-0000-0000-0000AD780000}"/>
    <cellStyle name="Normal 2 2 2 2 2 2 2 2 2 2 2 2 18" xfId="30894" xr:uid="{00000000-0005-0000-0000-0000AE780000}"/>
    <cellStyle name="Normal 2 2 2 2 2 2 2 2 2 2 2 2 19" xfId="30895" xr:uid="{00000000-0005-0000-0000-0000AF780000}"/>
    <cellStyle name="Normal 2 2 2 2 2 2 2 2 2 2 2 2 2" xfId="30896" xr:uid="{00000000-0005-0000-0000-0000B0780000}"/>
    <cellStyle name="Normal 2 2 2 2 2 2 2 2 2 2 2 2 2 10" xfId="30897" xr:uid="{00000000-0005-0000-0000-0000B1780000}"/>
    <cellStyle name="Normal 2 2 2 2 2 2 2 2 2 2 2 2 2 11" xfId="30898" xr:uid="{00000000-0005-0000-0000-0000B2780000}"/>
    <cellStyle name="Normal 2 2 2 2 2 2 2 2 2 2 2 2 2 12" xfId="30899" xr:uid="{00000000-0005-0000-0000-0000B3780000}"/>
    <cellStyle name="Normal 2 2 2 2 2 2 2 2 2 2 2 2 2 13" xfId="30900" xr:uid="{00000000-0005-0000-0000-0000B4780000}"/>
    <cellStyle name="Normal 2 2 2 2 2 2 2 2 2 2 2 2 2 14" xfId="30901" xr:uid="{00000000-0005-0000-0000-0000B5780000}"/>
    <cellStyle name="Normal 2 2 2 2 2 2 2 2 2 2 2 2 2 15" xfId="30902" xr:uid="{00000000-0005-0000-0000-0000B6780000}"/>
    <cellStyle name="Normal 2 2 2 2 2 2 2 2 2 2 2 2 2 16" xfId="30903" xr:uid="{00000000-0005-0000-0000-0000B7780000}"/>
    <cellStyle name="Normal 2 2 2 2 2 2 2 2 2 2 2 2 2 17" xfId="30904" xr:uid="{00000000-0005-0000-0000-0000B8780000}"/>
    <cellStyle name="Normal 2 2 2 2 2 2 2 2 2 2 2 2 2 18" xfId="30905" xr:uid="{00000000-0005-0000-0000-0000B9780000}"/>
    <cellStyle name="Normal 2 2 2 2 2 2 2 2 2 2 2 2 2 19" xfId="30906" xr:uid="{00000000-0005-0000-0000-0000BA780000}"/>
    <cellStyle name="Normal 2 2 2 2 2 2 2 2 2 2 2 2 2 2" xfId="30907" xr:uid="{00000000-0005-0000-0000-0000BB780000}"/>
    <cellStyle name="Normal 2 2 2 2 2 2 2 2 2 2 2 2 2 2 10" xfId="30908" xr:uid="{00000000-0005-0000-0000-0000BC780000}"/>
    <cellStyle name="Normal 2 2 2 2 2 2 2 2 2 2 2 2 2 2 11" xfId="30909" xr:uid="{00000000-0005-0000-0000-0000BD780000}"/>
    <cellStyle name="Normal 2 2 2 2 2 2 2 2 2 2 2 2 2 2 12" xfId="30910" xr:uid="{00000000-0005-0000-0000-0000BE780000}"/>
    <cellStyle name="Normal 2 2 2 2 2 2 2 2 2 2 2 2 2 2 13" xfId="30911" xr:uid="{00000000-0005-0000-0000-0000BF780000}"/>
    <cellStyle name="Normal 2 2 2 2 2 2 2 2 2 2 2 2 2 2 14" xfId="30912" xr:uid="{00000000-0005-0000-0000-0000C0780000}"/>
    <cellStyle name="Normal 2 2 2 2 2 2 2 2 2 2 2 2 2 2 15" xfId="30913" xr:uid="{00000000-0005-0000-0000-0000C1780000}"/>
    <cellStyle name="Normal 2 2 2 2 2 2 2 2 2 2 2 2 2 2 16" xfId="30914" xr:uid="{00000000-0005-0000-0000-0000C2780000}"/>
    <cellStyle name="Normal 2 2 2 2 2 2 2 2 2 2 2 2 2 2 17" xfId="30915" xr:uid="{00000000-0005-0000-0000-0000C3780000}"/>
    <cellStyle name="Normal 2 2 2 2 2 2 2 2 2 2 2 2 2 2 18" xfId="30916" xr:uid="{00000000-0005-0000-0000-0000C4780000}"/>
    <cellStyle name="Normal 2 2 2 2 2 2 2 2 2 2 2 2 2 2 19" xfId="30917" xr:uid="{00000000-0005-0000-0000-0000C5780000}"/>
    <cellStyle name="Normal 2 2 2 2 2 2 2 2 2 2 2 2 2 2 2" xfId="30918" xr:uid="{00000000-0005-0000-0000-0000C6780000}"/>
    <cellStyle name="Normal 2 2 2 2 2 2 2 2 2 2 2 2 2 2 2 2" xfId="30919" xr:uid="{00000000-0005-0000-0000-0000C7780000}"/>
    <cellStyle name="Normal 2 2 2 2 2 2 2 2 2 2 2 2 2 2 2 3" xfId="30920" xr:uid="{00000000-0005-0000-0000-0000C8780000}"/>
    <cellStyle name="Normal 2 2 2 2 2 2 2 2 2 2 2 2 2 2 20" xfId="30921" xr:uid="{00000000-0005-0000-0000-0000C9780000}"/>
    <cellStyle name="Normal 2 2 2 2 2 2 2 2 2 2 2 2 2 2 21" xfId="30922" xr:uid="{00000000-0005-0000-0000-0000CA780000}"/>
    <cellStyle name="Normal 2 2 2 2 2 2 2 2 2 2 2 2 2 2 22" xfId="30923" xr:uid="{00000000-0005-0000-0000-0000CB780000}"/>
    <cellStyle name="Normal 2 2 2 2 2 2 2 2 2 2 2 2 2 2 23" xfId="30924" xr:uid="{00000000-0005-0000-0000-0000CC780000}"/>
    <cellStyle name="Normal 2 2 2 2 2 2 2 2 2 2 2 2 2 2 24" xfId="30925" xr:uid="{00000000-0005-0000-0000-0000CD780000}"/>
    <cellStyle name="Normal 2 2 2 2 2 2 2 2 2 2 2 2 2 2 25" xfId="30926" xr:uid="{00000000-0005-0000-0000-0000CE780000}"/>
    <cellStyle name="Normal 2 2 2 2 2 2 2 2 2 2 2 2 2 2 26" xfId="30927" xr:uid="{00000000-0005-0000-0000-0000CF780000}"/>
    <cellStyle name="Normal 2 2 2 2 2 2 2 2 2 2 2 2 2 2 27" xfId="30928" xr:uid="{00000000-0005-0000-0000-0000D0780000}"/>
    <cellStyle name="Normal 2 2 2 2 2 2 2 2 2 2 2 2 2 2 28" xfId="30929" xr:uid="{00000000-0005-0000-0000-0000D1780000}"/>
    <cellStyle name="Normal 2 2 2 2 2 2 2 2 2 2 2 2 2 2 29" xfId="30930" xr:uid="{00000000-0005-0000-0000-0000D2780000}"/>
    <cellStyle name="Normal 2 2 2 2 2 2 2 2 2 2 2 2 2 2 3" xfId="30931" xr:uid="{00000000-0005-0000-0000-0000D3780000}"/>
    <cellStyle name="Normal 2 2 2 2 2 2 2 2 2 2 2 2 2 2 3 2" xfId="30932" xr:uid="{00000000-0005-0000-0000-0000D4780000}"/>
    <cellStyle name="Normal 2 2 2 2 2 2 2 2 2 2 2 2 2 2 30" xfId="30933" xr:uid="{00000000-0005-0000-0000-0000D5780000}"/>
    <cellStyle name="Normal 2 2 2 2 2 2 2 2 2 2 2 2 2 2 31" xfId="30934" xr:uid="{00000000-0005-0000-0000-0000D6780000}"/>
    <cellStyle name="Normal 2 2 2 2 2 2 2 2 2 2 2 2 2 2 32" xfId="30935" xr:uid="{00000000-0005-0000-0000-0000D7780000}"/>
    <cellStyle name="Normal 2 2 2 2 2 2 2 2 2 2 2 2 2 2 33" xfId="30936" xr:uid="{00000000-0005-0000-0000-0000D8780000}"/>
    <cellStyle name="Normal 2 2 2 2 2 2 2 2 2 2 2 2 2 2 34" xfId="30937" xr:uid="{00000000-0005-0000-0000-0000D9780000}"/>
    <cellStyle name="Normal 2 2 2 2 2 2 2 2 2 2 2 2 2 2 35" xfId="30938" xr:uid="{00000000-0005-0000-0000-0000DA780000}"/>
    <cellStyle name="Normal 2 2 2 2 2 2 2 2 2 2 2 2 2 2 36" xfId="30939" xr:uid="{00000000-0005-0000-0000-0000DB780000}"/>
    <cellStyle name="Normal 2 2 2 2 2 2 2 2 2 2 2 2 2 2 37" xfId="30940" xr:uid="{00000000-0005-0000-0000-0000DC780000}"/>
    <cellStyle name="Normal 2 2 2 2 2 2 2 2 2 2 2 2 2 2 38" xfId="30941" xr:uid="{00000000-0005-0000-0000-0000DD780000}"/>
    <cellStyle name="Normal 2 2 2 2 2 2 2 2 2 2 2 2 2 2 39" xfId="30942" xr:uid="{00000000-0005-0000-0000-0000DE780000}"/>
    <cellStyle name="Normal 2 2 2 2 2 2 2 2 2 2 2 2 2 2 4" xfId="30943" xr:uid="{00000000-0005-0000-0000-0000DF780000}"/>
    <cellStyle name="Normal 2 2 2 2 2 2 2 2 2 2 2 2 2 2 4 2" xfId="30944" xr:uid="{00000000-0005-0000-0000-0000E0780000}"/>
    <cellStyle name="Normal 2 2 2 2 2 2 2 2 2 2 2 2 2 2 40" xfId="30945" xr:uid="{00000000-0005-0000-0000-0000E1780000}"/>
    <cellStyle name="Normal 2 2 2 2 2 2 2 2 2 2 2 2 2 2 41" xfId="30946" xr:uid="{00000000-0005-0000-0000-0000E2780000}"/>
    <cellStyle name="Normal 2 2 2 2 2 2 2 2 2 2 2 2 2 2 42" xfId="30947" xr:uid="{00000000-0005-0000-0000-0000E3780000}"/>
    <cellStyle name="Normal 2 2 2 2 2 2 2 2 2 2 2 2 2 2 43" xfId="30948" xr:uid="{00000000-0005-0000-0000-0000E4780000}"/>
    <cellStyle name="Normal 2 2 2 2 2 2 2 2 2 2 2 2 2 2 44" xfId="30949" xr:uid="{00000000-0005-0000-0000-0000E5780000}"/>
    <cellStyle name="Normal 2 2 2 2 2 2 2 2 2 2 2 2 2 2 5" xfId="30950" xr:uid="{00000000-0005-0000-0000-0000E6780000}"/>
    <cellStyle name="Normal 2 2 2 2 2 2 2 2 2 2 2 2 2 2 6" xfId="30951" xr:uid="{00000000-0005-0000-0000-0000E7780000}"/>
    <cellStyle name="Normal 2 2 2 2 2 2 2 2 2 2 2 2 2 2 7" xfId="30952" xr:uid="{00000000-0005-0000-0000-0000E8780000}"/>
    <cellStyle name="Normal 2 2 2 2 2 2 2 2 2 2 2 2 2 2 8" xfId="30953" xr:uid="{00000000-0005-0000-0000-0000E9780000}"/>
    <cellStyle name="Normal 2 2 2 2 2 2 2 2 2 2 2 2 2 2 9" xfId="30954" xr:uid="{00000000-0005-0000-0000-0000EA780000}"/>
    <cellStyle name="Normal 2 2 2 2 2 2 2 2 2 2 2 2 2 20" xfId="30955" xr:uid="{00000000-0005-0000-0000-0000EB780000}"/>
    <cellStyle name="Normal 2 2 2 2 2 2 2 2 2 2 2 2 2 21" xfId="30956" xr:uid="{00000000-0005-0000-0000-0000EC780000}"/>
    <cellStyle name="Normal 2 2 2 2 2 2 2 2 2 2 2 2 2 22" xfId="30957" xr:uid="{00000000-0005-0000-0000-0000ED780000}"/>
    <cellStyle name="Normal 2 2 2 2 2 2 2 2 2 2 2 2 2 23" xfId="30958" xr:uid="{00000000-0005-0000-0000-0000EE780000}"/>
    <cellStyle name="Normal 2 2 2 2 2 2 2 2 2 2 2 2 2 24" xfId="30959" xr:uid="{00000000-0005-0000-0000-0000EF780000}"/>
    <cellStyle name="Normal 2 2 2 2 2 2 2 2 2 2 2 2 2 25" xfId="30960" xr:uid="{00000000-0005-0000-0000-0000F0780000}"/>
    <cellStyle name="Normal 2 2 2 2 2 2 2 2 2 2 2 2 2 26" xfId="30961" xr:uid="{00000000-0005-0000-0000-0000F1780000}"/>
    <cellStyle name="Normal 2 2 2 2 2 2 2 2 2 2 2 2 2 27" xfId="30962" xr:uid="{00000000-0005-0000-0000-0000F2780000}"/>
    <cellStyle name="Normal 2 2 2 2 2 2 2 2 2 2 2 2 2 28" xfId="30963" xr:uid="{00000000-0005-0000-0000-0000F3780000}"/>
    <cellStyle name="Normal 2 2 2 2 2 2 2 2 2 2 2 2 2 29" xfId="30964" xr:uid="{00000000-0005-0000-0000-0000F4780000}"/>
    <cellStyle name="Normal 2 2 2 2 2 2 2 2 2 2 2 2 2 3" xfId="30965" xr:uid="{00000000-0005-0000-0000-0000F5780000}"/>
    <cellStyle name="Normal 2 2 2 2 2 2 2 2 2 2 2 2 2 3 2" xfId="30966" xr:uid="{00000000-0005-0000-0000-0000F6780000}"/>
    <cellStyle name="Normal 2 2 2 2 2 2 2 2 2 2 2 2 2 30" xfId="30967" xr:uid="{00000000-0005-0000-0000-0000F7780000}"/>
    <cellStyle name="Normal 2 2 2 2 2 2 2 2 2 2 2 2 2 31" xfId="30968" xr:uid="{00000000-0005-0000-0000-0000F8780000}"/>
    <cellStyle name="Normal 2 2 2 2 2 2 2 2 2 2 2 2 2 32" xfId="30969" xr:uid="{00000000-0005-0000-0000-0000F9780000}"/>
    <cellStyle name="Normal 2 2 2 2 2 2 2 2 2 2 2 2 2 33" xfId="30970" xr:uid="{00000000-0005-0000-0000-0000FA780000}"/>
    <cellStyle name="Normal 2 2 2 2 2 2 2 2 2 2 2 2 2 34" xfId="30971" xr:uid="{00000000-0005-0000-0000-0000FB780000}"/>
    <cellStyle name="Normal 2 2 2 2 2 2 2 2 2 2 2 2 2 35" xfId="30972" xr:uid="{00000000-0005-0000-0000-0000FC780000}"/>
    <cellStyle name="Normal 2 2 2 2 2 2 2 2 2 2 2 2 2 36" xfId="30973" xr:uid="{00000000-0005-0000-0000-0000FD780000}"/>
    <cellStyle name="Normal 2 2 2 2 2 2 2 2 2 2 2 2 2 37" xfId="30974" xr:uid="{00000000-0005-0000-0000-0000FE780000}"/>
    <cellStyle name="Normal 2 2 2 2 2 2 2 2 2 2 2 2 2 38" xfId="30975" xr:uid="{00000000-0005-0000-0000-0000FF780000}"/>
    <cellStyle name="Normal 2 2 2 2 2 2 2 2 2 2 2 2 2 39" xfId="30976" xr:uid="{00000000-0005-0000-0000-000000790000}"/>
    <cellStyle name="Normal 2 2 2 2 2 2 2 2 2 2 2 2 2 4" xfId="30977" xr:uid="{00000000-0005-0000-0000-000001790000}"/>
    <cellStyle name="Normal 2 2 2 2 2 2 2 2 2 2 2 2 2 4 2" xfId="30978" xr:uid="{00000000-0005-0000-0000-000002790000}"/>
    <cellStyle name="Normal 2 2 2 2 2 2 2 2 2 2 2 2 2 40" xfId="30979" xr:uid="{00000000-0005-0000-0000-000003790000}"/>
    <cellStyle name="Normal 2 2 2 2 2 2 2 2 2 2 2 2 2 41" xfId="30980" xr:uid="{00000000-0005-0000-0000-000004790000}"/>
    <cellStyle name="Normal 2 2 2 2 2 2 2 2 2 2 2 2 2 42" xfId="30981" xr:uid="{00000000-0005-0000-0000-000005790000}"/>
    <cellStyle name="Normal 2 2 2 2 2 2 2 2 2 2 2 2 2 43" xfId="30982" xr:uid="{00000000-0005-0000-0000-000006790000}"/>
    <cellStyle name="Normal 2 2 2 2 2 2 2 2 2 2 2 2 2 5" xfId="30983" xr:uid="{00000000-0005-0000-0000-000007790000}"/>
    <cellStyle name="Normal 2 2 2 2 2 2 2 2 2 2 2 2 2 6" xfId="30984" xr:uid="{00000000-0005-0000-0000-000008790000}"/>
    <cellStyle name="Normal 2 2 2 2 2 2 2 2 2 2 2 2 2 7" xfId="30985" xr:uid="{00000000-0005-0000-0000-000009790000}"/>
    <cellStyle name="Normal 2 2 2 2 2 2 2 2 2 2 2 2 2 8" xfId="30986" xr:uid="{00000000-0005-0000-0000-00000A790000}"/>
    <cellStyle name="Normal 2 2 2 2 2 2 2 2 2 2 2 2 2 9" xfId="30987" xr:uid="{00000000-0005-0000-0000-00000B790000}"/>
    <cellStyle name="Normal 2 2 2 2 2 2 2 2 2 2 2 2 20" xfId="30988" xr:uid="{00000000-0005-0000-0000-00000C790000}"/>
    <cellStyle name="Normal 2 2 2 2 2 2 2 2 2 2 2 2 21" xfId="30989" xr:uid="{00000000-0005-0000-0000-00000D790000}"/>
    <cellStyle name="Normal 2 2 2 2 2 2 2 2 2 2 2 2 22" xfId="30990" xr:uid="{00000000-0005-0000-0000-00000E790000}"/>
    <cellStyle name="Normal 2 2 2 2 2 2 2 2 2 2 2 2 23" xfId="30991" xr:uid="{00000000-0005-0000-0000-00000F790000}"/>
    <cellStyle name="Normal 2 2 2 2 2 2 2 2 2 2 2 2 24" xfId="30992" xr:uid="{00000000-0005-0000-0000-000010790000}"/>
    <cellStyle name="Normal 2 2 2 2 2 2 2 2 2 2 2 2 25" xfId="30993" xr:uid="{00000000-0005-0000-0000-000011790000}"/>
    <cellStyle name="Normal 2 2 2 2 2 2 2 2 2 2 2 2 26" xfId="30994" xr:uid="{00000000-0005-0000-0000-000012790000}"/>
    <cellStyle name="Normal 2 2 2 2 2 2 2 2 2 2 2 2 27" xfId="30995" xr:uid="{00000000-0005-0000-0000-000013790000}"/>
    <cellStyle name="Normal 2 2 2 2 2 2 2 2 2 2 2 2 28" xfId="30996" xr:uid="{00000000-0005-0000-0000-000014790000}"/>
    <cellStyle name="Normal 2 2 2 2 2 2 2 2 2 2 2 2 29" xfId="30997" xr:uid="{00000000-0005-0000-0000-000015790000}"/>
    <cellStyle name="Normal 2 2 2 2 2 2 2 2 2 2 2 2 3" xfId="30998" xr:uid="{00000000-0005-0000-0000-000016790000}"/>
    <cellStyle name="Normal 2 2 2 2 2 2 2 2 2 2 2 2 3 2" xfId="30999" xr:uid="{00000000-0005-0000-0000-000017790000}"/>
    <cellStyle name="Normal 2 2 2 2 2 2 2 2 2 2 2 2 30" xfId="31000" xr:uid="{00000000-0005-0000-0000-000018790000}"/>
    <cellStyle name="Normal 2 2 2 2 2 2 2 2 2 2 2 2 31" xfId="31001" xr:uid="{00000000-0005-0000-0000-000019790000}"/>
    <cellStyle name="Normal 2 2 2 2 2 2 2 2 2 2 2 2 32" xfId="31002" xr:uid="{00000000-0005-0000-0000-00001A790000}"/>
    <cellStyle name="Normal 2 2 2 2 2 2 2 2 2 2 2 2 33" xfId="31003" xr:uid="{00000000-0005-0000-0000-00001B790000}"/>
    <cellStyle name="Normal 2 2 2 2 2 2 2 2 2 2 2 2 34" xfId="31004" xr:uid="{00000000-0005-0000-0000-00001C790000}"/>
    <cellStyle name="Normal 2 2 2 2 2 2 2 2 2 2 2 2 35" xfId="31005" xr:uid="{00000000-0005-0000-0000-00001D790000}"/>
    <cellStyle name="Normal 2 2 2 2 2 2 2 2 2 2 2 2 36" xfId="31006" xr:uid="{00000000-0005-0000-0000-00001E790000}"/>
    <cellStyle name="Normal 2 2 2 2 2 2 2 2 2 2 2 2 37" xfId="31007" xr:uid="{00000000-0005-0000-0000-00001F790000}"/>
    <cellStyle name="Normal 2 2 2 2 2 2 2 2 2 2 2 2 38" xfId="31008" xr:uid="{00000000-0005-0000-0000-000020790000}"/>
    <cellStyle name="Normal 2 2 2 2 2 2 2 2 2 2 2 2 39" xfId="31009" xr:uid="{00000000-0005-0000-0000-000021790000}"/>
    <cellStyle name="Normal 2 2 2 2 2 2 2 2 2 2 2 2 4" xfId="31010" xr:uid="{00000000-0005-0000-0000-000022790000}"/>
    <cellStyle name="Normal 2 2 2 2 2 2 2 2 2 2 2 2 4 2" xfId="31011" xr:uid="{00000000-0005-0000-0000-000023790000}"/>
    <cellStyle name="Normal 2 2 2 2 2 2 2 2 2 2 2 2 40" xfId="31012" xr:uid="{00000000-0005-0000-0000-000024790000}"/>
    <cellStyle name="Normal 2 2 2 2 2 2 2 2 2 2 2 2 41" xfId="31013" xr:uid="{00000000-0005-0000-0000-000025790000}"/>
    <cellStyle name="Normal 2 2 2 2 2 2 2 2 2 2 2 2 42" xfId="31014" xr:uid="{00000000-0005-0000-0000-000026790000}"/>
    <cellStyle name="Normal 2 2 2 2 2 2 2 2 2 2 2 2 43" xfId="31015" xr:uid="{00000000-0005-0000-0000-000027790000}"/>
    <cellStyle name="Normal 2 2 2 2 2 2 2 2 2 2 2 2 44" xfId="31016" xr:uid="{00000000-0005-0000-0000-000028790000}"/>
    <cellStyle name="Normal 2 2 2 2 2 2 2 2 2 2 2 2 45" xfId="31017" xr:uid="{00000000-0005-0000-0000-000029790000}"/>
    <cellStyle name="Normal 2 2 2 2 2 2 2 2 2 2 2 2 5" xfId="31018" xr:uid="{00000000-0005-0000-0000-00002A790000}"/>
    <cellStyle name="Normal 2 2 2 2 2 2 2 2 2 2 2 2 6" xfId="31019" xr:uid="{00000000-0005-0000-0000-00002B790000}"/>
    <cellStyle name="Normal 2 2 2 2 2 2 2 2 2 2 2 2 7" xfId="31020" xr:uid="{00000000-0005-0000-0000-00002C790000}"/>
    <cellStyle name="Normal 2 2 2 2 2 2 2 2 2 2 2 2 8" xfId="31021" xr:uid="{00000000-0005-0000-0000-00002D790000}"/>
    <cellStyle name="Normal 2 2 2 2 2 2 2 2 2 2 2 2 9" xfId="31022" xr:uid="{00000000-0005-0000-0000-00002E790000}"/>
    <cellStyle name="Normal 2 2 2 2 2 2 2 2 2 2 2 20" xfId="31023" xr:uid="{00000000-0005-0000-0000-00002F790000}"/>
    <cellStyle name="Normal 2 2 2 2 2 2 2 2 2 2 2 20 2" xfId="31024" xr:uid="{00000000-0005-0000-0000-000030790000}"/>
    <cellStyle name="Normal 2 2 2 2 2 2 2 2 2 2 2 21" xfId="31025" xr:uid="{00000000-0005-0000-0000-000031790000}"/>
    <cellStyle name="Normal 2 2 2 2 2 2 2 2 2 2 2 21 2" xfId="31026" xr:uid="{00000000-0005-0000-0000-000032790000}"/>
    <cellStyle name="Normal 2 2 2 2 2 2 2 2 2 2 2 22" xfId="31027" xr:uid="{00000000-0005-0000-0000-000033790000}"/>
    <cellStyle name="Normal 2 2 2 2 2 2 2 2 2 2 2 22 2" xfId="31028" xr:uid="{00000000-0005-0000-0000-000034790000}"/>
    <cellStyle name="Normal 2 2 2 2 2 2 2 2 2 2 2 23" xfId="31029" xr:uid="{00000000-0005-0000-0000-000035790000}"/>
    <cellStyle name="Normal 2 2 2 2 2 2 2 2 2 2 2 23 2" xfId="31030" xr:uid="{00000000-0005-0000-0000-000036790000}"/>
    <cellStyle name="Normal 2 2 2 2 2 2 2 2 2 2 2 24" xfId="31031" xr:uid="{00000000-0005-0000-0000-000037790000}"/>
    <cellStyle name="Normal 2 2 2 2 2 2 2 2 2 2 2 24 2" xfId="31032" xr:uid="{00000000-0005-0000-0000-000038790000}"/>
    <cellStyle name="Normal 2 2 2 2 2 2 2 2 2 2 2 25" xfId="31033" xr:uid="{00000000-0005-0000-0000-000039790000}"/>
    <cellStyle name="Normal 2 2 2 2 2 2 2 2 2 2 2 25 2" xfId="31034" xr:uid="{00000000-0005-0000-0000-00003A790000}"/>
    <cellStyle name="Normal 2 2 2 2 2 2 2 2 2 2 2 26" xfId="31035" xr:uid="{00000000-0005-0000-0000-00003B790000}"/>
    <cellStyle name="Normal 2 2 2 2 2 2 2 2 2 2 2 26 2" xfId="31036" xr:uid="{00000000-0005-0000-0000-00003C790000}"/>
    <cellStyle name="Normal 2 2 2 2 2 2 2 2 2 2 2 27" xfId="31037" xr:uid="{00000000-0005-0000-0000-00003D790000}"/>
    <cellStyle name="Normal 2 2 2 2 2 2 2 2 2 2 2 27 2" xfId="31038" xr:uid="{00000000-0005-0000-0000-00003E790000}"/>
    <cellStyle name="Normal 2 2 2 2 2 2 2 2 2 2 2 28" xfId="31039" xr:uid="{00000000-0005-0000-0000-00003F790000}"/>
    <cellStyle name="Normal 2 2 2 2 2 2 2 2 2 2 2 28 2" xfId="31040" xr:uid="{00000000-0005-0000-0000-000040790000}"/>
    <cellStyle name="Normal 2 2 2 2 2 2 2 2 2 2 2 28 2 2" xfId="31041" xr:uid="{00000000-0005-0000-0000-000041790000}"/>
    <cellStyle name="Normal 2 2 2 2 2 2 2 2 2 2 2 28 3" xfId="31042" xr:uid="{00000000-0005-0000-0000-000042790000}"/>
    <cellStyle name="Normal 2 2 2 2 2 2 2 2 2 2 2 29" xfId="31043" xr:uid="{00000000-0005-0000-0000-000043790000}"/>
    <cellStyle name="Normal 2 2 2 2 2 2 2 2 2 2 2 29 2" xfId="31044" xr:uid="{00000000-0005-0000-0000-000044790000}"/>
    <cellStyle name="Normal 2 2 2 2 2 2 2 2 2 2 2 3" xfId="31045" xr:uid="{00000000-0005-0000-0000-000045790000}"/>
    <cellStyle name="Normal 2 2 2 2 2 2 2 2 2 2 2 3 2" xfId="31046" xr:uid="{00000000-0005-0000-0000-000046790000}"/>
    <cellStyle name="Normal 2 2 2 2 2 2 2 2 2 2 2 3 3" xfId="31047" xr:uid="{00000000-0005-0000-0000-000047790000}"/>
    <cellStyle name="Normal 2 2 2 2 2 2 2 2 2 2 2 30" xfId="31048" xr:uid="{00000000-0005-0000-0000-000048790000}"/>
    <cellStyle name="Normal 2 2 2 2 2 2 2 2 2 2 2 30 2" xfId="31049" xr:uid="{00000000-0005-0000-0000-000049790000}"/>
    <cellStyle name="Normal 2 2 2 2 2 2 2 2 2 2 2 31" xfId="31050" xr:uid="{00000000-0005-0000-0000-00004A790000}"/>
    <cellStyle name="Normal 2 2 2 2 2 2 2 2 2 2 2 32" xfId="31051" xr:uid="{00000000-0005-0000-0000-00004B790000}"/>
    <cellStyle name="Normal 2 2 2 2 2 2 2 2 2 2 2 33" xfId="31052" xr:uid="{00000000-0005-0000-0000-00004C790000}"/>
    <cellStyle name="Normal 2 2 2 2 2 2 2 2 2 2 2 34" xfId="31053" xr:uid="{00000000-0005-0000-0000-00004D790000}"/>
    <cellStyle name="Normal 2 2 2 2 2 2 2 2 2 2 2 35" xfId="31054" xr:uid="{00000000-0005-0000-0000-00004E790000}"/>
    <cellStyle name="Normal 2 2 2 2 2 2 2 2 2 2 2 36" xfId="31055" xr:uid="{00000000-0005-0000-0000-00004F790000}"/>
    <cellStyle name="Normal 2 2 2 2 2 2 2 2 2 2 2 37" xfId="31056" xr:uid="{00000000-0005-0000-0000-000050790000}"/>
    <cellStyle name="Normal 2 2 2 2 2 2 2 2 2 2 2 38" xfId="31057" xr:uid="{00000000-0005-0000-0000-000051790000}"/>
    <cellStyle name="Normal 2 2 2 2 2 2 2 2 2 2 2 39" xfId="31058" xr:uid="{00000000-0005-0000-0000-000052790000}"/>
    <cellStyle name="Normal 2 2 2 2 2 2 2 2 2 2 2 4" xfId="31059" xr:uid="{00000000-0005-0000-0000-000053790000}"/>
    <cellStyle name="Normal 2 2 2 2 2 2 2 2 2 2 2 4 2" xfId="31060" xr:uid="{00000000-0005-0000-0000-000054790000}"/>
    <cellStyle name="Normal 2 2 2 2 2 2 2 2 2 2 2 40" xfId="31061" xr:uid="{00000000-0005-0000-0000-000055790000}"/>
    <cellStyle name="Normal 2 2 2 2 2 2 2 2 2 2 2 41" xfId="31062" xr:uid="{00000000-0005-0000-0000-000056790000}"/>
    <cellStyle name="Normal 2 2 2 2 2 2 2 2 2 2 2 42" xfId="31063" xr:uid="{00000000-0005-0000-0000-000057790000}"/>
    <cellStyle name="Normal 2 2 2 2 2 2 2 2 2 2 2 43" xfId="31064" xr:uid="{00000000-0005-0000-0000-000058790000}"/>
    <cellStyle name="Normal 2 2 2 2 2 2 2 2 2 2 2 44" xfId="31065" xr:uid="{00000000-0005-0000-0000-000059790000}"/>
    <cellStyle name="Normal 2 2 2 2 2 2 2 2 2 2 2 45" xfId="31066" xr:uid="{00000000-0005-0000-0000-00005A790000}"/>
    <cellStyle name="Normal 2 2 2 2 2 2 2 2 2 2 2 46" xfId="31067" xr:uid="{00000000-0005-0000-0000-00005B790000}"/>
    <cellStyle name="Normal 2 2 2 2 2 2 2 2 2 2 2 47" xfId="31068" xr:uid="{00000000-0005-0000-0000-00005C790000}"/>
    <cellStyle name="Normal 2 2 2 2 2 2 2 2 2 2 2 48" xfId="31069" xr:uid="{00000000-0005-0000-0000-00005D790000}"/>
    <cellStyle name="Normal 2 2 2 2 2 2 2 2 2 2 2 49" xfId="31070" xr:uid="{00000000-0005-0000-0000-00005E790000}"/>
    <cellStyle name="Normal 2 2 2 2 2 2 2 2 2 2 2 5" xfId="31071" xr:uid="{00000000-0005-0000-0000-00005F790000}"/>
    <cellStyle name="Normal 2 2 2 2 2 2 2 2 2 2 2 5 2" xfId="31072" xr:uid="{00000000-0005-0000-0000-000060790000}"/>
    <cellStyle name="Normal 2 2 2 2 2 2 2 2 2 2 2 50" xfId="31073" xr:uid="{00000000-0005-0000-0000-000061790000}"/>
    <cellStyle name="Normal 2 2 2 2 2 2 2 2 2 2 2 51" xfId="31074" xr:uid="{00000000-0005-0000-0000-000062790000}"/>
    <cellStyle name="Normal 2 2 2 2 2 2 2 2 2 2 2 52" xfId="31075" xr:uid="{00000000-0005-0000-0000-000063790000}"/>
    <cellStyle name="Normal 2 2 2 2 2 2 2 2 2 2 2 53" xfId="31076" xr:uid="{00000000-0005-0000-0000-000064790000}"/>
    <cellStyle name="Normal 2 2 2 2 2 2 2 2 2 2 2 54" xfId="31077" xr:uid="{00000000-0005-0000-0000-000065790000}"/>
    <cellStyle name="Normal 2 2 2 2 2 2 2 2 2 2 2 55" xfId="31078" xr:uid="{00000000-0005-0000-0000-000066790000}"/>
    <cellStyle name="Normal 2 2 2 2 2 2 2 2 2 2 2 56" xfId="31079" xr:uid="{00000000-0005-0000-0000-000067790000}"/>
    <cellStyle name="Normal 2 2 2 2 2 2 2 2 2 2 2 57" xfId="31080" xr:uid="{00000000-0005-0000-0000-000068790000}"/>
    <cellStyle name="Normal 2 2 2 2 2 2 2 2 2 2 2 58" xfId="31081" xr:uid="{00000000-0005-0000-0000-000069790000}"/>
    <cellStyle name="Normal 2 2 2 2 2 2 2 2 2 2 2 59" xfId="31082" xr:uid="{00000000-0005-0000-0000-00006A790000}"/>
    <cellStyle name="Normal 2 2 2 2 2 2 2 2 2 2 2 6" xfId="31083" xr:uid="{00000000-0005-0000-0000-00006B790000}"/>
    <cellStyle name="Normal 2 2 2 2 2 2 2 2 2 2 2 6 2" xfId="31084" xr:uid="{00000000-0005-0000-0000-00006C790000}"/>
    <cellStyle name="Normal 2 2 2 2 2 2 2 2 2 2 2 60" xfId="31085" xr:uid="{00000000-0005-0000-0000-00006D790000}"/>
    <cellStyle name="Normal 2 2 2 2 2 2 2 2 2 2 2 61" xfId="31086" xr:uid="{00000000-0005-0000-0000-00006E790000}"/>
    <cellStyle name="Normal 2 2 2 2 2 2 2 2 2 2 2 62" xfId="31087" xr:uid="{00000000-0005-0000-0000-00006F790000}"/>
    <cellStyle name="Normal 2 2 2 2 2 2 2 2 2 2 2 63" xfId="31088" xr:uid="{00000000-0005-0000-0000-000070790000}"/>
    <cellStyle name="Normal 2 2 2 2 2 2 2 2 2 2 2 64" xfId="31089" xr:uid="{00000000-0005-0000-0000-000071790000}"/>
    <cellStyle name="Normal 2 2 2 2 2 2 2 2 2 2 2 65" xfId="31090" xr:uid="{00000000-0005-0000-0000-000072790000}"/>
    <cellStyle name="Normal 2 2 2 2 2 2 2 2 2 2 2 66" xfId="31091" xr:uid="{00000000-0005-0000-0000-000073790000}"/>
    <cellStyle name="Normal 2 2 2 2 2 2 2 2 2 2 2 67" xfId="31092" xr:uid="{00000000-0005-0000-0000-000074790000}"/>
    <cellStyle name="Normal 2 2 2 2 2 2 2 2 2 2 2 68" xfId="31093" xr:uid="{00000000-0005-0000-0000-000075790000}"/>
    <cellStyle name="Normal 2 2 2 2 2 2 2 2 2 2 2 69" xfId="31094" xr:uid="{00000000-0005-0000-0000-000076790000}"/>
    <cellStyle name="Normal 2 2 2 2 2 2 2 2 2 2 2 7" xfId="31095" xr:uid="{00000000-0005-0000-0000-000077790000}"/>
    <cellStyle name="Normal 2 2 2 2 2 2 2 2 2 2 2 7 2" xfId="31096" xr:uid="{00000000-0005-0000-0000-000078790000}"/>
    <cellStyle name="Normal 2 2 2 2 2 2 2 2 2 2 2 70" xfId="31097" xr:uid="{00000000-0005-0000-0000-000079790000}"/>
    <cellStyle name="Normal 2 2 2 2 2 2 2 2 2 2 2 71" xfId="31098" xr:uid="{00000000-0005-0000-0000-00007A790000}"/>
    <cellStyle name="Normal 2 2 2 2 2 2 2 2 2 2 2 8" xfId="31099" xr:uid="{00000000-0005-0000-0000-00007B790000}"/>
    <cellStyle name="Normal 2 2 2 2 2 2 2 2 2 2 2 8 2" xfId="31100" xr:uid="{00000000-0005-0000-0000-00007C790000}"/>
    <cellStyle name="Normal 2 2 2 2 2 2 2 2 2 2 2 9" xfId="31101" xr:uid="{00000000-0005-0000-0000-00007D790000}"/>
    <cellStyle name="Normal 2 2 2 2 2 2 2 2 2 2 2 9 2" xfId="31102" xr:uid="{00000000-0005-0000-0000-00007E790000}"/>
    <cellStyle name="Normal 2 2 2 2 2 2 2 2 2 2 20" xfId="31103" xr:uid="{00000000-0005-0000-0000-00007F790000}"/>
    <cellStyle name="Normal 2 2 2 2 2 2 2 2 2 2 20 2" xfId="31104" xr:uid="{00000000-0005-0000-0000-000080790000}"/>
    <cellStyle name="Normal 2 2 2 2 2 2 2 2 2 2 21" xfId="31105" xr:uid="{00000000-0005-0000-0000-000081790000}"/>
    <cellStyle name="Normal 2 2 2 2 2 2 2 2 2 2 21 2" xfId="31106" xr:uid="{00000000-0005-0000-0000-000082790000}"/>
    <cellStyle name="Normal 2 2 2 2 2 2 2 2 2 2 22" xfId="31107" xr:uid="{00000000-0005-0000-0000-000083790000}"/>
    <cellStyle name="Normal 2 2 2 2 2 2 2 2 2 2 22 2" xfId="31108" xr:uid="{00000000-0005-0000-0000-000084790000}"/>
    <cellStyle name="Normal 2 2 2 2 2 2 2 2 2 2 23" xfId="31109" xr:uid="{00000000-0005-0000-0000-000085790000}"/>
    <cellStyle name="Normal 2 2 2 2 2 2 2 2 2 2 23 2" xfId="31110" xr:uid="{00000000-0005-0000-0000-000086790000}"/>
    <cellStyle name="Normal 2 2 2 2 2 2 2 2 2 2 24" xfId="31111" xr:uid="{00000000-0005-0000-0000-000087790000}"/>
    <cellStyle name="Normal 2 2 2 2 2 2 2 2 2 2 24 2" xfId="31112" xr:uid="{00000000-0005-0000-0000-000088790000}"/>
    <cellStyle name="Normal 2 2 2 2 2 2 2 2 2 2 25" xfId="31113" xr:uid="{00000000-0005-0000-0000-000089790000}"/>
    <cellStyle name="Normal 2 2 2 2 2 2 2 2 2 2 25 2" xfId="31114" xr:uid="{00000000-0005-0000-0000-00008A790000}"/>
    <cellStyle name="Normal 2 2 2 2 2 2 2 2 2 2 26" xfId="31115" xr:uid="{00000000-0005-0000-0000-00008B790000}"/>
    <cellStyle name="Normal 2 2 2 2 2 2 2 2 2 2 26 2" xfId="31116" xr:uid="{00000000-0005-0000-0000-00008C790000}"/>
    <cellStyle name="Normal 2 2 2 2 2 2 2 2 2 2 27" xfId="31117" xr:uid="{00000000-0005-0000-0000-00008D790000}"/>
    <cellStyle name="Normal 2 2 2 2 2 2 2 2 2 2 27 2" xfId="31118" xr:uid="{00000000-0005-0000-0000-00008E790000}"/>
    <cellStyle name="Normal 2 2 2 2 2 2 2 2 2 2 28" xfId="31119" xr:uid="{00000000-0005-0000-0000-00008F790000}"/>
    <cellStyle name="Normal 2 2 2 2 2 2 2 2 2 2 28 2" xfId="31120" xr:uid="{00000000-0005-0000-0000-000090790000}"/>
    <cellStyle name="Normal 2 2 2 2 2 2 2 2 2 2 28 2 2" xfId="31121" xr:uid="{00000000-0005-0000-0000-000091790000}"/>
    <cellStyle name="Normal 2 2 2 2 2 2 2 2 2 2 28 3" xfId="31122" xr:uid="{00000000-0005-0000-0000-000092790000}"/>
    <cellStyle name="Normal 2 2 2 2 2 2 2 2 2 2 29" xfId="31123" xr:uid="{00000000-0005-0000-0000-000093790000}"/>
    <cellStyle name="Normal 2 2 2 2 2 2 2 2 2 2 29 2" xfId="31124" xr:uid="{00000000-0005-0000-0000-000094790000}"/>
    <cellStyle name="Normal 2 2 2 2 2 2 2 2 2 2 3" xfId="31125" xr:uid="{00000000-0005-0000-0000-000095790000}"/>
    <cellStyle name="Normal 2 2 2 2 2 2 2 2 2 2 3 2" xfId="31126" xr:uid="{00000000-0005-0000-0000-000096790000}"/>
    <cellStyle name="Normal 2 2 2 2 2 2 2 2 2 2 3 2 2" xfId="31127" xr:uid="{00000000-0005-0000-0000-000097790000}"/>
    <cellStyle name="Normal 2 2 2 2 2 2 2 2 2 2 3 2 2 2" xfId="31128" xr:uid="{00000000-0005-0000-0000-000098790000}"/>
    <cellStyle name="Normal 2 2 2 2 2 2 2 2 2 2 3 2 2 2 2" xfId="31129" xr:uid="{00000000-0005-0000-0000-000099790000}"/>
    <cellStyle name="Normal 2 2 2 2 2 2 2 2 2 2 3 2 3" xfId="31130" xr:uid="{00000000-0005-0000-0000-00009A790000}"/>
    <cellStyle name="Normal 2 2 2 2 2 2 2 2 2 2 3 3" xfId="31131" xr:uid="{00000000-0005-0000-0000-00009B790000}"/>
    <cellStyle name="Normal 2 2 2 2 2 2 2 2 2 2 3 4" xfId="31132" xr:uid="{00000000-0005-0000-0000-00009C790000}"/>
    <cellStyle name="Normal 2 2 2 2 2 2 2 2 2 2 3 5" xfId="31133" xr:uid="{00000000-0005-0000-0000-00009D790000}"/>
    <cellStyle name="Normal 2 2 2 2 2 2 2 2 2 2 3 6" xfId="31134" xr:uid="{00000000-0005-0000-0000-00009E790000}"/>
    <cellStyle name="Normal 2 2 2 2 2 2 2 2 2 2 3 7" xfId="31135" xr:uid="{00000000-0005-0000-0000-00009F790000}"/>
    <cellStyle name="Normal 2 2 2 2 2 2 2 2 2 2 30" xfId="31136" xr:uid="{00000000-0005-0000-0000-0000A0790000}"/>
    <cellStyle name="Normal 2 2 2 2 2 2 2 2 2 2 30 2" xfId="31137" xr:uid="{00000000-0005-0000-0000-0000A1790000}"/>
    <cellStyle name="Normal 2 2 2 2 2 2 2 2 2 2 31" xfId="31138" xr:uid="{00000000-0005-0000-0000-0000A2790000}"/>
    <cellStyle name="Normal 2 2 2 2 2 2 2 2 2 2 32" xfId="31139" xr:uid="{00000000-0005-0000-0000-0000A3790000}"/>
    <cellStyle name="Normal 2 2 2 2 2 2 2 2 2 2 33" xfId="31140" xr:uid="{00000000-0005-0000-0000-0000A4790000}"/>
    <cellStyle name="Normal 2 2 2 2 2 2 2 2 2 2 34" xfId="31141" xr:uid="{00000000-0005-0000-0000-0000A5790000}"/>
    <cellStyle name="Normal 2 2 2 2 2 2 2 2 2 2 35" xfId="31142" xr:uid="{00000000-0005-0000-0000-0000A6790000}"/>
    <cellStyle name="Normal 2 2 2 2 2 2 2 2 2 2 36" xfId="31143" xr:uid="{00000000-0005-0000-0000-0000A7790000}"/>
    <cellStyle name="Normal 2 2 2 2 2 2 2 2 2 2 37" xfId="31144" xr:uid="{00000000-0005-0000-0000-0000A8790000}"/>
    <cellStyle name="Normal 2 2 2 2 2 2 2 2 2 2 38" xfId="31145" xr:uid="{00000000-0005-0000-0000-0000A9790000}"/>
    <cellStyle name="Normal 2 2 2 2 2 2 2 2 2 2 39" xfId="31146" xr:uid="{00000000-0005-0000-0000-0000AA790000}"/>
    <cellStyle name="Normal 2 2 2 2 2 2 2 2 2 2 4" xfId="31147" xr:uid="{00000000-0005-0000-0000-0000AB790000}"/>
    <cellStyle name="Normal 2 2 2 2 2 2 2 2 2 2 4 2" xfId="31148" xr:uid="{00000000-0005-0000-0000-0000AC790000}"/>
    <cellStyle name="Normal 2 2 2 2 2 2 2 2 2 2 40" xfId="31149" xr:uid="{00000000-0005-0000-0000-0000AD790000}"/>
    <cellStyle name="Normal 2 2 2 2 2 2 2 2 2 2 41" xfId="31150" xr:uid="{00000000-0005-0000-0000-0000AE790000}"/>
    <cellStyle name="Normal 2 2 2 2 2 2 2 2 2 2 42" xfId="31151" xr:uid="{00000000-0005-0000-0000-0000AF790000}"/>
    <cellStyle name="Normal 2 2 2 2 2 2 2 2 2 2 43" xfId="31152" xr:uid="{00000000-0005-0000-0000-0000B0790000}"/>
    <cellStyle name="Normal 2 2 2 2 2 2 2 2 2 2 44" xfId="31153" xr:uid="{00000000-0005-0000-0000-0000B1790000}"/>
    <cellStyle name="Normal 2 2 2 2 2 2 2 2 2 2 45" xfId="31154" xr:uid="{00000000-0005-0000-0000-0000B2790000}"/>
    <cellStyle name="Normal 2 2 2 2 2 2 2 2 2 2 46" xfId="31155" xr:uid="{00000000-0005-0000-0000-0000B3790000}"/>
    <cellStyle name="Normal 2 2 2 2 2 2 2 2 2 2 47" xfId="31156" xr:uid="{00000000-0005-0000-0000-0000B4790000}"/>
    <cellStyle name="Normal 2 2 2 2 2 2 2 2 2 2 48" xfId="31157" xr:uid="{00000000-0005-0000-0000-0000B5790000}"/>
    <cellStyle name="Normal 2 2 2 2 2 2 2 2 2 2 49" xfId="31158" xr:uid="{00000000-0005-0000-0000-0000B6790000}"/>
    <cellStyle name="Normal 2 2 2 2 2 2 2 2 2 2 5" xfId="31159" xr:uid="{00000000-0005-0000-0000-0000B7790000}"/>
    <cellStyle name="Normal 2 2 2 2 2 2 2 2 2 2 5 2" xfId="31160" xr:uid="{00000000-0005-0000-0000-0000B8790000}"/>
    <cellStyle name="Normal 2 2 2 2 2 2 2 2 2 2 50" xfId="31161" xr:uid="{00000000-0005-0000-0000-0000B9790000}"/>
    <cellStyle name="Normal 2 2 2 2 2 2 2 2 2 2 51" xfId="31162" xr:uid="{00000000-0005-0000-0000-0000BA790000}"/>
    <cellStyle name="Normal 2 2 2 2 2 2 2 2 2 2 52" xfId="31163" xr:uid="{00000000-0005-0000-0000-0000BB790000}"/>
    <cellStyle name="Normal 2 2 2 2 2 2 2 2 2 2 53" xfId="31164" xr:uid="{00000000-0005-0000-0000-0000BC790000}"/>
    <cellStyle name="Normal 2 2 2 2 2 2 2 2 2 2 54" xfId="31165" xr:uid="{00000000-0005-0000-0000-0000BD790000}"/>
    <cellStyle name="Normal 2 2 2 2 2 2 2 2 2 2 55" xfId="31166" xr:uid="{00000000-0005-0000-0000-0000BE790000}"/>
    <cellStyle name="Normal 2 2 2 2 2 2 2 2 2 2 56" xfId="31167" xr:uid="{00000000-0005-0000-0000-0000BF790000}"/>
    <cellStyle name="Normal 2 2 2 2 2 2 2 2 2 2 57" xfId="31168" xr:uid="{00000000-0005-0000-0000-0000C0790000}"/>
    <cellStyle name="Normal 2 2 2 2 2 2 2 2 2 2 58" xfId="31169" xr:uid="{00000000-0005-0000-0000-0000C1790000}"/>
    <cellStyle name="Normal 2 2 2 2 2 2 2 2 2 2 59" xfId="31170" xr:uid="{00000000-0005-0000-0000-0000C2790000}"/>
    <cellStyle name="Normal 2 2 2 2 2 2 2 2 2 2 6" xfId="31171" xr:uid="{00000000-0005-0000-0000-0000C3790000}"/>
    <cellStyle name="Normal 2 2 2 2 2 2 2 2 2 2 6 2" xfId="31172" xr:uid="{00000000-0005-0000-0000-0000C4790000}"/>
    <cellStyle name="Normal 2 2 2 2 2 2 2 2 2 2 60" xfId="31173" xr:uid="{00000000-0005-0000-0000-0000C5790000}"/>
    <cellStyle name="Normal 2 2 2 2 2 2 2 2 2 2 61" xfId="31174" xr:uid="{00000000-0005-0000-0000-0000C6790000}"/>
    <cellStyle name="Normal 2 2 2 2 2 2 2 2 2 2 62" xfId="31175" xr:uid="{00000000-0005-0000-0000-0000C7790000}"/>
    <cellStyle name="Normal 2 2 2 2 2 2 2 2 2 2 63" xfId="31176" xr:uid="{00000000-0005-0000-0000-0000C8790000}"/>
    <cellStyle name="Normal 2 2 2 2 2 2 2 2 2 2 64" xfId="31177" xr:uid="{00000000-0005-0000-0000-0000C9790000}"/>
    <cellStyle name="Normal 2 2 2 2 2 2 2 2 2 2 65" xfId="31178" xr:uid="{00000000-0005-0000-0000-0000CA790000}"/>
    <cellStyle name="Normal 2 2 2 2 2 2 2 2 2 2 66" xfId="31179" xr:uid="{00000000-0005-0000-0000-0000CB790000}"/>
    <cellStyle name="Normal 2 2 2 2 2 2 2 2 2 2 67" xfId="31180" xr:uid="{00000000-0005-0000-0000-0000CC790000}"/>
    <cellStyle name="Normal 2 2 2 2 2 2 2 2 2 2 68" xfId="31181" xr:uid="{00000000-0005-0000-0000-0000CD790000}"/>
    <cellStyle name="Normal 2 2 2 2 2 2 2 2 2 2 69" xfId="31182" xr:uid="{00000000-0005-0000-0000-0000CE790000}"/>
    <cellStyle name="Normal 2 2 2 2 2 2 2 2 2 2 7" xfId="31183" xr:uid="{00000000-0005-0000-0000-0000CF790000}"/>
    <cellStyle name="Normal 2 2 2 2 2 2 2 2 2 2 7 2" xfId="31184" xr:uid="{00000000-0005-0000-0000-0000D0790000}"/>
    <cellStyle name="Normal 2 2 2 2 2 2 2 2 2 2 70" xfId="31185" xr:uid="{00000000-0005-0000-0000-0000D1790000}"/>
    <cellStyle name="Normal 2 2 2 2 2 2 2 2 2 2 71" xfId="31186" xr:uid="{00000000-0005-0000-0000-0000D2790000}"/>
    <cellStyle name="Normal 2 2 2 2 2 2 2 2 2 2 8" xfId="31187" xr:uid="{00000000-0005-0000-0000-0000D3790000}"/>
    <cellStyle name="Normal 2 2 2 2 2 2 2 2 2 2 8 2" xfId="31188" xr:uid="{00000000-0005-0000-0000-0000D4790000}"/>
    <cellStyle name="Normal 2 2 2 2 2 2 2 2 2 2 9" xfId="31189" xr:uid="{00000000-0005-0000-0000-0000D5790000}"/>
    <cellStyle name="Normal 2 2 2 2 2 2 2 2 2 2 9 2" xfId="31190" xr:uid="{00000000-0005-0000-0000-0000D6790000}"/>
    <cellStyle name="Normal 2 2 2 2 2 2 2 2 2 20" xfId="31191" xr:uid="{00000000-0005-0000-0000-0000D7790000}"/>
    <cellStyle name="Normal 2 2 2 2 2 2 2 2 2 20 2" xfId="31192" xr:uid="{00000000-0005-0000-0000-0000D8790000}"/>
    <cellStyle name="Normal 2 2 2 2 2 2 2 2 2 21" xfId="31193" xr:uid="{00000000-0005-0000-0000-0000D9790000}"/>
    <cellStyle name="Normal 2 2 2 2 2 2 2 2 2 21 2" xfId="31194" xr:uid="{00000000-0005-0000-0000-0000DA790000}"/>
    <cellStyle name="Normal 2 2 2 2 2 2 2 2 2 22" xfId="31195" xr:uid="{00000000-0005-0000-0000-0000DB790000}"/>
    <cellStyle name="Normal 2 2 2 2 2 2 2 2 2 22 2" xfId="31196" xr:uid="{00000000-0005-0000-0000-0000DC790000}"/>
    <cellStyle name="Normal 2 2 2 2 2 2 2 2 2 23" xfId="31197" xr:uid="{00000000-0005-0000-0000-0000DD790000}"/>
    <cellStyle name="Normal 2 2 2 2 2 2 2 2 2 23 2" xfId="31198" xr:uid="{00000000-0005-0000-0000-0000DE790000}"/>
    <cellStyle name="Normal 2 2 2 2 2 2 2 2 2 24" xfId="31199" xr:uid="{00000000-0005-0000-0000-0000DF790000}"/>
    <cellStyle name="Normal 2 2 2 2 2 2 2 2 2 24 2" xfId="31200" xr:uid="{00000000-0005-0000-0000-0000E0790000}"/>
    <cellStyle name="Normal 2 2 2 2 2 2 2 2 2 25" xfId="31201" xr:uid="{00000000-0005-0000-0000-0000E1790000}"/>
    <cellStyle name="Normal 2 2 2 2 2 2 2 2 2 25 2" xfId="31202" xr:uid="{00000000-0005-0000-0000-0000E2790000}"/>
    <cellStyle name="Normal 2 2 2 2 2 2 2 2 2 26" xfId="31203" xr:uid="{00000000-0005-0000-0000-0000E3790000}"/>
    <cellStyle name="Normal 2 2 2 2 2 2 2 2 2 26 2" xfId="31204" xr:uid="{00000000-0005-0000-0000-0000E4790000}"/>
    <cellStyle name="Normal 2 2 2 2 2 2 2 2 2 27" xfId="31205" xr:uid="{00000000-0005-0000-0000-0000E5790000}"/>
    <cellStyle name="Normal 2 2 2 2 2 2 2 2 2 27 2" xfId="31206" xr:uid="{00000000-0005-0000-0000-0000E6790000}"/>
    <cellStyle name="Normal 2 2 2 2 2 2 2 2 2 28" xfId="31207" xr:uid="{00000000-0005-0000-0000-0000E7790000}"/>
    <cellStyle name="Normal 2 2 2 2 2 2 2 2 2 28 2" xfId="31208" xr:uid="{00000000-0005-0000-0000-0000E8790000}"/>
    <cellStyle name="Normal 2 2 2 2 2 2 2 2 2 29" xfId="31209" xr:uid="{00000000-0005-0000-0000-0000E9790000}"/>
    <cellStyle name="Normal 2 2 2 2 2 2 2 2 2 29 2" xfId="31210" xr:uid="{00000000-0005-0000-0000-0000EA790000}"/>
    <cellStyle name="Normal 2 2 2 2 2 2 2 2 2 29 2 2" xfId="31211" xr:uid="{00000000-0005-0000-0000-0000EB790000}"/>
    <cellStyle name="Normal 2 2 2 2 2 2 2 2 2 29 3" xfId="31212" xr:uid="{00000000-0005-0000-0000-0000EC790000}"/>
    <cellStyle name="Normal 2 2 2 2 2 2 2 2 2 3" xfId="31213" xr:uid="{00000000-0005-0000-0000-0000ED790000}"/>
    <cellStyle name="Normal 2 2 2 2 2 2 2 2 2 3 2" xfId="31214" xr:uid="{00000000-0005-0000-0000-0000EE790000}"/>
    <cellStyle name="Normal 2 2 2 2 2 2 2 2 2 30" xfId="31215" xr:uid="{00000000-0005-0000-0000-0000EF790000}"/>
    <cellStyle name="Normal 2 2 2 2 2 2 2 2 2 30 2" xfId="31216" xr:uid="{00000000-0005-0000-0000-0000F0790000}"/>
    <cellStyle name="Normal 2 2 2 2 2 2 2 2 2 31" xfId="31217" xr:uid="{00000000-0005-0000-0000-0000F1790000}"/>
    <cellStyle name="Normal 2 2 2 2 2 2 2 2 2 31 2" xfId="31218" xr:uid="{00000000-0005-0000-0000-0000F2790000}"/>
    <cellStyle name="Normal 2 2 2 2 2 2 2 2 2 32" xfId="31219" xr:uid="{00000000-0005-0000-0000-0000F3790000}"/>
    <cellStyle name="Normal 2 2 2 2 2 2 2 2 2 33" xfId="31220" xr:uid="{00000000-0005-0000-0000-0000F4790000}"/>
    <cellStyle name="Normal 2 2 2 2 2 2 2 2 2 34" xfId="31221" xr:uid="{00000000-0005-0000-0000-0000F5790000}"/>
    <cellStyle name="Normal 2 2 2 2 2 2 2 2 2 35" xfId="31222" xr:uid="{00000000-0005-0000-0000-0000F6790000}"/>
    <cellStyle name="Normal 2 2 2 2 2 2 2 2 2 36" xfId="31223" xr:uid="{00000000-0005-0000-0000-0000F7790000}"/>
    <cellStyle name="Normal 2 2 2 2 2 2 2 2 2 37" xfId="31224" xr:uid="{00000000-0005-0000-0000-0000F8790000}"/>
    <cellStyle name="Normal 2 2 2 2 2 2 2 2 2 38" xfId="31225" xr:uid="{00000000-0005-0000-0000-0000F9790000}"/>
    <cellStyle name="Normal 2 2 2 2 2 2 2 2 2 39" xfId="31226" xr:uid="{00000000-0005-0000-0000-0000FA790000}"/>
    <cellStyle name="Normal 2 2 2 2 2 2 2 2 2 4" xfId="31227" xr:uid="{00000000-0005-0000-0000-0000FB790000}"/>
    <cellStyle name="Normal 2 2 2 2 2 2 2 2 2 4 2" xfId="31228" xr:uid="{00000000-0005-0000-0000-0000FC790000}"/>
    <cellStyle name="Normal 2 2 2 2 2 2 2 2 2 4 2 2" xfId="31229" xr:uid="{00000000-0005-0000-0000-0000FD790000}"/>
    <cellStyle name="Normal 2 2 2 2 2 2 2 2 2 4 2 2 2" xfId="31230" xr:uid="{00000000-0005-0000-0000-0000FE790000}"/>
    <cellStyle name="Normal 2 2 2 2 2 2 2 2 2 4 2 2 2 2" xfId="31231" xr:uid="{00000000-0005-0000-0000-0000FF790000}"/>
    <cellStyle name="Normal 2 2 2 2 2 2 2 2 2 4 2 3" xfId="31232" xr:uid="{00000000-0005-0000-0000-0000007A0000}"/>
    <cellStyle name="Normal 2 2 2 2 2 2 2 2 2 4 3" xfId="31233" xr:uid="{00000000-0005-0000-0000-0000017A0000}"/>
    <cellStyle name="Normal 2 2 2 2 2 2 2 2 2 4 4" xfId="31234" xr:uid="{00000000-0005-0000-0000-0000027A0000}"/>
    <cellStyle name="Normal 2 2 2 2 2 2 2 2 2 4 5" xfId="31235" xr:uid="{00000000-0005-0000-0000-0000037A0000}"/>
    <cellStyle name="Normal 2 2 2 2 2 2 2 2 2 4 6" xfId="31236" xr:uid="{00000000-0005-0000-0000-0000047A0000}"/>
    <cellStyle name="Normal 2 2 2 2 2 2 2 2 2 4 7" xfId="31237" xr:uid="{00000000-0005-0000-0000-0000057A0000}"/>
    <cellStyle name="Normal 2 2 2 2 2 2 2 2 2 40" xfId="31238" xr:uid="{00000000-0005-0000-0000-0000067A0000}"/>
    <cellStyle name="Normal 2 2 2 2 2 2 2 2 2 41" xfId="31239" xr:uid="{00000000-0005-0000-0000-0000077A0000}"/>
    <cellStyle name="Normal 2 2 2 2 2 2 2 2 2 42" xfId="31240" xr:uid="{00000000-0005-0000-0000-0000087A0000}"/>
    <cellStyle name="Normal 2 2 2 2 2 2 2 2 2 43" xfId="31241" xr:uid="{00000000-0005-0000-0000-0000097A0000}"/>
    <cellStyle name="Normal 2 2 2 2 2 2 2 2 2 44" xfId="31242" xr:uid="{00000000-0005-0000-0000-00000A7A0000}"/>
    <cellStyle name="Normal 2 2 2 2 2 2 2 2 2 45" xfId="31243" xr:uid="{00000000-0005-0000-0000-00000B7A0000}"/>
    <cellStyle name="Normal 2 2 2 2 2 2 2 2 2 46" xfId="31244" xr:uid="{00000000-0005-0000-0000-00000C7A0000}"/>
    <cellStyle name="Normal 2 2 2 2 2 2 2 2 2 47" xfId="31245" xr:uid="{00000000-0005-0000-0000-00000D7A0000}"/>
    <cellStyle name="Normal 2 2 2 2 2 2 2 2 2 48" xfId="31246" xr:uid="{00000000-0005-0000-0000-00000E7A0000}"/>
    <cellStyle name="Normal 2 2 2 2 2 2 2 2 2 49" xfId="31247" xr:uid="{00000000-0005-0000-0000-00000F7A0000}"/>
    <cellStyle name="Normal 2 2 2 2 2 2 2 2 2 5" xfId="31248" xr:uid="{00000000-0005-0000-0000-0000107A0000}"/>
    <cellStyle name="Normal 2 2 2 2 2 2 2 2 2 5 2" xfId="31249" xr:uid="{00000000-0005-0000-0000-0000117A0000}"/>
    <cellStyle name="Normal 2 2 2 2 2 2 2 2 2 50" xfId="31250" xr:uid="{00000000-0005-0000-0000-0000127A0000}"/>
    <cellStyle name="Normal 2 2 2 2 2 2 2 2 2 51" xfId="31251" xr:uid="{00000000-0005-0000-0000-0000137A0000}"/>
    <cellStyle name="Normal 2 2 2 2 2 2 2 2 2 52" xfId="31252" xr:uid="{00000000-0005-0000-0000-0000147A0000}"/>
    <cellStyle name="Normal 2 2 2 2 2 2 2 2 2 53" xfId="31253" xr:uid="{00000000-0005-0000-0000-0000157A0000}"/>
    <cellStyle name="Normal 2 2 2 2 2 2 2 2 2 54" xfId="31254" xr:uid="{00000000-0005-0000-0000-0000167A0000}"/>
    <cellStyle name="Normal 2 2 2 2 2 2 2 2 2 55" xfId="31255" xr:uid="{00000000-0005-0000-0000-0000177A0000}"/>
    <cellStyle name="Normal 2 2 2 2 2 2 2 2 2 56" xfId="31256" xr:uid="{00000000-0005-0000-0000-0000187A0000}"/>
    <cellStyle name="Normal 2 2 2 2 2 2 2 2 2 57" xfId="31257" xr:uid="{00000000-0005-0000-0000-0000197A0000}"/>
    <cellStyle name="Normal 2 2 2 2 2 2 2 2 2 58" xfId="31258" xr:uid="{00000000-0005-0000-0000-00001A7A0000}"/>
    <cellStyle name="Normal 2 2 2 2 2 2 2 2 2 59" xfId="31259" xr:uid="{00000000-0005-0000-0000-00001B7A0000}"/>
    <cellStyle name="Normal 2 2 2 2 2 2 2 2 2 6" xfId="31260" xr:uid="{00000000-0005-0000-0000-00001C7A0000}"/>
    <cellStyle name="Normal 2 2 2 2 2 2 2 2 2 6 2" xfId="31261" xr:uid="{00000000-0005-0000-0000-00001D7A0000}"/>
    <cellStyle name="Normal 2 2 2 2 2 2 2 2 2 60" xfId="31262" xr:uid="{00000000-0005-0000-0000-00001E7A0000}"/>
    <cellStyle name="Normal 2 2 2 2 2 2 2 2 2 61" xfId="31263" xr:uid="{00000000-0005-0000-0000-00001F7A0000}"/>
    <cellStyle name="Normal 2 2 2 2 2 2 2 2 2 62" xfId="31264" xr:uid="{00000000-0005-0000-0000-0000207A0000}"/>
    <cellStyle name="Normal 2 2 2 2 2 2 2 2 2 63" xfId="31265" xr:uid="{00000000-0005-0000-0000-0000217A0000}"/>
    <cellStyle name="Normal 2 2 2 2 2 2 2 2 2 64" xfId="31266" xr:uid="{00000000-0005-0000-0000-0000227A0000}"/>
    <cellStyle name="Normal 2 2 2 2 2 2 2 2 2 65" xfId="31267" xr:uid="{00000000-0005-0000-0000-0000237A0000}"/>
    <cellStyle name="Normal 2 2 2 2 2 2 2 2 2 66" xfId="31268" xr:uid="{00000000-0005-0000-0000-0000247A0000}"/>
    <cellStyle name="Normal 2 2 2 2 2 2 2 2 2 67" xfId="31269" xr:uid="{00000000-0005-0000-0000-0000257A0000}"/>
    <cellStyle name="Normal 2 2 2 2 2 2 2 2 2 68" xfId="31270" xr:uid="{00000000-0005-0000-0000-0000267A0000}"/>
    <cellStyle name="Normal 2 2 2 2 2 2 2 2 2 69" xfId="31271" xr:uid="{00000000-0005-0000-0000-0000277A0000}"/>
    <cellStyle name="Normal 2 2 2 2 2 2 2 2 2 7" xfId="31272" xr:uid="{00000000-0005-0000-0000-0000287A0000}"/>
    <cellStyle name="Normal 2 2 2 2 2 2 2 2 2 7 2" xfId="31273" xr:uid="{00000000-0005-0000-0000-0000297A0000}"/>
    <cellStyle name="Normal 2 2 2 2 2 2 2 2 2 70" xfId="31274" xr:uid="{00000000-0005-0000-0000-00002A7A0000}"/>
    <cellStyle name="Normal 2 2 2 2 2 2 2 2 2 71" xfId="31275" xr:uid="{00000000-0005-0000-0000-00002B7A0000}"/>
    <cellStyle name="Normal 2 2 2 2 2 2 2 2 2 72" xfId="31276" xr:uid="{00000000-0005-0000-0000-00002C7A0000}"/>
    <cellStyle name="Normal 2 2 2 2 2 2 2 2 2 8" xfId="31277" xr:uid="{00000000-0005-0000-0000-00002D7A0000}"/>
    <cellStyle name="Normal 2 2 2 2 2 2 2 2 2 8 2" xfId="31278" xr:uid="{00000000-0005-0000-0000-00002E7A0000}"/>
    <cellStyle name="Normal 2 2 2 2 2 2 2 2 2 9" xfId="31279" xr:uid="{00000000-0005-0000-0000-00002F7A0000}"/>
    <cellStyle name="Normal 2 2 2 2 2 2 2 2 2 9 2" xfId="31280" xr:uid="{00000000-0005-0000-0000-0000307A0000}"/>
    <cellStyle name="Normal 2 2 2 2 2 2 2 2 20" xfId="31281" xr:uid="{00000000-0005-0000-0000-0000317A0000}"/>
    <cellStyle name="Normal 2 2 2 2 2 2 2 2 20 2" xfId="31282" xr:uid="{00000000-0005-0000-0000-0000327A0000}"/>
    <cellStyle name="Normal 2 2 2 2 2 2 2 2 21" xfId="31283" xr:uid="{00000000-0005-0000-0000-0000337A0000}"/>
    <cellStyle name="Normal 2 2 2 2 2 2 2 2 21 2" xfId="31284" xr:uid="{00000000-0005-0000-0000-0000347A0000}"/>
    <cellStyle name="Normal 2 2 2 2 2 2 2 2 22" xfId="31285" xr:uid="{00000000-0005-0000-0000-0000357A0000}"/>
    <cellStyle name="Normal 2 2 2 2 2 2 2 2 22 2" xfId="31286" xr:uid="{00000000-0005-0000-0000-0000367A0000}"/>
    <cellStyle name="Normal 2 2 2 2 2 2 2 2 23" xfId="31287" xr:uid="{00000000-0005-0000-0000-0000377A0000}"/>
    <cellStyle name="Normal 2 2 2 2 2 2 2 2 23 2" xfId="31288" xr:uid="{00000000-0005-0000-0000-0000387A0000}"/>
    <cellStyle name="Normal 2 2 2 2 2 2 2 2 24" xfId="31289" xr:uid="{00000000-0005-0000-0000-0000397A0000}"/>
    <cellStyle name="Normal 2 2 2 2 2 2 2 2 24 2" xfId="31290" xr:uid="{00000000-0005-0000-0000-00003A7A0000}"/>
    <cellStyle name="Normal 2 2 2 2 2 2 2 2 25" xfId="31291" xr:uid="{00000000-0005-0000-0000-00003B7A0000}"/>
    <cellStyle name="Normal 2 2 2 2 2 2 2 2 25 2" xfId="31292" xr:uid="{00000000-0005-0000-0000-00003C7A0000}"/>
    <cellStyle name="Normal 2 2 2 2 2 2 2 2 26" xfId="31293" xr:uid="{00000000-0005-0000-0000-00003D7A0000}"/>
    <cellStyle name="Normal 2 2 2 2 2 2 2 2 26 2" xfId="31294" xr:uid="{00000000-0005-0000-0000-00003E7A0000}"/>
    <cellStyle name="Normal 2 2 2 2 2 2 2 2 27" xfId="31295" xr:uid="{00000000-0005-0000-0000-00003F7A0000}"/>
    <cellStyle name="Normal 2 2 2 2 2 2 2 2 27 2" xfId="31296" xr:uid="{00000000-0005-0000-0000-0000407A0000}"/>
    <cellStyle name="Normal 2 2 2 2 2 2 2 2 28" xfId="31297" xr:uid="{00000000-0005-0000-0000-0000417A0000}"/>
    <cellStyle name="Normal 2 2 2 2 2 2 2 2 28 2" xfId="31298" xr:uid="{00000000-0005-0000-0000-0000427A0000}"/>
    <cellStyle name="Normal 2 2 2 2 2 2 2 2 29" xfId="31299" xr:uid="{00000000-0005-0000-0000-0000437A0000}"/>
    <cellStyle name="Normal 2 2 2 2 2 2 2 2 29 2" xfId="31300" xr:uid="{00000000-0005-0000-0000-0000447A0000}"/>
    <cellStyle name="Normal 2 2 2 2 2 2 2 2 3" xfId="31301" xr:uid="{00000000-0005-0000-0000-0000457A0000}"/>
    <cellStyle name="Normal 2 2 2 2 2 2 2 2 3 2" xfId="31302" xr:uid="{00000000-0005-0000-0000-0000467A0000}"/>
    <cellStyle name="Normal 2 2 2 2 2 2 2 2 30" xfId="31303" xr:uid="{00000000-0005-0000-0000-0000477A0000}"/>
    <cellStyle name="Normal 2 2 2 2 2 2 2 2 30 2" xfId="31304" xr:uid="{00000000-0005-0000-0000-0000487A0000}"/>
    <cellStyle name="Normal 2 2 2 2 2 2 2 2 30 2 2" xfId="31305" xr:uid="{00000000-0005-0000-0000-0000497A0000}"/>
    <cellStyle name="Normal 2 2 2 2 2 2 2 2 30 3" xfId="31306" xr:uid="{00000000-0005-0000-0000-00004A7A0000}"/>
    <cellStyle name="Normal 2 2 2 2 2 2 2 2 31" xfId="31307" xr:uid="{00000000-0005-0000-0000-00004B7A0000}"/>
    <cellStyle name="Normal 2 2 2 2 2 2 2 2 31 2" xfId="31308" xr:uid="{00000000-0005-0000-0000-00004C7A0000}"/>
    <cellStyle name="Normal 2 2 2 2 2 2 2 2 32" xfId="31309" xr:uid="{00000000-0005-0000-0000-00004D7A0000}"/>
    <cellStyle name="Normal 2 2 2 2 2 2 2 2 32 2" xfId="31310" xr:uid="{00000000-0005-0000-0000-00004E7A0000}"/>
    <cellStyle name="Normal 2 2 2 2 2 2 2 2 33" xfId="31311" xr:uid="{00000000-0005-0000-0000-00004F7A0000}"/>
    <cellStyle name="Normal 2 2 2 2 2 2 2 2 34" xfId="31312" xr:uid="{00000000-0005-0000-0000-0000507A0000}"/>
    <cellStyle name="Normal 2 2 2 2 2 2 2 2 35" xfId="31313" xr:uid="{00000000-0005-0000-0000-0000517A0000}"/>
    <cellStyle name="Normal 2 2 2 2 2 2 2 2 36" xfId="31314" xr:uid="{00000000-0005-0000-0000-0000527A0000}"/>
    <cellStyle name="Normal 2 2 2 2 2 2 2 2 37" xfId="31315" xr:uid="{00000000-0005-0000-0000-0000537A0000}"/>
    <cellStyle name="Normal 2 2 2 2 2 2 2 2 38" xfId="31316" xr:uid="{00000000-0005-0000-0000-0000547A0000}"/>
    <cellStyle name="Normal 2 2 2 2 2 2 2 2 39" xfId="31317" xr:uid="{00000000-0005-0000-0000-0000557A0000}"/>
    <cellStyle name="Normal 2 2 2 2 2 2 2 2 4" xfId="31318" xr:uid="{00000000-0005-0000-0000-0000567A0000}"/>
    <cellStyle name="Normal 2 2 2 2 2 2 2 2 4 2" xfId="31319" xr:uid="{00000000-0005-0000-0000-0000577A0000}"/>
    <cellStyle name="Normal 2 2 2 2 2 2 2 2 4 2 2" xfId="31320" xr:uid="{00000000-0005-0000-0000-0000587A0000}"/>
    <cellStyle name="Normal 2 2 2 2 2 2 2 2 4 3" xfId="31321" xr:uid="{00000000-0005-0000-0000-0000597A0000}"/>
    <cellStyle name="Normal 2 2 2 2 2 2 2 2 40" xfId="31322" xr:uid="{00000000-0005-0000-0000-00005A7A0000}"/>
    <cellStyle name="Normal 2 2 2 2 2 2 2 2 41" xfId="31323" xr:uid="{00000000-0005-0000-0000-00005B7A0000}"/>
    <cellStyle name="Normal 2 2 2 2 2 2 2 2 42" xfId="31324" xr:uid="{00000000-0005-0000-0000-00005C7A0000}"/>
    <cellStyle name="Normal 2 2 2 2 2 2 2 2 43" xfId="31325" xr:uid="{00000000-0005-0000-0000-00005D7A0000}"/>
    <cellStyle name="Normal 2 2 2 2 2 2 2 2 44" xfId="31326" xr:uid="{00000000-0005-0000-0000-00005E7A0000}"/>
    <cellStyle name="Normal 2 2 2 2 2 2 2 2 45" xfId="31327" xr:uid="{00000000-0005-0000-0000-00005F7A0000}"/>
    <cellStyle name="Normal 2 2 2 2 2 2 2 2 46" xfId="31328" xr:uid="{00000000-0005-0000-0000-0000607A0000}"/>
    <cellStyle name="Normal 2 2 2 2 2 2 2 2 47" xfId="31329" xr:uid="{00000000-0005-0000-0000-0000617A0000}"/>
    <cellStyle name="Normal 2 2 2 2 2 2 2 2 48" xfId="31330" xr:uid="{00000000-0005-0000-0000-0000627A0000}"/>
    <cellStyle name="Normal 2 2 2 2 2 2 2 2 49" xfId="31331" xr:uid="{00000000-0005-0000-0000-0000637A0000}"/>
    <cellStyle name="Normal 2 2 2 2 2 2 2 2 5" xfId="31332" xr:uid="{00000000-0005-0000-0000-0000647A0000}"/>
    <cellStyle name="Normal 2 2 2 2 2 2 2 2 5 2" xfId="31333" xr:uid="{00000000-0005-0000-0000-0000657A0000}"/>
    <cellStyle name="Normal 2 2 2 2 2 2 2 2 5 2 2" xfId="31334" xr:uid="{00000000-0005-0000-0000-0000667A0000}"/>
    <cellStyle name="Normal 2 2 2 2 2 2 2 2 5 2 2 2" xfId="31335" xr:uid="{00000000-0005-0000-0000-0000677A0000}"/>
    <cellStyle name="Normal 2 2 2 2 2 2 2 2 5 2 2 2 2" xfId="31336" xr:uid="{00000000-0005-0000-0000-0000687A0000}"/>
    <cellStyle name="Normal 2 2 2 2 2 2 2 2 5 2 3" xfId="31337" xr:uid="{00000000-0005-0000-0000-0000697A0000}"/>
    <cellStyle name="Normal 2 2 2 2 2 2 2 2 5 3" xfId="31338" xr:uid="{00000000-0005-0000-0000-00006A7A0000}"/>
    <cellStyle name="Normal 2 2 2 2 2 2 2 2 5 4" xfId="31339" xr:uid="{00000000-0005-0000-0000-00006B7A0000}"/>
    <cellStyle name="Normal 2 2 2 2 2 2 2 2 5 5" xfId="31340" xr:uid="{00000000-0005-0000-0000-00006C7A0000}"/>
    <cellStyle name="Normal 2 2 2 2 2 2 2 2 5 6" xfId="31341" xr:uid="{00000000-0005-0000-0000-00006D7A0000}"/>
    <cellStyle name="Normal 2 2 2 2 2 2 2 2 5 7" xfId="31342" xr:uid="{00000000-0005-0000-0000-00006E7A0000}"/>
    <cellStyle name="Normal 2 2 2 2 2 2 2 2 50" xfId="31343" xr:uid="{00000000-0005-0000-0000-00006F7A0000}"/>
    <cellStyle name="Normal 2 2 2 2 2 2 2 2 51" xfId="31344" xr:uid="{00000000-0005-0000-0000-0000707A0000}"/>
    <cellStyle name="Normal 2 2 2 2 2 2 2 2 52" xfId="31345" xr:uid="{00000000-0005-0000-0000-0000717A0000}"/>
    <cellStyle name="Normal 2 2 2 2 2 2 2 2 53" xfId="31346" xr:uid="{00000000-0005-0000-0000-0000727A0000}"/>
    <cellStyle name="Normal 2 2 2 2 2 2 2 2 54" xfId="31347" xr:uid="{00000000-0005-0000-0000-0000737A0000}"/>
    <cellStyle name="Normal 2 2 2 2 2 2 2 2 55" xfId="31348" xr:uid="{00000000-0005-0000-0000-0000747A0000}"/>
    <cellStyle name="Normal 2 2 2 2 2 2 2 2 56" xfId="31349" xr:uid="{00000000-0005-0000-0000-0000757A0000}"/>
    <cellStyle name="Normal 2 2 2 2 2 2 2 2 57" xfId="31350" xr:uid="{00000000-0005-0000-0000-0000767A0000}"/>
    <cellStyle name="Normal 2 2 2 2 2 2 2 2 58" xfId="31351" xr:uid="{00000000-0005-0000-0000-0000777A0000}"/>
    <cellStyle name="Normal 2 2 2 2 2 2 2 2 59" xfId="31352" xr:uid="{00000000-0005-0000-0000-0000787A0000}"/>
    <cellStyle name="Normal 2 2 2 2 2 2 2 2 6" xfId="31353" xr:uid="{00000000-0005-0000-0000-0000797A0000}"/>
    <cellStyle name="Normal 2 2 2 2 2 2 2 2 6 2" xfId="31354" xr:uid="{00000000-0005-0000-0000-00007A7A0000}"/>
    <cellStyle name="Normal 2 2 2 2 2 2 2 2 60" xfId="31355" xr:uid="{00000000-0005-0000-0000-00007B7A0000}"/>
    <cellStyle name="Normal 2 2 2 2 2 2 2 2 61" xfId="31356" xr:uid="{00000000-0005-0000-0000-00007C7A0000}"/>
    <cellStyle name="Normal 2 2 2 2 2 2 2 2 62" xfId="31357" xr:uid="{00000000-0005-0000-0000-00007D7A0000}"/>
    <cellStyle name="Normal 2 2 2 2 2 2 2 2 63" xfId="31358" xr:uid="{00000000-0005-0000-0000-00007E7A0000}"/>
    <cellStyle name="Normal 2 2 2 2 2 2 2 2 64" xfId="31359" xr:uid="{00000000-0005-0000-0000-00007F7A0000}"/>
    <cellStyle name="Normal 2 2 2 2 2 2 2 2 65" xfId="31360" xr:uid="{00000000-0005-0000-0000-0000807A0000}"/>
    <cellStyle name="Normal 2 2 2 2 2 2 2 2 66" xfId="31361" xr:uid="{00000000-0005-0000-0000-0000817A0000}"/>
    <cellStyle name="Normal 2 2 2 2 2 2 2 2 67" xfId="31362" xr:uid="{00000000-0005-0000-0000-0000827A0000}"/>
    <cellStyle name="Normal 2 2 2 2 2 2 2 2 68" xfId="31363" xr:uid="{00000000-0005-0000-0000-0000837A0000}"/>
    <cellStyle name="Normal 2 2 2 2 2 2 2 2 69" xfId="31364" xr:uid="{00000000-0005-0000-0000-0000847A0000}"/>
    <cellStyle name="Normal 2 2 2 2 2 2 2 2 7" xfId="31365" xr:uid="{00000000-0005-0000-0000-0000857A0000}"/>
    <cellStyle name="Normal 2 2 2 2 2 2 2 2 7 2" xfId="31366" xr:uid="{00000000-0005-0000-0000-0000867A0000}"/>
    <cellStyle name="Normal 2 2 2 2 2 2 2 2 70" xfId="31367" xr:uid="{00000000-0005-0000-0000-0000877A0000}"/>
    <cellStyle name="Normal 2 2 2 2 2 2 2 2 71" xfId="31368" xr:uid="{00000000-0005-0000-0000-0000887A0000}"/>
    <cellStyle name="Normal 2 2 2 2 2 2 2 2 72" xfId="31369" xr:uid="{00000000-0005-0000-0000-0000897A0000}"/>
    <cellStyle name="Normal 2 2 2 2 2 2 2 2 73" xfId="31370" xr:uid="{00000000-0005-0000-0000-00008A7A0000}"/>
    <cellStyle name="Normal 2 2 2 2 2 2 2 2 8" xfId="31371" xr:uid="{00000000-0005-0000-0000-00008B7A0000}"/>
    <cellStyle name="Normal 2 2 2 2 2 2 2 2 8 2" xfId="31372" xr:uid="{00000000-0005-0000-0000-00008C7A0000}"/>
    <cellStyle name="Normal 2 2 2 2 2 2 2 2 9" xfId="31373" xr:uid="{00000000-0005-0000-0000-00008D7A0000}"/>
    <cellStyle name="Normal 2 2 2 2 2 2 2 2 9 2" xfId="31374" xr:uid="{00000000-0005-0000-0000-00008E7A0000}"/>
    <cellStyle name="Normal 2 2 2 2 2 2 2 20" xfId="31375" xr:uid="{00000000-0005-0000-0000-00008F7A0000}"/>
    <cellStyle name="Normal 2 2 2 2 2 2 2 20 2" xfId="31376" xr:uid="{00000000-0005-0000-0000-0000907A0000}"/>
    <cellStyle name="Normal 2 2 2 2 2 2 2 21" xfId="31377" xr:uid="{00000000-0005-0000-0000-0000917A0000}"/>
    <cellStyle name="Normal 2 2 2 2 2 2 2 21 2" xfId="31378" xr:uid="{00000000-0005-0000-0000-0000927A0000}"/>
    <cellStyle name="Normal 2 2 2 2 2 2 2 22" xfId="31379" xr:uid="{00000000-0005-0000-0000-0000937A0000}"/>
    <cellStyle name="Normal 2 2 2 2 2 2 2 22 2" xfId="31380" xr:uid="{00000000-0005-0000-0000-0000947A0000}"/>
    <cellStyle name="Normal 2 2 2 2 2 2 2 23" xfId="31381" xr:uid="{00000000-0005-0000-0000-0000957A0000}"/>
    <cellStyle name="Normal 2 2 2 2 2 2 2 23 2" xfId="31382" xr:uid="{00000000-0005-0000-0000-0000967A0000}"/>
    <cellStyle name="Normal 2 2 2 2 2 2 2 24" xfId="31383" xr:uid="{00000000-0005-0000-0000-0000977A0000}"/>
    <cellStyle name="Normal 2 2 2 2 2 2 2 24 2" xfId="31384" xr:uid="{00000000-0005-0000-0000-0000987A0000}"/>
    <cellStyle name="Normal 2 2 2 2 2 2 2 25" xfId="31385" xr:uid="{00000000-0005-0000-0000-0000997A0000}"/>
    <cellStyle name="Normal 2 2 2 2 2 2 2 25 2" xfId="31386" xr:uid="{00000000-0005-0000-0000-00009A7A0000}"/>
    <cellStyle name="Normal 2 2 2 2 2 2 2 26" xfId="31387" xr:uid="{00000000-0005-0000-0000-00009B7A0000}"/>
    <cellStyle name="Normal 2 2 2 2 2 2 2 26 2" xfId="31388" xr:uid="{00000000-0005-0000-0000-00009C7A0000}"/>
    <cellStyle name="Normal 2 2 2 2 2 2 2 27" xfId="31389" xr:uid="{00000000-0005-0000-0000-00009D7A0000}"/>
    <cellStyle name="Normal 2 2 2 2 2 2 2 27 2" xfId="31390" xr:uid="{00000000-0005-0000-0000-00009E7A0000}"/>
    <cellStyle name="Normal 2 2 2 2 2 2 2 28" xfId="31391" xr:uid="{00000000-0005-0000-0000-00009F7A0000}"/>
    <cellStyle name="Normal 2 2 2 2 2 2 2 28 2" xfId="31392" xr:uid="{00000000-0005-0000-0000-0000A07A0000}"/>
    <cellStyle name="Normal 2 2 2 2 2 2 2 29" xfId="31393" xr:uid="{00000000-0005-0000-0000-0000A17A0000}"/>
    <cellStyle name="Normal 2 2 2 2 2 2 2 29 2" xfId="31394" xr:uid="{00000000-0005-0000-0000-0000A27A0000}"/>
    <cellStyle name="Normal 2 2 2 2 2 2 2 3" xfId="31395" xr:uid="{00000000-0005-0000-0000-0000A37A0000}"/>
    <cellStyle name="Normal 2 2 2 2 2 2 2 3 2" xfId="31396" xr:uid="{00000000-0005-0000-0000-0000A47A0000}"/>
    <cellStyle name="Normal 2 2 2 2 2 2 2 30" xfId="31397" xr:uid="{00000000-0005-0000-0000-0000A57A0000}"/>
    <cellStyle name="Normal 2 2 2 2 2 2 2 30 2" xfId="31398" xr:uid="{00000000-0005-0000-0000-0000A67A0000}"/>
    <cellStyle name="Normal 2 2 2 2 2 2 2 31" xfId="31399" xr:uid="{00000000-0005-0000-0000-0000A77A0000}"/>
    <cellStyle name="Normal 2 2 2 2 2 2 2 31 2" xfId="31400" xr:uid="{00000000-0005-0000-0000-0000A87A0000}"/>
    <cellStyle name="Normal 2 2 2 2 2 2 2 32" xfId="31401" xr:uid="{00000000-0005-0000-0000-0000A97A0000}"/>
    <cellStyle name="Normal 2 2 2 2 2 2 2 32 2" xfId="31402" xr:uid="{00000000-0005-0000-0000-0000AA7A0000}"/>
    <cellStyle name="Normal 2 2 2 2 2 2 2 33" xfId="31403" xr:uid="{00000000-0005-0000-0000-0000AB7A0000}"/>
    <cellStyle name="Normal 2 2 2 2 2 2 2 33 2" xfId="31404" xr:uid="{00000000-0005-0000-0000-0000AC7A0000}"/>
    <cellStyle name="Normal 2 2 2 2 2 2 2 34" xfId="31405" xr:uid="{00000000-0005-0000-0000-0000AD7A0000}"/>
    <cellStyle name="Normal 2 2 2 2 2 2 2 34 2" xfId="31406" xr:uid="{00000000-0005-0000-0000-0000AE7A0000}"/>
    <cellStyle name="Normal 2 2 2 2 2 2 2 35" xfId="31407" xr:uid="{00000000-0005-0000-0000-0000AF7A0000}"/>
    <cellStyle name="Normal 2 2 2 2 2 2 2 35 2" xfId="31408" xr:uid="{00000000-0005-0000-0000-0000B07A0000}"/>
    <cellStyle name="Normal 2 2 2 2 2 2 2 36" xfId="31409" xr:uid="{00000000-0005-0000-0000-0000B17A0000}"/>
    <cellStyle name="Normal 2 2 2 2 2 2 2 36 2" xfId="31410" xr:uid="{00000000-0005-0000-0000-0000B27A0000}"/>
    <cellStyle name="Normal 2 2 2 2 2 2 2 37" xfId="31411" xr:uid="{00000000-0005-0000-0000-0000B37A0000}"/>
    <cellStyle name="Normal 2 2 2 2 2 2 2 37 2" xfId="31412" xr:uid="{00000000-0005-0000-0000-0000B47A0000}"/>
    <cellStyle name="Normal 2 2 2 2 2 2 2 38" xfId="31413" xr:uid="{00000000-0005-0000-0000-0000B57A0000}"/>
    <cellStyle name="Normal 2 2 2 2 2 2 2 38 2" xfId="31414" xr:uid="{00000000-0005-0000-0000-0000B67A0000}"/>
    <cellStyle name="Normal 2 2 2 2 2 2 2 39" xfId="31415" xr:uid="{00000000-0005-0000-0000-0000B77A0000}"/>
    <cellStyle name="Normal 2 2 2 2 2 2 2 39 2" xfId="31416" xr:uid="{00000000-0005-0000-0000-0000B87A0000}"/>
    <cellStyle name="Normal 2 2 2 2 2 2 2 4" xfId="31417" xr:uid="{00000000-0005-0000-0000-0000B97A0000}"/>
    <cellStyle name="Normal 2 2 2 2 2 2 2 4 2" xfId="31418" xr:uid="{00000000-0005-0000-0000-0000BA7A0000}"/>
    <cellStyle name="Normal 2 2 2 2 2 2 2 40" xfId="31419" xr:uid="{00000000-0005-0000-0000-0000BB7A0000}"/>
    <cellStyle name="Normal 2 2 2 2 2 2 2 40 2" xfId="31420" xr:uid="{00000000-0005-0000-0000-0000BC7A0000}"/>
    <cellStyle name="Normal 2 2 2 2 2 2 2 41" xfId="31421" xr:uid="{00000000-0005-0000-0000-0000BD7A0000}"/>
    <cellStyle name="Normal 2 2 2 2 2 2 2 41 2" xfId="31422" xr:uid="{00000000-0005-0000-0000-0000BE7A0000}"/>
    <cellStyle name="Normal 2 2 2 2 2 2 2 42" xfId="31423" xr:uid="{00000000-0005-0000-0000-0000BF7A0000}"/>
    <cellStyle name="Normal 2 2 2 2 2 2 2 42 2" xfId="31424" xr:uid="{00000000-0005-0000-0000-0000C07A0000}"/>
    <cellStyle name="Normal 2 2 2 2 2 2 2 43" xfId="31425" xr:uid="{00000000-0005-0000-0000-0000C17A0000}"/>
    <cellStyle name="Normal 2 2 2 2 2 2 2 43 2" xfId="31426" xr:uid="{00000000-0005-0000-0000-0000C27A0000}"/>
    <cellStyle name="Normal 2 2 2 2 2 2 2 44" xfId="31427" xr:uid="{00000000-0005-0000-0000-0000C37A0000}"/>
    <cellStyle name="Normal 2 2 2 2 2 2 2 44 2" xfId="31428" xr:uid="{00000000-0005-0000-0000-0000C47A0000}"/>
    <cellStyle name="Normal 2 2 2 2 2 2 2 45" xfId="31429" xr:uid="{00000000-0005-0000-0000-0000C57A0000}"/>
    <cellStyle name="Normal 2 2 2 2 2 2 2 45 2" xfId="31430" xr:uid="{00000000-0005-0000-0000-0000C67A0000}"/>
    <cellStyle name="Normal 2 2 2 2 2 2 2 46" xfId="31431" xr:uid="{00000000-0005-0000-0000-0000C77A0000}"/>
    <cellStyle name="Normal 2 2 2 2 2 2 2 46 2" xfId="31432" xr:uid="{00000000-0005-0000-0000-0000C87A0000}"/>
    <cellStyle name="Normal 2 2 2 2 2 2 2 47" xfId="31433" xr:uid="{00000000-0005-0000-0000-0000C97A0000}"/>
    <cellStyle name="Normal 2 2 2 2 2 2 2 47 2" xfId="31434" xr:uid="{00000000-0005-0000-0000-0000CA7A0000}"/>
    <cellStyle name="Normal 2 2 2 2 2 2 2 47 2 2" xfId="31435" xr:uid="{00000000-0005-0000-0000-0000CB7A0000}"/>
    <cellStyle name="Normal 2 2 2 2 2 2 2 47 2 2 2" xfId="31436" xr:uid="{00000000-0005-0000-0000-0000CC7A0000}"/>
    <cellStyle name="Normal 2 2 2 2 2 2 2 47 2 3" xfId="31437" xr:uid="{00000000-0005-0000-0000-0000CD7A0000}"/>
    <cellStyle name="Normal 2 2 2 2 2 2 2 47 3" xfId="31438" xr:uid="{00000000-0005-0000-0000-0000CE7A0000}"/>
    <cellStyle name="Normal 2 2 2 2 2 2 2 47 3 2" xfId="31439" xr:uid="{00000000-0005-0000-0000-0000CF7A0000}"/>
    <cellStyle name="Normal 2 2 2 2 2 2 2 47 4" xfId="31440" xr:uid="{00000000-0005-0000-0000-0000D07A0000}"/>
    <cellStyle name="Normal 2 2 2 2 2 2 2 48" xfId="31441" xr:uid="{00000000-0005-0000-0000-0000D17A0000}"/>
    <cellStyle name="Normal 2 2 2 2 2 2 2 48 2" xfId="31442" xr:uid="{00000000-0005-0000-0000-0000D27A0000}"/>
    <cellStyle name="Normal 2 2 2 2 2 2 2 48 2 2" xfId="31443" xr:uid="{00000000-0005-0000-0000-0000D37A0000}"/>
    <cellStyle name="Normal 2 2 2 2 2 2 2 48 3" xfId="31444" xr:uid="{00000000-0005-0000-0000-0000D47A0000}"/>
    <cellStyle name="Normal 2 2 2 2 2 2 2 49" xfId="31445" xr:uid="{00000000-0005-0000-0000-0000D57A0000}"/>
    <cellStyle name="Normal 2 2 2 2 2 2 2 49 2" xfId="31446" xr:uid="{00000000-0005-0000-0000-0000D67A0000}"/>
    <cellStyle name="Normal 2 2 2 2 2 2 2 49 2 2" xfId="31447" xr:uid="{00000000-0005-0000-0000-0000D77A0000}"/>
    <cellStyle name="Normal 2 2 2 2 2 2 2 49 2 2 2" xfId="31448" xr:uid="{00000000-0005-0000-0000-0000D87A0000}"/>
    <cellStyle name="Normal 2 2 2 2 2 2 2 49 2 2 2 2" xfId="31449" xr:uid="{00000000-0005-0000-0000-0000D97A0000}"/>
    <cellStyle name="Normal 2 2 2 2 2 2 2 49 2 3" xfId="31450" xr:uid="{00000000-0005-0000-0000-0000DA7A0000}"/>
    <cellStyle name="Normal 2 2 2 2 2 2 2 49 3" xfId="31451" xr:uid="{00000000-0005-0000-0000-0000DB7A0000}"/>
    <cellStyle name="Normal 2 2 2 2 2 2 2 49 4" xfId="31452" xr:uid="{00000000-0005-0000-0000-0000DC7A0000}"/>
    <cellStyle name="Normal 2 2 2 2 2 2 2 49 5" xfId="31453" xr:uid="{00000000-0005-0000-0000-0000DD7A0000}"/>
    <cellStyle name="Normal 2 2 2 2 2 2 2 49 6" xfId="31454" xr:uid="{00000000-0005-0000-0000-0000DE7A0000}"/>
    <cellStyle name="Normal 2 2 2 2 2 2 2 49 7" xfId="31455" xr:uid="{00000000-0005-0000-0000-0000DF7A0000}"/>
    <cellStyle name="Normal 2 2 2 2 2 2 2 5" xfId="31456" xr:uid="{00000000-0005-0000-0000-0000E07A0000}"/>
    <cellStyle name="Normal 2 2 2 2 2 2 2 5 2" xfId="31457" xr:uid="{00000000-0005-0000-0000-0000E17A0000}"/>
    <cellStyle name="Normal 2 2 2 2 2 2 2 50" xfId="31458" xr:uid="{00000000-0005-0000-0000-0000E27A0000}"/>
    <cellStyle name="Normal 2 2 2 2 2 2 2 50 2" xfId="31459" xr:uid="{00000000-0005-0000-0000-0000E37A0000}"/>
    <cellStyle name="Normal 2 2 2 2 2 2 2 51" xfId="31460" xr:uid="{00000000-0005-0000-0000-0000E47A0000}"/>
    <cellStyle name="Normal 2 2 2 2 2 2 2 51 2" xfId="31461" xr:uid="{00000000-0005-0000-0000-0000E57A0000}"/>
    <cellStyle name="Normal 2 2 2 2 2 2 2 52" xfId="31462" xr:uid="{00000000-0005-0000-0000-0000E67A0000}"/>
    <cellStyle name="Normal 2 2 2 2 2 2 2 52 2" xfId="31463" xr:uid="{00000000-0005-0000-0000-0000E77A0000}"/>
    <cellStyle name="Normal 2 2 2 2 2 2 2 53" xfId="31464" xr:uid="{00000000-0005-0000-0000-0000E87A0000}"/>
    <cellStyle name="Normal 2 2 2 2 2 2 2 53 2" xfId="31465" xr:uid="{00000000-0005-0000-0000-0000E97A0000}"/>
    <cellStyle name="Normal 2 2 2 2 2 2 2 54" xfId="31466" xr:uid="{00000000-0005-0000-0000-0000EA7A0000}"/>
    <cellStyle name="Normal 2 2 2 2 2 2 2 54 2" xfId="31467" xr:uid="{00000000-0005-0000-0000-0000EB7A0000}"/>
    <cellStyle name="Normal 2 2 2 2 2 2 2 55" xfId="31468" xr:uid="{00000000-0005-0000-0000-0000EC7A0000}"/>
    <cellStyle name="Normal 2 2 2 2 2 2 2 55 2" xfId="31469" xr:uid="{00000000-0005-0000-0000-0000ED7A0000}"/>
    <cellStyle name="Normal 2 2 2 2 2 2 2 56" xfId="31470" xr:uid="{00000000-0005-0000-0000-0000EE7A0000}"/>
    <cellStyle name="Normal 2 2 2 2 2 2 2 56 2" xfId="31471" xr:uid="{00000000-0005-0000-0000-0000EF7A0000}"/>
    <cellStyle name="Normal 2 2 2 2 2 2 2 57" xfId="31472" xr:uid="{00000000-0005-0000-0000-0000F07A0000}"/>
    <cellStyle name="Normal 2 2 2 2 2 2 2 57 2" xfId="31473" xr:uid="{00000000-0005-0000-0000-0000F17A0000}"/>
    <cellStyle name="Normal 2 2 2 2 2 2 2 58" xfId="31474" xr:uid="{00000000-0005-0000-0000-0000F27A0000}"/>
    <cellStyle name="Normal 2 2 2 2 2 2 2 58 2" xfId="31475" xr:uid="{00000000-0005-0000-0000-0000F37A0000}"/>
    <cellStyle name="Normal 2 2 2 2 2 2 2 59" xfId="31476" xr:uid="{00000000-0005-0000-0000-0000F47A0000}"/>
    <cellStyle name="Normal 2 2 2 2 2 2 2 59 2" xfId="31477" xr:uid="{00000000-0005-0000-0000-0000F57A0000}"/>
    <cellStyle name="Normal 2 2 2 2 2 2 2 6" xfId="31478" xr:uid="{00000000-0005-0000-0000-0000F67A0000}"/>
    <cellStyle name="Normal 2 2 2 2 2 2 2 6 2" xfId="31479" xr:uid="{00000000-0005-0000-0000-0000F77A0000}"/>
    <cellStyle name="Normal 2 2 2 2 2 2 2 60" xfId="31480" xr:uid="{00000000-0005-0000-0000-0000F87A0000}"/>
    <cellStyle name="Normal 2 2 2 2 2 2 2 60 2" xfId="31481" xr:uid="{00000000-0005-0000-0000-0000F97A0000}"/>
    <cellStyle name="Normal 2 2 2 2 2 2 2 61" xfId="31482" xr:uid="{00000000-0005-0000-0000-0000FA7A0000}"/>
    <cellStyle name="Normal 2 2 2 2 2 2 2 61 2" xfId="31483" xr:uid="{00000000-0005-0000-0000-0000FB7A0000}"/>
    <cellStyle name="Normal 2 2 2 2 2 2 2 62" xfId="31484" xr:uid="{00000000-0005-0000-0000-0000FC7A0000}"/>
    <cellStyle name="Normal 2 2 2 2 2 2 2 62 2" xfId="31485" xr:uid="{00000000-0005-0000-0000-0000FD7A0000}"/>
    <cellStyle name="Normal 2 2 2 2 2 2 2 63" xfId="31486" xr:uid="{00000000-0005-0000-0000-0000FE7A0000}"/>
    <cellStyle name="Normal 2 2 2 2 2 2 2 63 2" xfId="31487" xr:uid="{00000000-0005-0000-0000-0000FF7A0000}"/>
    <cellStyle name="Normal 2 2 2 2 2 2 2 64" xfId="31488" xr:uid="{00000000-0005-0000-0000-0000007B0000}"/>
    <cellStyle name="Normal 2 2 2 2 2 2 2 64 2" xfId="31489" xr:uid="{00000000-0005-0000-0000-0000017B0000}"/>
    <cellStyle name="Normal 2 2 2 2 2 2 2 65" xfId="31490" xr:uid="{00000000-0005-0000-0000-0000027B0000}"/>
    <cellStyle name="Normal 2 2 2 2 2 2 2 65 2" xfId="31491" xr:uid="{00000000-0005-0000-0000-0000037B0000}"/>
    <cellStyle name="Normal 2 2 2 2 2 2 2 66" xfId="31492" xr:uid="{00000000-0005-0000-0000-0000047B0000}"/>
    <cellStyle name="Normal 2 2 2 2 2 2 2 66 2" xfId="31493" xr:uid="{00000000-0005-0000-0000-0000057B0000}"/>
    <cellStyle name="Normal 2 2 2 2 2 2 2 67" xfId="31494" xr:uid="{00000000-0005-0000-0000-0000067B0000}"/>
    <cellStyle name="Normal 2 2 2 2 2 2 2 67 2" xfId="31495" xr:uid="{00000000-0005-0000-0000-0000077B0000}"/>
    <cellStyle name="Normal 2 2 2 2 2 2 2 68" xfId="31496" xr:uid="{00000000-0005-0000-0000-0000087B0000}"/>
    <cellStyle name="Normal 2 2 2 2 2 2 2 68 2" xfId="31497" xr:uid="{00000000-0005-0000-0000-0000097B0000}"/>
    <cellStyle name="Normal 2 2 2 2 2 2 2 69" xfId="31498" xr:uid="{00000000-0005-0000-0000-00000A7B0000}"/>
    <cellStyle name="Normal 2 2 2 2 2 2 2 69 2" xfId="31499" xr:uid="{00000000-0005-0000-0000-00000B7B0000}"/>
    <cellStyle name="Normal 2 2 2 2 2 2 2 7" xfId="31500" xr:uid="{00000000-0005-0000-0000-00000C7B0000}"/>
    <cellStyle name="Normal 2 2 2 2 2 2 2 7 2" xfId="31501" xr:uid="{00000000-0005-0000-0000-00000D7B0000}"/>
    <cellStyle name="Normal 2 2 2 2 2 2 2 70" xfId="31502" xr:uid="{00000000-0005-0000-0000-00000E7B0000}"/>
    <cellStyle name="Normal 2 2 2 2 2 2 2 70 2" xfId="31503" xr:uid="{00000000-0005-0000-0000-00000F7B0000}"/>
    <cellStyle name="Normal 2 2 2 2 2 2 2 71" xfId="31504" xr:uid="{00000000-0005-0000-0000-0000107B0000}"/>
    <cellStyle name="Normal 2 2 2 2 2 2 2 71 2" xfId="31505" xr:uid="{00000000-0005-0000-0000-0000117B0000}"/>
    <cellStyle name="Normal 2 2 2 2 2 2 2 72" xfId="31506" xr:uid="{00000000-0005-0000-0000-0000127B0000}"/>
    <cellStyle name="Normal 2 2 2 2 2 2 2 72 2" xfId="31507" xr:uid="{00000000-0005-0000-0000-0000137B0000}"/>
    <cellStyle name="Normal 2 2 2 2 2 2 2 73" xfId="31508" xr:uid="{00000000-0005-0000-0000-0000147B0000}"/>
    <cellStyle name="Normal 2 2 2 2 2 2 2 73 2" xfId="31509" xr:uid="{00000000-0005-0000-0000-0000157B0000}"/>
    <cellStyle name="Normal 2 2 2 2 2 2 2 74" xfId="31510" xr:uid="{00000000-0005-0000-0000-0000167B0000}"/>
    <cellStyle name="Normal 2 2 2 2 2 2 2 74 2" xfId="31511" xr:uid="{00000000-0005-0000-0000-0000177B0000}"/>
    <cellStyle name="Normal 2 2 2 2 2 2 2 74 2 2" xfId="31512" xr:uid="{00000000-0005-0000-0000-0000187B0000}"/>
    <cellStyle name="Normal 2 2 2 2 2 2 2 74 3" xfId="31513" xr:uid="{00000000-0005-0000-0000-0000197B0000}"/>
    <cellStyle name="Normal 2 2 2 2 2 2 2 75" xfId="31514" xr:uid="{00000000-0005-0000-0000-00001A7B0000}"/>
    <cellStyle name="Normal 2 2 2 2 2 2 2 75 2" xfId="31515" xr:uid="{00000000-0005-0000-0000-00001B7B0000}"/>
    <cellStyle name="Normal 2 2 2 2 2 2 2 76" xfId="31516" xr:uid="{00000000-0005-0000-0000-00001C7B0000}"/>
    <cellStyle name="Normal 2 2 2 2 2 2 2 76 2" xfId="31517" xr:uid="{00000000-0005-0000-0000-00001D7B0000}"/>
    <cellStyle name="Normal 2 2 2 2 2 2 2 77" xfId="31518" xr:uid="{00000000-0005-0000-0000-00001E7B0000}"/>
    <cellStyle name="Normal 2 2 2 2 2 2 2 78" xfId="31519" xr:uid="{00000000-0005-0000-0000-00001F7B0000}"/>
    <cellStyle name="Normal 2 2 2 2 2 2 2 79" xfId="31520" xr:uid="{00000000-0005-0000-0000-0000207B0000}"/>
    <cellStyle name="Normal 2 2 2 2 2 2 2 8" xfId="31521" xr:uid="{00000000-0005-0000-0000-0000217B0000}"/>
    <cellStyle name="Normal 2 2 2 2 2 2 2 8 2" xfId="31522" xr:uid="{00000000-0005-0000-0000-0000227B0000}"/>
    <cellStyle name="Normal 2 2 2 2 2 2 2 80" xfId="31523" xr:uid="{00000000-0005-0000-0000-0000237B0000}"/>
    <cellStyle name="Normal 2 2 2 2 2 2 2 81" xfId="31524" xr:uid="{00000000-0005-0000-0000-0000247B0000}"/>
    <cellStyle name="Normal 2 2 2 2 2 2 2 82" xfId="31525" xr:uid="{00000000-0005-0000-0000-0000257B0000}"/>
    <cellStyle name="Normal 2 2 2 2 2 2 2 83" xfId="31526" xr:uid="{00000000-0005-0000-0000-0000267B0000}"/>
    <cellStyle name="Normal 2 2 2 2 2 2 2 84" xfId="31527" xr:uid="{00000000-0005-0000-0000-0000277B0000}"/>
    <cellStyle name="Normal 2 2 2 2 2 2 2 85" xfId="31528" xr:uid="{00000000-0005-0000-0000-0000287B0000}"/>
    <cellStyle name="Normal 2 2 2 2 2 2 2 86" xfId="31529" xr:uid="{00000000-0005-0000-0000-0000297B0000}"/>
    <cellStyle name="Normal 2 2 2 2 2 2 2 87" xfId="31530" xr:uid="{00000000-0005-0000-0000-00002A7B0000}"/>
    <cellStyle name="Normal 2 2 2 2 2 2 2 88" xfId="31531" xr:uid="{00000000-0005-0000-0000-00002B7B0000}"/>
    <cellStyle name="Normal 2 2 2 2 2 2 2 89" xfId="31532" xr:uid="{00000000-0005-0000-0000-00002C7B0000}"/>
    <cellStyle name="Normal 2 2 2 2 2 2 2 9" xfId="31533" xr:uid="{00000000-0005-0000-0000-00002D7B0000}"/>
    <cellStyle name="Normal 2 2 2 2 2 2 2 9 2" xfId="31534" xr:uid="{00000000-0005-0000-0000-00002E7B0000}"/>
    <cellStyle name="Normal 2 2 2 2 2 2 2 90" xfId="31535" xr:uid="{00000000-0005-0000-0000-00002F7B0000}"/>
    <cellStyle name="Normal 2 2 2 2 2 2 2 91" xfId="31536" xr:uid="{00000000-0005-0000-0000-0000307B0000}"/>
    <cellStyle name="Normal 2 2 2 2 2 2 2 92" xfId="31537" xr:uid="{00000000-0005-0000-0000-0000317B0000}"/>
    <cellStyle name="Normal 2 2 2 2 2 2 2 93" xfId="31538" xr:uid="{00000000-0005-0000-0000-0000327B0000}"/>
    <cellStyle name="Normal 2 2 2 2 2 2 2 94" xfId="31539" xr:uid="{00000000-0005-0000-0000-0000337B0000}"/>
    <cellStyle name="Normal 2 2 2 2 2 2 2 95" xfId="31540" xr:uid="{00000000-0005-0000-0000-0000347B0000}"/>
    <cellStyle name="Normal 2 2 2 2 2 2 2 96" xfId="31541" xr:uid="{00000000-0005-0000-0000-0000357B0000}"/>
    <cellStyle name="Normal 2 2 2 2 2 2 2 97" xfId="31542" xr:uid="{00000000-0005-0000-0000-0000367B0000}"/>
    <cellStyle name="Normal 2 2 2 2 2 2 2 98" xfId="31543" xr:uid="{00000000-0005-0000-0000-0000377B0000}"/>
    <cellStyle name="Normal 2 2 2 2 2 2 2 99" xfId="31544" xr:uid="{00000000-0005-0000-0000-0000387B0000}"/>
    <cellStyle name="Normal 2 2 2 2 2 2 20" xfId="31545" xr:uid="{00000000-0005-0000-0000-0000397B0000}"/>
    <cellStyle name="Normal 2 2 2 2 2 2 20 2" xfId="31546" xr:uid="{00000000-0005-0000-0000-00003A7B0000}"/>
    <cellStyle name="Normal 2 2 2 2 2 2 21" xfId="31547" xr:uid="{00000000-0005-0000-0000-00003B7B0000}"/>
    <cellStyle name="Normal 2 2 2 2 2 2 21 2" xfId="31548" xr:uid="{00000000-0005-0000-0000-00003C7B0000}"/>
    <cellStyle name="Normal 2 2 2 2 2 2 22" xfId="31549" xr:uid="{00000000-0005-0000-0000-00003D7B0000}"/>
    <cellStyle name="Normal 2 2 2 2 2 2 22 2" xfId="31550" xr:uid="{00000000-0005-0000-0000-00003E7B0000}"/>
    <cellStyle name="Normal 2 2 2 2 2 2 23" xfId="31551" xr:uid="{00000000-0005-0000-0000-00003F7B0000}"/>
    <cellStyle name="Normal 2 2 2 2 2 2 23 2" xfId="31552" xr:uid="{00000000-0005-0000-0000-0000407B0000}"/>
    <cellStyle name="Normal 2 2 2 2 2 2 24" xfId="31553" xr:uid="{00000000-0005-0000-0000-0000417B0000}"/>
    <cellStyle name="Normal 2 2 2 2 2 2 24 2" xfId="31554" xr:uid="{00000000-0005-0000-0000-0000427B0000}"/>
    <cellStyle name="Normal 2 2 2 2 2 2 25" xfId="31555" xr:uid="{00000000-0005-0000-0000-0000437B0000}"/>
    <cellStyle name="Normal 2 2 2 2 2 2 25 2" xfId="31556" xr:uid="{00000000-0005-0000-0000-0000447B0000}"/>
    <cellStyle name="Normal 2 2 2 2 2 2 26" xfId="31557" xr:uid="{00000000-0005-0000-0000-0000457B0000}"/>
    <cellStyle name="Normal 2 2 2 2 2 2 26 2" xfId="31558" xr:uid="{00000000-0005-0000-0000-0000467B0000}"/>
    <cellStyle name="Normal 2 2 2 2 2 2 27" xfId="31559" xr:uid="{00000000-0005-0000-0000-0000477B0000}"/>
    <cellStyle name="Normal 2 2 2 2 2 2 27 2" xfId="31560" xr:uid="{00000000-0005-0000-0000-0000487B0000}"/>
    <cellStyle name="Normal 2 2 2 2 2 2 28" xfId="31561" xr:uid="{00000000-0005-0000-0000-0000497B0000}"/>
    <cellStyle name="Normal 2 2 2 2 2 2 28 2" xfId="31562" xr:uid="{00000000-0005-0000-0000-00004A7B0000}"/>
    <cellStyle name="Normal 2 2 2 2 2 2 29" xfId="31563" xr:uid="{00000000-0005-0000-0000-00004B7B0000}"/>
    <cellStyle name="Normal 2 2 2 2 2 2 29 2" xfId="31564" xr:uid="{00000000-0005-0000-0000-00004C7B0000}"/>
    <cellStyle name="Normal 2 2 2 2 2 2 3" xfId="31565" xr:uid="{00000000-0005-0000-0000-00004D7B0000}"/>
    <cellStyle name="Normal 2 2 2 2 2 2 3 2" xfId="31566" xr:uid="{00000000-0005-0000-0000-00004E7B0000}"/>
    <cellStyle name="Normal 2 2 2 2 2 2 3 2 2" xfId="31567" xr:uid="{00000000-0005-0000-0000-00004F7B0000}"/>
    <cellStyle name="Normal 2 2 2 2 2 2 3 2 2 2" xfId="31568" xr:uid="{00000000-0005-0000-0000-0000507B0000}"/>
    <cellStyle name="Normal 2 2 2 2 2 2 3 2 2 2 2" xfId="31569" xr:uid="{00000000-0005-0000-0000-0000517B0000}"/>
    <cellStyle name="Normal 2 2 2 2 2 2 3 2 2 3" xfId="31570" xr:uid="{00000000-0005-0000-0000-0000527B0000}"/>
    <cellStyle name="Normal 2 2 2 2 2 2 3 2 3" xfId="31571" xr:uid="{00000000-0005-0000-0000-0000537B0000}"/>
    <cellStyle name="Normal 2 2 2 2 2 2 3 2 3 2" xfId="31572" xr:uid="{00000000-0005-0000-0000-0000547B0000}"/>
    <cellStyle name="Normal 2 2 2 2 2 2 3 2 4" xfId="31573" xr:uid="{00000000-0005-0000-0000-0000557B0000}"/>
    <cellStyle name="Normal 2 2 2 2 2 2 3 3" xfId="31574" xr:uid="{00000000-0005-0000-0000-0000567B0000}"/>
    <cellStyle name="Normal 2 2 2 2 2 2 3 3 2" xfId="31575" xr:uid="{00000000-0005-0000-0000-0000577B0000}"/>
    <cellStyle name="Normal 2 2 2 2 2 2 3 4" xfId="31576" xr:uid="{00000000-0005-0000-0000-0000587B0000}"/>
    <cellStyle name="Normal 2 2 2 2 2 2 3 4 2" xfId="31577" xr:uid="{00000000-0005-0000-0000-0000597B0000}"/>
    <cellStyle name="Normal 2 2 2 2 2 2 3 4 2 2" xfId="31578" xr:uid="{00000000-0005-0000-0000-00005A7B0000}"/>
    <cellStyle name="Normal 2 2 2 2 2 2 3 4 3" xfId="31579" xr:uid="{00000000-0005-0000-0000-00005B7B0000}"/>
    <cellStyle name="Normal 2 2 2 2 2 2 3 5" xfId="31580" xr:uid="{00000000-0005-0000-0000-00005C7B0000}"/>
    <cellStyle name="Normal 2 2 2 2 2 2 30" xfId="31581" xr:uid="{00000000-0005-0000-0000-00005D7B0000}"/>
    <cellStyle name="Normal 2 2 2 2 2 2 30 2" xfId="31582" xr:uid="{00000000-0005-0000-0000-00005E7B0000}"/>
    <cellStyle name="Normal 2 2 2 2 2 2 31" xfId="31583" xr:uid="{00000000-0005-0000-0000-00005F7B0000}"/>
    <cellStyle name="Normal 2 2 2 2 2 2 31 2" xfId="31584" xr:uid="{00000000-0005-0000-0000-0000607B0000}"/>
    <cellStyle name="Normal 2 2 2 2 2 2 32" xfId="31585" xr:uid="{00000000-0005-0000-0000-0000617B0000}"/>
    <cellStyle name="Normal 2 2 2 2 2 2 32 2" xfId="31586" xr:uid="{00000000-0005-0000-0000-0000627B0000}"/>
    <cellStyle name="Normal 2 2 2 2 2 2 33" xfId="31587" xr:uid="{00000000-0005-0000-0000-0000637B0000}"/>
    <cellStyle name="Normal 2 2 2 2 2 2 33 2" xfId="31588" xr:uid="{00000000-0005-0000-0000-0000647B0000}"/>
    <cellStyle name="Normal 2 2 2 2 2 2 34" xfId="31589" xr:uid="{00000000-0005-0000-0000-0000657B0000}"/>
    <cellStyle name="Normal 2 2 2 2 2 2 34 2" xfId="31590" xr:uid="{00000000-0005-0000-0000-0000667B0000}"/>
    <cellStyle name="Normal 2 2 2 2 2 2 35" xfId="31591" xr:uid="{00000000-0005-0000-0000-0000677B0000}"/>
    <cellStyle name="Normal 2 2 2 2 2 2 35 2" xfId="31592" xr:uid="{00000000-0005-0000-0000-0000687B0000}"/>
    <cellStyle name="Normal 2 2 2 2 2 2 36" xfId="31593" xr:uid="{00000000-0005-0000-0000-0000697B0000}"/>
    <cellStyle name="Normal 2 2 2 2 2 2 36 2" xfId="31594" xr:uid="{00000000-0005-0000-0000-00006A7B0000}"/>
    <cellStyle name="Normal 2 2 2 2 2 2 37" xfId="31595" xr:uid="{00000000-0005-0000-0000-00006B7B0000}"/>
    <cellStyle name="Normal 2 2 2 2 2 2 37 2" xfId="31596" xr:uid="{00000000-0005-0000-0000-00006C7B0000}"/>
    <cellStyle name="Normal 2 2 2 2 2 2 38" xfId="31597" xr:uid="{00000000-0005-0000-0000-00006D7B0000}"/>
    <cellStyle name="Normal 2 2 2 2 2 2 38 2" xfId="31598" xr:uid="{00000000-0005-0000-0000-00006E7B0000}"/>
    <cellStyle name="Normal 2 2 2 2 2 2 39" xfId="31599" xr:uid="{00000000-0005-0000-0000-00006F7B0000}"/>
    <cellStyle name="Normal 2 2 2 2 2 2 39 2" xfId="31600" xr:uid="{00000000-0005-0000-0000-0000707B0000}"/>
    <cellStyle name="Normal 2 2 2 2 2 2 4" xfId="31601" xr:uid="{00000000-0005-0000-0000-0000717B0000}"/>
    <cellStyle name="Normal 2 2 2 2 2 2 4 2" xfId="31602" xr:uid="{00000000-0005-0000-0000-0000727B0000}"/>
    <cellStyle name="Normal 2 2 2 2 2 2 40" xfId="31603" xr:uid="{00000000-0005-0000-0000-0000737B0000}"/>
    <cellStyle name="Normal 2 2 2 2 2 2 40 2" xfId="31604" xr:uid="{00000000-0005-0000-0000-0000747B0000}"/>
    <cellStyle name="Normal 2 2 2 2 2 2 41" xfId="31605" xr:uid="{00000000-0005-0000-0000-0000757B0000}"/>
    <cellStyle name="Normal 2 2 2 2 2 2 41 2" xfId="31606" xr:uid="{00000000-0005-0000-0000-0000767B0000}"/>
    <cellStyle name="Normal 2 2 2 2 2 2 42" xfId="31607" xr:uid="{00000000-0005-0000-0000-0000777B0000}"/>
    <cellStyle name="Normal 2 2 2 2 2 2 42 2" xfId="31608" xr:uid="{00000000-0005-0000-0000-0000787B0000}"/>
    <cellStyle name="Normal 2 2 2 2 2 2 43" xfId="31609" xr:uid="{00000000-0005-0000-0000-0000797B0000}"/>
    <cellStyle name="Normal 2 2 2 2 2 2 43 2" xfId="31610" xr:uid="{00000000-0005-0000-0000-00007A7B0000}"/>
    <cellStyle name="Normal 2 2 2 2 2 2 44" xfId="31611" xr:uid="{00000000-0005-0000-0000-00007B7B0000}"/>
    <cellStyle name="Normal 2 2 2 2 2 2 44 2" xfId="31612" xr:uid="{00000000-0005-0000-0000-00007C7B0000}"/>
    <cellStyle name="Normal 2 2 2 2 2 2 45" xfId="31613" xr:uid="{00000000-0005-0000-0000-00007D7B0000}"/>
    <cellStyle name="Normal 2 2 2 2 2 2 45 2" xfId="31614" xr:uid="{00000000-0005-0000-0000-00007E7B0000}"/>
    <cellStyle name="Normal 2 2 2 2 2 2 46" xfId="31615" xr:uid="{00000000-0005-0000-0000-00007F7B0000}"/>
    <cellStyle name="Normal 2 2 2 2 2 2 46 2" xfId="31616" xr:uid="{00000000-0005-0000-0000-0000807B0000}"/>
    <cellStyle name="Normal 2 2 2 2 2 2 47" xfId="31617" xr:uid="{00000000-0005-0000-0000-0000817B0000}"/>
    <cellStyle name="Normal 2 2 2 2 2 2 47 2" xfId="31618" xr:uid="{00000000-0005-0000-0000-0000827B0000}"/>
    <cellStyle name="Normal 2 2 2 2 2 2 47 2 2" xfId="31619" xr:uid="{00000000-0005-0000-0000-0000837B0000}"/>
    <cellStyle name="Normal 2 2 2 2 2 2 47 2 2 2" xfId="31620" xr:uid="{00000000-0005-0000-0000-0000847B0000}"/>
    <cellStyle name="Normal 2 2 2 2 2 2 47 2 3" xfId="31621" xr:uid="{00000000-0005-0000-0000-0000857B0000}"/>
    <cellStyle name="Normal 2 2 2 2 2 2 47 3" xfId="31622" xr:uid="{00000000-0005-0000-0000-0000867B0000}"/>
    <cellStyle name="Normal 2 2 2 2 2 2 47 3 2" xfId="31623" xr:uid="{00000000-0005-0000-0000-0000877B0000}"/>
    <cellStyle name="Normal 2 2 2 2 2 2 47 4" xfId="31624" xr:uid="{00000000-0005-0000-0000-0000887B0000}"/>
    <cellStyle name="Normal 2 2 2 2 2 2 48" xfId="31625" xr:uid="{00000000-0005-0000-0000-0000897B0000}"/>
    <cellStyle name="Normal 2 2 2 2 2 2 48 2" xfId="31626" xr:uid="{00000000-0005-0000-0000-00008A7B0000}"/>
    <cellStyle name="Normal 2 2 2 2 2 2 48 2 2" xfId="31627" xr:uid="{00000000-0005-0000-0000-00008B7B0000}"/>
    <cellStyle name="Normal 2 2 2 2 2 2 48 3" xfId="31628" xr:uid="{00000000-0005-0000-0000-00008C7B0000}"/>
    <cellStyle name="Normal 2 2 2 2 2 2 49" xfId="31629" xr:uid="{00000000-0005-0000-0000-00008D7B0000}"/>
    <cellStyle name="Normal 2 2 2 2 2 2 49 2" xfId="31630" xr:uid="{00000000-0005-0000-0000-00008E7B0000}"/>
    <cellStyle name="Normal 2 2 2 2 2 2 49 2 2" xfId="31631" xr:uid="{00000000-0005-0000-0000-00008F7B0000}"/>
    <cellStyle name="Normal 2 2 2 2 2 2 49 2 2 2" xfId="31632" xr:uid="{00000000-0005-0000-0000-0000907B0000}"/>
    <cellStyle name="Normal 2 2 2 2 2 2 49 2 2 2 2" xfId="31633" xr:uid="{00000000-0005-0000-0000-0000917B0000}"/>
    <cellStyle name="Normal 2 2 2 2 2 2 49 2 3" xfId="31634" xr:uid="{00000000-0005-0000-0000-0000927B0000}"/>
    <cellStyle name="Normal 2 2 2 2 2 2 49 3" xfId="31635" xr:uid="{00000000-0005-0000-0000-0000937B0000}"/>
    <cellStyle name="Normal 2 2 2 2 2 2 49 4" xfId="31636" xr:uid="{00000000-0005-0000-0000-0000947B0000}"/>
    <cellStyle name="Normal 2 2 2 2 2 2 49 5" xfId="31637" xr:uid="{00000000-0005-0000-0000-0000957B0000}"/>
    <cellStyle name="Normal 2 2 2 2 2 2 49 6" xfId="31638" xr:uid="{00000000-0005-0000-0000-0000967B0000}"/>
    <cellStyle name="Normal 2 2 2 2 2 2 49 7" xfId="31639" xr:uid="{00000000-0005-0000-0000-0000977B0000}"/>
    <cellStyle name="Normal 2 2 2 2 2 2 5" xfId="31640" xr:uid="{00000000-0005-0000-0000-0000987B0000}"/>
    <cellStyle name="Normal 2 2 2 2 2 2 5 2" xfId="31641" xr:uid="{00000000-0005-0000-0000-0000997B0000}"/>
    <cellStyle name="Normal 2 2 2 2 2 2 50" xfId="31642" xr:uid="{00000000-0005-0000-0000-00009A7B0000}"/>
    <cellStyle name="Normal 2 2 2 2 2 2 50 2" xfId="31643" xr:uid="{00000000-0005-0000-0000-00009B7B0000}"/>
    <cellStyle name="Normal 2 2 2 2 2 2 51" xfId="31644" xr:uid="{00000000-0005-0000-0000-00009C7B0000}"/>
    <cellStyle name="Normal 2 2 2 2 2 2 51 2" xfId="31645" xr:uid="{00000000-0005-0000-0000-00009D7B0000}"/>
    <cellStyle name="Normal 2 2 2 2 2 2 52" xfId="31646" xr:uid="{00000000-0005-0000-0000-00009E7B0000}"/>
    <cellStyle name="Normal 2 2 2 2 2 2 52 2" xfId="31647" xr:uid="{00000000-0005-0000-0000-00009F7B0000}"/>
    <cellStyle name="Normal 2 2 2 2 2 2 53" xfId="31648" xr:uid="{00000000-0005-0000-0000-0000A07B0000}"/>
    <cellStyle name="Normal 2 2 2 2 2 2 53 2" xfId="31649" xr:uid="{00000000-0005-0000-0000-0000A17B0000}"/>
    <cellStyle name="Normal 2 2 2 2 2 2 54" xfId="31650" xr:uid="{00000000-0005-0000-0000-0000A27B0000}"/>
    <cellStyle name="Normal 2 2 2 2 2 2 54 2" xfId="31651" xr:uid="{00000000-0005-0000-0000-0000A37B0000}"/>
    <cellStyle name="Normal 2 2 2 2 2 2 55" xfId="31652" xr:uid="{00000000-0005-0000-0000-0000A47B0000}"/>
    <cellStyle name="Normal 2 2 2 2 2 2 55 2" xfId="31653" xr:uid="{00000000-0005-0000-0000-0000A57B0000}"/>
    <cellStyle name="Normal 2 2 2 2 2 2 56" xfId="31654" xr:uid="{00000000-0005-0000-0000-0000A67B0000}"/>
    <cellStyle name="Normal 2 2 2 2 2 2 56 2" xfId="31655" xr:uid="{00000000-0005-0000-0000-0000A77B0000}"/>
    <cellStyle name="Normal 2 2 2 2 2 2 57" xfId="31656" xr:uid="{00000000-0005-0000-0000-0000A87B0000}"/>
    <cellStyle name="Normal 2 2 2 2 2 2 57 2" xfId="31657" xr:uid="{00000000-0005-0000-0000-0000A97B0000}"/>
    <cellStyle name="Normal 2 2 2 2 2 2 58" xfId="31658" xr:uid="{00000000-0005-0000-0000-0000AA7B0000}"/>
    <cellStyle name="Normal 2 2 2 2 2 2 58 2" xfId="31659" xr:uid="{00000000-0005-0000-0000-0000AB7B0000}"/>
    <cellStyle name="Normal 2 2 2 2 2 2 59" xfId="31660" xr:uid="{00000000-0005-0000-0000-0000AC7B0000}"/>
    <cellStyle name="Normal 2 2 2 2 2 2 59 2" xfId="31661" xr:uid="{00000000-0005-0000-0000-0000AD7B0000}"/>
    <cellStyle name="Normal 2 2 2 2 2 2 6" xfId="31662" xr:uid="{00000000-0005-0000-0000-0000AE7B0000}"/>
    <cellStyle name="Normal 2 2 2 2 2 2 6 2" xfId="31663" xr:uid="{00000000-0005-0000-0000-0000AF7B0000}"/>
    <cellStyle name="Normal 2 2 2 2 2 2 60" xfId="31664" xr:uid="{00000000-0005-0000-0000-0000B07B0000}"/>
    <cellStyle name="Normal 2 2 2 2 2 2 60 2" xfId="31665" xr:uid="{00000000-0005-0000-0000-0000B17B0000}"/>
    <cellStyle name="Normal 2 2 2 2 2 2 61" xfId="31666" xr:uid="{00000000-0005-0000-0000-0000B27B0000}"/>
    <cellStyle name="Normal 2 2 2 2 2 2 61 2" xfId="31667" xr:uid="{00000000-0005-0000-0000-0000B37B0000}"/>
    <cellStyle name="Normal 2 2 2 2 2 2 62" xfId="31668" xr:uid="{00000000-0005-0000-0000-0000B47B0000}"/>
    <cellStyle name="Normal 2 2 2 2 2 2 62 2" xfId="31669" xr:uid="{00000000-0005-0000-0000-0000B57B0000}"/>
    <cellStyle name="Normal 2 2 2 2 2 2 63" xfId="31670" xr:uid="{00000000-0005-0000-0000-0000B67B0000}"/>
    <cellStyle name="Normal 2 2 2 2 2 2 63 2" xfId="31671" xr:uid="{00000000-0005-0000-0000-0000B77B0000}"/>
    <cellStyle name="Normal 2 2 2 2 2 2 64" xfId="31672" xr:uid="{00000000-0005-0000-0000-0000B87B0000}"/>
    <cellStyle name="Normal 2 2 2 2 2 2 64 2" xfId="31673" xr:uid="{00000000-0005-0000-0000-0000B97B0000}"/>
    <cellStyle name="Normal 2 2 2 2 2 2 65" xfId="31674" xr:uid="{00000000-0005-0000-0000-0000BA7B0000}"/>
    <cellStyle name="Normal 2 2 2 2 2 2 65 2" xfId="31675" xr:uid="{00000000-0005-0000-0000-0000BB7B0000}"/>
    <cellStyle name="Normal 2 2 2 2 2 2 66" xfId="31676" xr:uid="{00000000-0005-0000-0000-0000BC7B0000}"/>
    <cellStyle name="Normal 2 2 2 2 2 2 66 2" xfId="31677" xr:uid="{00000000-0005-0000-0000-0000BD7B0000}"/>
    <cellStyle name="Normal 2 2 2 2 2 2 67" xfId="31678" xr:uid="{00000000-0005-0000-0000-0000BE7B0000}"/>
    <cellStyle name="Normal 2 2 2 2 2 2 67 2" xfId="31679" xr:uid="{00000000-0005-0000-0000-0000BF7B0000}"/>
    <cellStyle name="Normal 2 2 2 2 2 2 68" xfId="31680" xr:uid="{00000000-0005-0000-0000-0000C07B0000}"/>
    <cellStyle name="Normal 2 2 2 2 2 2 68 2" xfId="31681" xr:uid="{00000000-0005-0000-0000-0000C17B0000}"/>
    <cellStyle name="Normal 2 2 2 2 2 2 69" xfId="31682" xr:uid="{00000000-0005-0000-0000-0000C27B0000}"/>
    <cellStyle name="Normal 2 2 2 2 2 2 69 2" xfId="31683" xr:uid="{00000000-0005-0000-0000-0000C37B0000}"/>
    <cellStyle name="Normal 2 2 2 2 2 2 7" xfId="31684" xr:uid="{00000000-0005-0000-0000-0000C47B0000}"/>
    <cellStyle name="Normal 2 2 2 2 2 2 7 2" xfId="31685" xr:uid="{00000000-0005-0000-0000-0000C57B0000}"/>
    <cellStyle name="Normal 2 2 2 2 2 2 70" xfId="31686" xr:uid="{00000000-0005-0000-0000-0000C67B0000}"/>
    <cellStyle name="Normal 2 2 2 2 2 2 70 2" xfId="31687" xr:uid="{00000000-0005-0000-0000-0000C77B0000}"/>
    <cellStyle name="Normal 2 2 2 2 2 2 71" xfId="31688" xr:uid="{00000000-0005-0000-0000-0000C87B0000}"/>
    <cellStyle name="Normal 2 2 2 2 2 2 71 2" xfId="31689" xr:uid="{00000000-0005-0000-0000-0000C97B0000}"/>
    <cellStyle name="Normal 2 2 2 2 2 2 72" xfId="31690" xr:uid="{00000000-0005-0000-0000-0000CA7B0000}"/>
    <cellStyle name="Normal 2 2 2 2 2 2 72 2" xfId="31691" xr:uid="{00000000-0005-0000-0000-0000CB7B0000}"/>
    <cellStyle name="Normal 2 2 2 2 2 2 73" xfId="31692" xr:uid="{00000000-0005-0000-0000-0000CC7B0000}"/>
    <cellStyle name="Normal 2 2 2 2 2 2 73 2" xfId="31693" xr:uid="{00000000-0005-0000-0000-0000CD7B0000}"/>
    <cellStyle name="Normal 2 2 2 2 2 2 74" xfId="31694" xr:uid="{00000000-0005-0000-0000-0000CE7B0000}"/>
    <cellStyle name="Normal 2 2 2 2 2 2 74 2" xfId="31695" xr:uid="{00000000-0005-0000-0000-0000CF7B0000}"/>
    <cellStyle name="Normal 2 2 2 2 2 2 74 2 2" xfId="31696" xr:uid="{00000000-0005-0000-0000-0000D07B0000}"/>
    <cellStyle name="Normal 2 2 2 2 2 2 74 3" xfId="31697" xr:uid="{00000000-0005-0000-0000-0000D17B0000}"/>
    <cellStyle name="Normal 2 2 2 2 2 2 75" xfId="31698" xr:uid="{00000000-0005-0000-0000-0000D27B0000}"/>
    <cellStyle name="Normal 2 2 2 2 2 2 75 2" xfId="31699" xr:uid="{00000000-0005-0000-0000-0000D37B0000}"/>
    <cellStyle name="Normal 2 2 2 2 2 2 76" xfId="31700" xr:uid="{00000000-0005-0000-0000-0000D47B0000}"/>
    <cellStyle name="Normal 2 2 2 2 2 2 76 2" xfId="31701" xr:uid="{00000000-0005-0000-0000-0000D57B0000}"/>
    <cellStyle name="Normal 2 2 2 2 2 2 77" xfId="31702" xr:uid="{00000000-0005-0000-0000-0000D67B0000}"/>
    <cellStyle name="Normal 2 2 2 2 2 2 78" xfId="31703" xr:uid="{00000000-0005-0000-0000-0000D77B0000}"/>
    <cellStyle name="Normal 2 2 2 2 2 2 79" xfId="31704" xr:uid="{00000000-0005-0000-0000-0000D87B0000}"/>
    <cellStyle name="Normal 2 2 2 2 2 2 8" xfId="31705" xr:uid="{00000000-0005-0000-0000-0000D97B0000}"/>
    <cellStyle name="Normal 2 2 2 2 2 2 8 2" xfId="31706" xr:uid="{00000000-0005-0000-0000-0000DA7B0000}"/>
    <cellStyle name="Normal 2 2 2 2 2 2 80" xfId="31707" xr:uid="{00000000-0005-0000-0000-0000DB7B0000}"/>
    <cellStyle name="Normal 2 2 2 2 2 2 81" xfId="31708" xr:uid="{00000000-0005-0000-0000-0000DC7B0000}"/>
    <cellStyle name="Normal 2 2 2 2 2 2 82" xfId="31709" xr:uid="{00000000-0005-0000-0000-0000DD7B0000}"/>
    <cellStyle name="Normal 2 2 2 2 2 2 83" xfId="31710" xr:uid="{00000000-0005-0000-0000-0000DE7B0000}"/>
    <cellStyle name="Normal 2 2 2 2 2 2 84" xfId="31711" xr:uid="{00000000-0005-0000-0000-0000DF7B0000}"/>
    <cellStyle name="Normal 2 2 2 2 2 2 85" xfId="31712" xr:uid="{00000000-0005-0000-0000-0000E07B0000}"/>
    <cellStyle name="Normal 2 2 2 2 2 2 86" xfId="31713" xr:uid="{00000000-0005-0000-0000-0000E17B0000}"/>
    <cellStyle name="Normal 2 2 2 2 2 2 87" xfId="31714" xr:uid="{00000000-0005-0000-0000-0000E27B0000}"/>
    <cellStyle name="Normal 2 2 2 2 2 2 88" xfId="31715" xr:uid="{00000000-0005-0000-0000-0000E37B0000}"/>
    <cellStyle name="Normal 2 2 2 2 2 2 89" xfId="31716" xr:uid="{00000000-0005-0000-0000-0000E47B0000}"/>
    <cellStyle name="Normal 2 2 2 2 2 2 9" xfId="31717" xr:uid="{00000000-0005-0000-0000-0000E57B0000}"/>
    <cellStyle name="Normal 2 2 2 2 2 2 9 2" xfId="31718" xr:uid="{00000000-0005-0000-0000-0000E67B0000}"/>
    <cellStyle name="Normal 2 2 2 2 2 2 90" xfId="31719" xr:uid="{00000000-0005-0000-0000-0000E77B0000}"/>
    <cellStyle name="Normal 2 2 2 2 2 2 91" xfId="31720" xr:uid="{00000000-0005-0000-0000-0000E87B0000}"/>
    <cellStyle name="Normal 2 2 2 2 2 2 92" xfId="31721" xr:uid="{00000000-0005-0000-0000-0000E97B0000}"/>
    <cellStyle name="Normal 2 2 2 2 2 2 93" xfId="31722" xr:uid="{00000000-0005-0000-0000-0000EA7B0000}"/>
    <cellStyle name="Normal 2 2 2 2 2 2 94" xfId="31723" xr:uid="{00000000-0005-0000-0000-0000EB7B0000}"/>
    <cellStyle name="Normal 2 2 2 2 2 2 95" xfId="31724" xr:uid="{00000000-0005-0000-0000-0000EC7B0000}"/>
    <cellStyle name="Normal 2 2 2 2 2 2 96" xfId="31725" xr:uid="{00000000-0005-0000-0000-0000ED7B0000}"/>
    <cellStyle name="Normal 2 2 2 2 2 2 97" xfId="31726" xr:uid="{00000000-0005-0000-0000-0000EE7B0000}"/>
    <cellStyle name="Normal 2 2 2 2 2 2 98" xfId="31727" xr:uid="{00000000-0005-0000-0000-0000EF7B0000}"/>
    <cellStyle name="Normal 2 2 2 2 2 2 99" xfId="31728" xr:uid="{00000000-0005-0000-0000-0000F07B0000}"/>
    <cellStyle name="Normal 2 2 2 2 2 20" xfId="31729" xr:uid="{00000000-0005-0000-0000-0000F17B0000}"/>
    <cellStyle name="Normal 2 2 2 2 2 20 2" xfId="31730" xr:uid="{00000000-0005-0000-0000-0000F27B0000}"/>
    <cellStyle name="Normal 2 2 2 2 2 21" xfId="31731" xr:uid="{00000000-0005-0000-0000-0000F37B0000}"/>
    <cellStyle name="Normal 2 2 2 2 2 21 2" xfId="31732" xr:uid="{00000000-0005-0000-0000-0000F47B0000}"/>
    <cellStyle name="Normal 2 2 2 2 2 22" xfId="31733" xr:uid="{00000000-0005-0000-0000-0000F57B0000}"/>
    <cellStyle name="Normal 2 2 2 2 2 22 2" xfId="31734" xr:uid="{00000000-0005-0000-0000-0000F67B0000}"/>
    <cellStyle name="Normal 2 2 2 2 2 23" xfId="31735" xr:uid="{00000000-0005-0000-0000-0000F77B0000}"/>
    <cellStyle name="Normal 2 2 2 2 2 23 2" xfId="31736" xr:uid="{00000000-0005-0000-0000-0000F87B0000}"/>
    <cellStyle name="Normal 2 2 2 2 2 24" xfId="31737" xr:uid="{00000000-0005-0000-0000-0000F97B0000}"/>
    <cellStyle name="Normal 2 2 2 2 2 24 2" xfId="31738" xr:uid="{00000000-0005-0000-0000-0000FA7B0000}"/>
    <cellStyle name="Normal 2 2 2 2 2 25" xfId="31739" xr:uid="{00000000-0005-0000-0000-0000FB7B0000}"/>
    <cellStyle name="Normal 2 2 2 2 2 25 2" xfId="31740" xr:uid="{00000000-0005-0000-0000-0000FC7B0000}"/>
    <cellStyle name="Normal 2 2 2 2 2 26" xfId="31741" xr:uid="{00000000-0005-0000-0000-0000FD7B0000}"/>
    <cellStyle name="Normal 2 2 2 2 2 26 2" xfId="31742" xr:uid="{00000000-0005-0000-0000-0000FE7B0000}"/>
    <cellStyle name="Normal 2 2 2 2 2 27" xfId="31743" xr:uid="{00000000-0005-0000-0000-0000FF7B0000}"/>
    <cellStyle name="Normal 2 2 2 2 2 27 2" xfId="31744" xr:uid="{00000000-0005-0000-0000-0000007C0000}"/>
    <cellStyle name="Normal 2 2 2 2 2 28" xfId="31745" xr:uid="{00000000-0005-0000-0000-0000017C0000}"/>
    <cellStyle name="Normal 2 2 2 2 2 28 2" xfId="31746" xr:uid="{00000000-0005-0000-0000-0000027C0000}"/>
    <cellStyle name="Normal 2 2 2 2 2 29" xfId="31747" xr:uid="{00000000-0005-0000-0000-0000037C0000}"/>
    <cellStyle name="Normal 2 2 2 2 2 29 2" xfId="31748" xr:uid="{00000000-0005-0000-0000-0000047C0000}"/>
    <cellStyle name="Normal 2 2 2 2 2 3" xfId="31749" xr:uid="{00000000-0005-0000-0000-0000057C0000}"/>
    <cellStyle name="Normal 2 2 2 2 2 3 2" xfId="31750" xr:uid="{00000000-0005-0000-0000-0000067C0000}"/>
    <cellStyle name="Normal 2 2 2 2 2 30" xfId="31751" xr:uid="{00000000-0005-0000-0000-0000077C0000}"/>
    <cellStyle name="Normal 2 2 2 2 2 30 2" xfId="31752" xr:uid="{00000000-0005-0000-0000-0000087C0000}"/>
    <cellStyle name="Normal 2 2 2 2 2 31" xfId="31753" xr:uid="{00000000-0005-0000-0000-0000097C0000}"/>
    <cellStyle name="Normal 2 2 2 2 2 31 2" xfId="31754" xr:uid="{00000000-0005-0000-0000-00000A7C0000}"/>
    <cellStyle name="Normal 2 2 2 2 2 32" xfId="31755" xr:uid="{00000000-0005-0000-0000-00000B7C0000}"/>
    <cellStyle name="Normal 2 2 2 2 2 32 2" xfId="31756" xr:uid="{00000000-0005-0000-0000-00000C7C0000}"/>
    <cellStyle name="Normal 2 2 2 2 2 33" xfId="31757" xr:uid="{00000000-0005-0000-0000-00000D7C0000}"/>
    <cellStyle name="Normal 2 2 2 2 2 33 2" xfId="31758" xr:uid="{00000000-0005-0000-0000-00000E7C0000}"/>
    <cellStyle name="Normal 2 2 2 2 2 34" xfId="31759" xr:uid="{00000000-0005-0000-0000-00000F7C0000}"/>
    <cellStyle name="Normal 2 2 2 2 2 34 2" xfId="31760" xr:uid="{00000000-0005-0000-0000-0000107C0000}"/>
    <cellStyle name="Normal 2 2 2 2 2 35" xfId="31761" xr:uid="{00000000-0005-0000-0000-0000117C0000}"/>
    <cellStyle name="Normal 2 2 2 2 2 35 2" xfId="31762" xr:uid="{00000000-0005-0000-0000-0000127C0000}"/>
    <cellStyle name="Normal 2 2 2 2 2 36" xfId="31763" xr:uid="{00000000-0005-0000-0000-0000137C0000}"/>
    <cellStyle name="Normal 2 2 2 2 2 36 2" xfId="31764" xr:uid="{00000000-0005-0000-0000-0000147C0000}"/>
    <cellStyle name="Normal 2 2 2 2 2 37" xfId="31765" xr:uid="{00000000-0005-0000-0000-0000157C0000}"/>
    <cellStyle name="Normal 2 2 2 2 2 37 2" xfId="31766" xr:uid="{00000000-0005-0000-0000-0000167C0000}"/>
    <cellStyle name="Normal 2 2 2 2 2 38" xfId="31767" xr:uid="{00000000-0005-0000-0000-0000177C0000}"/>
    <cellStyle name="Normal 2 2 2 2 2 38 2" xfId="31768" xr:uid="{00000000-0005-0000-0000-0000187C0000}"/>
    <cellStyle name="Normal 2 2 2 2 2 39" xfId="31769" xr:uid="{00000000-0005-0000-0000-0000197C0000}"/>
    <cellStyle name="Normal 2 2 2 2 2 39 2" xfId="31770" xr:uid="{00000000-0005-0000-0000-00001A7C0000}"/>
    <cellStyle name="Normal 2 2 2 2 2 4" xfId="31771" xr:uid="{00000000-0005-0000-0000-00001B7C0000}"/>
    <cellStyle name="Normal 2 2 2 2 2 4 2" xfId="31772" xr:uid="{00000000-0005-0000-0000-00001C7C0000}"/>
    <cellStyle name="Normal 2 2 2 2 2 40" xfId="31773" xr:uid="{00000000-0005-0000-0000-00001D7C0000}"/>
    <cellStyle name="Normal 2 2 2 2 2 40 2" xfId="31774" xr:uid="{00000000-0005-0000-0000-00001E7C0000}"/>
    <cellStyle name="Normal 2 2 2 2 2 41" xfId="31775" xr:uid="{00000000-0005-0000-0000-00001F7C0000}"/>
    <cellStyle name="Normal 2 2 2 2 2 41 2" xfId="31776" xr:uid="{00000000-0005-0000-0000-0000207C0000}"/>
    <cellStyle name="Normal 2 2 2 2 2 42" xfId="31777" xr:uid="{00000000-0005-0000-0000-0000217C0000}"/>
    <cellStyle name="Normal 2 2 2 2 2 42 2" xfId="31778" xr:uid="{00000000-0005-0000-0000-0000227C0000}"/>
    <cellStyle name="Normal 2 2 2 2 2 43" xfId="31779" xr:uid="{00000000-0005-0000-0000-0000237C0000}"/>
    <cellStyle name="Normal 2 2 2 2 2 43 2" xfId="31780" xr:uid="{00000000-0005-0000-0000-0000247C0000}"/>
    <cellStyle name="Normal 2 2 2 2 2 44" xfId="31781" xr:uid="{00000000-0005-0000-0000-0000257C0000}"/>
    <cellStyle name="Normal 2 2 2 2 2 44 2" xfId="31782" xr:uid="{00000000-0005-0000-0000-0000267C0000}"/>
    <cellStyle name="Normal 2 2 2 2 2 45" xfId="31783" xr:uid="{00000000-0005-0000-0000-0000277C0000}"/>
    <cellStyle name="Normal 2 2 2 2 2 45 2" xfId="31784" xr:uid="{00000000-0005-0000-0000-0000287C0000}"/>
    <cellStyle name="Normal 2 2 2 2 2 46" xfId="31785" xr:uid="{00000000-0005-0000-0000-0000297C0000}"/>
    <cellStyle name="Normal 2 2 2 2 2 46 2" xfId="31786" xr:uid="{00000000-0005-0000-0000-00002A7C0000}"/>
    <cellStyle name="Normal 2 2 2 2 2 47" xfId="31787" xr:uid="{00000000-0005-0000-0000-00002B7C0000}"/>
    <cellStyle name="Normal 2 2 2 2 2 47 2" xfId="31788" xr:uid="{00000000-0005-0000-0000-00002C7C0000}"/>
    <cellStyle name="Normal 2 2 2 2 2 48" xfId="31789" xr:uid="{00000000-0005-0000-0000-00002D7C0000}"/>
    <cellStyle name="Normal 2 2 2 2 2 48 2" xfId="31790" xr:uid="{00000000-0005-0000-0000-00002E7C0000}"/>
    <cellStyle name="Normal 2 2 2 2 2 49" xfId="31791" xr:uid="{00000000-0005-0000-0000-00002F7C0000}"/>
    <cellStyle name="Normal 2 2 2 2 2 49 2" xfId="31792" xr:uid="{00000000-0005-0000-0000-0000307C0000}"/>
    <cellStyle name="Normal 2 2 2 2 2 5" xfId="31793" xr:uid="{00000000-0005-0000-0000-0000317C0000}"/>
    <cellStyle name="Normal 2 2 2 2 2 5 2" xfId="31794" xr:uid="{00000000-0005-0000-0000-0000327C0000}"/>
    <cellStyle name="Normal 2 2 2 2 2 50" xfId="31795" xr:uid="{00000000-0005-0000-0000-0000337C0000}"/>
    <cellStyle name="Normal 2 2 2 2 2 50 2" xfId="31796" xr:uid="{00000000-0005-0000-0000-0000347C0000}"/>
    <cellStyle name="Normal 2 2 2 2 2 51" xfId="31797" xr:uid="{00000000-0005-0000-0000-0000357C0000}"/>
    <cellStyle name="Normal 2 2 2 2 2 51 2" xfId="31798" xr:uid="{00000000-0005-0000-0000-0000367C0000}"/>
    <cellStyle name="Normal 2 2 2 2 2 52" xfId="31799" xr:uid="{00000000-0005-0000-0000-0000377C0000}"/>
    <cellStyle name="Normal 2 2 2 2 2 52 2" xfId="31800" xr:uid="{00000000-0005-0000-0000-0000387C0000}"/>
    <cellStyle name="Normal 2 2 2 2 2 53" xfId="31801" xr:uid="{00000000-0005-0000-0000-0000397C0000}"/>
    <cellStyle name="Normal 2 2 2 2 2 53 2" xfId="31802" xr:uid="{00000000-0005-0000-0000-00003A7C0000}"/>
    <cellStyle name="Normal 2 2 2 2 2 53 2 2" xfId="31803" xr:uid="{00000000-0005-0000-0000-00003B7C0000}"/>
    <cellStyle name="Normal 2 2 2 2 2 53 2 2 2" xfId="31804" xr:uid="{00000000-0005-0000-0000-00003C7C0000}"/>
    <cellStyle name="Normal 2 2 2 2 2 53 2 3" xfId="31805" xr:uid="{00000000-0005-0000-0000-00003D7C0000}"/>
    <cellStyle name="Normal 2 2 2 2 2 53 3" xfId="31806" xr:uid="{00000000-0005-0000-0000-00003E7C0000}"/>
    <cellStyle name="Normal 2 2 2 2 2 53 3 2" xfId="31807" xr:uid="{00000000-0005-0000-0000-00003F7C0000}"/>
    <cellStyle name="Normal 2 2 2 2 2 53 4" xfId="31808" xr:uid="{00000000-0005-0000-0000-0000407C0000}"/>
    <cellStyle name="Normal 2 2 2 2 2 54" xfId="31809" xr:uid="{00000000-0005-0000-0000-0000417C0000}"/>
    <cellStyle name="Normal 2 2 2 2 2 54 2" xfId="31810" xr:uid="{00000000-0005-0000-0000-0000427C0000}"/>
    <cellStyle name="Normal 2 2 2 2 2 54 2 2" xfId="31811" xr:uid="{00000000-0005-0000-0000-0000437C0000}"/>
    <cellStyle name="Normal 2 2 2 2 2 54 3" xfId="31812" xr:uid="{00000000-0005-0000-0000-0000447C0000}"/>
    <cellStyle name="Normal 2 2 2 2 2 55" xfId="31813" xr:uid="{00000000-0005-0000-0000-0000457C0000}"/>
    <cellStyle name="Normal 2 2 2 2 2 55 2" xfId="31814" xr:uid="{00000000-0005-0000-0000-0000467C0000}"/>
    <cellStyle name="Normal 2 2 2 2 2 55 2 2" xfId="31815" xr:uid="{00000000-0005-0000-0000-0000477C0000}"/>
    <cellStyle name="Normal 2 2 2 2 2 55 2 2 2" xfId="31816" xr:uid="{00000000-0005-0000-0000-0000487C0000}"/>
    <cellStyle name="Normal 2 2 2 2 2 55 2 2 2 2" xfId="31817" xr:uid="{00000000-0005-0000-0000-0000497C0000}"/>
    <cellStyle name="Normal 2 2 2 2 2 55 2 3" xfId="31818" xr:uid="{00000000-0005-0000-0000-00004A7C0000}"/>
    <cellStyle name="Normal 2 2 2 2 2 55 3" xfId="31819" xr:uid="{00000000-0005-0000-0000-00004B7C0000}"/>
    <cellStyle name="Normal 2 2 2 2 2 55 4" xfId="31820" xr:uid="{00000000-0005-0000-0000-00004C7C0000}"/>
    <cellStyle name="Normal 2 2 2 2 2 55 5" xfId="31821" xr:uid="{00000000-0005-0000-0000-00004D7C0000}"/>
    <cellStyle name="Normal 2 2 2 2 2 55 6" xfId="31822" xr:uid="{00000000-0005-0000-0000-00004E7C0000}"/>
    <cellStyle name="Normal 2 2 2 2 2 55 7" xfId="31823" xr:uid="{00000000-0005-0000-0000-00004F7C0000}"/>
    <cellStyle name="Normal 2 2 2 2 2 56" xfId="31824" xr:uid="{00000000-0005-0000-0000-0000507C0000}"/>
    <cellStyle name="Normal 2 2 2 2 2 56 2" xfId="31825" xr:uid="{00000000-0005-0000-0000-0000517C0000}"/>
    <cellStyle name="Normal 2 2 2 2 2 57" xfId="31826" xr:uid="{00000000-0005-0000-0000-0000527C0000}"/>
    <cellStyle name="Normal 2 2 2 2 2 57 2" xfId="31827" xr:uid="{00000000-0005-0000-0000-0000537C0000}"/>
    <cellStyle name="Normal 2 2 2 2 2 58" xfId="31828" xr:uid="{00000000-0005-0000-0000-0000547C0000}"/>
    <cellStyle name="Normal 2 2 2 2 2 58 2" xfId="31829" xr:uid="{00000000-0005-0000-0000-0000557C0000}"/>
    <cellStyle name="Normal 2 2 2 2 2 59" xfId="31830" xr:uid="{00000000-0005-0000-0000-0000567C0000}"/>
    <cellStyle name="Normal 2 2 2 2 2 59 2" xfId="31831" xr:uid="{00000000-0005-0000-0000-0000577C0000}"/>
    <cellStyle name="Normal 2 2 2 2 2 6" xfId="31832" xr:uid="{00000000-0005-0000-0000-0000587C0000}"/>
    <cellStyle name="Normal 2 2 2 2 2 6 2" xfId="31833" xr:uid="{00000000-0005-0000-0000-0000597C0000}"/>
    <cellStyle name="Normal 2 2 2 2 2 60" xfId="31834" xr:uid="{00000000-0005-0000-0000-00005A7C0000}"/>
    <cellStyle name="Normal 2 2 2 2 2 60 2" xfId="31835" xr:uid="{00000000-0005-0000-0000-00005B7C0000}"/>
    <cellStyle name="Normal 2 2 2 2 2 61" xfId="31836" xr:uid="{00000000-0005-0000-0000-00005C7C0000}"/>
    <cellStyle name="Normal 2 2 2 2 2 61 2" xfId="31837" xr:uid="{00000000-0005-0000-0000-00005D7C0000}"/>
    <cellStyle name="Normal 2 2 2 2 2 62" xfId="31838" xr:uid="{00000000-0005-0000-0000-00005E7C0000}"/>
    <cellStyle name="Normal 2 2 2 2 2 62 2" xfId="31839" xr:uid="{00000000-0005-0000-0000-00005F7C0000}"/>
    <cellStyle name="Normal 2 2 2 2 2 63" xfId="31840" xr:uid="{00000000-0005-0000-0000-0000607C0000}"/>
    <cellStyle name="Normal 2 2 2 2 2 63 2" xfId="31841" xr:uid="{00000000-0005-0000-0000-0000617C0000}"/>
    <cellStyle name="Normal 2 2 2 2 2 64" xfId="31842" xr:uid="{00000000-0005-0000-0000-0000627C0000}"/>
    <cellStyle name="Normal 2 2 2 2 2 64 2" xfId="31843" xr:uid="{00000000-0005-0000-0000-0000637C0000}"/>
    <cellStyle name="Normal 2 2 2 2 2 65" xfId="31844" xr:uid="{00000000-0005-0000-0000-0000647C0000}"/>
    <cellStyle name="Normal 2 2 2 2 2 65 2" xfId="31845" xr:uid="{00000000-0005-0000-0000-0000657C0000}"/>
    <cellStyle name="Normal 2 2 2 2 2 66" xfId="31846" xr:uid="{00000000-0005-0000-0000-0000667C0000}"/>
    <cellStyle name="Normal 2 2 2 2 2 66 2" xfId="31847" xr:uid="{00000000-0005-0000-0000-0000677C0000}"/>
    <cellStyle name="Normal 2 2 2 2 2 67" xfId="31848" xr:uid="{00000000-0005-0000-0000-0000687C0000}"/>
    <cellStyle name="Normal 2 2 2 2 2 67 2" xfId="31849" xr:uid="{00000000-0005-0000-0000-0000697C0000}"/>
    <cellStyle name="Normal 2 2 2 2 2 68" xfId="31850" xr:uid="{00000000-0005-0000-0000-00006A7C0000}"/>
    <cellStyle name="Normal 2 2 2 2 2 68 2" xfId="31851" xr:uid="{00000000-0005-0000-0000-00006B7C0000}"/>
    <cellStyle name="Normal 2 2 2 2 2 69" xfId="31852" xr:uid="{00000000-0005-0000-0000-00006C7C0000}"/>
    <cellStyle name="Normal 2 2 2 2 2 69 2" xfId="31853" xr:uid="{00000000-0005-0000-0000-00006D7C0000}"/>
    <cellStyle name="Normal 2 2 2 2 2 7" xfId="31854" xr:uid="{00000000-0005-0000-0000-00006E7C0000}"/>
    <cellStyle name="Normal 2 2 2 2 2 7 2" xfId="31855" xr:uid="{00000000-0005-0000-0000-00006F7C0000}"/>
    <cellStyle name="Normal 2 2 2 2 2 70" xfId="31856" xr:uid="{00000000-0005-0000-0000-0000707C0000}"/>
    <cellStyle name="Normal 2 2 2 2 2 70 2" xfId="31857" xr:uid="{00000000-0005-0000-0000-0000717C0000}"/>
    <cellStyle name="Normal 2 2 2 2 2 71" xfId="31858" xr:uid="{00000000-0005-0000-0000-0000727C0000}"/>
    <cellStyle name="Normal 2 2 2 2 2 71 2" xfId="31859" xr:uid="{00000000-0005-0000-0000-0000737C0000}"/>
    <cellStyle name="Normal 2 2 2 2 2 72" xfId="31860" xr:uid="{00000000-0005-0000-0000-0000747C0000}"/>
    <cellStyle name="Normal 2 2 2 2 2 72 2" xfId="31861" xr:uid="{00000000-0005-0000-0000-0000757C0000}"/>
    <cellStyle name="Normal 2 2 2 2 2 73" xfId="31862" xr:uid="{00000000-0005-0000-0000-0000767C0000}"/>
    <cellStyle name="Normal 2 2 2 2 2 73 2" xfId="31863" xr:uid="{00000000-0005-0000-0000-0000777C0000}"/>
    <cellStyle name="Normal 2 2 2 2 2 74" xfId="31864" xr:uid="{00000000-0005-0000-0000-0000787C0000}"/>
    <cellStyle name="Normal 2 2 2 2 2 74 2" xfId="31865" xr:uid="{00000000-0005-0000-0000-0000797C0000}"/>
    <cellStyle name="Normal 2 2 2 2 2 75" xfId="31866" xr:uid="{00000000-0005-0000-0000-00007A7C0000}"/>
    <cellStyle name="Normal 2 2 2 2 2 75 2" xfId="31867" xr:uid="{00000000-0005-0000-0000-00007B7C0000}"/>
    <cellStyle name="Normal 2 2 2 2 2 76" xfId="31868" xr:uid="{00000000-0005-0000-0000-00007C7C0000}"/>
    <cellStyle name="Normal 2 2 2 2 2 76 2" xfId="31869" xr:uid="{00000000-0005-0000-0000-00007D7C0000}"/>
    <cellStyle name="Normal 2 2 2 2 2 77" xfId="31870" xr:uid="{00000000-0005-0000-0000-00007E7C0000}"/>
    <cellStyle name="Normal 2 2 2 2 2 77 2" xfId="31871" xr:uid="{00000000-0005-0000-0000-00007F7C0000}"/>
    <cellStyle name="Normal 2 2 2 2 2 78" xfId="31872" xr:uid="{00000000-0005-0000-0000-0000807C0000}"/>
    <cellStyle name="Normal 2 2 2 2 2 78 2" xfId="31873" xr:uid="{00000000-0005-0000-0000-0000817C0000}"/>
    <cellStyle name="Normal 2 2 2 2 2 79" xfId="31874" xr:uid="{00000000-0005-0000-0000-0000827C0000}"/>
    <cellStyle name="Normal 2 2 2 2 2 79 2" xfId="31875" xr:uid="{00000000-0005-0000-0000-0000837C0000}"/>
    <cellStyle name="Normal 2 2 2 2 2 8" xfId="31876" xr:uid="{00000000-0005-0000-0000-0000847C0000}"/>
    <cellStyle name="Normal 2 2 2 2 2 8 2" xfId="31877" xr:uid="{00000000-0005-0000-0000-0000857C0000}"/>
    <cellStyle name="Normal 2 2 2 2 2 80" xfId="31878" xr:uid="{00000000-0005-0000-0000-0000867C0000}"/>
    <cellStyle name="Normal 2 2 2 2 2 80 2" xfId="31879" xr:uid="{00000000-0005-0000-0000-0000877C0000}"/>
    <cellStyle name="Normal 2 2 2 2 2 80 2 2" xfId="31880" xr:uid="{00000000-0005-0000-0000-0000887C0000}"/>
    <cellStyle name="Normal 2 2 2 2 2 80 3" xfId="31881" xr:uid="{00000000-0005-0000-0000-0000897C0000}"/>
    <cellStyle name="Normal 2 2 2 2 2 81" xfId="31882" xr:uid="{00000000-0005-0000-0000-00008A7C0000}"/>
    <cellStyle name="Normal 2 2 2 2 2 81 2" xfId="31883" xr:uid="{00000000-0005-0000-0000-00008B7C0000}"/>
    <cellStyle name="Normal 2 2 2 2 2 82" xfId="31884" xr:uid="{00000000-0005-0000-0000-00008C7C0000}"/>
    <cellStyle name="Normal 2 2 2 2 2 82 2" xfId="31885" xr:uid="{00000000-0005-0000-0000-00008D7C0000}"/>
    <cellStyle name="Normal 2 2 2 2 2 83" xfId="31886" xr:uid="{00000000-0005-0000-0000-00008E7C0000}"/>
    <cellStyle name="Normal 2 2 2 2 2 84" xfId="31887" xr:uid="{00000000-0005-0000-0000-00008F7C0000}"/>
    <cellStyle name="Normal 2 2 2 2 2 85" xfId="31888" xr:uid="{00000000-0005-0000-0000-0000907C0000}"/>
    <cellStyle name="Normal 2 2 2 2 2 86" xfId="31889" xr:uid="{00000000-0005-0000-0000-0000917C0000}"/>
    <cellStyle name="Normal 2 2 2 2 2 87" xfId="31890" xr:uid="{00000000-0005-0000-0000-0000927C0000}"/>
    <cellStyle name="Normal 2 2 2 2 2 88" xfId="31891" xr:uid="{00000000-0005-0000-0000-0000937C0000}"/>
    <cellStyle name="Normal 2 2 2 2 2 89" xfId="31892" xr:uid="{00000000-0005-0000-0000-0000947C0000}"/>
    <cellStyle name="Normal 2 2 2 2 2 9" xfId="31893" xr:uid="{00000000-0005-0000-0000-0000957C0000}"/>
    <cellStyle name="Normal 2 2 2 2 2 9 2" xfId="31894" xr:uid="{00000000-0005-0000-0000-0000967C0000}"/>
    <cellStyle name="Normal 2 2 2 2 2 9 2 2" xfId="31895" xr:uid="{00000000-0005-0000-0000-0000977C0000}"/>
    <cellStyle name="Normal 2 2 2 2 2 9 2 2 2" xfId="31896" xr:uid="{00000000-0005-0000-0000-0000987C0000}"/>
    <cellStyle name="Normal 2 2 2 2 2 9 2 2 2 2" xfId="31897" xr:uid="{00000000-0005-0000-0000-0000997C0000}"/>
    <cellStyle name="Normal 2 2 2 2 2 9 2 2 3" xfId="31898" xr:uid="{00000000-0005-0000-0000-00009A7C0000}"/>
    <cellStyle name="Normal 2 2 2 2 2 9 2 3" xfId="31899" xr:uid="{00000000-0005-0000-0000-00009B7C0000}"/>
    <cellStyle name="Normal 2 2 2 2 2 9 2 3 2" xfId="31900" xr:uid="{00000000-0005-0000-0000-00009C7C0000}"/>
    <cellStyle name="Normal 2 2 2 2 2 9 2 4" xfId="31901" xr:uid="{00000000-0005-0000-0000-00009D7C0000}"/>
    <cellStyle name="Normal 2 2 2 2 2 9 3" xfId="31902" xr:uid="{00000000-0005-0000-0000-00009E7C0000}"/>
    <cellStyle name="Normal 2 2 2 2 2 9 3 2" xfId="31903" xr:uid="{00000000-0005-0000-0000-00009F7C0000}"/>
    <cellStyle name="Normal 2 2 2 2 2 9 4" xfId="31904" xr:uid="{00000000-0005-0000-0000-0000A07C0000}"/>
    <cellStyle name="Normal 2 2 2 2 2 9 4 2" xfId="31905" xr:uid="{00000000-0005-0000-0000-0000A17C0000}"/>
    <cellStyle name="Normal 2 2 2 2 2 9 4 2 2" xfId="31906" xr:uid="{00000000-0005-0000-0000-0000A27C0000}"/>
    <cellStyle name="Normal 2 2 2 2 2 9 4 3" xfId="31907" xr:uid="{00000000-0005-0000-0000-0000A37C0000}"/>
    <cellStyle name="Normal 2 2 2 2 2 9 5" xfId="31908" xr:uid="{00000000-0005-0000-0000-0000A47C0000}"/>
    <cellStyle name="Normal 2 2 2 2 2 90" xfId="31909" xr:uid="{00000000-0005-0000-0000-0000A57C0000}"/>
    <cellStyle name="Normal 2 2 2 2 2 91" xfId="31910" xr:uid="{00000000-0005-0000-0000-0000A67C0000}"/>
    <cellStyle name="Normal 2 2 2 2 2 92" xfId="31911" xr:uid="{00000000-0005-0000-0000-0000A77C0000}"/>
    <cellStyle name="Normal 2 2 2 2 2 93" xfId="31912" xr:uid="{00000000-0005-0000-0000-0000A87C0000}"/>
    <cellStyle name="Normal 2 2 2 2 2 94" xfId="31913" xr:uid="{00000000-0005-0000-0000-0000A97C0000}"/>
    <cellStyle name="Normal 2 2 2 2 2 95" xfId="31914" xr:uid="{00000000-0005-0000-0000-0000AA7C0000}"/>
    <cellStyle name="Normal 2 2 2 2 2 96" xfId="31915" xr:uid="{00000000-0005-0000-0000-0000AB7C0000}"/>
    <cellStyle name="Normal 2 2 2 2 2 97" xfId="31916" xr:uid="{00000000-0005-0000-0000-0000AC7C0000}"/>
    <cellStyle name="Normal 2 2 2 2 2 98" xfId="31917" xr:uid="{00000000-0005-0000-0000-0000AD7C0000}"/>
    <cellStyle name="Normal 2 2 2 2 2 99" xfId="31918" xr:uid="{00000000-0005-0000-0000-0000AE7C0000}"/>
    <cellStyle name="Normal 2 2 2 2 20" xfId="31919" xr:uid="{00000000-0005-0000-0000-0000AF7C0000}"/>
    <cellStyle name="Normal 2 2 2 2 20 2" xfId="31920" xr:uid="{00000000-0005-0000-0000-0000B07C0000}"/>
    <cellStyle name="Normal 2 2 2 2 21" xfId="31921" xr:uid="{00000000-0005-0000-0000-0000B17C0000}"/>
    <cellStyle name="Normal 2 2 2 2 21 2" xfId="31922" xr:uid="{00000000-0005-0000-0000-0000B27C0000}"/>
    <cellStyle name="Normal 2 2 2 2 22" xfId="31923" xr:uid="{00000000-0005-0000-0000-0000B37C0000}"/>
    <cellStyle name="Normal 2 2 2 2 22 2" xfId="31924" xr:uid="{00000000-0005-0000-0000-0000B47C0000}"/>
    <cellStyle name="Normal 2 2 2 2 23" xfId="31925" xr:uid="{00000000-0005-0000-0000-0000B57C0000}"/>
    <cellStyle name="Normal 2 2 2 2 23 2" xfId="31926" xr:uid="{00000000-0005-0000-0000-0000B67C0000}"/>
    <cellStyle name="Normal 2 2 2 2 24" xfId="31927" xr:uid="{00000000-0005-0000-0000-0000B77C0000}"/>
    <cellStyle name="Normal 2 2 2 2 24 2" xfId="31928" xr:uid="{00000000-0005-0000-0000-0000B87C0000}"/>
    <cellStyle name="Normal 2 2 2 2 25" xfId="31929" xr:uid="{00000000-0005-0000-0000-0000B97C0000}"/>
    <cellStyle name="Normal 2 2 2 2 25 2" xfId="31930" xr:uid="{00000000-0005-0000-0000-0000BA7C0000}"/>
    <cellStyle name="Normal 2 2 2 2 26" xfId="31931" xr:uid="{00000000-0005-0000-0000-0000BB7C0000}"/>
    <cellStyle name="Normal 2 2 2 2 26 2" xfId="31932" xr:uid="{00000000-0005-0000-0000-0000BC7C0000}"/>
    <cellStyle name="Normal 2 2 2 2 27" xfId="31933" xr:uid="{00000000-0005-0000-0000-0000BD7C0000}"/>
    <cellStyle name="Normal 2 2 2 2 27 2" xfId="31934" xr:uid="{00000000-0005-0000-0000-0000BE7C0000}"/>
    <cellStyle name="Normal 2 2 2 2 28" xfId="31935" xr:uid="{00000000-0005-0000-0000-0000BF7C0000}"/>
    <cellStyle name="Normal 2 2 2 2 28 2" xfId="31936" xr:uid="{00000000-0005-0000-0000-0000C07C0000}"/>
    <cellStyle name="Normal 2 2 2 2 29" xfId="31937" xr:uid="{00000000-0005-0000-0000-0000C17C0000}"/>
    <cellStyle name="Normal 2 2 2 2 29 2" xfId="31938" xr:uid="{00000000-0005-0000-0000-0000C27C0000}"/>
    <cellStyle name="Normal 2 2 2 2 3" xfId="31939" xr:uid="{00000000-0005-0000-0000-0000C37C0000}"/>
    <cellStyle name="Normal 2 2 2 2 3 2" xfId="31940" xr:uid="{00000000-0005-0000-0000-0000C47C0000}"/>
    <cellStyle name="Normal 2 2 2 2 30" xfId="31941" xr:uid="{00000000-0005-0000-0000-0000C57C0000}"/>
    <cellStyle name="Normal 2 2 2 2 30 2" xfId="31942" xr:uid="{00000000-0005-0000-0000-0000C67C0000}"/>
    <cellStyle name="Normal 2 2 2 2 31" xfId="31943" xr:uid="{00000000-0005-0000-0000-0000C77C0000}"/>
    <cellStyle name="Normal 2 2 2 2 31 2" xfId="31944" xr:uid="{00000000-0005-0000-0000-0000C87C0000}"/>
    <cellStyle name="Normal 2 2 2 2 32" xfId="31945" xr:uid="{00000000-0005-0000-0000-0000C97C0000}"/>
    <cellStyle name="Normal 2 2 2 2 32 2" xfId="31946" xr:uid="{00000000-0005-0000-0000-0000CA7C0000}"/>
    <cellStyle name="Normal 2 2 2 2 33" xfId="31947" xr:uid="{00000000-0005-0000-0000-0000CB7C0000}"/>
    <cellStyle name="Normal 2 2 2 2 33 2" xfId="31948" xr:uid="{00000000-0005-0000-0000-0000CC7C0000}"/>
    <cellStyle name="Normal 2 2 2 2 34" xfId="31949" xr:uid="{00000000-0005-0000-0000-0000CD7C0000}"/>
    <cellStyle name="Normal 2 2 2 2 34 2" xfId="31950" xr:uid="{00000000-0005-0000-0000-0000CE7C0000}"/>
    <cellStyle name="Normal 2 2 2 2 35" xfId="31951" xr:uid="{00000000-0005-0000-0000-0000CF7C0000}"/>
    <cellStyle name="Normal 2 2 2 2 35 2" xfId="31952" xr:uid="{00000000-0005-0000-0000-0000D07C0000}"/>
    <cellStyle name="Normal 2 2 2 2 36" xfId="31953" xr:uid="{00000000-0005-0000-0000-0000D17C0000}"/>
    <cellStyle name="Normal 2 2 2 2 36 2" xfId="31954" xr:uid="{00000000-0005-0000-0000-0000D27C0000}"/>
    <cellStyle name="Normal 2 2 2 2 37" xfId="31955" xr:uid="{00000000-0005-0000-0000-0000D37C0000}"/>
    <cellStyle name="Normal 2 2 2 2 37 2" xfId="31956" xr:uid="{00000000-0005-0000-0000-0000D47C0000}"/>
    <cellStyle name="Normal 2 2 2 2 38" xfId="31957" xr:uid="{00000000-0005-0000-0000-0000D57C0000}"/>
    <cellStyle name="Normal 2 2 2 2 38 2" xfId="31958" xr:uid="{00000000-0005-0000-0000-0000D67C0000}"/>
    <cellStyle name="Normal 2 2 2 2 39" xfId="31959" xr:uid="{00000000-0005-0000-0000-0000D77C0000}"/>
    <cellStyle name="Normal 2 2 2 2 39 2" xfId="31960" xr:uid="{00000000-0005-0000-0000-0000D87C0000}"/>
    <cellStyle name="Normal 2 2 2 2 4" xfId="31961" xr:uid="{00000000-0005-0000-0000-0000D97C0000}"/>
    <cellStyle name="Normal 2 2 2 2 4 2" xfId="31962" xr:uid="{00000000-0005-0000-0000-0000DA7C0000}"/>
    <cellStyle name="Normal 2 2 2 2 40" xfId="31963" xr:uid="{00000000-0005-0000-0000-0000DB7C0000}"/>
    <cellStyle name="Normal 2 2 2 2 40 2" xfId="31964" xr:uid="{00000000-0005-0000-0000-0000DC7C0000}"/>
    <cellStyle name="Normal 2 2 2 2 41" xfId="31965" xr:uid="{00000000-0005-0000-0000-0000DD7C0000}"/>
    <cellStyle name="Normal 2 2 2 2 41 2" xfId="31966" xr:uid="{00000000-0005-0000-0000-0000DE7C0000}"/>
    <cellStyle name="Normal 2 2 2 2 42" xfId="31967" xr:uid="{00000000-0005-0000-0000-0000DF7C0000}"/>
    <cellStyle name="Normal 2 2 2 2 42 2" xfId="31968" xr:uid="{00000000-0005-0000-0000-0000E07C0000}"/>
    <cellStyle name="Normal 2 2 2 2 43" xfId="31969" xr:uid="{00000000-0005-0000-0000-0000E17C0000}"/>
    <cellStyle name="Normal 2 2 2 2 43 2" xfId="31970" xr:uid="{00000000-0005-0000-0000-0000E27C0000}"/>
    <cellStyle name="Normal 2 2 2 2 44" xfId="31971" xr:uid="{00000000-0005-0000-0000-0000E37C0000}"/>
    <cellStyle name="Normal 2 2 2 2 44 2" xfId="31972" xr:uid="{00000000-0005-0000-0000-0000E47C0000}"/>
    <cellStyle name="Normal 2 2 2 2 45" xfId="31973" xr:uid="{00000000-0005-0000-0000-0000E57C0000}"/>
    <cellStyle name="Normal 2 2 2 2 45 2" xfId="31974" xr:uid="{00000000-0005-0000-0000-0000E67C0000}"/>
    <cellStyle name="Normal 2 2 2 2 46" xfId="31975" xr:uid="{00000000-0005-0000-0000-0000E77C0000}"/>
    <cellStyle name="Normal 2 2 2 2 46 2" xfId="31976" xr:uid="{00000000-0005-0000-0000-0000E87C0000}"/>
    <cellStyle name="Normal 2 2 2 2 47" xfId="31977" xr:uid="{00000000-0005-0000-0000-0000E97C0000}"/>
    <cellStyle name="Normal 2 2 2 2 47 2" xfId="31978" xr:uid="{00000000-0005-0000-0000-0000EA7C0000}"/>
    <cellStyle name="Normal 2 2 2 2 48" xfId="31979" xr:uid="{00000000-0005-0000-0000-0000EB7C0000}"/>
    <cellStyle name="Normal 2 2 2 2 48 2" xfId="31980" xr:uid="{00000000-0005-0000-0000-0000EC7C0000}"/>
    <cellStyle name="Normal 2 2 2 2 49" xfId="31981" xr:uid="{00000000-0005-0000-0000-0000ED7C0000}"/>
    <cellStyle name="Normal 2 2 2 2 49 2" xfId="31982" xr:uid="{00000000-0005-0000-0000-0000EE7C0000}"/>
    <cellStyle name="Normal 2 2 2 2 5" xfId="31983" xr:uid="{00000000-0005-0000-0000-0000EF7C0000}"/>
    <cellStyle name="Normal 2 2 2 2 5 2" xfId="31984" xr:uid="{00000000-0005-0000-0000-0000F07C0000}"/>
    <cellStyle name="Normal 2 2 2 2 50" xfId="31985" xr:uid="{00000000-0005-0000-0000-0000F17C0000}"/>
    <cellStyle name="Normal 2 2 2 2 50 2" xfId="31986" xr:uid="{00000000-0005-0000-0000-0000F27C0000}"/>
    <cellStyle name="Normal 2 2 2 2 51" xfId="31987" xr:uid="{00000000-0005-0000-0000-0000F37C0000}"/>
    <cellStyle name="Normal 2 2 2 2 51 2" xfId="31988" xr:uid="{00000000-0005-0000-0000-0000F47C0000}"/>
    <cellStyle name="Normal 2 2 2 2 52" xfId="31989" xr:uid="{00000000-0005-0000-0000-0000F57C0000}"/>
    <cellStyle name="Normal 2 2 2 2 52 2" xfId="31990" xr:uid="{00000000-0005-0000-0000-0000F67C0000}"/>
    <cellStyle name="Normal 2 2 2 2 53" xfId="31991" xr:uid="{00000000-0005-0000-0000-0000F77C0000}"/>
    <cellStyle name="Normal 2 2 2 2 53 2" xfId="31992" xr:uid="{00000000-0005-0000-0000-0000F87C0000}"/>
    <cellStyle name="Normal 2 2 2 2 54" xfId="31993" xr:uid="{00000000-0005-0000-0000-0000F97C0000}"/>
    <cellStyle name="Normal 2 2 2 2 54 2" xfId="31994" xr:uid="{00000000-0005-0000-0000-0000FA7C0000}"/>
    <cellStyle name="Normal 2 2 2 2 55" xfId="31995" xr:uid="{00000000-0005-0000-0000-0000FB7C0000}"/>
    <cellStyle name="Normal 2 2 2 2 55 2" xfId="31996" xr:uid="{00000000-0005-0000-0000-0000FC7C0000}"/>
    <cellStyle name="Normal 2 2 2 2 56" xfId="31997" xr:uid="{00000000-0005-0000-0000-0000FD7C0000}"/>
    <cellStyle name="Normal 2 2 2 2 56 2" xfId="31998" xr:uid="{00000000-0005-0000-0000-0000FE7C0000}"/>
    <cellStyle name="Normal 2 2 2 2 57" xfId="31999" xr:uid="{00000000-0005-0000-0000-0000FF7C0000}"/>
    <cellStyle name="Normal 2 2 2 2 57 2" xfId="32000" xr:uid="{00000000-0005-0000-0000-0000007D0000}"/>
    <cellStyle name="Normal 2 2 2 2 58" xfId="32001" xr:uid="{00000000-0005-0000-0000-0000017D0000}"/>
    <cellStyle name="Normal 2 2 2 2 58 2" xfId="32002" xr:uid="{00000000-0005-0000-0000-0000027D0000}"/>
    <cellStyle name="Normal 2 2 2 2 59" xfId="32003" xr:uid="{00000000-0005-0000-0000-0000037D0000}"/>
    <cellStyle name="Normal 2 2 2 2 59 2" xfId="32004" xr:uid="{00000000-0005-0000-0000-0000047D0000}"/>
    <cellStyle name="Normal 2 2 2 2 59 2 2" xfId="32005" xr:uid="{00000000-0005-0000-0000-0000057D0000}"/>
    <cellStyle name="Normal 2 2 2 2 59 2 2 2" xfId="32006" xr:uid="{00000000-0005-0000-0000-0000067D0000}"/>
    <cellStyle name="Normal 2 2 2 2 59 2 3" xfId="32007" xr:uid="{00000000-0005-0000-0000-0000077D0000}"/>
    <cellStyle name="Normal 2 2 2 2 59 3" xfId="32008" xr:uid="{00000000-0005-0000-0000-0000087D0000}"/>
    <cellStyle name="Normal 2 2 2 2 59 3 2" xfId="32009" xr:uid="{00000000-0005-0000-0000-0000097D0000}"/>
    <cellStyle name="Normal 2 2 2 2 59 4" xfId="32010" xr:uid="{00000000-0005-0000-0000-00000A7D0000}"/>
    <cellStyle name="Normal 2 2 2 2 6" xfId="32011" xr:uid="{00000000-0005-0000-0000-00000B7D0000}"/>
    <cellStyle name="Normal 2 2 2 2 6 2" xfId="32012" xr:uid="{00000000-0005-0000-0000-00000C7D0000}"/>
    <cellStyle name="Normal 2 2 2 2 60" xfId="32013" xr:uid="{00000000-0005-0000-0000-00000D7D0000}"/>
    <cellStyle name="Normal 2 2 2 2 60 2" xfId="32014" xr:uid="{00000000-0005-0000-0000-00000E7D0000}"/>
    <cellStyle name="Normal 2 2 2 2 60 2 2" xfId="32015" xr:uid="{00000000-0005-0000-0000-00000F7D0000}"/>
    <cellStyle name="Normal 2 2 2 2 60 3" xfId="32016" xr:uid="{00000000-0005-0000-0000-0000107D0000}"/>
    <cellStyle name="Normal 2 2 2 2 61" xfId="32017" xr:uid="{00000000-0005-0000-0000-0000117D0000}"/>
    <cellStyle name="Normal 2 2 2 2 61 2" xfId="32018" xr:uid="{00000000-0005-0000-0000-0000127D0000}"/>
    <cellStyle name="Normal 2 2 2 2 61 2 2" xfId="32019" xr:uid="{00000000-0005-0000-0000-0000137D0000}"/>
    <cellStyle name="Normal 2 2 2 2 61 2 2 2" xfId="32020" xr:uid="{00000000-0005-0000-0000-0000147D0000}"/>
    <cellStyle name="Normal 2 2 2 2 61 2 2 2 2" xfId="32021" xr:uid="{00000000-0005-0000-0000-0000157D0000}"/>
    <cellStyle name="Normal 2 2 2 2 61 2 3" xfId="32022" xr:uid="{00000000-0005-0000-0000-0000167D0000}"/>
    <cellStyle name="Normal 2 2 2 2 61 3" xfId="32023" xr:uid="{00000000-0005-0000-0000-0000177D0000}"/>
    <cellStyle name="Normal 2 2 2 2 61 4" xfId="32024" xr:uid="{00000000-0005-0000-0000-0000187D0000}"/>
    <cellStyle name="Normal 2 2 2 2 61 5" xfId="32025" xr:uid="{00000000-0005-0000-0000-0000197D0000}"/>
    <cellStyle name="Normal 2 2 2 2 61 6" xfId="32026" xr:uid="{00000000-0005-0000-0000-00001A7D0000}"/>
    <cellStyle name="Normal 2 2 2 2 61 7" xfId="32027" xr:uid="{00000000-0005-0000-0000-00001B7D0000}"/>
    <cellStyle name="Normal 2 2 2 2 62" xfId="32028" xr:uid="{00000000-0005-0000-0000-00001C7D0000}"/>
    <cellStyle name="Normal 2 2 2 2 62 2" xfId="32029" xr:uid="{00000000-0005-0000-0000-00001D7D0000}"/>
    <cellStyle name="Normal 2 2 2 2 63" xfId="32030" xr:uid="{00000000-0005-0000-0000-00001E7D0000}"/>
    <cellStyle name="Normal 2 2 2 2 63 2" xfId="32031" xr:uid="{00000000-0005-0000-0000-00001F7D0000}"/>
    <cellStyle name="Normal 2 2 2 2 64" xfId="32032" xr:uid="{00000000-0005-0000-0000-0000207D0000}"/>
    <cellStyle name="Normal 2 2 2 2 64 2" xfId="32033" xr:uid="{00000000-0005-0000-0000-0000217D0000}"/>
    <cellStyle name="Normal 2 2 2 2 65" xfId="32034" xr:uid="{00000000-0005-0000-0000-0000227D0000}"/>
    <cellStyle name="Normal 2 2 2 2 65 2" xfId="32035" xr:uid="{00000000-0005-0000-0000-0000237D0000}"/>
    <cellStyle name="Normal 2 2 2 2 66" xfId="32036" xr:uid="{00000000-0005-0000-0000-0000247D0000}"/>
    <cellStyle name="Normal 2 2 2 2 66 2" xfId="32037" xr:uid="{00000000-0005-0000-0000-0000257D0000}"/>
    <cellStyle name="Normal 2 2 2 2 67" xfId="32038" xr:uid="{00000000-0005-0000-0000-0000267D0000}"/>
    <cellStyle name="Normal 2 2 2 2 67 2" xfId="32039" xr:uid="{00000000-0005-0000-0000-0000277D0000}"/>
    <cellStyle name="Normal 2 2 2 2 68" xfId="32040" xr:uid="{00000000-0005-0000-0000-0000287D0000}"/>
    <cellStyle name="Normal 2 2 2 2 68 2" xfId="32041" xr:uid="{00000000-0005-0000-0000-0000297D0000}"/>
    <cellStyle name="Normal 2 2 2 2 69" xfId="32042" xr:uid="{00000000-0005-0000-0000-00002A7D0000}"/>
    <cellStyle name="Normal 2 2 2 2 69 2" xfId="32043" xr:uid="{00000000-0005-0000-0000-00002B7D0000}"/>
    <cellStyle name="Normal 2 2 2 2 7" xfId="32044" xr:uid="{00000000-0005-0000-0000-00002C7D0000}"/>
    <cellStyle name="Normal 2 2 2 2 7 2" xfId="32045" xr:uid="{00000000-0005-0000-0000-00002D7D0000}"/>
    <cellStyle name="Normal 2 2 2 2 70" xfId="32046" xr:uid="{00000000-0005-0000-0000-00002E7D0000}"/>
    <cellStyle name="Normal 2 2 2 2 70 2" xfId="32047" xr:uid="{00000000-0005-0000-0000-00002F7D0000}"/>
    <cellStyle name="Normal 2 2 2 2 71" xfId="32048" xr:uid="{00000000-0005-0000-0000-0000307D0000}"/>
    <cellStyle name="Normal 2 2 2 2 71 2" xfId="32049" xr:uid="{00000000-0005-0000-0000-0000317D0000}"/>
    <cellStyle name="Normal 2 2 2 2 72" xfId="32050" xr:uid="{00000000-0005-0000-0000-0000327D0000}"/>
    <cellStyle name="Normal 2 2 2 2 72 2" xfId="32051" xr:uid="{00000000-0005-0000-0000-0000337D0000}"/>
    <cellStyle name="Normal 2 2 2 2 73" xfId="32052" xr:uid="{00000000-0005-0000-0000-0000347D0000}"/>
    <cellStyle name="Normal 2 2 2 2 73 2" xfId="32053" xr:uid="{00000000-0005-0000-0000-0000357D0000}"/>
    <cellStyle name="Normal 2 2 2 2 74" xfId="32054" xr:uid="{00000000-0005-0000-0000-0000367D0000}"/>
    <cellStyle name="Normal 2 2 2 2 74 2" xfId="32055" xr:uid="{00000000-0005-0000-0000-0000377D0000}"/>
    <cellStyle name="Normal 2 2 2 2 75" xfId="32056" xr:uid="{00000000-0005-0000-0000-0000387D0000}"/>
    <cellStyle name="Normal 2 2 2 2 75 2" xfId="32057" xr:uid="{00000000-0005-0000-0000-0000397D0000}"/>
    <cellStyle name="Normal 2 2 2 2 76" xfId="32058" xr:uid="{00000000-0005-0000-0000-00003A7D0000}"/>
    <cellStyle name="Normal 2 2 2 2 76 2" xfId="32059" xr:uid="{00000000-0005-0000-0000-00003B7D0000}"/>
    <cellStyle name="Normal 2 2 2 2 77" xfId="32060" xr:uid="{00000000-0005-0000-0000-00003C7D0000}"/>
    <cellStyle name="Normal 2 2 2 2 77 2" xfId="32061" xr:uid="{00000000-0005-0000-0000-00003D7D0000}"/>
    <cellStyle name="Normal 2 2 2 2 78" xfId="32062" xr:uid="{00000000-0005-0000-0000-00003E7D0000}"/>
    <cellStyle name="Normal 2 2 2 2 78 2" xfId="32063" xr:uid="{00000000-0005-0000-0000-00003F7D0000}"/>
    <cellStyle name="Normal 2 2 2 2 79" xfId="32064" xr:uid="{00000000-0005-0000-0000-0000407D0000}"/>
    <cellStyle name="Normal 2 2 2 2 79 2" xfId="32065" xr:uid="{00000000-0005-0000-0000-0000417D0000}"/>
    <cellStyle name="Normal 2 2 2 2 8" xfId="32066" xr:uid="{00000000-0005-0000-0000-0000427D0000}"/>
    <cellStyle name="Normal 2 2 2 2 8 2" xfId="32067" xr:uid="{00000000-0005-0000-0000-0000437D0000}"/>
    <cellStyle name="Normal 2 2 2 2 80" xfId="32068" xr:uid="{00000000-0005-0000-0000-0000447D0000}"/>
    <cellStyle name="Normal 2 2 2 2 80 2" xfId="32069" xr:uid="{00000000-0005-0000-0000-0000457D0000}"/>
    <cellStyle name="Normal 2 2 2 2 81" xfId="32070" xr:uid="{00000000-0005-0000-0000-0000467D0000}"/>
    <cellStyle name="Normal 2 2 2 2 81 2" xfId="32071" xr:uid="{00000000-0005-0000-0000-0000477D0000}"/>
    <cellStyle name="Normal 2 2 2 2 82" xfId="32072" xr:uid="{00000000-0005-0000-0000-0000487D0000}"/>
    <cellStyle name="Normal 2 2 2 2 82 2" xfId="32073" xr:uid="{00000000-0005-0000-0000-0000497D0000}"/>
    <cellStyle name="Normal 2 2 2 2 83" xfId="32074" xr:uid="{00000000-0005-0000-0000-00004A7D0000}"/>
    <cellStyle name="Normal 2 2 2 2 83 2" xfId="32075" xr:uid="{00000000-0005-0000-0000-00004B7D0000}"/>
    <cellStyle name="Normal 2 2 2 2 84" xfId="32076" xr:uid="{00000000-0005-0000-0000-00004C7D0000}"/>
    <cellStyle name="Normal 2 2 2 2 84 2" xfId="32077" xr:uid="{00000000-0005-0000-0000-00004D7D0000}"/>
    <cellStyle name="Normal 2 2 2 2 85" xfId="32078" xr:uid="{00000000-0005-0000-0000-00004E7D0000}"/>
    <cellStyle name="Normal 2 2 2 2 85 2" xfId="32079" xr:uid="{00000000-0005-0000-0000-00004F7D0000}"/>
    <cellStyle name="Normal 2 2 2 2 86" xfId="32080" xr:uid="{00000000-0005-0000-0000-0000507D0000}"/>
    <cellStyle name="Normal 2 2 2 2 86 2" xfId="32081" xr:uid="{00000000-0005-0000-0000-0000517D0000}"/>
    <cellStyle name="Normal 2 2 2 2 86 2 2" xfId="32082" xr:uid="{00000000-0005-0000-0000-0000527D0000}"/>
    <cellStyle name="Normal 2 2 2 2 86 3" xfId="32083" xr:uid="{00000000-0005-0000-0000-0000537D0000}"/>
    <cellStyle name="Normal 2 2 2 2 87" xfId="32084" xr:uid="{00000000-0005-0000-0000-0000547D0000}"/>
    <cellStyle name="Normal 2 2 2 2 87 2" xfId="32085" xr:uid="{00000000-0005-0000-0000-0000557D0000}"/>
    <cellStyle name="Normal 2 2 2 2 87 3" xfId="32086" xr:uid="{00000000-0005-0000-0000-0000567D0000}"/>
    <cellStyle name="Normal 2 2 2 2 87 4" xfId="32087" xr:uid="{00000000-0005-0000-0000-0000577D0000}"/>
    <cellStyle name="Normal 2 2 2 2 88" xfId="32088" xr:uid="{00000000-0005-0000-0000-0000587D0000}"/>
    <cellStyle name="Normal 2 2 2 2 88 2" xfId="32089" xr:uid="{00000000-0005-0000-0000-0000597D0000}"/>
    <cellStyle name="Normal 2 2 2 2 89" xfId="32090" xr:uid="{00000000-0005-0000-0000-00005A7D0000}"/>
    <cellStyle name="Normal 2 2 2 2 89 2" xfId="32091" xr:uid="{00000000-0005-0000-0000-00005B7D0000}"/>
    <cellStyle name="Normal 2 2 2 2 9" xfId="32092" xr:uid="{00000000-0005-0000-0000-00005C7D0000}"/>
    <cellStyle name="Normal 2 2 2 2 9 10" xfId="32093" xr:uid="{00000000-0005-0000-0000-00005D7D0000}"/>
    <cellStyle name="Normal 2 2 2 2 9 10 2" xfId="32094" xr:uid="{00000000-0005-0000-0000-00005E7D0000}"/>
    <cellStyle name="Normal 2 2 2 2 9 11" xfId="32095" xr:uid="{00000000-0005-0000-0000-00005F7D0000}"/>
    <cellStyle name="Normal 2 2 2 2 9 11 2" xfId="32096" xr:uid="{00000000-0005-0000-0000-0000607D0000}"/>
    <cellStyle name="Normal 2 2 2 2 9 12" xfId="32097" xr:uid="{00000000-0005-0000-0000-0000617D0000}"/>
    <cellStyle name="Normal 2 2 2 2 9 12 2" xfId="32098" xr:uid="{00000000-0005-0000-0000-0000627D0000}"/>
    <cellStyle name="Normal 2 2 2 2 9 13" xfId="32099" xr:uid="{00000000-0005-0000-0000-0000637D0000}"/>
    <cellStyle name="Normal 2 2 2 2 9 13 2" xfId="32100" xr:uid="{00000000-0005-0000-0000-0000647D0000}"/>
    <cellStyle name="Normal 2 2 2 2 9 14" xfId="32101" xr:uid="{00000000-0005-0000-0000-0000657D0000}"/>
    <cellStyle name="Normal 2 2 2 2 9 14 2" xfId="32102" xr:uid="{00000000-0005-0000-0000-0000667D0000}"/>
    <cellStyle name="Normal 2 2 2 2 9 15" xfId="32103" xr:uid="{00000000-0005-0000-0000-0000677D0000}"/>
    <cellStyle name="Normal 2 2 2 2 9 15 2" xfId="32104" xr:uid="{00000000-0005-0000-0000-0000687D0000}"/>
    <cellStyle name="Normal 2 2 2 2 9 16" xfId="32105" xr:uid="{00000000-0005-0000-0000-0000697D0000}"/>
    <cellStyle name="Normal 2 2 2 2 9 16 2" xfId="32106" xr:uid="{00000000-0005-0000-0000-00006A7D0000}"/>
    <cellStyle name="Normal 2 2 2 2 9 17" xfId="32107" xr:uid="{00000000-0005-0000-0000-00006B7D0000}"/>
    <cellStyle name="Normal 2 2 2 2 9 17 2" xfId="32108" xr:uid="{00000000-0005-0000-0000-00006C7D0000}"/>
    <cellStyle name="Normal 2 2 2 2 9 18" xfId="32109" xr:uid="{00000000-0005-0000-0000-00006D7D0000}"/>
    <cellStyle name="Normal 2 2 2 2 9 18 2" xfId="32110" xr:uid="{00000000-0005-0000-0000-00006E7D0000}"/>
    <cellStyle name="Normal 2 2 2 2 9 19" xfId="32111" xr:uid="{00000000-0005-0000-0000-00006F7D0000}"/>
    <cellStyle name="Normal 2 2 2 2 9 19 2" xfId="32112" xr:uid="{00000000-0005-0000-0000-0000707D0000}"/>
    <cellStyle name="Normal 2 2 2 2 9 2" xfId="32113" xr:uid="{00000000-0005-0000-0000-0000717D0000}"/>
    <cellStyle name="Normal 2 2 2 2 9 2 10" xfId="32114" xr:uid="{00000000-0005-0000-0000-0000727D0000}"/>
    <cellStyle name="Normal 2 2 2 2 9 2 10 2" xfId="32115" xr:uid="{00000000-0005-0000-0000-0000737D0000}"/>
    <cellStyle name="Normal 2 2 2 2 9 2 11" xfId="32116" xr:uid="{00000000-0005-0000-0000-0000747D0000}"/>
    <cellStyle name="Normal 2 2 2 2 9 2 11 2" xfId="32117" xr:uid="{00000000-0005-0000-0000-0000757D0000}"/>
    <cellStyle name="Normal 2 2 2 2 9 2 12" xfId="32118" xr:uid="{00000000-0005-0000-0000-0000767D0000}"/>
    <cellStyle name="Normal 2 2 2 2 9 2 12 2" xfId="32119" xr:uid="{00000000-0005-0000-0000-0000777D0000}"/>
    <cellStyle name="Normal 2 2 2 2 9 2 13" xfId="32120" xr:uid="{00000000-0005-0000-0000-0000787D0000}"/>
    <cellStyle name="Normal 2 2 2 2 9 2 13 2" xfId="32121" xr:uid="{00000000-0005-0000-0000-0000797D0000}"/>
    <cellStyle name="Normal 2 2 2 2 9 2 14" xfId="32122" xr:uid="{00000000-0005-0000-0000-00007A7D0000}"/>
    <cellStyle name="Normal 2 2 2 2 9 2 14 2" xfId="32123" xr:uid="{00000000-0005-0000-0000-00007B7D0000}"/>
    <cellStyle name="Normal 2 2 2 2 9 2 15" xfId="32124" xr:uid="{00000000-0005-0000-0000-00007C7D0000}"/>
    <cellStyle name="Normal 2 2 2 2 9 2 15 2" xfId="32125" xr:uid="{00000000-0005-0000-0000-00007D7D0000}"/>
    <cellStyle name="Normal 2 2 2 2 9 2 16" xfId="32126" xr:uid="{00000000-0005-0000-0000-00007E7D0000}"/>
    <cellStyle name="Normal 2 2 2 2 9 2 16 2" xfId="32127" xr:uid="{00000000-0005-0000-0000-00007F7D0000}"/>
    <cellStyle name="Normal 2 2 2 2 9 2 17" xfId="32128" xr:uid="{00000000-0005-0000-0000-0000807D0000}"/>
    <cellStyle name="Normal 2 2 2 2 9 2 17 2" xfId="32129" xr:uid="{00000000-0005-0000-0000-0000817D0000}"/>
    <cellStyle name="Normal 2 2 2 2 9 2 18" xfId="32130" xr:uid="{00000000-0005-0000-0000-0000827D0000}"/>
    <cellStyle name="Normal 2 2 2 2 9 2 18 2" xfId="32131" xr:uid="{00000000-0005-0000-0000-0000837D0000}"/>
    <cellStyle name="Normal 2 2 2 2 9 2 19" xfId="32132" xr:uid="{00000000-0005-0000-0000-0000847D0000}"/>
    <cellStyle name="Normal 2 2 2 2 9 2 19 2" xfId="32133" xr:uid="{00000000-0005-0000-0000-0000857D0000}"/>
    <cellStyle name="Normal 2 2 2 2 9 2 2" xfId="32134" xr:uid="{00000000-0005-0000-0000-0000867D0000}"/>
    <cellStyle name="Normal 2 2 2 2 9 2 2 10" xfId="32135" xr:uid="{00000000-0005-0000-0000-0000877D0000}"/>
    <cellStyle name="Normal 2 2 2 2 9 2 2 10 2" xfId="32136" xr:uid="{00000000-0005-0000-0000-0000887D0000}"/>
    <cellStyle name="Normal 2 2 2 2 9 2 2 11" xfId="32137" xr:uid="{00000000-0005-0000-0000-0000897D0000}"/>
    <cellStyle name="Normal 2 2 2 2 9 2 2 11 2" xfId="32138" xr:uid="{00000000-0005-0000-0000-00008A7D0000}"/>
    <cellStyle name="Normal 2 2 2 2 9 2 2 12" xfId="32139" xr:uid="{00000000-0005-0000-0000-00008B7D0000}"/>
    <cellStyle name="Normal 2 2 2 2 9 2 2 12 2" xfId="32140" xr:uid="{00000000-0005-0000-0000-00008C7D0000}"/>
    <cellStyle name="Normal 2 2 2 2 9 2 2 13" xfId="32141" xr:uid="{00000000-0005-0000-0000-00008D7D0000}"/>
    <cellStyle name="Normal 2 2 2 2 9 2 2 13 2" xfId="32142" xr:uid="{00000000-0005-0000-0000-00008E7D0000}"/>
    <cellStyle name="Normal 2 2 2 2 9 2 2 14" xfId="32143" xr:uid="{00000000-0005-0000-0000-00008F7D0000}"/>
    <cellStyle name="Normal 2 2 2 2 9 2 2 14 2" xfId="32144" xr:uid="{00000000-0005-0000-0000-0000907D0000}"/>
    <cellStyle name="Normal 2 2 2 2 9 2 2 15" xfId="32145" xr:uid="{00000000-0005-0000-0000-0000917D0000}"/>
    <cellStyle name="Normal 2 2 2 2 9 2 2 15 2" xfId="32146" xr:uid="{00000000-0005-0000-0000-0000927D0000}"/>
    <cellStyle name="Normal 2 2 2 2 9 2 2 16" xfId="32147" xr:uid="{00000000-0005-0000-0000-0000937D0000}"/>
    <cellStyle name="Normal 2 2 2 2 9 2 2 16 2" xfId="32148" xr:uid="{00000000-0005-0000-0000-0000947D0000}"/>
    <cellStyle name="Normal 2 2 2 2 9 2 2 17" xfId="32149" xr:uid="{00000000-0005-0000-0000-0000957D0000}"/>
    <cellStyle name="Normal 2 2 2 2 9 2 2 17 2" xfId="32150" xr:uid="{00000000-0005-0000-0000-0000967D0000}"/>
    <cellStyle name="Normal 2 2 2 2 9 2 2 18" xfId="32151" xr:uid="{00000000-0005-0000-0000-0000977D0000}"/>
    <cellStyle name="Normal 2 2 2 2 9 2 2 18 2" xfId="32152" xr:uid="{00000000-0005-0000-0000-0000987D0000}"/>
    <cellStyle name="Normal 2 2 2 2 9 2 2 18 2 2" xfId="32153" xr:uid="{00000000-0005-0000-0000-0000997D0000}"/>
    <cellStyle name="Normal 2 2 2 2 9 2 2 18 3" xfId="32154" xr:uid="{00000000-0005-0000-0000-00009A7D0000}"/>
    <cellStyle name="Normal 2 2 2 2 9 2 2 18 4" xfId="32155" xr:uid="{00000000-0005-0000-0000-00009B7D0000}"/>
    <cellStyle name="Normal 2 2 2 2 9 2 2 19" xfId="32156" xr:uid="{00000000-0005-0000-0000-00009C7D0000}"/>
    <cellStyle name="Normal 2 2 2 2 9 2 2 19 2" xfId="32157" xr:uid="{00000000-0005-0000-0000-00009D7D0000}"/>
    <cellStyle name="Normal 2 2 2 2 9 2 2 2" xfId="32158" xr:uid="{00000000-0005-0000-0000-00009E7D0000}"/>
    <cellStyle name="Normal 2 2 2 2 9 2 2 2 10" xfId="32159" xr:uid="{00000000-0005-0000-0000-00009F7D0000}"/>
    <cellStyle name="Normal 2 2 2 2 9 2 2 2 10 2" xfId="32160" xr:uid="{00000000-0005-0000-0000-0000A07D0000}"/>
    <cellStyle name="Normal 2 2 2 2 9 2 2 2 11" xfId="32161" xr:uid="{00000000-0005-0000-0000-0000A17D0000}"/>
    <cellStyle name="Normal 2 2 2 2 9 2 2 2 11 2" xfId="32162" xr:uid="{00000000-0005-0000-0000-0000A27D0000}"/>
    <cellStyle name="Normal 2 2 2 2 9 2 2 2 12" xfId="32163" xr:uid="{00000000-0005-0000-0000-0000A37D0000}"/>
    <cellStyle name="Normal 2 2 2 2 9 2 2 2 12 2" xfId="32164" xr:uid="{00000000-0005-0000-0000-0000A47D0000}"/>
    <cellStyle name="Normal 2 2 2 2 9 2 2 2 13" xfId="32165" xr:uid="{00000000-0005-0000-0000-0000A57D0000}"/>
    <cellStyle name="Normal 2 2 2 2 9 2 2 2 13 2" xfId="32166" xr:uid="{00000000-0005-0000-0000-0000A67D0000}"/>
    <cellStyle name="Normal 2 2 2 2 9 2 2 2 14" xfId="32167" xr:uid="{00000000-0005-0000-0000-0000A77D0000}"/>
    <cellStyle name="Normal 2 2 2 2 9 2 2 2 14 2" xfId="32168" xr:uid="{00000000-0005-0000-0000-0000A87D0000}"/>
    <cellStyle name="Normal 2 2 2 2 9 2 2 2 15" xfId="32169" xr:uid="{00000000-0005-0000-0000-0000A97D0000}"/>
    <cellStyle name="Normal 2 2 2 2 9 2 2 2 15 2" xfId="32170" xr:uid="{00000000-0005-0000-0000-0000AA7D0000}"/>
    <cellStyle name="Normal 2 2 2 2 9 2 2 2 16" xfId="32171" xr:uid="{00000000-0005-0000-0000-0000AB7D0000}"/>
    <cellStyle name="Normal 2 2 2 2 9 2 2 2 16 2" xfId="32172" xr:uid="{00000000-0005-0000-0000-0000AC7D0000}"/>
    <cellStyle name="Normal 2 2 2 2 9 2 2 2 16 2 2" xfId="32173" xr:uid="{00000000-0005-0000-0000-0000AD7D0000}"/>
    <cellStyle name="Normal 2 2 2 2 9 2 2 2 16 3" xfId="32174" xr:uid="{00000000-0005-0000-0000-0000AE7D0000}"/>
    <cellStyle name="Normal 2 2 2 2 9 2 2 2 16 4" xfId="32175" xr:uid="{00000000-0005-0000-0000-0000AF7D0000}"/>
    <cellStyle name="Normal 2 2 2 2 9 2 2 2 17" xfId="32176" xr:uid="{00000000-0005-0000-0000-0000B07D0000}"/>
    <cellStyle name="Normal 2 2 2 2 9 2 2 2 17 2" xfId="32177" xr:uid="{00000000-0005-0000-0000-0000B17D0000}"/>
    <cellStyle name="Normal 2 2 2 2 9 2 2 2 18" xfId="32178" xr:uid="{00000000-0005-0000-0000-0000B27D0000}"/>
    <cellStyle name="Normal 2 2 2 2 9 2 2 2 2" xfId="32179" xr:uid="{00000000-0005-0000-0000-0000B37D0000}"/>
    <cellStyle name="Normal 2 2 2 2 9 2 2 2 2 2" xfId="32180" xr:uid="{00000000-0005-0000-0000-0000B47D0000}"/>
    <cellStyle name="Normal 2 2 2 2 9 2 2 2 2 2 2" xfId="32181" xr:uid="{00000000-0005-0000-0000-0000B57D0000}"/>
    <cellStyle name="Normal 2 2 2 2 9 2 2 2 2 2 2 2" xfId="32182" xr:uid="{00000000-0005-0000-0000-0000B67D0000}"/>
    <cellStyle name="Normal 2 2 2 2 9 2 2 2 2 2 2 2 2" xfId="32183" xr:uid="{00000000-0005-0000-0000-0000B77D0000}"/>
    <cellStyle name="Normal 2 2 2 2 9 2 2 2 2 2 2 3" xfId="32184" xr:uid="{00000000-0005-0000-0000-0000B87D0000}"/>
    <cellStyle name="Normal 2 2 2 2 9 2 2 2 2 2 2 4" xfId="32185" xr:uid="{00000000-0005-0000-0000-0000B97D0000}"/>
    <cellStyle name="Normal 2 2 2 2 9 2 2 2 2 2 3" xfId="32186" xr:uid="{00000000-0005-0000-0000-0000BA7D0000}"/>
    <cellStyle name="Normal 2 2 2 2 9 2 2 2 2 2 3 2" xfId="32187" xr:uid="{00000000-0005-0000-0000-0000BB7D0000}"/>
    <cellStyle name="Normal 2 2 2 2 9 2 2 2 2 2 4" xfId="32188" xr:uid="{00000000-0005-0000-0000-0000BC7D0000}"/>
    <cellStyle name="Normal 2 2 2 2 9 2 2 2 2 2 4 2" xfId="32189" xr:uid="{00000000-0005-0000-0000-0000BD7D0000}"/>
    <cellStyle name="Normal 2 2 2 2 9 2 2 2 2 2 5" xfId="32190" xr:uid="{00000000-0005-0000-0000-0000BE7D0000}"/>
    <cellStyle name="Normal 2 2 2 2 9 2 2 2 2 3" xfId="32191" xr:uid="{00000000-0005-0000-0000-0000BF7D0000}"/>
    <cellStyle name="Normal 2 2 2 2 9 2 2 2 2 3 2" xfId="32192" xr:uid="{00000000-0005-0000-0000-0000C07D0000}"/>
    <cellStyle name="Normal 2 2 2 2 9 2 2 2 2 4" xfId="32193" xr:uid="{00000000-0005-0000-0000-0000C17D0000}"/>
    <cellStyle name="Normal 2 2 2 2 9 2 2 2 2 4 2" xfId="32194" xr:uid="{00000000-0005-0000-0000-0000C27D0000}"/>
    <cellStyle name="Normal 2 2 2 2 9 2 2 2 2 5" xfId="32195" xr:uid="{00000000-0005-0000-0000-0000C37D0000}"/>
    <cellStyle name="Normal 2 2 2 2 9 2 2 2 2 5 2" xfId="32196" xr:uid="{00000000-0005-0000-0000-0000C47D0000}"/>
    <cellStyle name="Normal 2 2 2 2 9 2 2 2 2 6" xfId="32197" xr:uid="{00000000-0005-0000-0000-0000C57D0000}"/>
    <cellStyle name="Normal 2 2 2 2 9 2 2 2 2 6 2" xfId="32198" xr:uid="{00000000-0005-0000-0000-0000C67D0000}"/>
    <cellStyle name="Normal 2 2 2 2 9 2 2 2 2 7" xfId="32199" xr:uid="{00000000-0005-0000-0000-0000C77D0000}"/>
    <cellStyle name="Normal 2 2 2 2 9 2 2 2 2 7 2" xfId="32200" xr:uid="{00000000-0005-0000-0000-0000C87D0000}"/>
    <cellStyle name="Normal 2 2 2 2 9 2 2 2 2 7 2 2" xfId="32201" xr:uid="{00000000-0005-0000-0000-0000C97D0000}"/>
    <cellStyle name="Normal 2 2 2 2 9 2 2 2 2 7 3" xfId="32202" xr:uid="{00000000-0005-0000-0000-0000CA7D0000}"/>
    <cellStyle name="Normal 2 2 2 2 9 2 2 2 2 7 4" xfId="32203" xr:uid="{00000000-0005-0000-0000-0000CB7D0000}"/>
    <cellStyle name="Normal 2 2 2 2 9 2 2 2 2 8" xfId="32204" xr:uid="{00000000-0005-0000-0000-0000CC7D0000}"/>
    <cellStyle name="Normal 2 2 2 2 9 2 2 2 2 8 2" xfId="32205" xr:uid="{00000000-0005-0000-0000-0000CD7D0000}"/>
    <cellStyle name="Normal 2 2 2 2 9 2 2 2 2 9" xfId="32206" xr:uid="{00000000-0005-0000-0000-0000CE7D0000}"/>
    <cellStyle name="Normal 2 2 2 2 9 2 2 2 3" xfId="32207" xr:uid="{00000000-0005-0000-0000-0000CF7D0000}"/>
    <cellStyle name="Normal 2 2 2 2 9 2 2 2 3 2" xfId="32208" xr:uid="{00000000-0005-0000-0000-0000D07D0000}"/>
    <cellStyle name="Normal 2 2 2 2 9 2 2 2 4" xfId="32209" xr:uid="{00000000-0005-0000-0000-0000D17D0000}"/>
    <cellStyle name="Normal 2 2 2 2 9 2 2 2 4 2" xfId="32210" xr:uid="{00000000-0005-0000-0000-0000D27D0000}"/>
    <cellStyle name="Normal 2 2 2 2 9 2 2 2 5" xfId="32211" xr:uid="{00000000-0005-0000-0000-0000D37D0000}"/>
    <cellStyle name="Normal 2 2 2 2 9 2 2 2 5 2" xfId="32212" xr:uid="{00000000-0005-0000-0000-0000D47D0000}"/>
    <cellStyle name="Normal 2 2 2 2 9 2 2 2 6" xfId="32213" xr:uid="{00000000-0005-0000-0000-0000D57D0000}"/>
    <cellStyle name="Normal 2 2 2 2 9 2 2 2 6 2" xfId="32214" xr:uid="{00000000-0005-0000-0000-0000D67D0000}"/>
    <cellStyle name="Normal 2 2 2 2 9 2 2 2 7" xfId="32215" xr:uid="{00000000-0005-0000-0000-0000D77D0000}"/>
    <cellStyle name="Normal 2 2 2 2 9 2 2 2 7 2" xfId="32216" xr:uid="{00000000-0005-0000-0000-0000D87D0000}"/>
    <cellStyle name="Normal 2 2 2 2 9 2 2 2 8" xfId="32217" xr:uid="{00000000-0005-0000-0000-0000D97D0000}"/>
    <cellStyle name="Normal 2 2 2 2 9 2 2 2 8 2" xfId="32218" xr:uid="{00000000-0005-0000-0000-0000DA7D0000}"/>
    <cellStyle name="Normal 2 2 2 2 9 2 2 2 9" xfId="32219" xr:uid="{00000000-0005-0000-0000-0000DB7D0000}"/>
    <cellStyle name="Normal 2 2 2 2 9 2 2 2 9 2" xfId="32220" xr:uid="{00000000-0005-0000-0000-0000DC7D0000}"/>
    <cellStyle name="Normal 2 2 2 2 9 2 2 20" xfId="32221" xr:uid="{00000000-0005-0000-0000-0000DD7D0000}"/>
    <cellStyle name="Normal 2 2 2 2 9 2 2 3" xfId="32222" xr:uid="{00000000-0005-0000-0000-0000DE7D0000}"/>
    <cellStyle name="Normal 2 2 2 2 9 2 2 3 2" xfId="32223" xr:uid="{00000000-0005-0000-0000-0000DF7D0000}"/>
    <cellStyle name="Normal 2 2 2 2 9 2 2 4" xfId="32224" xr:uid="{00000000-0005-0000-0000-0000E07D0000}"/>
    <cellStyle name="Normal 2 2 2 2 9 2 2 4 2" xfId="32225" xr:uid="{00000000-0005-0000-0000-0000E17D0000}"/>
    <cellStyle name="Normal 2 2 2 2 9 2 2 5" xfId="32226" xr:uid="{00000000-0005-0000-0000-0000E27D0000}"/>
    <cellStyle name="Normal 2 2 2 2 9 2 2 5 2" xfId="32227" xr:uid="{00000000-0005-0000-0000-0000E37D0000}"/>
    <cellStyle name="Normal 2 2 2 2 9 2 2 6" xfId="32228" xr:uid="{00000000-0005-0000-0000-0000E47D0000}"/>
    <cellStyle name="Normal 2 2 2 2 9 2 2 6 2" xfId="32229" xr:uid="{00000000-0005-0000-0000-0000E57D0000}"/>
    <cellStyle name="Normal 2 2 2 2 9 2 2 7" xfId="32230" xr:uid="{00000000-0005-0000-0000-0000E67D0000}"/>
    <cellStyle name="Normal 2 2 2 2 9 2 2 7 2" xfId="32231" xr:uid="{00000000-0005-0000-0000-0000E77D0000}"/>
    <cellStyle name="Normal 2 2 2 2 9 2 2 8" xfId="32232" xr:uid="{00000000-0005-0000-0000-0000E87D0000}"/>
    <cellStyle name="Normal 2 2 2 2 9 2 2 8 2" xfId="32233" xr:uid="{00000000-0005-0000-0000-0000E97D0000}"/>
    <cellStyle name="Normal 2 2 2 2 9 2 2 9" xfId="32234" xr:uid="{00000000-0005-0000-0000-0000EA7D0000}"/>
    <cellStyle name="Normal 2 2 2 2 9 2 2 9 2" xfId="32235" xr:uid="{00000000-0005-0000-0000-0000EB7D0000}"/>
    <cellStyle name="Normal 2 2 2 2 9 2 20" xfId="32236" xr:uid="{00000000-0005-0000-0000-0000EC7D0000}"/>
    <cellStyle name="Normal 2 2 2 2 9 2 20 2" xfId="32237" xr:uid="{00000000-0005-0000-0000-0000ED7D0000}"/>
    <cellStyle name="Normal 2 2 2 2 9 2 21" xfId="32238" xr:uid="{00000000-0005-0000-0000-0000EE7D0000}"/>
    <cellStyle name="Normal 2 2 2 2 9 2 21 2" xfId="32239" xr:uid="{00000000-0005-0000-0000-0000EF7D0000}"/>
    <cellStyle name="Normal 2 2 2 2 9 2 22" xfId="32240" xr:uid="{00000000-0005-0000-0000-0000F07D0000}"/>
    <cellStyle name="Normal 2 2 2 2 9 2 22 2" xfId="32241" xr:uid="{00000000-0005-0000-0000-0000F17D0000}"/>
    <cellStyle name="Normal 2 2 2 2 9 2 23" xfId="32242" xr:uid="{00000000-0005-0000-0000-0000F27D0000}"/>
    <cellStyle name="Normal 2 2 2 2 9 2 23 2" xfId="32243" xr:uid="{00000000-0005-0000-0000-0000F37D0000}"/>
    <cellStyle name="Normal 2 2 2 2 9 2 24" xfId="32244" xr:uid="{00000000-0005-0000-0000-0000F47D0000}"/>
    <cellStyle name="Normal 2 2 2 2 9 2 24 2" xfId="32245" xr:uid="{00000000-0005-0000-0000-0000F57D0000}"/>
    <cellStyle name="Normal 2 2 2 2 9 2 24 2 2" xfId="32246" xr:uid="{00000000-0005-0000-0000-0000F67D0000}"/>
    <cellStyle name="Normal 2 2 2 2 9 2 24 3" xfId="32247" xr:uid="{00000000-0005-0000-0000-0000F77D0000}"/>
    <cellStyle name="Normal 2 2 2 2 9 2 24 4" xfId="32248" xr:uid="{00000000-0005-0000-0000-0000F87D0000}"/>
    <cellStyle name="Normal 2 2 2 2 9 2 25" xfId="32249" xr:uid="{00000000-0005-0000-0000-0000F97D0000}"/>
    <cellStyle name="Normal 2 2 2 2 9 2 25 2" xfId="32250" xr:uid="{00000000-0005-0000-0000-0000FA7D0000}"/>
    <cellStyle name="Normal 2 2 2 2 9 2 26" xfId="32251" xr:uid="{00000000-0005-0000-0000-0000FB7D0000}"/>
    <cellStyle name="Normal 2 2 2 2 9 2 3" xfId="32252" xr:uid="{00000000-0005-0000-0000-0000FC7D0000}"/>
    <cellStyle name="Normal 2 2 2 2 9 2 3 2" xfId="32253" xr:uid="{00000000-0005-0000-0000-0000FD7D0000}"/>
    <cellStyle name="Normal 2 2 2 2 9 2 4" xfId="32254" xr:uid="{00000000-0005-0000-0000-0000FE7D0000}"/>
    <cellStyle name="Normal 2 2 2 2 9 2 4 2" xfId="32255" xr:uid="{00000000-0005-0000-0000-0000FF7D0000}"/>
    <cellStyle name="Normal 2 2 2 2 9 2 5" xfId="32256" xr:uid="{00000000-0005-0000-0000-0000007E0000}"/>
    <cellStyle name="Normal 2 2 2 2 9 2 5 2" xfId="32257" xr:uid="{00000000-0005-0000-0000-0000017E0000}"/>
    <cellStyle name="Normal 2 2 2 2 9 2 6" xfId="32258" xr:uid="{00000000-0005-0000-0000-0000027E0000}"/>
    <cellStyle name="Normal 2 2 2 2 9 2 6 10" xfId="32259" xr:uid="{00000000-0005-0000-0000-0000037E0000}"/>
    <cellStyle name="Normal 2 2 2 2 9 2 6 10 2" xfId="32260" xr:uid="{00000000-0005-0000-0000-0000047E0000}"/>
    <cellStyle name="Normal 2 2 2 2 9 2 6 11" xfId="32261" xr:uid="{00000000-0005-0000-0000-0000057E0000}"/>
    <cellStyle name="Normal 2 2 2 2 9 2 6 11 2" xfId="32262" xr:uid="{00000000-0005-0000-0000-0000067E0000}"/>
    <cellStyle name="Normal 2 2 2 2 9 2 6 12" xfId="32263" xr:uid="{00000000-0005-0000-0000-0000077E0000}"/>
    <cellStyle name="Normal 2 2 2 2 9 2 6 12 2" xfId="32264" xr:uid="{00000000-0005-0000-0000-0000087E0000}"/>
    <cellStyle name="Normal 2 2 2 2 9 2 6 12 2 2" xfId="32265" xr:uid="{00000000-0005-0000-0000-0000097E0000}"/>
    <cellStyle name="Normal 2 2 2 2 9 2 6 12 3" xfId="32266" xr:uid="{00000000-0005-0000-0000-00000A7E0000}"/>
    <cellStyle name="Normal 2 2 2 2 9 2 6 13" xfId="32267" xr:uid="{00000000-0005-0000-0000-00000B7E0000}"/>
    <cellStyle name="Normal 2 2 2 2 9 2 6 13 2" xfId="32268" xr:uid="{00000000-0005-0000-0000-00000C7E0000}"/>
    <cellStyle name="Normal 2 2 2 2 9 2 6 14" xfId="32269" xr:uid="{00000000-0005-0000-0000-00000D7E0000}"/>
    <cellStyle name="Normal 2 2 2 2 9 2 6 14 2" xfId="32270" xr:uid="{00000000-0005-0000-0000-00000E7E0000}"/>
    <cellStyle name="Normal 2 2 2 2 9 2 6 15" xfId="32271" xr:uid="{00000000-0005-0000-0000-00000F7E0000}"/>
    <cellStyle name="Normal 2 2 2 2 9 2 6 15 2" xfId="32272" xr:uid="{00000000-0005-0000-0000-0000107E0000}"/>
    <cellStyle name="Normal 2 2 2 2 9 2 6 16" xfId="32273" xr:uid="{00000000-0005-0000-0000-0000117E0000}"/>
    <cellStyle name="Normal 2 2 2 2 9 2 6 2" xfId="32274" xr:uid="{00000000-0005-0000-0000-0000127E0000}"/>
    <cellStyle name="Normal 2 2 2 2 9 2 6 2 2" xfId="32275" xr:uid="{00000000-0005-0000-0000-0000137E0000}"/>
    <cellStyle name="Normal 2 2 2 2 9 2 6 2 2 2" xfId="32276" xr:uid="{00000000-0005-0000-0000-0000147E0000}"/>
    <cellStyle name="Normal 2 2 2 2 9 2 6 2 2 2 2" xfId="32277" xr:uid="{00000000-0005-0000-0000-0000157E0000}"/>
    <cellStyle name="Normal 2 2 2 2 9 2 6 2 2 3" xfId="32278" xr:uid="{00000000-0005-0000-0000-0000167E0000}"/>
    <cellStyle name="Normal 2 2 2 2 9 2 6 2 3" xfId="32279" xr:uid="{00000000-0005-0000-0000-0000177E0000}"/>
    <cellStyle name="Normal 2 2 2 2 9 2 6 2 3 2" xfId="32280" xr:uid="{00000000-0005-0000-0000-0000187E0000}"/>
    <cellStyle name="Normal 2 2 2 2 9 2 6 2 4" xfId="32281" xr:uid="{00000000-0005-0000-0000-0000197E0000}"/>
    <cellStyle name="Normal 2 2 2 2 9 2 6 2 4 2" xfId="32282" xr:uid="{00000000-0005-0000-0000-00001A7E0000}"/>
    <cellStyle name="Normal 2 2 2 2 9 2 6 2 5" xfId="32283" xr:uid="{00000000-0005-0000-0000-00001B7E0000}"/>
    <cellStyle name="Normal 2 2 2 2 9 2 6 2 5 2" xfId="32284" xr:uid="{00000000-0005-0000-0000-00001C7E0000}"/>
    <cellStyle name="Normal 2 2 2 2 9 2 6 2 6" xfId="32285" xr:uid="{00000000-0005-0000-0000-00001D7E0000}"/>
    <cellStyle name="Normal 2 2 2 2 9 2 6 2 6 2" xfId="32286" xr:uid="{00000000-0005-0000-0000-00001E7E0000}"/>
    <cellStyle name="Normal 2 2 2 2 9 2 6 2 7" xfId="32287" xr:uid="{00000000-0005-0000-0000-00001F7E0000}"/>
    <cellStyle name="Normal 2 2 2 2 9 2 6 3" xfId="32288" xr:uid="{00000000-0005-0000-0000-0000207E0000}"/>
    <cellStyle name="Normal 2 2 2 2 9 2 6 3 2" xfId="32289" xr:uid="{00000000-0005-0000-0000-0000217E0000}"/>
    <cellStyle name="Normal 2 2 2 2 9 2 6 4" xfId="32290" xr:uid="{00000000-0005-0000-0000-0000227E0000}"/>
    <cellStyle name="Normal 2 2 2 2 9 2 6 4 2" xfId="32291" xr:uid="{00000000-0005-0000-0000-0000237E0000}"/>
    <cellStyle name="Normal 2 2 2 2 9 2 6 5" xfId="32292" xr:uid="{00000000-0005-0000-0000-0000247E0000}"/>
    <cellStyle name="Normal 2 2 2 2 9 2 6 5 2" xfId="32293" xr:uid="{00000000-0005-0000-0000-0000257E0000}"/>
    <cellStyle name="Normal 2 2 2 2 9 2 6 6" xfId="32294" xr:uid="{00000000-0005-0000-0000-0000267E0000}"/>
    <cellStyle name="Normal 2 2 2 2 9 2 6 6 2" xfId="32295" xr:uid="{00000000-0005-0000-0000-0000277E0000}"/>
    <cellStyle name="Normal 2 2 2 2 9 2 6 7" xfId="32296" xr:uid="{00000000-0005-0000-0000-0000287E0000}"/>
    <cellStyle name="Normal 2 2 2 2 9 2 6 7 2" xfId="32297" xr:uid="{00000000-0005-0000-0000-0000297E0000}"/>
    <cellStyle name="Normal 2 2 2 2 9 2 6 8" xfId="32298" xr:uid="{00000000-0005-0000-0000-00002A7E0000}"/>
    <cellStyle name="Normal 2 2 2 2 9 2 6 8 2" xfId="32299" xr:uid="{00000000-0005-0000-0000-00002B7E0000}"/>
    <cellStyle name="Normal 2 2 2 2 9 2 6 9" xfId="32300" xr:uid="{00000000-0005-0000-0000-00002C7E0000}"/>
    <cellStyle name="Normal 2 2 2 2 9 2 6 9 2" xfId="32301" xr:uid="{00000000-0005-0000-0000-00002D7E0000}"/>
    <cellStyle name="Normal 2 2 2 2 9 2 7" xfId="32302" xr:uid="{00000000-0005-0000-0000-00002E7E0000}"/>
    <cellStyle name="Normal 2 2 2 2 9 2 7 2" xfId="32303" xr:uid="{00000000-0005-0000-0000-00002F7E0000}"/>
    <cellStyle name="Normal 2 2 2 2 9 2 8" xfId="32304" xr:uid="{00000000-0005-0000-0000-0000307E0000}"/>
    <cellStyle name="Normal 2 2 2 2 9 2 8 2" xfId="32305" xr:uid="{00000000-0005-0000-0000-0000317E0000}"/>
    <cellStyle name="Normal 2 2 2 2 9 2 9" xfId="32306" xr:uid="{00000000-0005-0000-0000-0000327E0000}"/>
    <cellStyle name="Normal 2 2 2 2 9 2 9 2" xfId="32307" xr:uid="{00000000-0005-0000-0000-0000337E0000}"/>
    <cellStyle name="Normal 2 2 2 2 9 20" xfId="32308" xr:uid="{00000000-0005-0000-0000-0000347E0000}"/>
    <cellStyle name="Normal 2 2 2 2 9 20 2" xfId="32309" xr:uid="{00000000-0005-0000-0000-0000357E0000}"/>
    <cellStyle name="Normal 2 2 2 2 9 21" xfId="32310" xr:uid="{00000000-0005-0000-0000-0000367E0000}"/>
    <cellStyle name="Normal 2 2 2 2 9 21 2" xfId="32311" xr:uid="{00000000-0005-0000-0000-0000377E0000}"/>
    <cellStyle name="Normal 2 2 2 2 9 22" xfId="32312" xr:uid="{00000000-0005-0000-0000-0000387E0000}"/>
    <cellStyle name="Normal 2 2 2 2 9 22 2" xfId="32313" xr:uid="{00000000-0005-0000-0000-0000397E0000}"/>
    <cellStyle name="Normal 2 2 2 2 9 23" xfId="32314" xr:uid="{00000000-0005-0000-0000-00003A7E0000}"/>
    <cellStyle name="Normal 2 2 2 2 9 23 2" xfId="32315" xr:uid="{00000000-0005-0000-0000-00003B7E0000}"/>
    <cellStyle name="Normal 2 2 2 2 9 24" xfId="32316" xr:uid="{00000000-0005-0000-0000-00003C7E0000}"/>
    <cellStyle name="Normal 2 2 2 2 9 24 2" xfId="32317" xr:uid="{00000000-0005-0000-0000-00003D7E0000}"/>
    <cellStyle name="Normal 2 2 2 2 9 24 3" xfId="32318" xr:uid="{00000000-0005-0000-0000-00003E7E0000}"/>
    <cellStyle name="Normal 2 2 2 2 9 24 4" xfId="32319" xr:uid="{00000000-0005-0000-0000-00003F7E0000}"/>
    <cellStyle name="Normal 2 2 2 2 9 25" xfId="32320" xr:uid="{00000000-0005-0000-0000-0000407E0000}"/>
    <cellStyle name="Normal 2 2 2 2 9 25 2" xfId="32321" xr:uid="{00000000-0005-0000-0000-0000417E0000}"/>
    <cellStyle name="Normal 2 2 2 2 9 26" xfId="32322" xr:uid="{00000000-0005-0000-0000-0000427E0000}"/>
    <cellStyle name="Normal 2 2 2 2 9 3" xfId="32323" xr:uid="{00000000-0005-0000-0000-0000437E0000}"/>
    <cellStyle name="Normal 2 2 2 2 9 3 10" xfId="32324" xr:uid="{00000000-0005-0000-0000-0000447E0000}"/>
    <cellStyle name="Normal 2 2 2 2 9 3 10 2" xfId="32325" xr:uid="{00000000-0005-0000-0000-0000457E0000}"/>
    <cellStyle name="Normal 2 2 2 2 9 3 11" xfId="32326" xr:uid="{00000000-0005-0000-0000-0000467E0000}"/>
    <cellStyle name="Normal 2 2 2 2 9 3 11 2" xfId="32327" xr:uid="{00000000-0005-0000-0000-0000477E0000}"/>
    <cellStyle name="Normal 2 2 2 2 9 3 12" xfId="32328" xr:uid="{00000000-0005-0000-0000-0000487E0000}"/>
    <cellStyle name="Normal 2 2 2 2 9 3 12 2" xfId="32329" xr:uid="{00000000-0005-0000-0000-0000497E0000}"/>
    <cellStyle name="Normal 2 2 2 2 9 3 13" xfId="32330" xr:uid="{00000000-0005-0000-0000-00004A7E0000}"/>
    <cellStyle name="Normal 2 2 2 2 9 3 13 2" xfId="32331" xr:uid="{00000000-0005-0000-0000-00004B7E0000}"/>
    <cellStyle name="Normal 2 2 2 2 9 3 14" xfId="32332" xr:uid="{00000000-0005-0000-0000-00004C7E0000}"/>
    <cellStyle name="Normal 2 2 2 2 9 3 14 2" xfId="32333" xr:uid="{00000000-0005-0000-0000-00004D7E0000}"/>
    <cellStyle name="Normal 2 2 2 2 9 3 15" xfId="32334" xr:uid="{00000000-0005-0000-0000-00004E7E0000}"/>
    <cellStyle name="Normal 2 2 2 2 9 3 15 2" xfId="32335" xr:uid="{00000000-0005-0000-0000-00004F7E0000}"/>
    <cellStyle name="Normal 2 2 2 2 9 3 16" xfId="32336" xr:uid="{00000000-0005-0000-0000-0000507E0000}"/>
    <cellStyle name="Normal 2 2 2 2 9 3 16 2" xfId="32337" xr:uid="{00000000-0005-0000-0000-0000517E0000}"/>
    <cellStyle name="Normal 2 2 2 2 9 3 17" xfId="32338" xr:uid="{00000000-0005-0000-0000-0000527E0000}"/>
    <cellStyle name="Normal 2 2 2 2 9 3 17 2" xfId="32339" xr:uid="{00000000-0005-0000-0000-0000537E0000}"/>
    <cellStyle name="Normal 2 2 2 2 9 3 18" xfId="32340" xr:uid="{00000000-0005-0000-0000-0000547E0000}"/>
    <cellStyle name="Normal 2 2 2 2 9 3 2" xfId="32341" xr:uid="{00000000-0005-0000-0000-0000557E0000}"/>
    <cellStyle name="Normal 2 2 2 2 9 3 2 10" xfId="32342" xr:uid="{00000000-0005-0000-0000-0000567E0000}"/>
    <cellStyle name="Normal 2 2 2 2 9 3 2 10 2" xfId="32343" xr:uid="{00000000-0005-0000-0000-0000577E0000}"/>
    <cellStyle name="Normal 2 2 2 2 9 3 2 11" xfId="32344" xr:uid="{00000000-0005-0000-0000-0000587E0000}"/>
    <cellStyle name="Normal 2 2 2 2 9 3 2 11 2" xfId="32345" xr:uid="{00000000-0005-0000-0000-0000597E0000}"/>
    <cellStyle name="Normal 2 2 2 2 9 3 2 12" xfId="32346" xr:uid="{00000000-0005-0000-0000-00005A7E0000}"/>
    <cellStyle name="Normal 2 2 2 2 9 3 2 12 2" xfId="32347" xr:uid="{00000000-0005-0000-0000-00005B7E0000}"/>
    <cellStyle name="Normal 2 2 2 2 9 3 2 13" xfId="32348" xr:uid="{00000000-0005-0000-0000-00005C7E0000}"/>
    <cellStyle name="Normal 2 2 2 2 9 3 2 13 2" xfId="32349" xr:uid="{00000000-0005-0000-0000-00005D7E0000}"/>
    <cellStyle name="Normal 2 2 2 2 9 3 2 14" xfId="32350" xr:uid="{00000000-0005-0000-0000-00005E7E0000}"/>
    <cellStyle name="Normal 2 2 2 2 9 3 2 14 2" xfId="32351" xr:uid="{00000000-0005-0000-0000-00005F7E0000}"/>
    <cellStyle name="Normal 2 2 2 2 9 3 2 15" xfId="32352" xr:uid="{00000000-0005-0000-0000-0000607E0000}"/>
    <cellStyle name="Normal 2 2 2 2 9 3 2 15 2" xfId="32353" xr:uid="{00000000-0005-0000-0000-0000617E0000}"/>
    <cellStyle name="Normal 2 2 2 2 9 3 2 16" xfId="32354" xr:uid="{00000000-0005-0000-0000-0000627E0000}"/>
    <cellStyle name="Normal 2 2 2 2 9 3 2 2" xfId="32355" xr:uid="{00000000-0005-0000-0000-0000637E0000}"/>
    <cellStyle name="Normal 2 2 2 2 9 3 2 2 2" xfId="32356" xr:uid="{00000000-0005-0000-0000-0000647E0000}"/>
    <cellStyle name="Normal 2 2 2 2 9 3 2 2 2 2" xfId="32357" xr:uid="{00000000-0005-0000-0000-0000657E0000}"/>
    <cellStyle name="Normal 2 2 2 2 9 3 2 2 3" xfId="32358" xr:uid="{00000000-0005-0000-0000-0000667E0000}"/>
    <cellStyle name="Normal 2 2 2 2 9 3 2 2 3 2" xfId="32359" xr:uid="{00000000-0005-0000-0000-0000677E0000}"/>
    <cellStyle name="Normal 2 2 2 2 9 3 2 2 4" xfId="32360" xr:uid="{00000000-0005-0000-0000-0000687E0000}"/>
    <cellStyle name="Normal 2 2 2 2 9 3 2 2 4 2" xfId="32361" xr:uid="{00000000-0005-0000-0000-0000697E0000}"/>
    <cellStyle name="Normal 2 2 2 2 9 3 2 2 5" xfId="32362" xr:uid="{00000000-0005-0000-0000-00006A7E0000}"/>
    <cellStyle name="Normal 2 2 2 2 9 3 2 2 5 2" xfId="32363" xr:uid="{00000000-0005-0000-0000-00006B7E0000}"/>
    <cellStyle name="Normal 2 2 2 2 9 3 2 2 6" xfId="32364" xr:uid="{00000000-0005-0000-0000-00006C7E0000}"/>
    <cellStyle name="Normal 2 2 2 2 9 3 2 2 6 2" xfId="32365" xr:uid="{00000000-0005-0000-0000-00006D7E0000}"/>
    <cellStyle name="Normal 2 2 2 2 9 3 2 2 7" xfId="32366" xr:uid="{00000000-0005-0000-0000-00006E7E0000}"/>
    <cellStyle name="Normal 2 2 2 2 9 3 2 3" xfId="32367" xr:uid="{00000000-0005-0000-0000-00006F7E0000}"/>
    <cellStyle name="Normal 2 2 2 2 9 3 2 3 2" xfId="32368" xr:uid="{00000000-0005-0000-0000-0000707E0000}"/>
    <cellStyle name="Normal 2 2 2 2 9 3 2 4" xfId="32369" xr:uid="{00000000-0005-0000-0000-0000717E0000}"/>
    <cellStyle name="Normal 2 2 2 2 9 3 2 4 2" xfId="32370" xr:uid="{00000000-0005-0000-0000-0000727E0000}"/>
    <cellStyle name="Normal 2 2 2 2 9 3 2 5" xfId="32371" xr:uid="{00000000-0005-0000-0000-0000737E0000}"/>
    <cellStyle name="Normal 2 2 2 2 9 3 2 5 2" xfId="32372" xr:uid="{00000000-0005-0000-0000-0000747E0000}"/>
    <cellStyle name="Normal 2 2 2 2 9 3 2 6" xfId="32373" xr:uid="{00000000-0005-0000-0000-0000757E0000}"/>
    <cellStyle name="Normal 2 2 2 2 9 3 2 6 2" xfId="32374" xr:uid="{00000000-0005-0000-0000-0000767E0000}"/>
    <cellStyle name="Normal 2 2 2 2 9 3 2 7" xfId="32375" xr:uid="{00000000-0005-0000-0000-0000777E0000}"/>
    <cellStyle name="Normal 2 2 2 2 9 3 2 7 2" xfId="32376" xr:uid="{00000000-0005-0000-0000-0000787E0000}"/>
    <cellStyle name="Normal 2 2 2 2 9 3 2 8" xfId="32377" xr:uid="{00000000-0005-0000-0000-0000797E0000}"/>
    <cellStyle name="Normal 2 2 2 2 9 3 2 8 2" xfId="32378" xr:uid="{00000000-0005-0000-0000-00007A7E0000}"/>
    <cellStyle name="Normal 2 2 2 2 9 3 2 9" xfId="32379" xr:uid="{00000000-0005-0000-0000-00007B7E0000}"/>
    <cellStyle name="Normal 2 2 2 2 9 3 2 9 2" xfId="32380" xr:uid="{00000000-0005-0000-0000-00007C7E0000}"/>
    <cellStyle name="Normal 2 2 2 2 9 3 3" xfId="32381" xr:uid="{00000000-0005-0000-0000-00007D7E0000}"/>
    <cellStyle name="Normal 2 2 2 2 9 3 3 2" xfId="32382" xr:uid="{00000000-0005-0000-0000-00007E7E0000}"/>
    <cellStyle name="Normal 2 2 2 2 9 3 4" xfId="32383" xr:uid="{00000000-0005-0000-0000-00007F7E0000}"/>
    <cellStyle name="Normal 2 2 2 2 9 3 4 2" xfId="32384" xr:uid="{00000000-0005-0000-0000-0000807E0000}"/>
    <cellStyle name="Normal 2 2 2 2 9 3 5" xfId="32385" xr:uid="{00000000-0005-0000-0000-0000817E0000}"/>
    <cellStyle name="Normal 2 2 2 2 9 3 5 2" xfId="32386" xr:uid="{00000000-0005-0000-0000-0000827E0000}"/>
    <cellStyle name="Normal 2 2 2 2 9 3 6" xfId="32387" xr:uid="{00000000-0005-0000-0000-0000837E0000}"/>
    <cellStyle name="Normal 2 2 2 2 9 3 6 2" xfId="32388" xr:uid="{00000000-0005-0000-0000-0000847E0000}"/>
    <cellStyle name="Normal 2 2 2 2 9 3 7" xfId="32389" xr:uid="{00000000-0005-0000-0000-0000857E0000}"/>
    <cellStyle name="Normal 2 2 2 2 9 3 7 2" xfId="32390" xr:uid="{00000000-0005-0000-0000-0000867E0000}"/>
    <cellStyle name="Normal 2 2 2 2 9 3 8" xfId="32391" xr:uid="{00000000-0005-0000-0000-0000877E0000}"/>
    <cellStyle name="Normal 2 2 2 2 9 3 8 2" xfId="32392" xr:uid="{00000000-0005-0000-0000-0000887E0000}"/>
    <cellStyle name="Normal 2 2 2 2 9 3 9" xfId="32393" xr:uid="{00000000-0005-0000-0000-0000897E0000}"/>
    <cellStyle name="Normal 2 2 2 2 9 3 9 2" xfId="32394" xr:uid="{00000000-0005-0000-0000-00008A7E0000}"/>
    <cellStyle name="Normal 2 2 2 2 9 4" xfId="32395" xr:uid="{00000000-0005-0000-0000-00008B7E0000}"/>
    <cellStyle name="Normal 2 2 2 2 9 4 2" xfId="32396" xr:uid="{00000000-0005-0000-0000-00008C7E0000}"/>
    <cellStyle name="Normal 2 2 2 2 9 5" xfId="32397" xr:uid="{00000000-0005-0000-0000-00008D7E0000}"/>
    <cellStyle name="Normal 2 2 2 2 9 5 2" xfId="32398" xr:uid="{00000000-0005-0000-0000-00008E7E0000}"/>
    <cellStyle name="Normal 2 2 2 2 9 6" xfId="32399" xr:uid="{00000000-0005-0000-0000-00008F7E0000}"/>
    <cellStyle name="Normal 2 2 2 2 9 6 10" xfId="32400" xr:uid="{00000000-0005-0000-0000-0000907E0000}"/>
    <cellStyle name="Normal 2 2 2 2 9 6 10 2" xfId="32401" xr:uid="{00000000-0005-0000-0000-0000917E0000}"/>
    <cellStyle name="Normal 2 2 2 2 9 6 11" xfId="32402" xr:uid="{00000000-0005-0000-0000-0000927E0000}"/>
    <cellStyle name="Normal 2 2 2 2 9 6 11 2" xfId="32403" xr:uid="{00000000-0005-0000-0000-0000937E0000}"/>
    <cellStyle name="Normal 2 2 2 2 9 6 12" xfId="32404" xr:uid="{00000000-0005-0000-0000-0000947E0000}"/>
    <cellStyle name="Normal 2 2 2 2 9 6 12 2" xfId="32405" xr:uid="{00000000-0005-0000-0000-0000957E0000}"/>
    <cellStyle name="Normal 2 2 2 2 9 6 12 2 2" xfId="32406" xr:uid="{00000000-0005-0000-0000-0000967E0000}"/>
    <cellStyle name="Normal 2 2 2 2 9 6 12 3" xfId="32407" xr:uid="{00000000-0005-0000-0000-0000977E0000}"/>
    <cellStyle name="Normal 2 2 2 2 9 6 13" xfId="32408" xr:uid="{00000000-0005-0000-0000-0000987E0000}"/>
    <cellStyle name="Normal 2 2 2 2 9 6 13 2" xfId="32409" xr:uid="{00000000-0005-0000-0000-0000997E0000}"/>
    <cellStyle name="Normal 2 2 2 2 9 6 14" xfId="32410" xr:uid="{00000000-0005-0000-0000-00009A7E0000}"/>
    <cellStyle name="Normal 2 2 2 2 9 6 14 2" xfId="32411" xr:uid="{00000000-0005-0000-0000-00009B7E0000}"/>
    <cellStyle name="Normal 2 2 2 2 9 6 15" xfId="32412" xr:uid="{00000000-0005-0000-0000-00009C7E0000}"/>
    <cellStyle name="Normal 2 2 2 2 9 6 15 2" xfId="32413" xr:uid="{00000000-0005-0000-0000-00009D7E0000}"/>
    <cellStyle name="Normal 2 2 2 2 9 6 16" xfId="32414" xr:uid="{00000000-0005-0000-0000-00009E7E0000}"/>
    <cellStyle name="Normal 2 2 2 2 9 6 2" xfId="32415" xr:uid="{00000000-0005-0000-0000-00009F7E0000}"/>
    <cellStyle name="Normal 2 2 2 2 9 6 2 2" xfId="32416" xr:uid="{00000000-0005-0000-0000-0000A07E0000}"/>
    <cellStyle name="Normal 2 2 2 2 9 6 2 2 2" xfId="32417" xr:uid="{00000000-0005-0000-0000-0000A17E0000}"/>
    <cellStyle name="Normal 2 2 2 2 9 6 2 2 2 2" xfId="32418" xr:uid="{00000000-0005-0000-0000-0000A27E0000}"/>
    <cellStyle name="Normal 2 2 2 2 9 6 2 2 3" xfId="32419" xr:uid="{00000000-0005-0000-0000-0000A37E0000}"/>
    <cellStyle name="Normal 2 2 2 2 9 6 2 3" xfId="32420" xr:uid="{00000000-0005-0000-0000-0000A47E0000}"/>
    <cellStyle name="Normal 2 2 2 2 9 6 2 3 2" xfId="32421" xr:uid="{00000000-0005-0000-0000-0000A57E0000}"/>
    <cellStyle name="Normal 2 2 2 2 9 6 2 4" xfId="32422" xr:uid="{00000000-0005-0000-0000-0000A67E0000}"/>
    <cellStyle name="Normal 2 2 2 2 9 6 2 4 2" xfId="32423" xr:uid="{00000000-0005-0000-0000-0000A77E0000}"/>
    <cellStyle name="Normal 2 2 2 2 9 6 2 5" xfId="32424" xr:uid="{00000000-0005-0000-0000-0000A87E0000}"/>
    <cellStyle name="Normal 2 2 2 2 9 6 2 5 2" xfId="32425" xr:uid="{00000000-0005-0000-0000-0000A97E0000}"/>
    <cellStyle name="Normal 2 2 2 2 9 6 2 6" xfId="32426" xr:uid="{00000000-0005-0000-0000-0000AA7E0000}"/>
    <cellStyle name="Normal 2 2 2 2 9 6 2 6 2" xfId="32427" xr:uid="{00000000-0005-0000-0000-0000AB7E0000}"/>
    <cellStyle name="Normal 2 2 2 2 9 6 2 7" xfId="32428" xr:uid="{00000000-0005-0000-0000-0000AC7E0000}"/>
    <cellStyle name="Normal 2 2 2 2 9 6 3" xfId="32429" xr:uid="{00000000-0005-0000-0000-0000AD7E0000}"/>
    <cellStyle name="Normal 2 2 2 2 9 6 3 2" xfId="32430" xr:uid="{00000000-0005-0000-0000-0000AE7E0000}"/>
    <cellStyle name="Normal 2 2 2 2 9 6 4" xfId="32431" xr:uid="{00000000-0005-0000-0000-0000AF7E0000}"/>
    <cellStyle name="Normal 2 2 2 2 9 6 4 2" xfId="32432" xr:uid="{00000000-0005-0000-0000-0000B07E0000}"/>
    <cellStyle name="Normal 2 2 2 2 9 6 5" xfId="32433" xr:uid="{00000000-0005-0000-0000-0000B17E0000}"/>
    <cellStyle name="Normal 2 2 2 2 9 6 5 2" xfId="32434" xr:uid="{00000000-0005-0000-0000-0000B27E0000}"/>
    <cellStyle name="Normal 2 2 2 2 9 6 6" xfId="32435" xr:uid="{00000000-0005-0000-0000-0000B37E0000}"/>
    <cellStyle name="Normal 2 2 2 2 9 6 6 2" xfId="32436" xr:uid="{00000000-0005-0000-0000-0000B47E0000}"/>
    <cellStyle name="Normal 2 2 2 2 9 6 7" xfId="32437" xr:uid="{00000000-0005-0000-0000-0000B57E0000}"/>
    <cellStyle name="Normal 2 2 2 2 9 6 7 2" xfId="32438" xr:uid="{00000000-0005-0000-0000-0000B67E0000}"/>
    <cellStyle name="Normal 2 2 2 2 9 6 8" xfId="32439" xr:uid="{00000000-0005-0000-0000-0000B77E0000}"/>
    <cellStyle name="Normal 2 2 2 2 9 6 8 2" xfId="32440" xr:uid="{00000000-0005-0000-0000-0000B87E0000}"/>
    <cellStyle name="Normal 2 2 2 2 9 6 9" xfId="32441" xr:uid="{00000000-0005-0000-0000-0000B97E0000}"/>
    <cellStyle name="Normal 2 2 2 2 9 6 9 2" xfId="32442" xr:uid="{00000000-0005-0000-0000-0000BA7E0000}"/>
    <cellStyle name="Normal 2 2 2 2 9 7" xfId="32443" xr:uid="{00000000-0005-0000-0000-0000BB7E0000}"/>
    <cellStyle name="Normal 2 2 2 2 9 7 2" xfId="32444" xr:uid="{00000000-0005-0000-0000-0000BC7E0000}"/>
    <cellStyle name="Normal 2 2 2 2 9 8" xfId="32445" xr:uid="{00000000-0005-0000-0000-0000BD7E0000}"/>
    <cellStyle name="Normal 2 2 2 2 9 8 2" xfId="32446" xr:uid="{00000000-0005-0000-0000-0000BE7E0000}"/>
    <cellStyle name="Normal 2 2 2 2 9 9" xfId="32447" xr:uid="{00000000-0005-0000-0000-0000BF7E0000}"/>
    <cellStyle name="Normal 2 2 2 2 9 9 2" xfId="32448" xr:uid="{00000000-0005-0000-0000-0000C07E0000}"/>
    <cellStyle name="Normal 2 2 2 2 90" xfId="32449" xr:uid="{00000000-0005-0000-0000-0000C17E0000}"/>
    <cellStyle name="Normal 2 2 2 2 90 2" xfId="32450" xr:uid="{00000000-0005-0000-0000-0000C27E0000}"/>
    <cellStyle name="Normal 2 2 2 2 91" xfId="32451" xr:uid="{00000000-0005-0000-0000-0000C37E0000}"/>
    <cellStyle name="Normal 2 2 2 2 91 2" xfId="32452" xr:uid="{00000000-0005-0000-0000-0000C47E0000}"/>
    <cellStyle name="Normal 2 2 2 2 92" xfId="32453" xr:uid="{00000000-0005-0000-0000-0000C57E0000}"/>
    <cellStyle name="Normal 2 2 2 2 93" xfId="32454" xr:uid="{00000000-0005-0000-0000-0000C67E0000}"/>
    <cellStyle name="Normal 2 2 2 2 94" xfId="32455" xr:uid="{00000000-0005-0000-0000-0000C77E0000}"/>
    <cellStyle name="Normal 2 2 2 2 95" xfId="32456" xr:uid="{00000000-0005-0000-0000-0000C87E0000}"/>
    <cellStyle name="Normal 2 2 2 2 96" xfId="32457" xr:uid="{00000000-0005-0000-0000-0000C97E0000}"/>
    <cellStyle name="Normal 2 2 2 2 97" xfId="32458" xr:uid="{00000000-0005-0000-0000-0000CA7E0000}"/>
    <cellStyle name="Normal 2 2 2 2 98" xfId="32459" xr:uid="{00000000-0005-0000-0000-0000CB7E0000}"/>
    <cellStyle name="Normal 2 2 2 2 99" xfId="32460" xr:uid="{00000000-0005-0000-0000-0000CC7E0000}"/>
    <cellStyle name="Normal 2 2 2 20" xfId="32461" xr:uid="{00000000-0005-0000-0000-0000CD7E0000}"/>
    <cellStyle name="Normal 2 2 2 20 2" xfId="32462" xr:uid="{00000000-0005-0000-0000-0000CE7E0000}"/>
    <cellStyle name="Normal 2 2 2 20 3" xfId="32463" xr:uid="{00000000-0005-0000-0000-0000CF7E0000}"/>
    <cellStyle name="Normal 2 2 2 200" xfId="32464" xr:uid="{00000000-0005-0000-0000-0000D07E0000}"/>
    <cellStyle name="Normal 2 2 2 201" xfId="32465" xr:uid="{00000000-0005-0000-0000-0000D17E0000}"/>
    <cellStyle name="Normal 2 2 2 202" xfId="32466" xr:uid="{00000000-0005-0000-0000-0000D27E0000}"/>
    <cellStyle name="Normal 2 2 2 203" xfId="32467" xr:uid="{00000000-0005-0000-0000-0000D37E0000}"/>
    <cellStyle name="Normal 2 2 2 204" xfId="32468" xr:uid="{00000000-0005-0000-0000-0000D47E0000}"/>
    <cellStyle name="Normal 2 2 2 205" xfId="32469" xr:uid="{00000000-0005-0000-0000-0000D57E0000}"/>
    <cellStyle name="Normal 2 2 2 206" xfId="32470" xr:uid="{00000000-0005-0000-0000-0000D67E0000}"/>
    <cellStyle name="Normal 2 2 2 207" xfId="32471" xr:uid="{00000000-0005-0000-0000-0000D77E0000}"/>
    <cellStyle name="Normal 2 2 2 208" xfId="32472" xr:uid="{00000000-0005-0000-0000-0000D87E0000}"/>
    <cellStyle name="Normal 2 2 2 209" xfId="32473" xr:uid="{00000000-0005-0000-0000-0000D97E0000}"/>
    <cellStyle name="Normal 2 2 2 21" xfId="32474" xr:uid="{00000000-0005-0000-0000-0000DA7E0000}"/>
    <cellStyle name="Normal 2 2 2 21 2" xfId="32475" xr:uid="{00000000-0005-0000-0000-0000DB7E0000}"/>
    <cellStyle name="Normal 2 2 2 21 3" xfId="32476" xr:uid="{00000000-0005-0000-0000-0000DC7E0000}"/>
    <cellStyle name="Normal 2 2 2 210" xfId="32477" xr:uid="{00000000-0005-0000-0000-0000DD7E0000}"/>
    <cellStyle name="Normal 2 2 2 211" xfId="32478" xr:uid="{00000000-0005-0000-0000-0000DE7E0000}"/>
    <cellStyle name="Normal 2 2 2 212" xfId="32479" xr:uid="{00000000-0005-0000-0000-0000DF7E0000}"/>
    <cellStyle name="Normal 2 2 2 213" xfId="32480" xr:uid="{00000000-0005-0000-0000-0000E07E0000}"/>
    <cellStyle name="Normal 2 2 2 214" xfId="32481" xr:uid="{00000000-0005-0000-0000-0000E17E0000}"/>
    <cellStyle name="Normal 2 2 2 215" xfId="32482" xr:uid="{00000000-0005-0000-0000-0000E27E0000}"/>
    <cellStyle name="Normal 2 2 2 216" xfId="32483" xr:uid="{00000000-0005-0000-0000-0000E37E0000}"/>
    <cellStyle name="Normal 2 2 2 217" xfId="32484" xr:uid="{00000000-0005-0000-0000-0000E47E0000}"/>
    <cellStyle name="Normal 2 2 2 218" xfId="32485" xr:uid="{00000000-0005-0000-0000-0000E57E0000}"/>
    <cellStyle name="Normal 2 2 2 219" xfId="32486" xr:uid="{00000000-0005-0000-0000-0000E67E0000}"/>
    <cellStyle name="Normal 2 2 2 22" xfId="32487" xr:uid="{00000000-0005-0000-0000-0000E77E0000}"/>
    <cellStyle name="Normal 2 2 2 22 2" xfId="32488" xr:uid="{00000000-0005-0000-0000-0000E87E0000}"/>
    <cellStyle name="Normal 2 2 2 220" xfId="32489" xr:uid="{00000000-0005-0000-0000-0000E97E0000}"/>
    <cellStyle name="Normal 2 2 2 221" xfId="32490" xr:uid="{00000000-0005-0000-0000-0000EA7E0000}"/>
    <cellStyle name="Normal 2 2 2 222" xfId="32491" xr:uid="{00000000-0005-0000-0000-0000EB7E0000}"/>
    <cellStyle name="Normal 2 2 2 223" xfId="32492" xr:uid="{00000000-0005-0000-0000-0000EC7E0000}"/>
    <cellStyle name="Normal 2 2 2 224" xfId="32493" xr:uid="{00000000-0005-0000-0000-0000ED7E0000}"/>
    <cellStyle name="Normal 2 2 2 225" xfId="32494" xr:uid="{00000000-0005-0000-0000-0000EE7E0000}"/>
    <cellStyle name="Normal 2 2 2 226" xfId="32495" xr:uid="{00000000-0005-0000-0000-0000EF7E0000}"/>
    <cellStyle name="Normal 2 2 2 227" xfId="32496" xr:uid="{00000000-0005-0000-0000-0000F07E0000}"/>
    <cellStyle name="Normal 2 2 2 228" xfId="32497" xr:uid="{00000000-0005-0000-0000-0000F17E0000}"/>
    <cellStyle name="Normal 2 2 2 229" xfId="32498" xr:uid="{00000000-0005-0000-0000-0000F27E0000}"/>
    <cellStyle name="Normal 2 2 2 23" xfId="32499" xr:uid="{00000000-0005-0000-0000-0000F37E0000}"/>
    <cellStyle name="Normal 2 2 2 23 2" xfId="32500" xr:uid="{00000000-0005-0000-0000-0000F47E0000}"/>
    <cellStyle name="Normal 2 2 2 230" xfId="32501" xr:uid="{00000000-0005-0000-0000-0000F57E0000}"/>
    <cellStyle name="Normal 2 2 2 231" xfId="32502" xr:uid="{00000000-0005-0000-0000-0000F67E0000}"/>
    <cellStyle name="Normal 2 2 2 232" xfId="32503" xr:uid="{00000000-0005-0000-0000-0000F77E0000}"/>
    <cellStyle name="Normal 2 2 2 233" xfId="32504" xr:uid="{00000000-0005-0000-0000-0000F87E0000}"/>
    <cellStyle name="Normal 2 2 2 234" xfId="32505" xr:uid="{00000000-0005-0000-0000-0000F97E0000}"/>
    <cellStyle name="Normal 2 2 2 235" xfId="32506" xr:uid="{00000000-0005-0000-0000-0000FA7E0000}"/>
    <cellStyle name="Normal 2 2 2 236" xfId="32507" xr:uid="{00000000-0005-0000-0000-0000FB7E0000}"/>
    <cellStyle name="Normal 2 2 2 237" xfId="32508" xr:uid="{00000000-0005-0000-0000-0000FC7E0000}"/>
    <cellStyle name="Normal 2 2 2 238" xfId="32509" xr:uid="{00000000-0005-0000-0000-0000FD7E0000}"/>
    <cellStyle name="Normal 2 2 2 24" xfId="32510" xr:uid="{00000000-0005-0000-0000-0000FE7E0000}"/>
    <cellStyle name="Normal 2 2 2 24 2" xfId="32511" xr:uid="{00000000-0005-0000-0000-0000FF7E0000}"/>
    <cellStyle name="Normal 2 2 2 25" xfId="32512" xr:uid="{00000000-0005-0000-0000-0000007F0000}"/>
    <cellStyle name="Normal 2 2 2 25 2" xfId="32513" xr:uid="{00000000-0005-0000-0000-0000017F0000}"/>
    <cellStyle name="Normal 2 2 2 26" xfId="32514" xr:uid="{00000000-0005-0000-0000-0000027F0000}"/>
    <cellStyle name="Normal 2 2 2 26 2" xfId="32515" xr:uid="{00000000-0005-0000-0000-0000037F0000}"/>
    <cellStyle name="Normal 2 2 2 27" xfId="32516" xr:uid="{00000000-0005-0000-0000-0000047F0000}"/>
    <cellStyle name="Normal 2 2 2 27 2" xfId="32517" xr:uid="{00000000-0005-0000-0000-0000057F0000}"/>
    <cellStyle name="Normal 2 2 2 28" xfId="32518" xr:uid="{00000000-0005-0000-0000-0000067F0000}"/>
    <cellStyle name="Normal 2 2 2 28 2" xfId="32519" xr:uid="{00000000-0005-0000-0000-0000077F0000}"/>
    <cellStyle name="Normal 2 2 2 29" xfId="32520" xr:uid="{00000000-0005-0000-0000-0000087F0000}"/>
    <cellStyle name="Normal 2 2 2 29 2" xfId="32521" xr:uid="{00000000-0005-0000-0000-0000097F0000}"/>
    <cellStyle name="Normal 2 2 2 3" xfId="32522" xr:uid="{00000000-0005-0000-0000-00000A7F0000}"/>
    <cellStyle name="Normal 2 2 2 3 2" xfId="32523" xr:uid="{00000000-0005-0000-0000-00000B7F0000}"/>
    <cellStyle name="Normal 2 2 2 3 3" xfId="32524" xr:uid="{00000000-0005-0000-0000-00000C7F0000}"/>
    <cellStyle name="Normal 2 2 2 30" xfId="32525" xr:uid="{00000000-0005-0000-0000-00000D7F0000}"/>
    <cellStyle name="Normal 2 2 2 30 2" xfId="32526" xr:uid="{00000000-0005-0000-0000-00000E7F0000}"/>
    <cellStyle name="Normal 2 2 2 31" xfId="32527" xr:uid="{00000000-0005-0000-0000-00000F7F0000}"/>
    <cellStyle name="Normal 2 2 2 31 2" xfId="32528" xr:uid="{00000000-0005-0000-0000-0000107F0000}"/>
    <cellStyle name="Normal 2 2 2 32" xfId="32529" xr:uid="{00000000-0005-0000-0000-0000117F0000}"/>
    <cellStyle name="Normal 2 2 2 32 2" xfId="32530" xr:uid="{00000000-0005-0000-0000-0000127F0000}"/>
    <cellStyle name="Normal 2 2 2 33" xfId="32531" xr:uid="{00000000-0005-0000-0000-0000137F0000}"/>
    <cellStyle name="Normal 2 2 2 33 2" xfId="32532" xr:uid="{00000000-0005-0000-0000-0000147F0000}"/>
    <cellStyle name="Normal 2 2 2 34" xfId="32533" xr:uid="{00000000-0005-0000-0000-0000157F0000}"/>
    <cellStyle name="Normal 2 2 2 34 2" xfId="32534" xr:uid="{00000000-0005-0000-0000-0000167F0000}"/>
    <cellStyle name="Normal 2 2 2 35" xfId="32535" xr:uid="{00000000-0005-0000-0000-0000177F0000}"/>
    <cellStyle name="Normal 2 2 2 35 2" xfId="32536" xr:uid="{00000000-0005-0000-0000-0000187F0000}"/>
    <cellStyle name="Normal 2 2 2 36" xfId="32537" xr:uid="{00000000-0005-0000-0000-0000197F0000}"/>
    <cellStyle name="Normal 2 2 2 36 2" xfId="32538" xr:uid="{00000000-0005-0000-0000-00001A7F0000}"/>
    <cellStyle name="Normal 2 2 2 37" xfId="32539" xr:uid="{00000000-0005-0000-0000-00001B7F0000}"/>
    <cellStyle name="Normal 2 2 2 37 2" xfId="32540" xr:uid="{00000000-0005-0000-0000-00001C7F0000}"/>
    <cellStyle name="Normal 2 2 2 38" xfId="32541" xr:uid="{00000000-0005-0000-0000-00001D7F0000}"/>
    <cellStyle name="Normal 2 2 2 38 2" xfId="32542" xr:uid="{00000000-0005-0000-0000-00001E7F0000}"/>
    <cellStyle name="Normal 2 2 2 39" xfId="32543" xr:uid="{00000000-0005-0000-0000-00001F7F0000}"/>
    <cellStyle name="Normal 2 2 2 39 2" xfId="32544" xr:uid="{00000000-0005-0000-0000-0000207F0000}"/>
    <cellStyle name="Normal 2 2 2 4" xfId="32545" xr:uid="{00000000-0005-0000-0000-0000217F0000}"/>
    <cellStyle name="Normal 2 2 2 4 2" xfId="32546" xr:uid="{00000000-0005-0000-0000-0000227F0000}"/>
    <cellStyle name="Normal 2 2 2 4 3" xfId="32547" xr:uid="{00000000-0005-0000-0000-0000237F0000}"/>
    <cellStyle name="Normal 2 2 2 40" xfId="32548" xr:uid="{00000000-0005-0000-0000-0000247F0000}"/>
    <cellStyle name="Normal 2 2 2 40 2" xfId="32549" xr:uid="{00000000-0005-0000-0000-0000257F0000}"/>
    <cellStyle name="Normal 2 2 2 41" xfId="32550" xr:uid="{00000000-0005-0000-0000-0000267F0000}"/>
    <cellStyle name="Normal 2 2 2 41 2" xfId="32551" xr:uid="{00000000-0005-0000-0000-0000277F0000}"/>
    <cellStyle name="Normal 2 2 2 42" xfId="32552" xr:uid="{00000000-0005-0000-0000-0000287F0000}"/>
    <cellStyle name="Normal 2 2 2 42 2" xfId="32553" xr:uid="{00000000-0005-0000-0000-0000297F0000}"/>
    <cellStyle name="Normal 2 2 2 43" xfId="32554" xr:uid="{00000000-0005-0000-0000-00002A7F0000}"/>
    <cellStyle name="Normal 2 2 2 43 2" xfId="32555" xr:uid="{00000000-0005-0000-0000-00002B7F0000}"/>
    <cellStyle name="Normal 2 2 2 44" xfId="32556" xr:uid="{00000000-0005-0000-0000-00002C7F0000}"/>
    <cellStyle name="Normal 2 2 2 44 2" xfId="32557" xr:uid="{00000000-0005-0000-0000-00002D7F0000}"/>
    <cellStyle name="Normal 2 2 2 45" xfId="32558" xr:uid="{00000000-0005-0000-0000-00002E7F0000}"/>
    <cellStyle name="Normal 2 2 2 45 2" xfId="32559" xr:uid="{00000000-0005-0000-0000-00002F7F0000}"/>
    <cellStyle name="Normal 2 2 2 46" xfId="32560" xr:uid="{00000000-0005-0000-0000-0000307F0000}"/>
    <cellStyle name="Normal 2 2 2 46 2" xfId="32561" xr:uid="{00000000-0005-0000-0000-0000317F0000}"/>
    <cellStyle name="Normal 2 2 2 47" xfId="32562" xr:uid="{00000000-0005-0000-0000-0000327F0000}"/>
    <cellStyle name="Normal 2 2 2 47 2" xfId="32563" xr:uid="{00000000-0005-0000-0000-0000337F0000}"/>
    <cellStyle name="Normal 2 2 2 48" xfId="32564" xr:uid="{00000000-0005-0000-0000-0000347F0000}"/>
    <cellStyle name="Normal 2 2 2 48 2" xfId="32565" xr:uid="{00000000-0005-0000-0000-0000357F0000}"/>
    <cellStyle name="Normal 2 2 2 49" xfId="32566" xr:uid="{00000000-0005-0000-0000-0000367F0000}"/>
    <cellStyle name="Normal 2 2 2 49 2" xfId="32567" xr:uid="{00000000-0005-0000-0000-0000377F0000}"/>
    <cellStyle name="Normal 2 2 2 5" xfId="32568" xr:uid="{00000000-0005-0000-0000-0000387F0000}"/>
    <cellStyle name="Normal 2 2 2 5 2" xfId="32569" xr:uid="{00000000-0005-0000-0000-0000397F0000}"/>
    <cellStyle name="Normal 2 2 2 5 3" xfId="32570" xr:uid="{00000000-0005-0000-0000-00003A7F0000}"/>
    <cellStyle name="Normal 2 2 2 50" xfId="32571" xr:uid="{00000000-0005-0000-0000-00003B7F0000}"/>
    <cellStyle name="Normal 2 2 2 50 2" xfId="32572" xr:uid="{00000000-0005-0000-0000-00003C7F0000}"/>
    <cellStyle name="Normal 2 2 2 51" xfId="32573" xr:uid="{00000000-0005-0000-0000-00003D7F0000}"/>
    <cellStyle name="Normal 2 2 2 51 2" xfId="32574" xr:uid="{00000000-0005-0000-0000-00003E7F0000}"/>
    <cellStyle name="Normal 2 2 2 52" xfId="32575" xr:uid="{00000000-0005-0000-0000-00003F7F0000}"/>
    <cellStyle name="Normal 2 2 2 52 2" xfId="32576" xr:uid="{00000000-0005-0000-0000-0000407F0000}"/>
    <cellStyle name="Normal 2 2 2 53" xfId="32577" xr:uid="{00000000-0005-0000-0000-0000417F0000}"/>
    <cellStyle name="Normal 2 2 2 53 2" xfId="32578" xr:uid="{00000000-0005-0000-0000-0000427F0000}"/>
    <cellStyle name="Normal 2 2 2 54" xfId="32579" xr:uid="{00000000-0005-0000-0000-0000437F0000}"/>
    <cellStyle name="Normal 2 2 2 54 2" xfId="32580" xr:uid="{00000000-0005-0000-0000-0000447F0000}"/>
    <cellStyle name="Normal 2 2 2 55" xfId="32581" xr:uid="{00000000-0005-0000-0000-0000457F0000}"/>
    <cellStyle name="Normal 2 2 2 55 2" xfId="32582" xr:uid="{00000000-0005-0000-0000-0000467F0000}"/>
    <cellStyle name="Normal 2 2 2 56" xfId="32583" xr:uid="{00000000-0005-0000-0000-0000477F0000}"/>
    <cellStyle name="Normal 2 2 2 56 2" xfId="32584" xr:uid="{00000000-0005-0000-0000-0000487F0000}"/>
    <cellStyle name="Normal 2 2 2 57" xfId="32585" xr:uid="{00000000-0005-0000-0000-0000497F0000}"/>
    <cellStyle name="Normal 2 2 2 57 2" xfId="32586" xr:uid="{00000000-0005-0000-0000-00004A7F0000}"/>
    <cellStyle name="Normal 2 2 2 58" xfId="32587" xr:uid="{00000000-0005-0000-0000-00004B7F0000}"/>
    <cellStyle name="Normal 2 2 2 58 2" xfId="32588" xr:uid="{00000000-0005-0000-0000-00004C7F0000}"/>
    <cellStyle name="Normal 2 2 2 59" xfId="32589" xr:uid="{00000000-0005-0000-0000-00004D7F0000}"/>
    <cellStyle name="Normal 2 2 2 59 2" xfId="32590" xr:uid="{00000000-0005-0000-0000-00004E7F0000}"/>
    <cellStyle name="Normal 2 2 2 6" xfId="32591" xr:uid="{00000000-0005-0000-0000-00004F7F0000}"/>
    <cellStyle name="Normal 2 2 2 6 2" xfId="32592" xr:uid="{00000000-0005-0000-0000-0000507F0000}"/>
    <cellStyle name="Normal 2 2 2 6 3" xfId="32593" xr:uid="{00000000-0005-0000-0000-0000517F0000}"/>
    <cellStyle name="Normal 2 2 2 60" xfId="32594" xr:uid="{00000000-0005-0000-0000-0000527F0000}"/>
    <cellStyle name="Normal 2 2 2 60 2" xfId="32595" xr:uid="{00000000-0005-0000-0000-0000537F0000}"/>
    <cellStyle name="Normal 2 2 2 61" xfId="32596" xr:uid="{00000000-0005-0000-0000-0000547F0000}"/>
    <cellStyle name="Normal 2 2 2 61 2" xfId="32597" xr:uid="{00000000-0005-0000-0000-0000557F0000}"/>
    <cellStyle name="Normal 2 2 2 62" xfId="32598" xr:uid="{00000000-0005-0000-0000-0000567F0000}"/>
    <cellStyle name="Normal 2 2 2 62 2" xfId="32599" xr:uid="{00000000-0005-0000-0000-0000577F0000}"/>
    <cellStyle name="Normal 2 2 2 63" xfId="32600" xr:uid="{00000000-0005-0000-0000-0000587F0000}"/>
    <cellStyle name="Normal 2 2 2 63 2" xfId="32601" xr:uid="{00000000-0005-0000-0000-0000597F0000}"/>
    <cellStyle name="Normal 2 2 2 64" xfId="32602" xr:uid="{00000000-0005-0000-0000-00005A7F0000}"/>
    <cellStyle name="Normal 2 2 2 64 2" xfId="32603" xr:uid="{00000000-0005-0000-0000-00005B7F0000}"/>
    <cellStyle name="Normal 2 2 2 65" xfId="32604" xr:uid="{00000000-0005-0000-0000-00005C7F0000}"/>
    <cellStyle name="Normal 2 2 2 65 2" xfId="32605" xr:uid="{00000000-0005-0000-0000-00005D7F0000}"/>
    <cellStyle name="Normal 2 2 2 66" xfId="32606" xr:uid="{00000000-0005-0000-0000-00005E7F0000}"/>
    <cellStyle name="Normal 2 2 2 66 2" xfId="32607" xr:uid="{00000000-0005-0000-0000-00005F7F0000}"/>
    <cellStyle name="Normal 2 2 2 67" xfId="32608" xr:uid="{00000000-0005-0000-0000-0000607F0000}"/>
    <cellStyle name="Normal 2 2 2 67 2" xfId="32609" xr:uid="{00000000-0005-0000-0000-0000617F0000}"/>
    <cellStyle name="Normal 2 2 2 68" xfId="32610" xr:uid="{00000000-0005-0000-0000-0000627F0000}"/>
    <cellStyle name="Normal 2 2 2 68 2" xfId="32611" xr:uid="{00000000-0005-0000-0000-0000637F0000}"/>
    <cellStyle name="Normal 2 2 2 69" xfId="32612" xr:uid="{00000000-0005-0000-0000-0000647F0000}"/>
    <cellStyle name="Normal 2 2 2 69 2" xfId="32613" xr:uid="{00000000-0005-0000-0000-0000657F0000}"/>
    <cellStyle name="Normal 2 2 2 7" xfId="32614" xr:uid="{00000000-0005-0000-0000-0000667F0000}"/>
    <cellStyle name="Normal 2 2 2 7 2" xfId="32615" xr:uid="{00000000-0005-0000-0000-0000677F0000}"/>
    <cellStyle name="Normal 2 2 2 7 3" xfId="32616" xr:uid="{00000000-0005-0000-0000-0000687F0000}"/>
    <cellStyle name="Normal 2 2 2 70" xfId="32617" xr:uid="{00000000-0005-0000-0000-0000697F0000}"/>
    <cellStyle name="Normal 2 2 2 70 2" xfId="32618" xr:uid="{00000000-0005-0000-0000-00006A7F0000}"/>
    <cellStyle name="Normal 2 2 2 71" xfId="32619" xr:uid="{00000000-0005-0000-0000-00006B7F0000}"/>
    <cellStyle name="Normal 2 2 2 71 2" xfId="32620" xr:uid="{00000000-0005-0000-0000-00006C7F0000}"/>
    <cellStyle name="Normal 2 2 2 72" xfId="32621" xr:uid="{00000000-0005-0000-0000-00006D7F0000}"/>
    <cellStyle name="Normal 2 2 2 72 2" xfId="32622" xr:uid="{00000000-0005-0000-0000-00006E7F0000}"/>
    <cellStyle name="Normal 2 2 2 73" xfId="32623" xr:uid="{00000000-0005-0000-0000-00006F7F0000}"/>
    <cellStyle name="Normal 2 2 2 73 2" xfId="32624" xr:uid="{00000000-0005-0000-0000-0000707F0000}"/>
    <cellStyle name="Normal 2 2 2 74" xfId="32625" xr:uid="{00000000-0005-0000-0000-0000717F0000}"/>
    <cellStyle name="Normal 2 2 2 74 2" xfId="32626" xr:uid="{00000000-0005-0000-0000-0000727F0000}"/>
    <cellStyle name="Normal 2 2 2 75" xfId="32627" xr:uid="{00000000-0005-0000-0000-0000737F0000}"/>
    <cellStyle name="Normal 2 2 2 75 2" xfId="32628" xr:uid="{00000000-0005-0000-0000-0000747F0000}"/>
    <cellStyle name="Normal 2 2 2 76" xfId="32629" xr:uid="{00000000-0005-0000-0000-0000757F0000}"/>
    <cellStyle name="Normal 2 2 2 76 2" xfId="32630" xr:uid="{00000000-0005-0000-0000-0000767F0000}"/>
    <cellStyle name="Normal 2 2 2 77" xfId="32631" xr:uid="{00000000-0005-0000-0000-0000777F0000}"/>
    <cellStyle name="Normal 2 2 2 77 2" xfId="32632" xr:uid="{00000000-0005-0000-0000-0000787F0000}"/>
    <cellStyle name="Normal 2 2 2 78" xfId="32633" xr:uid="{00000000-0005-0000-0000-0000797F0000}"/>
    <cellStyle name="Normal 2 2 2 78 2" xfId="32634" xr:uid="{00000000-0005-0000-0000-00007A7F0000}"/>
    <cellStyle name="Normal 2 2 2 79" xfId="32635" xr:uid="{00000000-0005-0000-0000-00007B7F0000}"/>
    <cellStyle name="Normal 2 2 2 79 2" xfId="32636" xr:uid="{00000000-0005-0000-0000-00007C7F0000}"/>
    <cellStyle name="Normal 2 2 2 8" xfId="32637" xr:uid="{00000000-0005-0000-0000-00007D7F0000}"/>
    <cellStyle name="Normal 2 2 2 8 2" xfId="32638" xr:uid="{00000000-0005-0000-0000-00007E7F0000}"/>
    <cellStyle name="Normal 2 2 2 8 3" xfId="32639" xr:uid="{00000000-0005-0000-0000-00007F7F0000}"/>
    <cellStyle name="Normal 2 2 2 80" xfId="32640" xr:uid="{00000000-0005-0000-0000-0000807F0000}"/>
    <cellStyle name="Normal 2 2 2 80 2" xfId="32641" xr:uid="{00000000-0005-0000-0000-0000817F0000}"/>
    <cellStyle name="Normal 2 2 2 81" xfId="32642" xr:uid="{00000000-0005-0000-0000-0000827F0000}"/>
    <cellStyle name="Normal 2 2 2 81 2" xfId="32643" xr:uid="{00000000-0005-0000-0000-0000837F0000}"/>
    <cellStyle name="Normal 2 2 2 82" xfId="32644" xr:uid="{00000000-0005-0000-0000-0000847F0000}"/>
    <cellStyle name="Normal 2 2 2 82 2" xfId="32645" xr:uid="{00000000-0005-0000-0000-0000857F0000}"/>
    <cellStyle name="Normal 2 2 2 83" xfId="32646" xr:uid="{00000000-0005-0000-0000-0000867F0000}"/>
    <cellStyle name="Normal 2 2 2 83 2" xfId="32647" xr:uid="{00000000-0005-0000-0000-0000877F0000}"/>
    <cellStyle name="Normal 2 2 2 84" xfId="32648" xr:uid="{00000000-0005-0000-0000-0000887F0000}"/>
    <cellStyle name="Normal 2 2 2 84 2" xfId="32649" xr:uid="{00000000-0005-0000-0000-0000897F0000}"/>
    <cellStyle name="Normal 2 2 2 85" xfId="32650" xr:uid="{00000000-0005-0000-0000-00008A7F0000}"/>
    <cellStyle name="Normal 2 2 2 85 2" xfId="32651" xr:uid="{00000000-0005-0000-0000-00008B7F0000}"/>
    <cellStyle name="Normal 2 2 2 86" xfId="32652" xr:uid="{00000000-0005-0000-0000-00008C7F0000}"/>
    <cellStyle name="Normal 2 2 2 86 2" xfId="32653" xr:uid="{00000000-0005-0000-0000-00008D7F0000}"/>
    <cellStyle name="Normal 2 2 2 87" xfId="32654" xr:uid="{00000000-0005-0000-0000-00008E7F0000}"/>
    <cellStyle name="Normal 2 2 2 87 2" xfId="32655" xr:uid="{00000000-0005-0000-0000-00008F7F0000}"/>
    <cellStyle name="Normal 2 2 2 88" xfId="32656" xr:uid="{00000000-0005-0000-0000-0000907F0000}"/>
    <cellStyle name="Normal 2 2 2 88 2" xfId="32657" xr:uid="{00000000-0005-0000-0000-0000917F0000}"/>
    <cellStyle name="Normal 2 2 2 89" xfId="32658" xr:uid="{00000000-0005-0000-0000-0000927F0000}"/>
    <cellStyle name="Normal 2 2 2 89 2" xfId="32659" xr:uid="{00000000-0005-0000-0000-0000937F0000}"/>
    <cellStyle name="Normal 2 2 2 9" xfId="32660" xr:uid="{00000000-0005-0000-0000-0000947F0000}"/>
    <cellStyle name="Normal 2 2 2 9 2" xfId="32661" xr:uid="{00000000-0005-0000-0000-0000957F0000}"/>
    <cellStyle name="Normal 2 2 2 9 3" xfId="32662" xr:uid="{00000000-0005-0000-0000-0000967F0000}"/>
    <cellStyle name="Normal 2 2 2 90" xfId="32663" xr:uid="{00000000-0005-0000-0000-0000977F0000}"/>
    <cellStyle name="Normal 2 2 2 90 2" xfId="32664" xr:uid="{00000000-0005-0000-0000-0000987F0000}"/>
    <cellStyle name="Normal 2 2 2 91" xfId="32665" xr:uid="{00000000-0005-0000-0000-0000997F0000}"/>
    <cellStyle name="Normal 2 2 2 91 2" xfId="32666" xr:uid="{00000000-0005-0000-0000-00009A7F0000}"/>
    <cellStyle name="Normal 2 2 2 92" xfId="32667" xr:uid="{00000000-0005-0000-0000-00009B7F0000}"/>
    <cellStyle name="Normal 2 2 2 92 2" xfId="32668" xr:uid="{00000000-0005-0000-0000-00009C7F0000}"/>
    <cellStyle name="Normal 2 2 2 93" xfId="32669" xr:uid="{00000000-0005-0000-0000-00009D7F0000}"/>
    <cellStyle name="Normal 2 2 2 93 2" xfId="32670" xr:uid="{00000000-0005-0000-0000-00009E7F0000}"/>
    <cellStyle name="Normal 2 2 2 94" xfId="32671" xr:uid="{00000000-0005-0000-0000-00009F7F0000}"/>
    <cellStyle name="Normal 2 2 2 94 2" xfId="32672" xr:uid="{00000000-0005-0000-0000-0000A07F0000}"/>
    <cellStyle name="Normal 2 2 2 95" xfId="32673" xr:uid="{00000000-0005-0000-0000-0000A17F0000}"/>
    <cellStyle name="Normal 2 2 2 95 2" xfId="32674" xr:uid="{00000000-0005-0000-0000-0000A27F0000}"/>
    <cellStyle name="Normal 2 2 2 96" xfId="32675" xr:uid="{00000000-0005-0000-0000-0000A37F0000}"/>
    <cellStyle name="Normal 2 2 2 96 2" xfId="32676" xr:uid="{00000000-0005-0000-0000-0000A47F0000}"/>
    <cellStyle name="Normal 2 2 2 97" xfId="32677" xr:uid="{00000000-0005-0000-0000-0000A57F0000}"/>
    <cellStyle name="Normal 2 2 2 97 2" xfId="32678" xr:uid="{00000000-0005-0000-0000-0000A67F0000}"/>
    <cellStyle name="Normal 2 2 2 98" xfId="32679" xr:uid="{00000000-0005-0000-0000-0000A77F0000}"/>
    <cellStyle name="Normal 2 2 2 98 2" xfId="32680" xr:uid="{00000000-0005-0000-0000-0000A87F0000}"/>
    <cellStyle name="Normal 2 2 2 99" xfId="32681" xr:uid="{00000000-0005-0000-0000-0000A97F0000}"/>
    <cellStyle name="Normal 2 2 2 99 2" xfId="32682" xr:uid="{00000000-0005-0000-0000-0000AA7F0000}"/>
    <cellStyle name="Normal 2 2 20" xfId="32683" xr:uid="{00000000-0005-0000-0000-0000AB7F0000}"/>
    <cellStyle name="Normal 2 2 20 2" xfId="32684" xr:uid="{00000000-0005-0000-0000-0000AC7F0000}"/>
    <cellStyle name="Normal 2 2 200" xfId="32685" xr:uid="{00000000-0005-0000-0000-0000AD7F0000}"/>
    <cellStyle name="Normal 2 2 200 2" xfId="32686" xr:uid="{00000000-0005-0000-0000-0000AE7F0000}"/>
    <cellStyle name="Normal 2 2 200 3" xfId="32687" xr:uid="{00000000-0005-0000-0000-0000AF7F0000}"/>
    <cellStyle name="Normal 2 2 200 4" xfId="32688" xr:uid="{00000000-0005-0000-0000-0000B07F0000}"/>
    <cellStyle name="Normal 2 2 201" xfId="32689" xr:uid="{00000000-0005-0000-0000-0000B17F0000}"/>
    <cellStyle name="Normal 2 2 201 2" xfId="32690" xr:uid="{00000000-0005-0000-0000-0000B27F0000}"/>
    <cellStyle name="Normal 2 2 202" xfId="32691" xr:uid="{00000000-0005-0000-0000-0000B37F0000}"/>
    <cellStyle name="Normal 2 2 202 2" xfId="32692" xr:uid="{00000000-0005-0000-0000-0000B47F0000}"/>
    <cellStyle name="Normal 2 2 203" xfId="32693" xr:uid="{00000000-0005-0000-0000-0000B57F0000}"/>
    <cellStyle name="Normal 2 2 204" xfId="32694" xr:uid="{00000000-0005-0000-0000-0000B67F0000}"/>
    <cellStyle name="Normal 2 2 205" xfId="32695" xr:uid="{00000000-0005-0000-0000-0000B77F0000}"/>
    <cellStyle name="Normal 2 2 206" xfId="32696" xr:uid="{00000000-0005-0000-0000-0000B87F0000}"/>
    <cellStyle name="Normal 2 2 207" xfId="32697" xr:uid="{00000000-0005-0000-0000-0000B97F0000}"/>
    <cellStyle name="Normal 2 2 208" xfId="32698" xr:uid="{00000000-0005-0000-0000-0000BA7F0000}"/>
    <cellStyle name="Normal 2 2 209" xfId="32699" xr:uid="{00000000-0005-0000-0000-0000BB7F0000}"/>
    <cellStyle name="Normal 2 2 21" xfId="32700" xr:uid="{00000000-0005-0000-0000-0000BC7F0000}"/>
    <cellStyle name="Normal 2 2 21 2" xfId="32701" xr:uid="{00000000-0005-0000-0000-0000BD7F0000}"/>
    <cellStyle name="Normal 2 2 210" xfId="32702" xr:uid="{00000000-0005-0000-0000-0000BE7F0000}"/>
    <cellStyle name="Normal 2 2 211" xfId="32703" xr:uid="{00000000-0005-0000-0000-0000BF7F0000}"/>
    <cellStyle name="Normal 2 2 212" xfId="32704" xr:uid="{00000000-0005-0000-0000-0000C07F0000}"/>
    <cellStyle name="Normal 2 2 213" xfId="32705" xr:uid="{00000000-0005-0000-0000-0000C17F0000}"/>
    <cellStyle name="Normal 2 2 214" xfId="32706" xr:uid="{00000000-0005-0000-0000-0000C27F0000}"/>
    <cellStyle name="Normal 2 2 215" xfId="32707" xr:uid="{00000000-0005-0000-0000-0000C37F0000}"/>
    <cellStyle name="Normal 2 2 216" xfId="32708" xr:uid="{00000000-0005-0000-0000-0000C47F0000}"/>
    <cellStyle name="Normal 2 2 217" xfId="32709" xr:uid="{00000000-0005-0000-0000-0000C57F0000}"/>
    <cellStyle name="Normal 2 2 218" xfId="32710" xr:uid="{00000000-0005-0000-0000-0000C67F0000}"/>
    <cellStyle name="Normal 2 2 219" xfId="32711" xr:uid="{00000000-0005-0000-0000-0000C77F0000}"/>
    <cellStyle name="Normal 2 2 22" xfId="32712" xr:uid="{00000000-0005-0000-0000-0000C87F0000}"/>
    <cellStyle name="Normal 2 2 22 2" xfId="32713" xr:uid="{00000000-0005-0000-0000-0000C97F0000}"/>
    <cellStyle name="Normal 2 2 220" xfId="32714" xr:uid="{00000000-0005-0000-0000-0000CA7F0000}"/>
    <cellStyle name="Normal 2 2 221" xfId="32715" xr:uid="{00000000-0005-0000-0000-0000CB7F0000}"/>
    <cellStyle name="Normal 2 2 222" xfId="32716" xr:uid="{00000000-0005-0000-0000-0000CC7F0000}"/>
    <cellStyle name="Normal 2 2 223" xfId="32717" xr:uid="{00000000-0005-0000-0000-0000CD7F0000}"/>
    <cellStyle name="Normal 2 2 224" xfId="32718" xr:uid="{00000000-0005-0000-0000-0000CE7F0000}"/>
    <cellStyle name="Normal 2 2 225" xfId="32719" xr:uid="{00000000-0005-0000-0000-0000CF7F0000}"/>
    <cellStyle name="Normal 2 2 226" xfId="32720" xr:uid="{00000000-0005-0000-0000-0000D07F0000}"/>
    <cellStyle name="Normal 2 2 227" xfId="32721" xr:uid="{00000000-0005-0000-0000-0000D17F0000}"/>
    <cellStyle name="Normal 2 2 228" xfId="32722" xr:uid="{00000000-0005-0000-0000-0000D27F0000}"/>
    <cellStyle name="Normal 2 2 229" xfId="32723" xr:uid="{00000000-0005-0000-0000-0000D37F0000}"/>
    <cellStyle name="Normal 2 2 23" xfId="32724" xr:uid="{00000000-0005-0000-0000-0000D47F0000}"/>
    <cellStyle name="Normal 2 2 23 2" xfId="32725" xr:uid="{00000000-0005-0000-0000-0000D57F0000}"/>
    <cellStyle name="Normal 2 2 230" xfId="32726" xr:uid="{00000000-0005-0000-0000-0000D67F0000}"/>
    <cellStyle name="Normal 2 2 231" xfId="32727" xr:uid="{00000000-0005-0000-0000-0000D77F0000}"/>
    <cellStyle name="Normal 2 2 232" xfId="32728" xr:uid="{00000000-0005-0000-0000-0000D87F0000}"/>
    <cellStyle name="Normal 2 2 233" xfId="32729" xr:uid="{00000000-0005-0000-0000-0000D97F0000}"/>
    <cellStyle name="Normal 2 2 234" xfId="32730" xr:uid="{00000000-0005-0000-0000-0000DA7F0000}"/>
    <cellStyle name="Normal 2 2 235" xfId="32731" xr:uid="{00000000-0005-0000-0000-0000DB7F0000}"/>
    <cellStyle name="Normal 2 2 236" xfId="32732" xr:uid="{00000000-0005-0000-0000-0000DC7F0000}"/>
    <cellStyle name="Normal 2 2 237" xfId="32733" xr:uid="{00000000-0005-0000-0000-0000DD7F0000}"/>
    <cellStyle name="Normal 2 2 238" xfId="32734" xr:uid="{00000000-0005-0000-0000-0000DE7F0000}"/>
    <cellStyle name="Normal 2 2 239" xfId="32735" xr:uid="{00000000-0005-0000-0000-0000DF7F0000}"/>
    <cellStyle name="Normal 2 2 24" xfId="32736" xr:uid="{00000000-0005-0000-0000-0000E07F0000}"/>
    <cellStyle name="Normal 2 2 24 2" xfId="32737" xr:uid="{00000000-0005-0000-0000-0000E17F0000}"/>
    <cellStyle name="Normal 2 2 24 2 2" xfId="32738" xr:uid="{00000000-0005-0000-0000-0000E27F0000}"/>
    <cellStyle name="Normal 2 2 24 3" xfId="32739" xr:uid="{00000000-0005-0000-0000-0000E37F0000}"/>
    <cellStyle name="Normal 2 2 24 3 2" xfId="32740" xr:uid="{00000000-0005-0000-0000-0000E47F0000}"/>
    <cellStyle name="Normal 2 2 24 3 3" xfId="32741" xr:uid="{00000000-0005-0000-0000-0000E57F0000}"/>
    <cellStyle name="Normal 2 2 24 4" xfId="32742" xr:uid="{00000000-0005-0000-0000-0000E67F0000}"/>
    <cellStyle name="Normal 2 2 24 4 2" xfId="32743" xr:uid="{00000000-0005-0000-0000-0000E77F0000}"/>
    <cellStyle name="Normal 2 2 240" xfId="32744" xr:uid="{00000000-0005-0000-0000-0000E87F0000}"/>
    <cellStyle name="Normal 2 2 241" xfId="32745" xr:uid="{00000000-0005-0000-0000-0000E97F0000}"/>
    <cellStyle name="Normal 2 2 242" xfId="32746" xr:uid="{00000000-0005-0000-0000-0000EA7F0000}"/>
    <cellStyle name="Normal 2 2 243" xfId="32747" xr:uid="{00000000-0005-0000-0000-0000EB7F0000}"/>
    <cellStyle name="Normal 2 2 25" xfId="32748" xr:uid="{00000000-0005-0000-0000-0000EC7F0000}"/>
    <cellStyle name="Normal 2 2 25 2" xfId="32749" xr:uid="{00000000-0005-0000-0000-0000ED7F0000}"/>
    <cellStyle name="Normal 2 2 26" xfId="32750" xr:uid="{00000000-0005-0000-0000-0000EE7F0000}"/>
    <cellStyle name="Normal 2 2 26 2" xfId="32751" xr:uid="{00000000-0005-0000-0000-0000EF7F0000}"/>
    <cellStyle name="Normal 2 2 27" xfId="32752" xr:uid="{00000000-0005-0000-0000-0000F07F0000}"/>
    <cellStyle name="Normal 2 2 27 2" xfId="32753" xr:uid="{00000000-0005-0000-0000-0000F17F0000}"/>
    <cellStyle name="Normal 2 2 28" xfId="32754" xr:uid="{00000000-0005-0000-0000-0000F27F0000}"/>
    <cellStyle name="Normal 2 2 28 2" xfId="32755" xr:uid="{00000000-0005-0000-0000-0000F37F0000}"/>
    <cellStyle name="Normal 2 2 29" xfId="32756" xr:uid="{00000000-0005-0000-0000-0000F47F0000}"/>
    <cellStyle name="Normal 2 2 29 2" xfId="32757" xr:uid="{00000000-0005-0000-0000-0000F57F0000}"/>
    <cellStyle name="Normal 2 2 3" xfId="32758" xr:uid="{00000000-0005-0000-0000-0000F67F0000}"/>
    <cellStyle name="Normal 2 2 3 10" xfId="32759" xr:uid="{00000000-0005-0000-0000-0000F77F0000}"/>
    <cellStyle name="Normal 2 2 3 10 2" xfId="32760" xr:uid="{00000000-0005-0000-0000-0000F87F0000}"/>
    <cellStyle name="Normal 2 2 3 10 3" xfId="32761" xr:uid="{00000000-0005-0000-0000-0000F97F0000}"/>
    <cellStyle name="Normal 2 2 3 11" xfId="32762" xr:uid="{00000000-0005-0000-0000-0000FA7F0000}"/>
    <cellStyle name="Normal 2 2 3 11 2" xfId="32763" xr:uid="{00000000-0005-0000-0000-0000FB7F0000}"/>
    <cellStyle name="Normal 2 2 3 12" xfId="32764" xr:uid="{00000000-0005-0000-0000-0000FC7F0000}"/>
    <cellStyle name="Normal 2 2 3 12 2" xfId="32765" xr:uid="{00000000-0005-0000-0000-0000FD7F0000}"/>
    <cellStyle name="Normal 2 2 3 13" xfId="32766" xr:uid="{00000000-0005-0000-0000-0000FE7F0000}"/>
    <cellStyle name="Normal 2 2 3 13 2" xfId="32767" xr:uid="{00000000-0005-0000-0000-0000FF7F0000}"/>
    <cellStyle name="Normal 2 2 3 14" xfId="32768" xr:uid="{00000000-0005-0000-0000-000000800000}"/>
    <cellStyle name="Normal 2 2 3 14 2" xfId="32769" xr:uid="{00000000-0005-0000-0000-000001800000}"/>
    <cellStyle name="Normal 2 2 3 15" xfId="32770" xr:uid="{00000000-0005-0000-0000-000002800000}"/>
    <cellStyle name="Normal 2 2 3 16" xfId="32771" xr:uid="{00000000-0005-0000-0000-000003800000}"/>
    <cellStyle name="Normal 2 2 3 17" xfId="32772" xr:uid="{00000000-0005-0000-0000-000004800000}"/>
    <cellStyle name="Normal 2 2 3 18" xfId="32773" xr:uid="{00000000-0005-0000-0000-000005800000}"/>
    <cellStyle name="Normal 2 2 3 2" xfId="32774" xr:uid="{00000000-0005-0000-0000-000006800000}"/>
    <cellStyle name="Normal 2 2 3 2 2" xfId="32775" xr:uid="{00000000-0005-0000-0000-000007800000}"/>
    <cellStyle name="Normal 2 2 3 2 2 2" xfId="32776" xr:uid="{00000000-0005-0000-0000-000008800000}"/>
    <cellStyle name="Normal 2 2 3 2 2 3" xfId="32777" xr:uid="{00000000-0005-0000-0000-000009800000}"/>
    <cellStyle name="Normal 2 2 3 2 3" xfId="32778" xr:uid="{00000000-0005-0000-0000-00000A800000}"/>
    <cellStyle name="Normal 2 2 3 3" xfId="32779" xr:uid="{00000000-0005-0000-0000-00000B800000}"/>
    <cellStyle name="Normal 2 2 3 3 2" xfId="32780" xr:uid="{00000000-0005-0000-0000-00000C800000}"/>
    <cellStyle name="Normal 2 2 3 3 3" xfId="32781" xr:uid="{00000000-0005-0000-0000-00000D800000}"/>
    <cellStyle name="Normal 2 2 3 4" xfId="32782" xr:uid="{00000000-0005-0000-0000-00000E800000}"/>
    <cellStyle name="Normal 2 2 3 4 2" xfId="32783" xr:uid="{00000000-0005-0000-0000-00000F800000}"/>
    <cellStyle name="Normal 2 2 3 4 3" xfId="32784" xr:uid="{00000000-0005-0000-0000-000010800000}"/>
    <cellStyle name="Normal 2 2 3 5" xfId="32785" xr:uid="{00000000-0005-0000-0000-000011800000}"/>
    <cellStyle name="Normal 2 2 3 5 2" xfId="32786" xr:uid="{00000000-0005-0000-0000-000012800000}"/>
    <cellStyle name="Normal 2 2 3 5 3" xfId="32787" xr:uid="{00000000-0005-0000-0000-000013800000}"/>
    <cellStyle name="Normal 2 2 3 6" xfId="32788" xr:uid="{00000000-0005-0000-0000-000014800000}"/>
    <cellStyle name="Normal 2 2 3 6 2" xfId="32789" xr:uid="{00000000-0005-0000-0000-000015800000}"/>
    <cellStyle name="Normal 2 2 3 6 2 2" xfId="32790" xr:uid="{00000000-0005-0000-0000-000016800000}"/>
    <cellStyle name="Normal 2 2 3 6 3" xfId="32791" xr:uid="{00000000-0005-0000-0000-000017800000}"/>
    <cellStyle name="Normal 2 2 3 6 3 2" xfId="32792" xr:uid="{00000000-0005-0000-0000-000018800000}"/>
    <cellStyle name="Normal 2 2 3 6 4" xfId="32793" xr:uid="{00000000-0005-0000-0000-000019800000}"/>
    <cellStyle name="Normal 2 2 3 6 4 2" xfId="32794" xr:uid="{00000000-0005-0000-0000-00001A800000}"/>
    <cellStyle name="Normal 2 2 3 6 5" xfId="32795" xr:uid="{00000000-0005-0000-0000-00001B800000}"/>
    <cellStyle name="Normal 2 2 3 7" xfId="32796" xr:uid="{00000000-0005-0000-0000-00001C800000}"/>
    <cellStyle name="Normal 2 2 3 7 2" xfId="32797" xr:uid="{00000000-0005-0000-0000-00001D800000}"/>
    <cellStyle name="Normal 2 2 3 7 2 2" xfId="32798" xr:uid="{00000000-0005-0000-0000-00001E800000}"/>
    <cellStyle name="Normal 2 2 3 7 3" xfId="32799" xr:uid="{00000000-0005-0000-0000-00001F800000}"/>
    <cellStyle name="Normal 2 2 3 7 3 2" xfId="32800" xr:uid="{00000000-0005-0000-0000-000020800000}"/>
    <cellStyle name="Normal 2 2 3 7 3 3" xfId="32801" xr:uid="{00000000-0005-0000-0000-000021800000}"/>
    <cellStyle name="Normal 2 2 3 7 4" xfId="32802" xr:uid="{00000000-0005-0000-0000-000022800000}"/>
    <cellStyle name="Normal 2 2 3 7 4 2" xfId="32803" xr:uid="{00000000-0005-0000-0000-000023800000}"/>
    <cellStyle name="Normal 2 2 3 7 5" xfId="32804" xr:uid="{00000000-0005-0000-0000-000024800000}"/>
    <cellStyle name="Normal 2 2 3 8" xfId="32805" xr:uid="{00000000-0005-0000-0000-000025800000}"/>
    <cellStyle name="Normal 2 2 3 8 2" xfId="32806" xr:uid="{00000000-0005-0000-0000-000026800000}"/>
    <cellStyle name="Normal 2 2 3 8 3" xfId="32807" xr:uid="{00000000-0005-0000-0000-000027800000}"/>
    <cellStyle name="Normal 2 2 3 9" xfId="32808" xr:uid="{00000000-0005-0000-0000-000028800000}"/>
    <cellStyle name="Normal 2 2 3 9 2" xfId="32809" xr:uid="{00000000-0005-0000-0000-000029800000}"/>
    <cellStyle name="Normal 2 2 3 9 3" xfId="32810" xr:uid="{00000000-0005-0000-0000-00002A800000}"/>
    <cellStyle name="Normal 2 2 3 9 4" xfId="32811" xr:uid="{00000000-0005-0000-0000-00002B800000}"/>
    <cellStyle name="Normal 2 2 30" xfId="32812" xr:uid="{00000000-0005-0000-0000-00002C800000}"/>
    <cellStyle name="Normal 2 2 30 2" xfId="32813" xr:uid="{00000000-0005-0000-0000-00002D800000}"/>
    <cellStyle name="Normal 2 2 31" xfId="32814" xr:uid="{00000000-0005-0000-0000-00002E800000}"/>
    <cellStyle name="Normal 2 2 31 2" xfId="32815" xr:uid="{00000000-0005-0000-0000-00002F800000}"/>
    <cellStyle name="Normal 2 2 31 2 2" xfId="32816" xr:uid="{00000000-0005-0000-0000-000030800000}"/>
    <cellStyle name="Normal 2 2 31 3" xfId="32817" xr:uid="{00000000-0005-0000-0000-000031800000}"/>
    <cellStyle name="Normal 2 2 31 3 2" xfId="32818" xr:uid="{00000000-0005-0000-0000-000032800000}"/>
    <cellStyle name="Normal 2 2 31 3 3" xfId="32819" xr:uid="{00000000-0005-0000-0000-000033800000}"/>
    <cellStyle name="Normal 2 2 31 4" xfId="32820" xr:uid="{00000000-0005-0000-0000-000034800000}"/>
    <cellStyle name="Normal 2 2 31 4 2" xfId="32821" xr:uid="{00000000-0005-0000-0000-000035800000}"/>
    <cellStyle name="Normal 2 2 32" xfId="32822" xr:uid="{00000000-0005-0000-0000-000036800000}"/>
    <cellStyle name="Normal 2 2 32 2" xfId="32823" xr:uid="{00000000-0005-0000-0000-000037800000}"/>
    <cellStyle name="Normal 2 2 32 2 2" xfId="32824" xr:uid="{00000000-0005-0000-0000-000038800000}"/>
    <cellStyle name="Normal 2 2 32 3" xfId="32825" xr:uid="{00000000-0005-0000-0000-000039800000}"/>
    <cellStyle name="Normal 2 2 32 3 2" xfId="32826" xr:uid="{00000000-0005-0000-0000-00003A800000}"/>
    <cellStyle name="Normal 2 2 32 3 3" xfId="32827" xr:uid="{00000000-0005-0000-0000-00003B800000}"/>
    <cellStyle name="Normal 2 2 32 4" xfId="32828" xr:uid="{00000000-0005-0000-0000-00003C800000}"/>
    <cellStyle name="Normal 2 2 32 4 2" xfId="32829" xr:uid="{00000000-0005-0000-0000-00003D800000}"/>
    <cellStyle name="Normal 2 2 33" xfId="32830" xr:uid="{00000000-0005-0000-0000-00003E800000}"/>
    <cellStyle name="Normal 2 2 33 2" xfId="32831" xr:uid="{00000000-0005-0000-0000-00003F800000}"/>
    <cellStyle name="Normal 2 2 34" xfId="32832" xr:uid="{00000000-0005-0000-0000-000040800000}"/>
    <cellStyle name="Normal 2 2 34 2" xfId="32833" xr:uid="{00000000-0005-0000-0000-000041800000}"/>
    <cellStyle name="Normal 2 2 34 2 2" xfId="32834" xr:uid="{00000000-0005-0000-0000-000042800000}"/>
    <cellStyle name="Normal 2 2 34 3" xfId="32835" xr:uid="{00000000-0005-0000-0000-000043800000}"/>
    <cellStyle name="Normal 2 2 34 3 2" xfId="32836" xr:uid="{00000000-0005-0000-0000-000044800000}"/>
    <cellStyle name="Normal 2 2 34 4" xfId="32837" xr:uid="{00000000-0005-0000-0000-000045800000}"/>
    <cellStyle name="Normal 2 2 34 4 2" xfId="32838" xr:uid="{00000000-0005-0000-0000-000046800000}"/>
    <cellStyle name="Normal 2 2 35" xfId="32839" xr:uid="{00000000-0005-0000-0000-000047800000}"/>
    <cellStyle name="Normal 2 2 35 2" xfId="32840" xr:uid="{00000000-0005-0000-0000-000048800000}"/>
    <cellStyle name="Normal 2 2 36" xfId="32841" xr:uid="{00000000-0005-0000-0000-000049800000}"/>
    <cellStyle name="Normal 2 2 36 2" xfId="32842" xr:uid="{00000000-0005-0000-0000-00004A800000}"/>
    <cellStyle name="Normal 2 2 37" xfId="32843" xr:uid="{00000000-0005-0000-0000-00004B800000}"/>
    <cellStyle name="Normal 2 2 37 2" xfId="32844" xr:uid="{00000000-0005-0000-0000-00004C800000}"/>
    <cellStyle name="Normal 2 2 38" xfId="32845" xr:uid="{00000000-0005-0000-0000-00004D800000}"/>
    <cellStyle name="Normal 2 2 38 2" xfId="32846" xr:uid="{00000000-0005-0000-0000-00004E800000}"/>
    <cellStyle name="Normal 2 2 39" xfId="32847" xr:uid="{00000000-0005-0000-0000-00004F800000}"/>
    <cellStyle name="Normal 2 2 39 2" xfId="32848" xr:uid="{00000000-0005-0000-0000-000050800000}"/>
    <cellStyle name="Normal 2 2 39 2 2" xfId="32849" xr:uid="{00000000-0005-0000-0000-000051800000}"/>
    <cellStyle name="Normal 2 2 39 3" xfId="32850" xr:uid="{00000000-0005-0000-0000-000052800000}"/>
    <cellStyle name="Normal 2 2 39 3 2" xfId="32851" xr:uid="{00000000-0005-0000-0000-000053800000}"/>
    <cellStyle name="Normal 2 2 39 4" xfId="32852" xr:uid="{00000000-0005-0000-0000-000054800000}"/>
    <cellStyle name="Normal 2 2 39 4 2" xfId="32853" xr:uid="{00000000-0005-0000-0000-000055800000}"/>
    <cellStyle name="Normal 2 2 4" xfId="32854" xr:uid="{00000000-0005-0000-0000-000056800000}"/>
    <cellStyle name="Normal 2 2 4 10" xfId="32855" xr:uid="{00000000-0005-0000-0000-000057800000}"/>
    <cellStyle name="Normal 2 2 4 10 10" xfId="32856" xr:uid="{00000000-0005-0000-0000-000058800000}"/>
    <cellStyle name="Normal 2 2 4 10 11" xfId="32857" xr:uid="{00000000-0005-0000-0000-000059800000}"/>
    <cellStyle name="Normal 2 2 4 10 12" xfId="32858" xr:uid="{00000000-0005-0000-0000-00005A800000}"/>
    <cellStyle name="Normal 2 2 4 10 13" xfId="32859" xr:uid="{00000000-0005-0000-0000-00005B800000}"/>
    <cellStyle name="Normal 2 2 4 10 14" xfId="32860" xr:uid="{00000000-0005-0000-0000-00005C800000}"/>
    <cellStyle name="Normal 2 2 4 10 15" xfId="32861" xr:uid="{00000000-0005-0000-0000-00005D800000}"/>
    <cellStyle name="Normal 2 2 4 10 16" xfId="32862" xr:uid="{00000000-0005-0000-0000-00005E800000}"/>
    <cellStyle name="Normal 2 2 4 10 17" xfId="32863" xr:uid="{00000000-0005-0000-0000-00005F800000}"/>
    <cellStyle name="Normal 2 2 4 10 18" xfId="32864" xr:uid="{00000000-0005-0000-0000-000060800000}"/>
    <cellStyle name="Normal 2 2 4 10 19" xfId="32865" xr:uid="{00000000-0005-0000-0000-000061800000}"/>
    <cellStyle name="Normal 2 2 4 10 2" xfId="32866" xr:uid="{00000000-0005-0000-0000-000062800000}"/>
    <cellStyle name="Normal 2 2 4 10 20" xfId="32867" xr:uid="{00000000-0005-0000-0000-000063800000}"/>
    <cellStyle name="Normal 2 2 4 10 21" xfId="32868" xr:uid="{00000000-0005-0000-0000-000064800000}"/>
    <cellStyle name="Normal 2 2 4 10 3" xfId="32869" xr:uid="{00000000-0005-0000-0000-000065800000}"/>
    <cellStyle name="Normal 2 2 4 10 4" xfId="32870" xr:uid="{00000000-0005-0000-0000-000066800000}"/>
    <cellStyle name="Normal 2 2 4 10 5" xfId="32871" xr:uid="{00000000-0005-0000-0000-000067800000}"/>
    <cellStyle name="Normal 2 2 4 10 6" xfId="32872" xr:uid="{00000000-0005-0000-0000-000068800000}"/>
    <cellStyle name="Normal 2 2 4 10 7" xfId="32873" xr:uid="{00000000-0005-0000-0000-000069800000}"/>
    <cellStyle name="Normal 2 2 4 10 8" xfId="32874" xr:uid="{00000000-0005-0000-0000-00006A800000}"/>
    <cellStyle name="Normal 2 2 4 10 9" xfId="32875" xr:uid="{00000000-0005-0000-0000-00006B800000}"/>
    <cellStyle name="Normal 2 2 4 2" xfId="32876" xr:uid="{00000000-0005-0000-0000-00006C800000}"/>
    <cellStyle name="Normal 2 2 4 2 10" xfId="32877" xr:uid="{00000000-0005-0000-0000-00006D800000}"/>
    <cellStyle name="Normal 2 2 4 2 11" xfId="32878" xr:uid="{00000000-0005-0000-0000-00006E800000}"/>
    <cellStyle name="Normal 2 2 4 2 12" xfId="32879" xr:uid="{00000000-0005-0000-0000-00006F800000}"/>
    <cellStyle name="Normal 2 2 4 2 13" xfId="32880" xr:uid="{00000000-0005-0000-0000-000070800000}"/>
    <cellStyle name="Normal 2 2 4 2 14" xfId="32881" xr:uid="{00000000-0005-0000-0000-000071800000}"/>
    <cellStyle name="Normal 2 2 4 2 15" xfId="32882" xr:uid="{00000000-0005-0000-0000-000072800000}"/>
    <cellStyle name="Normal 2 2 4 2 16" xfId="32883" xr:uid="{00000000-0005-0000-0000-000073800000}"/>
    <cellStyle name="Normal 2 2 4 2 17" xfId="32884" xr:uid="{00000000-0005-0000-0000-000074800000}"/>
    <cellStyle name="Normal 2 2 4 2 18" xfId="32885" xr:uid="{00000000-0005-0000-0000-000075800000}"/>
    <cellStyle name="Normal 2 2 4 2 19" xfId="32886" xr:uid="{00000000-0005-0000-0000-000076800000}"/>
    <cellStyle name="Normal 2 2 4 2 2" xfId="32887" xr:uid="{00000000-0005-0000-0000-000077800000}"/>
    <cellStyle name="Normal 2 2 4 2 20" xfId="32888" xr:uid="{00000000-0005-0000-0000-000078800000}"/>
    <cellStyle name="Normal 2 2 4 2 21" xfId="32889" xr:uid="{00000000-0005-0000-0000-000079800000}"/>
    <cellStyle name="Normal 2 2 4 2 3" xfId="32890" xr:uid="{00000000-0005-0000-0000-00007A800000}"/>
    <cellStyle name="Normal 2 2 4 2 3 2" xfId="32891" xr:uid="{00000000-0005-0000-0000-00007B800000}"/>
    <cellStyle name="Normal 2 2 4 2 4" xfId="32892" xr:uid="{00000000-0005-0000-0000-00007C800000}"/>
    <cellStyle name="Normal 2 2 4 2 4 2" xfId="32893" xr:uid="{00000000-0005-0000-0000-00007D800000}"/>
    <cellStyle name="Normal 2 2 4 2 5" xfId="32894" xr:uid="{00000000-0005-0000-0000-00007E800000}"/>
    <cellStyle name="Normal 2 2 4 2 6" xfId="32895" xr:uid="{00000000-0005-0000-0000-00007F800000}"/>
    <cellStyle name="Normal 2 2 4 2 7" xfId="32896" xr:uid="{00000000-0005-0000-0000-000080800000}"/>
    <cellStyle name="Normal 2 2 4 2 8" xfId="32897" xr:uid="{00000000-0005-0000-0000-000081800000}"/>
    <cellStyle name="Normal 2 2 4 2 9" xfId="32898" xr:uid="{00000000-0005-0000-0000-000082800000}"/>
    <cellStyle name="Normal 2 2 4 3" xfId="32899" xr:uid="{00000000-0005-0000-0000-000083800000}"/>
    <cellStyle name="Normal 2 2 4 3 10" xfId="32900" xr:uid="{00000000-0005-0000-0000-000084800000}"/>
    <cellStyle name="Normal 2 2 4 3 11" xfId="32901" xr:uid="{00000000-0005-0000-0000-000085800000}"/>
    <cellStyle name="Normal 2 2 4 3 12" xfId="32902" xr:uid="{00000000-0005-0000-0000-000086800000}"/>
    <cellStyle name="Normal 2 2 4 3 13" xfId="32903" xr:uid="{00000000-0005-0000-0000-000087800000}"/>
    <cellStyle name="Normal 2 2 4 3 14" xfId="32904" xr:uid="{00000000-0005-0000-0000-000088800000}"/>
    <cellStyle name="Normal 2 2 4 3 15" xfId="32905" xr:uid="{00000000-0005-0000-0000-000089800000}"/>
    <cellStyle name="Normal 2 2 4 3 16" xfId="32906" xr:uid="{00000000-0005-0000-0000-00008A800000}"/>
    <cellStyle name="Normal 2 2 4 3 17" xfId="32907" xr:uid="{00000000-0005-0000-0000-00008B800000}"/>
    <cellStyle name="Normal 2 2 4 3 18" xfId="32908" xr:uid="{00000000-0005-0000-0000-00008C800000}"/>
    <cellStyle name="Normal 2 2 4 3 19" xfId="32909" xr:uid="{00000000-0005-0000-0000-00008D800000}"/>
    <cellStyle name="Normal 2 2 4 3 2" xfId="32910" xr:uid="{00000000-0005-0000-0000-00008E800000}"/>
    <cellStyle name="Normal 2 2 4 3 20" xfId="32911" xr:uid="{00000000-0005-0000-0000-00008F800000}"/>
    <cellStyle name="Normal 2 2 4 3 21" xfId="32912" xr:uid="{00000000-0005-0000-0000-000090800000}"/>
    <cellStyle name="Normal 2 2 4 3 3" xfId="32913" xr:uid="{00000000-0005-0000-0000-000091800000}"/>
    <cellStyle name="Normal 2 2 4 3 4" xfId="32914" xr:uid="{00000000-0005-0000-0000-000092800000}"/>
    <cellStyle name="Normal 2 2 4 3 5" xfId="32915" xr:uid="{00000000-0005-0000-0000-000093800000}"/>
    <cellStyle name="Normal 2 2 4 3 6" xfId="32916" xr:uid="{00000000-0005-0000-0000-000094800000}"/>
    <cellStyle name="Normal 2 2 4 3 7" xfId="32917" xr:uid="{00000000-0005-0000-0000-000095800000}"/>
    <cellStyle name="Normal 2 2 4 3 8" xfId="32918" xr:uid="{00000000-0005-0000-0000-000096800000}"/>
    <cellStyle name="Normal 2 2 4 3 9" xfId="32919" xr:uid="{00000000-0005-0000-0000-000097800000}"/>
    <cellStyle name="Normal 2 2 4 4" xfId="32920" xr:uid="{00000000-0005-0000-0000-000098800000}"/>
    <cellStyle name="Normal 2 2 4 4 10" xfId="32921" xr:uid="{00000000-0005-0000-0000-000099800000}"/>
    <cellStyle name="Normal 2 2 4 4 11" xfId="32922" xr:uid="{00000000-0005-0000-0000-00009A800000}"/>
    <cellStyle name="Normal 2 2 4 4 12" xfId="32923" xr:uid="{00000000-0005-0000-0000-00009B800000}"/>
    <cellStyle name="Normal 2 2 4 4 13" xfId="32924" xr:uid="{00000000-0005-0000-0000-00009C800000}"/>
    <cellStyle name="Normal 2 2 4 4 14" xfId="32925" xr:uid="{00000000-0005-0000-0000-00009D800000}"/>
    <cellStyle name="Normal 2 2 4 4 15" xfId="32926" xr:uid="{00000000-0005-0000-0000-00009E800000}"/>
    <cellStyle name="Normal 2 2 4 4 16" xfId="32927" xr:uid="{00000000-0005-0000-0000-00009F800000}"/>
    <cellStyle name="Normal 2 2 4 4 17" xfId="32928" xr:uid="{00000000-0005-0000-0000-0000A0800000}"/>
    <cellStyle name="Normal 2 2 4 4 18" xfId="32929" xr:uid="{00000000-0005-0000-0000-0000A1800000}"/>
    <cellStyle name="Normal 2 2 4 4 19" xfId="32930" xr:uid="{00000000-0005-0000-0000-0000A2800000}"/>
    <cellStyle name="Normal 2 2 4 4 2" xfId="32931" xr:uid="{00000000-0005-0000-0000-0000A3800000}"/>
    <cellStyle name="Normal 2 2 4 4 20" xfId="32932" xr:uid="{00000000-0005-0000-0000-0000A4800000}"/>
    <cellStyle name="Normal 2 2 4 4 21" xfId="32933" xr:uid="{00000000-0005-0000-0000-0000A5800000}"/>
    <cellStyle name="Normal 2 2 4 4 3" xfId="32934" xr:uid="{00000000-0005-0000-0000-0000A6800000}"/>
    <cellStyle name="Normal 2 2 4 4 4" xfId="32935" xr:uid="{00000000-0005-0000-0000-0000A7800000}"/>
    <cellStyle name="Normal 2 2 4 4 5" xfId="32936" xr:uid="{00000000-0005-0000-0000-0000A8800000}"/>
    <cellStyle name="Normal 2 2 4 4 6" xfId="32937" xr:uid="{00000000-0005-0000-0000-0000A9800000}"/>
    <cellStyle name="Normal 2 2 4 4 7" xfId="32938" xr:uid="{00000000-0005-0000-0000-0000AA800000}"/>
    <cellStyle name="Normal 2 2 4 4 8" xfId="32939" xr:uid="{00000000-0005-0000-0000-0000AB800000}"/>
    <cellStyle name="Normal 2 2 4 4 9" xfId="32940" xr:uid="{00000000-0005-0000-0000-0000AC800000}"/>
    <cellStyle name="Normal 2 2 4 5" xfId="32941" xr:uid="{00000000-0005-0000-0000-0000AD800000}"/>
    <cellStyle name="Normal 2 2 4 5 10" xfId="32942" xr:uid="{00000000-0005-0000-0000-0000AE800000}"/>
    <cellStyle name="Normal 2 2 4 5 11" xfId="32943" xr:uid="{00000000-0005-0000-0000-0000AF800000}"/>
    <cellStyle name="Normal 2 2 4 5 12" xfId="32944" xr:uid="{00000000-0005-0000-0000-0000B0800000}"/>
    <cellStyle name="Normal 2 2 4 5 13" xfId="32945" xr:uid="{00000000-0005-0000-0000-0000B1800000}"/>
    <cellStyle name="Normal 2 2 4 5 14" xfId="32946" xr:uid="{00000000-0005-0000-0000-0000B2800000}"/>
    <cellStyle name="Normal 2 2 4 5 15" xfId="32947" xr:uid="{00000000-0005-0000-0000-0000B3800000}"/>
    <cellStyle name="Normal 2 2 4 5 16" xfId="32948" xr:uid="{00000000-0005-0000-0000-0000B4800000}"/>
    <cellStyle name="Normal 2 2 4 5 17" xfId="32949" xr:uid="{00000000-0005-0000-0000-0000B5800000}"/>
    <cellStyle name="Normal 2 2 4 5 18" xfId="32950" xr:uid="{00000000-0005-0000-0000-0000B6800000}"/>
    <cellStyle name="Normal 2 2 4 5 19" xfId="32951" xr:uid="{00000000-0005-0000-0000-0000B7800000}"/>
    <cellStyle name="Normal 2 2 4 5 2" xfId="32952" xr:uid="{00000000-0005-0000-0000-0000B8800000}"/>
    <cellStyle name="Normal 2 2 4 5 20" xfId="32953" xr:uid="{00000000-0005-0000-0000-0000B9800000}"/>
    <cellStyle name="Normal 2 2 4 5 21" xfId="32954" xr:uid="{00000000-0005-0000-0000-0000BA800000}"/>
    <cellStyle name="Normal 2 2 4 5 3" xfId="32955" xr:uid="{00000000-0005-0000-0000-0000BB800000}"/>
    <cellStyle name="Normal 2 2 4 5 4" xfId="32956" xr:uid="{00000000-0005-0000-0000-0000BC800000}"/>
    <cellStyle name="Normal 2 2 4 5 5" xfId="32957" xr:uid="{00000000-0005-0000-0000-0000BD800000}"/>
    <cellStyle name="Normal 2 2 4 5 6" xfId="32958" xr:uid="{00000000-0005-0000-0000-0000BE800000}"/>
    <cellStyle name="Normal 2 2 4 5 7" xfId="32959" xr:uid="{00000000-0005-0000-0000-0000BF800000}"/>
    <cellStyle name="Normal 2 2 4 5 8" xfId="32960" xr:uid="{00000000-0005-0000-0000-0000C0800000}"/>
    <cellStyle name="Normal 2 2 4 5 9" xfId="32961" xr:uid="{00000000-0005-0000-0000-0000C1800000}"/>
    <cellStyle name="Normal 2 2 4 6" xfId="32962" xr:uid="{00000000-0005-0000-0000-0000C2800000}"/>
    <cellStyle name="Normal 2 2 4 6 10" xfId="32963" xr:uid="{00000000-0005-0000-0000-0000C3800000}"/>
    <cellStyle name="Normal 2 2 4 6 11" xfId="32964" xr:uid="{00000000-0005-0000-0000-0000C4800000}"/>
    <cellStyle name="Normal 2 2 4 6 12" xfId="32965" xr:uid="{00000000-0005-0000-0000-0000C5800000}"/>
    <cellStyle name="Normal 2 2 4 6 13" xfId="32966" xr:uid="{00000000-0005-0000-0000-0000C6800000}"/>
    <cellStyle name="Normal 2 2 4 6 14" xfId="32967" xr:uid="{00000000-0005-0000-0000-0000C7800000}"/>
    <cellStyle name="Normal 2 2 4 6 15" xfId="32968" xr:uid="{00000000-0005-0000-0000-0000C8800000}"/>
    <cellStyle name="Normal 2 2 4 6 16" xfId="32969" xr:uid="{00000000-0005-0000-0000-0000C9800000}"/>
    <cellStyle name="Normal 2 2 4 6 17" xfId="32970" xr:uid="{00000000-0005-0000-0000-0000CA800000}"/>
    <cellStyle name="Normal 2 2 4 6 18" xfId="32971" xr:uid="{00000000-0005-0000-0000-0000CB800000}"/>
    <cellStyle name="Normal 2 2 4 6 19" xfId="32972" xr:uid="{00000000-0005-0000-0000-0000CC800000}"/>
    <cellStyle name="Normal 2 2 4 6 2" xfId="32973" xr:uid="{00000000-0005-0000-0000-0000CD800000}"/>
    <cellStyle name="Normal 2 2 4 6 20" xfId="32974" xr:uid="{00000000-0005-0000-0000-0000CE800000}"/>
    <cellStyle name="Normal 2 2 4 6 21" xfId="32975" xr:uid="{00000000-0005-0000-0000-0000CF800000}"/>
    <cellStyle name="Normal 2 2 4 6 3" xfId="32976" xr:uid="{00000000-0005-0000-0000-0000D0800000}"/>
    <cellStyle name="Normal 2 2 4 6 4" xfId="32977" xr:uid="{00000000-0005-0000-0000-0000D1800000}"/>
    <cellStyle name="Normal 2 2 4 6 5" xfId="32978" xr:uid="{00000000-0005-0000-0000-0000D2800000}"/>
    <cellStyle name="Normal 2 2 4 6 6" xfId="32979" xr:uid="{00000000-0005-0000-0000-0000D3800000}"/>
    <cellStyle name="Normal 2 2 4 6 7" xfId="32980" xr:uid="{00000000-0005-0000-0000-0000D4800000}"/>
    <cellStyle name="Normal 2 2 4 6 8" xfId="32981" xr:uid="{00000000-0005-0000-0000-0000D5800000}"/>
    <cellStyle name="Normal 2 2 4 6 9" xfId="32982" xr:uid="{00000000-0005-0000-0000-0000D6800000}"/>
    <cellStyle name="Normal 2 2 4 7" xfId="32983" xr:uid="{00000000-0005-0000-0000-0000D7800000}"/>
    <cellStyle name="Normal 2 2 4 7 10" xfId="32984" xr:uid="{00000000-0005-0000-0000-0000D8800000}"/>
    <cellStyle name="Normal 2 2 4 7 11" xfId="32985" xr:uid="{00000000-0005-0000-0000-0000D9800000}"/>
    <cellStyle name="Normal 2 2 4 7 12" xfId="32986" xr:uid="{00000000-0005-0000-0000-0000DA800000}"/>
    <cellStyle name="Normal 2 2 4 7 13" xfId="32987" xr:uid="{00000000-0005-0000-0000-0000DB800000}"/>
    <cellStyle name="Normal 2 2 4 7 14" xfId="32988" xr:uid="{00000000-0005-0000-0000-0000DC800000}"/>
    <cellStyle name="Normal 2 2 4 7 15" xfId="32989" xr:uid="{00000000-0005-0000-0000-0000DD800000}"/>
    <cellStyle name="Normal 2 2 4 7 16" xfId="32990" xr:uid="{00000000-0005-0000-0000-0000DE800000}"/>
    <cellStyle name="Normal 2 2 4 7 17" xfId="32991" xr:uid="{00000000-0005-0000-0000-0000DF800000}"/>
    <cellStyle name="Normal 2 2 4 7 18" xfId="32992" xr:uid="{00000000-0005-0000-0000-0000E0800000}"/>
    <cellStyle name="Normal 2 2 4 7 19" xfId="32993" xr:uid="{00000000-0005-0000-0000-0000E1800000}"/>
    <cellStyle name="Normal 2 2 4 7 2" xfId="32994" xr:uid="{00000000-0005-0000-0000-0000E2800000}"/>
    <cellStyle name="Normal 2 2 4 7 20" xfId="32995" xr:uid="{00000000-0005-0000-0000-0000E3800000}"/>
    <cellStyle name="Normal 2 2 4 7 21" xfId="32996" xr:uid="{00000000-0005-0000-0000-0000E4800000}"/>
    <cellStyle name="Normal 2 2 4 7 3" xfId="32997" xr:uid="{00000000-0005-0000-0000-0000E5800000}"/>
    <cellStyle name="Normal 2 2 4 7 4" xfId="32998" xr:uid="{00000000-0005-0000-0000-0000E6800000}"/>
    <cellStyle name="Normal 2 2 4 7 5" xfId="32999" xr:uid="{00000000-0005-0000-0000-0000E7800000}"/>
    <cellStyle name="Normal 2 2 4 7 6" xfId="33000" xr:uid="{00000000-0005-0000-0000-0000E8800000}"/>
    <cellStyle name="Normal 2 2 4 7 7" xfId="33001" xr:uid="{00000000-0005-0000-0000-0000E9800000}"/>
    <cellStyle name="Normal 2 2 4 7 8" xfId="33002" xr:uid="{00000000-0005-0000-0000-0000EA800000}"/>
    <cellStyle name="Normal 2 2 4 7 9" xfId="33003" xr:uid="{00000000-0005-0000-0000-0000EB800000}"/>
    <cellStyle name="Normal 2 2 4 8" xfId="33004" xr:uid="{00000000-0005-0000-0000-0000EC800000}"/>
    <cellStyle name="Normal 2 2 4 8 10" xfId="33005" xr:uid="{00000000-0005-0000-0000-0000ED800000}"/>
    <cellStyle name="Normal 2 2 4 8 11" xfId="33006" xr:uid="{00000000-0005-0000-0000-0000EE800000}"/>
    <cellStyle name="Normal 2 2 4 8 12" xfId="33007" xr:uid="{00000000-0005-0000-0000-0000EF800000}"/>
    <cellStyle name="Normal 2 2 4 8 13" xfId="33008" xr:uid="{00000000-0005-0000-0000-0000F0800000}"/>
    <cellStyle name="Normal 2 2 4 8 14" xfId="33009" xr:uid="{00000000-0005-0000-0000-0000F1800000}"/>
    <cellStyle name="Normal 2 2 4 8 15" xfId="33010" xr:uid="{00000000-0005-0000-0000-0000F2800000}"/>
    <cellStyle name="Normal 2 2 4 8 16" xfId="33011" xr:uid="{00000000-0005-0000-0000-0000F3800000}"/>
    <cellStyle name="Normal 2 2 4 8 17" xfId="33012" xr:uid="{00000000-0005-0000-0000-0000F4800000}"/>
    <cellStyle name="Normal 2 2 4 8 18" xfId="33013" xr:uid="{00000000-0005-0000-0000-0000F5800000}"/>
    <cellStyle name="Normal 2 2 4 8 19" xfId="33014" xr:uid="{00000000-0005-0000-0000-0000F6800000}"/>
    <cellStyle name="Normal 2 2 4 8 2" xfId="33015" xr:uid="{00000000-0005-0000-0000-0000F7800000}"/>
    <cellStyle name="Normal 2 2 4 8 20" xfId="33016" xr:uid="{00000000-0005-0000-0000-0000F8800000}"/>
    <cellStyle name="Normal 2 2 4 8 21" xfId="33017" xr:uid="{00000000-0005-0000-0000-0000F9800000}"/>
    <cellStyle name="Normal 2 2 4 8 3" xfId="33018" xr:uid="{00000000-0005-0000-0000-0000FA800000}"/>
    <cellStyle name="Normal 2 2 4 8 4" xfId="33019" xr:uid="{00000000-0005-0000-0000-0000FB800000}"/>
    <cellStyle name="Normal 2 2 4 8 5" xfId="33020" xr:uid="{00000000-0005-0000-0000-0000FC800000}"/>
    <cellStyle name="Normal 2 2 4 8 6" xfId="33021" xr:uid="{00000000-0005-0000-0000-0000FD800000}"/>
    <cellStyle name="Normal 2 2 4 8 7" xfId="33022" xr:uid="{00000000-0005-0000-0000-0000FE800000}"/>
    <cellStyle name="Normal 2 2 4 8 8" xfId="33023" xr:uid="{00000000-0005-0000-0000-0000FF800000}"/>
    <cellStyle name="Normal 2 2 4 8 9" xfId="33024" xr:uid="{00000000-0005-0000-0000-000000810000}"/>
    <cellStyle name="Normal 2 2 4 9" xfId="33025" xr:uid="{00000000-0005-0000-0000-000001810000}"/>
    <cellStyle name="Normal 2 2 4 9 10" xfId="33026" xr:uid="{00000000-0005-0000-0000-000002810000}"/>
    <cellStyle name="Normal 2 2 4 9 11" xfId="33027" xr:uid="{00000000-0005-0000-0000-000003810000}"/>
    <cellStyle name="Normal 2 2 4 9 12" xfId="33028" xr:uid="{00000000-0005-0000-0000-000004810000}"/>
    <cellStyle name="Normal 2 2 4 9 13" xfId="33029" xr:uid="{00000000-0005-0000-0000-000005810000}"/>
    <cellStyle name="Normal 2 2 4 9 14" xfId="33030" xr:uid="{00000000-0005-0000-0000-000006810000}"/>
    <cellStyle name="Normal 2 2 4 9 15" xfId="33031" xr:uid="{00000000-0005-0000-0000-000007810000}"/>
    <cellStyle name="Normal 2 2 4 9 16" xfId="33032" xr:uid="{00000000-0005-0000-0000-000008810000}"/>
    <cellStyle name="Normal 2 2 4 9 17" xfId="33033" xr:uid="{00000000-0005-0000-0000-000009810000}"/>
    <cellStyle name="Normal 2 2 4 9 18" xfId="33034" xr:uid="{00000000-0005-0000-0000-00000A810000}"/>
    <cellStyle name="Normal 2 2 4 9 19" xfId="33035" xr:uid="{00000000-0005-0000-0000-00000B810000}"/>
    <cellStyle name="Normal 2 2 4 9 2" xfId="33036" xr:uid="{00000000-0005-0000-0000-00000C810000}"/>
    <cellStyle name="Normal 2 2 4 9 20" xfId="33037" xr:uid="{00000000-0005-0000-0000-00000D810000}"/>
    <cellStyle name="Normal 2 2 4 9 21" xfId="33038" xr:uid="{00000000-0005-0000-0000-00000E810000}"/>
    <cellStyle name="Normal 2 2 4 9 3" xfId="33039" xr:uid="{00000000-0005-0000-0000-00000F810000}"/>
    <cellStyle name="Normal 2 2 4 9 4" xfId="33040" xr:uid="{00000000-0005-0000-0000-000010810000}"/>
    <cellStyle name="Normal 2 2 4 9 5" xfId="33041" xr:uid="{00000000-0005-0000-0000-000011810000}"/>
    <cellStyle name="Normal 2 2 4 9 6" xfId="33042" xr:uid="{00000000-0005-0000-0000-000012810000}"/>
    <cellStyle name="Normal 2 2 4 9 7" xfId="33043" xr:uid="{00000000-0005-0000-0000-000013810000}"/>
    <cellStyle name="Normal 2 2 4 9 8" xfId="33044" xr:uid="{00000000-0005-0000-0000-000014810000}"/>
    <cellStyle name="Normal 2 2 4 9 9" xfId="33045" xr:uid="{00000000-0005-0000-0000-000015810000}"/>
    <cellStyle name="Normal 2 2 40" xfId="33046" xr:uid="{00000000-0005-0000-0000-000016810000}"/>
    <cellStyle name="Normal 2 2 40 2" xfId="33047" xr:uid="{00000000-0005-0000-0000-000017810000}"/>
    <cellStyle name="Normal 2 2 40 2 2" xfId="33048" xr:uid="{00000000-0005-0000-0000-000018810000}"/>
    <cellStyle name="Normal 2 2 40 3" xfId="33049" xr:uid="{00000000-0005-0000-0000-000019810000}"/>
    <cellStyle name="Normal 2 2 40 3 2" xfId="33050" xr:uid="{00000000-0005-0000-0000-00001A810000}"/>
    <cellStyle name="Normal 2 2 40 3 3" xfId="33051" xr:uid="{00000000-0005-0000-0000-00001B810000}"/>
    <cellStyle name="Normal 2 2 40 4" xfId="33052" xr:uid="{00000000-0005-0000-0000-00001C810000}"/>
    <cellStyle name="Normal 2 2 40 4 2" xfId="33053" xr:uid="{00000000-0005-0000-0000-00001D810000}"/>
    <cellStyle name="Normal 2 2 41" xfId="33054" xr:uid="{00000000-0005-0000-0000-00001E810000}"/>
    <cellStyle name="Normal 2 2 41 2" xfId="33055" xr:uid="{00000000-0005-0000-0000-00001F810000}"/>
    <cellStyle name="Normal 2 2 42" xfId="33056" xr:uid="{00000000-0005-0000-0000-000020810000}"/>
    <cellStyle name="Normal 2 2 42 2" xfId="33057" xr:uid="{00000000-0005-0000-0000-000021810000}"/>
    <cellStyle name="Normal 2 2 42 2 2" xfId="33058" xr:uid="{00000000-0005-0000-0000-000022810000}"/>
    <cellStyle name="Normal 2 2 42 3" xfId="33059" xr:uid="{00000000-0005-0000-0000-000023810000}"/>
    <cellStyle name="Normal 2 2 42 3 2" xfId="33060" xr:uid="{00000000-0005-0000-0000-000024810000}"/>
    <cellStyle name="Normal 2 2 42 4" xfId="33061" xr:uid="{00000000-0005-0000-0000-000025810000}"/>
    <cellStyle name="Normal 2 2 42 4 2" xfId="33062" xr:uid="{00000000-0005-0000-0000-000026810000}"/>
    <cellStyle name="Normal 2 2 43" xfId="33063" xr:uid="{00000000-0005-0000-0000-000027810000}"/>
    <cellStyle name="Normal 2 2 43 2" xfId="33064" xr:uid="{00000000-0005-0000-0000-000028810000}"/>
    <cellStyle name="Normal 2 2 44" xfId="33065" xr:uid="{00000000-0005-0000-0000-000029810000}"/>
    <cellStyle name="Normal 2 2 44 2" xfId="33066" xr:uid="{00000000-0005-0000-0000-00002A810000}"/>
    <cellStyle name="Normal 2 2 45" xfId="33067" xr:uid="{00000000-0005-0000-0000-00002B810000}"/>
    <cellStyle name="Normal 2 2 45 2" xfId="33068" xr:uid="{00000000-0005-0000-0000-00002C810000}"/>
    <cellStyle name="Normal 2 2 46" xfId="33069" xr:uid="{00000000-0005-0000-0000-00002D810000}"/>
    <cellStyle name="Normal 2 2 46 2" xfId="33070" xr:uid="{00000000-0005-0000-0000-00002E810000}"/>
    <cellStyle name="Normal 2 2 46 2 2" xfId="33071" xr:uid="{00000000-0005-0000-0000-00002F810000}"/>
    <cellStyle name="Normal 2 2 46 3" xfId="33072" xr:uid="{00000000-0005-0000-0000-000030810000}"/>
    <cellStyle name="Normal 2 2 46 3 2" xfId="33073" xr:uid="{00000000-0005-0000-0000-000031810000}"/>
    <cellStyle name="Normal 2 2 46 3 3" xfId="33074" xr:uid="{00000000-0005-0000-0000-000032810000}"/>
    <cellStyle name="Normal 2 2 46 4" xfId="33075" xr:uid="{00000000-0005-0000-0000-000033810000}"/>
    <cellStyle name="Normal 2 2 46 4 2" xfId="33076" xr:uid="{00000000-0005-0000-0000-000034810000}"/>
    <cellStyle name="Normal 2 2 47" xfId="33077" xr:uid="{00000000-0005-0000-0000-000035810000}"/>
    <cellStyle name="Normal 2 2 47 2" xfId="33078" xr:uid="{00000000-0005-0000-0000-000036810000}"/>
    <cellStyle name="Normal 2 2 48" xfId="33079" xr:uid="{00000000-0005-0000-0000-000037810000}"/>
    <cellStyle name="Normal 2 2 48 2" xfId="33080" xr:uid="{00000000-0005-0000-0000-000038810000}"/>
    <cellStyle name="Normal 2 2 49" xfId="33081" xr:uid="{00000000-0005-0000-0000-000039810000}"/>
    <cellStyle name="Normal 2 2 49 2" xfId="33082" xr:uid="{00000000-0005-0000-0000-00003A810000}"/>
    <cellStyle name="Normal 2 2 5" xfId="33083" xr:uid="{00000000-0005-0000-0000-00003B810000}"/>
    <cellStyle name="Normal 2 2 5 2" xfId="33084" xr:uid="{00000000-0005-0000-0000-00003C810000}"/>
    <cellStyle name="Normal 2 2 5 2 2" xfId="33085" xr:uid="{00000000-0005-0000-0000-00003D810000}"/>
    <cellStyle name="Normal 2 2 5 3" xfId="33086" xr:uid="{00000000-0005-0000-0000-00003E810000}"/>
    <cellStyle name="Normal 2 2 5 3 2" xfId="33087" xr:uid="{00000000-0005-0000-0000-00003F810000}"/>
    <cellStyle name="Normal 2 2 5 3 3" xfId="33088" xr:uid="{00000000-0005-0000-0000-000040810000}"/>
    <cellStyle name="Normal 2 2 5 4" xfId="33089" xr:uid="{00000000-0005-0000-0000-000041810000}"/>
    <cellStyle name="Normal 2 2 5 4 2" xfId="33090" xr:uid="{00000000-0005-0000-0000-000042810000}"/>
    <cellStyle name="Normal 2 2 5 5" xfId="33091" xr:uid="{00000000-0005-0000-0000-000043810000}"/>
    <cellStyle name="Normal 2 2 50" xfId="33092" xr:uid="{00000000-0005-0000-0000-000044810000}"/>
    <cellStyle name="Normal 2 2 50 2" xfId="33093" xr:uid="{00000000-0005-0000-0000-000045810000}"/>
    <cellStyle name="Normal 2 2 51" xfId="33094" xr:uid="{00000000-0005-0000-0000-000046810000}"/>
    <cellStyle name="Normal 2 2 51 2" xfId="33095" xr:uid="{00000000-0005-0000-0000-000047810000}"/>
    <cellStyle name="Normal 2 2 52" xfId="33096" xr:uid="{00000000-0005-0000-0000-000048810000}"/>
    <cellStyle name="Normal 2 2 52 2" xfId="33097" xr:uid="{00000000-0005-0000-0000-000049810000}"/>
    <cellStyle name="Normal 2 2 53" xfId="33098" xr:uid="{00000000-0005-0000-0000-00004A810000}"/>
    <cellStyle name="Normal 2 2 53 2" xfId="33099" xr:uid="{00000000-0005-0000-0000-00004B810000}"/>
    <cellStyle name="Normal 2 2 54" xfId="33100" xr:uid="{00000000-0005-0000-0000-00004C810000}"/>
    <cellStyle name="Normal 2 2 54 2" xfId="33101" xr:uid="{00000000-0005-0000-0000-00004D810000}"/>
    <cellStyle name="Normal 2 2 55" xfId="33102" xr:uid="{00000000-0005-0000-0000-00004E810000}"/>
    <cellStyle name="Normal 2 2 55 2" xfId="33103" xr:uid="{00000000-0005-0000-0000-00004F810000}"/>
    <cellStyle name="Normal 2 2 56" xfId="33104" xr:uid="{00000000-0005-0000-0000-000050810000}"/>
    <cellStyle name="Normal 2 2 56 2" xfId="33105" xr:uid="{00000000-0005-0000-0000-000051810000}"/>
    <cellStyle name="Normal 2 2 57" xfId="33106" xr:uid="{00000000-0005-0000-0000-000052810000}"/>
    <cellStyle name="Normal 2 2 57 2" xfId="33107" xr:uid="{00000000-0005-0000-0000-000053810000}"/>
    <cellStyle name="Normal 2 2 58" xfId="33108" xr:uid="{00000000-0005-0000-0000-000054810000}"/>
    <cellStyle name="Normal 2 2 58 2" xfId="33109" xr:uid="{00000000-0005-0000-0000-000055810000}"/>
    <cellStyle name="Normal 2 2 59" xfId="33110" xr:uid="{00000000-0005-0000-0000-000056810000}"/>
    <cellStyle name="Normal 2 2 59 2" xfId="33111" xr:uid="{00000000-0005-0000-0000-000057810000}"/>
    <cellStyle name="Normal 2 2 59 2 2" xfId="33112" xr:uid="{00000000-0005-0000-0000-000058810000}"/>
    <cellStyle name="Normal 2 2 59 3" xfId="33113" xr:uid="{00000000-0005-0000-0000-000059810000}"/>
    <cellStyle name="Normal 2 2 59 3 2" xfId="33114" xr:uid="{00000000-0005-0000-0000-00005A810000}"/>
    <cellStyle name="Normal 2 2 59 3 3" xfId="33115" xr:uid="{00000000-0005-0000-0000-00005B810000}"/>
    <cellStyle name="Normal 2 2 59 4" xfId="33116" xr:uid="{00000000-0005-0000-0000-00005C810000}"/>
    <cellStyle name="Normal 2 2 59 4 2" xfId="33117" xr:uid="{00000000-0005-0000-0000-00005D810000}"/>
    <cellStyle name="Normal 2 2 6" xfId="33118" xr:uid="{00000000-0005-0000-0000-00005E810000}"/>
    <cellStyle name="Normal 2 2 6 2" xfId="33119" xr:uid="{00000000-0005-0000-0000-00005F810000}"/>
    <cellStyle name="Normal 2 2 6 3" xfId="33120" xr:uid="{00000000-0005-0000-0000-000060810000}"/>
    <cellStyle name="Normal 2 2 60" xfId="33121" xr:uid="{00000000-0005-0000-0000-000061810000}"/>
    <cellStyle name="Normal 2 2 60 2" xfId="33122" xr:uid="{00000000-0005-0000-0000-000062810000}"/>
    <cellStyle name="Normal 2 2 61" xfId="33123" xr:uid="{00000000-0005-0000-0000-000063810000}"/>
    <cellStyle name="Normal 2 2 61 2" xfId="33124" xr:uid="{00000000-0005-0000-0000-000064810000}"/>
    <cellStyle name="Normal 2 2 62" xfId="33125" xr:uid="{00000000-0005-0000-0000-000065810000}"/>
    <cellStyle name="Normal 2 2 62 2" xfId="33126" xr:uid="{00000000-0005-0000-0000-000066810000}"/>
    <cellStyle name="Normal 2 2 63" xfId="33127" xr:uid="{00000000-0005-0000-0000-000067810000}"/>
    <cellStyle name="Normal 2 2 63 2" xfId="33128" xr:uid="{00000000-0005-0000-0000-000068810000}"/>
    <cellStyle name="Normal 2 2 64" xfId="33129" xr:uid="{00000000-0005-0000-0000-000069810000}"/>
    <cellStyle name="Normal 2 2 64 2" xfId="33130" xr:uid="{00000000-0005-0000-0000-00006A810000}"/>
    <cellStyle name="Normal 2 2 65" xfId="33131" xr:uid="{00000000-0005-0000-0000-00006B810000}"/>
    <cellStyle name="Normal 2 2 65 2" xfId="33132" xr:uid="{00000000-0005-0000-0000-00006C810000}"/>
    <cellStyle name="Normal 2 2 66" xfId="33133" xr:uid="{00000000-0005-0000-0000-00006D810000}"/>
    <cellStyle name="Normal 2 2 66 2" xfId="33134" xr:uid="{00000000-0005-0000-0000-00006E810000}"/>
    <cellStyle name="Normal 2 2 67" xfId="33135" xr:uid="{00000000-0005-0000-0000-00006F810000}"/>
    <cellStyle name="Normal 2 2 67 2" xfId="33136" xr:uid="{00000000-0005-0000-0000-000070810000}"/>
    <cellStyle name="Normal 2 2 68" xfId="33137" xr:uid="{00000000-0005-0000-0000-000071810000}"/>
    <cellStyle name="Normal 2 2 68 2" xfId="33138" xr:uid="{00000000-0005-0000-0000-000072810000}"/>
    <cellStyle name="Normal 2 2 69" xfId="33139" xr:uid="{00000000-0005-0000-0000-000073810000}"/>
    <cellStyle name="Normal 2 2 69 2" xfId="33140" xr:uid="{00000000-0005-0000-0000-000074810000}"/>
    <cellStyle name="Normal 2 2 7" xfId="33141" xr:uid="{00000000-0005-0000-0000-000075810000}"/>
    <cellStyle name="Normal 2 2 7 2" xfId="33142" xr:uid="{00000000-0005-0000-0000-000076810000}"/>
    <cellStyle name="Normal 2 2 7 2 2" xfId="33143" xr:uid="{00000000-0005-0000-0000-000077810000}"/>
    <cellStyle name="Normal 2 2 7 3" xfId="33144" xr:uid="{00000000-0005-0000-0000-000078810000}"/>
    <cellStyle name="Normal 2 2 7 3 2" xfId="33145" xr:uid="{00000000-0005-0000-0000-000079810000}"/>
    <cellStyle name="Normal 2 2 7 3 3" xfId="33146" xr:uid="{00000000-0005-0000-0000-00007A810000}"/>
    <cellStyle name="Normal 2 2 7 4" xfId="33147" xr:uid="{00000000-0005-0000-0000-00007B810000}"/>
    <cellStyle name="Normal 2 2 7 4 2" xfId="33148" xr:uid="{00000000-0005-0000-0000-00007C810000}"/>
    <cellStyle name="Normal 2 2 7 5" xfId="33149" xr:uid="{00000000-0005-0000-0000-00007D810000}"/>
    <cellStyle name="Normal 2 2 70" xfId="33150" xr:uid="{00000000-0005-0000-0000-00007E810000}"/>
    <cellStyle name="Normal 2 2 70 2" xfId="33151" xr:uid="{00000000-0005-0000-0000-00007F810000}"/>
    <cellStyle name="Normal 2 2 71" xfId="33152" xr:uid="{00000000-0005-0000-0000-000080810000}"/>
    <cellStyle name="Normal 2 2 71 2" xfId="33153" xr:uid="{00000000-0005-0000-0000-000081810000}"/>
    <cellStyle name="Normal 2 2 72" xfId="33154" xr:uid="{00000000-0005-0000-0000-000082810000}"/>
    <cellStyle name="Normal 2 2 72 2" xfId="33155" xr:uid="{00000000-0005-0000-0000-000083810000}"/>
    <cellStyle name="Normal 2 2 73" xfId="33156" xr:uid="{00000000-0005-0000-0000-000084810000}"/>
    <cellStyle name="Normal 2 2 73 2" xfId="33157" xr:uid="{00000000-0005-0000-0000-000085810000}"/>
    <cellStyle name="Normal 2 2 74" xfId="33158" xr:uid="{00000000-0005-0000-0000-000086810000}"/>
    <cellStyle name="Normal 2 2 74 2" xfId="33159" xr:uid="{00000000-0005-0000-0000-000087810000}"/>
    <cellStyle name="Normal 2 2 75" xfId="33160" xr:uid="{00000000-0005-0000-0000-000088810000}"/>
    <cellStyle name="Normal 2 2 75 2" xfId="33161" xr:uid="{00000000-0005-0000-0000-000089810000}"/>
    <cellStyle name="Normal 2 2 76" xfId="33162" xr:uid="{00000000-0005-0000-0000-00008A810000}"/>
    <cellStyle name="Normal 2 2 76 2" xfId="33163" xr:uid="{00000000-0005-0000-0000-00008B810000}"/>
    <cellStyle name="Normal 2 2 77" xfId="33164" xr:uid="{00000000-0005-0000-0000-00008C810000}"/>
    <cellStyle name="Normal 2 2 77 2" xfId="33165" xr:uid="{00000000-0005-0000-0000-00008D810000}"/>
    <cellStyle name="Normal 2 2 78" xfId="33166" xr:uid="{00000000-0005-0000-0000-00008E810000}"/>
    <cellStyle name="Normal 2 2 78 2" xfId="33167" xr:uid="{00000000-0005-0000-0000-00008F810000}"/>
    <cellStyle name="Normal 2 2 79" xfId="33168" xr:uid="{00000000-0005-0000-0000-000090810000}"/>
    <cellStyle name="Normal 2 2 79 2" xfId="33169" xr:uid="{00000000-0005-0000-0000-000091810000}"/>
    <cellStyle name="Normal 2 2 8" xfId="33170" xr:uid="{00000000-0005-0000-0000-000092810000}"/>
    <cellStyle name="Normal 2 2 8 2" xfId="33171" xr:uid="{00000000-0005-0000-0000-000093810000}"/>
    <cellStyle name="Normal 2 2 8 3" xfId="33172" xr:uid="{00000000-0005-0000-0000-000094810000}"/>
    <cellStyle name="Normal 2 2 80" xfId="33173" xr:uid="{00000000-0005-0000-0000-000095810000}"/>
    <cellStyle name="Normal 2 2 80 2" xfId="33174" xr:uid="{00000000-0005-0000-0000-000096810000}"/>
    <cellStyle name="Normal 2 2 81" xfId="33175" xr:uid="{00000000-0005-0000-0000-000097810000}"/>
    <cellStyle name="Normal 2 2 81 2" xfId="33176" xr:uid="{00000000-0005-0000-0000-000098810000}"/>
    <cellStyle name="Normal 2 2 82" xfId="33177" xr:uid="{00000000-0005-0000-0000-000099810000}"/>
    <cellStyle name="Normal 2 2 82 2" xfId="33178" xr:uid="{00000000-0005-0000-0000-00009A810000}"/>
    <cellStyle name="Normal 2 2 82 2 2" xfId="33179" xr:uid="{00000000-0005-0000-0000-00009B810000}"/>
    <cellStyle name="Normal 2 2 82 3" xfId="33180" xr:uid="{00000000-0005-0000-0000-00009C810000}"/>
    <cellStyle name="Normal 2 2 82 3 2" xfId="33181" xr:uid="{00000000-0005-0000-0000-00009D810000}"/>
    <cellStyle name="Normal 2 2 82 3 3" xfId="33182" xr:uid="{00000000-0005-0000-0000-00009E810000}"/>
    <cellStyle name="Normal 2 2 82 4" xfId="33183" xr:uid="{00000000-0005-0000-0000-00009F810000}"/>
    <cellStyle name="Normal 2 2 82 4 2" xfId="33184" xr:uid="{00000000-0005-0000-0000-0000A0810000}"/>
    <cellStyle name="Normal 2 2 83" xfId="33185" xr:uid="{00000000-0005-0000-0000-0000A1810000}"/>
    <cellStyle name="Normal 2 2 83 2" xfId="33186" xr:uid="{00000000-0005-0000-0000-0000A2810000}"/>
    <cellStyle name="Normal 2 2 84" xfId="33187" xr:uid="{00000000-0005-0000-0000-0000A3810000}"/>
    <cellStyle name="Normal 2 2 84 2" xfId="33188" xr:uid="{00000000-0005-0000-0000-0000A4810000}"/>
    <cellStyle name="Normal 2 2 85" xfId="33189" xr:uid="{00000000-0005-0000-0000-0000A5810000}"/>
    <cellStyle name="Normal 2 2 85 2" xfId="33190" xr:uid="{00000000-0005-0000-0000-0000A6810000}"/>
    <cellStyle name="Normal 2 2 86" xfId="33191" xr:uid="{00000000-0005-0000-0000-0000A7810000}"/>
    <cellStyle name="Normal 2 2 86 2" xfId="33192" xr:uid="{00000000-0005-0000-0000-0000A8810000}"/>
    <cellStyle name="Normal 2 2 87" xfId="33193" xr:uid="{00000000-0005-0000-0000-0000A9810000}"/>
    <cellStyle name="Normal 2 2 87 2" xfId="33194" xr:uid="{00000000-0005-0000-0000-0000AA810000}"/>
    <cellStyle name="Normal 2 2 88" xfId="33195" xr:uid="{00000000-0005-0000-0000-0000AB810000}"/>
    <cellStyle name="Normal 2 2 88 2" xfId="33196" xr:uid="{00000000-0005-0000-0000-0000AC810000}"/>
    <cellStyle name="Normal 2 2 89" xfId="33197" xr:uid="{00000000-0005-0000-0000-0000AD810000}"/>
    <cellStyle name="Normal 2 2 89 2" xfId="33198" xr:uid="{00000000-0005-0000-0000-0000AE810000}"/>
    <cellStyle name="Normal 2 2 89 2 2" xfId="33199" xr:uid="{00000000-0005-0000-0000-0000AF810000}"/>
    <cellStyle name="Normal 2 2 89 3" xfId="33200" xr:uid="{00000000-0005-0000-0000-0000B0810000}"/>
    <cellStyle name="Normal 2 2 89 3 2" xfId="33201" xr:uid="{00000000-0005-0000-0000-0000B1810000}"/>
    <cellStyle name="Normal 2 2 89 3 3" xfId="33202" xr:uid="{00000000-0005-0000-0000-0000B2810000}"/>
    <cellStyle name="Normal 2 2 89 4" xfId="33203" xr:uid="{00000000-0005-0000-0000-0000B3810000}"/>
    <cellStyle name="Normal 2 2 89 4 2" xfId="33204" xr:uid="{00000000-0005-0000-0000-0000B4810000}"/>
    <cellStyle name="Normal 2 2 9" xfId="33205" xr:uid="{00000000-0005-0000-0000-0000B5810000}"/>
    <cellStyle name="Normal 2 2 9 2" xfId="33206" xr:uid="{00000000-0005-0000-0000-0000B6810000}"/>
    <cellStyle name="Normal 2 2 9 3" xfId="33207" xr:uid="{00000000-0005-0000-0000-0000B7810000}"/>
    <cellStyle name="Normal 2 2 90" xfId="33208" xr:uid="{00000000-0005-0000-0000-0000B8810000}"/>
    <cellStyle name="Normal 2 2 90 2" xfId="33209" xr:uid="{00000000-0005-0000-0000-0000B9810000}"/>
    <cellStyle name="Normal 2 2 91" xfId="33210" xr:uid="{00000000-0005-0000-0000-0000BA810000}"/>
    <cellStyle name="Normal 2 2 91 2" xfId="33211" xr:uid="{00000000-0005-0000-0000-0000BB810000}"/>
    <cellStyle name="Normal 2 2 91 2 2" xfId="33212" xr:uid="{00000000-0005-0000-0000-0000BC810000}"/>
    <cellStyle name="Normal 2 2 91 3" xfId="33213" xr:uid="{00000000-0005-0000-0000-0000BD810000}"/>
    <cellStyle name="Normal 2 2 91 3 2" xfId="33214" xr:uid="{00000000-0005-0000-0000-0000BE810000}"/>
    <cellStyle name="Normal 2 2 91 4" xfId="33215" xr:uid="{00000000-0005-0000-0000-0000BF810000}"/>
    <cellStyle name="Normal 2 2 91 4 2" xfId="33216" xr:uid="{00000000-0005-0000-0000-0000C0810000}"/>
    <cellStyle name="Normal 2 2 92" xfId="33217" xr:uid="{00000000-0005-0000-0000-0000C1810000}"/>
    <cellStyle name="Normal 2 2 92 2" xfId="33218" xr:uid="{00000000-0005-0000-0000-0000C2810000}"/>
    <cellStyle name="Normal 2 2 93" xfId="33219" xr:uid="{00000000-0005-0000-0000-0000C3810000}"/>
    <cellStyle name="Normal 2 2 93 2" xfId="33220" xr:uid="{00000000-0005-0000-0000-0000C4810000}"/>
    <cellStyle name="Normal 2 2 94" xfId="33221" xr:uid="{00000000-0005-0000-0000-0000C5810000}"/>
    <cellStyle name="Normal 2 2 94 2" xfId="33222" xr:uid="{00000000-0005-0000-0000-0000C6810000}"/>
    <cellStyle name="Normal 2 2 95" xfId="33223" xr:uid="{00000000-0005-0000-0000-0000C7810000}"/>
    <cellStyle name="Normal 2 2 95 2" xfId="33224" xr:uid="{00000000-0005-0000-0000-0000C8810000}"/>
    <cellStyle name="Normal 2 2 96" xfId="33225" xr:uid="{00000000-0005-0000-0000-0000C9810000}"/>
    <cellStyle name="Normal 2 2 96 2" xfId="33226" xr:uid="{00000000-0005-0000-0000-0000CA810000}"/>
    <cellStyle name="Normal 2 2 97" xfId="33227" xr:uid="{00000000-0005-0000-0000-0000CB810000}"/>
    <cellStyle name="Normal 2 2 97 2" xfId="33228" xr:uid="{00000000-0005-0000-0000-0000CC810000}"/>
    <cellStyle name="Normal 2 2 98" xfId="33229" xr:uid="{00000000-0005-0000-0000-0000CD810000}"/>
    <cellStyle name="Normal 2 2 98 2" xfId="33230" xr:uid="{00000000-0005-0000-0000-0000CE810000}"/>
    <cellStyle name="Normal 2 2 99" xfId="33231" xr:uid="{00000000-0005-0000-0000-0000CF810000}"/>
    <cellStyle name="Normal 2 2 99 2" xfId="33232" xr:uid="{00000000-0005-0000-0000-0000D0810000}"/>
    <cellStyle name="Normal 2 2_Sheet1" xfId="33233" xr:uid="{00000000-0005-0000-0000-0000D1810000}"/>
    <cellStyle name="Normal 2 20" xfId="33234" xr:uid="{00000000-0005-0000-0000-0000D2810000}"/>
    <cellStyle name="Normal 2 20 2" xfId="33235" xr:uid="{00000000-0005-0000-0000-0000D3810000}"/>
    <cellStyle name="Normal 2 20 2 2" xfId="33236" xr:uid="{00000000-0005-0000-0000-0000D4810000}"/>
    <cellStyle name="Normal 2 20 2 3" xfId="33237" xr:uid="{00000000-0005-0000-0000-0000D5810000}"/>
    <cellStyle name="Normal 2 20 3" xfId="33238" xr:uid="{00000000-0005-0000-0000-0000D6810000}"/>
    <cellStyle name="Normal 2 20 4" xfId="33239" xr:uid="{00000000-0005-0000-0000-0000D7810000}"/>
    <cellStyle name="Normal 2 20 5" xfId="33240" xr:uid="{00000000-0005-0000-0000-0000D8810000}"/>
    <cellStyle name="Normal 2 20 6" xfId="33241" xr:uid="{00000000-0005-0000-0000-0000D9810000}"/>
    <cellStyle name="Normal 2 21" xfId="33242" xr:uid="{00000000-0005-0000-0000-0000DA810000}"/>
    <cellStyle name="Normal 2 21 2" xfId="33243" xr:uid="{00000000-0005-0000-0000-0000DB810000}"/>
    <cellStyle name="Normal 2 21 2 2" xfId="33244" xr:uid="{00000000-0005-0000-0000-0000DC810000}"/>
    <cellStyle name="Normal 2 21 2 3" xfId="33245" xr:uid="{00000000-0005-0000-0000-0000DD810000}"/>
    <cellStyle name="Normal 2 21 3" xfId="33246" xr:uid="{00000000-0005-0000-0000-0000DE810000}"/>
    <cellStyle name="Normal 2 21 4" xfId="33247" xr:uid="{00000000-0005-0000-0000-0000DF810000}"/>
    <cellStyle name="Normal 2 21 5" xfId="33248" xr:uid="{00000000-0005-0000-0000-0000E0810000}"/>
    <cellStyle name="Normal 2 21 6" xfId="33249" xr:uid="{00000000-0005-0000-0000-0000E1810000}"/>
    <cellStyle name="Normal 2 22" xfId="33250" xr:uid="{00000000-0005-0000-0000-0000E2810000}"/>
    <cellStyle name="Normal 2 22 2" xfId="33251" xr:uid="{00000000-0005-0000-0000-0000E3810000}"/>
    <cellStyle name="Normal 2 22 2 2" xfId="33252" xr:uid="{00000000-0005-0000-0000-0000E4810000}"/>
    <cellStyle name="Normal 2 22 2 3" xfId="33253" xr:uid="{00000000-0005-0000-0000-0000E5810000}"/>
    <cellStyle name="Normal 2 22 3" xfId="33254" xr:uid="{00000000-0005-0000-0000-0000E6810000}"/>
    <cellStyle name="Normal 2 22 4" xfId="33255" xr:uid="{00000000-0005-0000-0000-0000E7810000}"/>
    <cellStyle name="Normal 2 22 5" xfId="33256" xr:uid="{00000000-0005-0000-0000-0000E8810000}"/>
    <cellStyle name="Normal 2 22 6" xfId="33257" xr:uid="{00000000-0005-0000-0000-0000E9810000}"/>
    <cellStyle name="Normal 2 23" xfId="33258" xr:uid="{00000000-0005-0000-0000-0000EA810000}"/>
    <cellStyle name="Normal 2 23 2" xfId="33259" xr:uid="{00000000-0005-0000-0000-0000EB810000}"/>
    <cellStyle name="Normal 2 23 2 2" xfId="33260" xr:uid="{00000000-0005-0000-0000-0000EC810000}"/>
    <cellStyle name="Normal 2 23 2 3" xfId="33261" xr:uid="{00000000-0005-0000-0000-0000ED810000}"/>
    <cellStyle name="Normal 2 23 3" xfId="33262" xr:uid="{00000000-0005-0000-0000-0000EE810000}"/>
    <cellStyle name="Normal 2 23 4" xfId="33263" xr:uid="{00000000-0005-0000-0000-0000EF810000}"/>
    <cellStyle name="Normal 2 23 5" xfId="33264" xr:uid="{00000000-0005-0000-0000-0000F0810000}"/>
    <cellStyle name="Normal 2 23 6" xfId="33265" xr:uid="{00000000-0005-0000-0000-0000F1810000}"/>
    <cellStyle name="Normal 2 24" xfId="33266" xr:uid="{00000000-0005-0000-0000-0000F2810000}"/>
    <cellStyle name="Normal 2 24 2" xfId="33267" xr:uid="{00000000-0005-0000-0000-0000F3810000}"/>
    <cellStyle name="Normal 2 24 2 2" xfId="33268" xr:uid="{00000000-0005-0000-0000-0000F4810000}"/>
    <cellStyle name="Normal 2 24 2 3" xfId="33269" xr:uid="{00000000-0005-0000-0000-0000F5810000}"/>
    <cellStyle name="Normal 2 24 3" xfId="33270" xr:uid="{00000000-0005-0000-0000-0000F6810000}"/>
    <cellStyle name="Normal 2 24 4" xfId="33271" xr:uid="{00000000-0005-0000-0000-0000F7810000}"/>
    <cellStyle name="Normal 2 24 5" xfId="33272" xr:uid="{00000000-0005-0000-0000-0000F8810000}"/>
    <cellStyle name="Normal 2 24 6" xfId="33273" xr:uid="{00000000-0005-0000-0000-0000F9810000}"/>
    <cellStyle name="Normal 2 25" xfId="33274" xr:uid="{00000000-0005-0000-0000-0000FA810000}"/>
    <cellStyle name="Normal 2 25 2" xfId="33275" xr:uid="{00000000-0005-0000-0000-0000FB810000}"/>
    <cellStyle name="Normal 2 25 2 2" xfId="33276" xr:uid="{00000000-0005-0000-0000-0000FC810000}"/>
    <cellStyle name="Normal 2 25 2 3" xfId="33277" xr:uid="{00000000-0005-0000-0000-0000FD810000}"/>
    <cellStyle name="Normal 2 25 3" xfId="33278" xr:uid="{00000000-0005-0000-0000-0000FE810000}"/>
    <cellStyle name="Normal 2 25 4" xfId="33279" xr:uid="{00000000-0005-0000-0000-0000FF810000}"/>
    <cellStyle name="Normal 2 25 5" xfId="33280" xr:uid="{00000000-0005-0000-0000-000000820000}"/>
    <cellStyle name="Normal 2 25 6" xfId="33281" xr:uid="{00000000-0005-0000-0000-000001820000}"/>
    <cellStyle name="Normal 2 26" xfId="33282" xr:uid="{00000000-0005-0000-0000-000002820000}"/>
    <cellStyle name="Normal 2 26 2" xfId="33283" xr:uid="{00000000-0005-0000-0000-000003820000}"/>
    <cellStyle name="Normal 2 26 2 2" xfId="33284" xr:uid="{00000000-0005-0000-0000-000004820000}"/>
    <cellStyle name="Normal 2 26 2 3" xfId="33285" xr:uid="{00000000-0005-0000-0000-000005820000}"/>
    <cellStyle name="Normal 2 26 3" xfId="33286" xr:uid="{00000000-0005-0000-0000-000006820000}"/>
    <cellStyle name="Normal 2 26 4" xfId="33287" xr:uid="{00000000-0005-0000-0000-000007820000}"/>
    <cellStyle name="Normal 2 26 5" xfId="33288" xr:uid="{00000000-0005-0000-0000-000008820000}"/>
    <cellStyle name="Normal 2 26 6" xfId="33289" xr:uid="{00000000-0005-0000-0000-000009820000}"/>
    <cellStyle name="Normal 2 27" xfId="33290" xr:uid="{00000000-0005-0000-0000-00000A820000}"/>
    <cellStyle name="Normal 2 27 2" xfId="33291" xr:uid="{00000000-0005-0000-0000-00000B820000}"/>
    <cellStyle name="Normal 2 27 2 2" xfId="33292" xr:uid="{00000000-0005-0000-0000-00000C820000}"/>
    <cellStyle name="Normal 2 27 2 3" xfId="33293" xr:uid="{00000000-0005-0000-0000-00000D820000}"/>
    <cellStyle name="Normal 2 27 3" xfId="33294" xr:uid="{00000000-0005-0000-0000-00000E820000}"/>
    <cellStyle name="Normal 2 27 4" xfId="33295" xr:uid="{00000000-0005-0000-0000-00000F820000}"/>
    <cellStyle name="Normal 2 27 5" xfId="33296" xr:uid="{00000000-0005-0000-0000-000010820000}"/>
    <cellStyle name="Normal 2 27 6" xfId="33297" xr:uid="{00000000-0005-0000-0000-000011820000}"/>
    <cellStyle name="Normal 2 28" xfId="33298" xr:uid="{00000000-0005-0000-0000-000012820000}"/>
    <cellStyle name="Normal 2 28 2" xfId="33299" xr:uid="{00000000-0005-0000-0000-000013820000}"/>
    <cellStyle name="Normal 2 28 2 2" xfId="33300" xr:uid="{00000000-0005-0000-0000-000014820000}"/>
    <cellStyle name="Normal 2 28 2 3" xfId="33301" xr:uid="{00000000-0005-0000-0000-000015820000}"/>
    <cellStyle name="Normal 2 28 3" xfId="33302" xr:uid="{00000000-0005-0000-0000-000016820000}"/>
    <cellStyle name="Normal 2 28 4" xfId="33303" xr:uid="{00000000-0005-0000-0000-000017820000}"/>
    <cellStyle name="Normal 2 28 5" xfId="33304" xr:uid="{00000000-0005-0000-0000-000018820000}"/>
    <cellStyle name="Normal 2 28 6" xfId="33305" xr:uid="{00000000-0005-0000-0000-000019820000}"/>
    <cellStyle name="Normal 2 29" xfId="33306" xr:uid="{00000000-0005-0000-0000-00001A820000}"/>
    <cellStyle name="Normal 2 29 2" xfId="33307" xr:uid="{00000000-0005-0000-0000-00001B820000}"/>
    <cellStyle name="Normal 2 29 2 2" xfId="33308" xr:uid="{00000000-0005-0000-0000-00001C820000}"/>
    <cellStyle name="Normal 2 29 2 3" xfId="33309" xr:uid="{00000000-0005-0000-0000-00001D820000}"/>
    <cellStyle name="Normal 2 29 3" xfId="33310" xr:uid="{00000000-0005-0000-0000-00001E820000}"/>
    <cellStyle name="Normal 2 29 4" xfId="33311" xr:uid="{00000000-0005-0000-0000-00001F820000}"/>
    <cellStyle name="Normal 2 29 5" xfId="33312" xr:uid="{00000000-0005-0000-0000-000020820000}"/>
    <cellStyle name="Normal 2 29 6" xfId="33313" xr:uid="{00000000-0005-0000-0000-000021820000}"/>
    <cellStyle name="Normal 2 3" xfId="33314" xr:uid="{00000000-0005-0000-0000-000022820000}"/>
    <cellStyle name="Normal 2 3 10" xfId="33315" xr:uid="{00000000-0005-0000-0000-000023820000}"/>
    <cellStyle name="Normal 2 3 10 10" xfId="33316" xr:uid="{00000000-0005-0000-0000-000024820000}"/>
    <cellStyle name="Normal 2 3 10 11" xfId="33317" xr:uid="{00000000-0005-0000-0000-000025820000}"/>
    <cellStyle name="Normal 2 3 10 12" xfId="33318" xr:uid="{00000000-0005-0000-0000-000026820000}"/>
    <cellStyle name="Normal 2 3 10 13" xfId="33319" xr:uid="{00000000-0005-0000-0000-000027820000}"/>
    <cellStyle name="Normal 2 3 10 14" xfId="33320" xr:uid="{00000000-0005-0000-0000-000028820000}"/>
    <cellStyle name="Normal 2 3 10 15" xfId="33321" xr:uid="{00000000-0005-0000-0000-000029820000}"/>
    <cellStyle name="Normal 2 3 10 16" xfId="33322" xr:uid="{00000000-0005-0000-0000-00002A820000}"/>
    <cellStyle name="Normal 2 3 10 17" xfId="33323" xr:uid="{00000000-0005-0000-0000-00002B820000}"/>
    <cellStyle name="Normal 2 3 10 18" xfId="33324" xr:uid="{00000000-0005-0000-0000-00002C820000}"/>
    <cellStyle name="Normal 2 3 10 19" xfId="33325" xr:uid="{00000000-0005-0000-0000-00002D820000}"/>
    <cellStyle name="Normal 2 3 10 2" xfId="33326" xr:uid="{00000000-0005-0000-0000-00002E820000}"/>
    <cellStyle name="Normal 2 3 10 2 2" xfId="33327" xr:uid="{00000000-0005-0000-0000-00002F820000}"/>
    <cellStyle name="Normal 2 3 10 20" xfId="33328" xr:uid="{00000000-0005-0000-0000-000030820000}"/>
    <cellStyle name="Normal 2 3 10 21" xfId="33329" xr:uid="{00000000-0005-0000-0000-000031820000}"/>
    <cellStyle name="Normal 2 3 10 3" xfId="33330" xr:uid="{00000000-0005-0000-0000-000032820000}"/>
    <cellStyle name="Normal 2 3 10 4" xfId="33331" xr:uid="{00000000-0005-0000-0000-000033820000}"/>
    <cellStyle name="Normal 2 3 10 5" xfId="33332" xr:uid="{00000000-0005-0000-0000-000034820000}"/>
    <cellStyle name="Normal 2 3 10 6" xfId="33333" xr:uid="{00000000-0005-0000-0000-000035820000}"/>
    <cellStyle name="Normal 2 3 10 7" xfId="33334" xr:uid="{00000000-0005-0000-0000-000036820000}"/>
    <cellStyle name="Normal 2 3 10 8" xfId="33335" xr:uid="{00000000-0005-0000-0000-000037820000}"/>
    <cellStyle name="Normal 2 3 10 9" xfId="33336" xr:uid="{00000000-0005-0000-0000-000038820000}"/>
    <cellStyle name="Normal 2 3 11" xfId="33337" xr:uid="{00000000-0005-0000-0000-000039820000}"/>
    <cellStyle name="Normal 2 3 11 10" xfId="33338" xr:uid="{00000000-0005-0000-0000-00003A820000}"/>
    <cellStyle name="Normal 2 3 11 11" xfId="33339" xr:uid="{00000000-0005-0000-0000-00003B820000}"/>
    <cellStyle name="Normal 2 3 11 12" xfId="33340" xr:uid="{00000000-0005-0000-0000-00003C820000}"/>
    <cellStyle name="Normal 2 3 11 13" xfId="33341" xr:uid="{00000000-0005-0000-0000-00003D820000}"/>
    <cellStyle name="Normal 2 3 11 14" xfId="33342" xr:uid="{00000000-0005-0000-0000-00003E820000}"/>
    <cellStyle name="Normal 2 3 11 15" xfId="33343" xr:uid="{00000000-0005-0000-0000-00003F820000}"/>
    <cellStyle name="Normal 2 3 11 16" xfId="33344" xr:uid="{00000000-0005-0000-0000-000040820000}"/>
    <cellStyle name="Normal 2 3 11 17" xfId="33345" xr:uid="{00000000-0005-0000-0000-000041820000}"/>
    <cellStyle name="Normal 2 3 11 18" xfId="33346" xr:uid="{00000000-0005-0000-0000-000042820000}"/>
    <cellStyle name="Normal 2 3 11 19" xfId="33347" xr:uid="{00000000-0005-0000-0000-000043820000}"/>
    <cellStyle name="Normal 2 3 11 2" xfId="33348" xr:uid="{00000000-0005-0000-0000-000044820000}"/>
    <cellStyle name="Normal 2 3 11 2 2" xfId="33349" xr:uid="{00000000-0005-0000-0000-000045820000}"/>
    <cellStyle name="Normal 2 3 11 20" xfId="33350" xr:uid="{00000000-0005-0000-0000-000046820000}"/>
    <cellStyle name="Normal 2 3 11 21" xfId="33351" xr:uid="{00000000-0005-0000-0000-000047820000}"/>
    <cellStyle name="Normal 2 3 11 3" xfId="33352" xr:uid="{00000000-0005-0000-0000-000048820000}"/>
    <cellStyle name="Normal 2 3 11 4" xfId="33353" xr:uid="{00000000-0005-0000-0000-000049820000}"/>
    <cellStyle name="Normal 2 3 11 5" xfId="33354" xr:uid="{00000000-0005-0000-0000-00004A820000}"/>
    <cellStyle name="Normal 2 3 11 6" xfId="33355" xr:uid="{00000000-0005-0000-0000-00004B820000}"/>
    <cellStyle name="Normal 2 3 11 7" xfId="33356" xr:uid="{00000000-0005-0000-0000-00004C820000}"/>
    <cellStyle name="Normal 2 3 11 8" xfId="33357" xr:uid="{00000000-0005-0000-0000-00004D820000}"/>
    <cellStyle name="Normal 2 3 11 9" xfId="33358" xr:uid="{00000000-0005-0000-0000-00004E820000}"/>
    <cellStyle name="Normal 2 3 12" xfId="33359" xr:uid="{00000000-0005-0000-0000-00004F820000}"/>
    <cellStyle name="Normal 2 3 12 10" xfId="33360" xr:uid="{00000000-0005-0000-0000-000050820000}"/>
    <cellStyle name="Normal 2 3 12 11" xfId="33361" xr:uid="{00000000-0005-0000-0000-000051820000}"/>
    <cellStyle name="Normal 2 3 12 12" xfId="33362" xr:uid="{00000000-0005-0000-0000-000052820000}"/>
    <cellStyle name="Normal 2 3 12 13" xfId="33363" xr:uid="{00000000-0005-0000-0000-000053820000}"/>
    <cellStyle name="Normal 2 3 12 14" xfId="33364" xr:uid="{00000000-0005-0000-0000-000054820000}"/>
    <cellStyle name="Normal 2 3 12 15" xfId="33365" xr:uid="{00000000-0005-0000-0000-000055820000}"/>
    <cellStyle name="Normal 2 3 12 16" xfId="33366" xr:uid="{00000000-0005-0000-0000-000056820000}"/>
    <cellStyle name="Normal 2 3 12 17" xfId="33367" xr:uid="{00000000-0005-0000-0000-000057820000}"/>
    <cellStyle name="Normal 2 3 12 18" xfId="33368" xr:uid="{00000000-0005-0000-0000-000058820000}"/>
    <cellStyle name="Normal 2 3 12 19" xfId="33369" xr:uid="{00000000-0005-0000-0000-000059820000}"/>
    <cellStyle name="Normal 2 3 12 2" xfId="33370" xr:uid="{00000000-0005-0000-0000-00005A820000}"/>
    <cellStyle name="Normal 2 3 12 2 2" xfId="33371" xr:uid="{00000000-0005-0000-0000-00005B820000}"/>
    <cellStyle name="Normal 2 3 12 20" xfId="33372" xr:uid="{00000000-0005-0000-0000-00005C820000}"/>
    <cellStyle name="Normal 2 3 12 21" xfId="33373" xr:uid="{00000000-0005-0000-0000-00005D820000}"/>
    <cellStyle name="Normal 2 3 12 3" xfId="33374" xr:uid="{00000000-0005-0000-0000-00005E820000}"/>
    <cellStyle name="Normal 2 3 12 4" xfId="33375" xr:uid="{00000000-0005-0000-0000-00005F820000}"/>
    <cellStyle name="Normal 2 3 12 5" xfId="33376" xr:uid="{00000000-0005-0000-0000-000060820000}"/>
    <cellStyle name="Normal 2 3 12 6" xfId="33377" xr:uid="{00000000-0005-0000-0000-000061820000}"/>
    <cellStyle name="Normal 2 3 12 7" xfId="33378" xr:uid="{00000000-0005-0000-0000-000062820000}"/>
    <cellStyle name="Normal 2 3 12 8" xfId="33379" xr:uid="{00000000-0005-0000-0000-000063820000}"/>
    <cellStyle name="Normal 2 3 12 9" xfId="33380" xr:uid="{00000000-0005-0000-0000-000064820000}"/>
    <cellStyle name="Normal 2 3 13" xfId="33381" xr:uid="{00000000-0005-0000-0000-000065820000}"/>
    <cellStyle name="Normal 2 3 13 2" xfId="33382" xr:uid="{00000000-0005-0000-0000-000066820000}"/>
    <cellStyle name="Normal 2 3 14" xfId="33383" xr:uid="{00000000-0005-0000-0000-000067820000}"/>
    <cellStyle name="Normal 2 3 14 2" xfId="33384" xr:uid="{00000000-0005-0000-0000-000068820000}"/>
    <cellStyle name="Normal 2 3 15" xfId="33385" xr:uid="{00000000-0005-0000-0000-000069820000}"/>
    <cellStyle name="Normal 2 3 15 2" xfId="33386" xr:uid="{00000000-0005-0000-0000-00006A820000}"/>
    <cellStyle name="Normal 2 3 16" xfId="33387" xr:uid="{00000000-0005-0000-0000-00006B820000}"/>
    <cellStyle name="Normal 2 3 16 2" xfId="33388" xr:uid="{00000000-0005-0000-0000-00006C820000}"/>
    <cellStyle name="Normal 2 3 17" xfId="33389" xr:uid="{00000000-0005-0000-0000-00006D820000}"/>
    <cellStyle name="Normal 2 3 17 2" xfId="33390" xr:uid="{00000000-0005-0000-0000-00006E820000}"/>
    <cellStyle name="Normal 2 3 18" xfId="33391" xr:uid="{00000000-0005-0000-0000-00006F820000}"/>
    <cellStyle name="Normal 2 3 18 2" xfId="33392" xr:uid="{00000000-0005-0000-0000-000070820000}"/>
    <cellStyle name="Normal 2 3 19" xfId="33393" xr:uid="{00000000-0005-0000-0000-000071820000}"/>
    <cellStyle name="Normal 2 3 19 2" xfId="33394" xr:uid="{00000000-0005-0000-0000-000072820000}"/>
    <cellStyle name="Normal 2 3 2" xfId="33395" xr:uid="{00000000-0005-0000-0000-000073820000}"/>
    <cellStyle name="Normal 2 3 2 10" xfId="33396" xr:uid="{00000000-0005-0000-0000-000074820000}"/>
    <cellStyle name="Normal 2 3 2 10 2" xfId="33397" xr:uid="{00000000-0005-0000-0000-000075820000}"/>
    <cellStyle name="Normal 2 3 2 10 3" xfId="33398" xr:uid="{00000000-0005-0000-0000-000076820000}"/>
    <cellStyle name="Normal 2 3 2 10 4" xfId="33399" xr:uid="{00000000-0005-0000-0000-000077820000}"/>
    <cellStyle name="Normal 2 3 2 10 5" xfId="33400" xr:uid="{00000000-0005-0000-0000-000078820000}"/>
    <cellStyle name="Normal 2 3 2 10 6" xfId="33401" xr:uid="{00000000-0005-0000-0000-000079820000}"/>
    <cellStyle name="Normal 2 3 2 11" xfId="33402" xr:uid="{00000000-0005-0000-0000-00007A820000}"/>
    <cellStyle name="Normal 2 3 2 11 2" xfId="33403" xr:uid="{00000000-0005-0000-0000-00007B820000}"/>
    <cellStyle name="Normal 2 3 2 11 3" xfId="33404" xr:uid="{00000000-0005-0000-0000-00007C820000}"/>
    <cellStyle name="Normal 2 3 2 11 4" xfId="33405" xr:uid="{00000000-0005-0000-0000-00007D820000}"/>
    <cellStyle name="Normal 2 3 2 11 5" xfId="33406" xr:uid="{00000000-0005-0000-0000-00007E820000}"/>
    <cellStyle name="Normal 2 3 2 11 6" xfId="33407" xr:uid="{00000000-0005-0000-0000-00007F820000}"/>
    <cellStyle name="Normal 2 3 2 12" xfId="33408" xr:uid="{00000000-0005-0000-0000-000080820000}"/>
    <cellStyle name="Normal 2 3 2 12 2" xfId="33409" xr:uid="{00000000-0005-0000-0000-000081820000}"/>
    <cellStyle name="Normal 2 3 2 12 3" xfId="33410" xr:uid="{00000000-0005-0000-0000-000082820000}"/>
    <cellStyle name="Normal 2 3 2 12 4" xfId="33411" xr:uid="{00000000-0005-0000-0000-000083820000}"/>
    <cellStyle name="Normal 2 3 2 12 5" xfId="33412" xr:uid="{00000000-0005-0000-0000-000084820000}"/>
    <cellStyle name="Normal 2 3 2 12 6" xfId="33413" xr:uid="{00000000-0005-0000-0000-000085820000}"/>
    <cellStyle name="Normal 2 3 2 13" xfId="33414" xr:uid="{00000000-0005-0000-0000-000086820000}"/>
    <cellStyle name="Normal 2 3 2 13 2" xfId="33415" xr:uid="{00000000-0005-0000-0000-000087820000}"/>
    <cellStyle name="Normal 2 3 2 13 3" xfId="33416" xr:uid="{00000000-0005-0000-0000-000088820000}"/>
    <cellStyle name="Normal 2 3 2 13 4" xfId="33417" xr:uid="{00000000-0005-0000-0000-000089820000}"/>
    <cellStyle name="Normal 2 3 2 13 5" xfId="33418" xr:uid="{00000000-0005-0000-0000-00008A820000}"/>
    <cellStyle name="Normal 2 3 2 13 6" xfId="33419" xr:uid="{00000000-0005-0000-0000-00008B820000}"/>
    <cellStyle name="Normal 2 3 2 14" xfId="33420" xr:uid="{00000000-0005-0000-0000-00008C820000}"/>
    <cellStyle name="Normal 2 3 2 14 2" xfId="33421" xr:uid="{00000000-0005-0000-0000-00008D820000}"/>
    <cellStyle name="Normal 2 3 2 14 3" xfId="33422" xr:uid="{00000000-0005-0000-0000-00008E820000}"/>
    <cellStyle name="Normal 2 3 2 14 4" xfId="33423" xr:uid="{00000000-0005-0000-0000-00008F820000}"/>
    <cellStyle name="Normal 2 3 2 14 5" xfId="33424" xr:uid="{00000000-0005-0000-0000-000090820000}"/>
    <cellStyle name="Normal 2 3 2 14 6" xfId="33425" xr:uid="{00000000-0005-0000-0000-000091820000}"/>
    <cellStyle name="Normal 2 3 2 15" xfId="33426" xr:uid="{00000000-0005-0000-0000-000092820000}"/>
    <cellStyle name="Normal 2 3 2 15 2" xfId="33427" xr:uid="{00000000-0005-0000-0000-000093820000}"/>
    <cellStyle name="Normal 2 3 2 15 3" xfId="33428" xr:uid="{00000000-0005-0000-0000-000094820000}"/>
    <cellStyle name="Normal 2 3 2 15 4" xfId="33429" xr:uid="{00000000-0005-0000-0000-000095820000}"/>
    <cellStyle name="Normal 2 3 2 15 5" xfId="33430" xr:uid="{00000000-0005-0000-0000-000096820000}"/>
    <cellStyle name="Normal 2 3 2 15 6" xfId="33431" xr:uid="{00000000-0005-0000-0000-000097820000}"/>
    <cellStyle name="Normal 2 3 2 16" xfId="33432" xr:uid="{00000000-0005-0000-0000-000098820000}"/>
    <cellStyle name="Normal 2 3 2 16 2" xfId="33433" xr:uid="{00000000-0005-0000-0000-000099820000}"/>
    <cellStyle name="Normal 2 3 2 16 3" xfId="33434" xr:uid="{00000000-0005-0000-0000-00009A820000}"/>
    <cellStyle name="Normal 2 3 2 16 4" xfId="33435" xr:uid="{00000000-0005-0000-0000-00009B820000}"/>
    <cellStyle name="Normal 2 3 2 16 5" xfId="33436" xr:uid="{00000000-0005-0000-0000-00009C820000}"/>
    <cellStyle name="Normal 2 3 2 16 6" xfId="33437" xr:uid="{00000000-0005-0000-0000-00009D820000}"/>
    <cellStyle name="Normal 2 3 2 17" xfId="33438" xr:uid="{00000000-0005-0000-0000-00009E820000}"/>
    <cellStyle name="Normal 2 3 2 17 2" xfId="33439" xr:uid="{00000000-0005-0000-0000-00009F820000}"/>
    <cellStyle name="Normal 2 3 2 17 3" xfId="33440" xr:uid="{00000000-0005-0000-0000-0000A0820000}"/>
    <cellStyle name="Normal 2 3 2 17 4" xfId="33441" xr:uid="{00000000-0005-0000-0000-0000A1820000}"/>
    <cellStyle name="Normal 2 3 2 17 5" xfId="33442" xr:uid="{00000000-0005-0000-0000-0000A2820000}"/>
    <cellStyle name="Normal 2 3 2 17 6" xfId="33443" xr:uid="{00000000-0005-0000-0000-0000A3820000}"/>
    <cellStyle name="Normal 2 3 2 18" xfId="33444" xr:uid="{00000000-0005-0000-0000-0000A4820000}"/>
    <cellStyle name="Normal 2 3 2 18 2" xfId="33445" xr:uid="{00000000-0005-0000-0000-0000A5820000}"/>
    <cellStyle name="Normal 2 3 2 18 3" xfId="33446" xr:uid="{00000000-0005-0000-0000-0000A6820000}"/>
    <cellStyle name="Normal 2 3 2 18 4" xfId="33447" xr:uid="{00000000-0005-0000-0000-0000A7820000}"/>
    <cellStyle name="Normal 2 3 2 18 5" xfId="33448" xr:uid="{00000000-0005-0000-0000-0000A8820000}"/>
    <cellStyle name="Normal 2 3 2 18 6" xfId="33449" xr:uid="{00000000-0005-0000-0000-0000A9820000}"/>
    <cellStyle name="Normal 2 3 2 19" xfId="33450" xr:uid="{00000000-0005-0000-0000-0000AA820000}"/>
    <cellStyle name="Normal 2 3 2 19 2" xfId="33451" xr:uid="{00000000-0005-0000-0000-0000AB820000}"/>
    <cellStyle name="Normal 2 3 2 19 3" xfId="33452" xr:uid="{00000000-0005-0000-0000-0000AC820000}"/>
    <cellStyle name="Normal 2 3 2 19 4" xfId="33453" xr:uid="{00000000-0005-0000-0000-0000AD820000}"/>
    <cellStyle name="Normal 2 3 2 19 5" xfId="33454" xr:uid="{00000000-0005-0000-0000-0000AE820000}"/>
    <cellStyle name="Normal 2 3 2 19 6" xfId="33455" xr:uid="{00000000-0005-0000-0000-0000AF820000}"/>
    <cellStyle name="Normal 2 3 2 2" xfId="33456" xr:uid="{00000000-0005-0000-0000-0000B0820000}"/>
    <cellStyle name="Normal 2 3 2 2 10" xfId="33457" xr:uid="{00000000-0005-0000-0000-0000B1820000}"/>
    <cellStyle name="Normal 2 3 2 2 10 2" xfId="33458" xr:uid="{00000000-0005-0000-0000-0000B2820000}"/>
    <cellStyle name="Normal 2 3 2 2 11" xfId="33459" xr:uid="{00000000-0005-0000-0000-0000B3820000}"/>
    <cellStyle name="Normal 2 3 2 2 11 2" xfId="33460" xr:uid="{00000000-0005-0000-0000-0000B4820000}"/>
    <cellStyle name="Normal 2 3 2 2 12" xfId="33461" xr:uid="{00000000-0005-0000-0000-0000B5820000}"/>
    <cellStyle name="Normal 2 3 2 2 12 2" xfId="33462" xr:uid="{00000000-0005-0000-0000-0000B6820000}"/>
    <cellStyle name="Normal 2 3 2 2 13" xfId="33463" xr:uid="{00000000-0005-0000-0000-0000B7820000}"/>
    <cellStyle name="Normal 2 3 2 2 13 2" xfId="33464" xr:uid="{00000000-0005-0000-0000-0000B8820000}"/>
    <cellStyle name="Normal 2 3 2 2 14" xfId="33465" xr:uid="{00000000-0005-0000-0000-0000B9820000}"/>
    <cellStyle name="Normal 2 3 2 2 14 2" xfId="33466" xr:uid="{00000000-0005-0000-0000-0000BA820000}"/>
    <cellStyle name="Normal 2 3 2 2 15" xfId="33467" xr:uid="{00000000-0005-0000-0000-0000BB820000}"/>
    <cellStyle name="Normal 2 3 2 2 15 2" xfId="33468" xr:uid="{00000000-0005-0000-0000-0000BC820000}"/>
    <cellStyle name="Normal 2 3 2 2 16" xfId="33469" xr:uid="{00000000-0005-0000-0000-0000BD820000}"/>
    <cellStyle name="Normal 2 3 2 2 16 2" xfId="33470" xr:uid="{00000000-0005-0000-0000-0000BE820000}"/>
    <cellStyle name="Normal 2 3 2 2 17" xfId="33471" xr:uid="{00000000-0005-0000-0000-0000BF820000}"/>
    <cellStyle name="Normal 2 3 2 2 17 2" xfId="33472" xr:uid="{00000000-0005-0000-0000-0000C0820000}"/>
    <cellStyle name="Normal 2 3 2 2 18" xfId="33473" xr:uid="{00000000-0005-0000-0000-0000C1820000}"/>
    <cellStyle name="Normal 2 3 2 2 18 2" xfId="33474" xr:uid="{00000000-0005-0000-0000-0000C2820000}"/>
    <cellStyle name="Normal 2 3 2 2 19" xfId="33475" xr:uid="{00000000-0005-0000-0000-0000C3820000}"/>
    <cellStyle name="Normal 2 3 2 2 19 2" xfId="33476" xr:uid="{00000000-0005-0000-0000-0000C4820000}"/>
    <cellStyle name="Normal 2 3 2 2 2" xfId="33477" xr:uid="{00000000-0005-0000-0000-0000C5820000}"/>
    <cellStyle name="Normal 2 3 2 2 2 10" xfId="33478" xr:uid="{00000000-0005-0000-0000-0000C6820000}"/>
    <cellStyle name="Normal 2 3 2 2 2 10 2" xfId="33479" xr:uid="{00000000-0005-0000-0000-0000C7820000}"/>
    <cellStyle name="Normal 2 3 2 2 2 10 3" xfId="33480" xr:uid="{00000000-0005-0000-0000-0000C8820000}"/>
    <cellStyle name="Normal 2 3 2 2 2 10 4" xfId="33481" xr:uid="{00000000-0005-0000-0000-0000C9820000}"/>
    <cellStyle name="Normal 2 3 2 2 2 10 5" xfId="33482" xr:uid="{00000000-0005-0000-0000-0000CA820000}"/>
    <cellStyle name="Normal 2 3 2 2 2 11" xfId="33483" xr:uid="{00000000-0005-0000-0000-0000CB820000}"/>
    <cellStyle name="Normal 2 3 2 2 2 11 2" xfId="33484" xr:uid="{00000000-0005-0000-0000-0000CC820000}"/>
    <cellStyle name="Normal 2 3 2 2 2 11 3" xfId="33485" xr:uid="{00000000-0005-0000-0000-0000CD820000}"/>
    <cellStyle name="Normal 2 3 2 2 2 11 4" xfId="33486" xr:uid="{00000000-0005-0000-0000-0000CE820000}"/>
    <cellStyle name="Normal 2 3 2 2 2 11 5" xfId="33487" xr:uid="{00000000-0005-0000-0000-0000CF820000}"/>
    <cellStyle name="Normal 2 3 2 2 2 12" xfId="33488" xr:uid="{00000000-0005-0000-0000-0000D0820000}"/>
    <cellStyle name="Normal 2 3 2 2 2 12 2" xfId="33489" xr:uid="{00000000-0005-0000-0000-0000D1820000}"/>
    <cellStyle name="Normal 2 3 2 2 2 12 3" xfId="33490" xr:uid="{00000000-0005-0000-0000-0000D2820000}"/>
    <cellStyle name="Normal 2 3 2 2 2 12 4" xfId="33491" xr:uid="{00000000-0005-0000-0000-0000D3820000}"/>
    <cellStyle name="Normal 2 3 2 2 2 12 5" xfId="33492" xr:uid="{00000000-0005-0000-0000-0000D4820000}"/>
    <cellStyle name="Normal 2 3 2 2 2 13" xfId="33493" xr:uid="{00000000-0005-0000-0000-0000D5820000}"/>
    <cellStyle name="Normal 2 3 2 2 2 13 2" xfId="33494" xr:uid="{00000000-0005-0000-0000-0000D6820000}"/>
    <cellStyle name="Normal 2 3 2 2 2 13 3" xfId="33495" xr:uid="{00000000-0005-0000-0000-0000D7820000}"/>
    <cellStyle name="Normal 2 3 2 2 2 13 4" xfId="33496" xr:uid="{00000000-0005-0000-0000-0000D8820000}"/>
    <cellStyle name="Normal 2 3 2 2 2 13 5" xfId="33497" xr:uid="{00000000-0005-0000-0000-0000D9820000}"/>
    <cellStyle name="Normal 2 3 2 2 2 14" xfId="33498" xr:uid="{00000000-0005-0000-0000-0000DA820000}"/>
    <cellStyle name="Normal 2 3 2 2 2 14 2" xfId="33499" xr:uid="{00000000-0005-0000-0000-0000DB820000}"/>
    <cellStyle name="Normal 2 3 2 2 2 14 3" xfId="33500" xr:uid="{00000000-0005-0000-0000-0000DC820000}"/>
    <cellStyle name="Normal 2 3 2 2 2 14 4" xfId="33501" xr:uid="{00000000-0005-0000-0000-0000DD820000}"/>
    <cellStyle name="Normal 2 3 2 2 2 14 5" xfId="33502" xr:uid="{00000000-0005-0000-0000-0000DE820000}"/>
    <cellStyle name="Normal 2 3 2 2 2 15" xfId="33503" xr:uid="{00000000-0005-0000-0000-0000DF820000}"/>
    <cellStyle name="Normal 2 3 2 2 2 15 2" xfId="33504" xr:uid="{00000000-0005-0000-0000-0000E0820000}"/>
    <cellStyle name="Normal 2 3 2 2 2 15 3" xfId="33505" xr:uid="{00000000-0005-0000-0000-0000E1820000}"/>
    <cellStyle name="Normal 2 3 2 2 2 15 4" xfId="33506" xr:uid="{00000000-0005-0000-0000-0000E2820000}"/>
    <cellStyle name="Normal 2 3 2 2 2 15 5" xfId="33507" xr:uid="{00000000-0005-0000-0000-0000E3820000}"/>
    <cellStyle name="Normal 2 3 2 2 2 16" xfId="33508" xr:uid="{00000000-0005-0000-0000-0000E4820000}"/>
    <cellStyle name="Normal 2 3 2 2 2 16 2" xfId="33509" xr:uid="{00000000-0005-0000-0000-0000E5820000}"/>
    <cellStyle name="Normal 2 3 2 2 2 16 3" xfId="33510" xr:uid="{00000000-0005-0000-0000-0000E6820000}"/>
    <cellStyle name="Normal 2 3 2 2 2 16 4" xfId="33511" xr:uid="{00000000-0005-0000-0000-0000E7820000}"/>
    <cellStyle name="Normal 2 3 2 2 2 16 5" xfId="33512" xr:uid="{00000000-0005-0000-0000-0000E8820000}"/>
    <cellStyle name="Normal 2 3 2 2 2 17" xfId="33513" xr:uid="{00000000-0005-0000-0000-0000E9820000}"/>
    <cellStyle name="Normal 2 3 2 2 2 17 2" xfId="33514" xr:uid="{00000000-0005-0000-0000-0000EA820000}"/>
    <cellStyle name="Normal 2 3 2 2 2 17 3" xfId="33515" xr:uid="{00000000-0005-0000-0000-0000EB820000}"/>
    <cellStyle name="Normal 2 3 2 2 2 17 4" xfId="33516" xr:uid="{00000000-0005-0000-0000-0000EC820000}"/>
    <cellStyle name="Normal 2 3 2 2 2 17 5" xfId="33517" xr:uid="{00000000-0005-0000-0000-0000ED820000}"/>
    <cellStyle name="Normal 2 3 2 2 2 18" xfId="33518" xr:uid="{00000000-0005-0000-0000-0000EE820000}"/>
    <cellStyle name="Normal 2 3 2 2 2 18 2" xfId="33519" xr:uid="{00000000-0005-0000-0000-0000EF820000}"/>
    <cellStyle name="Normal 2 3 2 2 2 19" xfId="33520" xr:uid="{00000000-0005-0000-0000-0000F0820000}"/>
    <cellStyle name="Normal 2 3 2 2 2 2" xfId="33521" xr:uid="{00000000-0005-0000-0000-0000F1820000}"/>
    <cellStyle name="Normal 2 3 2 2 2 2 2" xfId="33522" xr:uid="{00000000-0005-0000-0000-0000F2820000}"/>
    <cellStyle name="Normal 2 3 2 2 2 2 2 2" xfId="33523" xr:uid="{00000000-0005-0000-0000-0000F3820000}"/>
    <cellStyle name="Normal 2 3 2 2 2 2 2 2 2" xfId="33524" xr:uid="{00000000-0005-0000-0000-0000F4820000}"/>
    <cellStyle name="Normal 2 3 2 2 2 2 2 3" xfId="33525" xr:uid="{00000000-0005-0000-0000-0000F5820000}"/>
    <cellStyle name="Normal 2 3 2 2 2 2 2 4" xfId="33526" xr:uid="{00000000-0005-0000-0000-0000F6820000}"/>
    <cellStyle name="Normal 2 3 2 2 2 2 3" xfId="33527" xr:uid="{00000000-0005-0000-0000-0000F7820000}"/>
    <cellStyle name="Normal 2 3 2 2 2 2 4" xfId="33528" xr:uid="{00000000-0005-0000-0000-0000F8820000}"/>
    <cellStyle name="Normal 2 3 2 2 2 2 5" xfId="33529" xr:uid="{00000000-0005-0000-0000-0000F9820000}"/>
    <cellStyle name="Normal 2 3 2 2 2 2 6" xfId="33530" xr:uid="{00000000-0005-0000-0000-0000FA820000}"/>
    <cellStyle name="Normal 2 3 2 2 2 3" xfId="33531" xr:uid="{00000000-0005-0000-0000-0000FB820000}"/>
    <cellStyle name="Normal 2 3 2 2 2 3 2" xfId="33532" xr:uid="{00000000-0005-0000-0000-0000FC820000}"/>
    <cellStyle name="Normal 2 3 2 2 2 3 3" xfId="33533" xr:uid="{00000000-0005-0000-0000-0000FD820000}"/>
    <cellStyle name="Normal 2 3 2 2 2 3 4" xfId="33534" xr:uid="{00000000-0005-0000-0000-0000FE820000}"/>
    <cellStyle name="Normal 2 3 2 2 2 3 5" xfId="33535" xr:uid="{00000000-0005-0000-0000-0000FF820000}"/>
    <cellStyle name="Normal 2 3 2 2 2 4" xfId="33536" xr:uid="{00000000-0005-0000-0000-000000830000}"/>
    <cellStyle name="Normal 2 3 2 2 2 4 2" xfId="33537" xr:uid="{00000000-0005-0000-0000-000001830000}"/>
    <cellStyle name="Normal 2 3 2 2 2 4 3" xfId="33538" xr:uid="{00000000-0005-0000-0000-000002830000}"/>
    <cellStyle name="Normal 2 3 2 2 2 4 4" xfId="33539" xr:uid="{00000000-0005-0000-0000-000003830000}"/>
    <cellStyle name="Normal 2 3 2 2 2 4 5" xfId="33540" xr:uid="{00000000-0005-0000-0000-000004830000}"/>
    <cellStyle name="Normal 2 3 2 2 2 5" xfId="33541" xr:uid="{00000000-0005-0000-0000-000005830000}"/>
    <cellStyle name="Normal 2 3 2 2 2 5 2" xfId="33542" xr:uid="{00000000-0005-0000-0000-000006830000}"/>
    <cellStyle name="Normal 2 3 2 2 2 5 3" xfId="33543" xr:uid="{00000000-0005-0000-0000-000007830000}"/>
    <cellStyle name="Normal 2 3 2 2 2 5 4" xfId="33544" xr:uid="{00000000-0005-0000-0000-000008830000}"/>
    <cellStyle name="Normal 2 3 2 2 2 5 5" xfId="33545" xr:uid="{00000000-0005-0000-0000-000009830000}"/>
    <cellStyle name="Normal 2 3 2 2 2 6" xfId="33546" xr:uid="{00000000-0005-0000-0000-00000A830000}"/>
    <cellStyle name="Normal 2 3 2 2 2 6 2" xfId="33547" xr:uid="{00000000-0005-0000-0000-00000B830000}"/>
    <cellStyle name="Normal 2 3 2 2 2 6 3" xfId="33548" xr:uid="{00000000-0005-0000-0000-00000C830000}"/>
    <cellStyle name="Normal 2 3 2 2 2 6 4" xfId="33549" xr:uid="{00000000-0005-0000-0000-00000D830000}"/>
    <cellStyle name="Normal 2 3 2 2 2 6 5" xfId="33550" xr:uid="{00000000-0005-0000-0000-00000E830000}"/>
    <cellStyle name="Normal 2 3 2 2 2 7" xfId="33551" xr:uid="{00000000-0005-0000-0000-00000F830000}"/>
    <cellStyle name="Normal 2 3 2 2 2 7 2" xfId="33552" xr:uid="{00000000-0005-0000-0000-000010830000}"/>
    <cellStyle name="Normal 2 3 2 2 2 7 3" xfId="33553" xr:uid="{00000000-0005-0000-0000-000011830000}"/>
    <cellStyle name="Normal 2 3 2 2 2 7 4" xfId="33554" xr:uid="{00000000-0005-0000-0000-000012830000}"/>
    <cellStyle name="Normal 2 3 2 2 2 7 5" xfId="33555" xr:uid="{00000000-0005-0000-0000-000013830000}"/>
    <cellStyle name="Normal 2 3 2 2 2 8" xfId="33556" xr:uid="{00000000-0005-0000-0000-000014830000}"/>
    <cellStyle name="Normal 2 3 2 2 2 8 2" xfId="33557" xr:uid="{00000000-0005-0000-0000-000015830000}"/>
    <cellStyle name="Normal 2 3 2 2 2 8 3" xfId="33558" xr:uid="{00000000-0005-0000-0000-000016830000}"/>
    <cellStyle name="Normal 2 3 2 2 2 8 4" xfId="33559" xr:uid="{00000000-0005-0000-0000-000017830000}"/>
    <cellStyle name="Normal 2 3 2 2 2 8 5" xfId="33560" xr:uid="{00000000-0005-0000-0000-000018830000}"/>
    <cellStyle name="Normal 2 3 2 2 2 9" xfId="33561" xr:uid="{00000000-0005-0000-0000-000019830000}"/>
    <cellStyle name="Normal 2 3 2 2 2 9 2" xfId="33562" xr:uid="{00000000-0005-0000-0000-00001A830000}"/>
    <cellStyle name="Normal 2 3 2 2 2 9 3" xfId="33563" xr:uid="{00000000-0005-0000-0000-00001B830000}"/>
    <cellStyle name="Normal 2 3 2 2 2 9 4" xfId="33564" xr:uid="{00000000-0005-0000-0000-00001C830000}"/>
    <cellStyle name="Normal 2 3 2 2 2 9 5" xfId="33565" xr:uid="{00000000-0005-0000-0000-00001D830000}"/>
    <cellStyle name="Normal 2 3 2 2 20" xfId="33566" xr:uid="{00000000-0005-0000-0000-00001E830000}"/>
    <cellStyle name="Normal 2 3 2 2 20 2" xfId="33567" xr:uid="{00000000-0005-0000-0000-00001F830000}"/>
    <cellStyle name="Normal 2 3 2 2 21" xfId="33568" xr:uid="{00000000-0005-0000-0000-000020830000}"/>
    <cellStyle name="Normal 2 3 2 2 22" xfId="33569" xr:uid="{00000000-0005-0000-0000-000021830000}"/>
    <cellStyle name="Normal 2 3 2 2 23" xfId="33570" xr:uid="{00000000-0005-0000-0000-000022830000}"/>
    <cellStyle name="Normal 2 3 2 2 24" xfId="33571" xr:uid="{00000000-0005-0000-0000-000023830000}"/>
    <cellStyle name="Normal 2 3 2 2 3" xfId="33572" xr:uid="{00000000-0005-0000-0000-000024830000}"/>
    <cellStyle name="Normal 2 3 2 2 3 2" xfId="33573" xr:uid="{00000000-0005-0000-0000-000025830000}"/>
    <cellStyle name="Normal 2 3 2 2 3 3" xfId="33574" xr:uid="{00000000-0005-0000-0000-000026830000}"/>
    <cellStyle name="Normal 2 3 2 2 3 4" xfId="33575" xr:uid="{00000000-0005-0000-0000-000027830000}"/>
    <cellStyle name="Normal 2 3 2 2 3 5" xfId="33576" xr:uid="{00000000-0005-0000-0000-000028830000}"/>
    <cellStyle name="Normal 2 3 2 2 4" xfId="33577" xr:uid="{00000000-0005-0000-0000-000029830000}"/>
    <cellStyle name="Normal 2 3 2 2 4 2" xfId="33578" xr:uid="{00000000-0005-0000-0000-00002A830000}"/>
    <cellStyle name="Normal 2 3 2 2 4 3" xfId="33579" xr:uid="{00000000-0005-0000-0000-00002B830000}"/>
    <cellStyle name="Normal 2 3 2 2 4 4" xfId="33580" xr:uid="{00000000-0005-0000-0000-00002C830000}"/>
    <cellStyle name="Normal 2 3 2 2 4 5" xfId="33581" xr:uid="{00000000-0005-0000-0000-00002D830000}"/>
    <cellStyle name="Normal 2 3 2 2 5" xfId="33582" xr:uid="{00000000-0005-0000-0000-00002E830000}"/>
    <cellStyle name="Normal 2 3 2 2 5 2" xfId="33583" xr:uid="{00000000-0005-0000-0000-00002F830000}"/>
    <cellStyle name="Normal 2 3 2 2 5 3" xfId="33584" xr:uid="{00000000-0005-0000-0000-000030830000}"/>
    <cellStyle name="Normal 2 3 2 2 5 4" xfId="33585" xr:uid="{00000000-0005-0000-0000-000031830000}"/>
    <cellStyle name="Normal 2 3 2 2 5 5" xfId="33586" xr:uid="{00000000-0005-0000-0000-000032830000}"/>
    <cellStyle name="Normal 2 3 2 2 6" xfId="33587" xr:uid="{00000000-0005-0000-0000-000033830000}"/>
    <cellStyle name="Normal 2 3 2 2 6 2" xfId="33588" xr:uid="{00000000-0005-0000-0000-000034830000}"/>
    <cellStyle name="Normal 2 3 2 2 7" xfId="33589" xr:uid="{00000000-0005-0000-0000-000035830000}"/>
    <cellStyle name="Normal 2 3 2 2 7 2" xfId="33590" xr:uid="{00000000-0005-0000-0000-000036830000}"/>
    <cellStyle name="Normal 2 3 2 2 8" xfId="33591" xr:uid="{00000000-0005-0000-0000-000037830000}"/>
    <cellStyle name="Normal 2 3 2 2 8 2" xfId="33592" xr:uid="{00000000-0005-0000-0000-000038830000}"/>
    <cellStyle name="Normal 2 3 2 2 9" xfId="33593" xr:uid="{00000000-0005-0000-0000-000039830000}"/>
    <cellStyle name="Normal 2 3 2 2 9 2" xfId="33594" xr:uid="{00000000-0005-0000-0000-00003A830000}"/>
    <cellStyle name="Normal 2 3 2 20" xfId="33595" xr:uid="{00000000-0005-0000-0000-00003B830000}"/>
    <cellStyle name="Normal 2 3 2 20 2" xfId="33596" xr:uid="{00000000-0005-0000-0000-00003C830000}"/>
    <cellStyle name="Normal 2 3 2 20 3" xfId="33597" xr:uid="{00000000-0005-0000-0000-00003D830000}"/>
    <cellStyle name="Normal 2 3 2 20 4" xfId="33598" xr:uid="{00000000-0005-0000-0000-00003E830000}"/>
    <cellStyle name="Normal 2 3 2 20 5" xfId="33599" xr:uid="{00000000-0005-0000-0000-00003F830000}"/>
    <cellStyle name="Normal 2 3 2 20 6" xfId="33600" xr:uid="{00000000-0005-0000-0000-000040830000}"/>
    <cellStyle name="Normal 2 3 2 21" xfId="33601" xr:uid="{00000000-0005-0000-0000-000041830000}"/>
    <cellStyle name="Normal 2 3 2 21 2" xfId="33602" xr:uid="{00000000-0005-0000-0000-000042830000}"/>
    <cellStyle name="Normal 2 3 2 21 3" xfId="33603" xr:uid="{00000000-0005-0000-0000-000043830000}"/>
    <cellStyle name="Normal 2 3 2 22" xfId="33604" xr:uid="{00000000-0005-0000-0000-000044830000}"/>
    <cellStyle name="Normal 2 3 2 23" xfId="33605" xr:uid="{00000000-0005-0000-0000-000045830000}"/>
    <cellStyle name="Normal 2 3 2 24" xfId="33606" xr:uid="{00000000-0005-0000-0000-000046830000}"/>
    <cellStyle name="Normal 2 3 2 25" xfId="33607" xr:uid="{00000000-0005-0000-0000-000047830000}"/>
    <cellStyle name="Normal 2 3 2 3" xfId="33608" xr:uid="{00000000-0005-0000-0000-000048830000}"/>
    <cellStyle name="Normal 2 3 2 3 10" xfId="33609" xr:uid="{00000000-0005-0000-0000-000049830000}"/>
    <cellStyle name="Normal 2 3 2 3 10 2" xfId="33610" xr:uid="{00000000-0005-0000-0000-00004A830000}"/>
    <cellStyle name="Normal 2 3 2 3 11" xfId="33611" xr:uid="{00000000-0005-0000-0000-00004B830000}"/>
    <cellStyle name="Normal 2 3 2 3 11 2" xfId="33612" xr:uid="{00000000-0005-0000-0000-00004C830000}"/>
    <cellStyle name="Normal 2 3 2 3 12" xfId="33613" xr:uid="{00000000-0005-0000-0000-00004D830000}"/>
    <cellStyle name="Normal 2 3 2 3 12 2" xfId="33614" xr:uid="{00000000-0005-0000-0000-00004E830000}"/>
    <cellStyle name="Normal 2 3 2 3 13" xfId="33615" xr:uid="{00000000-0005-0000-0000-00004F830000}"/>
    <cellStyle name="Normal 2 3 2 3 13 2" xfId="33616" xr:uid="{00000000-0005-0000-0000-000050830000}"/>
    <cellStyle name="Normal 2 3 2 3 14" xfId="33617" xr:uid="{00000000-0005-0000-0000-000051830000}"/>
    <cellStyle name="Normal 2 3 2 3 14 2" xfId="33618" xr:uid="{00000000-0005-0000-0000-000052830000}"/>
    <cellStyle name="Normal 2 3 2 3 15" xfId="33619" xr:uid="{00000000-0005-0000-0000-000053830000}"/>
    <cellStyle name="Normal 2 3 2 3 15 2" xfId="33620" xr:uid="{00000000-0005-0000-0000-000054830000}"/>
    <cellStyle name="Normal 2 3 2 3 16" xfId="33621" xr:uid="{00000000-0005-0000-0000-000055830000}"/>
    <cellStyle name="Normal 2 3 2 3 16 2" xfId="33622" xr:uid="{00000000-0005-0000-0000-000056830000}"/>
    <cellStyle name="Normal 2 3 2 3 17" xfId="33623" xr:uid="{00000000-0005-0000-0000-000057830000}"/>
    <cellStyle name="Normal 2 3 2 3 17 2" xfId="33624" xr:uid="{00000000-0005-0000-0000-000058830000}"/>
    <cellStyle name="Normal 2 3 2 3 18" xfId="33625" xr:uid="{00000000-0005-0000-0000-000059830000}"/>
    <cellStyle name="Normal 2 3 2 3 19" xfId="33626" xr:uid="{00000000-0005-0000-0000-00005A830000}"/>
    <cellStyle name="Normal 2 3 2 3 2" xfId="33627" xr:uid="{00000000-0005-0000-0000-00005B830000}"/>
    <cellStyle name="Normal 2 3 2 3 2 2" xfId="33628" xr:uid="{00000000-0005-0000-0000-00005C830000}"/>
    <cellStyle name="Normal 2 3 2 3 20" xfId="33629" xr:uid="{00000000-0005-0000-0000-00005D830000}"/>
    <cellStyle name="Normal 2 3 2 3 21" xfId="33630" xr:uid="{00000000-0005-0000-0000-00005E830000}"/>
    <cellStyle name="Normal 2 3 2 3 3" xfId="33631" xr:uid="{00000000-0005-0000-0000-00005F830000}"/>
    <cellStyle name="Normal 2 3 2 3 3 2" xfId="33632" xr:uid="{00000000-0005-0000-0000-000060830000}"/>
    <cellStyle name="Normal 2 3 2 3 4" xfId="33633" xr:uid="{00000000-0005-0000-0000-000061830000}"/>
    <cellStyle name="Normal 2 3 2 3 4 2" xfId="33634" xr:uid="{00000000-0005-0000-0000-000062830000}"/>
    <cellStyle name="Normal 2 3 2 3 5" xfId="33635" xr:uid="{00000000-0005-0000-0000-000063830000}"/>
    <cellStyle name="Normal 2 3 2 3 5 2" xfId="33636" xr:uid="{00000000-0005-0000-0000-000064830000}"/>
    <cellStyle name="Normal 2 3 2 3 6" xfId="33637" xr:uid="{00000000-0005-0000-0000-000065830000}"/>
    <cellStyle name="Normal 2 3 2 3 6 2" xfId="33638" xr:uid="{00000000-0005-0000-0000-000066830000}"/>
    <cellStyle name="Normal 2 3 2 3 7" xfId="33639" xr:uid="{00000000-0005-0000-0000-000067830000}"/>
    <cellStyle name="Normal 2 3 2 3 7 2" xfId="33640" xr:uid="{00000000-0005-0000-0000-000068830000}"/>
    <cellStyle name="Normal 2 3 2 3 8" xfId="33641" xr:uid="{00000000-0005-0000-0000-000069830000}"/>
    <cellStyle name="Normal 2 3 2 3 8 2" xfId="33642" xr:uid="{00000000-0005-0000-0000-00006A830000}"/>
    <cellStyle name="Normal 2 3 2 3 9" xfId="33643" xr:uid="{00000000-0005-0000-0000-00006B830000}"/>
    <cellStyle name="Normal 2 3 2 3 9 2" xfId="33644" xr:uid="{00000000-0005-0000-0000-00006C830000}"/>
    <cellStyle name="Normal 2 3 2 4" xfId="33645" xr:uid="{00000000-0005-0000-0000-00006D830000}"/>
    <cellStyle name="Normal 2 3 2 4 2" xfId="33646" xr:uid="{00000000-0005-0000-0000-00006E830000}"/>
    <cellStyle name="Normal 2 3 2 5" xfId="33647" xr:uid="{00000000-0005-0000-0000-00006F830000}"/>
    <cellStyle name="Normal 2 3 2 5 2" xfId="33648" xr:uid="{00000000-0005-0000-0000-000070830000}"/>
    <cellStyle name="Normal 2 3 2 6" xfId="33649" xr:uid="{00000000-0005-0000-0000-000071830000}"/>
    <cellStyle name="Normal 2 3 2 6 2" xfId="33650" xr:uid="{00000000-0005-0000-0000-000072830000}"/>
    <cellStyle name="Normal 2 3 2 6 3" xfId="33651" xr:uid="{00000000-0005-0000-0000-000073830000}"/>
    <cellStyle name="Normal 2 3 2 6 4" xfId="33652" xr:uid="{00000000-0005-0000-0000-000074830000}"/>
    <cellStyle name="Normal 2 3 2 6 5" xfId="33653" xr:uid="{00000000-0005-0000-0000-000075830000}"/>
    <cellStyle name="Normal 2 3 2 6 6" xfId="33654" xr:uid="{00000000-0005-0000-0000-000076830000}"/>
    <cellStyle name="Normal 2 3 2 7" xfId="33655" xr:uid="{00000000-0005-0000-0000-000077830000}"/>
    <cellStyle name="Normal 2 3 2 7 2" xfId="33656" xr:uid="{00000000-0005-0000-0000-000078830000}"/>
    <cellStyle name="Normal 2 3 2 7 3" xfId="33657" xr:uid="{00000000-0005-0000-0000-000079830000}"/>
    <cellStyle name="Normal 2 3 2 7 4" xfId="33658" xr:uid="{00000000-0005-0000-0000-00007A830000}"/>
    <cellStyle name="Normal 2 3 2 7 5" xfId="33659" xr:uid="{00000000-0005-0000-0000-00007B830000}"/>
    <cellStyle name="Normal 2 3 2 7 6" xfId="33660" xr:uid="{00000000-0005-0000-0000-00007C830000}"/>
    <cellStyle name="Normal 2 3 2 8" xfId="33661" xr:uid="{00000000-0005-0000-0000-00007D830000}"/>
    <cellStyle name="Normal 2 3 2 8 2" xfId="33662" xr:uid="{00000000-0005-0000-0000-00007E830000}"/>
    <cellStyle name="Normal 2 3 2 8 3" xfId="33663" xr:uid="{00000000-0005-0000-0000-00007F830000}"/>
    <cellStyle name="Normal 2 3 2 8 4" xfId="33664" xr:uid="{00000000-0005-0000-0000-000080830000}"/>
    <cellStyle name="Normal 2 3 2 8 5" xfId="33665" xr:uid="{00000000-0005-0000-0000-000081830000}"/>
    <cellStyle name="Normal 2 3 2 8 6" xfId="33666" xr:uid="{00000000-0005-0000-0000-000082830000}"/>
    <cellStyle name="Normal 2 3 2 9" xfId="33667" xr:uid="{00000000-0005-0000-0000-000083830000}"/>
    <cellStyle name="Normal 2 3 2 9 2" xfId="33668" xr:uid="{00000000-0005-0000-0000-000084830000}"/>
    <cellStyle name="Normal 2 3 2 9 3" xfId="33669" xr:uid="{00000000-0005-0000-0000-000085830000}"/>
    <cellStyle name="Normal 2 3 2 9 4" xfId="33670" xr:uid="{00000000-0005-0000-0000-000086830000}"/>
    <cellStyle name="Normal 2 3 2 9 5" xfId="33671" xr:uid="{00000000-0005-0000-0000-000087830000}"/>
    <cellStyle name="Normal 2 3 2 9 6" xfId="33672" xr:uid="{00000000-0005-0000-0000-000088830000}"/>
    <cellStyle name="Normal 2 3 20" xfId="33673" xr:uid="{00000000-0005-0000-0000-000089830000}"/>
    <cellStyle name="Normal 2 3 20 2" xfId="33674" xr:uid="{00000000-0005-0000-0000-00008A830000}"/>
    <cellStyle name="Normal 2 3 21" xfId="33675" xr:uid="{00000000-0005-0000-0000-00008B830000}"/>
    <cellStyle name="Normal 2 3 21 2" xfId="33676" xr:uid="{00000000-0005-0000-0000-00008C830000}"/>
    <cellStyle name="Normal 2 3 21 3" xfId="33677" xr:uid="{00000000-0005-0000-0000-00008D830000}"/>
    <cellStyle name="Normal 2 3 21 4" xfId="33678" xr:uid="{00000000-0005-0000-0000-00008E830000}"/>
    <cellStyle name="Normal 2 3 22" xfId="33679" xr:uid="{00000000-0005-0000-0000-00008F830000}"/>
    <cellStyle name="Normal 2 3 22 2" xfId="33680" xr:uid="{00000000-0005-0000-0000-000090830000}"/>
    <cellStyle name="Normal 2 3 23" xfId="33681" xr:uid="{00000000-0005-0000-0000-000091830000}"/>
    <cellStyle name="Normal 2 3 23 2" xfId="33682" xr:uid="{00000000-0005-0000-0000-000092830000}"/>
    <cellStyle name="Normal 2 3 24" xfId="33683" xr:uid="{00000000-0005-0000-0000-000093830000}"/>
    <cellStyle name="Normal 2 3 24 2" xfId="33684" xr:uid="{00000000-0005-0000-0000-000094830000}"/>
    <cellStyle name="Normal 2 3 25" xfId="33685" xr:uid="{00000000-0005-0000-0000-000095830000}"/>
    <cellStyle name="Normal 2 3 25 2" xfId="33686" xr:uid="{00000000-0005-0000-0000-000096830000}"/>
    <cellStyle name="Normal 2 3 25 3" xfId="33687" xr:uid="{00000000-0005-0000-0000-000097830000}"/>
    <cellStyle name="Normal 2 3 26" xfId="33688" xr:uid="{00000000-0005-0000-0000-000098830000}"/>
    <cellStyle name="Normal 2 3 26 2" xfId="33689" xr:uid="{00000000-0005-0000-0000-000099830000}"/>
    <cellStyle name="Normal 2 3 26 3" xfId="33690" xr:uid="{00000000-0005-0000-0000-00009A830000}"/>
    <cellStyle name="Normal 2 3 27" xfId="33691" xr:uid="{00000000-0005-0000-0000-00009B830000}"/>
    <cellStyle name="Normal 2 3 27 2" xfId="33692" xr:uid="{00000000-0005-0000-0000-00009C830000}"/>
    <cellStyle name="Normal 2 3 27 3" xfId="33693" xr:uid="{00000000-0005-0000-0000-00009D830000}"/>
    <cellStyle name="Normal 2 3 28" xfId="33694" xr:uid="{00000000-0005-0000-0000-00009E830000}"/>
    <cellStyle name="Normal 2 3 28 2" xfId="33695" xr:uid="{00000000-0005-0000-0000-00009F830000}"/>
    <cellStyle name="Normal 2 3 29" xfId="33696" xr:uid="{00000000-0005-0000-0000-0000A0830000}"/>
    <cellStyle name="Normal 2 3 29 2" xfId="33697" xr:uid="{00000000-0005-0000-0000-0000A1830000}"/>
    <cellStyle name="Normal 2 3 3" xfId="33698" xr:uid="{00000000-0005-0000-0000-0000A2830000}"/>
    <cellStyle name="Normal 2 3 3 10" xfId="33699" xr:uid="{00000000-0005-0000-0000-0000A3830000}"/>
    <cellStyle name="Normal 2 3 3 10 2" xfId="33700" xr:uid="{00000000-0005-0000-0000-0000A4830000}"/>
    <cellStyle name="Normal 2 3 3 10 3" xfId="33701" xr:uid="{00000000-0005-0000-0000-0000A5830000}"/>
    <cellStyle name="Normal 2 3 3 10 4" xfId="33702" xr:uid="{00000000-0005-0000-0000-0000A6830000}"/>
    <cellStyle name="Normal 2 3 3 10 5" xfId="33703" xr:uid="{00000000-0005-0000-0000-0000A7830000}"/>
    <cellStyle name="Normal 2 3 3 10 6" xfId="33704" xr:uid="{00000000-0005-0000-0000-0000A8830000}"/>
    <cellStyle name="Normal 2 3 3 11" xfId="33705" xr:uid="{00000000-0005-0000-0000-0000A9830000}"/>
    <cellStyle name="Normal 2 3 3 11 2" xfId="33706" xr:uid="{00000000-0005-0000-0000-0000AA830000}"/>
    <cellStyle name="Normal 2 3 3 11 3" xfId="33707" xr:uid="{00000000-0005-0000-0000-0000AB830000}"/>
    <cellStyle name="Normal 2 3 3 11 4" xfId="33708" xr:uid="{00000000-0005-0000-0000-0000AC830000}"/>
    <cellStyle name="Normal 2 3 3 11 5" xfId="33709" xr:uid="{00000000-0005-0000-0000-0000AD830000}"/>
    <cellStyle name="Normal 2 3 3 11 6" xfId="33710" xr:uid="{00000000-0005-0000-0000-0000AE830000}"/>
    <cellStyle name="Normal 2 3 3 12" xfId="33711" xr:uid="{00000000-0005-0000-0000-0000AF830000}"/>
    <cellStyle name="Normal 2 3 3 12 2" xfId="33712" xr:uid="{00000000-0005-0000-0000-0000B0830000}"/>
    <cellStyle name="Normal 2 3 3 12 3" xfId="33713" xr:uid="{00000000-0005-0000-0000-0000B1830000}"/>
    <cellStyle name="Normal 2 3 3 12 4" xfId="33714" xr:uid="{00000000-0005-0000-0000-0000B2830000}"/>
    <cellStyle name="Normal 2 3 3 12 5" xfId="33715" xr:uid="{00000000-0005-0000-0000-0000B3830000}"/>
    <cellStyle name="Normal 2 3 3 12 6" xfId="33716" xr:uid="{00000000-0005-0000-0000-0000B4830000}"/>
    <cellStyle name="Normal 2 3 3 13" xfId="33717" xr:uid="{00000000-0005-0000-0000-0000B5830000}"/>
    <cellStyle name="Normal 2 3 3 13 2" xfId="33718" xr:uid="{00000000-0005-0000-0000-0000B6830000}"/>
    <cellStyle name="Normal 2 3 3 13 3" xfId="33719" xr:uid="{00000000-0005-0000-0000-0000B7830000}"/>
    <cellStyle name="Normal 2 3 3 13 4" xfId="33720" xr:uid="{00000000-0005-0000-0000-0000B8830000}"/>
    <cellStyle name="Normal 2 3 3 13 5" xfId="33721" xr:uid="{00000000-0005-0000-0000-0000B9830000}"/>
    <cellStyle name="Normal 2 3 3 13 6" xfId="33722" xr:uid="{00000000-0005-0000-0000-0000BA830000}"/>
    <cellStyle name="Normal 2 3 3 14" xfId="33723" xr:uid="{00000000-0005-0000-0000-0000BB830000}"/>
    <cellStyle name="Normal 2 3 3 14 2" xfId="33724" xr:uid="{00000000-0005-0000-0000-0000BC830000}"/>
    <cellStyle name="Normal 2 3 3 14 3" xfId="33725" xr:uid="{00000000-0005-0000-0000-0000BD830000}"/>
    <cellStyle name="Normal 2 3 3 14 4" xfId="33726" xr:uid="{00000000-0005-0000-0000-0000BE830000}"/>
    <cellStyle name="Normal 2 3 3 14 5" xfId="33727" xr:uid="{00000000-0005-0000-0000-0000BF830000}"/>
    <cellStyle name="Normal 2 3 3 14 6" xfId="33728" xr:uid="{00000000-0005-0000-0000-0000C0830000}"/>
    <cellStyle name="Normal 2 3 3 15" xfId="33729" xr:uid="{00000000-0005-0000-0000-0000C1830000}"/>
    <cellStyle name="Normal 2 3 3 15 2" xfId="33730" xr:uid="{00000000-0005-0000-0000-0000C2830000}"/>
    <cellStyle name="Normal 2 3 3 15 3" xfId="33731" xr:uid="{00000000-0005-0000-0000-0000C3830000}"/>
    <cellStyle name="Normal 2 3 3 15 4" xfId="33732" xr:uid="{00000000-0005-0000-0000-0000C4830000}"/>
    <cellStyle name="Normal 2 3 3 15 5" xfId="33733" xr:uid="{00000000-0005-0000-0000-0000C5830000}"/>
    <cellStyle name="Normal 2 3 3 15 6" xfId="33734" xr:uid="{00000000-0005-0000-0000-0000C6830000}"/>
    <cellStyle name="Normal 2 3 3 16" xfId="33735" xr:uid="{00000000-0005-0000-0000-0000C7830000}"/>
    <cellStyle name="Normal 2 3 3 16 2" xfId="33736" xr:uid="{00000000-0005-0000-0000-0000C8830000}"/>
    <cellStyle name="Normal 2 3 3 16 3" xfId="33737" xr:uid="{00000000-0005-0000-0000-0000C9830000}"/>
    <cellStyle name="Normal 2 3 3 16 4" xfId="33738" xr:uid="{00000000-0005-0000-0000-0000CA830000}"/>
    <cellStyle name="Normal 2 3 3 16 5" xfId="33739" xr:uid="{00000000-0005-0000-0000-0000CB830000}"/>
    <cellStyle name="Normal 2 3 3 16 6" xfId="33740" xr:uid="{00000000-0005-0000-0000-0000CC830000}"/>
    <cellStyle name="Normal 2 3 3 17" xfId="33741" xr:uid="{00000000-0005-0000-0000-0000CD830000}"/>
    <cellStyle name="Normal 2 3 3 17 2" xfId="33742" xr:uid="{00000000-0005-0000-0000-0000CE830000}"/>
    <cellStyle name="Normal 2 3 3 17 3" xfId="33743" xr:uid="{00000000-0005-0000-0000-0000CF830000}"/>
    <cellStyle name="Normal 2 3 3 17 4" xfId="33744" xr:uid="{00000000-0005-0000-0000-0000D0830000}"/>
    <cellStyle name="Normal 2 3 3 17 5" xfId="33745" xr:uid="{00000000-0005-0000-0000-0000D1830000}"/>
    <cellStyle name="Normal 2 3 3 17 6" xfId="33746" xr:uid="{00000000-0005-0000-0000-0000D2830000}"/>
    <cellStyle name="Normal 2 3 3 18" xfId="33747" xr:uid="{00000000-0005-0000-0000-0000D3830000}"/>
    <cellStyle name="Normal 2 3 3 18 2" xfId="33748" xr:uid="{00000000-0005-0000-0000-0000D4830000}"/>
    <cellStyle name="Normal 2 3 3 19" xfId="33749" xr:uid="{00000000-0005-0000-0000-0000D5830000}"/>
    <cellStyle name="Normal 2 3 3 2" xfId="33750" xr:uid="{00000000-0005-0000-0000-0000D6830000}"/>
    <cellStyle name="Normal 2 3 3 2 2" xfId="33751" xr:uid="{00000000-0005-0000-0000-0000D7830000}"/>
    <cellStyle name="Normal 2 3 3 2 2 2" xfId="33752" xr:uid="{00000000-0005-0000-0000-0000D8830000}"/>
    <cellStyle name="Normal 2 3 3 2 3" xfId="33753" xr:uid="{00000000-0005-0000-0000-0000D9830000}"/>
    <cellStyle name="Normal 2 3 3 2 4" xfId="33754" xr:uid="{00000000-0005-0000-0000-0000DA830000}"/>
    <cellStyle name="Normal 2 3 3 2 5" xfId="33755" xr:uid="{00000000-0005-0000-0000-0000DB830000}"/>
    <cellStyle name="Normal 2 3 3 2 6" xfId="33756" xr:uid="{00000000-0005-0000-0000-0000DC830000}"/>
    <cellStyle name="Normal 2 3 3 20" xfId="33757" xr:uid="{00000000-0005-0000-0000-0000DD830000}"/>
    <cellStyle name="Normal 2 3 3 21" xfId="33758" xr:uid="{00000000-0005-0000-0000-0000DE830000}"/>
    <cellStyle name="Normal 2 3 3 3" xfId="33759" xr:uid="{00000000-0005-0000-0000-0000DF830000}"/>
    <cellStyle name="Normal 2 3 3 3 2" xfId="33760" xr:uid="{00000000-0005-0000-0000-0000E0830000}"/>
    <cellStyle name="Normal 2 3 3 3 3" xfId="33761" xr:uid="{00000000-0005-0000-0000-0000E1830000}"/>
    <cellStyle name="Normal 2 3 3 3 4" xfId="33762" xr:uid="{00000000-0005-0000-0000-0000E2830000}"/>
    <cellStyle name="Normal 2 3 3 3 5" xfId="33763" xr:uid="{00000000-0005-0000-0000-0000E3830000}"/>
    <cellStyle name="Normal 2 3 3 3 6" xfId="33764" xr:uid="{00000000-0005-0000-0000-0000E4830000}"/>
    <cellStyle name="Normal 2 3 3 4" xfId="33765" xr:uid="{00000000-0005-0000-0000-0000E5830000}"/>
    <cellStyle name="Normal 2 3 3 4 2" xfId="33766" xr:uid="{00000000-0005-0000-0000-0000E6830000}"/>
    <cellStyle name="Normal 2 3 3 4 3" xfId="33767" xr:uid="{00000000-0005-0000-0000-0000E7830000}"/>
    <cellStyle name="Normal 2 3 3 4 4" xfId="33768" xr:uid="{00000000-0005-0000-0000-0000E8830000}"/>
    <cellStyle name="Normal 2 3 3 4 5" xfId="33769" xr:uid="{00000000-0005-0000-0000-0000E9830000}"/>
    <cellStyle name="Normal 2 3 3 4 6" xfId="33770" xr:uid="{00000000-0005-0000-0000-0000EA830000}"/>
    <cellStyle name="Normal 2 3 3 5" xfId="33771" xr:uid="{00000000-0005-0000-0000-0000EB830000}"/>
    <cellStyle name="Normal 2 3 3 5 2" xfId="33772" xr:uid="{00000000-0005-0000-0000-0000EC830000}"/>
    <cellStyle name="Normal 2 3 3 5 3" xfId="33773" xr:uid="{00000000-0005-0000-0000-0000ED830000}"/>
    <cellStyle name="Normal 2 3 3 5 4" xfId="33774" xr:uid="{00000000-0005-0000-0000-0000EE830000}"/>
    <cellStyle name="Normal 2 3 3 5 5" xfId="33775" xr:uid="{00000000-0005-0000-0000-0000EF830000}"/>
    <cellStyle name="Normal 2 3 3 5 6" xfId="33776" xr:uid="{00000000-0005-0000-0000-0000F0830000}"/>
    <cellStyle name="Normal 2 3 3 6" xfId="33777" xr:uid="{00000000-0005-0000-0000-0000F1830000}"/>
    <cellStyle name="Normal 2 3 3 6 2" xfId="33778" xr:uid="{00000000-0005-0000-0000-0000F2830000}"/>
    <cellStyle name="Normal 2 3 3 6 3" xfId="33779" xr:uid="{00000000-0005-0000-0000-0000F3830000}"/>
    <cellStyle name="Normal 2 3 3 6 4" xfId="33780" xr:uid="{00000000-0005-0000-0000-0000F4830000}"/>
    <cellStyle name="Normal 2 3 3 6 5" xfId="33781" xr:uid="{00000000-0005-0000-0000-0000F5830000}"/>
    <cellStyle name="Normal 2 3 3 6 6" xfId="33782" xr:uid="{00000000-0005-0000-0000-0000F6830000}"/>
    <cellStyle name="Normal 2 3 3 7" xfId="33783" xr:uid="{00000000-0005-0000-0000-0000F7830000}"/>
    <cellStyle name="Normal 2 3 3 7 2" xfId="33784" xr:uid="{00000000-0005-0000-0000-0000F8830000}"/>
    <cellStyle name="Normal 2 3 3 7 3" xfId="33785" xr:uid="{00000000-0005-0000-0000-0000F9830000}"/>
    <cellStyle name="Normal 2 3 3 7 4" xfId="33786" xr:uid="{00000000-0005-0000-0000-0000FA830000}"/>
    <cellStyle name="Normal 2 3 3 7 5" xfId="33787" xr:uid="{00000000-0005-0000-0000-0000FB830000}"/>
    <cellStyle name="Normal 2 3 3 7 6" xfId="33788" xr:uid="{00000000-0005-0000-0000-0000FC830000}"/>
    <cellStyle name="Normal 2 3 3 8" xfId="33789" xr:uid="{00000000-0005-0000-0000-0000FD830000}"/>
    <cellStyle name="Normal 2 3 3 8 2" xfId="33790" xr:uid="{00000000-0005-0000-0000-0000FE830000}"/>
    <cellStyle name="Normal 2 3 3 8 3" xfId="33791" xr:uid="{00000000-0005-0000-0000-0000FF830000}"/>
    <cellStyle name="Normal 2 3 3 8 4" xfId="33792" xr:uid="{00000000-0005-0000-0000-000000840000}"/>
    <cellStyle name="Normal 2 3 3 8 5" xfId="33793" xr:uid="{00000000-0005-0000-0000-000001840000}"/>
    <cellStyle name="Normal 2 3 3 8 6" xfId="33794" xr:uid="{00000000-0005-0000-0000-000002840000}"/>
    <cellStyle name="Normal 2 3 3 9" xfId="33795" xr:uid="{00000000-0005-0000-0000-000003840000}"/>
    <cellStyle name="Normal 2 3 3 9 2" xfId="33796" xr:uid="{00000000-0005-0000-0000-000004840000}"/>
    <cellStyle name="Normal 2 3 3 9 3" xfId="33797" xr:uid="{00000000-0005-0000-0000-000005840000}"/>
    <cellStyle name="Normal 2 3 3 9 4" xfId="33798" xr:uid="{00000000-0005-0000-0000-000006840000}"/>
    <cellStyle name="Normal 2 3 3 9 5" xfId="33799" xr:uid="{00000000-0005-0000-0000-000007840000}"/>
    <cellStyle name="Normal 2 3 3 9 6" xfId="33800" xr:uid="{00000000-0005-0000-0000-000008840000}"/>
    <cellStyle name="Normal 2 3 30" xfId="33801" xr:uid="{00000000-0005-0000-0000-000009840000}"/>
    <cellStyle name="Normal 2 3 30 2" xfId="33802" xr:uid="{00000000-0005-0000-0000-00000A840000}"/>
    <cellStyle name="Normal 2 3 31" xfId="33803" xr:uid="{00000000-0005-0000-0000-00000B840000}"/>
    <cellStyle name="Normal 2 3 32" xfId="33804" xr:uid="{00000000-0005-0000-0000-00000C840000}"/>
    <cellStyle name="Normal 2 3 4" xfId="33805" xr:uid="{00000000-0005-0000-0000-00000D840000}"/>
    <cellStyle name="Normal 2 3 4 10" xfId="33806" xr:uid="{00000000-0005-0000-0000-00000E840000}"/>
    <cellStyle name="Normal 2 3 4 11" xfId="33807" xr:uid="{00000000-0005-0000-0000-00000F840000}"/>
    <cellStyle name="Normal 2 3 4 12" xfId="33808" xr:uid="{00000000-0005-0000-0000-000010840000}"/>
    <cellStyle name="Normal 2 3 4 13" xfId="33809" xr:uid="{00000000-0005-0000-0000-000011840000}"/>
    <cellStyle name="Normal 2 3 4 14" xfId="33810" xr:uid="{00000000-0005-0000-0000-000012840000}"/>
    <cellStyle name="Normal 2 3 4 15" xfId="33811" xr:uid="{00000000-0005-0000-0000-000013840000}"/>
    <cellStyle name="Normal 2 3 4 16" xfId="33812" xr:uid="{00000000-0005-0000-0000-000014840000}"/>
    <cellStyle name="Normal 2 3 4 17" xfId="33813" xr:uid="{00000000-0005-0000-0000-000015840000}"/>
    <cellStyle name="Normal 2 3 4 18" xfId="33814" xr:uid="{00000000-0005-0000-0000-000016840000}"/>
    <cellStyle name="Normal 2 3 4 19" xfId="33815" xr:uid="{00000000-0005-0000-0000-000017840000}"/>
    <cellStyle name="Normal 2 3 4 2" xfId="33816" xr:uid="{00000000-0005-0000-0000-000018840000}"/>
    <cellStyle name="Normal 2 3 4 2 2" xfId="33817" xr:uid="{00000000-0005-0000-0000-000019840000}"/>
    <cellStyle name="Normal 2 3 4 20" xfId="33818" xr:uid="{00000000-0005-0000-0000-00001A840000}"/>
    <cellStyle name="Normal 2 3 4 21" xfId="33819" xr:uid="{00000000-0005-0000-0000-00001B840000}"/>
    <cellStyle name="Normal 2 3 4 22" xfId="33820" xr:uid="{00000000-0005-0000-0000-00001C840000}"/>
    <cellStyle name="Normal 2 3 4 3" xfId="33821" xr:uid="{00000000-0005-0000-0000-00001D840000}"/>
    <cellStyle name="Normal 2 3 4 3 2" xfId="33822" xr:uid="{00000000-0005-0000-0000-00001E840000}"/>
    <cellStyle name="Normal 2 3 4 4" xfId="33823" xr:uid="{00000000-0005-0000-0000-00001F840000}"/>
    <cellStyle name="Normal 2 3 4 4 2" xfId="33824" xr:uid="{00000000-0005-0000-0000-000020840000}"/>
    <cellStyle name="Normal 2 3 4 5" xfId="33825" xr:uid="{00000000-0005-0000-0000-000021840000}"/>
    <cellStyle name="Normal 2 3 4 5 2" xfId="33826" xr:uid="{00000000-0005-0000-0000-000022840000}"/>
    <cellStyle name="Normal 2 3 4 6" xfId="33827" xr:uid="{00000000-0005-0000-0000-000023840000}"/>
    <cellStyle name="Normal 2 3 4 7" xfId="33828" xr:uid="{00000000-0005-0000-0000-000024840000}"/>
    <cellStyle name="Normal 2 3 4 8" xfId="33829" xr:uid="{00000000-0005-0000-0000-000025840000}"/>
    <cellStyle name="Normal 2 3 4 9" xfId="33830" xr:uid="{00000000-0005-0000-0000-000026840000}"/>
    <cellStyle name="Normal 2 3 5" xfId="33831" xr:uid="{00000000-0005-0000-0000-000027840000}"/>
    <cellStyle name="Normal 2 3 5 10" xfId="33832" xr:uid="{00000000-0005-0000-0000-000028840000}"/>
    <cellStyle name="Normal 2 3 5 11" xfId="33833" xr:uid="{00000000-0005-0000-0000-000029840000}"/>
    <cellStyle name="Normal 2 3 5 12" xfId="33834" xr:uid="{00000000-0005-0000-0000-00002A840000}"/>
    <cellStyle name="Normal 2 3 5 13" xfId="33835" xr:uid="{00000000-0005-0000-0000-00002B840000}"/>
    <cellStyle name="Normal 2 3 5 14" xfId="33836" xr:uid="{00000000-0005-0000-0000-00002C840000}"/>
    <cellStyle name="Normal 2 3 5 15" xfId="33837" xr:uid="{00000000-0005-0000-0000-00002D840000}"/>
    <cellStyle name="Normal 2 3 5 16" xfId="33838" xr:uid="{00000000-0005-0000-0000-00002E840000}"/>
    <cellStyle name="Normal 2 3 5 17" xfId="33839" xr:uid="{00000000-0005-0000-0000-00002F840000}"/>
    <cellStyle name="Normal 2 3 5 18" xfId="33840" xr:uid="{00000000-0005-0000-0000-000030840000}"/>
    <cellStyle name="Normal 2 3 5 19" xfId="33841" xr:uid="{00000000-0005-0000-0000-000031840000}"/>
    <cellStyle name="Normal 2 3 5 2" xfId="33842" xr:uid="{00000000-0005-0000-0000-000032840000}"/>
    <cellStyle name="Normal 2 3 5 2 2" xfId="33843" xr:uid="{00000000-0005-0000-0000-000033840000}"/>
    <cellStyle name="Normal 2 3 5 20" xfId="33844" xr:uid="{00000000-0005-0000-0000-000034840000}"/>
    <cellStyle name="Normal 2 3 5 21" xfId="33845" xr:uid="{00000000-0005-0000-0000-000035840000}"/>
    <cellStyle name="Normal 2 3 5 22" xfId="33846" xr:uid="{00000000-0005-0000-0000-000036840000}"/>
    <cellStyle name="Normal 2 3 5 3" xfId="33847" xr:uid="{00000000-0005-0000-0000-000037840000}"/>
    <cellStyle name="Normal 2 3 5 3 2" xfId="33848" xr:uid="{00000000-0005-0000-0000-000038840000}"/>
    <cellStyle name="Normal 2 3 5 4" xfId="33849" xr:uid="{00000000-0005-0000-0000-000039840000}"/>
    <cellStyle name="Normal 2 3 5 4 2" xfId="33850" xr:uid="{00000000-0005-0000-0000-00003A840000}"/>
    <cellStyle name="Normal 2 3 5 5" xfId="33851" xr:uid="{00000000-0005-0000-0000-00003B840000}"/>
    <cellStyle name="Normal 2 3 5 5 2" xfId="33852" xr:uid="{00000000-0005-0000-0000-00003C840000}"/>
    <cellStyle name="Normal 2 3 5 6" xfId="33853" xr:uid="{00000000-0005-0000-0000-00003D840000}"/>
    <cellStyle name="Normal 2 3 5 7" xfId="33854" xr:uid="{00000000-0005-0000-0000-00003E840000}"/>
    <cellStyle name="Normal 2 3 5 8" xfId="33855" xr:uid="{00000000-0005-0000-0000-00003F840000}"/>
    <cellStyle name="Normal 2 3 5 9" xfId="33856" xr:uid="{00000000-0005-0000-0000-000040840000}"/>
    <cellStyle name="Normal 2 3 6" xfId="33857" xr:uid="{00000000-0005-0000-0000-000041840000}"/>
    <cellStyle name="Normal 2 3 6 10" xfId="33858" xr:uid="{00000000-0005-0000-0000-000042840000}"/>
    <cellStyle name="Normal 2 3 6 11" xfId="33859" xr:uid="{00000000-0005-0000-0000-000043840000}"/>
    <cellStyle name="Normal 2 3 6 12" xfId="33860" xr:uid="{00000000-0005-0000-0000-000044840000}"/>
    <cellStyle name="Normal 2 3 6 13" xfId="33861" xr:uid="{00000000-0005-0000-0000-000045840000}"/>
    <cellStyle name="Normal 2 3 6 14" xfId="33862" xr:uid="{00000000-0005-0000-0000-000046840000}"/>
    <cellStyle name="Normal 2 3 6 15" xfId="33863" xr:uid="{00000000-0005-0000-0000-000047840000}"/>
    <cellStyle name="Normal 2 3 6 16" xfId="33864" xr:uid="{00000000-0005-0000-0000-000048840000}"/>
    <cellStyle name="Normal 2 3 6 17" xfId="33865" xr:uid="{00000000-0005-0000-0000-000049840000}"/>
    <cellStyle name="Normal 2 3 6 18" xfId="33866" xr:uid="{00000000-0005-0000-0000-00004A840000}"/>
    <cellStyle name="Normal 2 3 6 19" xfId="33867" xr:uid="{00000000-0005-0000-0000-00004B840000}"/>
    <cellStyle name="Normal 2 3 6 2" xfId="33868" xr:uid="{00000000-0005-0000-0000-00004C840000}"/>
    <cellStyle name="Normal 2 3 6 2 2" xfId="33869" xr:uid="{00000000-0005-0000-0000-00004D840000}"/>
    <cellStyle name="Normal 2 3 6 20" xfId="33870" xr:uid="{00000000-0005-0000-0000-00004E840000}"/>
    <cellStyle name="Normal 2 3 6 21" xfId="33871" xr:uid="{00000000-0005-0000-0000-00004F840000}"/>
    <cellStyle name="Normal 2 3 6 3" xfId="33872" xr:uid="{00000000-0005-0000-0000-000050840000}"/>
    <cellStyle name="Normal 2 3 6 4" xfId="33873" xr:uid="{00000000-0005-0000-0000-000051840000}"/>
    <cellStyle name="Normal 2 3 6 5" xfId="33874" xr:uid="{00000000-0005-0000-0000-000052840000}"/>
    <cellStyle name="Normal 2 3 6 6" xfId="33875" xr:uid="{00000000-0005-0000-0000-000053840000}"/>
    <cellStyle name="Normal 2 3 6 7" xfId="33876" xr:uid="{00000000-0005-0000-0000-000054840000}"/>
    <cellStyle name="Normal 2 3 6 8" xfId="33877" xr:uid="{00000000-0005-0000-0000-000055840000}"/>
    <cellStyle name="Normal 2 3 6 9" xfId="33878" xr:uid="{00000000-0005-0000-0000-000056840000}"/>
    <cellStyle name="Normal 2 3 7" xfId="33879" xr:uid="{00000000-0005-0000-0000-000057840000}"/>
    <cellStyle name="Normal 2 3 7 10" xfId="33880" xr:uid="{00000000-0005-0000-0000-000058840000}"/>
    <cellStyle name="Normal 2 3 7 11" xfId="33881" xr:uid="{00000000-0005-0000-0000-000059840000}"/>
    <cellStyle name="Normal 2 3 7 12" xfId="33882" xr:uid="{00000000-0005-0000-0000-00005A840000}"/>
    <cellStyle name="Normal 2 3 7 13" xfId="33883" xr:uid="{00000000-0005-0000-0000-00005B840000}"/>
    <cellStyle name="Normal 2 3 7 14" xfId="33884" xr:uid="{00000000-0005-0000-0000-00005C840000}"/>
    <cellStyle name="Normal 2 3 7 15" xfId="33885" xr:uid="{00000000-0005-0000-0000-00005D840000}"/>
    <cellStyle name="Normal 2 3 7 16" xfId="33886" xr:uid="{00000000-0005-0000-0000-00005E840000}"/>
    <cellStyle name="Normal 2 3 7 17" xfId="33887" xr:uid="{00000000-0005-0000-0000-00005F840000}"/>
    <cellStyle name="Normal 2 3 7 18" xfId="33888" xr:uid="{00000000-0005-0000-0000-000060840000}"/>
    <cellStyle name="Normal 2 3 7 19" xfId="33889" xr:uid="{00000000-0005-0000-0000-000061840000}"/>
    <cellStyle name="Normal 2 3 7 2" xfId="33890" xr:uid="{00000000-0005-0000-0000-000062840000}"/>
    <cellStyle name="Normal 2 3 7 2 2" xfId="33891" xr:uid="{00000000-0005-0000-0000-000063840000}"/>
    <cellStyle name="Normal 2 3 7 20" xfId="33892" xr:uid="{00000000-0005-0000-0000-000064840000}"/>
    <cellStyle name="Normal 2 3 7 21" xfId="33893" xr:uid="{00000000-0005-0000-0000-000065840000}"/>
    <cellStyle name="Normal 2 3 7 3" xfId="33894" xr:uid="{00000000-0005-0000-0000-000066840000}"/>
    <cellStyle name="Normal 2 3 7 4" xfId="33895" xr:uid="{00000000-0005-0000-0000-000067840000}"/>
    <cellStyle name="Normal 2 3 7 5" xfId="33896" xr:uid="{00000000-0005-0000-0000-000068840000}"/>
    <cellStyle name="Normal 2 3 7 6" xfId="33897" xr:uid="{00000000-0005-0000-0000-000069840000}"/>
    <cellStyle name="Normal 2 3 7 7" xfId="33898" xr:uid="{00000000-0005-0000-0000-00006A840000}"/>
    <cellStyle name="Normal 2 3 7 8" xfId="33899" xr:uid="{00000000-0005-0000-0000-00006B840000}"/>
    <cellStyle name="Normal 2 3 7 9" xfId="33900" xr:uid="{00000000-0005-0000-0000-00006C840000}"/>
    <cellStyle name="Normal 2 3 8" xfId="33901" xr:uid="{00000000-0005-0000-0000-00006D840000}"/>
    <cellStyle name="Normal 2 3 8 10" xfId="33902" xr:uid="{00000000-0005-0000-0000-00006E840000}"/>
    <cellStyle name="Normal 2 3 8 11" xfId="33903" xr:uid="{00000000-0005-0000-0000-00006F840000}"/>
    <cellStyle name="Normal 2 3 8 12" xfId="33904" xr:uid="{00000000-0005-0000-0000-000070840000}"/>
    <cellStyle name="Normal 2 3 8 13" xfId="33905" xr:uid="{00000000-0005-0000-0000-000071840000}"/>
    <cellStyle name="Normal 2 3 8 14" xfId="33906" xr:uid="{00000000-0005-0000-0000-000072840000}"/>
    <cellStyle name="Normal 2 3 8 15" xfId="33907" xr:uid="{00000000-0005-0000-0000-000073840000}"/>
    <cellStyle name="Normal 2 3 8 16" xfId="33908" xr:uid="{00000000-0005-0000-0000-000074840000}"/>
    <cellStyle name="Normal 2 3 8 17" xfId="33909" xr:uid="{00000000-0005-0000-0000-000075840000}"/>
    <cellStyle name="Normal 2 3 8 18" xfId="33910" xr:uid="{00000000-0005-0000-0000-000076840000}"/>
    <cellStyle name="Normal 2 3 8 19" xfId="33911" xr:uid="{00000000-0005-0000-0000-000077840000}"/>
    <cellStyle name="Normal 2 3 8 2" xfId="33912" xr:uid="{00000000-0005-0000-0000-000078840000}"/>
    <cellStyle name="Normal 2 3 8 2 2" xfId="33913" xr:uid="{00000000-0005-0000-0000-000079840000}"/>
    <cellStyle name="Normal 2 3 8 20" xfId="33914" xr:uid="{00000000-0005-0000-0000-00007A840000}"/>
    <cellStyle name="Normal 2 3 8 21" xfId="33915" xr:uid="{00000000-0005-0000-0000-00007B840000}"/>
    <cellStyle name="Normal 2 3 8 3" xfId="33916" xr:uid="{00000000-0005-0000-0000-00007C840000}"/>
    <cellStyle name="Normal 2 3 8 4" xfId="33917" xr:uid="{00000000-0005-0000-0000-00007D840000}"/>
    <cellStyle name="Normal 2 3 8 5" xfId="33918" xr:uid="{00000000-0005-0000-0000-00007E840000}"/>
    <cellStyle name="Normal 2 3 8 6" xfId="33919" xr:uid="{00000000-0005-0000-0000-00007F840000}"/>
    <cellStyle name="Normal 2 3 8 7" xfId="33920" xr:uid="{00000000-0005-0000-0000-000080840000}"/>
    <cellStyle name="Normal 2 3 8 8" xfId="33921" xr:uid="{00000000-0005-0000-0000-000081840000}"/>
    <cellStyle name="Normal 2 3 8 9" xfId="33922" xr:uid="{00000000-0005-0000-0000-000082840000}"/>
    <cellStyle name="Normal 2 3 9" xfId="33923" xr:uid="{00000000-0005-0000-0000-000083840000}"/>
    <cellStyle name="Normal 2 3 9 10" xfId="33924" xr:uid="{00000000-0005-0000-0000-000084840000}"/>
    <cellStyle name="Normal 2 3 9 11" xfId="33925" xr:uid="{00000000-0005-0000-0000-000085840000}"/>
    <cellStyle name="Normal 2 3 9 12" xfId="33926" xr:uid="{00000000-0005-0000-0000-000086840000}"/>
    <cellStyle name="Normal 2 3 9 13" xfId="33927" xr:uid="{00000000-0005-0000-0000-000087840000}"/>
    <cellStyle name="Normal 2 3 9 14" xfId="33928" xr:uid="{00000000-0005-0000-0000-000088840000}"/>
    <cellStyle name="Normal 2 3 9 15" xfId="33929" xr:uid="{00000000-0005-0000-0000-000089840000}"/>
    <cellStyle name="Normal 2 3 9 16" xfId="33930" xr:uid="{00000000-0005-0000-0000-00008A840000}"/>
    <cellStyle name="Normal 2 3 9 17" xfId="33931" xr:uid="{00000000-0005-0000-0000-00008B840000}"/>
    <cellStyle name="Normal 2 3 9 18" xfId="33932" xr:uid="{00000000-0005-0000-0000-00008C840000}"/>
    <cellStyle name="Normal 2 3 9 19" xfId="33933" xr:uid="{00000000-0005-0000-0000-00008D840000}"/>
    <cellStyle name="Normal 2 3 9 2" xfId="33934" xr:uid="{00000000-0005-0000-0000-00008E840000}"/>
    <cellStyle name="Normal 2 3 9 2 2" xfId="33935" xr:uid="{00000000-0005-0000-0000-00008F840000}"/>
    <cellStyle name="Normal 2 3 9 20" xfId="33936" xr:uid="{00000000-0005-0000-0000-000090840000}"/>
    <cellStyle name="Normal 2 3 9 21" xfId="33937" xr:uid="{00000000-0005-0000-0000-000091840000}"/>
    <cellStyle name="Normal 2 3 9 3" xfId="33938" xr:uid="{00000000-0005-0000-0000-000092840000}"/>
    <cellStyle name="Normal 2 3 9 4" xfId="33939" xr:uid="{00000000-0005-0000-0000-000093840000}"/>
    <cellStyle name="Normal 2 3 9 5" xfId="33940" xr:uid="{00000000-0005-0000-0000-000094840000}"/>
    <cellStyle name="Normal 2 3 9 6" xfId="33941" xr:uid="{00000000-0005-0000-0000-000095840000}"/>
    <cellStyle name="Normal 2 3 9 7" xfId="33942" xr:uid="{00000000-0005-0000-0000-000096840000}"/>
    <cellStyle name="Normal 2 3 9 8" xfId="33943" xr:uid="{00000000-0005-0000-0000-000097840000}"/>
    <cellStyle name="Normal 2 3 9 9" xfId="33944" xr:uid="{00000000-0005-0000-0000-000098840000}"/>
    <cellStyle name="Normal 2 30" xfId="33945" xr:uid="{00000000-0005-0000-0000-000099840000}"/>
    <cellStyle name="Normal 2 30 2" xfId="33946" xr:uid="{00000000-0005-0000-0000-00009A840000}"/>
    <cellStyle name="Normal 2 30 2 2" xfId="33947" xr:uid="{00000000-0005-0000-0000-00009B840000}"/>
    <cellStyle name="Normal 2 30 2 3" xfId="33948" xr:uid="{00000000-0005-0000-0000-00009C840000}"/>
    <cellStyle name="Normal 2 30 3" xfId="33949" xr:uid="{00000000-0005-0000-0000-00009D840000}"/>
    <cellStyle name="Normal 2 30 4" xfId="33950" xr:uid="{00000000-0005-0000-0000-00009E840000}"/>
    <cellStyle name="Normal 2 30 5" xfId="33951" xr:uid="{00000000-0005-0000-0000-00009F840000}"/>
    <cellStyle name="Normal 2 30 6" xfId="33952" xr:uid="{00000000-0005-0000-0000-0000A0840000}"/>
    <cellStyle name="Normal 2 31" xfId="33953" xr:uid="{00000000-0005-0000-0000-0000A1840000}"/>
    <cellStyle name="Normal 2 31 2" xfId="33954" xr:uid="{00000000-0005-0000-0000-0000A2840000}"/>
    <cellStyle name="Normal 2 31 2 2" xfId="33955" xr:uid="{00000000-0005-0000-0000-0000A3840000}"/>
    <cellStyle name="Normal 2 31 2 3" xfId="33956" xr:uid="{00000000-0005-0000-0000-0000A4840000}"/>
    <cellStyle name="Normal 2 31 3" xfId="33957" xr:uid="{00000000-0005-0000-0000-0000A5840000}"/>
    <cellStyle name="Normal 2 31 4" xfId="33958" xr:uid="{00000000-0005-0000-0000-0000A6840000}"/>
    <cellStyle name="Normal 2 31 5" xfId="33959" xr:uid="{00000000-0005-0000-0000-0000A7840000}"/>
    <cellStyle name="Normal 2 31 6" xfId="33960" xr:uid="{00000000-0005-0000-0000-0000A8840000}"/>
    <cellStyle name="Normal 2 32" xfId="33961" xr:uid="{00000000-0005-0000-0000-0000A9840000}"/>
    <cellStyle name="Normal 2 32 2" xfId="33962" xr:uid="{00000000-0005-0000-0000-0000AA840000}"/>
    <cellStyle name="Normal 2 32 2 2" xfId="33963" xr:uid="{00000000-0005-0000-0000-0000AB840000}"/>
    <cellStyle name="Normal 2 32 2 3" xfId="33964" xr:uid="{00000000-0005-0000-0000-0000AC840000}"/>
    <cellStyle name="Normal 2 32 3" xfId="33965" xr:uid="{00000000-0005-0000-0000-0000AD840000}"/>
    <cellStyle name="Normal 2 32 4" xfId="33966" xr:uid="{00000000-0005-0000-0000-0000AE840000}"/>
    <cellStyle name="Normal 2 32 5" xfId="33967" xr:uid="{00000000-0005-0000-0000-0000AF840000}"/>
    <cellStyle name="Normal 2 32 6" xfId="33968" xr:uid="{00000000-0005-0000-0000-0000B0840000}"/>
    <cellStyle name="Normal 2 33" xfId="33969" xr:uid="{00000000-0005-0000-0000-0000B1840000}"/>
    <cellStyle name="Normal 2 33 2" xfId="33970" xr:uid="{00000000-0005-0000-0000-0000B2840000}"/>
    <cellStyle name="Normal 2 33 2 2" xfId="33971" xr:uid="{00000000-0005-0000-0000-0000B3840000}"/>
    <cellStyle name="Normal 2 33 2 3" xfId="33972" xr:uid="{00000000-0005-0000-0000-0000B4840000}"/>
    <cellStyle name="Normal 2 33 3" xfId="33973" xr:uid="{00000000-0005-0000-0000-0000B5840000}"/>
    <cellStyle name="Normal 2 33 4" xfId="33974" xr:uid="{00000000-0005-0000-0000-0000B6840000}"/>
    <cellStyle name="Normal 2 33 5" xfId="33975" xr:uid="{00000000-0005-0000-0000-0000B7840000}"/>
    <cellStyle name="Normal 2 33 6" xfId="33976" xr:uid="{00000000-0005-0000-0000-0000B8840000}"/>
    <cellStyle name="Normal 2 34" xfId="33977" xr:uid="{00000000-0005-0000-0000-0000B9840000}"/>
    <cellStyle name="Normal 2 34 2" xfId="33978" xr:uid="{00000000-0005-0000-0000-0000BA840000}"/>
    <cellStyle name="Normal 2 34 2 2" xfId="33979" xr:uid="{00000000-0005-0000-0000-0000BB840000}"/>
    <cellStyle name="Normal 2 34 2 3" xfId="33980" xr:uid="{00000000-0005-0000-0000-0000BC840000}"/>
    <cellStyle name="Normal 2 34 3" xfId="33981" xr:uid="{00000000-0005-0000-0000-0000BD840000}"/>
    <cellStyle name="Normal 2 34 4" xfId="33982" xr:uid="{00000000-0005-0000-0000-0000BE840000}"/>
    <cellStyle name="Normal 2 34 5" xfId="33983" xr:uid="{00000000-0005-0000-0000-0000BF840000}"/>
    <cellStyle name="Normal 2 34 6" xfId="33984" xr:uid="{00000000-0005-0000-0000-0000C0840000}"/>
    <cellStyle name="Normal 2 35" xfId="33985" xr:uid="{00000000-0005-0000-0000-0000C1840000}"/>
    <cellStyle name="Normal 2 35 2" xfId="33986" xr:uid="{00000000-0005-0000-0000-0000C2840000}"/>
    <cellStyle name="Normal 2 35 2 2" xfId="33987" xr:uid="{00000000-0005-0000-0000-0000C3840000}"/>
    <cellStyle name="Normal 2 35 2 3" xfId="33988" xr:uid="{00000000-0005-0000-0000-0000C4840000}"/>
    <cellStyle name="Normal 2 35 3" xfId="33989" xr:uid="{00000000-0005-0000-0000-0000C5840000}"/>
    <cellStyle name="Normal 2 35 4" xfId="33990" xr:uid="{00000000-0005-0000-0000-0000C6840000}"/>
    <cellStyle name="Normal 2 35 5" xfId="33991" xr:uid="{00000000-0005-0000-0000-0000C7840000}"/>
    <cellStyle name="Normal 2 35 6" xfId="33992" xr:uid="{00000000-0005-0000-0000-0000C8840000}"/>
    <cellStyle name="Normal 2 36" xfId="33993" xr:uid="{00000000-0005-0000-0000-0000C9840000}"/>
    <cellStyle name="Normal 2 36 2" xfId="33994" xr:uid="{00000000-0005-0000-0000-0000CA840000}"/>
    <cellStyle name="Normal 2 36 2 2" xfId="33995" xr:uid="{00000000-0005-0000-0000-0000CB840000}"/>
    <cellStyle name="Normal 2 36 2 3" xfId="33996" xr:uid="{00000000-0005-0000-0000-0000CC840000}"/>
    <cellStyle name="Normal 2 36 3" xfId="33997" xr:uid="{00000000-0005-0000-0000-0000CD840000}"/>
    <cellStyle name="Normal 2 36 4" xfId="33998" xr:uid="{00000000-0005-0000-0000-0000CE840000}"/>
    <cellStyle name="Normal 2 36 5" xfId="33999" xr:uid="{00000000-0005-0000-0000-0000CF840000}"/>
    <cellStyle name="Normal 2 36 6" xfId="34000" xr:uid="{00000000-0005-0000-0000-0000D0840000}"/>
    <cellStyle name="Normal 2 37" xfId="34001" xr:uid="{00000000-0005-0000-0000-0000D1840000}"/>
    <cellStyle name="Normal 2 37 2" xfId="34002" xr:uid="{00000000-0005-0000-0000-0000D2840000}"/>
    <cellStyle name="Normal 2 37 2 2" xfId="34003" xr:uid="{00000000-0005-0000-0000-0000D3840000}"/>
    <cellStyle name="Normal 2 37 2 3" xfId="34004" xr:uid="{00000000-0005-0000-0000-0000D4840000}"/>
    <cellStyle name="Normal 2 37 3" xfId="34005" xr:uid="{00000000-0005-0000-0000-0000D5840000}"/>
    <cellStyle name="Normal 2 37 4" xfId="34006" xr:uid="{00000000-0005-0000-0000-0000D6840000}"/>
    <cellStyle name="Normal 2 37 5" xfId="34007" xr:uid="{00000000-0005-0000-0000-0000D7840000}"/>
    <cellStyle name="Normal 2 37 6" xfId="34008" xr:uid="{00000000-0005-0000-0000-0000D8840000}"/>
    <cellStyle name="Normal 2 38" xfId="34009" xr:uid="{00000000-0005-0000-0000-0000D9840000}"/>
    <cellStyle name="Normal 2 38 2" xfId="34010" xr:uid="{00000000-0005-0000-0000-0000DA840000}"/>
    <cellStyle name="Normal 2 38 2 2" xfId="34011" xr:uid="{00000000-0005-0000-0000-0000DB840000}"/>
    <cellStyle name="Normal 2 38 2 3" xfId="34012" xr:uid="{00000000-0005-0000-0000-0000DC840000}"/>
    <cellStyle name="Normal 2 38 3" xfId="34013" xr:uid="{00000000-0005-0000-0000-0000DD840000}"/>
    <cellStyle name="Normal 2 38 4" xfId="34014" xr:uid="{00000000-0005-0000-0000-0000DE840000}"/>
    <cellStyle name="Normal 2 38 5" xfId="34015" xr:uid="{00000000-0005-0000-0000-0000DF840000}"/>
    <cellStyle name="Normal 2 38 6" xfId="34016" xr:uid="{00000000-0005-0000-0000-0000E0840000}"/>
    <cellStyle name="Normal 2 39" xfId="34017" xr:uid="{00000000-0005-0000-0000-0000E1840000}"/>
    <cellStyle name="Normal 2 39 2" xfId="34018" xr:uid="{00000000-0005-0000-0000-0000E2840000}"/>
    <cellStyle name="Normal 2 39 2 2" xfId="34019" xr:uid="{00000000-0005-0000-0000-0000E3840000}"/>
    <cellStyle name="Normal 2 39 2 3" xfId="34020" xr:uid="{00000000-0005-0000-0000-0000E4840000}"/>
    <cellStyle name="Normal 2 39 3" xfId="34021" xr:uid="{00000000-0005-0000-0000-0000E5840000}"/>
    <cellStyle name="Normal 2 39 4" xfId="34022" xr:uid="{00000000-0005-0000-0000-0000E6840000}"/>
    <cellStyle name="Normal 2 39 5" xfId="34023" xr:uid="{00000000-0005-0000-0000-0000E7840000}"/>
    <cellStyle name="Normal 2 39 6" xfId="34024" xr:uid="{00000000-0005-0000-0000-0000E8840000}"/>
    <cellStyle name="Normal 2 4" xfId="34025" xr:uid="{00000000-0005-0000-0000-0000E9840000}"/>
    <cellStyle name="Normal 2 4 10" xfId="34026" xr:uid="{00000000-0005-0000-0000-0000EA840000}"/>
    <cellStyle name="Normal 2 4 10 10" xfId="34027" xr:uid="{00000000-0005-0000-0000-0000EB840000}"/>
    <cellStyle name="Normal 2 4 10 11" xfId="34028" xr:uid="{00000000-0005-0000-0000-0000EC840000}"/>
    <cellStyle name="Normal 2 4 10 12" xfId="34029" xr:uid="{00000000-0005-0000-0000-0000ED840000}"/>
    <cellStyle name="Normal 2 4 10 13" xfId="34030" xr:uid="{00000000-0005-0000-0000-0000EE840000}"/>
    <cellStyle name="Normal 2 4 10 14" xfId="34031" xr:uid="{00000000-0005-0000-0000-0000EF840000}"/>
    <cellStyle name="Normal 2 4 10 15" xfId="34032" xr:uid="{00000000-0005-0000-0000-0000F0840000}"/>
    <cellStyle name="Normal 2 4 10 16" xfId="34033" xr:uid="{00000000-0005-0000-0000-0000F1840000}"/>
    <cellStyle name="Normal 2 4 10 17" xfId="34034" xr:uid="{00000000-0005-0000-0000-0000F2840000}"/>
    <cellStyle name="Normal 2 4 10 18" xfId="34035" xr:uid="{00000000-0005-0000-0000-0000F3840000}"/>
    <cellStyle name="Normal 2 4 10 19" xfId="34036" xr:uid="{00000000-0005-0000-0000-0000F4840000}"/>
    <cellStyle name="Normal 2 4 10 2" xfId="34037" xr:uid="{00000000-0005-0000-0000-0000F5840000}"/>
    <cellStyle name="Normal 2 4 10 2 2" xfId="34038" xr:uid="{00000000-0005-0000-0000-0000F6840000}"/>
    <cellStyle name="Normal 2 4 10 20" xfId="34039" xr:uid="{00000000-0005-0000-0000-0000F7840000}"/>
    <cellStyle name="Normal 2 4 10 21" xfId="34040" xr:uid="{00000000-0005-0000-0000-0000F8840000}"/>
    <cellStyle name="Normal 2 4 10 3" xfId="34041" xr:uid="{00000000-0005-0000-0000-0000F9840000}"/>
    <cellStyle name="Normal 2 4 10 4" xfId="34042" xr:uid="{00000000-0005-0000-0000-0000FA840000}"/>
    <cellStyle name="Normal 2 4 10 5" xfId="34043" xr:uid="{00000000-0005-0000-0000-0000FB840000}"/>
    <cellStyle name="Normal 2 4 10 6" xfId="34044" xr:uid="{00000000-0005-0000-0000-0000FC840000}"/>
    <cellStyle name="Normal 2 4 10 7" xfId="34045" xr:uid="{00000000-0005-0000-0000-0000FD840000}"/>
    <cellStyle name="Normal 2 4 10 8" xfId="34046" xr:uid="{00000000-0005-0000-0000-0000FE840000}"/>
    <cellStyle name="Normal 2 4 10 9" xfId="34047" xr:uid="{00000000-0005-0000-0000-0000FF840000}"/>
    <cellStyle name="Normal 2 4 11" xfId="34048" xr:uid="{00000000-0005-0000-0000-000000850000}"/>
    <cellStyle name="Normal 2 4 11 10" xfId="34049" xr:uid="{00000000-0005-0000-0000-000001850000}"/>
    <cellStyle name="Normal 2 4 11 11" xfId="34050" xr:uid="{00000000-0005-0000-0000-000002850000}"/>
    <cellStyle name="Normal 2 4 11 12" xfId="34051" xr:uid="{00000000-0005-0000-0000-000003850000}"/>
    <cellStyle name="Normal 2 4 11 13" xfId="34052" xr:uid="{00000000-0005-0000-0000-000004850000}"/>
    <cellStyle name="Normal 2 4 11 14" xfId="34053" xr:uid="{00000000-0005-0000-0000-000005850000}"/>
    <cellStyle name="Normal 2 4 11 15" xfId="34054" xr:uid="{00000000-0005-0000-0000-000006850000}"/>
    <cellStyle name="Normal 2 4 11 16" xfId="34055" xr:uid="{00000000-0005-0000-0000-000007850000}"/>
    <cellStyle name="Normal 2 4 11 17" xfId="34056" xr:uid="{00000000-0005-0000-0000-000008850000}"/>
    <cellStyle name="Normal 2 4 11 18" xfId="34057" xr:uid="{00000000-0005-0000-0000-000009850000}"/>
    <cellStyle name="Normal 2 4 11 19" xfId="34058" xr:uid="{00000000-0005-0000-0000-00000A850000}"/>
    <cellStyle name="Normal 2 4 11 2" xfId="34059" xr:uid="{00000000-0005-0000-0000-00000B850000}"/>
    <cellStyle name="Normal 2 4 11 2 2" xfId="34060" xr:uid="{00000000-0005-0000-0000-00000C850000}"/>
    <cellStyle name="Normal 2 4 11 20" xfId="34061" xr:uid="{00000000-0005-0000-0000-00000D850000}"/>
    <cellStyle name="Normal 2 4 11 21" xfId="34062" xr:uid="{00000000-0005-0000-0000-00000E850000}"/>
    <cellStyle name="Normal 2 4 11 3" xfId="34063" xr:uid="{00000000-0005-0000-0000-00000F850000}"/>
    <cellStyle name="Normal 2 4 11 4" xfId="34064" xr:uid="{00000000-0005-0000-0000-000010850000}"/>
    <cellStyle name="Normal 2 4 11 5" xfId="34065" xr:uid="{00000000-0005-0000-0000-000011850000}"/>
    <cellStyle name="Normal 2 4 11 6" xfId="34066" xr:uid="{00000000-0005-0000-0000-000012850000}"/>
    <cellStyle name="Normal 2 4 11 7" xfId="34067" xr:uid="{00000000-0005-0000-0000-000013850000}"/>
    <cellStyle name="Normal 2 4 11 8" xfId="34068" xr:uid="{00000000-0005-0000-0000-000014850000}"/>
    <cellStyle name="Normal 2 4 11 9" xfId="34069" xr:uid="{00000000-0005-0000-0000-000015850000}"/>
    <cellStyle name="Normal 2 4 12" xfId="34070" xr:uid="{00000000-0005-0000-0000-000016850000}"/>
    <cellStyle name="Normal 2 4 12 10" xfId="34071" xr:uid="{00000000-0005-0000-0000-000017850000}"/>
    <cellStyle name="Normal 2 4 12 11" xfId="34072" xr:uid="{00000000-0005-0000-0000-000018850000}"/>
    <cellStyle name="Normal 2 4 12 12" xfId="34073" xr:uid="{00000000-0005-0000-0000-000019850000}"/>
    <cellStyle name="Normal 2 4 12 13" xfId="34074" xr:uid="{00000000-0005-0000-0000-00001A850000}"/>
    <cellStyle name="Normal 2 4 12 14" xfId="34075" xr:uid="{00000000-0005-0000-0000-00001B850000}"/>
    <cellStyle name="Normal 2 4 12 15" xfId="34076" xr:uid="{00000000-0005-0000-0000-00001C850000}"/>
    <cellStyle name="Normal 2 4 12 16" xfId="34077" xr:uid="{00000000-0005-0000-0000-00001D850000}"/>
    <cellStyle name="Normal 2 4 12 17" xfId="34078" xr:uid="{00000000-0005-0000-0000-00001E850000}"/>
    <cellStyle name="Normal 2 4 12 18" xfId="34079" xr:uid="{00000000-0005-0000-0000-00001F850000}"/>
    <cellStyle name="Normal 2 4 12 19" xfId="34080" xr:uid="{00000000-0005-0000-0000-000020850000}"/>
    <cellStyle name="Normal 2 4 12 2" xfId="34081" xr:uid="{00000000-0005-0000-0000-000021850000}"/>
    <cellStyle name="Normal 2 4 12 2 2" xfId="34082" xr:uid="{00000000-0005-0000-0000-000022850000}"/>
    <cellStyle name="Normal 2 4 12 20" xfId="34083" xr:uid="{00000000-0005-0000-0000-000023850000}"/>
    <cellStyle name="Normal 2 4 12 21" xfId="34084" xr:uid="{00000000-0005-0000-0000-000024850000}"/>
    <cellStyle name="Normal 2 4 12 3" xfId="34085" xr:uid="{00000000-0005-0000-0000-000025850000}"/>
    <cellStyle name="Normal 2 4 12 4" xfId="34086" xr:uid="{00000000-0005-0000-0000-000026850000}"/>
    <cellStyle name="Normal 2 4 12 5" xfId="34087" xr:uid="{00000000-0005-0000-0000-000027850000}"/>
    <cellStyle name="Normal 2 4 12 6" xfId="34088" xr:uid="{00000000-0005-0000-0000-000028850000}"/>
    <cellStyle name="Normal 2 4 12 7" xfId="34089" xr:uid="{00000000-0005-0000-0000-000029850000}"/>
    <cellStyle name="Normal 2 4 12 8" xfId="34090" xr:uid="{00000000-0005-0000-0000-00002A850000}"/>
    <cellStyle name="Normal 2 4 12 9" xfId="34091" xr:uid="{00000000-0005-0000-0000-00002B850000}"/>
    <cellStyle name="Normal 2 4 13" xfId="34092" xr:uid="{00000000-0005-0000-0000-00002C850000}"/>
    <cellStyle name="Normal 2 4 13 2" xfId="34093" xr:uid="{00000000-0005-0000-0000-00002D850000}"/>
    <cellStyle name="Normal 2 4 14" xfId="34094" xr:uid="{00000000-0005-0000-0000-00002E850000}"/>
    <cellStyle name="Normal 2 4 14 2" xfId="34095" xr:uid="{00000000-0005-0000-0000-00002F850000}"/>
    <cellStyle name="Normal 2 4 15" xfId="34096" xr:uid="{00000000-0005-0000-0000-000030850000}"/>
    <cellStyle name="Normal 2 4 15 2" xfId="34097" xr:uid="{00000000-0005-0000-0000-000031850000}"/>
    <cellStyle name="Normal 2 4 16" xfId="34098" xr:uid="{00000000-0005-0000-0000-000032850000}"/>
    <cellStyle name="Normal 2 4 16 2" xfId="34099" xr:uid="{00000000-0005-0000-0000-000033850000}"/>
    <cellStyle name="Normal 2 4 17" xfId="34100" xr:uid="{00000000-0005-0000-0000-000034850000}"/>
    <cellStyle name="Normal 2 4 17 2" xfId="34101" xr:uid="{00000000-0005-0000-0000-000035850000}"/>
    <cellStyle name="Normal 2 4 18" xfId="34102" xr:uid="{00000000-0005-0000-0000-000036850000}"/>
    <cellStyle name="Normal 2 4 18 2" xfId="34103" xr:uid="{00000000-0005-0000-0000-000037850000}"/>
    <cellStyle name="Normal 2 4 19" xfId="34104" xr:uid="{00000000-0005-0000-0000-000038850000}"/>
    <cellStyle name="Normal 2 4 19 2" xfId="34105" xr:uid="{00000000-0005-0000-0000-000039850000}"/>
    <cellStyle name="Normal 2 4 2" xfId="34106" xr:uid="{00000000-0005-0000-0000-00003A850000}"/>
    <cellStyle name="Normal 2 4 2 10" xfId="34107" xr:uid="{00000000-0005-0000-0000-00003B850000}"/>
    <cellStyle name="Normal 2 4 2 10 2" xfId="34108" xr:uid="{00000000-0005-0000-0000-00003C850000}"/>
    <cellStyle name="Normal 2 4 2 10 3" xfId="34109" xr:uid="{00000000-0005-0000-0000-00003D850000}"/>
    <cellStyle name="Normal 2 4 2 10 4" xfId="34110" xr:uid="{00000000-0005-0000-0000-00003E850000}"/>
    <cellStyle name="Normal 2 4 2 10 5" xfId="34111" xr:uid="{00000000-0005-0000-0000-00003F850000}"/>
    <cellStyle name="Normal 2 4 2 10 6" xfId="34112" xr:uid="{00000000-0005-0000-0000-000040850000}"/>
    <cellStyle name="Normal 2 4 2 11" xfId="34113" xr:uid="{00000000-0005-0000-0000-000041850000}"/>
    <cellStyle name="Normal 2 4 2 11 2" xfId="34114" xr:uid="{00000000-0005-0000-0000-000042850000}"/>
    <cellStyle name="Normal 2 4 2 11 3" xfId="34115" xr:uid="{00000000-0005-0000-0000-000043850000}"/>
    <cellStyle name="Normal 2 4 2 11 4" xfId="34116" xr:uid="{00000000-0005-0000-0000-000044850000}"/>
    <cellStyle name="Normal 2 4 2 11 5" xfId="34117" xr:uid="{00000000-0005-0000-0000-000045850000}"/>
    <cellStyle name="Normal 2 4 2 11 6" xfId="34118" xr:uid="{00000000-0005-0000-0000-000046850000}"/>
    <cellStyle name="Normal 2 4 2 12" xfId="34119" xr:uid="{00000000-0005-0000-0000-000047850000}"/>
    <cellStyle name="Normal 2 4 2 12 2" xfId="34120" xr:uid="{00000000-0005-0000-0000-000048850000}"/>
    <cellStyle name="Normal 2 4 2 12 3" xfId="34121" xr:uid="{00000000-0005-0000-0000-000049850000}"/>
    <cellStyle name="Normal 2 4 2 12 4" xfId="34122" xr:uid="{00000000-0005-0000-0000-00004A850000}"/>
    <cellStyle name="Normal 2 4 2 12 5" xfId="34123" xr:uid="{00000000-0005-0000-0000-00004B850000}"/>
    <cellStyle name="Normal 2 4 2 12 6" xfId="34124" xr:uid="{00000000-0005-0000-0000-00004C850000}"/>
    <cellStyle name="Normal 2 4 2 13" xfId="34125" xr:uid="{00000000-0005-0000-0000-00004D850000}"/>
    <cellStyle name="Normal 2 4 2 13 2" xfId="34126" xr:uid="{00000000-0005-0000-0000-00004E850000}"/>
    <cellStyle name="Normal 2 4 2 13 3" xfId="34127" xr:uid="{00000000-0005-0000-0000-00004F850000}"/>
    <cellStyle name="Normal 2 4 2 13 4" xfId="34128" xr:uid="{00000000-0005-0000-0000-000050850000}"/>
    <cellStyle name="Normal 2 4 2 13 5" xfId="34129" xr:uid="{00000000-0005-0000-0000-000051850000}"/>
    <cellStyle name="Normal 2 4 2 13 6" xfId="34130" xr:uid="{00000000-0005-0000-0000-000052850000}"/>
    <cellStyle name="Normal 2 4 2 14" xfId="34131" xr:uid="{00000000-0005-0000-0000-000053850000}"/>
    <cellStyle name="Normal 2 4 2 14 2" xfId="34132" xr:uid="{00000000-0005-0000-0000-000054850000}"/>
    <cellStyle name="Normal 2 4 2 14 3" xfId="34133" xr:uid="{00000000-0005-0000-0000-000055850000}"/>
    <cellStyle name="Normal 2 4 2 14 4" xfId="34134" xr:uid="{00000000-0005-0000-0000-000056850000}"/>
    <cellStyle name="Normal 2 4 2 14 5" xfId="34135" xr:uid="{00000000-0005-0000-0000-000057850000}"/>
    <cellStyle name="Normal 2 4 2 14 6" xfId="34136" xr:uid="{00000000-0005-0000-0000-000058850000}"/>
    <cellStyle name="Normal 2 4 2 15" xfId="34137" xr:uid="{00000000-0005-0000-0000-000059850000}"/>
    <cellStyle name="Normal 2 4 2 15 2" xfId="34138" xr:uid="{00000000-0005-0000-0000-00005A850000}"/>
    <cellStyle name="Normal 2 4 2 15 3" xfId="34139" xr:uid="{00000000-0005-0000-0000-00005B850000}"/>
    <cellStyle name="Normal 2 4 2 15 4" xfId="34140" xr:uid="{00000000-0005-0000-0000-00005C850000}"/>
    <cellStyle name="Normal 2 4 2 15 5" xfId="34141" xr:uid="{00000000-0005-0000-0000-00005D850000}"/>
    <cellStyle name="Normal 2 4 2 15 6" xfId="34142" xr:uid="{00000000-0005-0000-0000-00005E850000}"/>
    <cellStyle name="Normal 2 4 2 16" xfId="34143" xr:uid="{00000000-0005-0000-0000-00005F850000}"/>
    <cellStyle name="Normal 2 4 2 16 2" xfId="34144" xr:uid="{00000000-0005-0000-0000-000060850000}"/>
    <cellStyle name="Normal 2 4 2 16 3" xfId="34145" xr:uid="{00000000-0005-0000-0000-000061850000}"/>
    <cellStyle name="Normal 2 4 2 16 4" xfId="34146" xr:uid="{00000000-0005-0000-0000-000062850000}"/>
    <cellStyle name="Normal 2 4 2 16 5" xfId="34147" xr:uid="{00000000-0005-0000-0000-000063850000}"/>
    <cellStyle name="Normal 2 4 2 16 6" xfId="34148" xr:uid="{00000000-0005-0000-0000-000064850000}"/>
    <cellStyle name="Normal 2 4 2 17" xfId="34149" xr:uid="{00000000-0005-0000-0000-000065850000}"/>
    <cellStyle name="Normal 2 4 2 17 2" xfId="34150" xr:uid="{00000000-0005-0000-0000-000066850000}"/>
    <cellStyle name="Normal 2 4 2 17 3" xfId="34151" xr:uid="{00000000-0005-0000-0000-000067850000}"/>
    <cellStyle name="Normal 2 4 2 17 4" xfId="34152" xr:uid="{00000000-0005-0000-0000-000068850000}"/>
    <cellStyle name="Normal 2 4 2 17 5" xfId="34153" xr:uid="{00000000-0005-0000-0000-000069850000}"/>
    <cellStyle name="Normal 2 4 2 17 6" xfId="34154" xr:uid="{00000000-0005-0000-0000-00006A850000}"/>
    <cellStyle name="Normal 2 4 2 18" xfId="34155" xr:uid="{00000000-0005-0000-0000-00006B850000}"/>
    <cellStyle name="Normal 2 4 2 19" xfId="34156" xr:uid="{00000000-0005-0000-0000-00006C850000}"/>
    <cellStyle name="Normal 2 4 2 2" xfId="34157" xr:uid="{00000000-0005-0000-0000-00006D850000}"/>
    <cellStyle name="Normal 2 4 2 2 2" xfId="34158" xr:uid="{00000000-0005-0000-0000-00006E850000}"/>
    <cellStyle name="Normal 2 4 2 2 2 2" xfId="34159" xr:uid="{00000000-0005-0000-0000-00006F850000}"/>
    <cellStyle name="Normal 2 4 2 2 2 3" xfId="34160" xr:uid="{00000000-0005-0000-0000-000070850000}"/>
    <cellStyle name="Normal 2 4 2 2 3" xfId="34161" xr:uid="{00000000-0005-0000-0000-000071850000}"/>
    <cellStyle name="Normal 2 4 2 2 4" xfId="34162" xr:uid="{00000000-0005-0000-0000-000072850000}"/>
    <cellStyle name="Normal 2 4 2 2 5" xfId="34163" xr:uid="{00000000-0005-0000-0000-000073850000}"/>
    <cellStyle name="Normal 2 4 2 20" xfId="34164" xr:uid="{00000000-0005-0000-0000-000074850000}"/>
    <cellStyle name="Normal 2 4 2 20 2" xfId="34165" xr:uid="{00000000-0005-0000-0000-000075850000}"/>
    <cellStyle name="Normal 2 4 2 21" xfId="34166" xr:uid="{00000000-0005-0000-0000-000076850000}"/>
    <cellStyle name="Normal 2 4 2 3" xfId="34167" xr:uid="{00000000-0005-0000-0000-000077850000}"/>
    <cellStyle name="Normal 2 4 2 3 2" xfId="34168" xr:uid="{00000000-0005-0000-0000-000078850000}"/>
    <cellStyle name="Normal 2 4 2 3 2 2" xfId="34169" xr:uid="{00000000-0005-0000-0000-000079850000}"/>
    <cellStyle name="Normal 2 4 2 3 3" xfId="34170" xr:uid="{00000000-0005-0000-0000-00007A850000}"/>
    <cellStyle name="Normal 2 4 2 3 4" xfId="34171" xr:uid="{00000000-0005-0000-0000-00007B850000}"/>
    <cellStyle name="Normal 2 4 2 3 5" xfId="34172" xr:uid="{00000000-0005-0000-0000-00007C850000}"/>
    <cellStyle name="Normal 2 4 2 4" xfId="34173" xr:uid="{00000000-0005-0000-0000-00007D850000}"/>
    <cellStyle name="Normal 2 4 2 4 2" xfId="34174" xr:uid="{00000000-0005-0000-0000-00007E850000}"/>
    <cellStyle name="Normal 2 4 2 4 3" xfId="34175" xr:uid="{00000000-0005-0000-0000-00007F850000}"/>
    <cellStyle name="Normal 2 4 2 4 4" xfId="34176" xr:uid="{00000000-0005-0000-0000-000080850000}"/>
    <cellStyle name="Normal 2 4 2 4 5" xfId="34177" xr:uid="{00000000-0005-0000-0000-000081850000}"/>
    <cellStyle name="Normal 2 4 2 4 6" xfId="34178" xr:uid="{00000000-0005-0000-0000-000082850000}"/>
    <cellStyle name="Normal 2 4 2 5" xfId="34179" xr:uid="{00000000-0005-0000-0000-000083850000}"/>
    <cellStyle name="Normal 2 4 2 5 2" xfId="34180" xr:uid="{00000000-0005-0000-0000-000084850000}"/>
    <cellStyle name="Normal 2 4 2 5 3" xfId="34181" xr:uid="{00000000-0005-0000-0000-000085850000}"/>
    <cellStyle name="Normal 2 4 2 5 4" xfId="34182" xr:uid="{00000000-0005-0000-0000-000086850000}"/>
    <cellStyle name="Normal 2 4 2 5 5" xfId="34183" xr:uid="{00000000-0005-0000-0000-000087850000}"/>
    <cellStyle name="Normal 2 4 2 5 6" xfId="34184" xr:uid="{00000000-0005-0000-0000-000088850000}"/>
    <cellStyle name="Normal 2 4 2 6" xfId="34185" xr:uid="{00000000-0005-0000-0000-000089850000}"/>
    <cellStyle name="Normal 2 4 2 6 2" xfId="34186" xr:uid="{00000000-0005-0000-0000-00008A850000}"/>
    <cellStyle name="Normal 2 4 2 6 3" xfId="34187" xr:uid="{00000000-0005-0000-0000-00008B850000}"/>
    <cellStyle name="Normal 2 4 2 6 4" xfId="34188" xr:uid="{00000000-0005-0000-0000-00008C850000}"/>
    <cellStyle name="Normal 2 4 2 6 5" xfId="34189" xr:uid="{00000000-0005-0000-0000-00008D850000}"/>
    <cellStyle name="Normal 2 4 2 6 6" xfId="34190" xr:uid="{00000000-0005-0000-0000-00008E850000}"/>
    <cellStyle name="Normal 2 4 2 7" xfId="34191" xr:uid="{00000000-0005-0000-0000-00008F850000}"/>
    <cellStyle name="Normal 2 4 2 7 2" xfId="34192" xr:uid="{00000000-0005-0000-0000-000090850000}"/>
    <cellStyle name="Normal 2 4 2 7 3" xfId="34193" xr:uid="{00000000-0005-0000-0000-000091850000}"/>
    <cellStyle name="Normal 2 4 2 7 4" xfId="34194" xr:uid="{00000000-0005-0000-0000-000092850000}"/>
    <cellStyle name="Normal 2 4 2 7 5" xfId="34195" xr:uid="{00000000-0005-0000-0000-000093850000}"/>
    <cellStyle name="Normal 2 4 2 7 6" xfId="34196" xr:uid="{00000000-0005-0000-0000-000094850000}"/>
    <cellStyle name="Normal 2 4 2 8" xfId="34197" xr:uid="{00000000-0005-0000-0000-000095850000}"/>
    <cellStyle name="Normal 2 4 2 8 2" xfId="34198" xr:uid="{00000000-0005-0000-0000-000096850000}"/>
    <cellStyle name="Normal 2 4 2 8 3" xfId="34199" xr:uid="{00000000-0005-0000-0000-000097850000}"/>
    <cellStyle name="Normal 2 4 2 8 4" xfId="34200" xr:uid="{00000000-0005-0000-0000-000098850000}"/>
    <cellStyle name="Normal 2 4 2 8 5" xfId="34201" xr:uid="{00000000-0005-0000-0000-000099850000}"/>
    <cellStyle name="Normal 2 4 2 8 6" xfId="34202" xr:uid="{00000000-0005-0000-0000-00009A850000}"/>
    <cellStyle name="Normal 2 4 2 9" xfId="34203" xr:uid="{00000000-0005-0000-0000-00009B850000}"/>
    <cellStyle name="Normal 2 4 2 9 2" xfId="34204" xr:uid="{00000000-0005-0000-0000-00009C850000}"/>
    <cellStyle name="Normal 2 4 2 9 3" xfId="34205" xr:uid="{00000000-0005-0000-0000-00009D850000}"/>
    <cellStyle name="Normal 2 4 2 9 4" xfId="34206" xr:uid="{00000000-0005-0000-0000-00009E850000}"/>
    <cellStyle name="Normal 2 4 2 9 5" xfId="34207" xr:uid="{00000000-0005-0000-0000-00009F850000}"/>
    <cellStyle name="Normal 2 4 2 9 6" xfId="34208" xr:uid="{00000000-0005-0000-0000-0000A0850000}"/>
    <cellStyle name="Normal 2 4 20" xfId="34209" xr:uid="{00000000-0005-0000-0000-0000A1850000}"/>
    <cellStyle name="Normal 2 4 20 2" xfId="34210" xr:uid="{00000000-0005-0000-0000-0000A2850000}"/>
    <cellStyle name="Normal 2 4 21" xfId="34211" xr:uid="{00000000-0005-0000-0000-0000A3850000}"/>
    <cellStyle name="Normal 2 4 21 2" xfId="34212" xr:uid="{00000000-0005-0000-0000-0000A4850000}"/>
    <cellStyle name="Normal 2 4 21 3" xfId="34213" xr:uid="{00000000-0005-0000-0000-0000A5850000}"/>
    <cellStyle name="Normal 2 4 21 4" xfId="34214" xr:uid="{00000000-0005-0000-0000-0000A6850000}"/>
    <cellStyle name="Normal 2 4 22" xfId="34215" xr:uid="{00000000-0005-0000-0000-0000A7850000}"/>
    <cellStyle name="Normal 2 4 22 2" xfId="34216" xr:uid="{00000000-0005-0000-0000-0000A8850000}"/>
    <cellStyle name="Normal 2 4 23" xfId="34217" xr:uid="{00000000-0005-0000-0000-0000A9850000}"/>
    <cellStyle name="Normal 2 4 23 2" xfId="34218" xr:uid="{00000000-0005-0000-0000-0000AA850000}"/>
    <cellStyle name="Normal 2 4 24" xfId="34219" xr:uid="{00000000-0005-0000-0000-0000AB850000}"/>
    <cellStyle name="Normal 2 4 24 2" xfId="34220" xr:uid="{00000000-0005-0000-0000-0000AC850000}"/>
    <cellStyle name="Normal 2 4 25" xfId="34221" xr:uid="{00000000-0005-0000-0000-0000AD850000}"/>
    <cellStyle name="Normal 2 4 25 2" xfId="34222" xr:uid="{00000000-0005-0000-0000-0000AE850000}"/>
    <cellStyle name="Normal 2 4 26" xfId="34223" xr:uid="{00000000-0005-0000-0000-0000AF850000}"/>
    <cellStyle name="Normal 2 4 26 2" xfId="34224" xr:uid="{00000000-0005-0000-0000-0000B0850000}"/>
    <cellStyle name="Normal 2 4 27" xfId="34225" xr:uid="{00000000-0005-0000-0000-0000B1850000}"/>
    <cellStyle name="Normal 2 4 27 2" xfId="34226" xr:uid="{00000000-0005-0000-0000-0000B2850000}"/>
    <cellStyle name="Normal 2 4 28" xfId="34227" xr:uid="{00000000-0005-0000-0000-0000B3850000}"/>
    <cellStyle name="Normal 2 4 29" xfId="34228" xr:uid="{00000000-0005-0000-0000-0000B4850000}"/>
    <cellStyle name="Normal 2 4 3" xfId="34229" xr:uid="{00000000-0005-0000-0000-0000B5850000}"/>
    <cellStyle name="Normal 2 4 3 10" xfId="34230" xr:uid="{00000000-0005-0000-0000-0000B6850000}"/>
    <cellStyle name="Normal 2 4 3 11" xfId="34231" xr:uid="{00000000-0005-0000-0000-0000B7850000}"/>
    <cellStyle name="Normal 2 4 3 12" xfId="34232" xr:uid="{00000000-0005-0000-0000-0000B8850000}"/>
    <cellStyle name="Normal 2 4 3 13" xfId="34233" xr:uid="{00000000-0005-0000-0000-0000B9850000}"/>
    <cellStyle name="Normal 2 4 3 14" xfId="34234" xr:uid="{00000000-0005-0000-0000-0000BA850000}"/>
    <cellStyle name="Normal 2 4 3 15" xfId="34235" xr:uid="{00000000-0005-0000-0000-0000BB850000}"/>
    <cellStyle name="Normal 2 4 3 16" xfId="34236" xr:uid="{00000000-0005-0000-0000-0000BC850000}"/>
    <cellStyle name="Normal 2 4 3 17" xfId="34237" xr:uid="{00000000-0005-0000-0000-0000BD850000}"/>
    <cellStyle name="Normal 2 4 3 18" xfId="34238" xr:uid="{00000000-0005-0000-0000-0000BE850000}"/>
    <cellStyle name="Normal 2 4 3 19" xfId="34239" xr:uid="{00000000-0005-0000-0000-0000BF850000}"/>
    <cellStyle name="Normal 2 4 3 2" xfId="34240" xr:uid="{00000000-0005-0000-0000-0000C0850000}"/>
    <cellStyle name="Normal 2 4 3 2 2" xfId="34241" xr:uid="{00000000-0005-0000-0000-0000C1850000}"/>
    <cellStyle name="Normal 2 4 3 20" xfId="34242" xr:uid="{00000000-0005-0000-0000-0000C2850000}"/>
    <cellStyle name="Normal 2 4 3 21" xfId="34243" xr:uid="{00000000-0005-0000-0000-0000C3850000}"/>
    <cellStyle name="Normal 2 4 3 22" xfId="34244" xr:uid="{00000000-0005-0000-0000-0000C4850000}"/>
    <cellStyle name="Normal 2 4 3 3" xfId="34245" xr:uid="{00000000-0005-0000-0000-0000C5850000}"/>
    <cellStyle name="Normal 2 4 3 3 2" xfId="34246" xr:uid="{00000000-0005-0000-0000-0000C6850000}"/>
    <cellStyle name="Normal 2 4 3 4" xfId="34247" xr:uid="{00000000-0005-0000-0000-0000C7850000}"/>
    <cellStyle name="Normal 2 4 3 4 2" xfId="34248" xr:uid="{00000000-0005-0000-0000-0000C8850000}"/>
    <cellStyle name="Normal 2 4 3 5" xfId="34249" xr:uid="{00000000-0005-0000-0000-0000C9850000}"/>
    <cellStyle name="Normal 2 4 3 5 2" xfId="34250" xr:uid="{00000000-0005-0000-0000-0000CA850000}"/>
    <cellStyle name="Normal 2 4 3 6" xfId="34251" xr:uid="{00000000-0005-0000-0000-0000CB850000}"/>
    <cellStyle name="Normal 2 4 3 7" xfId="34252" xr:uid="{00000000-0005-0000-0000-0000CC850000}"/>
    <cellStyle name="Normal 2 4 3 8" xfId="34253" xr:uid="{00000000-0005-0000-0000-0000CD850000}"/>
    <cellStyle name="Normal 2 4 3 9" xfId="34254" xr:uid="{00000000-0005-0000-0000-0000CE850000}"/>
    <cellStyle name="Normal 2 4 30" xfId="34255" xr:uid="{00000000-0005-0000-0000-0000CF850000}"/>
    <cellStyle name="Normal 2 4 31" xfId="34256" xr:uid="{00000000-0005-0000-0000-0000D0850000}"/>
    <cellStyle name="Normal 2 4 32" xfId="34257" xr:uid="{00000000-0005-0000-0000-0000D1850000}"/>
    <cellStyle name="Normal 2 4 4" xfId="34258" xr:uid="{00000000-0005-0000-0000-0000D2850000}"/>
    <cellStyle name="Normal 2 4 4 10" xfId="34259" xr:uid="{00000000-0005-0000-0000-0000D3850000}"/>
    <cellStyle name="Normal 2 4 4 11" xfId="34260" xr:uid="{00000000-0005-0000-0000-0000D4850000}"/>
    <cellStyle name="Normal 2 4 4 12" xfId="34261" xr:uid="{00000000-0005-0000-0000-0000D5850000}"/>
    <cellStyle name="Normal 2 4 4 13" xfId="34262" xr:uid="{00000000-0005-0000-0000-0000D6850000}"/>
    <cellStyle name="Normal 2 4 4 14" xfId="34263" xr:uid="{00000000-0005-0000-0000-0000D7850000}"/>
    <cellStyle name="Normal 2 4 4 15" xfId="34264" xr:uid="{00000000-0005-0000-0000-0000D8850000}"/>
    <cellStyle name="Normal 2 4 4 16" xfId="34265" xr:uid="{00000000-0005-0000-0000-0000D9850000}"/>
    <cellStyle name="Normal 2 4 4 17" xfId="34266" xr:uid="{00000000-0005-0000-0000-0000DA850000}"/>
    <cellStyle name="Normal 2 4 4 18" xfId="34267" xr:uid="{00000000-0005-0000-0000-0000DB850000}"/>
    <cellStyle name="Normal 2 4 4 19" xfId="34268" xr:uid="{00000000-0005-0000-0000-0000DC850000}"/>
    <cellStyle name="Normal 2 4 4 2" xfId="34269" xr:uid="{00000000-0005-0000-0000-0000DD850000}"/>
    <cellStyle name="Normal 2 4 4 2 2" xfId="34270" xr:uid="{00000000-0005-0000-0000-0000DE850000}"/>
    <cellStyle name="Normal 2 4 4 20" xfId="34271" xr:uid="{00000000-0005-0000-0000-0000DF850000}"/>
    <cellStyle name="Normal 2 4 4 21" xfId="34272" xr:uid="{00000000-0005-0000-0000-0000E0850000}"/>
    <cellStyle name="Normal 2 4 4 22" xfId="34273" xr:uid="{00000000-0005-0000-0000-0000E1850000}"/>
    <cellStyle name="Normal 2 4 4 3" xfId="34274" xr:uid="{00000000-0005-0000-0000-0000E2850000}"/>
    <cellStyle name="Normal 2 4 4 3 2" xfId="34275" xr:uid="{00000000-0005-0000-0000-0000E3850000}"/>
    <cellStyle name="Normal 2 4 4 4" xfId="34276" xr:uid="{00000000-0005-0000-0000-0000E4850000}"/>
    <cellStyle name="Normal 2 4 4 4 2" xfId="34277" xr:uid="{00000000-0005-0000-0000-0000E5850000}"/>
    <cellStyle name="Normal 2 4 4 5" xfId="34278" xr:uid="{00000000-0005-0000-0000-0000E6850000}"/>
    <cellStyle name="Normal 2 4 4 5 2" xfId="34279" xr:uid="{00000000-0005-0000-0000-0000E7850000}"/>
    <cellStyle name="Normal 2 4 4 6" xfId="34280" xr:uid="{00000000-0005-0000-0000-0000E8850000}"/>
    <cellStyle name="Normal 2 4 4 7" xfId="34281" xr:uid="{00000000-0005-0000-0000-0000E9850000}"/>
    <cellStyle name="Normal 2 4 4 8" xfId="34282" xr:uid="{00000000-0005-0000-0000-0000EA850000}"/>
    <cellStyle name="Normal 2 4 4 9" xfId="34283" xr:uid="{00000000-0005-0000-0000-0000EB850000}"/>
    <cellStyle name="Normal 2 4 5" xfId="34284" xr:uid="{00000000-0005-0000-0000-0000EC850000}"/>
    <cellStyle name="Normal 2 4 5 10" xfId="34285" xr:uid="{00000000-0005-0000-0000-0000ED850000}"/>
    <cellStyle name="Normal 2 4 5 11" xfId="34286" xr:uid="{00000000-0005-0000-0000-0000EE850000}"/>
    <cellStyle name="Normal 2 4 5 12" xfId="34287" xr:uid="{00000000-0005-0000-0000-0000EF850000}"/>
    <cellStyle name="Normal 2 4 5 13" xfId="34288" xr:uid="{00000000-0005-0000-0000-0000F0850000}"/>
    <cellStyle name="Normal 2 4 5 14" xfId="34289" xr:uid="{00000000-0005-0000-0000-0000F1850000}"/>
    <cellStyle name="Normal 2 4 5 15" xfId="34290" xr:uid="{00000000-0005-0000-0000-0000F2850000}"/>
    <cellStyle name="Normal 2 4 5 16" xfId="34291" xr:uid="{00000000-0005-0000-0000-0000F3850000}"/>
    <cellStyle name="Normal 2 4 5 17" xfId="34292" xr:uid="{00000000-0005-0000-0000-0000F4850000}"/>
    <cellStyle name="Normal 2 4 5 18" xfId="34293" xr:uid="{00000000-0005-0000-0000-0000F5850000}"/>
    <cellStyle name="Normal 2 4 5 19" xfId="34294" xr:uid="{00000000-0005-0000-0000-0000F6850000}"/>
    <cellStyle name="Normal 2 4 5 2" xfId="34295" xr:uid="{00000000-0005-0000-0000-0000F7850000}"/>
    <cellStyle name="Normal 2 4 5 2 2" xfId="34296" xr:uid="{00000000-0005-0000-0000-0000F8850000}"/>
    <cellStyle name="Normal 2 4 5 20" xfId="34297" xr:uid="{00000000-0005-0000-0000-0000F9850000}"/>
    <cellStyle name="Normal 2 4 5 21" xfId="34298" xr:uid="{00000000-0005-0000-0000-0000FA850000}"/>
    <cellStyle name="Normal 2 4 5 22" xfId="34299" xr:uid="{00000000-0005-0000-0000-0000FB850000}"/>
    <cellStyle name="Normal 2 4 5 3" xfId="34300" xr:uid="{00000000-0005-0000-0000-0000FC850000}"/>
    <cellStyle name="Normal 2 4 5 3 2" xfId="34301" xr:uid="{00000000-0005-0000-0000-0000FD850000}"/>
    <cellStyle name="Normal 2 4 5 4" xfId="34302" xr:uid="{00000000-0005-0000-0000-0000FE850000}"/>
    <cellStyle name="Normal 2 4 5 4 2" xfId="34303" xr:uid="{00000000-0005-0000-0000-0000FF850000}"/>
    <cellStyle name="Normal 2 4 5 5" xfId="34304" xr:uid="{00000000-0005-0000-0000-000000860000}"/>
    <cellStyle name="Normal 2 4 5 5 2" xfId="34305" xr:uid="{00000000-0005-0000-0000-000001860000}"/>
    <cellStyle name="Normal 2 4 5 6" xfId="34306" xr:uid="{00000000-0005-0000-0000-000002860000}"/>
    <cellStyle name="Normal 2 4 5 7" xfId="34307" xr:uid="{00000000-0005-0000-0000-000003860000}"/>
    <cellStyle name="Normal 2 4 5 8" xfId="34308" xr:uid="{00000000-0005-0000-0000-000004860000}"/>
    <cellStyle name="Normal 2 4 5 9" xfId="34309" xr:uid="{00000000-0005-0000-0000-000005860000}"/>
    <cellStyle name="Normal 2 4 6" xfId="34310" xr:uid="{00000000-0005-0000-0000-000006860000}"/>
    <cellStyle name="Normal 2 4 6 10" xfId="34311" xr:uid="{00000000-0005-0000-0000-000007860000}"/>
    <cellStyle name="Normal 2 4 6 11" xfId="34312" xr:uid="{00000000-0005-0000-0000-000008860000}"/>
    <cellStyle name="Normal 2 4 6 12" xfId="34313" xr:uid="{00000000-0005-0000-0000-000009860000}"/>
    <cellStyle name="Normal 2 4 6 13" xfId="34314" xr:uid="{00000000-0005-0000-0000-00000A860000}"/>
    <cellStyle name="Normal 2 4 6 14" xfId="34315" xr:uid="{00000000-0005-0000-0000-00000B860000}"/>
    <cellStyle name="Normal 2 4 6 15" xfId="34316" xr:uid="{00000000-0005-0000-0000-00000C860000}"/>
    <cellStyle name="Normal 2 4 6 16" xfId="34317" xr:uid="{00000000-0005-0000-0000-00000D860000}"/>
    <cellStyle name="Normal 2 4 6 17" xfId="34318" xr:uid="{00000000-0005-0000-0000-00000E860000}"/>
    <cellStyle name="Normal 2 4 6 18" xfId="34319" xr:uid="{00000000-0005-0000-0000-00000F860000}"/>
    <cellStyle name="Normal 2 4 6 19" xfId="34320" xr:uid="{00000000-0005-0000-0000-000010860000}"/>
    <cellStyle name="Normal 2 4 6 2" xfId="34321" xr:uid="{00000000-0005-0000-0000-000011860000}"/>
    <cellStyle name="Normal 2 4 6 2 2" xfId="34322" xr:uid="{00000000-0005-0000-0000-000012860000}"/>
    <cellStyle name="Normal 2 4 6 20" xfId="34323" xr:uid="{00000000-0005-0000-0000-000013860000}"/>
    <cellStyle name="Normal 2 4 6 21" xfId="34324" xr:uid="{00000000-0005-0000-0000-000014860000}"/>
    <cellStyle name="Normal 2 4 6 3" xfId="34325" xr:uid="{00000000-0005-0000-0000-000015860000}"/>
    <cellStyle name="Normal 2 4 6 4" xfId="34326" xr:uid="{00000000-0005-0000-0000-000016860000}"/>
    <cellStyle name="Normal 2 4 6 5" xfId="34327" xr:uid="{00000000-0005-0000-0000-000017860000}"/>
    <cellStyle name="Normal 2 4 6 6" xfId="34328" xr:uid="{00000000-0005-0000-0000-000018860000}"/>
    <cellStyle name="Normal 2 4 6 7" xfId="34329" xr:uid="{00000000-0005-0000-0000-000019860000}"/>
    <cellStyle name="Normal 2 4 6 8" xfId="34330" xr:uid="{00000000-0005-0000-0000-00001A860000}"/>
    <cellStyle name="Normal 2 4 6 9" xfId="34331" xr:uid="{00000000-0005-0000-0000-00001B860000}"/>
    <cellStyle name="Normal 2 4 7" xfId="34332" xr:uid="{00000000-0005-0000-0000-00001C860000}"/>
    <cellStyle name="Normal 2 4 7 10" xfId="34333" xr:uid="{00000000-0005-0000-0000-00001D860000}"/>
    <cellStyle name="Normal 2 4 7 11" xfId="34334" xr:uid="{00000000-0005-0000-0000-00001E860000}"/>
    <cellStyle name="Normal 2 4 7 12" xfId="34335" xr:uid="{00000000-0005-0000-0000-00001F860000}"/>
    <cellStyle name="Normal 2 4 7 13" xfId="34336" xr:uid="{00000000-0005-0000-0000-000020860000}"/>
    <cellStyle name="Normal 2 4 7 14" xfId="34337" xr:uid="{00000000-0005-0000-0000-000021860000}"/>
    <cellStyle name="Normal 2 4 7 15" xfId="34338" xr:uid="{00000000-0005-0000-0000-000022860000}"/>
    <cellStyle name="Normal 2 4 7 16" xfId="34339" xr:uid="{00000000-0005-0000-0000-000023860000}"/>
    <cellStyle name="Normal 2 4 7 17" xfId="34340" xr:uid="{00000000-0005-0000-0000-000024860000}"/>
    <cellStyle name="Normal 2 4 7 18" xfId="34341" xr:uid="{00000000-0005-0000-0000-000025860000}"/>
    <cellStyle name="Normal 2 4 7 19" xfId="34342" xr:uid="{00000000-0005-0000-0000-000026860000}"/>
    <cellStyle name="Normal 2 4 7 2" xfId="34343" xr:uid="{00000000-0005-0000-0000-000027860000}"/>
    <cellStyle name="Normal 2 4 7 2 2" xfId="34344" xr:uid="{00000000-0005-0000-0000-000028860000}"/>
    <cellStyle name="Normal 2 4 7 20" xfId="34345" xr:uid="{00000000-0005-0000-0000-000029860000}"/>
    <cellStyle name="Normal 2 4 7 21" xfId="34346" xr:uid="{00000000-0005-0000-0000-00002A860000}"/>
    <cellStyle name="Normal 2 4 7 3" xfId="34347" xr:uid="{00000000-0005-0000-0000-00002B860000}"/>
    <cellStyle name="Normal 2 4 7 4" xfId="34348" xr:uid="{00000000-0005-0000-0000-00002C860000}"/>
    <cellStyle name="Normal 2 4 7 5" xfId="34349" xr:uid="{00000000-0005-0000-0000-00002D860000}"/>
    <cellStyle name="Normal 2 4 7 6" xfId="34350" xr:uid="{00000000-0005-0000-0000-00002E860000}"/>
    <cellStyle name="Normal 2 4 7 7" xfId="34351" xr:uid="{00000000-0005-0000-0000-00002F860000}"/>
    <cellStyle name="Normal 2 4 7 8" xfId="34352" xr:uid="{00000000-0005-0000-0000-000030860000}"/>
    <cellStyle name="Normal 2 4 7 9" xfId="34353" xr:uid="{00000000-0005-0000-0000-000031860000}"/>
    <cellStyle name="Normal 2 4 8" xfId="34354" xr:uid="{00000000-0005-0000-0000-000032860000}"/>
    <cellStyle name="Normal 2 4 8 10" xfId="34355" xr:uid="{00000000-0005-0000-0000-000033860000}"/>
    <cellStyle name="Normal 2 4 8 11" xfId="34356" xr:uid="{00000000-0005-0000-0000-000034860000}"/>
    <cellStyle name="Normal 2 4 8 12" xfId="34357" xr:uid="{00000000-0005-0000-0000-000035860000}"/>
    <cellStyle name="Normal 2 4 8 13" xfId="34358" xr:uid="{00000000-0005-0000-0000-000036860000}"/>
    <cellStyle name="Normal 2 4 8 14" xfId="34359" xr:uid="{00000000-0005-0000-0000-000037860000}"/>
    <cellStyle name="Normal 2 4 8 15" xfId="34360" xr:uid="{00000000-0005-0000-0000-000038860000}"/>
    <cellStyle name="Normal 2 4 8 16" xfId="34361" xr:uid="{00000000-0005-0000-0000-000039860000}"/>
    <cellStyle name="Normal 2 4 8 17" xfId="34362" xr:uid="{00000000-0005-0000-0000-00003A860000}"/>
    <cellStyle name="Normal 2 4 8 18" xfId="34363" xr:uid="{00000000-0005-0000-0000-00003B860000}"/>
    <cellStyle name="Normal 2 4 8 19" xfId="34364" xr:uid="{00000000-0005-0000-0000-00003C860000}"/>
    <cellStyle name="Normal 2 4 8 2" xfId="34365" xr:uid="{00000000-0005-0000-0000-00003D860000}"/>
    <cellStyle name="Normal 2 4 8 2 2" xfId="34366" xr:uid="{00000000-0005-0000-0000-00003E860000}"/>
    <cellStyle name="Normal 2 4 8 20" xfId="34367" xr:uid="{00000000-0005-0000-0000-00003F860000}"/>
    <cellStyle name="Normal 2 4 8 21" xfId="34368" xr:uid="{00000000-0005-0000-0000-000040860000}"/>
    <cellStyle name="Normal 2 4 8 3" xfId="34369" xr:uid="{00000000-0005-0000-0000-000041860000}"/>
    <cellStyle name="Normal 2 4 8 4" xfId="34370" xr:uid="{00000000-0005-0000-0000-000042860000}"/>
    <cellStyle name="Normal 2 4 8 5" xfId="34371" xr:uid="{00000000-0005-0000-0000-000043860000}"/>
    <cellStyle name="Normal 2 4 8 6" xfId="34372" xr:uid="{00000000-0005-0000-0000-000044860000}"/>
    <cellStyle name="Normal 2 4 8 7" xfId="34373" xr:uid="{00000000-0005-0000-0000-000045860000}"/>
    <cellStyle name="Normal 2 4 8 8" xfId="34374" xr:uid="{00000000-0005-0000-0000-000046860000}"/>
    <cellStyle name="Normal 2 4 8 9" xfId="34375" xr:uid="{00000000-0005-0000-0000-000047860000}"/>
    <cellStyle name="Normal 2 4 9" xfId="34376" xr:uid="{00000000-0005-0000-0000-000048860000}"/>
    <cellStyle name="Normal 2 4 9 10" xfId="34377" xr:uid="{00000000-0005-0000-0000-000049860000}"/>
    <cellStyle name="Normal 2 4 9 11" xfId="34378" xr:uid="{00000000-0005-0000-0000-00004A860000}"/>
    <cellStyle name="Normal 2 4 9 12" xfId="34379" xr:uid="{00000000-0005-0000-0000-00004B860000}"/>
    <cellStyle name="Normal 2 4 9 13" xfId="34380" xr:uid="{00000000-0005-0000-0000-00004C860000}"/>
    <cellStyle name="Normal 2 4 9 14" xfId="34381" xr:uid="{00000000-0005-0000-0000-00004D860000}"/>
    <cellStyle name="Normal 2 4 9 15" xfId="34382" xr:uid="{00000000-0005-0000-0000-00004E860000}"/>
    <cellStyle name="Normal 2 4 9 16" xfId="34383" xr:uid="{00000000-0005-0000-0000-00004F860000}"/>
    <cellStyle name="Normal 2 4 9 17" xfId="34384" xr:uid="{00000000-0005-0000-0000-000050860000}"/>
    <cellStyle name="Normal 2 4 9 18" xfId="34385" xr:uid="{00000000-0005-0000-0000-000051860000}"/>
    <cellStyle name="Normal 2 4 9 19" xfId="34386" xr:uid="{00000000-0005-0000-0000-000052860000}"/>
    <cellStyle name="Normal 2 4 9 2" xfId="34387" xr:uid="{00000000-0005-0000-0000-000053860000}"/>
    <cellStyle name="Normal 2 4 9 2 2" xfId="34388" xr:uid="{00000000-0005-0000-0000-000054860000}"/>
    <cellStyle name="Normal 2 4 9 20" xfId="34389" xr:uid="{00000000-0005-0000-0000-000055860000}"/>
    <cellStyle name="Normal 2 4 9 21" xfId="34390" xr:uid="{00000000-0005-0000-0000-000056860000}"/>
    <cellStyle name="Normal 2 4 9 3" xfId="34391" xr:uid="{00000000-0005-0000-0000-000057860000}"/>
    <cellStyle name="Normal 2 4 9 4" xfId="34392" xr:uid="{00000000-0005-0000-0000-000058860000}"/>
    <cellStyle name="Normal 2 4 9 5" xfId="34393" xr:uid="{00000000-0005-0000-0000-000059860000}"/>
    <cellStyle name="Normal 2 4 9 6" xfId="34394" xr:uid="{00000000-0005-0000-0000-00005A860000}"/>
    <cellStyle name="Normal 2 4 9 7" xfId="34395" xr:uid="{00000000-0005-0000-0000-00005B860000}"/>
    <cellStyle name="Normal 2 4 9 8" xfId="34396" xr:uid="{00000000-0005-0000-0000-00005C860000}"/>
    <cellStyle name="Normal 2 4 9 9" xfId="34397" xr:uid="{00000000-0005-0000-0000-00005D860000}"/>
    <cellStyle name="Normal 2 40" xfId="34398" xr:uid="{00000000-0005-0000-0000-00005E860000}"/>
    <cellStyle name="Normal 2 40 2" xfId="34399" xr:uid="{00000000-0005-0000-0000-00005F860000}"/>
    <cellStyle name="Normal 2 40 2 2" xfId="34400" xr:uid="{00000000-0005-0000-0000-000060860000}"/>
    <cellStyle name="Normal 2 40 2 3" xfId="34401" xr:uid="{00000000-0005-0000-0000-000061860000}"/>
    <cellStyle name="Normal 2 40 3" xfId="34402" xr:uid="{00000000-0005-0000-0000-000062860000}"/>
    <cellStyle name="Normal 2 40 4" xfId="34403" xr:uid="{00000000-0005-0000-0000-000063860000}"/>
    <cellStyle name="Normal 2 40 5" xfId="34404" xr:uid="{00000000-0005-0000-0000-000064860000}"/>
    <cellStyle name="Normal 2 40 6" xfId="34405" xr:uid="{00000000-0005-0000-0000-000065860000}"/>
    <cellStyle name="Normal 2 41" xfId="34406" xr:uid="{00000000-0005-0000-0000-000066860000}"/>
    <cellStyle name="Normal 2 41 2" xfId="34407" xr:uid="{00000000-0005-0000-0000-000067860000}"/>
    <cellStyle name="Normal 2 41 2 2" xfId="34408" xr:uid="{00000000-0005-0000-0000-000068860000}"/>
    <cellStyle name="Normal 2 41 2 3" xfId="34409" xr:uid="{00000000-0005-0000-0000-000069860000}"/>
    <cellStyle name="Normal 2 41 3" xfId="34410" xr:uid="{00000000-0005-0000-0000-00006A860000}"/>
    <cellStyle name="Normal 2 41 4" xfId="34411" xr:uid="{00000000-0005-0000-0000-00006B860000}"/>
    <cellStyle name="Normal 2 41 5" xfId="34412" xr:uid="{00000000-0005-0000-0000-00006C860000}"/>
    <cellStyle name="Normal 2 41 6" xfId="34413" xr:uid="{00000000-0005-0000-0000-00006D860000}"/>
    <cellStyle name="Normal 2 42" xfId="34414" xr:uid="{00000000-0005-0000-0000-00006E860000}"/>
    <cellStyle name="Normal 2 42 2" xfId="34415" xr:uid="{00000000-0005-0000-0000-00006F860000}"/>
    <cellStyle name="Normal 2 42 2 2" xfId="34416" xr:uid="{00000000-0005-0000-0000-000070860000}"/>
    <cellStyle name="Normal 2 42 2 3" xfId="34417" xr:uid="{00000000-0005-0000-0000-000071860000}"/>
    <cellStyle name="Normal 2 42 3" xfId="34418" xr:uid="{00000000-0005-0000-0000-000072860000}"/>
    <cellStyle name="Normal 2 42 4" xfId="34419" xr:uid="{00000000-0005-0000-0000-000073860000}"/>
    <cellStyle name="Normal 2 42 5" xfId="34420" xr:uid="{00000000-0005-0000-0000-000074860000}"/>
    <cellStyle name="Normal 2 42 6" xfId="34421" xr:uid="{00000000-0005-0000-0000-000075860000}"/>
    <cellStyle name="Normal 2 43" xfId="34422" xr:uid="{00000000-0005-0000-0000-000076860000}"/>
    <cellStyle name="Normal 2 43 2" xfId="34423" xr:uid="{00000000-0005-0000-0000-000077860000}"/>
    <cellStyle name="Normal 2 43 2 2" xfId="34424" xr:uid="{00000000-0005-0000-0000-000078860000}"/>
    <cellStyle name="Normal 2 43 2 3" xfId="34425" xr:uid="{00000000-0005-0000-0000-000079860000}"/>
    <cellStyle name="Normal 2 43 3" xfId="34426" xr:uid="{00000000-0005-0000-0000-00007A860000}"/>
    <cellStyle name="Normal 2 43 4" xfId="34427" xr:uid="{00000000-0005-0000-0000-00007B860000}"/>
    <cellStyle name="Normal 2 43 5" xfId="34428" xr:uid="{00000000-0005-0000-0000-00007C860000}"/>
    <cellStyle name="Normal 2 43 6" xfId="34429" xr:uid="{00000000-0005-0000-0000-00007D860000}"/>
    <cellStyle name="Normal 2 44" xfId="34430" xr:uid="{00000000-0005-0000-0000-00007E860000}"/>
    <cellStyle name="Normal 2 44 2" xfId="34431" xr:uid="{00000000-0005-0000-0000-00007F860000}"/>
    <cellStyle name="Normal 2 44 2 2" xfId="34432" xr:uid="{00000000-0005-0000-0000-000080860000}"/>
    <cellStyle name="Normal 2 44 2 3" xfId="34433" xr:uid="{00000000-0005-0000-0000-000081860000}"/>
    <cellStyle name="Normal 2 44 3" xfId="34434" xr:uid="{00000000-0005-0000-0000-000082860000}"/>
    <cellStyle name="Normal 2 44 4" xfId="34435" xr:uid="{00000000-0005-0000-0000-000083860000}"/>
    <cellStyle name="Normal 2 44 5" xfId="34436" xr:uid="{00000000-0005-0000-0000-000084860000}"/>
    <cellStyle name="Normal 2 44 6" xfId="34437" xr:uid="{00000000-0005-0000-0000-000085860000}"/>
    <cellStyle name="Normal 2 45" xfId="34438" xr:uid="{00000000-0005-0000-0000-000086860000}"/>
    <cellStyle name="Normal 2 45 2" xfId="34439" xr:uid="{00000000-0005-0000-0000-000087860000}"/>
    <cellStyle name="Normal 2 45 2 2" xfId="34440" xr:uid="{00000000-0005-0000-0000-000088860000}"/>
    <cellStyle name="Normal 2 45 2 3" xfId="34441" xr:uid="{00000000-0005-0000-0000-000089860000}"/>
    <cellStyle name="Normal 2 45 3" xfId="34442" xr:uid="{00000000-0005-0000-0000-00008A860000}"/>
    <cellStyle name="Normal 2 45 4" xfId="34443" xr:uid="{00000000-0005-0000-0000-00008B860000}"/>
    <cellStyle name="Normal 2 45 5" xfId="34444" xr:uid="{00000000-0005-0000-0000-00008C860000}"/>
    <cellStyle name="Normal 2 45 6" xfId="34445" xr:uid="{00000000-0005-0000-0000-00008D860000}"/>
    <cellStyle name="Normal 2 46" xfId="34446" xr:uid="{00000000-0005-0000-0000-00008E860000}"/>
    <cellStyle name="Normal 2 46 2" xfId="34447" xr:uid="{00000000-0005-0000-0000-00008F860000}"/>
    <cellStyle name="Normal 2 46 2 2" xfId="34448" xr:uid="{00000000-0005-0000-0000-000090860000}"/>
    <cellStyle name="Normal 2 46 2 3" xfId="34449" xr:uid="{00000000-0005-0000-0000-000091860000}"/>
    <cellStyle name="Normal 2 46 3" xfId="34450" xr:uid="{00000000-0005-0000-0000-000092860000}"/>
    <cellStyle name="Normal 2 46 4" xfId="34451" xr:uid="{00000000-0005-0000-0000-000093860000}"/>
    <cellStyle name="Normal 2 46 5" xfId="34452" xr:uid="{00000000-0005-0000-0000-000094860000}"/>
    <cellStyle name="Normal 2 46 6" xfId="34453" xr:uid="{00000000-0005-0000-0000-000095860000}"/>
    <cellStyle name="Normal 2 47" xfId="34454" xr:uid="{00000000-0005-0000-0000-000096860000}"/>
    <cellStyle name="Normal 2 47 2" xfId="34455" xr:uid="{00000000-0005-0000-0000-000097860000}"/>
    <cellStyle name="Normal 2 47 2 2" xfId="34456" xr:uid="{00000000-0005-0000-0000-000098860000}"/>
    <cellStyle name="Normal 2 47 2 3" xfId="34457" xr:uid="{00000000-0005-0000-0000-000099860000}"/>
    <cellStyle name="Normal 2 47 3" xfId="34458" xr:uid="{00000000-0005-0000-0000-00009A860000}"/>
    <cellStyle name="Normal 2 47 4" xfId="34459" xr:uid="{00000000-0005-0000-0000-00009B860000}"/>
    <cellStyle name="Normal 2 47 5" xfId="34460" xr:uid="{00000000-0005-0000-0000-00009C860000}"/>
    <cellStyle name="Normal 2 47 6" xfId="34461" xr:uid="{00000000-0005-0000-0000-00009D860000}"/>
    <cellStyle name="Normal 2 48" xfId="34462" xr:uid="{00000000-0005-0000-0000-00009E860000}"/>
    <cellStyle name="Normal 2 48 2" xfId="34463" xr:uid="{00000000-0005-0000-0000-00009F860000}"/>
    <cellStyle name="Normal 2 48 2 2" xfId="34464" xr:uid="{00000000-0005-0000-0000-0000A0860000}"/>
    <cellStyle name="Normal 2 48 2 3" xfId="34465" xr:uid="{00000000-0005-0000-0000-0000A1860000}"/>
    <cellStyle name="Normal 2 48 3" xfId="34466" xr:uid="{00000000-0005-0000-0000-0000A2860000}"/>
    <cellStyle name="Normal 2 48 4" xfId="34467" xr:uid="{00000000-0005-0000-0000-0000A3860000}"/>
    <cellStyle name="Normal 2 48 5" xfId="34468" xr:uid="{00000000-0005-0000-0000-0000A4860000}"/>
    <cellStyle name="Normal 2 48 6" xfId="34469" xr:uid="{00000000-0005-0000-0000-0000A5860000}"/>
    <cellStyle name="Normal 2 49" xfId="34470" xr:uid="{00000000-0005-0000-0000-0000A6860000}"/>
    <cellStyle name="Normal 2 49 2" xfId="34471" xr:uid="{00000000-0005-0000-0000-0000A7860000}"/>
    <cellStyle name="Normal 2 49 2 2" xfId="34472" xr:uid="{00000000-0005-0000-0000-0000A8860000}"/>
    <cellStyle name="Normal 2 49 2 3" xfId="34473" xr:uid="{00000000-0005-0000-0000-0000A9860000}"/>
    <cellStyle name="Normal 2 49 3" xfId="34474" xr:uid="{00000000-0005-0000-0000-0000AA860000}"/>
    <cellStyle name="Normal 2 49 4" xfId="34475" xr:uid="{00000000-0005-0000-0000-0000AB860000}"/>
    <cellStyle name="Normal 2 49 5" xfId="34476" xr:uid="{00000000-0005-0000-0000-0000AC860000}"/>
    <cellStyle name="Normal 2 49 6" xfId="34477" xr:uid="{00000000-0005-0000-0000-0000AD860000}"/>
    <cellStyle name="Normal 2 5" xfId="34478" xr:uid="{00000000-0005-0000-0000-0000AE860000}"/>
    <cellStyle name="Normal 2 5 10" xfId="34479" xr:uid="{00000000-0005-0000-0000-0000AF860000}"/>
    <cellStyle name="Normal 2 5 10 10" xfId="34480" xr:uid="{00000000-0005-0000-0000-0000B0860000}"/>
    <cellStyle name="Normal 2 5 10 11" xfId="34481" xr:uid="{00000000-0005-0000-0000-0000B1860000}"/>
    <cellStyle name="Normal 2 5 10 12" xfId="34482" xr:uid="{00000000-0005-0000-0000-0000B2860000}"/>
    <cellStyle name="Normal 2 5 10 13" xfId="34483" xr:uid="{00000000-0005-0000-0000-0000B3860000}"/>
    <cellStyle name="Normal 2 5 10 14" xfId="34484" xr:uid="{00000000-0005-0000-0000-0000B4860000}"/>
    <cellStyle name="Normal 2 5 10 15" xfId="34485" xr:uid="{00000000-0005-0000-0000-0000B5860000}"/>
    <cellStyle name="Normal 2 5 10 16" xfId="34486" xr:uid="{00000000-0005-0000-0000-0000B6860000}"/>
    <cellStyle name="Normal 2 5 10 17" xfId="34487" xr:uid="{00000000-0005-0000-0000-0000B7860000}"/>
    <cellStyle name="Normal 2 5 10 18" xfId="34488" xr:uid="{00000000-0005-0000-0000-0000B8860000}"/>
    <cellStyle name="Normal 2 5 10 19" xfId="34489" xr:uid="{00000000-0005-0000-0000-0000B9860000}"/>
    <cellStyle name="Normal 2 5 10 2" xfId="34490" xr:uid="{00000000-0005-0000-0000-0000BA860000}"/>
    <cellStyle name="Normal 2 5 10 2 2" xfId="34491" xr:uid="{00000000-0005-0000-0000-0000BB860000}"/>
    <cellStyle name="Normal 2 5 10 2 2 2" xfId="34492" xr:uid="{00000000-0005-0000-0000-0000BC860000}"/>
    <cellStyle name="Normal 2 5 10 20" xfId="34493" xr:uid="{00000000-0005-0000-0000-0000BD860000}"/>
    <cellStyle name="Normal 2 5 10 21" xfId="34494" xr:uid="{00000000-0005-0000-0000-0000BE860000}"/>
    <cellStyle name="Normal 2 5 10 3" xfId="34495" xr:uid="{00000000-0005-0000-0000-0000BF860000}"/>
    <cellStyle name="Normal 2 5 10 3 2" xfId="34496" xr:uid="{00000000-0005-0000-0000-0000C0860000}"/>
    <cellStyle name="Normal 2 5 10 4" xfId="34497" xr:uid="{00000000-0005-0000-0000-0000C1860000}"/>
    <cellStyle name="Normal 2 5 10 4 2" xfId="34498" xr:uid="{00000000-0005-0000-0000-0000C2860000}"/>
    <cellStyle name="Normal 2 5 10 5" xfId="34499" xr:uid="{00000000-0005-0000-0000-0000C3860000}"/>
    <cellStyle name="Normal 2 5 10 5 2" xfId="34500" xr:uid="{00000000-0005-0000-0000-0000C4860000}"/>
    <cellStyle name="Normal 2 5 10 6" xfId="34501" xr:uid="{00000000-0005-0000-0000-0000C5860000}"/>
    <cellStyle name="Normal 2 5 10 6 2" xfId="34502" xr:uid="{00000000-0005-0000-0000-0000C6860000}"/>
    <cellStyle name="Normal 2 5 10 7" xfId="34503" xr:uid="{00000000-0005-0000-0000-0000C7860000}"/>
    <cellStyle name="Normal 2 5 10 8" xfId="34504" xr:uid="{00000000-0005-0000-0000-0000C8860000}"/>
    <cellStyle name="Normal 2 5 10 9" xfId="34505" xr:uid="{00000000-0005-0000-0000-0000C9860000}"/>
    <cellStyle name="Normal 2 5 11" xfId="34506" xr:uid="{00000000-0005-0000-0000-0000CA860000}"/>
    <cellStyle name="Normal 2 5 11 10" xfId="34507" xr:uid="{00000000-0005-0000-0000-0000CB860000}"/>
    <cellStyle name="Normal 2 5 11 11" xfId="34508" xr:uid="{00000000-0005-0000-0000-0000CC860000}"/>
    <cellStyle name="Normal 2 5 11 12" xfId="34509" xr:uid="{00000000-0005-0000-0000-0000CD860000}"/>
    <cellStyle name="Normal 2 5 11 13" xfId="34510" xr:uid="{00000000-0005-0000-0000-0000CE860000}"/>
    <cellStyle name="Normal 2 5 11 14" xfId="34511" xr:uid="{00000000-0005-0000-0000-0000CF860000}"/>
    <cellStyle name="Normal 2 5 11 15" xfId="34512" xr:uid="{00000000-0005-0000-0000-0000D0860000}"/>
    <cellStyle name="Normal 2 5 11 16" xfId="34513" xr:uid="{00000000-0005-0000-0000-0000D1860000}"/>
    <cellStyle name="Normal 2 5 11 17" xfId="34514" xr:uid="{00000000-0005-0000-0000-0000D2860000}"/>
    <cellStyle name="Normal 2 5 11 18" xfId="34515" xr:uid="{00000000-0005-0000-0000-0000D3860000}"/>
    <cellStyle name="Normal 2 5 11 19" xfId="34516" xr:uid="{00000000-0005-0000-0000-0000D4860000}"/>
    <cellStyle name="Normal 2 5 11 2" xfId="34517" xr:uid="{00000000-0005-0000-0000-0000D5860000}"/>
    <cellStyle name="Normal 2 5 11 2 2" xfId="34518" xr:uid="{00000000-0005-0000-0000-0000D6860000}"/>
    <cellStyle name="Normal 2 5 11 2 2 2" xfId="34519" xr:uid="{00000000-0005-0000-0000-0000D7860000}"/>
    <cellStyle name="Normal 2 5 11 20" xfId="34520" xr:uid="{00000000-0005-0000-0000-0000D8860000}"/>
    <cellStyle name="Normal 2 5 11 21" xfId="34521" xr:uid="{00000000-0005-0000-0000-0000D9860000}"/>
    <cellStyle name="Normal 2 5 11 3" xfId="34522" xr:uid="{00000000-0005-0000-0000-0000DA860000}"/>
    <cellStyle name="Normal 2 5 11 3 2" xfId="34523" xr:uid="{00000000-0005-0000-0000-0000DB860000}"/>
    <cellStyle name="Normal 2 5 11 4" xfId="34524" xr:uid="{00000000-0005-0000-0000-0000DC860000}"/>
    <cellStyle name="Normal 2 5 11 4 2" xfId="34525" xr:uid="{00000000-0005-0000-0000-0000DD860000}"/>
    <cellStyle name="Normal 2 5 11 5" xfId="34526" xr:uid="{00000000-0005-0000-0000-0000DE860000}"/>
    <cellStyle name="Normal 2 5 11 5 2" xfId="34527" xr:uid="{00000000-0005-0000-0000-0000DF860000}"/>
    <cellStyle name="Normal 2 5 11 6" xfId="34528" xr:uid="{00000000-0005-0000-0000-0000E0860000}"/>
    <cellStyle name="Normal 2 5 11 6 2" xfId="34529" xr:uid="{00000000-0005-0000-0000-0000E1860000}"/>
    <cellStyle name="Normal 2 5 11 7" xfId="34530" xr:uid="{00000000-0005-0000-0000-0000E2860000}"/>
    <cellStyle name="Normal 2 5 11 8" xfId="34531" xr:uid="{00000000-0005-0000-0000-0000E3860000}"/>
    <cellStyle name="Normal 2 5 11 9" xfId="34532" xr:uid="{00000000-0005-0000-0000-0000E4860000}"/>
    <cellStyle name="Normal 2 5 12" xfId="34533" xr:uid="{00000000-0005-0000-0000-0000E5860000}"/>
    <cellStyle name="Normal 2 5 12 10" xfId="34534" xr:uid="{00000000-0005-0000-0000-0000E6860000}"/>
    <cellStyle name="Normal 2 5 12 11" xfId="34535" xr:uid="{00000000-0005-0000-0000-0000E7860000}"/>
    <cellStyle name="Normal 2 5 12 12" xfId="34536" xr:uid="{00000000-0005-0000-0000-0000E8860000}"/>
    <cellStyle name="Normal 2 5 12 13" xfId="34537" xr:uid="{00000000-0005-0000-0000-0000E9860000}"/>
    <cellStyle name="Normal 2 5 12 14" xfId="34538" xr:uid="{00000000-0005-0000-0000-0000EA860000}"/>
    <cellStyle name="Normal 2 5 12 15" xfId="34539" xr:uid="{00000000-0005-0000-0000-0000EB860000}"/>
    <cellStyle name="Normal 2 5 12 16" xfId="34540" xr:uid="{00000000-0005-0000-0000-0000EC860000}"/>
    <cellStyle name="Normal 2 5 12 17" xfId="34541" xr:uid="{00000000-0005-0000-0000-0000ED860000}"/>
    <cellStyle name="Normal 2 5 12 18" xfId="34542" xr:uid="{00000000-0005-0000-0000-0000EE860000}"/>
    <cellStyle name="Normal 2 5 12 19" xfId="34543" xr:uid="{00000000-0005-0000-0000-0000EF860000}"/>
    <cellStyle name="Normal 2 5 12 2" xfId="34544" xr:uid="{00000000-0005-0000-0000-0000F0860000}"/>
    <cellStyle name="Normal 2 5 12 2 2" xfId="34545" xr:uid="{00000000-0005-0000-0000-0000F1860000}"/>
    <cellStyle name="Normal 2 5 12 2 2 2" xfId="34546" xr:uid="{00000000-0005-0000-0000-0000F2860000}"/>
    <cellStyle name="Normal 2 5 12 20" xfId="34547" xr:uid="{00000000-0005-0000-0000-0000F3860000}"/>
    <cellStyle name="Normal 2 5 12 21" xfId="34548" xr:uid="{00000000-0005-0000-0000-0000F4860000}"/>
    <cellStyle name="Normal 2 5 12 3" xfId="34549" xr:uid="{00000000-0005-0000-0000-0000F5860000}"/>
    <cellStyle name="Normal 2 5 12 3 2" xfId="34550" xr:uid="{00000000-0005-0000-0000-0000F6860000}"/>
    <cellStyle name="Normal 2 5 12 4" xfId="34551" xr:uid="{00000000-0005-0000-0000-0000F7860000}"/>
    <cellStyle name="Normal 2 5 12 4 2" xfId="34552" xr:uid="{00000000-0005-0000-0000-0000F8860000}"/>
    <cellStyle name="Normal 2 5 12 5" xfId="34553" xr:uid="{00000000-0005-0000-0000-0000F9860000}"/>
    <cellStyle name="Normal 2 5 12 5 2" xfId="34554" xr:uid="{00000000-0005-0000-0000-0000FA860000}"/>
    <cellStyle name="Normal 2 5 12 6" xfId="34555" xr:uid="{00000000-0005-0000-0000-0000FB860000}"/>
    <cellStyle name="Normal 2 5 12 6 2" xfId="34556" xr:uid="{00000000-0005-0000-0000-0000FC860000}"/>
    <cellStyle name="Normal 2 5 12 7" xfId="34557" xr:uid="{00000000-0005-0000-0000-0000FD860000}"/>
    <cellStyle name="Normal 2 5 12 8" xfId="34558" xr:uid="{00000000-0005-0000-0000-0000FE860000}"/>
    <cellStyle name="Normal 2 5 12 9" xfId="34559" xr:uid="{00000000-0005-0000-0000-0000FF860000}"/>
    <cellStyle name="Normal 2 5 13" xfId="34560" xr:uid="{00000000-0005-0000-0000-000000870000}"/>
    <cellStyle name="Normal 2 5 13 2" xfId="34561" xr:uid="{00000000-0005-0000-0000-000001870000}"/>
    <cellStyle name="Normal 2 5 13 2 2" xfId="34562" xr:uid="{00000000-0005-0000-0000-000002870000}"/>
    <cellStyle name="Normal 2 5 13 2 2 2" xfId="34563" xr:uid="{00000000-0005-0000-0000-000003870000}"/>
    <cellStyle name="Normal 2 5 13 3" xfId="34564" xr:uid="{00000000-0005-0000-0000-000004870000}"/>
    <cellStyle name="Normal 2 5 13 4" xfId="34565" xr:uid="{00000000-0005-0000-0000-000005870000}"/>
    <cellStyle name="Normal 2 5 13 5" xfId="34566" xr:uid="{00000000-0005-0000-0000-000006870000}"/>
    <cellStyle name="Normal 2 5 13 6" xfId="34567" xr:uid="{00000000-0005-0000-0000-000007870000}"/>
    <cellStyle name="Normal 2 5 14" xfId="34568" xr:uid="{00000000-0005-0000-0000-000008870000}"/>
    <cellStyle name="Normal 2 5 14 2" xfId="34569" xr:uid="{00000000-0005-0000-0000-000009870000}"/>
    <cellStyle name="Normal 2 5 14 2 2" xfId="34570" xr:uid="{00000000-0005-0000-0000-00000A870000}"/>
    <cellStyle name="Normal 2 5 14 2 2 2" xfId="34571" xr:uid="{00000000-0005-0000-0000-00000B870000}"/>
    <cellStyle name="Normal 2 5 14 3" xfId="34572" xr:uid="{00000000-0005-0000-0000-00000C870000}"/>
    <cellStyle name="Normal 2 5 14 4" xfId="34573" xr:uid="{00000000-0005-0000-0000-00000D870000}"/>
    <cellStyle name="Normal 2 5 14 5" xfId="34574" xr:uid="{00000000-0005-0000-0000-00000E870000}"/>
    <cellStyle name="Normal 2 5 14 6" xfId="34575" xr:uid="{00000000-0005-0000-0000-00000F870000}"/>
    <cellStyle name="Normal 2 5 15" xfId="34576" xr:uid="{00000000-0005-0000-0000-000010870000}"/>
    <cellStyle name="Normal 2 5 15 2" xfId="34577" xr:uid="{00000000-0005-0000-0000-000011870000}"/>
    <cellStyle name="Normal 2 5 15 2 2" xfId="34578" xr:uid="{00000000-0005-0000-0000-000012870000}"/>
    <cellStyle name="Normal 2 5 15 2 2 2" xfId="34579" xr:uid="{00000000-0005-0000-0000-000013870000}"/>
    <cellStyle name="Normal 2 5 15 3" xfId="34580" xr:uid="{00000000-0005-0000-0000-000014870000}"/>
    <cellStyle name="Normal 2 5 15 4" xfId="34581" xr:uid="{00000000-0005-0000-0000-000015870000}"/>
    <cellStyle name="Normal 2 5 15 5" xfId="34582" xr:uid="{00000000-0005-0000-0000-000016870000}"/>
    <cellStyle name="Normal 2 5 15 6" xfId="34583" xr:uid="{00000000-0005-0000-0000-000017870000}"/>
    <cellStyle name="Normal 2 5 16" xfId="34584" xr:uid="{00000000-0005-0000-0000-000018870000}"/>
    <cellStyle name="Normal 2 5 16 2" xfId="34585" xr:uid="{00000000-0005-0000-0000-000019870000}"/>
    <cellStyle name="Normal 2 5 17" xfId="34586" xr:uid="{00000000-0005-0000-0000-00001A870000}"/>
    <cellStyle name="Normal 2 5 17 2" xfId="34587" xr:uid="{00000000-0005-0000-0000-00001B870000}"/>
    <cellStyle name="Normal 2 5 18" xfId="34588" xr:uid="{00000000-0005-0000-0000-00001C870000}"/>
    <cellStyle name="Normal 2 5 18 2" xfId="34589" xr:uid="{00000000-0005-0000-0000-00001D870000}"/>
    <cellStyle name="Normal 2 5 19" xfId="34590" xr:uid="{00000000-0005-0000-0000-00001E870000}"/>
    <cellStyle name="Normal 2 5 19 2" xfId="34591" xr:uid="{00000000-0005-0000-0000-00001F870000}"/>
    <cellStyle name="Normal 2 5 2" xfId="34592" xr:uid="{00000000-0005-0000-0000-000020870000}"/>
    <cellStyle name="Normal 2 5 2 10" xfId="34593" xr:uid="{00000000-0005-0000-0000-000021870000}"/>
    <cellStyle name="Normal 2 5 2 10 2" xfId="34594" xr:uid="{00000000-0005-0000-0000-000022870000}"/>
    <cellStyle name="Normal 2 5 2 10 3" xfId="34595" xr:uid="{00000000-0005-0000-0000-000023870000}"/>
    <cellStyle name="Normal 2 5 2 10 4" xfId="34596" xr:uid="{00000000-0005-0000-0000-000024870000}"/>
    <cellStyle name="Normal 2 5 2 10 5" xfId="34597" xr:uid="{00000000-0005-0000-0000-000025870000}"/>
    <cellStyle name="Normal 2 5 2 10 6" xfId="34598" xr:uid="{00000000-0005-0000-0000-000026870000}"/>
    <cellStyle name="Normal 2 5 2 11" xfId="34599" xr:uid="{00000000-0005-0000-0000-000027870000}"/>
    <cellStyle name="Normal 2 5 2 11 2" xfId="34600" xr:uid="{00000000-0005-0000-0000-000028870000}"/>
    <cellStyle name="Normal 2 5 2 11 3" xfId="34601" xr:uid="{00000000-0005-0000-0000-000029870000}"/>
    <cellStyle name="Normal 2 5 2 11 4" xfId="34602" xr:uid="{00000000-0005-0000-0000-00002A870000}"/>
    <cellStyle name="Normal 2 5 2 11 5" xfId="34603" xr:uid="{00000000-0005-0000-0000-00002B870000}"/>
    <cellStyle name="Normal 2 5 2 11 6" xfId="34604" xr:uid="{00000000-0005-0000-0000-00002C870000}"/>
    <cellStyle name="Normal 2 5 2 12" xfId="34605" xr:uid="{00000000-0005-0000-0000-00002D870000}"/>
    <cellStyle name="Normal 2 5 2 12 2" xfId="34606" xr:uid="{00000000-0005-0000-0000-00002E870000}"/>
    <cellStyle name="Normal 2 5 2 12 3" xfId="34607" xr:uid="{00000000-0005-0000-0000-00002F870000}"/>
    <cellStyle name="Normal 2 5 2 12 4" xfId="34608" xr:uid="{00000000-0005-0000-0000-000030870000}"/>
    <cellStyle name="Normal 2 5 2 12 5" xfId="34609" xr:uid="{00000000-0005-0000-0000-000031870000}"/>
    <cellStyle name="Normal 2 5 2 12 6" xfId="34610" xr:uid="{00000000-0005-0000-0000-000032870000}"/>
    <cellStyle name="Normal 2 5 2 13" xfId="34611" xr:uid="{00000000-0005-0000-0000-000033870000}"/>
    <cellStyle name="Normal 2 5 2 13 2" xfId="34612" xr:uid="{00000000-0005-0000-0000-000034870000}"/>
    <cellStyle name="Normal 2 5 2 13 3" xfId="34613" xr:uid="{00000000-0005-0000-0000-000035870000}"/>
    <cellStyle name="Normal 2 5 2 13 4" xfId="34614" xr:uid="{00000000-0005-0000-0000-000036870000}"/>
    <cellStyle name="Normal 2 5 2 13 5" xfId="34615" xr:uid="{00000000-0005-0000-0000-000037870000}"/>
    <cellStyle name="Normal 2 5 2 13 6" xfId="34616" xr:uid="{00000000-0005-0000-0000-000038870000}"/>
    <cellStyle name="Normal 2 5 2 14" xfId="34617" xr:uid="{00000000-0005-0000-0000-000039870000}"/>
    <cellStyle name="Normal 2 5 2 14 2" xfId="34618" xr:uid="{00000000-0005-0000-0000-00003A870000}"/>
    <cellStyle name="Normal 2 5 2 14 3" xfId="34619" xr:uid="{00000000-0005-0000-0000-00003B870000}"/>
    <cellStyle name="Normal 2 5 2 14 4" xfId="34620" xr:uid="{00000000-0005-0000-0000-00003C870000}"/>
    <cellStyle name="Normal 2 5 2 14 5" xfId="34621" xr:uid="{00000000-0005-0000-0000-00003D870000}"/>
    <cellStyle name="Normal 2 5 2 14 6" xfId="34622" xr:uid="{00000000-0005-0000-0000-00003E870000}"/>
    <cellStyle name="Normal 2 5 2 15" xfId="34623" xr:uid="{00000000-0005-0000-0000-00003F870000}"/>
    <cellStyle name="Normal 2 5 2 15 2" xfId="34624" xr:uid="{00000000-0005-0000-0000-000040870000}"/>
    <cellStyle name="Normal 2 5 2 15 3" xfId="34625" xr:uid="{00000000-0005-0000-0000-000041870000}"/>
    <cellStyle name="Normal 2 5 2 15 4" xfId="34626" xr:uid="{00000000-0005-0000-0000-000042870000}"/>
    <cellStyle name="Normal 2 5 2 15 5" xfId="34627" xr:uid="{00000000-0005-0000-0000-000043870000}"/>
    <cellStyle name="Normal 2 5 2 15 6" xfId="34628" xr:uid="{00000000-0005-0000-0000-000044870000}"/>
    <cellStyle name="Normal 2 5 2 16" xfId="34629" xr:uid="{00000000-0005-0000-0000-000045870000}"/>
    <cellStyle name="Normal 2 5 2 16 2" xfId="34630" xr:uid="{00000000-0005-0000-0000-000046870000}"/>
    <cellStyle name="Normal 2 5 2 16 3" xfId="34631" xr:uid="{00000000-0005-0000-0000-000047870000}"/>
    <cellStyle name="Normal 2 5 2 16 4" xfId="34632" xr:uid="{00000000-0005-0000-0000-000048870000}"/>
    <cellStyle name="Normal 2 5 2 16 5" xfId="34633" xr:uid="{00000000-0005-0000-0000-000049870000}"/>
    <cellStyle name="Normal 2 5 2 16 6" xfId="34634" xr:uid="{00000000-0005-0000-0000-00004A870000}"/>
    <cellStyle name="Normal 2 5 2 17" xfId="34635" xr:uid="{00000000-0005-0000-0000-00004B870000}"/>
    <cellStyle name="Normal 2 5 2 17 2" xfId="34636" xr:uid="{00000000-0005-0000-0000-00004C870000}"/>
    <cellStyle name="Normal 2 5 2 17 3" xfId="34637" xr:uid="{00000000-0005-0000-0000-00004D870000}"/>
    <cellStyle name="Normal 2 5 2 17 4" xfId="34638" xr:uid="{00000000-0005-0000-0000-00004E870000}"/>
    <cellStyle name="Normal 2 5 2 17 5" xfId="34639" xr:uid="{00000000-0005-0000-0000-00004F870000}"/>
    <cellStyle name="Normal 2 5 2 17 6" xfId="34640" xr:uid="{00000000-0005-0000-0000-000050870000}"/>
    <cellStyle name="Normal 2 5 2 18" xfId="34641" xr:uid="{00000000-0005-0000-0000-000051870000}"/>
    <cellStyle name="Normal 2 5 2 19" xfId="34642" xr:uid="{00000000-0005-0000-0000-000052870000}"/>
    <cellStyle name="Normal 2 5 2 19 2" xfId="34643" xr:uid="{00000000-0005-0000-0000-000053870000}"/>
    <cellStyle name="Normal 2 5 2 2" xfId="34644" xr:uid="{00000000-0005-0000-0000-000054870000}"/>
    <cellStyle name="Normal 2 5 2 2 2" xfId="34645" xr:uid="{00000000-0005-0000-0000-000055870000}"/>
    <cellStyle name="Normal 2 5 2 2 2 2" xfId="34646" xr:uid="{00000000-0005-0000-0000-000056870000}"/>
    <cellStyle name="Normal 2 5 2 2 2 2 2" xfId="34647" xr:uid="{00000000-0005-0000-0000-000057870000}"/>
    <cellStyle name="Normal 2 5 2 2 2 3" xfId="34648" xr:uid="{00000000-0005-0000-0000-000058870000}"/>
    <cellStyle name="Normal 2 5 2 2 3" xfId="34649" xr:uid="{00000000-0005-0000-0000-000059870000}"/>
    <cellStyle name="Normal 2 5 2 2 4" xfId="34650" xr:uid="{00000000-0005-0000-0000-00005A870000}"/>
    <cellStyle name="Normal 2 5 2 2 5" xfId="34651" xr:uid="{00000000-0005-0000-0000-00005B870000}"/>
    <cellStyle name="Normal 2 5 2 2 6" xfId="34652" xr:uid="{00000000-0005-0000-0000-00005C870000}"/>
    <cellStyle name="Normal 2 5 2 20" xfId="34653" xr:uid="{00000000-0005-0000-0000-00005D870000}"/>
    <cellStyle name="Normal 2 5 2 20 2" xfId="34654" xr:uid="{00000000-0005-0000-0000-00005E870000}"/>
    <cellStyle name="Normal 2 5 2 21" xfId="34655" xr:uid="{00000000-0005-0000-0000-00005F870000}"/>
    <cellStyle name="Normal 2 5 2 21 2" xfId="34656" xr:uid="{00000000-0005-0000-0000-000060870000}"/>
    <cellStyle name="Normal 2 5 2 22" xfId="34657" xr:uid="{00000000-0005-0000-0000-000061870000}"/>
    <cellStyle name="Normal 2 5 2 3" xfId="34658" xr:uid="{00000000-0005-0000-0000-000062870000}"/>
    <cellStyle name="Normal 2 5 2 3 2" xfId="34659" xr:uid="{00000000-0005-0000-0000-000063870000}"/>
    <cellStyle name="Normal 2 5 2 3 3" xfId="34660" xr:uid="{00000000-0005-0000-0000-000064870000}"/>
    <cellStyle name="Normal 2 5 2 3 4" xfId="34661" xr:uid="{00000000-0005-0000-0000-000065870000}"/>
    <cellStyle name="Normal 2 5 2 3 5" xfId="34662" xr:uid="{00000000-0005-0000-0000-000066870000}"/>
    <cellStyle name="Normal 2 5 2 3 6" xfId="34663" xr:uid="{00000000-0005-0000-0000-000067870000}"/>
    <cellStyle name="Normal 2 5 2 3 7" xfId="34664" xr:uid="{00000000-0005-0000-0000-000068870000}"/>
    <cellStyle name="Normal 2 5 2 4" xfId="34665" xr:uid="{00000000-0005-0000-0000-000069870000}"/>
    <cellStyle name="Normal 2 5 2 4 2" xfId="34666" xr:uid="{00000000-0005-0000-0000-00006A870000}"/>
    <cellStyle name="Normal 2 5 2 4 2 2" xfId="34667" xr:uid="{00000000-0005-0000-0000-00006B870000}"/>
    <cellStyle name="Normal 2 5 2 4 2 2 2" xfId="34668" xr:uid="{00000000-0005-0000-0000-00006C870000}"/>
    <cellStyle name="Normal 2 5 2 4 3" xfId="34669" xr:uid="{00000000-0005-0000-0000-00006D870000}"/>
    <cellStyle name="Normal 2 5 2 4 4" xfId="34670" xr:uid="{00000000-0005-0000-0000-00006E870000}"/>
    <cellStyle name="Normal 2 5 2 4 5" xfId="34671" xr:uid="{00000000-0005-0000-0000-00006F870000}"/>
    <cellStyle name="Normal 2 5 2 4 6" xfId="34672" xr:uid="{00000000-0005-0000-0000-000070870000}"/>
    <cellStyle name="Normal 2 5 2 5" xfId="34673" xr:uid="{00000000-0005-0000-0000-000071870000}"/>
    <cellStyle name="Normal 2 5 2 5 2" xfId="34674" xr:uid="{00000000-0005-0000-0000-000072870000}"/>
    <cellStyle name="Normal 2 5 2 5 2 2" xfId="34675" xr:uid="{00000000-0005-0000-0000-000073870000}"/>
    <cellStyle name="Normal 2 5 2 5 2 2 2" xfId="34676" xr:uid="{00000000-0005-0000-0000-000074870000}"/>
    <cellStyle name="Normal 2 5 2 5 3" xfId="34677" xr:uid="{00000000-0005-0000-0000-000075870000}"/>
    <cellStyle name="Normal 2 5 2 5 4" xfId="34678" xr:uid="{00000000-0005-0000-0000-000076870000}"/>
    <cellStyle name="Normal 2 5 2 5 5" xfId="34679" xr:uid="{00000000-0005-0000-0000-000077870000}"/>
    <cellStyle name="Normal 2 5 2 5 6" xfId="34680" xr:uid="{00000000-0005-0000-0000-000078870000}"/>
    <cellStyle name="Normal 2 5 2 6" xfId="34681" xr:uid="{00000000-0005-0000-0000-000079870000}"/>
    <cellStyle name="Normal 2 5 2 6 2" xfId="34682" xr:uid="{00000000-0005-0000-0000-00007A870000}"/>
    <cellStyle name="Normal 2 5 2 6 2 2" xfId="34683" xr:uid="{00000000-0005-0000-0000-00007B870000}"/>
    <cellStyle name="Normal 2 5 2 6 2 2 2" xfId="34684" xr:uid="{00000000-0005-0000-0000-00007C870000}"/>
    <cellStyle name="Normal 2 5 2 6 3" xfId="34685" xr:uid="{00000000-0005-0000-0000-00007D870000}"/>
    <cellStyle name="Normal 2 5 2 6 4" xfId="34686" xr:uid="{00000000-0005-0000-0000-00007E870000}"/>
    <cellStyle name="Normal 2 5 2 6 5" xfId="34687" xr:uid="{00000000-0005-0000-0000-00007F870000}"/>
    <cellStyle name="Normal 2 5 2 6 6" xfId="34688" xr:uid="{00000000-0005-0000-0000-000080870000}"/>
    <cellStyle name="Normal 2 5 2 7" xfId="34689" xr:uid="{00000000-0005-0000-0000-000081870000}"/>
    <cellStyle name="Normal 2 5 2 7 2" xfId="34690" xr:uid="{00000000-0005-0000-0000-000082870000}"/>
    <cellStyle name="Normal 2 5 2 7 2 2" xfId="34691" xr:uid="{00000000-0005-0000-0000-000083870000}"/>
    <cellStyle name="Normal 2 5 2 7 2 2 2" xfId="34692" xr:uid="{00000000-0005-0000-0000-000084870000}"/>
    <cellStyle name="Normal 2 5 2 7 3" xfId="34693" xr:uid="{00000000-0005-0000-0000-000085870000}"/>
    <cellStyle name="Normal 2 5 2 7 4" xfId="34694" xr:uid="{00000000-0005-0000-0000-000086870000}"/>
    <cellStyle name="Normal 2 5 2 7 5" xfId="34695" xr:uid="{00000000-0005-0000-0000-000087870000}"/>
    <cellStyle name="Normal 2 5 2 7 6" xfId="34696" xr:uid="{00000000-0005-0000-0000-000088870000}"/>
    <cellStyle name="Normal 2 5 2 8" xfId="34697" xr:uid="{00000000-0005-0000-0000-000089870000}"/>
    <cellStyle name="Normal 2 5 2 8 2" xfId="34698" xr:uid="{00000000-0005-0000-0000-00008A870000}"/>
    <cellStyle name="Normal 2 5 2 8 3" xfId="34699" xr:uid="{00000000-0005-0000-0000-00008B870000}"/>
    <cellStyle name="Normal 2 5 2 8 4" xfId="34700" xr:uid="{00000000-0005-0000-0000-00008C870000}"/>
    <cellStyle name="Normal 2 5 2 8 5" xfId="34701" xr:uid="{00000000-0005-0000-0000-00008D870000}"/>
    <cellStyle name="Normal 2 5 2 8 6" xfId="34702" xr:uid="{00000000-0005-0000-0000-00008E870000}"/>
    <cellStyle name="Normal 2 5 2 9" xfId="34703" xr:uid="{00000000-0005-0000-0000-00008F870000}"/>
    <cellStyle name="Normal 2 5 2 9 2" xfId="34704" xr:uid="{00000000-0005-0000-0000-000090870000}"/>
    <cellStyle name="Normal 2 5 2 9 3" xfId="34705" xr:uid="{00000000-0005-0000-0000-000091870000}"/>
    <cellStyle name="Normal 2 5 2 9 4" xfId="34706" xr:uid="{00000000-0005-0000-0000-000092870000}"/>
    <cellStyle name="Normal 2 5 2 9 5" xfId="34707" xr:uid="{00000000-0005-0000-0000-000093870000}"/>
    <cellStyle name="Normal 2 5 2 9 6" xfId="34708" xr:uid="{00000000-0005-0000-0000-000094870000}"/>
    <cellStyle name="Normal 2 5 20" xfId="34709" xr:uid="{00000000-0005-0000-0000-000095870000}"/>
    <cellStyle name="Normal 2 5 20 2" xfId="34710" xr:uid="{00000000-0005-0000-0000-000096870000}"/>
    <cellStyle name="Normal 2 5 21" xfId="34711" xr:uid="{00000000-0005-0000-0000-000097870000}"/>
    <cellStyle name="Normal 2 5 21 2" xfId="34712" xr:uid="{00000000-0005-0000-0000-000098870000}"/>
    <cellStyle name="Normal 2 5 22" xfId="34713" xr:uid="{00000000-0005-0000-0000-000099870000}"/>
    <cellStyle name="Normal 2 5 23" xfId="34714" xr:uid="{00000000-0005-0000-0000-00009A870000}"/>
    <cellStyle name="Normal 2 5 24" xfId="34715" xr:uid="{00000000-0005-0000-0000-00009B870000}"/>
    <cellStyle name="Normal 2 5 25" xfId="34716" xr:uid="{00000000-0005-0000-0000-00009C870000}"/>
    <cellStyle name="Normal 2 5 26" xfId="34717" xr:uid="{00000000-0005-0000-0000-00009D870000}"/>
    <cellStyle name="Normal 2 5 26 2" xfId="34718" xr:uid="{00000000-0005-0000-0000-00009E870000}"/>
    <cellStyle name="Normal 2 5 27" xfId="34719" xr:uid="{00000000-0005-0000-0000-00009F870000}"/>
    <cellStyle name="Normal 2 5 27 2" xfId="34720" xr:uid="{00000000-0005-0000-0000-0000A0870000}"/>
    <cellStyle name="Normal 2 5 28" xfId="34721" xr:uid="{00000000-0005-0000-0000-0000A1870000}"/>
    <cellStyle name="Normal 2 5 29" xfId="34722" xr:uid="{00000000-0005-0000-0000-0000A2870000}"/>
    <cellStyle name="Normal 2 5 3" xfId="34723" xr:uid="{00000000-0005-0000-0000-0000A3870000}"/>
    <cellStyle name="Normal 2 5 3 10" xfId="34724" xr:uid="{00000000-0005-0000-0000-0000A4870000}"/>
    <cellStyle name="Normal 2 5 3 10 2" xfId="34725" xr:uid="{00000000-0005-0000-0000-0000A5870000}"/>
    <cellStyle name="Normal 2 5 3 11" xfId="34726" xr:uid="{00000000-0005-0000-0000-0000A6870000}"/>
    <cellStyle name="Normal 2 5 3 11 2" xfId="34727" xr:uid="{00000000-0005-0000-0000-0000A7870000}"/>
    <cellStyle name="Normal 2 5 3 12" xfId="34728" xr:uid="{00000000-0005-0000-0000-0000A8870000}"/>
    <cellStyle name="Normal 2 5 3 12 2" xfId="34729" xr:uid="{00000000-0005-0000-0000-0000A9870000}"/>
    <cellStyle name="Normal 2 5 3 13" xfId="34730" xr:uid="{00000000-0005-0000-0000-0000AA870000}"/>
    <cellStyle name="Normal 2 5 3 14" xfId="34731" xr:uid="{00000000-0005-0000-0000-0000AB870000}"/>
    <cellStyle name="Normal 2 5 3 15" xfId="34732" xr:uid="{00000000-0005-0000-0000-0000AC870000}"/>
    <cellStyle name="Normal 2 5 3 16" xfId="34733" xr:uid="{00000000-0005-0000-0000-0000AD870000}"/>
    <cellStyle name="Normal 2 5 3 17" xfId="34734" xr:uid="{00000000-0005-0000-0000-0000AE870000}"/>
    <cellStyle name="Normal 2 5 3 18" xfId="34735" xr:uid="{00000000-0005-0000-0000-0000AF870000}"/>
    <cellStyle name="Normal 2 5 3 19" xfId="34736" xr:uid="{00000000-0005-0000-0000-0000B0870000}"/>
    <cellStyle name="Normal 2 5 3 2" xfId="34737" xr:uid="{00000000-0005-0000-0000-0000B1870000}"/>
    <cellStyle name="Normal 2 5 3 20" xfId="34738" xr:uid="{00000000-0005-0000-0000-0000B2870000}"/>
    <cellStyle name="Normal 2 5 3 21" xfId="34739" xr:uid="{00000000-0005-0000-0000-0000B3870000}"/>
    <cellStyle name="Normal 2 5 3 3" xfId="34740" xr:uid="{00000000-0005-0000-0000-0000B4870000}"/>
    <cellStyle name="Normal 2 5 3 3 2" xfId="34741" xr:uid="{00000000-0005-0000-0000-0000B5870000}"/>
    <cellStyle name="Normal 2 5 3 4" xfId="34742" xr:uid="{00000000-0005-0000-0000-0000B6870000}"/>
    <cellStyle name="Normal 2 5 3 5" xfId="34743" xr:uid="{00000000-0005-0000-0000-0000B7870000}"/>
    <cellStyle name="Normal 2 5 3 6" xfId="34744" xr:uid="{00000000-0005-0000-0000-0000B8870000}"/>
    <cellStyle name="Normal 2 5 3 7" xfId="34745" xr:uid="{00000000-0005-0000-0000-0000B9870000}"/>
    <cellStyle name="Normal 2 5 3 8" xfId="34746" xr:uid="{00000000-0005-0000-0000-0000BA870000}"/>
    <cellStyle name="Normal 2 5 3 8 2" xfId="34747" xr:uid="{00000000-0005-0000-0000-0000BB870000}"/>
    <cellStyle name="Normal 2 5 3 9" xfId="34748" xr:uid="{00000000-0005-0000-0000-0000BC870000}"/>
    <cellStyle name="Normal 2 5 3 9 2" xfId="34749" xr:uid="{00000000-0005-0000-0000-0000BD870000}"/>
    <cellStyle name="Normal 2 5 30" xfId="34750" xr:uid="{00000000-0005-0000-0000-0000BE870000}"/>
    <cellStyle name="Normal 2 5 31" xfId="34751" xr:uid="{00000000-0005-0000-0000-0000BF870000}"/>
    <cellStyle name="Normal 2 5 32" xfId="34752" xr:uid="{00000000-0005-0000-0000-0000C0870000}"/>
    <cellStyle name="Normal 2 5 4" xfId="34753" xr:uid="{00000000-0005-0000-0000-0000C1870000}"/>
    <cellStyle name="Normal 2 5 4 10" xfId="34754" xr:uid="{00000000-0005-0000-0000-0000C2870000}"/>
    <cellStyle name="Normal 2 5 4 11" xfId="34755" xr:uid="{00000000-0005-0000-0000-0000C3870000}"/>
    <cellStyle name="Normal 2 5 4 12" xfId="34756" xr:uid="{00000000-0005-0000-0000-0000C4870000}"/>
    <cellStyle name="Normal 2 5 4 13" xfId="34757" xr:uid="{00000000-0005-0000-0000-0000C5870000}"/>
    <cellStyle name="Normal 2 5 4 14" xfId="34758" xr:uid="{00000000-0005-0000-0000-0000C6870000}"/>
    <cellStyle name="Normal 2 5 4 15" xfId="34759" xr:uid="{00000000-0005-0000-0000-0000C7870000}"/>
    <cellStyle name="Normal 2 5 4 16" xfId="34760" xr:uid="{00000000-0005-0000-0000-0000C8870000}"/>
    <cellStyle name="Normal 2 5 4 17" xfId="34761" xr:uid="{00000000-0005-0000-0000-0000C9870000}"/>
    <cellStyle name="Normal 2 5 4 18" xfId="34762" xr:uid="{00000000-0005-0000-0000-0000CA870000}"/>
    <cellStyle name="Normal 2 5 4 19" xfId="34763" xr:uid="{00000000-0005-0000-0000-0000CB870000}"/>
    <cellStyle name="Normal 2 5 4 2" xfId="34764" xr:uid="{00000000-0005-0000-0000-0000CC870000}"/>
    <cellStyle name="Normal 2 5 4 2 2" xfId="34765" xr:uid="{00000000-0005-0000-0000-0000CD870000}"/>
    <cellStyle name="Normal 2 5 4 2 2 2" xfId="34766" xr:uid="{00000000-0005-0000-0000-0000CE870000}"/>
    <cellStyle name="Normal 2 5 4 20" xfId="34767" xr:uid="{00000000-0005-0000-0000-0000CF870000}"/>
    <cellStyle name="Normal 2 5 4 21" xfId="34768" xr:uid="{00000000-0005-0000-0000-0000D0870000}"/>
    <cellStyle name="Normal 2 5 4 3" xfId="34769" xr:uid="{00000000-0005-0000-0000-0000D1870000}"/>
    <cellStyle name="Normal 2 5 4 3 2" xfId="34770" xr:uid="{00000000-0005-0000-0000-0000D2870000}"/>
    <cellStyle name="Normal 2 5 4 4" xfId="34771" xr:uid="{00000000-0005-0000-0000-0000D3870000}"/>
    <cellStyle name="Normal 2 5 4 4 2" xfId="34772" xr:uid="{00000000-0005-0000-0000-0000D4870000}"/>
    <cellStyle name="Normal 2 5 4 5" xfId="34773" xr:uid="{00000000-0005-0000-0000-0000D5870000}"/>
    <cellStyle name="Normal 2 5 4 5 2" xfId="34774" xr:uid="{00000000-0005-0000-0000-0000D6870000}"/>
    <cellStyle name="Normal 2 5 4 6" xfId="34775" xr:uid="{00000000-0005-0000-0000-0000D7870000}"/>
    <cellStyle name="Normal 2 5 4 6 2" xfId="34776" xr:uid="{00000000-0005-0000-0000-0000D8870000}"/>
    <cellStyle name="Normal 2 5 4 7" xfId="34777" xr:uid="{00000000-0005-0000-0000-0000D9870000}"/>
    <cellStyle name="Normal 2 5 4 8" xfId="34778" xr:uid="{00000000-0005-0000-0000-0000DA870000}"/>
    <cellStyle name="Normal 2 5 4 9" xfId="34779" xr:uid="{00000000-0005-0000-0000-0000DB870000}"/>
    <cellStyle name="Normal 2 5 5" xfId="34780" xr:uid="{00000000-0005-0000-0000-0000DC870000}"/>
    <cellStyle name="Normal 2 5 5 10" xfId="34781" xr:uid="{00000000-0005-0000-0000-0000DD870000}"/>
    <cellStyle name="Normal 2 5 5 11" xfId="34782" xr:uid="{00000000-0005-0000-0000-0000DE870000}"/>
    <cellStyle name="Normal 2 5 5 12" xfId="34783" xr:uid="{00000000-0005-0000-0000-0000DF870000}"/>
    <cellStyle name="Normal 2 5 5 13" xfId="34784" xr:uid="{00000000-0005-0000-0000-0000E0870000}"/>
    <cellStyle name="Normal 2 5 5 14" xfId="34785" xr:uid="{00000000-0005-0000-0000-0000E1870000}"/>
    <cellStyle name="Normal 2 5 5 15" xfId="34786" xr:uid="{00000000-0005-0000-0000-0000E2870000}"/>
    <cellStyle name="Normal 2 5 5 16" xfId="34787" xr:uid="{00000000-0005-0000-0000-0000E3870000}"/>
    <cellStyle name="Normal 2 5 5 17" xfId="34788" xr:uid="{00000000-0005-0000-0000-0000E4870000}"/>
    <cellStyle name="Normal 2 5 5 18" xfId="34789" xr:uid="{00000000-0005-0000-0000-0000E5870000}"/>
    <cellStyle name="Normal 2 5 5 19" xfId="34790" xr:uid="{00000000-0005-0000-0000-0000E6870000}"/>
    <cellStyle name="Normal 2 5 5 2" xfId="34791" xr:uid="{00000000-0005-0000-0000-0000E7870000}"/>
    <cellStyle name="Normal 2 5 5 2 2" xfId="34792" xr:uid="{00000000-0005-0000-0000-0000E8870000}"/>
    <cellStyle name="Normal 2 5 5 2 2 2" xfId="34793" xr:uid="{00000000-0005-0000-0000-0000E9870000}"/>
    <cellStyle name="Normal 2 5 5 20" xfId="34794" xr:uid="{00000000-0005-0000-0000-0000EA870000}"/>
    <cellStyle name="Normal 2 5 5 21" xfId="34795" xr:uid="{00000000-0005-0000-0000-0000EB870000}"/>
    <cellStyle name="Normal 2 5 5 3" xfId="34796" xr:uid="{00000000-0005-0000-0000-0000EC870000}"/>
    <cellStyle name="Normal 2 5 5 3 2" xfId="34797" xr:uid="{00000000-0005-0000-0000-0000ED870000}"/>
    <cellStyle name="Normal 2 5 5 4" xfId="34798" xr:uid="{00000000-0005-0000-0000-0000EE870000}"/>
    <cellStyle name="Normal 2 5 5 4 2" xfId="34799" xr:uid="{00000000-0005-0000-0000-0000EF870000}"/>
    <cellStyle name="Normal 2 5 5 5" xfId="34800" xr:uid="{00000000-0005-0000-0000-0000F0870000}"/>
    <cellStyle name="Normal 2 5 5 5 2" xfId="34801" xr:uid="{00000000-0005-0000-0000-0000F1870000}"/>
    <cellStyle name="Normal 2 5 5 6" xfId="34802" xr:uid="{00000000-0005-0000-0000-0000F2870000}"/>
    <cellStyle name="Normal 2 5 5 6 2" xfId="34803" xr:uid="{00000000-0005-0000-0000-0000F3870000}"/>
    <cellStyle name="Normal 2 5 5 7" xfId="34804" xr:uid="{00000000-0005-0000-0000-0000F4870000}"/>
    <cellStyle name="Normal 2 5 5 8" xfId="34805" xr:uid="{00000000-0005-0000-0000-0000F5870000}"/>
    <cellStyle name="Normal 2 5 5 9" xfId="34806" xr:uid="{00000000-0005-0000-0000-0000F6870000}"/>
    <cellStyle name="Normal 2 5 6" xfId="34807" xr:uid="{00000000-0005-0000-0000-0000F7870000}"/>
    <cellStyle name="Normal 2 5 6 10" xfId="34808" xr:uid="{00000000-0005-0000-0000-0000F8870000}"/>
    <cellStyle name="Normal 2 5 6 11" xfId="34809" xr:uid="{00000000-0005-0000-0000-0000F9870000}"/>
    <cellStyle name="Normal 2 5 6 12" xfId="34810" xr:uid="{00000000-0005-0000-0000-0000FA870000}"/>
    <cellStyle name="Normal 2 5 6 13" xfId="34811" xr:uid="{00000000-0005-0000-0000-0000FB870000}"/>
    <cellStyle name="Normal 2 5 6 14" xfId="34812" xr:uid="{00000000-0005-0000-0000-0000FC870000}"/>
    <cellStyle name="Normal 2 5 6 15" xfId="34813" xr:uid="{00000000-0005-0000-0000-0000FD870000}"/>
    <cellStyle name="Normal 2 5 6 16" xfId="34814" xr:uid="{00000000-0005-0000-0000-0000FE870000}"/>
    <cellStyle name="Normal 2 5 6 17" xfId="34815" xr:uid="{00000000-0005-0000-0000-0000FF870000}"/>
    <cellStyle name="Normal 2 5 6 18" xfId="34816" xr:uid="{00000000-0005-0000-0000-000000880000}"/>
    <cellStyle name="Normal 2 5 6 19" xfId="34817" xr:uid="{00000000-0005-0000-0000-000001880000}"/>
    <cellStyle name="Normal 2 5 6 2" xfId="34818" xr:uid="{00000000-0005-0000-0000-000002880000}"/>
    <cellStyle name="Normal 2 5 6 2 2" xfId="34819" xr:uid="{00000000-0005-0000-0000-000003880000}"/>
    <cellStyle name="Normal 2 5 6 2 2 2" xfId="34820" xr:uid="{00000000-0005-0000-0000-000004880000}"/>
    <cellStyle name="Normal 2 5 6 20" xfId="34821" xr:uid="{00000000-0005-0000-0000-000005880000}"/>
    <cellStyle name="Normal 2 5 6 21" xfId="34822" xr:uid="{00000000-0005-0000-0000-000006880000}"/>
    <cellStyle name="Normal 2 5 6 3" xfId="34823" xr:uid="{00000000-0005-0000-0000-000007880000}"/>
    <cellStyle name="Normal 2 5 6 3 2" xfId="34824" xr:uid="{00000000-0005-0000-0000-000008880000}"/>
    <cellStyle name="Normal 2 5 6 4" xfId="34825" xr:uid="{00000000-0005-0000-0000-000009880000}"/>
    <cellStyle name="Normal 2 5 6 4 2" xfId="34826" xr:uid="{00000000-0005-0000-0000-00000A880000}"/>
    <cellStyle name="Normal 2 5 6 5" xfId="34827" xr:uid="{00000000-0005-0000-0000-00000B880000}"/>
    <cellStyle name="Normal 2 5 6 5 2" xfId="34828" xr:uid="{00000000-0005-0000-0000-00000C880000}"/>
    <cellStyle name="Normal 2 5 6 6" xfId="34829" xr:uid="{00000000-0005-0000-0000-00000D880000}"/>
    <cellStyle name="Normal 2 5 6 6 2" xfId="34830" xr:uid="{00000000-0005-0000-0000-00000E880000}"/>
    <cellStyle name="Normal 2 5 6 7" xfId="34831" xr:uid="{00000000-0005-0000-0000-00000F880000}"/>
    <cellStyle name="Normal 2 5 6 8" xfId="34832" xr:uid="{00000000-0005-0000-0000-000010880000}"/>
    <cellStyle name="Normal 2 5 6 9" xfId="34833" xr:uid="{00000000-0005-0000-0000-000011880000}"/>
    <cellStyle name="Normal 2 5 7" xfId="34834" xr:uid="{00000000-0005-0000-0000-000012880000}"/>
    <cellStyle name="Normal 2 5 7 10" xfId="34835" xr:uid="{00000000-0005-0000-0000-000013880000}"/>
    <cellStyle name="Normal 2 5 7 11" xfId="34836" xr:uid="{00000000-0005-0000-0000-000014880000}"/>
    <cellStyle name="Normal 2 5 7 12" xfId="34837" xr:uid="{00000000-0005-0000-0000-000015880000}"/>
    <cellStyle name="Normal 2 5 7 13" xfId="34838" xr:uid="{00000000-0005-0000-0000-000016880000}"/>
    <cellStyle name="Normal 2 5 7 14" xfId="34839" xr:uid="{00000000-0005-0000-0000-000017880000}"/>
    <cellStyle name="Normal 2 5 7 15" xfId="34840" xr:uid="{00000000-0005-0000-0000-000018880000}"/>
    <cellStyle name="Normal 2 5 7 16" xfId="34841" xr:uid="{00000000-0005-0000-0000-000019880000}"/>
    <cellStyle name="Normal 2 5 7 17" xfId="34842" xr:uid="{00000000-0005-0000-0000-00001A880000}"/>
    <cellStyle name="Normal 2 5 7 18" xfId="34843" xr:uid="{00000000-0005-0000-0000-00001B880000}"/>
    <cellStyle name="Normal 2 5 7 19" xfId="34844" xr:uid="{00000000-0005-0000-0000-00001C880000}"/>
    <cellStyle name="Normal 2 5 7 2" xfId="34845" xr:uid="{00000000-0005-0000-0000-00001D880000}"/>
    <cellStyle name="Normal 2 5 7 2 2" xfId="34846" xr:uid="{00000000-0005-0000-0000-00001E880000}"/>
    <cellStyle name="Normal 2 5 7 2 2 2" xfId="34847" xr:uid="{00000000-0005-0000-0000-00001F880000}"/>
    <cellStyle name="Normal 2 5 7 20" xfId="34848" xr:uid="{00000000-0005-0000-0000-000020880000}"/>
    <cellStyle name="Normal 2 5 7 21" xfId="34849" xr:uid="{00000000-0005-0000-0000-000021880000}"/>
    <cellStyle name="Normal 2 5 7 3" xfId="34850" xr:uid="{00000000-0005-0000-0000-000022880000}"/>
    <cellStyle name="Normal 2 5 7 3 2" xfId="34851" xr:uid="{00000000-0005-0000-0000-000023880000}"/>
    <cellStyle name="Normal 2 5 7 4" xfId="34852" xr:uid="{00000000-0005-0000-0000-000024880000}"/>
    <cellStyle name="Normal 2 5 7 4 2" xfId="34853" xr:uid="{00000000-0005-0000-0000-000025880000}"/>
    <cellStyle name="Normal 2 5 7 5" xfId="34854" xr:uid="{00000000-0005-0000-0000-000026880000}"/>
    <cellStyle name="Normal 2 5 7 5 2" xfId="34855" xr:uid="{00000000-0005-0000-0000-000027880000}"/>
    <cellStyle name="Normal 2 5 7 6" xfId="34856" xr:uid="{00000000-0005-0000-0000-000028880000}"/>
    <cellStyle name="Normal 2 5 7 6 2" xfId="34857" xr:uid="{00000000-0005-0000-0000-000029880000}"/>
    <cellStyle name="Normal 2 5 7 7" xfId="34858" xr:uid="{00000000-0005-0000-0000-00002A880000}"/>
    <cellStyle name="Normal 2 5 7 8" xfId="34859" xr:uid="{00000000-0005-0000-0000-00002B880000}"/>
    <cellStyle name="Normal 2 5 7 9" xfId="34860" xr:uid="{00000000-0005-0000-0000-00002C880000}"/>
    <cellStyle name="Normal 2 5 8" xfId="34861" xr:uid="{00000000-0005-0000-0000-00002D880000}"/>
    <cellStyle name="Normal 2 5 8 10" xfId="34862" xr:uid="{00000000-0005-0000-0000-00002E880000}"/>
    <cellStyle name="Normal 2 5 8 11" xfId="34863" xr:uid="{00000000-0005-0000-0000-00002F880000}"/>
    <cellStyle name="Normal 2 5 8 12" xfId="34864" xr:uid="{00000000-0005-0000-0000-000030880000}"/>
    <cellStyle name="Normal 2 5 8 13" xfId="34865" xr:uid="{00000000-0005-0000-0000-000031880000}"/>
    <cellStyle name="Normal 2 5 8 14" xfId="34866" xr:uid="{00000000-0005-0000-0000-000032880000}"/>
    <cellStyle name="Normal 2 5 8 15" xfId="34867" xr:uid="{00000000-0005-0000-0000-000033880000}"/>
    <cellStyle name="Normal 2 5 8 16" xfId="34868" xr:uid="{00000000-0005-0000-0000-000034880000}"/>
    <cellStyle name="Normal 2 5 8 17" xfId="34869" xr:uid="{00000000-0005-0000-0000-000035880000}"/>
    <cellStyle name="Normal 2 5 8 18" xfId="34870" xr:uid="{00000000-0005-0000-0000-000036880000}"/>
    <cellStyle name="Normal 2 5 8 19" xfId="34871" xr:uid="{00000000-0005-0000-0000-000037880000}"/>
    <cellStyle name="Normal 2 5 8 2" xfId="34872" xr:uid="{00000000-0005-0000-0000-000038880000}"/>
    <cellStyle name="Normal 2 5 8 2 2" xfId="34873" xr:uid="{00000000-0005-0000-0000-000039880000}"/>
    <cellStyle name="Normal 2 5 8 2 2 2" xfId="34874" xr:uid="{00000000-0005-0000-0000-00003A880000}"/>
    <cellStyle name="Normal 2 5 8 20" xfId="34875" xr:uid="{00000000-0005-0000-0000-00003B880000}"/>
    <cellStyle name="Normal 2 5 8 21" xfId="34876" xr:uid="{00000000-0005-0000-0000-00003C880000}"/>
    <cellStyle name="Normal 2 5 8 3" xfId="34877" xr:uid="{00000000-0005-0000-0000-00003D880000}"/>
    <cellStyle name="Normal 2 5 8 3 2" xfId="34878" xr:uid="{00000000-0005-0000-0000-00003E880000}"/>
    <cellStyle name="Normal 2 5 8 4" xfId="34879" xr:uid="{00000000-0005-0000-0000-00003F880000}"/>
    <cellStyle name="Normal 2 5 8 4 2" xfId="34880" xr:uid="{00000000-0005-0000-0000-000040880000}"/>
    <cellStyle name="Normal 2 5 8 5" xfId="34881" xr:uid="{00000000-0005-0000-0000-000041880000}"/>
    <cellStyle name="Normal 2 5 8 5 2" xfId="34882" xr:uid="{00000000-0005-0000-0000-000042880000}"/>
    <cellStyle name="Normal 2 5 8 6" xfId="34883" xr:uid="{00000000-0005-0000-0000-000043880000}"/>
    <cellStyle name="Normal 2 5 8 6 2" xfId="34884" xr:uid="{00000000-0005-0000-0000-000044880000}"/>
    <cellStyle name="Normal 2 5 8 7" xfId="34885" xr:uid="{00000000-0005-0000-0000-000045880000}"/>
    <cellStyle name="Normal 2 5 8 8" xfId="34886" xr:uid="{00000000-0005-0000-0000-000046880000}"/>
    <cellStyle name="Normal 2 5 8 9" xfId="34887" xr:uid="{00000000-0005-0000-0000-000047880000}"/>
    <cellStyle name="Normal 2 5 9" xfId="34888" xr:uid="{00000000-0005-0000-0000-000048880000}"/>
    <cellStyle name="Normal 2 5 9 10" xfId="34889" xr:uid="{00000000-0005-0000-0000-000049880000}"/>
    <cellStyle name="Normal 2 5 9 11" xfId="34890" xr:uid="{00000000-0005-0000-0000-00004A880000}"/>
    <cellStyle name="Normal 2 5 9 12" xfId="34891" xr:uid="{00000000-0005-0000-0000-00004B880000}"/>
    <cellStyle name="Normal 2 5 9 13" xfId="34892" xr:uid="{00000000-0005-0000-0000-00004C880000}"/>
    <cellStyle name="Normal 2 5 9 14" xfId="34893" xr:uid="{00000000-0005-0000-0000-00004D880000}"/>
    <cellStyle name="Normal 2 5 9 15" xfId="34894" xr:uid="{00000000-0005-0000-0000-00004E880000}"/>
    <cellStyle name="Normal 2 5 9 16" xfId="34895" xr:uid="{00000000-0005-0000-0000-00004F880000}"/>
    <cellStyle name="Normal 2 5 9 17" xfId="34896" xr:uid="{00000000-0005-0000-0000-000050880000}"/>
    <cellStyle name="Normal 2 5 9 18" xfId="34897" xr:uid="{00000000-0005-0000-0000-000051880000}"/>
    <cellStyle name="Normal 2 5 9 19" xfId="34898" xr:uid="{00000000-0005-0000-0000-000052880000}"/>
    <cellStyle name="Normal 2 5 9 2" xfId="34899" xr:uid="{00000000-0005-0000-0000-000053880000}"/>
    <cellStyle name="Normal 2 5 9 2 2" xfId="34900" xr:uid="{00000000-0005-0000-0000-000054880000}"/>
    <cellStyle name="Normal 2 5 9 2 2 2" xfId="34901" xr:uid="{00000000-0005-0000-0000-000055880000}"/>
    <cellStyle name="Normal 2 5 9 20" xfId="34902" xr:uid="{00000000-0005-0000-0000-000056880000}"/>
    <cellStyle name="Normal 2 5 9 21" xfId="34903" xr:uid="{00000000-0005-0000-0000-000057880000}"/>
    <cellStyle name="Normal 2 5 9 3" xfId="34904" xr:uid="{00000000-0005-0000-0000-000058880000}"/>
    <cellStyle name="Normal 2 5 9 3 2" xfId="34905" xr:uid="{00000000-0005-0000-0000-000059880000}"/>
    <cellStyle name="Normal 2 5 9 4" xfId="34906" xr:uid="{00000000-0005-0000-0000-00005A880000}"/>
    <cellStyle name="Normal 2 5 9 4 2" xfId="34907" xr:uid="{00000000-0005-0000-0000-00005B880000}"/>
    <cellStyle name="Normal 2 5 9 5" xfId="34908" xr:uid="{00000000-0005-0000-0000-00005C880000}"/>
    <cellStyle name="Normal 2 5 9 5 2" xfId="34909" xr:uid="{00000000-0005-0000-0000-00005D880000}"/>
    <cellStyle name="Normal 2 5 9 6" xfId="34910" xr:uid="{00000000-0005-0000-0000-00005E880000}"/>
    <cellStyle name="Normal 2 5 9 6 2" xfId="34911" xr:uid="{00000000-0005-0000-0000-00005F880000}"/>
    <cellStyle name="Normal 2 5 9 7" xfId="34912" xr:uid="{00000000-0005-0000-0000-000060880000}"/>
    <cellStyle name="Normal 2 5 9 8" xfId="34913" xr:uid="{00000000-0005-0000-0000-000061880000}"/>
    <cellStyle name="Normal 2 5 9 9" xfId="34914" xr:uid="{00000000-0005-0000-0000-000062880000}"/>
    <cellStyle name="Normal 2 50" xfId="34915" xr:uid="{00000000-0005-0000-0000-000063880000}"/>
    <cellStyle name="Normal 2 50 2" xfId="34916" xr:uid="{00000000-0005-0000-0000-000064880000}"/>
    <cellStyle name="Normal 2 50 2 2" xfId="34917" xr:uid="{00000000-0005-0000-0000-000065880000}"/>
    <cellStyle name="Normal 2 50 2 3" xfId="34918" xr:uid="{00000000-0005-0000-0000-000066880000}"/>
    <cellStyle name="Normal 2 50 3" xfId="34919" xr:uid="{00000000-0005-0000-0000-000067880000}"/>
    <cellStyle name="Normal 2 50 4" xfId="34920" xr:uid="{00000000-0005-0000-0000-000068880000}"/>
    <cellStyle name="Normal 2 50 5" xfId="34921" xr:uid="{00000000-0005-0000-0000-000069880000}"/>
    <cellStyle name="Normal 2 50 6" xfId="34922" xr:uid="{00000000-0005-0000-0000-00006A880000}"/>
    <cellStyle name="Normal 2 51" xfId="34923" xr:uid="{00000000-0005-0000-0000-00006B880000}"/>
    <cellStyle name="Normal 2 51 2" xfId="34924" xr:uid="{00000000-0005-0000-0000-00006C880000}"/>
    <cellStyle name="Normal 2 51 2 2" xfId="34925" xr:uid="{00000000-0005-0000-0000-00006D880000}"/>
    <cellStyle name="Normal 2 51 2 3" xfId="34926" xr:uid="{00000000-0005-0000-0000-00006E880000}"/>
    <cellStyle name="Normal 2 51 3" xfId="34927" xr:uid="{00000000-0005-0000-0000-00006F880000}"/>
    <cellStyle name="Normal 2 51 4" xfId="34928" xr:uid="{00000000-0005-0000-0000-000070880000}"/>
    <cellStyle name="Normal 2 51 5" xfId="34929" xr:uid="{00000000-0005-0000-0000-000071880000}"/>
    <cellStyle name="Normal 2 51 6" xfId="34930" xr:uid="{00000000-0005-0000-0000-000072880000}"/>
    <cellStyle name="Normal 2 52" xfId="34931" xr:uid="{00000000-0005-0000-0000-000073880000}"/>
    <cellStyle name="Normal 2 52 2" xfId="34932" xr:uid="{00000000-0005-0000-0000-000074880000}"/>
    <cellStyle name="Normal 2 52 2 2" xfId="34933" xr:uid="{00000000-0005-0000-0000-000075880000}"/>
    <cellStyle name="Normal 2 52 2 3" xfId="34934" xr:uid="{00000000-0005-0000-0000-000076880000}"/>
    <cellStyle name="Normal 2 52 3" xfId="34935" xr:uid="{00000000-0005-0000-0000-000077880000}"/>
    <cellStyle name="Normal 2 52 4" xfId="34936" xr:uid="{00000000-0005-0000-0000-000078880000}"/>
    <cellStyle name="Normal 2 52 5" xfId="34937" xr:uid="{00000000-0005-0000-0000-000079880000}"/>
    <cellStyle name="Normal 2 52 6" xfId="34938" xr:uid="{00000000-0005-0000-0000-00007A880000}"/>
    <cellStyle name="Normal 2 53" xfId="34939" xr:uid="{00000000-0005-0000-0000-00007B880000}"/>
    <cellStyle name="Normal 2 53 2" xfId="34940" xr:uid="{00000000-0005-0000-0000-00007C880000}"/>
    <cellStyle name="Normal 2 53 2 2" xfId="34941" xr:uid="{00000000-0005-0000-0000-00007D880000}"/>
    <cellStyle name="Normal 2 53 2 3" xfId="34942" xr:uid="{00000000-0005-0000-0000-00007E880000}"/>
    <cellStyle name="Normal 2 53 3" xfId="34943" xr:uid="{00000000-0005-0000-0000-00007F880000}"/>
    <cellStyle name="Normal 2 53 4" xfId="34944" xr:uid="{00000000-0005-0000-0000-000080880000}"/>
    <cellStyle name="Normal 2 53 5" xfId="34945" xr:uid="{00000000-0005-0000-0000-000081880000}"/>
    <cellStyle name="Normal 2 53 6" xfId="34946" xr:uid="{00000000-0005-0000-0000-000082880000}"/>
    <cellStyle name="Normal 2 54" xfId="34947" xr:uid="{00000000-0005-0000-0000-000083880000}"/>
    <cellStyle name="Normal 2 54 2" xfId="34948" xr:uid="{00000000-0005-0000-0000-000084880000}"/>
    <cellStyle name="Normal 2 54 2 2" xfId="34949" xr:uid="{00000000-0005-0000-0000-000085880000}"/>
    <cellStyle name="Normal 2 54 2 3" xfId="34950" xr:uid="{00000000-0005-0000-0000-000086880000}"/>
    <cellStyle name="Normal 2 54 3" xfId="34951" xr:uid="{00000000-0005-0000-0000-000087880000}"/>
    <cellStyle name="Normal 2 54 4" xfId="34952" xr:uid="{00000000-0005-0000-0000-000088880000}"/>
    <cellStyle name="Normal 2 54 5" xfId="34953" xr:uid="{00000000-0005-0000-0000-000089880000}"/>
    <cellStyle name="Normal 2 54 6" xfId="34954" xr:uid="{00000000-0005-0000-0000-00008A880000}"/>
    <cellStyle name="Normal 2 55" xfId="34955" xr:uid="{00000000-0005-0000-0000-00008B880000}"/>
    <cellStyle name="Normal 2 55 2" xfId="34956" xr:uid="{00000000-0005-0000-0000-00008C880000}"/>
    <cellStyle name="Normal 2 55 2 2" xfId="34957" xr:uid="{00000000-0005-0000-0000-00008D880000}"/>
    <cellStyle name="Normal 2 55 2 3" xfId="34958" xr:uid="{00000000-0005-0000-0000-00008E880000}"/>
    <cellStyle name="Normal 2 55 3" xfId="34959" xr:uid="{00000000-0005-0000-0000-00008F880000}"/>
    <cellStyle name="Normal 2 55 4" xfId="34960" xr:uid="{00000000-0005-0000-0000-000090880000}"/>
    <cellStyle name="Normal 2 55 5" xfId="34961" xr:uid="{00000000-0005-0000-0000-000091880000}"/>
    <cellStyle name="Normal 2 55 6" xfId="34962" xr:uid="{00000000-0005-0000-0000-000092880000}"/>
    <cellStyle name="Normal 2 56" xfId="34963" xr:uid="{00000000-0005-0000-0000-000093880000}"/>
    <cellStyle name="Normal 2 56 2" xfId="34964" xr:uid="{00000000-0005-0000-0000-000094880000}"/>
    <cellStyle name="Normal 2 56 2 2" xfId="34965" xr:uid="{00000000-0005-0000-0000-000095880000}"/>
    <cellStyle name="Normal 2 56 2 3" xfId="34966" xr:uid="{00000000-0005-0000-0000-000096880000}"/>
    <cellStyle name="Normal 2 56 3" xfId="34967" xr:uid="{00000000-0005-0000-0000-000097880000}"/>
    <cellStyle name="Normal 2 56 4" xfId="34968" xr:uid="{00000000-0005-0000-0000-000098880000}"/>
    <cellStyle name="Normal 2 56 5" xfId="34969" xr:uid="{00000000-0005-0000-0000-000099880000}"/>
    <cellStyle name="Normal 2 56 6" xfId="34970" xr:uid="{00000000-0005-0000-0000-00009A880000}"/>
    <cellStyle name="Normal 2 57" xfId="34971" xr:uid="{00000000-0005-0000-0000-00009B880000}"/>
    <cellStyle name="Normal 2 57 2" xfId="34972" xr:uid="{00000000-0005-0000-0000-00009C880000}"/>
    <cellStyle name="Normal 2 57 2 2" xfId="34973" xr:uid="{00000000-0005-0000-0000-00009D880000}"/>
    <cellStyle name="Normal 2 57 2 3" xfId="34974" xr:uid="{00000000-0005-0000-0000-00009E880000}"/>
    <cellStyle name="Normal 2 57 3" xfId="34975" xr:uid="{00000000-0005-0000-0000-00009F880000}"/>
    <cellStyle name="Normal 2 57 4" xfId="34976" xr:uid="{00000000-0005-0000-0000-0000A0880000}"/>
    <cellStyle name="Normal 2 57 5" xfId="34977" xr:uid="{00000000-0005-0000-0000-0000A1880000}"/>
    <cellStyle name="Normal 2 57 6" xfId="34978" xr:uid="{00000000-0005-0000-0000-0000A2880000}"/>
    <cellStyle name="Normal 2 58" xfId="34979" xr:uid="{00000000-0005-0000-0000-0000A3880000}"/>
    <cellStyle name="Normal 2 58 2" xfId="34980" xr:uid="{00000000-0005-0000-0000-0000A4880000}"/>
    <cellStyle name="Normal 2 58 2 2" xfId="34981" xr:uid="{00000000-0005-0000-0000-0000A5880000}"/>
    <cellStyle name="Normal 2 58 2 3" xfId="34982" xr:uid="{00000000-0005-0000-0000-0000A6880000}"/>
    <cellStyle name="Normal 2 58 3" xfId="34983" xr:uid="{00000000-0005-0000-0000-0000A7880000}"/>
    <cellStyle name="Normal 2 58 4" xfId="34984" xr:uid="{00000000-0005-0000-0000-0000A8880000}"/>
    <cellStyle name="Normal 2 58 5" xfId="34985" xr:uid="{00000000-0005-0000-0000-0000A9880000}"/>
    <cellStyle name="Normal 2 58 6" xfId="34986" xr:uid="{00000000-0005-0000-0000-0000AA880000}"/>
    <cellStyle name="Normal 2 59" xfId="34987" xr:uid="{00000000-0005-0000-0000-0000AB880000}"/>
    <cellStyle name="Normal 2 59 2" xfId="34988" xr:uid="{00000000-0005-0000-0000-0000AC880000}"/>
    <cellStyle name="Normal 2 59 2 2" xfId="34989" xr:uid="{00000000-0005-0000-0000-0000AD880000}"/>
    <cellStyle name="Normal 2 59 2 3" xfId="34990" xr:uid="{00000000-0005-0000-0000-0000AE880000}"/>
    <cellStyle name="Normal 2 59 3" xfId="34991" xr:uid="{00000000-0005-0000-0000-0000AF880000}"/>
    <cellStyle name="Normal 2 59 4" xfId="34992" xr:uid="{00000000-0005-0000-0000-0000B0880000}"/>
    <cellStyle name="Normal 2 59 5" xfId="34993" xr:uid="{00000000-0005-0000-0000-0000B1880000}"/>
    <cellStyle name="Normal 2 59 6" xfId="34994" xr:uid="{00000000-0005-0000-0000-0000B2880000}"/>
    <cellStyle name="Normal 2 6" xfId="34995" xr:uid="{00000000-0005-0000-0000-0000B3880000}"/>
    <cellStyle name="Normal 2 6 10" xfId="34996" xr:uid="{00000000-0005-0000-0000-0000B4880000}"/>
    <cellStyle name="Normal 2 6 10 10" xfId="34997" xr:uid="{00000000-0005-0000-0000-0000B5880000}"/>
    <cellStyle name="Normal 2 6 10 11" xfId="34998" xr:uid="{00000000-0005-0000-0000-0000B6880000}"/>
    <cellStyle name="Normal 2 6 10 12" xfId="34999" xr:uid="{00000000-0005-0000-0000-0000B7880000}"/>
    <cellStyle name="Normal 2 6 10 13" xfId="35000" xr:uid="{00000000-0005-0000-0000-0000B8880000}"/>
    <cellStyle name="Normal 2 6 10 14" xfId="35001" xr:uid="{00000000-0005-0000-0000-0000B9880000}"/>
    <cellStyle name="Normal 2 6 10 15" xfId="35002" xr:uid="{00000000-0005-0000-0000-0000BA880000}"/>
    <cellStyle name="Normal 2 6 10 16" xfId="35003" xr:uid="{00000000-0005-0000-0000-0000BB880000}"/>
    <cellStyle name="Normal 2 6 10 17" xfId="35004" xr:uid="{00000000-0005-0000-0000-0000BC880000}"/>
    <cellStyle name="Normal 2 6 10 18" xfId="35005" xr:uid="{00000000-0005-0000-0000-0000BD880000}"/>
    <cellStyle name="Normal 2 6 10 19" xfId="35006" xr:uid="{00000000-0005-0000-0000-0000BE880000}"/>
    <cellStyle name="Normal 2 6 10 2" xfId="35007" xr:uid="{00000000-0005-0000-0000-0000BF880000}"/>
    <cellStyle name="Normal 2 6 10 20" xfId="35008" xr:uid="{00000000-0005-0000-0000-0000C0880000}"/>
    <cellStyle name="Normal 2 6 10 21" xfId="35009" xr:uid="{00000000-0005-0000-0000-0000C1880000}"/>
    <cellStyle name="Normal 2 6 10 3" xfId="35010" xr:uid="{00000000-0005-0000-0000-0000C2880000}"/>
    <cellStyle name="Normal 2 6 10 4" xfId="35011" xr:uid="{00000000-0005-0000-0000-0000C3880000}"/>
    <cellStyle name="Normal 2 6 10 5" xfId="35012" xr:uid="{00000000-0005-0000-0000-0000C4880000}"/>
    <cellStyle name="Normal 2 6 10 6" xfId="35013" xr:uid="{00000000-0005-0000-0000-0000C5880000}"/>
    <cellStyle name="Normal 2 6 10 7" xfId="35014" xr:uid="{00000000-0005-0000-0000-0000C6880000}"/>
    <cellStyle name="Normal 2 6 10 8" xfId="35015" xr:uid="{00000000-0005-0000-0000-0000C7880000}"/>
    <cellStyle name="Normal 2 6 10 9" xfId="35016" xr:uid="{00000000-0005-0000-0000-0000C8880000}"/>
    <cellStyle name="Normal 2 6 11" xfId="35017" xr:uid="{00000000-0005-0000-0000-0000C9880000}"/>
    <cellStyle name="Normal 2 6 11 10" xfId="35018" xr:uid="{00000000-0005-0000-0000-0000CA880000}"/>
    <cellStyle name="Normal 2 6 11 11" xfId="35019" xr:uid="{00000000-0005-0000-0000-0000CB880000}"/>
    <cellStyle name="Normal 2 6 11 12" xfId="35020" xr:uid="{00000000-0005-0000-0000-0000CC880000}"/>
    <cellStyle name="Normal 2 6 11 13" xfId="35021" xr:uid="{00000000-0005-0000-0000-0000CD880000}"/>
    <cellStyle name="Normal 2 6 11 14" xfId="35022" xr:uid="{00000000-0005-0000-0000-0000CE880000}"/>
    <cellStyle name="Normal 2 6 11 15" xfId="35023" xr:uid="{00000000-0005-0000-0000-0000CF880000}"/>
    <cellStyle name="Normal 2 6 11 16" xfId="35024" xr:uid="{00000000-0005-0000-0000-0000D0880000}"/>
    <cellStyle name="Normal 2 6 11 17" xfId="35025" xr:uid="{00000000-0005-0000-0000-0000D1880000}"/>
    <cellStyle name="Normal 2 6 11 18" xfId="35026" xr:uid="{00000000-0005-0000-0000-0000D2880000}"/>
    <cellStyle name="Normal 2 6 11 19" xfId="35027" xr:uid="{00000000-0005-0000-0000-0000D3880000}"/>
    <cellStyle name="Normal 2 6 11 2" xfId="35028" xr:uid="{00000000-0005-0000-0000-0000D4880000}"/>
    <cellStyle name="Normal 2 6 11 20" xfId="35029" xr:uid="{00000000-0005-0000-0000-0000D5880000}"/>
    <cellStyle name="Normal 2 6 11 21" xfId="35030" xr:uid="{00000000-0005-0000-0000-0000D6880000}"/>
    <cellStyle name="Normal 2 6 11 3" xfId="35031" xr:uid="{00000000-0005-0000-0000-0000D7880000}"/>
    <cellStyle name="Normal 2 6 11 4" xfId="35032" xr:uid="{00000000-0005-0000-0000-0000D8880000}"/>
    <cellStyle name="Normal 2 6 11 5" xfId="35033" xr:uid="{00000000-0005-0000-0000-0000D9880000}"/>
    <cellStyle name="Normal 2 6 11 6" xfId="35034" xr:uid="{00000000-0005-0000-0000-0000DA880000}"/>
    <cellStyle name="Normal 2 6 11 7" xfId="35035" xr:uid="{00000000-0005-0000-0000-0000DB880000}"/>
    <cellStyle name="Normal 2 6 11 8" xfId="35036" xr:uid="{00000000-0005-0000-0000-0000DC880000}"/>
    <cellStyle name="Normal 2 6 11 9" xfId="35037" xr:uid="{00000000-0005-0000-0000-0000DD880000}"/>
    <cellStyle name="Normal 2 6 12" xfId="35038" xr:uid="{00000000-0005-0000-0000-0000DE880000}"/>
    <cellStyle name="Normal 2 6 12 10" xfId="35039" xr:uid="{00000000-0005-0000-0000-0000DF880000}"/>
    <cellStyle name="Normal 2 6 12 11" xfId="35040" xr:uid="{00000000-0005-0000-0000-0000E0880000}"/>
    <cellStyle name="Normal 2 6 12 12" xfId="35041" xr:uid="{00000000-0005-0000-0000-0000E1880000}"/>
    <cellStyle name="Normal 2 6 12 13" xfId="35042" xr:uid="{00000000-0005-0000-0000-0000E2880000}"/>
    <cellStyle name="Normal 2 6 12 14" xfId="35043" xr:uid="{00000000-0005-0000-0000-0000E3880000}"/>
    <cellStyle name="Normal 2 6 12 15" xfId="35044" xr:uid="{00000000-0005-0000-0000-0000E4880000}"/>
    <cellStyle name="Normal 2 6 12 16" xfId="35045" xr:uid="{00000000-0005-0000-0000-0000E5880000}"/>
    <cellStyle name="Normal 2 6 12 17" xfId="35046" xr:uid="{00000000-0005-0000-0000-0000E6880000}"/>
    <cellStyle name="Normal 2 6 12 18" xfId="35047" xr:uid="{00000000-0005-0000-0000-0000E7880000}"/>
    <cellStyle name="Normal 2 6 12 19" xfId="35048" xr:uid="{00000000-0005-0000-0000-0000E8880000}"/>
    <cellStyle name="Normal 2 6 12 2" xfId="35049" xr:uid="{00000000-0005-0000-0000-0000E9880000}"/>
    <cellStyle name="Normal 2 6 12 20" xfId="35050" xr:uid="{00000000-0005-0000-0000-0000EA880000}"/>
    <cellStyle name="Normal 2 6 12 21" xfId="35051" xr:uid="{00000000-0005-0000-0000-0000EB880000}"/>
    <cellStyle name="Normal 2 6 12 3" xfId="35052" xr:uid="{00000000-0005-0000-0000-0000EC880000}"/>
    <cellStyle name="Normal 2 6 12 4" xfId="35053" xr:uid="{00000000-0005-0000-0000-0000ED880000}"/>
    <cellStyle name="Normal 2 6 12 5" xfId="35054" xr:uid="{00000000-0005-0000-0000-0000EE880000}"/>
    <cellStyle name="Normal 2 6 12 6" xfId="35055" xr:uid="{00000000-0005-0000-0000-0000EF880000}"/>
    <cellStyle name="Normal 2 6 12 7" xfId="35056" xr:uid="{00000000-0005-0000-0000-0000F0880000}"/>
    <cellStyle name="Normal 2 6 12 8" xfId="35057" xr:uid="{00000000-0005-0000-0000-0000F1880000}"/>
    <cellStyle name="Normal 2 6 12 9" xfId="35058" xr:uid="{00000000-0005-0000-0000-0000F2880000}"/>
    <cellStyle name="Normal 2 6 13" xfId="35059" xr:uid="{00000000-0005-0000-0000-0000F3880000}"/>
    <cellStyle name="Normal 2 6 14" xfId="35060" xr:uid="{00000000-0005-0000-0000-0000F4880000}"/>
    <cellStyle name="Normal 2 6 15" xfId="35061" xr:uid="{00000000-0005-0000-0000-0000F5880000}"/>
    <cellStyle name="Normal 2 6 16" xfId="35062" xr:uid="{00000000-0005-0000-0000-0000F6880000}"/>
    <cellStyle name="Normal 2 6 17" xfId="35063" xr:uid="{00000000-0005-0000-0000-0000F7880000}"/>
    <cellStyle name="Normal 2 6 18" xfId="35064" xr:uid="{00000000-0005-0000-0000-0000F8880000}"/>
    <cellStyle name="Normal 2 6 19" xfId="35065" xr:uid="{00000000-0005-0000-0000-0000F9880000}"/>
    <cellStyle name="Normal 2 6 2" xfId="35066" xr:uid="{00000000-0005-0000-0000-0000FA880000}"/>
    <cellStyle name="Normal 2 6 2 10" xfId="35067" xr:uid="{00000000-0005-0000-0000-0000FB880000}"/>
    <cellStyle name="Normal 2 6 2 11" xfId="35068" xr:uid="{00000000-0005-0000-0000-0000FC880000}"/>
    <cellStyle name="Normal 2 6 2 12" xfId="35069" xr:uid="{00000000-0005-0000-0000-0000FD880000}"/>
    <cellStyle name="Normal 2 6 2 13" xfId="35070" xr:uid="{00000000-0005-0000-0000-0000FE880000}"/>
    <cellStyle name="Normal 2 6 2 14" xfId="35071" xr:uid="{00000000-0005-0000-0000-0000FF880000}"/>
    <cellStyle name="Normal 2 6 2 15" xfId="35072" xr:uid="{00000000-0005-0000-0000-000000890000}"/>
    <cellStyle name="Normal 2 6 2 16" xfId="35073" xr:uid="{00000000-0005-0000-0000-000001890000}"/>
    <cellStyle name="Normal 2 6 2 17" xfId="35074" xr:uid="{00000000-0005-0000-0000-000002890000}"/>
    <cellStyle name="Normal 2 6 2 18" xfId="35075" xr:uid="{00000000-0005-0000-0000-000003890000}"/>
    <cellStyle name="Normal 2 6 2 19" xfId="35076" xr:uid="{00000000-0005-0000-0000-000004890000}"/>
    <cellStyle name="Normal 2 6 2 2" xfId="35077" xr:uid="{00000000-0005-0000-0000-000005890000}"/>
    <cellStyle name="Normal 2 6 2 2 2" xfId="35078" xr:uid="{00000000-0005-0000-0000-000006890000}"/>
    <cellStyle name="Normal 2 6 2 2 2 2" xfId="35079" xr:uid="{00000000-0005-0000-0000-000007890000}"/>
    <cellStyle name="Normal 2 6 2 2 3" xfId="35080" xr:uid="{00000000-0005-0000-0000-000008890000}"/>
    <cellStyle name="Normal 2 6 2 20" xfId="35081" xr:uid="{00000000-0005-0000-0000-000009890000}"/>
    <cellStyle name="Normal 2 6 2 21" xfId="35082" xr:uid="{00000000-0005-0000-0000-00000A890000}"/>
    <cellStyle name="Normal 2 6 2 3" xfId="35083" xr:uid="{00000000-0005-0000-0000-00000B890000}"/>
    <cellStyle name="Normal 2 6 2 4" xfId="35084" xr:uid="{00000000-0005-0000-0000-00000C890000}"/>
    <cellStyle name="Normal 2 6 2 5" xfId="35085" xr:uid="{00000000-0005-0000-0000-00000D890000}"/>
    <cellStyle name="Normal 2 6 2 6" xfId="35086" xr:uid="{00000000-0005-0000-0000-00000E890000}"/>
    <cellStyle name="Normal 2 6 2 7" xfId="35087" xr:uid="{00000000-0005-0000-0000-00000F890000}"/>
    <cellStyle name="Normal 2 6 2 8" xfId="35088" xr:uid="{00000000-0005-0000-0000-000010890000}"/>
    <cellStyle name="Normal 2 6 2 9" xfId="35089" xr:uid="{00000000-0005-0000-0000-000011890000}"/>
    <cellStyle name="Normal 2 6 20" xfId="35090" xr:uid="{00000000-0005-0000-0000-000012890000}"/>
    <cellStyle name="Normal 2 6 21" xfId="35091" xr:uid="{00000000-0005-0000-0000-000013890000}"/>
    <cellStyle name="Normal 2 6 22" xfId="35092" xr:uid="{00000000-0005-0000-0000-000014890000}"/>
    <cellStyle name="Normal 2 6 23" xfId="35093" xr:uid="{00000000-0005-0000-0000-000015890000}"/>
    <cellStyle name="Normal 2 6 24" xfId="35094" xr:uid="{00000000-0005-0000-0000-000016890000}"/>
    <cellStyle name="Normal 2 6 25" xfId="35095" xr:uid="{00000000-0005-0000-0000-000017890000}"/>
    <cellStyle name="Normal 2 6 26" xfId="35096" xr:uid="{00000000-0005-0000-0000-000018890000}"/>
    <cellStyle name="Normal 2 6 27" xfId="35097" xr:uid="{00000000-0005-0000-0000-000019890000}"/>
    <cellStyle name="Normal 2 6 28" xfId="35098" xr:uid="{00000000-0005-0000-0000-00001A890000}"/>
    <cellStyle name="Normal 2 6 29" xfId="35099" xr:uid="{00000000-0005-0000-0000-00001B890000}"/>
    <cellStyle name="Normal 2 6 3" xfId="35100" xr:uid="{00000000-0005-0000-0000-00001C890000}"/>
    <cellStyle name="Normal 2 6 3 10" xfId="35101" xr:uid="{00000000-0005-0000-0000-00001D890000}"/>
    <cellStyle name="Normal 2 6 3 11" xfId="35102" xr:uid="{00000000-0005-0000-0000-00001E890000}"/>
    <cellStyle name="Normal 2 6 3 12" xfId="35103" xr:uid="{00000000-0005-0000-0000-00001F890000}"/>
    <cellStyle name="Normal 2 6 3 13" xfId="35104" xr:uid="{00000000-0005-0000-0000-000020890000}"/>
    <cellStyle name="Normal 2 6 3 14" xfId="35105" xr:uid="{00000000-0005-0000-0000-000021890000}"/>
    <cellStyle name="Normal 2 6 3 15" xfId="35106" xr:uid="{00000000-0005-0000-0000-000022890000}"/>
    <cellStyle name="Normal 2 6 3 16" xfId="35107" xr:uid="{00000000-0005-0000-0000-000023890000}"/>
    <cellStyle name="Normal 2 6 3 17" xfId="35108" xr:uid="{00000000-0005-0000-0000-000024890000}"/>
    <cellStyle name="Normal 2 6 3 18" xfId="35109" xr:uid="{00000000-0005-0000-0000-000025890000}"/>
    <cellStyle name="Normal 2 6 3 19" xfId="35110" xr:uid="{00000000-0005-0000-0000-000026890000}"/>
    <cellStyle name="Normal 2 6 3 2" xfId="35111" xr:uid="{00000000-0005-0000-0000-000027890000}"/>
    <cellStyle name="Normal 2 6 3 2 2" xfId="35112" xr:uid="{00000000-0005-0000-0000-000028890000}"/>
    <cellStyle name="Normal 2 6 3 20" xfId="35113" xr:uid="{00000000-0005-0000-0000-000029890000}"/>
    <cellStyle name="Normal 2 6 3 21" xfId="35114" xr:uid="{00000000-0005-0000-0000-00002A890000}"/>
    <cellStyle name="Normal 2 6 3 22" xfId="35115" xr:uid="{00000000-0005-0000-0000-00002B890000}"/>
    <cellStyle name="Normal 2 6 3 3" xfId="35116" xr:uid="{00000000-0005-0000-0000-00002C890000}"/>
    <cellStyle name="Normal 2 6 3 3 2" xfId="35117" xr:uid="{00000000-0005-0000-0000-00002D890000}"/>
    <cellStyle name="Normal 2 6 3 4" xfId="35118" xr:uid="{00000000-0005-0000-0000-00002E890000}"/>
    <cellStyle name="Normal 2 6 3 4 2" xfId="35119" xr:uid="{00000000-0005-0000-0000-00002F890000}"/>
    <cellStyle name="Normal 2 6 3 5" xfId="35120" xr:uid="{00000000-0005-0000-0000-000030890000}"/>
    <cellStyle name="Normal 2 6 3 5 2" xfId="35121" xr:uid="{00000000-0005-0000-0000-000031890000}"/>
    <cellStyle name="Normal 2 6 3 6" xfId="35122" xr:uid="{00000000-0005-0000-0000-000032890000}"/>
    <cellStyle name="Normal 2 6 3 7" xfId="35123" xr:uid="{00000000-0005-0000-0000-000033890000}"/>
    <cellStyle name="Normal 2 6 3 8" xfId="35124" xr:uid="{00000000-0005-0000-0000-000034890000}"/>
    <cellStyle name="Normal 2 6 3 9" xfId="35125" xr:uid="{00000000-0005-0000-0000-000035890000}"/>
    <cellStyle name="Normal 2 6 30" xfId="35126" xr:uid="{00000000-0005-0000-0000-000036890000}"/>
    <cellStyle name="Normal 2 6 31" xfId="35127" xr:uid="{00000000-0005-0000-0000-000037890000}"/>
    <cellStyle name="Normal 2 6 32" xfId="35128" xr:uid="{00000000-0005-0000-0000-000038890000}"/>
    <cellStyle name="Normal 2 6 4" xfId="35129" xr:uid="{00000000-0005-0000-0000-000039890000}"/>
    <cellStyle name="Normal 2 6 4 10" xfId="35130" xr:uid="{00000000-0005-0000-0000-00003A890000}"/>
    <cellStyle name="Normal 2 6 4 11" xfId="35131" xr:uid="{00000000-0005-0000-0000-00003B890000}"/>
    <cellStyle name="Normal 2 6 4 12" xfId="35132" xr:uid="{00000000-0005-0000-0000-00003C890000}"/>
    <cellStyle name="Normal 2 6 4 13" xfId="35133" xr:uid="{00000000-0005-0000-0000-00003D890000}"/>
    <cellStyle name="Normal 2 6 4 14" xfId="35134" xr:uid="{00000000-0005-0000-0000-00003E890000}"/>
    <cellStyle name="Normal 2 6 4 15" xfId="35135" xr:uid="{00000000-0005-0000-0000-00003F890000}"/>
    <cellStyle name="Normal 2 6 4 16" xfId="35136" xr:uid="{00000000-0005-0000-0000-000040890000}"/>
    <cellStyle name="Normal 2 6 4 17" xfId="35137" xr:uid="{00000000-0005-0000-0000-000041890000}"/>
    <cellStyle name="Normal 2 6 4 18" xfId="35138" xr:uid="{00000000-0005-0000-0000-000042890000}"/>
    <cellStyle name="Normal 2 6 4 19" xfId="35139" xr:uid="{00000000-0005-0000-0000-000043890000}"/>
    <cellStyle name="Normal 2 6 4 2" xfId="35140" xr:uid="{00000000-0005-0000-0000-000044890000}"/>
    <cellStyle name="Normal 2 6 4 2 2" xfId="35141" xr:uid="{00000000-0005-0000-0000-000045890000}"/>
    <cellStyle name="Normal 2 6 4 20" xfId="35142" xr:uid="{00000000-0005-0000-0000-000046890000}"/>
    <cellStyle name="Normal 2 6 4 21" xfId="35143" xr:uid="{00000000-0005-0000-0000-000047890000}"/>
    <cellStyle name="Normal 2 6 4 22" xfId="35144" xr:uid="{00000000-0005-0000-0000-000048890000}"/>
    <cellStyle name="Normal 2 6 4 3" xfId="35145" xr:uid="{00000000-0005-0000-0000-000049890000}"/>
    <cellStyle name="Normal 2 6 4 3 2" xfId="35146" xr:uid="{00000000-0005-0000-0000-00004A890000}"/>
    <cellStyle name="Normal 2 6 4 4" xfId="35147" xr:uid="{00000000-0005-0000-0000-00004B890000}"/>
    <cellStyle name="Normal 2 6 4 4 2" xfId="35148" xr:uid="{00000000-0005-0000-0000-00004C890000}"/>
    <cellStyle name="Normal 2 6 4 5" xfId="35149" xr:uid="{00000000-0005-0000-0000-00004D890000}"/>
    <cellStyle name="Normal 2 6 4 5 2" xfId="35150" xr:uid="{00000000-0005-0000-0000-00004E890000}"/>
    <cellStyle name="Normal 2 6 4 6" xfId="35151" xr:uid="{00000000-0005-0000-0000-00004F890000}"/>
    <cellStyle name="Normal 2 6 4 7" xfId="35152" xr:uid="{00000000-0005-0000-0000-000050890000}"/>
    <cellStyle name="Normal 2 6 4 8" xfId="35153" xr:uid="{00000000-0005-0000-0000-000051890000}"/>
    <cellStyle name="Normal 2 6 4 9" xfId="35154" xr:uid="{00000000-0005-0000-0000-000052890000}"/>
    <cellStyle name="Normal 2 6 5" xfId="35155" xr:uid="{00000000-0005-0000-0000-000053890000}"/>
    <cellStyle name="Normal 2 6 5 10" xfId="35156" xr:uid="{00000000-0005-0000-0000-000054890000}"/>
    <cellStyle name="Normal 2 6 5 11" xfId="35157" xr:uid="{00000000-0005-0000-0000-000055890000}"/>
    <cellStyle name="Normal 2 6 5 12" xfId="35158" xr:uid="{00000000-0005-0000-0000-000056890000}"/>
    <cellStyle name="Normal 2 6 5 13" xfId="35159" xr:uid="{00000000-0005-0000-0000-000057890000}"/>
    <cellStyle name="Normal 2 6 5 14" xfId="35160" xr:uid="{00000000-0005-0000-0000-000058890000}"/>
    <cellStyle name="Normal 2 6 5 15" xfId="35161" xr:uid="{00000000-0005-0000-0000-000059890000}"/>
    <cellStyle name="Normal 2 6 5 16" xfId="35162" xr:uid="{00000000-0005-0000-0000-00005A890000}"/>
    <cellStyle name="Normal 2 6 5 17" xfId="35163" xr:uid="{00000000-0005-0000-0000-00005B890000}"/>
    <cellStyle name="Normal 2 6 5 18" xfId="35164" xr:uid="{00000000-0005-0000-0000-00005C890000}"/>
    <cellStyle name="Normal 2 6 5 19" xfId="35165" xr:uid="{00000000-0005-0000-0000-00005D890000}"/>
    <cellStyle name="Normal 2 6 5 2" xfId="35166" xr:uid="{00000000-0005-0000-0000-00005E890000}"/>
    <cellStyle name="Normal 2 6 5 20" xfId="35167" xr:uid="{00000000-0005-0000-0000-00005F890000}"/>
    <cellStyle name="Normal 2 6 5 21" xfId="35168" xr:uid="{00000000-0005-0000-0000-000060890000}"/>
    <cellStyle name="Normal 2 6 5 3" xfId="35169" xr:uid="{00000000-0005-0000-0000-000061890000}"/>
    <cellStyle name="Normal 2 6 5 4" xfId="35170" xr:uid="{00000000-0005-0000-0000-000062890000}"/>
    <cellStyle name="Normal 2 6 5 5" xfId="35171" xr:uid="{00000000-0005-0000-0000-000063890000}"/>
    <cellStyle name="Normal 2 6 5 6" xfId="35172" xr:uid="{00000000-0005-0000-0000-000064890000}"/>
    <cellStyle name="Normal 2 6 5 7" xfId="35173" xr:uid="{00000000-0005-0000-0000-000065890000}"/>
    <cellStyle name="Normal 2 6 5 8" xfId="35174" xr:uid="{00000000-0005-0000-0000-000066890000}"/>
    <cellStyle name="Normal 2 6 5 9" xfId="35175" xr:uid="{00000000-0005-0000-0000-000067890000}"/>
    <cellStyle name="Normal 2 6 6" xfId="35176" xr:uid="{00000000-0005-0000-0000-000068890000}"/>
    <cellStyle name="Normal 2 6 6 10" xfId="35177" xr:uid="{00000000-0005-0000-0000-000069890000}"/>
    <cellStyle name="Normal 2 6 6 11" xfId="35178" xr:uid="{00000000-0005-0000-0000-00006A890000}"/>
    <cellStyle name="Normal 2 6 6 12" xfId="35179" xr:uid="{00000000-0005-0000-0000-00006B890000}"/>
    <cellStyle name="Normal 2 6 6 13" xfId="35180" xr:uid="{00000000-0005-0000-0000-00006C890000}"/>
    <cellStyle name="Normal 2 6 6 14" xfId="35181" xr:uid="{00000000-0005-0000-0000-00006D890000}"/>
    <cellStyle name="Normal 2 6 6 15" xfId="35182" xr:uid="{00000000-0005-0000-0000-00006E890000}"/>
    <cellStyle name="Normal 2 6 6 16" xfId="35183" xr:uid="{00000000-0005-0000-0000-00006F890000}"/>
    <cellStyle name="Normal 2 6 6 17" xfId="35184" xr:uid="{00000000-0005-0000-0000-000070890000}"/>
    <cellStyle name="Normal 2 6 6 18" xfId="35185" xr:uid="{00000000-0005-0000-0000-000071890000}"/>
    <cellStyle name="Normal 2 6 6 19" xfId="35186" xr:uid="{00000000-0005-0000-0000-000072890000}"/>
    <cellStyle name="Normal 2 6 6 2" xfId="35187" xr:uid="{00000000-0005-0000-0000-000073890000}"/>
    <cellStyle name="Normal 2 6 6 20" xfId="35188" xr:uid="{00000000-0005-0000-0000-000074890000}"/>
    <cellStyle name="Normal 2 6 6 21" xfId="35189" xr:uid="{00000000-0005-0000-0000-000075890000}"/>
    <cellStyle name="Normal 2 6 6 3" xfId="35190" xr:uid="{00000000-0005-0000-0000-000076890000}"/>
    <cellStyle name="Normal 2 6 6 4" xfId="35191" xr:uid="{00000000-0005-0000-0000-000077890000}"/>
    <cellStyle name="Normal 2 6 6 5" xfId="35192" xr:uid="{00000000-0005-0000-0000-000078890000}"/>
    <cellStyle name="Normal 2 6 6 6" xfId="35193" xr:uid="{00000000-0005-0000-0000-000079890000}"/>
    <cellStyle name="Normal 2 6 6 7" xfId="35194" xr:uid="{00000000-0005-0000-0000-00007A890000}"/>
    <cellStyle name="Normal 2 6 6 8" xfId="35195" xr:uid="{00000000-0005-0000-0000-00007B890000}"/>
    <cellStyle name="Normal 2 6 6 9" xfId="35196" xr:uid="{00000000-0005-0000-0000-00007C890000}"/>
    <cellStyle name="Normal 2 6 7" xfId="35197" xr:uid="{00000000-0005-0000-0000-00007D890000}"/>
    <cellStyle name="Normal 2 6 7 10" xfId="35198" xr:uid="{00000000-0005-0000-0000-00007E890000}"/>
    <cellStyle name="Normal 2 6 7 11" xfId="35199" xr:uid="{00000000-0005-0000-0000-00007F890000}"/>
    <cellStyle name="Normal 2 6 7 12" xfId="35200" xr:uid="{00000000-0005-0000-0000-000080890000}"/>
    <cellStyle name="Normal 2 6 7 13" xfId="35201" xr:uid="{00000000-0005-0000-0000-000081890000}"/>
    <cellStyle name="Normal 2 6 7 14" xfId="35202" xr:uid="{00000000-0005-0000-0000-000082890000}"/>
    <cellStyle name="Normal 2 6 7 15" xfId="35203" xr:uid="{00000000-0005-0000-0000-000083890000}"/>
    <cellStyle name="Normal 2 6 7 16" xfId="35204" xr:uid="{00000000-0005-0000-0000-000084890000}"/>
    <cellStyle name="Normal 2 6 7 17" xfId="35205" xr:uid="{00000000-0005-0000-0000-000085890000}"/>
    <cellStyle name="Normal 2 6 7 18" xfId="35206" xr:uid="{00000000-0005-0000-0000-000086890000}"/>
    <cellStyle name="Normal 2 6 7 19" xfId="35207" xr:uid="{00000000-0005-0000-0000-000087890000}"/>
    <cellStyle name="Normal 2 6 7 2" xfId="35208" xr:uid="{00000000-0005-0000-0000-000088890000}"/>
    <cellStyle name="Normal 2 6 7 20" xfId="35209" xr:uid="{00000000-0005-0000-0000-000089890000}"/>
    <cellStyle name="Normal 2 6 7 21" xfId="35210" xr:uid="{00000000-0005-0000-0000-00008A890000}"/>
    <cellStyle name="Normal 2 6 7 3" xfId="35211" xr:uid="{00000000-0005-0000-0000-00008B890000}"/>
    <cellStyle name="Normal 2 6 7 4" xfId="35212" xr:uid="{00000000-0005-0000-0000-00008C890000}"/>
    <cellStyle name="Normal 2 6 7 5" xfId="35213" xr:uid="{00000000-0005-0000-0000-00008D890000}"/>
    <cellStyle name="Normal 2 6 7 6" xfId="35214" xr:uid="{00000000-0005-0000-0000-00008E890000}"/>
    <cellStyle name="Normal 2 6 7 7" xfId="35215" xr:uid="{00000000-0005-0000-0000-00008F890000}"/>
    <cellStyle name="Normal 2 6 7 8" xfId="35216" xr:uid="{00000000-0005-0000-0000-000090890000}"/>
    <cellStyle name="Normal 2 6 7 9" xfId="35217" xr:uid="{00000000-0005-0000-0000-000091890000}"/>
    <cellStyle name="Normal 2 6 8" xfId="35218" xr:uid="{00000000-0005-0000-0000-000092890000}"/>
    <cellStyle name="Normal 2 6 8 10" xfId="35219" xr:uid="{00000000-0005-0000-0000-000093890000}"/>
    <cellStyle name="Normal 2 6 8 11" xfId="35220" xr:uid="{00000000-0005-0000-0000-000094890000}"/>
    <cellStyle name="Normal 2 6 8 12" xfId="35221" xr:uid="{00000000-0005-0000-0000-000095890000}"/>
    <cellStyle name="Normal 2 6 8 13" xfId="35222" xr:uid="{00000000-0005-0000-0000-000096890000}"/>
    <cellStyle name="Normal 2 6 8 14" xfId="35223" xr:uid="{00000000-0005-0000-0000-000097890000}"/>
    <cellStyle name="Normal 2 6 8 15" xfId="35224" xr:uid="{00000000-0005-0000-0000-000098890000}"/>
    <cellStyle name="Normal 2 6 8 16" xfId="35225" xr:uid="{00000000-0005-0000-0000-000099890000}"/>
    <cellStyle name="Normal 2 6 8 17" xfId="35226" xr:uid="{00000000-0005-0000-0000-00009A890000}"/>
    <cellStyle name="Normal 2 6 8 18" xfId="35227" xr:uid="{00000000-0005-0000-0000-00009B890000}"/>
    <cellStyle name="Normal 2 6 8 19" xfId="35228" xr:uid="{00000000-0005-0000-0000-00009C890000}"/>
    <cellStyle name="Normal 2 6 8 2" xfId="35229" xr:uid="{00000000-0005-0000-0000-00009D890000}"/>
    <cellStyle name="Normal 2 6 8 20" xfId="35230" xr:uid="{00000000-0005-0000-0000-00009E890000}"/>
    <cellStyle name="Normal 2 6 8 21" xfId="35231" xr:uid="{00000000-0005-0000-0000-00009F890000}"/>
    <cellStyle name="Normal 2 6 8 3" xfId="35232" xr:uid="{00000000-0005-0000-0000-0000A0890000}"/>
    <cellStyle name="Normal 2 6 8 4" xfId="35233" xr:uid="{00000000-0005-0000-0000-0000A1890000}"/>
    <cellStyle name="Normal 2 6 8 5" xfId="35234" xr:uid="{00000000-0005-0000-0000-0000A2890000}"/>
    <cellStyle name="Normal 2 6 8 6" xfId="35235" xr:uid="{00000000-0005-0000-0000-0000A3890000}"/>
    <cellStyle name="Normal 2 6 8 7" xfId="35236" xr:uid="{00000000-0005-0000-0000-0000A4890000}"/>
    <cellStyle name="Normal 2 6 8 8" xfId="35237" xr:uid="{00000000-0005-0000-0000-0000A5890000}"/>
    <cellStyle name="Normal 2 6 8 9" xfId="35238" xr:uid="{00000000-0005-0000-0000-0000A6890000}"/>
    <cellStyle name="Normal 2 6 9" xfId="35239" xr:uid="{00000000-0005-0000-0000-0000A7890000}"/>
    <cellStyle name="Normal 2 6 9 10" xfId="35240" xr:uid="{00000000-0005-0000-0000-0000A8890000}"/>
    <cellStyle name="Normal 2 6 9 11" xfId="35241" xr:uid="{00000000-0005-0000-0000-0000A9890000}"/>
    <cellStyle name="Normal 2 6 9 12" xfId="35242" xr:uid="{00000000-0005-0000-0000-0000AA890000}"/>
    <cellStyle name="Normal 2 6 9 13" xfId="35243" xr:uid="{00000000-0005-0000-0000-0000AB890000}"/>
    <cellStyle name="Normal 2 6 9 14" xfId="35244" xr:uid="{00000000-0005-0000-0000-0000AC890000}"/>
    <cellStyle name="Normal 2 6 9 15" xfId="35245" xr:uid="{00000000-0005-0000-0000-0000AD890000}"/>
    <cellStyle name="Normal 2 6 9 16" xfId="35246" xr:uid="{00000000-0005-0000-0000-0000AE890000}"/>
    <cellStyle name="Normal 2 6 9 17" xfId="35247" xr:uid="{00000000-0005-0000-0000-0000AF890000}"/>
    <cellStyle name="Normal 2 6 9 18" xfId="35248" xr:uid="{00000000-0005-0000-0000-0000B0890000}"/>
    <cellStyle name="Normal 2 6 9 19" xfId="35249" xr:uid="{00000000-0005-0000-0000-0000B1890000}"/>
    <cellStyle name="Normal 2 6 9 2" xfId="35250" xr:uid="{00000000-0005-0000-0000-0000B2890000}"/>
    <cellStyle name="Normal 2 6 9 20" xfId="35251" xr:uid="{00000000-0005-0000-0000-0000B3890000}"/>
    <cellStyle name="Normal 2 6 9 21" xfId="35252" xr:uid="{00000000-0005-0000-0000-0000B4890000}"/>
    <cellStyle name="Normal 2 6 9 3" xfId="35253" xr:uid="{00000000-0005-0000-0000-0000B5890000}"/>
    <cellStyle name="Normal 2 6 9 4" xfId="35254" xr:uid="{00000000-0005-0000-0000-0000B6890000}"/>
    <cellStyle name="Normal 2 6 9 5" xfId="35255" xr:uid="{00000000-0005-0000-0000-0000B7890000}"/>
    <cellStyle name="Normal 2 6 9 6" xfId="35256" xr:uid="{00000000-0005-0000-0000-0000B8890000}"/>
    <cellStyle name="Normal 2 6 9 7" xfId="35257" xr:uid="{00000000-0005-0000-0000-0000B9890000}"/>
    <cellStyle name="Normal 2 6 9 8" xfId="35258" xr:uid="{00000000-0005-0000-0000-0000BA890000}"/>
    <cellStyle name="Normal 2 6 9 9" xfId="35259" xr:uid="{00000000-0005-0000-0000-0000BB890000}"/>
    <cellStyle name="Normal 2 60" xfId="35260" xr:uid="{00000000-0005-0000-0000-0000BC890000}"/>
    <cellStyle name="Normal 2 60 2" xfId="35261" xr:uid="{00000000-0005-0000-0000-0000BD890000}"/>
    <cellStyle name="Normal 2 60 2 2" xfId="35262" xr:uid="{00000000-0005-0000-0000-0000BE890000}"/>
    <cellStyle name="Normal 2 60 2 3" xfId="35263" xr:uid="{00000000-0005-0000-0000-0000BF890000}"/>
    <cellStyle name="Normal 2 60 3" xfId="35264" xr:uid="{00000000-0005-0000-0000-0000C0890000}"/>
    <cellStyle name="Normal 2 60 4" xfId="35265" xr:uid="{00000000-0005-0000-0000-0000C1890000}"/>
    <cellStyle name="Normal 2 60 5" xfId="35266" xr:uid="{00000000-0005-0000-0000-0000C2890000}"/>
    <cellStyle name="Normal 2 60 6" xfId="35267" xr:uid="{00000000-0005-0000-0000-0000C3890000}"/>
    <cellStyle name="Normal 2 61" xfId="35268" xr:uid="{00000000-0005-0000-0000-0000C4890000}"/>
    <cellStyle name="Normal 2 61 2" xfId="35269" xr:uid="{00000000-0005-0000-0000-0000C5890000}"/>
    <cellStyle name="Normal 2 61 2 2" xfId="35270" xr:uid="{00000000-0005-0000-0000-0000C6890000}"/>
    <cellStyle name="Normal 2 61 2 3" xfId="35271" xr:uid="{00000000-0005-0000-0000-0000C7890000}"/>
    <cellStyle name="Normal 2 61 3" xfId="35272" xr:uid="{00000000-0005-0000-0000-0000C8890000}"/>
    <cellStyle name="Normal 2 61 4" xfId="35273" xr:uid="{00000000-0005-0000-0000-0000C9890000}"/>
    <cellStyle name="Normal 2 61 5" xfId="35274" xr:uid="{00000000-0005-0000-0000-0000CA890000}"/>
    <cellStyle name="Normal 2 61 6" xfId="35275" xr:uid="{00000000-0005-0000-0000-0000CB890000}"/>
    <cellStyle name="Normal 2 62" xfId="35276" xr:uid="{00000000-0005-0000-0000-0000CC890000}"/>
    <cellStyle name="Normal 2 62 2" xfId="35277" xr:uid="{00000000-0005-0000-0000-0000CD890000}"/>
    <cellStyle name="Normal 2 62 2 2" xfId="35278" xr:uid="{00000000-0005-0000-0000-0000CE890000}"/>
    <cellStyle name="Normal 2 62 2 2 2" xfId="35279" xr:uid="{00000000-0005-0000-0000-0000CF890000}"/>
    <cellStyle name="Normal 2 62 2 2 2 2" xfId="35280" xr:uid="{00000000-0005-0000-0000-0000D0890000}"/>
    <cellStyle name="Normal 2 62 2 3" xfId="35281" xr:uid="{00000000-0005-0000-0000-0000D1890000}"/>
    <cellStyle name="Normal 2 62 3" xfId="35282" xr:uid="{00000000-0005-0000-0000-0000D2890000}"/>
    <cellStyle name="Normal 2 62 4" xfId="35283" xr:uid="{00000000-0005-0000-0000-0000D3890000}"/>
    <cellStyle name="Normal 2 62 5" xfId="35284" xr:uid="{00000000-0005-0000-0000-0000D4890000}"/>
    <cellStyle name="Normal 2 62 6" xfId="35285" xr:uid="{00000000-0005-0000-0000-0000D5890000}"/>
    <cellStyle name="Normal 2 62 7" xfId="35286" xr:uid="{00000000-0005-0000-0000-0000D6890000}"/>
    <cellStyle name="Normal 2 63" xfId="35287" xr:uid="{00000000-0005-0000-0000-0000D7890000}"/>
    <cellStyle name="Normal 2 63 2" xfId="35288" xr:uid="{00000000-0005-0000-0000-0000D8890000}"/>
    <cellStyle name="Normal 2 63 3" xfId="35289" xr:uid="{00000000-0005-0000-0000-0000D9890000}"/>
    <cellStyle name="Normal 2 63 4" xfId="35290" xr:uid="{00000000-0005-0000-0000-0000DA890000}"/>
    <cellStyle name="Normal 2 63 5" xfId="35291" xr:uid="{00000000-0005-0000-0000-0000DB890000}"/>
    <cellStyle name="Normal 2 63 6" xfId="35292" xr:uid="{00000000-0005-0000-0000-0000DC890000}"/>
    <cellStyle name="Normal 2 64" xfId="35293" xr:uid="{00000000-0005-0000-0000-0000DD890000}"/>
    <cellStyle name="Normal 2 64 2" xfId="35294" xr:uid="{00000000-0005-0000-0000-0000DE890000}"/>
    <cellStyle name="Normal 2 64 3" xfId="35295" xr:uid="{00000000-0005-0000-0000-0000DF890000}"/>
    <cellStyle name="Normal 2 64 4" xfId="35296" xr:uid="{00000000-0005-0000-0000-0000E0890000}"/>
    <cellStyle name="Normal 2 64 5" xfId="35297" xr:uid="{00000000-0005-0000-0000-0000E1890000}"/>
    <cellStyle name="Normal 2 64 6" xfId="35298" xr:uid="{00000000-0005-0000-0000-0000E2890000}"/>
    <cellStyle name="Normal 2 65" xfId="35299" xr:uid="{00000000-0005-0000-0000-0000E3890000}"/>
    <cellStyle name="Normal 2 65 2" xfId="35300" xr:uid="{00000000-0005-0000-0000-0000E4890000}"/>
    <cellStyle name="Normal 2 65 3" xfId="35301" xr:uid="{00000000-0005-0000-0000-0000E5890000}"/>
    <cellStyle name="Normal 2 65 4" xfId="35302" xr:uid="{00000000-0005-0000-0000-0000E6890000}"/>
    <cellStyle name="Normal 2 65 5" xfId="35303" xr:uid="{00000000-0005-0000-0000-0000E7890000}"/>
    <cellStyle name="Normal 2 65 6" xfId="35304" xr:uid="{00000000-0005-0000-0000-0000E8890000}"/>
    <cellStyle name="Normal 2 66" xfId="35305" xr:uid="{00000000-0005-0000-0000-0000E9890000}"/>
    <cellStyle name="Normal 2 66 2" xfId="35306" xr:uid="{00000000-0005-0000-0000-0000EA890000}"/>
    <cellStyle name="Normal 2 66 3" xfId="35307" xr:uid="{00000000-0005-0000-0000-0000EB890000}"/>
    <cellStyle name="Normal 2 66 4" xfId="35308" xr:uid="{00000000-0005-0000-0000-0000EC890000}"/>
    <cellStyle name="Normal 2 66 5" xfId="35309" xr:uid="{00000000-0005-0000-0000-0000ED890000}"/>
    <cellStyle name="Normal 2 66 6" xfId="35310" xr:uid="{00000000-0005-0000-0000-0000EE890000}"/>
    <cellStyle name="Normal 2 67" xfId="35311" xr:uid="{00000000-0005-0000-0000-0000EF890000}"/>
    <cellStyle name="Normal 2 67 2" xfId="35312" xr:uid="{00000000-0005-0000-0000-0000F0890000}"/>
    <cellStyle name="Normal 2 67 3" xfId="35313" xr:uid="{00000000-0005-0000-0000-0000F1890000}"/>
    <cellStyle name="Normal 2 67 4" xfId="35314" xr:uid="{00000000-0005-0000-0000-0000F2890000}"/>
    <cellStyle name="Normal 2 67 5" xfId="35315" xr:uid="{00000000-0005-0000-0000-0000F3890000}"/>
    <cellStyle name="Normal 2 67 6" xfId="35316" xr:uid="{00000000-0005-0000-0000-0000F4890000}"/>
    <cellStyle name="Normal 2 68" xfId="35317" xr:uid="{00000000-0005-0000-0000-0000F5890000}"/>
    <cellStyle name="Normal 2 68 2" xfId="35318" xr:uid="{00000000-0005-0000-0000-0000F6890000}"/>
    <cellStyle name="Normal 2 68 3" xfId="35319" xr:uid="{00000000-0005-0000-0000-0000F7890000}"/>
    <cellStyle name="Normal 2 68 4" xfId="35320" xr:uid="{00000000-0005-0000-0000-0000F8890000}"/>
    <cellStyle name="Normal 2 68 5" xfId="35321" xr:uid="{00000000-0005-0000-0000-0000F9890000}"/>
    <cellStyle name="Normal 2 68 6" xfId="35322" xr:uid="{00000000-0005-0000-0000-0000FA890000}"/>
    <cellStyle name="Normal 2 69" xfId="35323" xr:uid="{00000000-0005-0000-0000-0000FB890000}"/>
    <cellStyle name="Normal 2 69 2" xfId="35324" xr:uid="{00000000-0005-0000-0000-0000FC890000}"/>
    <cellStyle name="Normal 2 69 3" xfId="35325" xr:uid="{00000000-0005-0000-0000-0000FD890000}"/>
    <cellStyle name="Normal 2 69 4" xfId="35326" xr:uid="{00000000-0005-0000-0000-0000FE890000}"/>
    <cellStyle name="Normal 2 69 5" xfId="35327" xr:uid="{00000000-0005-0000-0000-0000FF890000}"/>
    <cellStyle name="Normal 2 69 6" xfId="35328" xr:uid="{00000000-0005-0000-0000-0000008A0000}"/>
    <cellStyle name="Normal 2 7" xfId="35329" xr:uid="{00000000-0005-0000-0000-0000018A0000}"/>
    <cellStyle name="Normal 2 7 10" xfId="35330" xr:uid="{00000000-0005-0000-0000-0000028A0000}"/>
    <cellStyle name="Normal 2 7 11" xfId="35331" xr:uid="{00000000-0005-0000-0000-0000038A0000}"/>
    <cellStyle name="Normal 2 7 12" xfId="35332" xr:uid="{00000000-0005-0000-0000-0000048A0000}"/>
    <cellStyle name="Normal 2 7 13" xfId="35333" xr:uid="{00000000-0005-0000-0000-0000058A0000}"/>
    <cellStyle name="Normal 2 7 14" xfId="35334" xr:uid="{00000000-0005-0000-0000-0000068A0000}"/>
    <cellStyle name="Normal 2 7 15" xfId="35335" xr:uid="{00000000-0005-0000-0000-0000078A0000}"/>
    <cellStyle name="Normal 2 7 16" xfId="35336" xr:uid="{00000000-0005-0000-0000-0000088A0000}"/>
    <cellStyle name="Normal 2 7 17" xfId="35337" xr:uid="{00000000-0005-0000-0000-0000098A0000}"/>
    <cellStyle name="Normal 2 7 18" xfId="35338" xr:uid="{00000000-0005-0000-0000-00000A8A0000}"/>
    <cellStyle name="Normal 2 7 19" xfId="35339" xr:uid="{00000000-0005-0000-0000-00000B8A0000}"/>
    <cellStyle name="Normal 2 7 2" xfId="35340" xr:uid="{00000000-0005-0000-0000-00000C8A0000}"/>
    <cellStyle name="Normal 2 7 2 2" xfId="35341" xr:uid="{00000000-0005-0000-0000-00000D8A0000}"/>
    <cellStyle name="Normal 2 7 20" xfId="35342" xr:uid="{00000000-0005-0000-0000-00000E8A0000}"/>
    <cellStyle name="Normal 2 7 21" xfId="35343" xr:uid="{00000000-0005-0000-0000-00000F8A0000}"/>
    <cellStyle name="Normal 2 7 3" xfId="35344" xr:uid="{00000000-0005-0000-0000-0000108A0000}"/>
    <cellStyle name="Normal 2 7 4" xfId="35345" xr:uid="{00000000-0005-0000-0000-0000118A0000}"/>
    <cellStyle name="Normal 2 7 5" xfId="35346" xr:uid="{00000000-0005-0000-0000-0000128A0000}"/>
    <cellStyle name="Normal 2 7 6" xfId="35347" xr:uid="{00000000-0005-0000-0000-0000138A0000}"/>
    <cellStyle name="Normal 2 7 7" xfId="35348" xr:uid="{00000000-0005-0000-0000-0000148A0000}"/>
    <cellStyle name="Normal 2 7 8" xfId="35349" xr:uid="{00000000-0005-0000-0000-0000158A0000}"/>
    <cellStyle name="Normal 2 7 9" xfId="35350" xr:uid="{00000000-0005-0000-0000-0000168A0000}"/>
    <cellStyle name="Normal 2 70" xfId="35351" xr:uid="{00000000-0005-0000-0000-0000178A0000}"/>
    <cellStyle name="Normal 2 70 2" xfId="35352" xr:uid="{00000000-0005-0000-0000-0000188A0000}"/>
    <cellStyle name="Normal 2 70 3" xfId="35353" xr:uid="{00000000-0005-0000-0000-0000198A0000}"/>
    <cellStyle name="Normal 2 70 4" xfId="35354" xr:uid="{00000000-0005-0000-0000-00001A8A0000}"/>
    <cellStyle name="Normal 2 70 5" xfId="35355" xr:uid="{00000000-0005-0000-0000-00001B8A0000}"/>
    <cellStyle name="Normal 2 70 6" xfId="35356" xr:uid="{00000000-0005-0000-0000-00001C8A0000}"/>
    <cellStyle name="Normal 2 71" xfId="35357" xr:uid="{00000000-0005-0000-0000-00001D8A0000}"/>
    <cellStyle name="Normal 2 71 2" xfId="35358" xr:uid="{00000000-0005-0000-0000-00001E8A0000}"/>
    <cellStyle name="Normal 2 71 3" xfId="35359" xr:uid="{00000000-0005-0000-0000-00001F8A0000}"/>
    <cellStyle name="Normal 2 71 4" xfId="35360" xr:uid="{00000000-0005-0000-0000-0000208A0000}"/>
    <cellStyle name="Normal 2 71 5" xfId="35361" xr:uid="{00000000-0005-0000-0000-0000218A0000}"/>
    <cellStyle name="Normal 2 71 6" xfId="35362" xr:uid="{00000000-0005-0000-0000-0000228A0000}"/>
    <cellStyle name="Normal 2 72" xfId="35363" xr:uid="{00000000-0005-0000-0000-0000238A0000}"/>
    <cellStyle name="Normal 2 72 2" xfId="35364" xr:uid="{00000000-0005-0000-0000-0000248A0000}"/>
    <cellStyle name="Normal 2 72 3" xfId="35365" xr:uid="{00000000-0005-0000-0000-0000258A0000}"/>
    <cellStyle name="Normal 2 72 4" xfId="35366" xr:uid="{00000000-0005-0000-0000-0000268A0000}"/>
    <cellStyle name="Normal 2 72 5" xfId="35367" xr:uid="{00000000-0005-0000-0000-0000278A0000}"/>
    <cellStyle name="Normal 2 72 6" xfId="35368" xr:uid="{00000000-0005-0000-0000-0000288A0000}"/>
    <cellStyle name="Normal 2 73" xfId="35369" xr:uid="{00000000-0005-0000-0000-0000298A0000}"/>
    <cellStyle name="Normal 2 73 2" xfId="35370" xr:uid="{00000000-0005-0000-0000-00002A8A0000}"/>
    <cellStyle name="Normal 2 73 3" xfId="35371" xr:uid="{00000000-0005-0000-0000-00002B8A0000}"/>
    <cellStyle name="Normal 2 73 4" xfId="35372" xr:uid="{00000000-0005-0000-0000-00002C8A0000}"/>
    <cellStyle name="Normal 2 73 5" xfId="35373" xr:uid="{00000000-0005-0000-0000-00002D8A0000}"/>
    <cellStyle name="Normal 2 73 6" xfId="35374" xr:uid="{00000000-0005-0000-0000-00002E8A0000}"/>
    <cellStyle name="Normal 2 74" xfId="35375" xr:uid="{00000000-0005-0000-0000-00002F8A0000}"/>
    <cellStyle name="Normal 2 74 2" xfId="35376" xr:uid="{00000000-0005-0000-0000-0000308A0000}"/>
    <cellStyle name="Normal 2 74 3" xfId="35377" xr:uid="{00000000-0005-0000-0000-0000318A0000}"/>
    <cellStyle name="Normal 2 74 4" xfId="35378" xr:uid="{00000000-0005-0000-0000-0000328A0000}"/>
    <cellStyle name="Normal 2 74 5" xfId="35379" xr:uid="{00000000-0005-0000-0000-0000338A0000}"/>
    <cellStyle name="Normal 2 74 6" xfId="35380" xr:uid="{00000000-0005-0000-0000-0000348A0000}"/>
    <cellStyle name="Normal 2 75" xfId="35381" xr:uid="{00000000-0005-0000-0000-0000358A0000}"/>
    <cellStyle name="Normal 2 75 2" xfId="35382" xr:uid="{00000000-0005-0000-0000-0000368A0000}"/>
    <cellStyle name="Normal 2 75 3" xfId="35383" xr:uid="{00000000-0005-0000-0000-0000378A0000}"/>
    <cellStyle name="Normal 2 75 4" xfId="35384" xr:uid="{00000000-0005-0000-0000-0000388A0000}"/>
    <cellStyle name="Normal 2 75 5" xfId="35385" xr:uid="{00000000-0005-0000-0000-0000398A0000}"/>
    <cellStyle name="Normal 2 75 6" xfId="35386" xr:uid="{00000000-0005-0000-0000-00003A8A0000}"/>
    <cellStyle name="Normal 2 76" xfId="35387" xr:uid="{00000000-0005-0000-0000-00003B8A0000}"/>
    <cellStyle name="Normal 2 76 2" xfId="35388" xr:uid="{00000000-0005-0000-0000-00003C8A0000}"/>
    <cellStyle name="Normal 2 76 3" xfId="35389" xr:uid="{00000000-0005-0000-0000-00003D8A0000}"/>
    <cellStyle name="Normal 2 76 4" xfId="35390" xr:uid="{00000000-0005-0000-0000-00003E8A0000}"/>
    <cellStyle name="Normal 2 76 5" xfId="35391" xr:uid="{00000000-0005-0000-0000-00003F8A0000}"/>
    <cellStyle name="Normal 2 76 6" xfId="35392" xr:uid="{00000000-0005-0000-0000-0000408A0000}"/>
    <cellStyle name="Normal 2 77" xfId="35393" xr:uid="{00000000-0005-0000-0000-0000418A0000}"/>
    <cellStyle name="Normal 2 77 2" xfId="35394" xr:uid="{00000000-0005-0000-0000-0000428A0000}"/>
    <cellStyle name="Normal 2 77 3" xfId="35395" xr:uid="{00000000-0005-0000-0000-0000438A0000}"/>
    <cellStyle name="Normal 2 77 4" xfId="35396" xr:uid="{00000000-0005-0000-0000-0000448A0000}"/>
    <cellStyle name="Normal 2 77 5" xfId="35397" xr:uid="{00000000-0005-0000-0000-0000458A0000}"/>
    <cellStyle name="Normal 2 77 6" xfId="35398" xr:uid="{00000000-0005-0000-0000-0000468A0000}"/>
    <cellStyle name="Normal 2 78" xfId="35399" xr:uid="{00000000-0005-0000-0000-0000478A0000}"/>
    <cellStyle name="Normal 2 78 2" xfId="35400" xr:uid="{00000000-0005-0000-0000-0000488A0000}"/>
    <cellStyle name="Normal 2 78 3" xfId="35401" xr:uid="{00000000-0005-0000-0000-0000498A0000}"/>
    <cellStyle name="Normal 2 78 4" xfId="35402" xr:uid="{00000000-0005-0000-0000-00004A8A0000}"/>
    <cellStyle name="Normal 2 78 5" xfId="35403" xr:uid="{00000000-0005-0000-0000-00004B8A0000}"/>
    <cellStyle name="Normal 2 78 6" xfId="35404" xr:uid="{00000000-0005-0000-0000-00004C8A0000}"/>
    <cellStyle name="Normal 2 79" xfId="35405" xr:uid="{00000000-0005-0000-0000-00004D8A0000}"/>
    <cellStyle name="Normal 2 79 2" xfId="35406" xr:uid="{00000000-0005-0000-0000-00004E8A0000}"/>
    <cellStyle name="Normal 2 79 3" xfId="35407" xr:uid="{00000000-0005-0000-0000-00004F8A0000}"/>
    <cellStyle name="Normal 2 79 4" xfId="35408" xr:uid="{00000000-0005-0000-0000-0000508A0000}"/>
    <cellStyle name="Normal 2 79 5" xfId="35409" xr:uid="{00000000-0005-0000-0000-0000518A0000}"/>
    <cellStyle name="Normal 2 79 6" xfId="35410" xr:uid="{00000000-0005-0000-0000-0000528A0000}"/>
    <cellStyle name="Normal 2 8" xfId="35411" xr:uid="{00000000-0005-0000-0000-0000538A0000}"/>
    <cellStyle name="Normal 2 8 10" xfId="35412" xr:uid="{00000000-0005-0000-0000-0000548A0000}"/>
    <cellStyle name="Normal 2 8 10 10" xfId="35413" xr:uid="{00000000-0005-0000-0000-0000558A0000}"/>
    <cellStyle name="Normal 2 8 10 11" xfId="35414" xr:uid="{00000000-0005-0000-0000-0000568A0000}"/>
    <cellStyle name="Normal 2 8 10 12" xfId="35415" xr:uid="{00000000-0005-0000-0000-0000578A0000}"/>
    <cellStyle name="Normal 2 8 10 13" xfId="35416" xr:uid="{00000000-0005-0000-0000-0000588A0000}"/>
    <cellStyle name="Normal 2 8 10 14" xfId="35417" xr:uid="{00000000-0005-0000-0000-0000598A0000}"/>
    <cellStyle name="Normal 2 8 10 15" xfId="35418" xr:uid="{00000000-0005-0000-0000-00005A8A0000}"/>
    <cellStyle name="Normal 2 8 10 16" xfId="35419" xr:uid="{00000000-0005-0000-0000-00005B8A0000}"/>
    <cellStyle name="Normal 2 8 10 17" xfId="35420" xr:uid="{00000000-0005-0000-0000-00005C8A0000}"/>
    <cellStyle name="Normal 2 8 10 18" xfId="35421" xr:uid="{00000000-0005-0000-0000-00005D8A0000}"/>
    <cellStyle name="Normal 2 8 10 19" xfId="35422" xr:uid="{00000000-0005-0000-0000-00005E8A0000}"/>
    <cellStyle name="Normal 2 8 10 2" xfId="35423" xr:uid="{00000000-0005-0000-0000-00005F8A0000}"/>
    <cellStyle name="Normal 2 8 10 20" xfId="35424" xr:uid="{00000000-0005-0000-0000-0000608A0000}"/>
    <cellStyle name="Normal 2 8 10 21" xfId="35425" xr:uid="{00000000-0005-0000-0000-0000618A0000}"/>
    <cellStyle name="Normal 2 8 10 3" xfId="35426" xr:uid="{00000000-0005-0000-0000-0000628A0000}"/>
    <cellStyle name="Normal 2 8 10 4" xfId="35427" xr:uid="{00000000-0005-0000-0000-0000638A0000}"/>
    <cellStyle name="Normal 2 8 10 5" xfId="35428" xr:uid="{00000000-0005-0000-0000-0000648A0000}"/>
    <cellStyle name="Normal 2 8 10 6" xfId="35429" xr:uid="{00000000-0005-0000-0000-0000658A0000}"/>
    <cellStyle name="Normal 2 8 10 7" xfId="35430" xr:uid="{00000000-0005-0000-0000-0000668A0000}"/>
    <cellStyle name="Normal 2 8 10 8" xfId="35431" xr:uid="{00000000-0005-0000-0000-0000678A0000}"/>
    <cellStyle name="Normal 2 8 10 9" xfId="35432" xr:uid="{00000000-0005-0000-0000-0000688A0000}"/>
    <cellStyle name="Normal 2 8 11" xfId="35433" xr:uid="{00000000-0005-0000-0000-0000698A0000}"/>
    <cellStyle name="Normal 2 8 12" xfId="35434" xr:uid="{00000000-0005-0000-0000-00006A8A0000}"/>
    <cellStyle name="Normal 2 8 13" xfId="35435" xr:uid="{00000000-0005-0000-0000-00006B8A0000}"/>
    <cellStyle name="Normal 2 8 14" xfId="35436" xr:uid="{00000000-0005-0000-0000-00006C8A0000}"/>
    <cellStyle name="Normal 2 8 15" xfId="35437" xr:uid="{00000000-0005-0000-0000-00006D8A0000}"/>
    <cellStyle name="Normal 2 8 16" xfId="35438" xr:uid="{00000000-0005-0000-0000-00006E8A0000}"/>
    <cellStyle name="Normal 2 8 17" xfId="35439" xr:uid="{00000000-0005-0000-0000-00006F8A0000}"/>
    <cellStyle name="Normal 2 8 18" xfId="35440" xr:uid="{00000000-0005-0000-0000-0000708A0000}"/>
    <cellStyle name="Normal 2 8 19" xfId="35441" xr:uid="{00000000-0005-0000-0000-0000718A0000}"/>
    <cellStyle name="Normal 2 8 2" xfId="35442" xr:uid="{00000000-0005-0000-0000-0000728A0000}"/>
    <cellStyle name="Normal 2 8 2 10" xfId="35443" xr:uid="{00000000-0005-0000-0000-0000738A0000}"/>
    <cellStyle name="Normal 2 8 2 11" xfId="35444" xr:uid="{00000000-0005-0000-0000-0000748A0000}"/>
    <cellStyle name="Normal 2 8 2 12" xfId="35445" xr:uid="{00000000-0005-0000-0000-0000758A0000}"/>
    <cellStyle name="Normal 2 8 2 13" xfId="35446" xr:uid="{00000000-0005-0000-0000-0000768A0000}"/>
    <cellStyle name="Normal 2 8 2 14" xfId="35447" xr:uid="{00000000-0005-0000-0000-0000778A0000}"/>
    <cellStyle name="Normal 2 8 2 15" xfId="35448" xr:uid="{00000000-0005-0000-0000-0000788A0000}"/>
    <cellStyle name="Normal 2 8 2 16" xfId="35449" xr:uid="{00000000-0005-0000-0000-0000798A0000}"/>
    <cellStyle name="Normal 2 8 2 17" xfId="35450" xr:uid="{00000000-0005-0000-0000-00007A8A0000}"/>
    <cellStyle name="Normal 2 8 2 18" xfId="35451" xr:uid="{00000000-0005-0000-0000-00007B8A0000}"/>
    <cellStyle name="Normal 2 8 2 19" xfId="35452" xr:uid="{00000000-0005-0000-0000-00007C8A0000}"/>
    <cellStyle name="Normal 2 8 2 2" xfId="35453" xr:uid="{00000000-0005-0000-0000-00007D8A0000}"/>
    <cellStyle name="Normal 2 8 2 20" xfId="35454" xr:uid="{00000000-0005-0000-0000-00007E8A0000}"/>
    <cellStyle name="Normal 2 8 2 21" xfId="35455" xr:uid="{00000000-0005-0000-0000-00007F8A0000}"/>
    <cellStyle name="Normal 2 8 2 22" xfId="35456" xr:uid="{00000000-0005-0000-0000-0000808A0000}"/>
    <cellStyle name="Normal 2 8 2 3" xfId="35457" xr:uid="{00000000-0005-0000-0000-0000818A0000}"/>
    <cellStyle name="Normal 2 8 2 4" xfId="35458" xr:uid="{00000000-0005-0000-0000-0000828A0000}"/>
    <cellStyle name="Normal 2 8 2 5" xfId="35459" xr:uid="{00000000-0005-0000-0000-0000838A0000}"/>
    <cellStyle name="Normal 2 8 2 6" xfId="35460" xr:uid="{00000000-0005-0000-0000-0000848A0000}"/>
    <cellStyle name="Normal 2 8 2 7" xfId="35461" xr:uid="{00000000-0005-0000-0000-0000858A0000}"/>
    <cellStyle name="Normal 2 8 2 8" xfId="35462" xr:uid="{00000000-0005-0000-0000-0000868A0000}"/>
    <cellStyle name="Normal 2 8 2 9" xfId="35463" xr:uid="{00000000-0005-0000-0000-0000878A0000}"/>
    <cellStyle name="Normal 2 8 20" xfId="35464" xr:uid="{00000000-0005-0000-0000-0000888A0000}"/>
    <cellStyle name="Normal 2 8 21" xfId="35465" xr:uid="{00000000-0005-0000-0000-0000898A0000}"/>
    <cellStyle name="Normal 2 8 22" xfId="35466" xr:uid="{00000000-0005-0000-0000-00008A8A0000}"/>
    <cellStyle name="Normal 2 8 23" xfId="35467" xr:uid="{00000000-0005-0000-0000-00008B8A0000}"/>
    <cellStyle name="Normal 2 8 24" xfId="35468" xr:uid="{00000000-0005-0000-0000-00008C8A0000}"/>
    <cellStyle name="Normal 2 8 25" xfId="35469" xr:uid="{00000000-0005-0000-0000-00008D8A0000}"/>
    <cellStyle name="Normal 2 8 26" xfId="35470" xr:uid="{00000000-0005-0000-0000-00008E8A0000}"/>
    <cellStyle name="Normal 2 8 27" xfId="35471" xr:uid="{00000000-0005-0000-0000-00008F8A0000}"/>
    <cellStyle name="Normal 2 8 28" xfId="35472" xr:uid="{00000000-0005-0000-0000-0000908A0000}"/>
    <cellStyle name="Normal 2 8 29" xfId="35473" xr:uid="{00000000-0005-0000-0000-0000918A0000}"/>
    <cellStyle name="Normal 2 8 3" xfId="35474" xr:uid="{00000000-0005-0000-0000-0000928A0000}"/>
    <cellStyle name="Normal 2 8 3 10" xfId="35475" xr:uid="{00000000-0005-0000-0000-0000938A0000}"/>
    <cellStyle name="Normal 2 8 3 11" xfId="35476" xr:uid="{00000000-0005-0000-0000-0000948A0000}"/>
    <cellStyle name="Normal 2 8 3 12" xfId="35477" xr:uid="{00000000-0005-0000-0000-0000958A0000}"/>
    <cellStyle name="Normal 2 8 3 13" xfId="35478" xr:uid="{00000000-0005-0000-0000-0000968A0000}"/>
    <cellStyle name="Normal 2 8 3 14" xfId="35479" xr:uid="{00000000-0005-0000-0000-0000978A0000}"/>
    <cellStyle name="Normal 2 8 3 15" xfId="35480" xr:uid="{00000000-0005-0000-0000-0000988A0000}"/>
    <cellStyle name="Normal 2 8 3 16" xfId="35481" xr:uid="{00000000-0005-0000-0000-0000998A0000}"/>
    <cellStyle name="Normal 2 8 3 17" xfId="35482" xr:uid="{00000000-0005-0000-0000-00009A8A0000}"/>
    <cellStyle name="Normal 2 8 3 18" xfId="35483" xr:uid="{00000000-0005-0000-0000-00009B8A0000}"/>
    <cellStyle name="Normal 2 8 3 19" xfId="35484" xr:uid="{00000000-0005-0000-0000-00009C8A0000}"/>
    <cellStyle name="Normal 2 8 3 2" xfId="35485" xr:uid="{00000000-0005-0000-0000-00009D8A0000}"/>
    <cellStyle name="Normal 2 8 3 20" xfId="35486" xr:uid="{00000000-0005-0000-0000-00009E8A0000}"/>
    <cellStyle name="Normal 2 8 3 21" xfId="35487" xr:uid="{00000000-0005-0000-0000-00009F8A0000}"/>
    <cellStyle name="Normal 2 8 3 3" xfId="35488" xr:uid="{00000000-0005-0000-0000-0000A08A0000}"/>
    <cellStyle name="Normal 2 8 3 4" xfId="35489" xr:uid="{00000000-0005-0000-0000-0000A18A0000}"/>
    <cellStyle name="Normal 2 8 3 5" xfId="35490" xr:uid="{00000000-0005-0000-0000-0000A28A0000}"/>
    <cellStyle name="Normal 2 8 3 6" xfId="35491" xr:uid="{00000000-0005-0000-0000-0000A38A0000}"/>
    <cellStyle name="Normal 2 8 3 7" xfId="35492" xr:uid="{00000000-0005-0000-0000-0000A48A0000}"/>
    <cellStyle name="Normal 2 8 3 8" xfId="35493" xr:uid="{00000000-0005-0000-0000-0000A58A0000}"/>
    <cellStyle name="Normal 2 8 3 9" xfId="35494" xr:uid="{00000000-0005-0000-0000-0000A68A0000}"/>
    <cellStyle name="Normal 2 8 30" xfId="35495" xr:uid="{00000000-0005-0000-0000-0000A78A0000}"/>
    <cellStyle name="Normal 2 8 4" xfId="35496" xr:uid="{00000000-0005-0000-0000-0000A88A0000}"/>
    <cellStyle name="Normal 2 8 4 10" xfId="35497" xr:uid="{00000000-0005-0000-0000-0000A98A0000}"/>
    <cellStyle name="Normal 2 8 4 11" xfId="35498" xr:uid="{00000000-0005-0000-0000-0000AA8A0000}"/>
    <cellStyle name="Normal 2 8 4 12" xfId="35499" xr:uid="{00000000-0005-0000-0000-0000AB8A0000}"/>
    <cellStyle name="Normal 2 8 4 13" xfId="35500" xr:uid="{00000000-0005-0000-0000-0000AC8A0000}"/>
    <cellStyle name="Normal 2 8 4 14" xfId="35501" xr:uid="{00000000-0005-0000-0000-0000AD8A0000}"/>
    <cellStyle name="Normal 2 8 4 15" xfId="35502" xr:uid="{00000000-0005-0000-0000-0000AE8A0000}"/>
    <cellStyle name="Normal 2 8 4 16" xfId="35503" xr:uid="{00000000-0005-0000-0000-0000AF8A0000}"/>
    <cellStyle name="Normal 2 8 4 17" xfId="35504" xr:uid="{00000000-0005-0000-0000-0000B08A0000}"/>
    <cellStyle name="Normal 2 8 4 18" xfId="35505" xr:uid="{00000000-0005-0000-0000-0000B18A0000}"/>
    <cellStyle name="Normal 2 8 4 19" xfId="35506" xr:uid="{00000000-0005-0000-0000-0000B28A0000}"/>
    <cellStyle name="Normal 2 8 4 2" xfId="35507" xr:uid="{00000000-0005-0000-0000-0000B38A0000}"/>
    <cellStyle name="Normal 2 8 4 20" xfId="35508" xr:uid="{00000000-0005-0000-0000-0000B48A0000}"/>
    <cellStyle name="Normal 2 8 4 21" xfId="35509" xr:uid="{00000000-0005-0000-0000-0000B58A0000}"/>
    <cellStyle name="Normal 2 8 4 3" xfId="35510" xr:uid="{00000000-0005-0000-0000-0000B68A0000}"/>
    <cellStyle name="Normal 2 8 4 4" xfId="35511" xr:uid="{00000000-0005-0000-0000-0000B78A0000}"/>
    <cellStyle name="Normal 2 8 4 5" xfId="35512" xr:uid="{00000000-0005-0000-0000-0000B88A0000}"/>
    <cellStyle name="Normal 2 8 4 6" xfId="35513" xr:uid="{00000000-0005-0000-0000-0000B98A0000}"/>
    <cellStyle name="Normal 2 8 4 7" xfId="35514" xr:uid="{00000000-0005-0000-0000-0000BA8A0000}"/>
    <cellStyle name="Normal 2 8 4 8" xfId="35515" xr:uid="{00000000-0005-0000-0000-0000BB8A0000}"/>
    <cellStyle name="Normal 2 8 4 9" xfId="35516" xr:uid="{00000000-0005-0000-0000-0000BC8A0000}"/>
    <cellStyle name="Normal 2 8 5" xfId="35517" xr:uid="{00000000-0005-0000-0000-0000BD8A0000}"/>
    <cellStyle name="Normal 2 8 5 10" xfId="35518" xr:uid="{00000000-0005-0000-0000-0000BE8A0000}"/>
    <cellStyle name="Normal 2 8 5 11" xfId="35519" xr:uid="{00000000-0005-0000-0000-0000BF8A0000}"/>
    <cellStyle name="Normal 2 8 5 12" xfId="35520" xr:uid="{00000000-0005-0000-0000-0000C08A0000}"/>
    <cellStyle name="Normal 2 8 5 13" xfId="35521" xr:uid="{00000000-0005-0000-0000-0000C18A0000}"/>
    <cellStyle name="Normal 2 8 5 14" xfId="35522" xr:uid="{00000000-0005-0000-0000-0000C28A0000}"/>
    <cellStyle name="Normal 2 8 5 15" xfId="35523" xr:uid="{00000000-0005-0000-0000-0000C38A0000}"/>
    <cellStyle name="Normal 2 8 5 16" xfId="35524" xr:uid="{00000000-0005-0000-0000-0000C48A0000}"/>
    <cellStyle name="Normal 2 8 5 17" xfId="35525" xr:uid="{00000000-0005-0000-0000-0000C58A0000}"/>
    <cellStyle name="Normal 2 8 5 18" xfId="35526" xr:uid="{00000000-0005-0000-0000-0000C68A0000}"/>
    <cellStyle name="Normal 2 8 5 19" xfId="35527" xr:uid="{00000000-0005-0000-0000-0000C78A0000}"/>
    <cellStyle name="Normal 2 8 5 2" xfId="35528" xr:uid="{00000000-0005-0000-0000-0000C88A0000}"/>
    <cellStyle name="Normal 2 8 5 20" xfId="35529" xr:uid="{00000000-0005-0000-0000-0000C98A0000}"/>
    <cellStyle name="Normal 2 8 5 21" xfId="35530" xr:uid="{00000000-0005-0000-0000-0000CA8A0000}"/>
    <cellStyle name="Normal 2 8 5 3" xfId="35531" xr:uid="{00000000-0005-0000-0000-0000CB8A0000}"/>
    <cellStyle name="Normal 2 8 5 4" xfId="35532" xr:uid="{00000000-0005-0000-0000-0000CC8A0000}"/>
    <cellStyle name="Normal 2 8 5 5" xfId="35533" xr:uid="{00000000-0005-0000-0000-0000CD8A0000}"/>
    <cellStyle name="Normal 2 8 5 6" xfId="35534" xr:uid="{00000000-0005-0000-0000-0000CE8A0000}"/>
    <cellStyle name="Normal 2 8 5 7" xfId="35535" xr:uid="{00000000-0005-0000-0000-0000CF8A0000}"/>
    <cellStyle name="Normal 2 8 5 8" xfId="35536" xr:uid="{00000000-0005-0000-0000-0000D08A0000}"/>
    <cellStyle name="Normal 2 8 5 9" xfId="35537" xr:uid="{00000000-0005-0000-0000-0000D18A0000}"/>
    <cellStyle name="Normal 2 8 6" xfId="35538" xr:uid="{00000000-0005-0000-0000-0000D28A0000}"/>
    <cellStyle name="Normal 2 8 6 10" xfId="35539" xr:uid="{00000000-0005-0000-0000-0000D38A0000}"/>
    <cellStyle name="Normal 2 8 6 11" xfId="35540" xr:uid="{00000000-0005-0000-0000-0000D48A0000}"/>
    <cellStyle name="Normal 2 8 6 12" xfId="35541" xr:uid="{00000000-0005-0000-0000-0000D58A0000}"/>
    <cellStyle name="Normal 2 8 6 13" xfId="35542" xr:uid="{00000000-0005-0000-0000-0000D68A0000}"/>
    <cellStyle name="Normal 2 8 6 14" xfId="35543" xr:uid="{00000000-0005-0000-0000-0000D78A0000}"/>
    <cellStyle name="Normal 2 8 6 15" xfId="35544" xr:uid="{00000000-0005-0000-0000-0000D88A0000}"/>
    <cellStyle name="Normal 2 8 6 16" xfId="35545" xr:uid="{00000000-0005-0000-0000-0000D98A0000}"/>
    <cellStyle name="Normal 2 8 6 17" xfId="35546" xr:uid="{00000000-0005-0000-0000-0000DA8A0000}"/>
    <cellStyle name="Normal 2 8 6 18" xfId="35547" xr:uid="{00000000-0005-0000-0000-0000DB8A0000}"/>
    <cellStyle name="Normal 2 8 6 19" xfId="35548" xr:uid="{00000000-0005-0000-0000-0000DC8A0000}"/>
    <cellStyle name="Normal 2 8 6 2" xfId="35549" xr:uid="{00000000-0005-0000-0000-0000DD8A0000}"/>
    <cellStyle name="Normal 2 8 6 20" xfId="35550" xr:uid="{00000000-0005-0000-0000-0000DE8A0000}"/>
    <cellStyle name="Normal 2 8 6 21" xfId="35551" xr:uid="{00000000-0005-0000-0000-0000DF8A0000}"/>
    <cellStyle name="Normal 2 8 6 3" xfId="35552" xr:uid="{00000000-0005-0000-0000-0000E08A0000}"/>
    <cellStyle name="Normal 2 8 6 4" xfId="35553" xr:uid="{00000000-0005-0000-0000-0000E18A0000}"/>
    <cellStyle name="Normal 2 8 6 5" xfId="35554" xr:uid="{00000000-0005-0000-0000-0000E28A0000}"/>
    <cellStyle name="Normal 2 8 6 6" xfId="35555" xr:uid="{00000000-0005-0000-0000-0000E38A0000}"/>
    <cellStyle name="Normal 2 8 6 7" xfId="35556" xr:uid="{00000000-0005-0000-0000-0000E48A0000}"/>
    <cellStyle name="Normal 2 8 6 8" xfId="35557" xr:uid="{00000000-0005-0000-0000-0000E58A0000}"/>
    <cellStyle name="Normal 2 8 6 9" xfId="35558" xr:uid="{00000000-0005-0000-0000-0000E68A0000}"/>
    <cellStyle name="Normal 2 8 7" xfId="35559" xr:uid="{00000000-0005-0000-0000-0000E78A0000}"/>
    <cellStyle name="Normal 2 8 7 10" xfId="35560" xr:uid="{00000000-0005-0000-0000-0000E88A0000}"/>
    <cellStyle name="Normal 2 8 7 11" xfId="35561" xr:uid="{00000000-0005-0000-0000-0000E98A0000}"/>
    <cellStyle name="Normal 2 8 7 12" xfId="35562" xr:uid="{00000000-0005-0000-0000-0000EA8A0000}"/>
    <cellStyle name="Normal 2 8 7 13" xfId="35563" xr:uid="{00000000-0005-0000-0000-0000EB8A0000}"/>
    <cellStyle name="Normal 2 8 7 14" xfId="35564" xr:uid="{00000000-0005-0000-0000-0000EC8A0000}"/>
    <cellStyle name="Normal 2 8 7 15" xfId="35565" xr:uid="{00000000-0005-0000-0000-0000ED8A0000}"/>
    <cellStyle name="Normal 2 8 7 16" xfId="35566" xr:uid="{00000000-0005-0000-0000-0000EE8A0000}"/>
    <cellStyle name="Normal 2 8 7 17" xfId="35567" xr:uid="{00000000-0005-0000-0000-0000EF8A0000}"/>
    <cellStyle name="Normal 2 8 7 18" xfId="35568" xr:uid="{00000000-0005-0000-0000-0000F08A0000}"/>
    <cellStyle name="Normal 2 8 7 19" xfId="35569" xr:uid="{00000000-0005-0000-0000-0000F18A0000}"/>
    <cellStyle name="Normal 2 8 7 2" xfId="35570" xr:uid="{00000000-0005-0000-0000-0000F28A0000}"/>
    <cellStyle name="Normal 2 8 7 20" xfId="35571" xr:uid="{00000000-0005-0000-0000-0000F38A0000}"/>
    <cellStyle name="Normal 2 8 7 21" xfId="35572" xr:uid="{00000000-0005-0000-0000-0000F48A0000}"/>
    <cellStyle name="Normal 2 8 7 3" xfId="35573" xr:uid="{00000000-0005-0000-0000-0000F58A0000}"/>
    <cellStyle name="Normal 2 8 7 4" xfId="35574" xr:uid="{00000000-0005-0000-0000-0000F68A0000}"/>
    <cellStyle name="Normal 2 8 7 5" xfId="35575" xr:uid="{00000000-0005-0000-0000-0000F78A0000}"/>
    <cellStyle name="Normal 2 8 7 6" xfId="35576" xr:uid="{00000000-0005-0000-0000-0000F88A0000}"/>
    <cellStyle name="Normal 2 8 7 7" xfId="35577" xr:uid="{00000000-0005-0000-0000-0000F98A0000}"/>
    <cellStyle name="Normal 2 8 7 8" xfId="35578" xr:uid="{00000000-0005-0000-0000-0000FA8A0000}"/>
    <cellStyle name="Normal 2 8 7 9" xfId="35579" xr:uid="{00000000-0005-0000-0000-0000FB8A0000}"/>
    <cellStyle name="Normal 2 8 8" xfId="35580" xr:uid="{00000000-0005-0000-0000-0000FC8A0000}"/>
    <cellStyle name="Normal 2 8 8 10" xfId="35581" xr:uid="{00000000-0005-0000-0000-0000FD8A0000}"/>
    <cellStyle name="Normal 2 8 8 11" xfId="35582" xr:uid="{00000000-0005-0000-0000-0000FE8A0000}"/>
    <cellStyle name="Normal 2 8 8 12" xfId="35583" xr:uid="{00000000-0005-0000-0000-0000FF8A0000}"/>
    <cellStyle name="Normal 2 8 8 13" xfId="35584" xr:uid="{00000000-0005-0000-0000-0000008B0000}"/>
    <cellStyle name="Normal 2 8 8 14" xfId="35585" xr:uid="{00000000-0005-0000-0000-0000018B0000}"/>
    <cellStyle name="Normal 2 8 8 15" xfId="35586" xr:uid="{00000000-0005-0000-0000-0000028B0000}"/>
    <cellStyle name="Normal 2 8 8 16" xfId="35587" xr:uid="{00000000-0005-0000-0000-0000038B0000}"/>
    <cellStyle name="Normal 2 8 8 17" xfId="35588" xr:uid="{00000000-0005-0000-0000-0000048B0000}"/>
    <cellStyle name="Normal 2 8 8 18" xfId="35589" xr:uid="{00000000-0005-0000-0000-0000058B0000}"/>
    <cellStyle name="Normal 2 8 8 19" xfId="35590" xr:uid="{00000000-0005-0000-0000-0000068B0000}"/>
    <cellStyle name="Normal 2 8 8 2" xfId="35591" xr:uid="{00000000-0005-0000-0000-0000078B0000}"/>
    <cellStyle name="Normal 2 8 8 20" xfId="35592" xr:uid="{00000000-0005-0000-0000-0000088B0000}"/>
    <cellStyle name="Normal 2 8 8 21" xfId="35593" xr:uid="{00000000-0005-0000-0000-0000098B0000}"/>
    <cellStyle name="Normal 2 8 8 3" xfId="35594" xr:uid="{00000000-0005-0000-0000-00000A8B0000}"/>
    <cellStyle name="Normal 2 8 8 4" xfId="35595" xr:uid="{00000000-0005-0000-0000-00000B8B0000}"/>
    <cellStyle name="Normal 2 8 8 5" xfId="35596" xr:uid="{00000000-0005-0000-0000-00000C8B0000}"/>
    <cellStyle name="Normal 2 8 8 6" xfId="35597" xr:uid="{00000000-0005-0000-0000-00000D8B0000}"/>
    <cellStyle name="Normal 2 8 8 7" xfId="35598" xr:uid="{00000000-0005-0000-0000-00000E8B0000}"/>
    <cellStyle name="Normal 2 8 8 8" xfId="35599" xr:uid="{00000000-0005-0000-0000-00000F8B0000}"/>
    <cellStyle name="Normal 2 8 8 9" xfId="35600" xr:uid="{00000000-0005-0000-0000-0000108B0000}"/>
    <cellStyle name="Normal 2 8 9" xfId="35601" xr:uid="{00000000-0005-0000-0000-0000118B0000}"/>
    <cellStyle name="Normal 2 8 9 10" xfId="35602" xr:uid="{00000000-0005-0000-0000-0000128B0000}"/>
    <cellStyle name="Normal 2 8 9 11" xfId="35603" xr:uid="{00000000-0005-0000-0000-0000138B0000}"/>
    <cellStyle name="Normal 2 8 9 12" xfId="35604" xr:uid="{00000000-0005-0000-0000-0000148B0000}"/>
    <cellStyle name="Normal 2 8 9 13" xfId="35605" xr:uid="{00000000-0005-0000-0000-0000158B0000}"/>
    <cellStyle name="Normal 2 8 9 14" xfId="35606" xr:uid="{00000000-0005-0000-0000-0000168B0000}"/>
    <cellStyle name="Normal 2 8 9 15" xfId="35607" xr:uid="{00000000-0005-0000-0000-0000178B0000}"/>
    <cellStyle name="Normal 2 8 9 16" xfId="35608" xr:uid="{00000000-0005-0000-0000-0000188B0000}"/>
    <cellStyle name="Normal 2 8 9 17" xfId="35609" xr:uid="{00000000-0005-0000-0000-0000198B0000}"/>
    <cellStyle name="Normal 2 8 9 18" xfId="35610" xr:uid="{00000000-0005-0000-0000-00001A8B0000}"/>
    <cellStyle name="Normal 2 8 9 19" xfId="35611" xr:uid="{00000000-0005-0000-0000-00001B8B0000}"/>
    <cellStyle name="Normal 2 8 9 2" xfId="35612" xr:uid="{00000000-0005-0000-0000-00001C8B0000}"/>
    <cellStyle name="Normal 2 8 9 20" xfId="35613" xr:uid="{00000000-0005-0000-0000-00001D8B0000}"/>
    <cellStyle name="Normal 2 8 9 21" xfId="35614" xr:uid="{00000000-0005-0000-0000-00001E8B0000}"/>
    <cellStyle name="Normal 2 8 9 3" xfId="35615" xr:uid="{00000000-0005-0000-0000-00001F8B0000}"/>
    <cellStyle name="Normal 2 8 9 4" xfId="35616" xr:uid="{00000000-0005-0000-0000-0000208B0000}"/>
    <cellStyle name="Normal 2 8 9 5" xfId="35617" xr:uid="{00000000-0005-0000-0000-0000218B0000}"/>
    <cellStyle name="Normal 2 8 9 6" xfId="35618" xr:uid="{00000000-0005-0000-0000-0000228B0000}"/>
    <cellStyle name="Normal 2 8 9 7" xfId="35619" xr:uid="{00000000-0005-0000-0000-0000238B0000}"/>
    <cellStyle name="Normal 2 8 9 8" xfId="35620" xr:uid="{00000000-0005-0000-0000-0000248B0000}"/>
    <cellStyle name="Normal 2 8 9 9" xfId="35621" xr:uid="{00000000-0005-0000-0000-0000258B0000}"/>
    <cellStyle name="Normal 2 80" xfId="35622" xr:uid="{00000000-0005-0000-0000-0000268B0000}"/>
    <cellStyle name="Normal 2 80 2" xfId="35623" xr:uid="{00000000-0005-0000-0000-0000278B0000}"/>
    <cellStyle name="Normal 2 80 3" xfId="35624" xr:uid="{00000000-0005-0000-0000-0000288B0000}"/>
    <cellStyle name="Normal 2 80 4" xfId="35625" xr:uid="{00000000-0005-0000-0000-0000298B0000}"/>
    <cellStyle name="Normal 2 80 5" xfId="35626" xr:uid="{00000000-0005-0000-0000-00002A8B0000}"/>
    <cellStyle name="Normal 2 80 6" xfId="35627" xr:uid="{00000000-0005-0000-0000-00002B8B0000}"/>
    <cellStyle name="Normal 2 81" xfId="35628" xr:uid="{00000000-0005-0000-0000-00002C8B0000}"/>
    <cellStyle name="Normal 2 81 2" xfId="35629" xr:uid="{00000000-0005-0000-0000-00002D8B0000}"/>
    <cellStyle name="Normal 2 81 3" xfId="35630" xr:uid="{00000000-0005-0000-0000-00002E8B0000}"/>
    <cellStyle name="Normal 2 81 4" xfId="35631" xr:uid="{00000000-0005-0000-0000-00002F8B0000}"/>
    <cellStyle name="Normal 2 81 5" xfId="35632" xr:uid="{00000000-0005-0000-0000-0000308B0000}"/>
    <cellStyle name="Normal 2 81 6" xfId="35633" xr:uid="{00000000-0005-0000-0000-0000318B0000}"/>
    <cellStyle name="Normal 2 82" xfId="35634" xr:uid="{00000000-0005-0000-0000-0000328B0000}"/>
    <cellStyle name="Normal 2 82 2" xfId="35635" xr:uid="{00000000-0005-0000-0000-0000338B0000}"/>
    <cellStyle name="Normal 2 82 3" xfId="35636" xr:uid="{00000000-0005-0000-0000-0000348B0000}"/>
    <cellStyle name="Normal 2 82 4" xfId="35637" xr:uid="{00000000-0005-0000-0000-0000358B0000}"/>
    <cellStyle name="Normal 2 82 5" xfId="35638" xr:uid="{00000000-0005-0000-0000-0000368B0000}"/>
    <cellStyle name="Normal 2 82 6" xfId="35639" xr:uid="{00000000-0005-0000-0000-0000378B0000}"/>
    <cellStyle name="Normal 2 83" xfId="35640" xr:uid="{00000000-0005-0000-0000-0000388B0000}"/>
    <cellStyle name="Normal 2 83 2" xfId="35641" xr:uid="{00000000-0005-0000-0000-0000398B0000}"/>
    <cellStyle name="Normal 2 83 3" xfId="35642" xr:uid="{00000000-0005-0000-0000-00003A8B0000}"/>
    <cellStyle name="Normal 2 83 4" xfId="35643" xr:uid="{00000000-0005-0000-0000-00003B8B0000}"/>
    <cellStyle name="Normal 2 83 5" xfId="35644" xr:uid="{00000000-0005-0000-0000-00003C8B0000}"/>
    <cellStyle name="Normal 2 83 6" xfId="35645" xr:uid="{00000000-0005-0000-0000-00003D8B0000}"/>
    <cellStyle name="Normal 2 84" xfId="35646" xr:uid="{00000000-0005-0000-0000-00003E8B0000}"/>
    <cellStyle name="Normal 2 84 2" xfId="35647" xr:uid="{00000000-0005-0000-0000-00003F8B0000}"/>
    <cellStyle name="Normal 2 84 3" xfId="35648" xr:uid="{00000000-0005-0000-0000-0000408B0000}"/>
    <cellStyle name="Normal 2 84 4" xfId="35649" xr:uid="{00000000-0005-0000-0000-0000418B0000}"/>
    <cellStyle name="Normal 2 84 5" xfId="35650" xr:uid="{00000000-0005-0000-0000-0000428B0000}"/>
    <cellStyle name="Normal 2 84 6" xfId="35651" xr:uid="{00000000-0005-0000-0000-0000438B0000}"/>
    <cellStyle name="Normal 2 85" xfId="35652" xr:uid="{00000000-0005-0000-0000-0000448B0000}"/>
    <cellStyle name="Normal 2 85 2" xfId="35653" xr:uid="{00000000-0005-0000-0000-0000458B0000}"/>
    <cellStyle name="Normal 2 85 3" xfId="35654" xr:uid="{00000000-0005-0000-0000-0000468B0000}"/>
    <cellStyle name="Normal 2 85 4" xfId="35655" xr:uid="{00000000-0005-0000-0000-0000478B0000}"/>
    <cellStyle name="Normal 2 85 5" xfId="35656" xr:uid="{00000000-0005-0000-0000-0000488B0000}"/>
    <cellStyle name="Normal 2 85 6" xfId="35657" xr:uid="{00000000-0005-0000-0000-0000498B0000}"/>
    <cellStyle name="Normal 2 86" xfId="35658" xr:uid="{00000000-0005-0000-0000-00004A8B0000}"/>
    <cellStyle name="Normal 2 86 2" xfId="35659" xr:uid="{00000000-0005-0000-0000-00004B8B0000}"/>
    <cellStyle name="Normal 2 86 3" xfId="35660" xr:uid="{00000000-0005-0000-0000-00004C8B0000}"/>
    <cellStyle name="Normal 2 86 4" xfId="35661" xr:uid="{00000000-0005-0000-0000-00004D8B0000}"/>
    <cellStyle name="Normal 2 86 5" xfId="35662" xr:uid="{00000000-0005-0000-0000-00004E8B0000}"/>
    <cellStyle name="Normal 2 86 6" xfId="35663" xr:uid="{00000000-0005-0000-0000-00004F8B0000}"/>
    <cellStyle name="Normal 2 87" xfId="35664" xr:uid="{00000000-0005-0000-0000-0000508B0000}"/>
    <cellStyle name="Normal 2 87 2" xfId="35665" xr:uid="{00000000-0005-0000-0000-0000518B0000}"/>
    <cellStyle name="Normal 2 88" xfId="35666" xr:uid="{00000000-0005-0000-0000-0000528B0000}"/>
    <cellStyle name="Normal 2 88 2" xfId="35667" xr:uid="{00000000-0005-0000-0000-0000538B0000}"/>
    <cellStyle name="Normal 2 89" xfId="35668" xr:uid="{00000000-0005-0000-0000-0000548B0000}"/>
    <cellStyle name="Normal 2 89 2" xfId="35669" xr:uid="{00000000-0005-0000-0000-0000558B0000}"/>
    <cellStyle name="Normal 2 9" xfId="35670" xr:uid="{00000000-0005-0000-0000-0000568B0000}"/>
    <cellStyle name="Normal 2 9 10" xfId="35671" xr:uid="{00000000-0005-0000-0000-0000578B0000}"/>
    <cellStyle name="Normal 2 9 11" xfId="35672" xr:uid="{00000000-0005-0000-0000-0000588B0000}"/>
    <cellStyle name="Normal 2 9 11 10" xfId="35673" xr:uid="{00000000-0005-0000-0000-0000598B0000}"/>
    <cellStyle name="Normal 2 9 11 11" xfId="35674" xr:uid="{00000000-0005-0000-0000-00005A8B0000}"/>
    <cellStyle name="Normal 2 9 11 12" xfId="35675" xr:uid="{00000000-0005-0000-0000-00005B8B0000}"/>
    <cellStyle name="Normal 2 9 11 13" xfId="35676" xr:uid="{00000000-0005-0000-0000-00005C8B0000}"/>
    <cellStyle name="Normal 2 9 11 14" xfId="35677" xr:uid="{00000000-0005-0000-0000-00005D8B0000}"/>
    <cellStyle name="Normal 2 9 11 15" xfId="35678" xr:uid="{00000000-0005-0000-0000-00005E8B0000}"/>
    <cellStyle name="Normal 2 9 11 16" xfId="35679" xr:uid="{00000000-0005-0000-0000-00005F8B0000}"/>
    <cellStyle name="Normal 2 9 11 17" xfId="35680" xr:uid="{00000000-0005-0000-0000-0000608B0000}"/>
    <cellStyle name="Normal 2 9 11 18" xfId="35681" xr:uid="{00000000-0005-0000-0000-0000618B0000}"/>
    <cellStyle name="Normal 2 9 11 19" xfId="35682" xr:uid="{00000000-0005-0000-0000-0000628B0000}"/>
    <cellStyle name="Normal 2 9 11 2" xfId="35683" xr:uid="{00000000-0005-0000-0000-0000638B0000}"/>
    <cellStyle name="Normal 2 9 11 20" xfId="35684" xr:uid="{00000000-0005-0000-0000-0000648B0000}"/>
    <cellStyle name="Normal 2 9 11 21" xfId="35685" xr:uid="{00000000-0005-0000-0000-0000658B0000}"/>
    <cellStyle name="Normal 2 9 11 3" xfId="35686" xr:uid="{00000000-0005-0000-0000-0000668B0000}"/>
    <cellStyle name="Normal 2 9 11 4" xfId="35687" xr:uid="{00000000-0005-0000-0000-0000678B0000}"/>
    <cellStyle name="Normal 2 9 11 5" xfId="35688" xr:uid="{00000000-0005-0000-0000-0000688B0000}"/>
    <cellStyle name="Normal 2 9 11 6" xfId="35689" xr:uid="{00000000-0005-0000-0000-0000698B0000}"/>
    <cellStyle name="Normal 2 9 11 7" xfId="35690" xr:uid="{00000000-0005-0000-0000-00006A8B0000}"/>
    <cellStyle name="Normal 2 9 11 8" xfId="35691" xr:uid="{00000000-0005-0000-0000-00006B8B0000}"/>
    <cellStyle name="Normal 2 9 11 9" xfId="35692" xr:uid="{00000000-0005-0000-0000-00006C8B0000}"/>
    <cellStyle name="Normal 2 9 12" xfId="35693" xr:uid="{00000000-0005-0000-0000-00006D8B0000}"/>
    <cellStyle name="Normal 2 9 12 10" xfId="35694" xr:uid="{00000000-0005-0000-0000-00006E8B0000}"/>
    <cellStyle name="Normal 2 9 12 11" xfId="35695" xr:uid="{00000000-0005-0000-0000-00006F8B0000}"/>
    <cellStyle name="Normal 2 9 12 12" xfId="35696" xr:uid="{00000000-0005-0000-0000-0000708B0000}"/>
    <cellStyle name="Normal 2 9 12 13" xfId="35697" xr:uid="{00000000-0005-0000-0000-0000718B0000}"/>
    <cellStyle name="Normal 2 9 12 14" xfId="35698" xr:uid="{00000000-0005-0000-0000-0000728B0000}"/>
    <cellStyle name="Normal 2 9 12 15" xfId="35699" xr:uid="{00000000-0005-0000-0000-0000738B0000}"/>
    <cellStyle name="Normal 2 9 12 16" xfId="35700" xr:uid="{00000000-0005-0000-0000-0000748B0000}"/>
    <cellStyle name="Normal 2 9 12 17" xfId="35701" xr:uid="{00000000-0005-0000-0000-0000758B0000}"/>
    <cellStyle name="Normal 2 9 12 18" xfId="35702" xr:uid="{00000000-0005-0000-0000-0000768B0000}"/>
    <cellStyle name="Normal 2 9 12 19" xfId="35703" xr:uid="{00000000-0005-0000-0000-0000778B0000}"/>
    <cellStyle name="Normal 2 9 12 2" xfId="35704" xr:uid="{00000000-0005-0000-0000-0000788B0000}"/>
    <cellStyle name="Normal 2 9 12 2 2" xfId="35705" xr:uid="{00000000-0005-0000-0000-0000798B0000}"/>
    <cellStyle name="Normal 2 9 12 2 2 2" xfId="35706" xr:uid="{00000000-0005-0000-0000-00007A8B0000}"/>
    <cellStyle name="Normal 2 9 12 2 2 2 2" xfId="35707" xr:uid="{00000000-0005-0000-0000-00007B8B0000}"/>
    <cellStyle name="Normal 2 9 12 2 2 3" xfId="35708" xr:uid="{00000000-0005-0000-0000-00007C8B0000}"/>
    <cellStyle name="Normal 2 9 12 2 2 4" xfId="35709" xr:uid="{00000000-0005-0000-0000-00007D8B0000}"/>
    <cellStyle name="Normal 2 9 12 2 2 5" xfId="35710" xr:uid="{00000000-0005-0000-0000-00007E8B0000}"/>
    <cellStyle name="Normal 2 9 12 2 2 6" xfId="35711" xr:uid="{00000000-0005-0000-0000-00007F8B0000}"/>
    <cellStyle name="Normal 2 9 12 2 2 7" xfId="35712" xr:uid="{00000000-0005-0000-0000-0000808B0000}"/>
    <cellStyle name="Normal 2 9 12 2 3" xfId="35713" xr:uid="{00000000-0005-0000-0000-0000818B0000}"/>
    <cellStyle name="Normal 2 9 12 2 3 2" xfId="35714" xr:uid="{00000000-0005-0000-0000-0000828B0000}"/>
    <cellStyle name="Normal 2 9 12 2 3 3" xfId="35715" xr:uid="{00000000-0005-0000-0000-0000838B0000}"/>
    <cellStyle name="Normal 2 9 12 2 3 4" xfId="35716" xr:uid="{00000000-0005-0000-0000-0000848B0000}"/>
    <cellStyle name="Normal 2 9 12 2 3 5" xfId="35717" xr:uid="{00000000-0005-0000-0000-0000858B0000}"/>
    <cellStyle name="Normal 2 9 12 2 3 6" xfId="35718" xr:uid="{00000000-0005-0000-0000-0000868B0000}"/>
    <cellStyle name="Normal 2 9 12 2 3 7" xfId="35719" xr:uid="{00000000-0005-0000-0000-0000878B0000}"/>
    <cellStyle name="Normal 2 9 12 2 4" xfId="35720" xr:uid="{00000000-0005-0000-0000-0000888B0000}"/>
    <cellStyle name="Normal 2 9 12 2 4 2" xfId="35721" xr:uid="{00000000-0005-0000-0000-0000898B0000}"/>
    <cellStyle name="Normal 2 9 12 2 4 3" xfId="35722" xr:uid="{00000000-0005-0000-0000-00008A8B0000}"/>
    <cellStyle name="Normal 2 9 12 2 4 4" xfId="35723" xr:uid="{00000000-0005-0000-0000-00008B8B0000}"/>
    <cellStyle name="Normal 2 9 12 2 4 5" xfId="35724" xr:uid="{00000000-0005-0000-0000-00008C8B0000}"/>
    <cellStyle name="Normal 2 9 12 2 4 6" xfId="35725" xr:uid="{00000000-0005-0000-0000-00008D8B0000}"/>
    <cellStyle name="Normal 2 9 12 2 4 7" xfId="35726" xr:uid="{00000000-0005-0000-0000-00008E8B0000}"/>
    <cellStyle name="Normal 2 9 12 2 5" xfId="35727" xr:uid="{00000000-0005-0000-0000-00008F8B0000}"/>
    <cellStyle name="Normal 2 9 12 2 5 2" xfId="35728" xr:uid="{00000000-0005-0000-0000-0000908B0000}"/>
    <cellStyle name="Normal 2 9 12 2 5 3" xfId="35729" xr:uid="{00000000-0005-0000-0000-0000918B0000}"/>
    <cellStyle name="Normal 2 9 12 2 5 4" xfId="35730" xr:uid="{00000000-0005-0000-0000-0000928B0000}"/>
    <cellStyle name="Normal 2 9 12 2 5 5" xfId="35731" xr:uid="{00000000-0005-0000-0000-0000938B0000}"/>
    <cellStyle name="Normal 2 9 12 2 5 6" xfId="35732" xr:uid="{00000000-0005-0000-0000-0000948B0000}"/>
    <cellStyle name="Normal 2 9 12 2 5 7" xfId="35733" xr:uid="{00000000-0005-0000-0000-0000958B0000}"/>
    <cellStyle name="Normal 2 9 12 2 6" xfId="35734" xr:uid="{00000000-0005-0000-0000-0000968B0000}"/>
    <cellStyle name="Normal 2 9 12 2 6 2" xfId="35735" xr:uid="{00000000-0005-0000-0000-0000978B0000}"/>
    <cellStyle name="Normal 2 9 12 2 6 3" xfId="35736" xr:uid="{00000000-0005-0000-0000-0000988B0000}"/>
    <cellStyle name="Normal 2 9 12 2 6 4" xfId="35737" xr:uid="{00000000-0005-0000-0000-0000998B0000}"/>
    <cellStyle name="Normal 2 9 12 2 6 5" xfId="35738" xr:uid="{00000000-0005-0000-0000-00009A8B0000}"/>
    <cellStyle name="Normal 2 9 12 2 6 6" xfId="35739" xr:uid="{00000000-0005-0000-0000-00009B8B0000}"/>
    <cellStyle name="Normal 2 9 12 2 6 7" xfId="35740" xr:uid="{00000000-0005-0000-0000-00009C8B0000}"/>
    <cellStyle name="Normal 2 9 12 2 7" xfId="35741" xr:uid="{00000000-0005-0000-0000-00009D8B0000}"/>
    <cellStyle name="Normal 2 9 12 2 7 2" xfId="35742" xr:uid="{00000000-0005-0000-0000-00009E8B0000}"/>
    <cellStyle name="Normal 2 9 12 2 7 3" xfId="35743" xr:uid="{00000000-0005-0000-0000-00009F8B0000}"/>
    <cellStyle name="Normal 2 9 12 2 7 4" xfId="35744" xr:uid="{00000000-0005-0000-0000-0000A08B0000}"/>
    <cellStyle name="Normal 2 9 12 2 7 5" xfId="35745" xr:uid="{00000000-0005-0000-0000-0000A18B0000}"/>
    <cellStyle name="Normal 2 9 12 2 7 6" xfId="35746" xr:uid="{00000000-0005-0000-0000-0000A28B0000}"/>
    <cellStyle name="Normal 2 9 12 2 7 7" xfId="35747" xr:uid="{00000000-0005-0000-0000-0000A38B0000}"/>
    <cellStyle name="Normal 2 9 12 2 8" xfId="35748" xr:uid="{00000000-0005-0000-0000-0000A48B0000}"/>
    <cellStyle name="Normal 2 9 12 2 8 2" xfId="35749" xr:uid="{00000000-0005-0000-0000-0000A58B0000}"/>
    <cellStyle name="Normal 2 9 12 2 8 3" xfId="35750" xr:uid="{00000000-0005-0000-0000-0000A68B0000}"/>
    <cellStyle name="Normal 2 9 12 2 8 4" xfId="35751" xr:uid="{00000000-0005-0000-0000-0000A78B0000}"/>
    <cellStyle name="Normal 2 9 12 2 8 5" xfId="35752" xr:uid="{00000000-0005-0000-0000-0000A88B0000}"/>
    <cellStyle name="Normal 2 9 12 2 8 6" xfId="35753" xr:uid="{00000000-0005-0000-0000-0000A98B0000}"/>
    <cellStyle name="Normal 2 9 12 2 8 7" xfId="35754" xr:uid="{00000000-0005-0000-0000-0000AA8B0000}"/>
    <cellStyle name="Normal 2 9 12 2 9" xfId="35755" xr:uid="{00000000-0005-0000-0000-0000AB8B0000}"/>
    <cellStyle name="Normal 2 9 12 2 9 2" xfId="35756" xr:uid="{00000000-0005-0000-0000-0000AC8B0000}"/>
    <cellStyle name="Normal 2 9 12 2 9 3" xfId="35757" xr:uid="{00000000-0005-0000-0000-0000AD8B0000}"/>
    <cellStyle name="Normal 2 9 12 2 9 4" xfId="35758" xr:uid="{00000000-0005-0000-0000-0000AE8B0000}"/>
    <cellStyle name="Normal 2 9 12 2 9 5" xfId="35759" xr:uid="{00000000-0005-0000-0000-0000AF8B0000}"/>
    <cellStyle name="Normal 2 9 12 2 9 6" xfId="35760" xr:uid="{00000000-0005-0000-0000-0000B08B0000}"/>
    <cellStyle name="Normal 2 9 12 2 9 7" xfId="35761" xr:uid="{00000000-0005-0000-0000-0000B18B0000}"/>
    <cellStyle name="Normal 2 9 12 20" xfId="35762" xr:uid="{00000000-0005-0000-0000-0000B28B0000}"/>
    <cellStyle name="Normal 2 9 12 3" xfId="35763" xr:uid="{00000000-0005-0000-0000-0000B38B0000}"/>
    <cellStyle name="Normal 2 9 12 4" xfId="35764" xr:uid="{00000000-0005-0000-0000-0000B48B0000}"/>
    <cellStyle name="Normal 2 9 12 5" xfId="35765" xr:uid="{00000000-0005-0000-0000-0000B58B0000}"/>
    <cellStyle name="Normal 2 9 12 6" xfId="35766" xr:uid="{00000000-0005-0000-0000-0000B68B0000}"/>
    <cellStyle name="Normal 2 9 12 7" xfId="35767" xr:uid="{00000000-0005-0000-0000-0000B78B0000}"/>
    <cellStyle name="Normal 2 9 12 8" xfId="35768" xr:uid="{00000000-0005-0000-0000-0000B88B0000}"/>
    <cellStyle name="Normal 2 9 12 9" xfId="35769" xr:uid="{00000000-0005-0000-0000-0000B98B0000}"/>
    <cellStyle name="Normal 2 9 2" xfId="35770" xr:uid="{00000000-0005-0000-0000-0000BA8B0000}"/>
    <cellStyle name="Normal 2 9 2 2" xfId="35771" xr:uid="{00000000-0005-0000-0000-0000BB8B0000}"/>
    <cellStyle name="Normal 2 9 3" xfId="35772" xr:uid="{00000000-0005-0000-0000-0000BC8B0000}"/>
    <cellStyle name="Normal 2 9 4" xfId="35773" xr:uid="{00000000-0005-0000-0000-0000BD8B0000}"/>
    <cellStyle name="Normal 2 9 5" xfId="35774" xr:uid="{00000000-0005-0000-0000-0000BE8B0000}"/>
    <cellStyle name="Normal 2 9 6" xfId="35775" xr:uid="{00000000-0005-0000-0000-0000BF8B0000}"/>
    <cellStyle name="Normal 2 9 7" xfId="35776" xr:uid="{00000000-0005-0000-0000-0000C08B0000}"/>
    <cellStyle name="Normal 2 9 8" xfId="35777" xr:uid="{00000000-0005-0000-0000-0000C18B0000}"/>
    <cellStyle name="Normal 2 9 9" xfId="35778" xr:uid="{00000000-0005-0000-0000-0000C28B0000}"/>
    <cellStyle name="Normal 2 90" xfId="35779" xr:uid="{00000000-0005-0000-0000-0000C38B0000}"/>
    <cellStyle name="Normal 2 90 2" xfId="35780" xr:uid="{00000000-0005-0000-0000-0000C48B0000}"/>
    <cellStyle name="Normal 2 91" xfId="35781" xr:uid="{00000000-0005-0000-0000-0000C58B0000}"/>
    <cellStyle name="Normal 2 91 2" xfId="35782" xr:uid="{00000000-0005-0000-0000-0000C68B0000}"/>
    <cellStyle name="Normal 2 92" xfId="35783" xr:uid="{00000000-0005-0000-0000-0000C78B0000}"/>
    <cellStyle name="Normal 2 92 2" xfId="35784" xr:uid="{00000000-0005-0000-0000-0000C88B0000}"/>
    <cellStyle name="Normal 2 93" xfId="35785" xr:uid="{00000000-0005-0000-0000-0000C98B0000}"/>
    <cellStyle name="Normal 2 93 2" xfId="35786" xr:uid="{00000000-0005-0000-0000-0000CA8B0000}"/>
    <cellStyle name="Normal 2 93 3" xfId="35787" xr:uid="{00000000-0005-0000-0000-0000CB8B0000}"/>
    <cellStyle name="Normal 2 93 4" xfId="35788" xr:uid="{00000000-0005-0000-0000-0000CC8B0000}"/>
    <cellStyle name="Normal 2 93 5" xfId="35789" xr:uid="{00000000-0005-0000-0000-0000CD8B0000}"/>
    <cellStyle name="Normal 2 93 6" xfId="35790" xr:uid="{00000000-0005-0000-0000-0000CE8B0000}"/>
    <cellStyle name="Normal 2 94" xfId="35791" xr:uid="{00000000-0005-0000-0000-0000CF8B0000}"/>
    <cellStyle name="Normal 2 94 2" xfId="35792" xr:uid="{00000000-0005-0000-0000-0000D08B0000}"/>
    <cellStyle name="Normal 2 94 3" xfId="35793" xr:uid="{00000000-0005-0000-0000-0000D18B0000}"/>
    <cellStyle name="Normal 2 94 4" xfId="35794" xr:uid="{00000000-0005-0000-0000-0000D28B0000}"/>
    <cellStyle name="Normal 2 94 5" xfId="35795" xr:uid="{00000000-0005-0000-0000-0000D38B0000}"/>
    <cellStyle name="Normal 2 94 6" xfId="35796" xr:uid="{00000000-0005-0000-0000-0000D48B0000}"/>
    <cellStyle name="Normal 2 95" xfId="35797" xr:uid="{00000000-0005-0000-0000-0000D58B0000}"/>
    <cellStyle name="Normal 2 95 2" xfId="35798" xr:uid="{00000000-0005-0000-0000-0000D68B0000}"/>
    <cellStyle name="Normal 2 95 3" xfId="35799" xr:uid="{00000000-0005-0000-0000-0000D78B0000}"/>
    <cellStyle name="Normal 2 95 4" xfId="35800" xr:uid="{00000000-0005-0000-0000-0000D88B0000}"/>
    <cellStyle name="Normal 2 95 5" xfId="35801" xr:uid="{00000000-0005-0000-0000-0000D98B0000}"/>
    <cellStyle name="Normal 2 95 6" xfId="35802" xr:uid="{00000000-0005-0000-0000-0000DA8B0000}"/>
    <cellStyle name="Normal 2 96" xfId="35803" xr:uid="{00000000-0005-0000-0000-0000DB8B0000}"/>
    <cellStyle name="Normal 2 96 2" xfId="35804" xr:uid="{00000000-0005-0000-0000-0000DC8B0000}"/>
    <cellStyle name="Normal 2 96 3" xfId="35805" xr:uid="{00000000-0005-0000-0000-0000DD8B0000}"/>
    <cellStyle name="Normal 2 96 4" xfId="35806" xr:uid="{00000000-0005-0000-0000-0000DE8B0000}"/>
    <cellStyle name="Normal 2 96 5" xfId="35807" xr:uid="{00000000-0005-0000-0000-0000DF8B0000}"/>
    <cellStyle name="Normal 2 96 6" xfId="35808" xr:uid="{00000000-0005-0000-0000-0000E08B0000}"/>
    <cellStyle name="Normal 2 97" xfId="35809" xr:uid="{00000000-0005-0000-0000-0000E18B0000}"/>
    <cellStyle name="Normal 2 97 2" xfId="35810" xr:uid="{00000000-0005-0000-0000-0000E28B0000}"/>
    <cellStyle name="Normal 2 98" xfId="35811" xr:uid="{00000000-0005-0000-0000-0000E38B0000}"/>
    <cellStyle name="Normal 2 98 2" xfId="35812" xr:uid="{00000000-0005-0000-0000-0000E48B0000}"/>
    <cellStyle name="Normal 2 99" xfId="35813" xr:uid="{00000000-0005-0000-0000-0000E58B0000}"/>
    <cellStyle name="Normal 2 99 2" xfId="35814" xr:uid="{00000000-0005-0000-0000-0000E68B0000}"/>
    <cellStyle name="Normal 20" xfId="35815" xr:uid="{00000000-0005-0000-0000-0000E78B0000}"/>
    <cellStyle name="Normal 20 10" xfId="35816" xr:uid="{00000000-0005-0000-0000-0000E88B0000}"/>
    <cellStyle name="Normal 20 10 2" xfId="35817" xr:uid="{00000000-0005-0000-0000-0000E98B0000}"/>
    <cellStyle name="Normal 20 11" xfId="35818" xr:uid="{00000000-0005-0000-0000-0000EA8B0000}"/>
    <cellStyle name="Normal 20 11 2" xfId="35819" xr:uid="{00000000-0005-0000-0000-0000EB8B0000}"/>
    <cellStyle name="Normal 20 12" xfId="35820" xr:uid="{00000000-0005-0000-0000-0000EC8B0000}"/>
    <cellStyle name="Normal 20 12 2" xfId="35821" xr:uid="{00000000-0005-0000-0000-0000ED8B0000}"/>
    <cellStyle name="Normal 20 12 3" xfId="35822" xr:uid="{00000000-0005-0000-0000-0000EE8B0000}"/>
    <cellStyle name="Normal 20 12 4" xfId="35823" xr:uid="{00000000-0005-0000-0000-0000EF8B0000}"/>
    <cellStyle name="Normal 20 13" xfId="35824" xr:uid="{00000000-0005-0000-0000-0000F08B0000}"/>
    <cellStyle name="Normal 20 13 2" xfId="35825" xr:uid="{00000000-0005-0000-0000-0000F18B0000}"/>
    <cellStyle name="Normal 20 13 3" xfId="35826" xr:uid="{00000000-0005-0000-0000-0000F28B0000}"/>
    <cellStyle name="Normal 20 13 4" xfId="35827" xr:uid="{00000000-0005-0000-0000-0000F38B0000}"/>
    <cellStyle name="Normal 20 14" xfId="35828" xr:uid="{00000000-0005-0000-0000-0000F48B0000}"/>
    <cellStyle name="Normal 20 14 2" xfId="35829" xr:uid="{00000000-0005-0000-0000-0000F58B0000}"/>
    <cellStyle name="Normal 20 14 3" xfId="35830" xr:uid="{00000000-0005-0000-0000-0000F68B0000}"/>
    <cellStyle name="Normal 20 14 4" xfId="35831" xr:uid="{00000000-0005-0000-0000-0000F78B0000}"/>
    <cellStyle name="Normal 20 14 5" xfId="35832" xr:uid="{00000000-0005-0000-0000-0000F88B0000}"/>
    <cellStyle name="Normal 20 14 6" xfId="35833" xr:uid="{00000000-0005-0000-0000-0000F98B0000}"/>
    <cellStyle name="Normal 20 15" xfId="35834" xr:uid="{00000000-0005-0000-0000-0000FA8B0000}"/>
    <cellStyle name="Normal 20 15 2" xfId="35835" xr:uid="{00000000-0005-0000-0000-0000FB8B0000}"/>
    <cellStyle name="Normal 20 15 3" xfId="35836" xr:uid="{00000000-0005-0000-0000-0000FC8B0000}"/>
    <cellStyle name="Normal 20 15 4" xfId="35837" xr:uid="{00000000-0005-0000-0000-0000FD8B0000}"/>
    <cellStyle name="Normal 20 16" xfId="35838" xr:uid="{00000000-0005-0000-0000-0000FE8B0000}"/>
    <cellStyle name="Normal 20 16 2" xfId="35839" xr:uid="{00000000-0005-0000-0000-0000FF8B0000}"/>
    <cellStyle name="Normal 20 16 3" xfId="35840" xr:uid="{00000000-0005-0000-0000-0000008C0000}"/>
    <cellStyle name="Normal 20 16 4" xfId="35841" xr:uid="{00000000-0005-0000-0000-0000018C0000}"/>
    <cellStyle name="Normal 20 17" xfId="35842" xr:uid="{00000000-0005-0000-0000-0000028C0000}"/>
    <cellStyle name="Normal 20 18" xfId="35843" xr:uid="{00000000-0005-0000-0000-0000038C0000}"/>
    <cellStyle name="Normal 20 19" xfId="35844" xr:uid="{00000000-0005-0000-0000-0000048C0000}"/>
    <cellStyle name="Normal 20 2" xfId="35845" xr:uid="{00000000-0005-0000-0000-0000058C0000}"/>
    <cellStyle name="Normal 20 2 10" xfId="35846" xr:uid="{00000000-0005-0000-0000-0000068C0000}"/>
    <cellStyle name="Normal 20 2 11" xfId="35847" xr:uid="{00000000-0005-0000-0000-0000078C0000}"/>
    <cellStyle name="Normal 20 2 2" xfId="35848" xr:uid="{00000000-0005-0000-0000-0000088C0000}"/>
    <cellStyle name="Normal 20 2 2 2" xfId="35849" xr:uid="{00000000-0005-0000-0000-0000098C0000}"/>
    <cellStyle name="Normal 20 2 2 2 2" xfId="35850" xr:uid="{00000000-0005-0000-0000-00000A8C0000}"/>
    <cellStyle name="Normal 20 2 2 2 2 2" xfId="35851" xr:uid="{00000000-0005-0000-0000-00000B8C0000}"/>
    <cellStyle name="Normal 20 2 2 2 2 2 2" xfId="35852" xr:uid="{00000000-0005-0000-0000-00000C8C0000}"/>
    <cellStyle name="Normal 20 2 2 2 3" xfId="35853" xr:uid="{00000000-0005-0000-0000-00000D8C0000}"/>
    <cellStyle name="Normal 20 2 2 3" xfId="35854" xr:uid="{00000000-0005-0000-0000-00000E8C0000}"/>
    <cellStyle name="Normal 20 2 2 4" xfId="35855" xr:uid="{00000000-0005-0000-0000-00000F8C0000}"/>
    <cellStyle name="Normal 20 2 2 5" xfId="35856" xr:uid="{00000000-0005-0000-0000-0000108C0000}"/>
    <cellStyle name="Normal 20 2 2 6" xfId="35857" xr:uid="{00000000-0005-0000-0000-0000118C0000}"/>
    <cellStyle name="Normal 20 2 2 7" xfId="35858" xr:uid="{00000000-0005-0000-0000-0000128C0000}"/>
    <cellStyle name="Normal 20 2 3" xfId="35859" xr:uid="{00000000-0005-0000-0000-0000138C0000}"/>
    <cellStyle name="Normal 20 2 3 2" xfId="35860" xr:uid="{00000000-0005-0000-0000-0000148C0000}"/>
    <cellStyle name="Normal 20 2 4" xfId="35861" xr:uid="{00000000-0005-0000-0000-0000158C0000}"/>
    <cellStyle name="Normal 20 2 4 2" xfId="35862" xr:uid="{00000000-0005-0000-0000-0000168C0000}"/>
    <cellStyle name="Normal 20 2 5" xfId="35863" xr:uid="{00000000-0005-0000-0000-0000178C0000}"/>
    <cellStyle name="Normal 20 2 5 2" xfId="35864" xr:uid="{00000000-0005-0000-0000-0000188C0000}"/>
    <cellStyle name="Normal 20 2 6" xfId="35865" xr:uid="{00000000-0005-0000-0000-0000198C0000}"/>
    <cellStyle name="Normal 20 2 6 2" xfId="35866" xr:uid="{00000000-0005-0000-0000-00001A8C0000}"/>
    <cellStyle name="Normal 20 2 7" xfId="35867" xr:uid="{00000000-0005-0000-0000-00001B8C0000}"/>
    <cellStyle name="Normal 20 2 7 2" xfId="35868" xr:uid="{00000000-0005-0000-0000-00001C8C0000}"/>
    <cellStyle name="Normal 20 2 8" xfId="35869" xr:uid="{00000000-0005-0000-0000-00001D8C0000}"/>
    <cellStyle name="Normal 20 2 9" xfId="35870" xr:uid="{00000000-0005-0000-0000-00001E8C0000}"/>
    <cellStyle name="Normal 20 20" xfId="35871" xr:uid="{00000000-0005-0000-0000-00001F8C0000}"/>
    <cellStyle name="Normal 20 21" xfId="35872" xr:uid="{00000000-0005-0000-0000-0000208C0000}"/>
    <cellStyle name="Normal 20 3" xfId="35873" xr:uid="{00000000-0005-0000-0000-0000218C0000}"/>
    <cellStyle name="Normal 20 3 10" xfId="35874" xr:uid="{00000000-0005-0000-0000-0000228C0000}"/>
    <cellStyle name="Normal 20 3 11" xfId="35875" xr:uid="{00000000-0005-0000-0000-0000238C0000}"/>
    <cellStyle name="Normal 20 3 2" xfId="35876" xr:uid="{00000000-0005-0000-0000-0000248C0000}"/>
    <cellStyle name="Normal 20 3 2 2" xfId="35877" xr:uid="{00000000-0005-0000-0000-0000258C0000}"/>
    <cellStyle name="Normal 20 3 2 2 2" xfId="35878" xr:uid="{00000000-0005-0000-0000-0000268C0000}"/>
    <cellStyle name="Normal 20 3 2 2 2 2" xfId="35879" xr:uid="{00000000-0005-0000-0000-0000278C0000}"/>
    <cellStyle name="Normal 20 3 2 2 2 2 2" xfId="35880" xr:uid="{00000000-0005-0000-0000-0000288C0000}"/>
    <cellStyle name="Normal 20 3 2 3" xfId="35881" xr:uid="{00000000-0005-0000-0000-0000298C0000}"/>
    <cellStyle name="Normal 20 3 2 4" xfId="35882" xr:uid="{00000000-0005-0000-0000-00002A8C0000}"/>
    <cellStyle name="Normal 20 3 2 5" xfId="35883" xr:uid="{00000000-0005-0000-0000-00002B8C0000}"/>
    <cellStyle name="Normal 20 3 2 6" xfId="35884" xr:uid="{00000000-0005-0000-0000-00002C8C0000}"/>
    <cellStyle name="Normal 20 3 2 7" xfId="35885" xr:uid="{00000000-0005-0000-0000-00002D8C0000}"/>
    <cellStyle name="Normal 20 3 3" xfId="35886" xr:uid="{00000000-0005-0000-0000-00002E8C0000}"/>
    <cellStyle name="Normal 20 3 3 2" xfId="35887" xr:uid="{00000000-0005-0000-0000-00002F8C0000}"/>
    <cellStyle name="Normal 20 3 4" xfId="35888" xr:uid="{00000000-0005-0000-0000-0000308C0000}"/>
    <cellStyle name="Normal 20 3 4 2" xfId="35889" xr:uid="{00000000-0005-0000-0000-0000318C0000}"/>
    <cellStyle name="Normal 20 3 5" xfId="35890" xr:uid="{00000000-0005-0000-0000-0000328C0000}"/>
    <cellStyle name="Normal 20 3 5 2" xfId="35891" xr:uid="{00000000-0005-0000-0000-0000338C0000}"/>
    <cellStyle name="Normal 20 3 6" xfId="35892" xr:uid="{00000000-0005-0000-0000-0000348C0000}"/>
    <cellStyle name="Normal 20 3 6 2" xfId="35893" xr:uid="{00000000-0005-0000-0000-0000358C0000}"/>
    <cellStyle name="Normal 20 3 7" xfId="35894" xr:uid="{00000000-0005-0000-0000-0000368C0000}"/>
    <cellStyle name="Normal 20 3 7 2" xfId="35895" xr:uid="{00000000-0005-0000-0000-0000378C0000}"/>
    <cellStyle name="Normal 20 3 8" xfId="35896" xr:uid="{00000000-0005-0000-0000-0000388C0000}"/>
    <cellStyle name="Normal 20 3 9" xfId="35897" xr:uid="{00000000-0005-0000-0000-0000398C0000}"/>
    <cellStyle name="Normal 20 4" xfId="35898" xr:uid="{00000000-0005-0000-0000-00003A8C0000}"/>
    <cellStyle name="Normal 20 4 10" xfId="35899" xr:uid="{00000000-0005-0000-0000-00003B8C0000}"/>
    <cellStyle name="Normal 20 4 11" xfId="35900" xr:uid="{00000000-0005-0000-0000-00003C8C0000}"/>
    <cellStyle name="Normal 20 4 2" xfId="35901" xr:uid="{00000000-0005-0000-0000-00003D8C0000}"/>
    <cellStyle name="Normal 20 4 2 2" xfId="35902" xr:uid="{00000000-0005-0000-0000-00003E8C0000}"/>
    <cellStyle name="Normal 20 4 2 2 2" xfId="35903" xr:uid="{00000000-0005-0000-0000-00003F8C0000}"/>
    <cellStyle name="Normal 20 4 2 2 2 2" xfId="35904" xr:uid="{00000000-0005-0000-0000-0000408C0000}"/>
    <cellStyle name="Normal 20 4 2 2 2 2 2" xfId="35905" xr:uid="{00000000-0005-0000-0000-0000418C0000}"/>
    <cellStyle name="Normal 20 4 2 2 3" xfId="35906" xr:uid="{00000000-0005-0000-0000-0000428C0000}"/>
    <cellStyle name="Normal 20 4 2 3" xfId="35907" xr:uid="{00000000-0005-0000-0000-0000438C0000}"/>
    <cellStyle name="Normal 20 4 2 4" xfId="35908" xr:uid="{00000000-0005-0000-0000-0000448C0000}"/>
    <cellStyle name="Normal 20 4 2 5" xfId="35909" xr:uid="{00000000-0005-0000-0000-0000458C0000}"/>
    <cellStyle name="Normal 20 4 2 6" xfId="35910" xr:uid="{00000000-0005-0000-0000-0000468C0000}"/>
    <cellStyle name="Normal 20 4 2 7" xfId="35911" xr:uid="{00000000-0005-0000-0000-0000478C0000}"/>
    <cellStyle name="Normal 20 4 3" xfId="35912" xr:uid="{00000000-0005-0000-0000-0000488C0000}"/>
    <cellStyle name="Normal 20 4 3 2" xfId="35913" xr:uid="{00000000-0005-0000-0000-0000498C0000}"/>
    <cellStyle name="Normal 20 4 4" xfId="35914" xr:uid="{00000000-0005-0000-0000-00004A8C0000}"/>
    <cellStyle name="Normal 20 4 4 2" xfId="35915" xr:uid="{00000000-0005-0000-0000-00004B8C0000}"/>
    <cellStyle name="Normal 20 4 5" xfId="35916" xr:uid="{00000000-0005-0000-0000-00004C8C0000}"/>
    <cellStyle name="Normal 20 4 5 2" xfId="35917" xr:uid="{00000000-0005-0000-0000-00004D8C0000}"/>
    <cellStyle name="Normal 20 4 6" xfId="35918" xr:uid="{00000000-0005-0000-0000-00004E8C0000}"/>
    <cellStyle name="Normal 20 4 6 2" xfId="35919" xr:uid="{00000000-0005-0000-0000-00004F8C0000}"/>
    <cellStyle name="Normal 20 4 7" xfId="35920" xr:uid="{00000000-0005-0000-0000-0000508C0000}"/>
    <cellStyle name="Normal 20 4 7 2" xfId="35921" xr:uid="{00000000-0005-0000-0000-0000518C0000}"/>
    <cellStyle name="Normal 20 4 8" xfId="35922" xr:uid="{00000000-0005-0000-0000-0000528C0000}"/>
    <cellStyle name="Normal 20 4 9" xfId="35923" xr:uid="{00000000-0005-0000-0000-0000538C0000}"/>
    <cellStyle name="Normal 20 5" xfId="35924" xr:uid="{00000000-0005-0000-0000-0000548C0000}"/>
    <cellStyle name="Normal 20 5 2" xfId="35925" xr:uid="{00000000-0005-0000-0000-0000558C0000}"/>
    <cellStyle name="Normal 20 5 2 2" xfId="35926" xr:uid="{00000000-0005-0000-0000-0000568C0000}"/>
    <cellStyle name="Normal 20 5 2 3" xfId="35927" xr:uid="{00000000-0005-0000-0000-0000578C0000}"/>
    <cellStyle name="Normal 20 5 3" xfId="35928" xr:uid="{00000000-0005-0000-0000-0000588C0000}"/>
    <cellStyle name="Normal 20 5 4" xfId="35929" xr:uid="{00000000-0005-0000-0000-0000598C0000}"/>
    <cellStyle name="Normal 20 5 5" xfId="35930" xr:uid="{00000000-0005-0000-0000-00005A8C0000}"/>
    <cellStyle name="Normal 20 5 6" xfId="35931" xr:uid="{00000000-0005-0000-0000-00005B8C0000}"/>
    <cellStyle name="Normal 20 6" xfId="35932" xr:uid="{00000000-0005-0000-0000-00005C8C0000}"/>
    <cellStyle name="Normal 20 6 2" xfId="35933" xr:uid="{00000000-0005-0000-0000-00005D8C0000}"/>
    <cellStyle name="Normal 20 6 2 2" xfId="35934" xr:uid="{00000000-0005-0000-0000-00005E8C0000}"/>
    <cellStyle name="Normal 20 6 2 2 2" xfId="35935" xr:uid="{00000000-0005-0000-0000-00005F8C0000}"/>
    <cellStyle name="Normal 20 6 2 2 2 2" xfId="35936" xr:uid="{00000000-0005-0000-0000-0000608C0000}"/>
    <cellStyle name="Normal 20 6 2 3" xfId="35937" xr:uid="{00000000-0005-0000-0000-0000618C0000}"/>
    <cellStyle name="Normal 20 6 3" xfId="35938" xr:uid="{00000000-0005-0000-0000-0000628C0000}"/>
    <cellStyle name="Normal 20 6 4" xfId="35939" xr:uid="{00000000-0005-0000-0000-0000638C0000}"/>
    <cellStyle name="Normal 20 6 5" xfId="35940" xr:uid="{00000000-0005-0000-0000-0000648C0000}"/>
    <cellStyle name="Normal 20 6 6" xfId="35941" xr:uid="{00000000-0005-0000-0000-0000658C0000}"/>
    <cellStyle name="Normal 20 6 7" xfId="35942" xr:uid="{00000000-0005-0000-0000-0000668C0000}"/>
    <cellStyle name="Normal 20 7" xfId="35943" xr:uid="{00000000-0005-0000-0000-0000678C0000}"/>
    <cellStyle name="Normal 20 7 2" xfId="35944" xr:uid="{00000000-0005-0000-0000-0000688C0000}"/>
    <cellStyle name="Normal 20 8" xfId="35945" xr:uid="{00000000-0005-0000-0000-0000698C0000}"/>
    <cellStyle name="Normal 20 8 2" xfId="35946" xr:uid="{00000000-0005-0000-0000-00006A8C0000}"/>
    <cellStyle name="Normal 20 9" xfId="35947" xr:uid="{00000000-0005-0000-0000-00006B8C0000}"/>
    <cellStyle name="Normal 20 9 2" xfId="35948" xr:uid="{00000000-0005-0000-0000-00006C8C0000}"/>
    <cellStyle name="Normal 200" xfId="35949" xr:uid="{00000000-0005-0000-0000-00006D8C0000}"/>
    <cellStyle name="Normal 200 2" xfId="35950" xr:uid="{00000000-0005-0000-0000-00006E8C0000}"/>
    <cellStyle name="Normal 201" xfId="35951" xr:uid="{00000000-0005-0000-0000-00006F8C0000}"/>
    <cellStyle name="Normal 201 2" xfId="35952" xr:uid="{00000000-0005-0000-0000-0000708C0000}"/>
    <cellStyle name="Normal 202" xfId="35953" xr:uid="{00000000-0005-0000-0000-0000718C0000}"/>
    <cellStyle name="Normal 202 2" xfId="35954" xr:uid="{00000000-0005-0000-0000-0000728C0000}"/>
    <cellStyle name="Normal 203" xfId="35955" xr:uid="{00000000-0005-0000-0000-0000738C0000}"/>
    <cellStyle name="Normal 203 2" xfId="35956" xr:uid="{00000000-0005-0000-0000-0000748C0000}"/>
    <cellStyle name="Normal 204" xfId="35957" xr:uid="{00000000-0005-0000-0000-0000758C0000}"/>
    <cellStyle name="Normal 204 2" xfId="35958" xr:uid="{00000000-0005-0000-0000-0000768C0000}"/>
    <cellStyle name="Normal 205" xfId="35959" xr:uid="{00000000-0005-0000-0000-0000778C0000}"/>
    <cellStyle name="Normal 205 2" xfId="35960" xr:uid="{00000000-0005-0000-0000-0000788C0000}"/>
    <cellStyle name="Normal 206" xfId="35961" xr:uid="{00000000-0005-0000-0000-0000798C0000}"/>
    <cellStyle name="Normal 206 2" xfId="35962" xr:uid="{00000000-0005-0000-0000-00007A8C0000}"/>
    <cellStyle name="Normal 207" xfId="35963" xr:uid="{00000000-0005-0000-0000-00007B8C0000}"/>
    <cellStyle name="Normal 207 2" xfId="35964" xr:uid="{00000000-0005-0000-0000-00007C8C0000}"/>
    <cellStyle name="Normal 208" xfId="35965" xr:uid="{00000000-0005-0000-0000-00007D8C0000}"/>
    <cellStyle name="Normal 208 2" xfId="35966" xr:uid="{00000000-0005-0000-0000-00007E8C0000}"/>
    <cellStyle name="Normal 209" xfId="35967" xr:uid="{00000000-0005-0000-0000-00007F8C0000}"/>
    <cellStyle name="Normal 209 2" xfId="35968" xr:uid="{00000000-0005-0000-0000-0000808C0000}"/>
    <cellStyle name="Normal 21" xfId="35969" xr:uid="{00000000-0005-0000-0000-0000818C0000}"/>
    <cellStyle name="Normal 21 10" xfId="35970" xr:uid="{00000000-0005-0000-0000-0000828C0000}"/>
    <cellStyle name="Normal 21 10 2" xfId="35971" xr:uid="{00000000-0005-0000-0000-0000838C0000}"/>
    <cellStyle name="Normal 21 11" xfId="35972" xr:uid="{00000000-0005-0000-0000-0000848C0000}"/>
    <cellStyle name="Normal 21 11 2" xfId="35973" xr:uid="{00000000-0005-0000-0000-0000858C0000}"/>
    <cellStyle name="Normal 21 12" xfId="35974" xr:uid="{00000000-0005-0000-0000-0000868C0000}"/>
    <cellStyle name="Normal 21 12 2" xfId="35975" xr:uid="{00000000-0005-0000-0000-0000878C0000}"/>
    <cellStyle name="Normal 21 12 3" xfId="35976" xr:uid="{00000000-0005-0000-0000-0000888C0000}"/>
    <cellStyle name="Normal 21 12 4" xfId="35977" xr:uid="{00000000-0005-0000-0000-0000898C0000}"/>
    <cellStyle name="Normal 21 13" xfId="35978" xr:uid="{00000000-0005-0000-0000-00008A8C0000}"/>
    <cellStyle name="Normal 21 13 2" xfId="35979" xr:uid="{00000000-0005-0000-0000-00008B8C0000}"/>
    <cellStyle name="Normal 21 13 3" xfId="35980" xr:uid="{00000000-0005-0000-0000-00008C8C0000}"/>
    <cellStyle name="Normal 21 13 4" xfId="35981" xr:uid="{00000000-0005-0000-0000-00008D8C0000}"/>
    <cellStyle name="Normal 21 14" xfId="35982" xr:uid="{00000000-0005-0000-0000-00008E8C0000}"/>
    <cellStyle name="Normal 21 14 2" xfId="35983" xr:uid="{00000000-0005-0000-0000-00008F8C0000}"/>
    <cellStyle name="Normal 21 14 3" xfId="35984" xr:uid="{00000000-0005-0000-0000-0000908C0000}"/>
    <cellStyle name="Normal 21 14 4" xfId="35985" xr:uid="{00000000-0005-0000-0000-0000918C0000}"/>
    <cellStyle name="Normal 21 15" xfId="35986" xr:uid="{00000000-0005-0000-0000-0000928C0000}"/>
    <cellStyle name="Normal 21 15 2" xfId="35987" xr:uid="{00000000-0005-0000-0000-0000938C0000}"/>
    <cellStyle name="Normal 21 15 3" xfId="35988" xr:uid="{00000000-0005-0000-0000-0000948C0000}"/>
    <cellStyle name="Normal 21 15 4" xfId="35989" xr:uid="{00000000-0005-0000-0000-0000958C0000}"/>
    <cellStyle name="Normal 21 16" xfId="35990" xr:uid="{00000000-0005-0000-0000-0000968C0000}"/>
    <cellStyle name="Normal 21 16 2" xfId="35991" xr:uid="{00000000-0005-0000-0000-0000978C0000}"/>
    <cellStyle name="Normal 21 16 3" xfId="35992" xr:uid="{00000000-0005-0000-0000-0000988C0000}"/>
    <cellStyle name="Normal 21 16 4" xfId="35993" xr:uid="{00000000-0005-0000-0000-0000998C0000}"/>
    <cellStyle name="Normal 21 17" xfId="35994" xr:uid="{00000000-0005-0000-0000-00009A8C0000}"/>
    <cellStyle name="Normal 21 17 2" xfId="35995" xr:uid="{00000000-0005-0000-0000-00009B8C0000}"/>
    <cellStyle name="Normal 21 18" xfId="35996" xr:uid="{00000000-0005-0000-0000-00009C8C0000}"/>
    <cellStyle name="Normal 21 18 2" xfId="35997" xr:uid="{00000000-0005-0000-0000-00009D8C0000}"/>
    <cellStyle name="Normal 21 19" xfId="35998" xr:uid="{00000000-0005-0000-0000-00009E8C0000}"/>
    <cellStyle name="Normal 21 19 2" xfId="35999" xr:uid="{00000000-0005-0000-0000-00009F8C0000}"/>
    <cellStyle name="Normal 21 2" xfId="36000" xr:uid="{00000000-0005-0000-0000-0000A08C0000}"/>
    <cellStyle name="Normal 21 2 10" xfId="36001" xr:uid="{00000000-0005-0000-0000-0000A18C0000}"/>
    <cellStyle name="Normal 21 2 11" xfId="36002" xr:uid="{00000000-0005-0000-0000-0000A28C0000}"/>
    <cellStyle name="Normal 21 2 2" xfId="36003" xr:uid="{00000000-0005-0000-0000-0000A38C0000}"/>
    <cellStyle name="Normal 21 2 2 2" xfId="36004" xr:uid="{00000000-0005-0000-0000-0000A48C0000}"/>
    <cellStyle name="Normal 21 2 2 2 2" xfId="36005" xr:uid="{00000000-0005-0000-0000-0000A58C0000}"/>
    <cellStyle name="Normal 21 2 2 2 2 2" xfId="36006" xr:uid="{00000000-0005-0000-0000-0000A68C0000}"/>
    <cellStyle name="Normal 21 2 2 2 2 2 2" xfId="36007" xr:uid="{00000000-0005-0000-0000-0000A78C0000}"/>
    <cellStyle name="Normal 21 2 2 2 3" xfId="36008" xr:uid="{00000000-0005-0000-0000-0000A88C0000}"/>
    <cellStyle name="Normal 21 2 2 3" xfId="36009" xr:uid="{00000000-0005-0000-0000-0000A98C0000}"/>
    <cellStyle name="Normal 21 2 2 4" xfId="36010" xr:uid="{00000000-0005-0000-0000-0000AA8C0000}"/>
    <cellStyle name="Normal 21 2 2 5" xfId="36011" xr:uid="{00000000-0005-0000-0000-0000AB8C0000}"/>
    <cellStyle name="Normal 21 2 2 6" xfId="36012" xr:uid="{00000000-0005-0000-0000-0000AC8C0000}"/>
    <cellStyle name="Normal 21 2 2 7" xfId="36013" xr:uid="{00000000-0005-0000-0000-0000AD8C0000}"/>
    <cellStyle name="Normal 21 2 3" xfId="36014" xr:uid="{00000000-0005-0000-0000-0000AE8C0000}"/>
    <cellStyle name="Normal 21 2 3 2" xfId="36015" xr:uid="{00000000-0005-0000-0000-0000AF8C0000}"/>
    <cellStyle name="Normal 21 2 4" xfId="36016" xr:uid="{00000000-0005-0000-0000-0000B08C0000}"/>
    <cellStyle name="Normal 21 2 4 2" xfId="36017" xr:uid="{00000000-0005-0000-0000-0000B18C0000}"/>
    <cellStyle name="Normal 21 2 5" xfId="36018" xr:uid="{00000000-0005-0000-0000-0000B28C0000}"/>
    <cellStyle name="Normal 21 2 5 2" xfId="36019" xr:uid="{00000000-0005-0000-0000-0000B38C0000}"/>
    <cellStyle name="Normal 21 2 6" xfId="36020" xr:uid="{00000000-0005-0000-0000-0000B48C0000}"/>
    <cellStyle name="Normal 21 2 6 2" xfId="36021" xr:uid="{00000000-0005-0000-0000-0000B58C0000}"/>
    <cellStyle name="Normal 21 2 7" xfId="36022" xr:uid="{00000000-0005-0000-0000-0000B68C0000}"/>
    <cellStyle name="Normal 21 2 7 2" xfId="36023" xr:uid="{00000000-0005-0000-0000-0000B78C0000}"/>
    <cellStyle name="Normal 21 2 8" xfId="36024" xr:uid="{00000000-0005-0000-0000-0000B88C0000}"/>
    <cellStyle name="Normal 21 2 9" xfId="36025" xr:uid="{00000000-0005-0000-0000-0000B98C0000}"/>
    <cellStyle name="Normal 21 20" xfId="36026" xr:uid="{00000000-0005-0000-0000-0000BA8C0000}"/>
    <cellStyle name="Normal 21 21" xfId="36027" xr:uid="{00000000-0005-0000-0000-0000BB8C0000}"/>
    <cellStyle name="Normal 21 22" xfId="36028" xr:uid="{00000000-0005-0000-0000-0000BC8C0000}"/>
    <cellStyle name="Normal 21 3" xfId="36029" xr:uid="{00000000-0005-0000-0000-0000BD8C0000}"/>
    <cellStyle name="Normal 21 3 10" xfId="36030" xr:uid="{00000000-0005-0000-0000-0000BE8C0000}"/>
    <cellStyle name="Normal 21 3 11" xfId="36031" xr:uid="{00000000-0005-0000-0000-0000BF8C0000}"/>
    <cellStyle name="Normal 21 3 2" xfId="36032" xr:uid="{00000000-0005-0000-0000-0000C08C0000}"/>
    <cellStyle name="Normal 21 3 2 2" xfId="36033" xr:uid="{00000000-0005-0000-0000-0000C18C0000}"/>
    <cellStyle name="Normal 21 3 2 2 2" xfId="36034" xr:uid="{00000000-0005-0000-0000-0000C28C0000}"/>
    <cellStyle name="Normal 21 3 2 2 2 2" xfId="36035" xr:uid="{00000000-0005-0000-0000-0000C38C0000}"/>
    <cellStyle name="Normal 21 3 2 2 2 2 2" xfId="36036" xr:uid="{00000000-0005-0000-0000-0000C48C0000}"/>
    <cellStyle name="Normal 21 3 2 3" xfId="36037" xr:uid="{00000000-0005-0000-0000-0000C58C0000}"/>
    <cellStyle name="Normal 21 3 2 4" xfId="36038" xr:uid="{00000000-0005-0000-0000-0000C68C0000}"/>
    <cellStyle name="Normal 21 3 2 5" xfId="36039" xr:uid="{00000000-0005-0000-0000-0000C78C0000}"/>
    <cellStyle name="Normal 21 3 2 6" xfId="36040" xr:uid="{00000000-0005-0000-0000-0000C88C0000}"/>
    <cellStyle name="Normal 21 3 2 7" xfId="36041" xr:uid="{00000000-0005-0000-0000-0000C98C0000}"/>
    <cellStyle name="Normal 21 3 3" xfId="36042" xr:uid="{00000000-0005-0000-0000-0000CA8C0000}"/>
    <cellStyle name="Normal 21 3 3 2" xfId="36043" xr:uid="{00000000-0005-0000-0000-0000CB8C0000}"/>
    <cellStyle name="Normal 21 3 4" xfId="36044" xr:uid="{00000000-0005-0000-0000-0000CC8C0000}"/>
    <cellStyle name="Normal 21 3 4 2" xfId="36045" xr:uid="{00000000-0005-0000-0000-0000CD8C0000}"/>
    <cellStyle name="Normal 21 3 5" xfId="36046" xr:uid="{00000000-0005-0000-0000-0000CE8C0000}"/>
    <cellStyle name="Normal 21 3 5 2" xfId="36047" xr:uid="{00000000-0005-0000-0000-0000CF8C0000}"/>
    <cellStyle name="Normal 21 3 6" xfId="36048" xr:uid="{00000000-0005-0000-0000-0000D08C0000}"/>
    <cellStyle name="Normal 21 3 6 2" xfId="36049" xr:uid="{00000000-0005-0000-0000-0000D18C0000}"/>
    <cellStyle name="Normal 21 3 7" xfId="36050" xr:uid="{00000000-0005-0000-0000-0000D28C0000}"/>
    <cellStyle name="Normal 21 3 7 2" xfId="36051" xr:uid="{00000000-0005-0000-0000-0000D38C0000}"/>
    <cellStyle name="Normal 21 3 8" xfId="36052" xr:uid="{00000000-0005-0000-0000-0000D48C0000}"/>
    <cellStyle name="Normal 21 3 9" xfId="36053" xr:uid="{00000000-0005-0000-0000-0000D58C0000}"/>
    <cellStyle name="Normal 21 4" xfId="36054" xr:uid="{00000000-0005-0000-0000-0000D68C0000}"/>
    <cellStyle name="Normal 21 4 10" xfId="36055" xr:uid="{00000000-0005-0000-0000-0000D78C0000}"/>
    <cellStyle name="Normal 21 4 11" xfId="36056" xr:uid="{00000000-0005-0000-0000-0000D88C0000}"/>
    <cellStyle name="Normal 21 4 2" xfId="36057" xr:uid="{00000000-0005-0000-0000-0000D98C0000}"/>
    <cellStyle name="Normal 21 4 2 2" xfId="36058" xr:uid="{00000000-0005-0000-0000-0000DA8C0000}"/>
    <cellStyle name="Normal 21 4 2 2 2" xfId="36059" xr:uid="{00000000-0005-0000-0000-0000DB8C0000}"/>
    <cellStyle name="Normal 21 4 2 2 2 2" xfId="36060" xr:uid="{00000000-0005-0000-0000-0000DC8C0000}"/>
    <cellStyle name="Normal 21 4 2 2 2 2 2" xfId="36061" xr:uid="{00000000-0005-0000-0000-0000DD8C0000}"/>
    <cellStyle name="Normal 21 4 2 2 3" xfId="36062" xr:uid="{00000000-0005-0000-0000-0000DE8C0000}"/>
    <cellStyle name="Normal 21 4 2 3" xfId="36063" xr:uid="{00000000-0005-0000-0000-0000DF8C0000}"/>
    <cellStyle name="Normal 21 4 2 4" xfId="36064" xr:uid="{00000000-0005-0000-0000-0000E08C0000}"/>
    <cellStyle name="Normal 21 4 2 5" xfId="36065" xr:uid="{00000000-0005-0000-0000-0000E18C0000}"/>
    <cellStyle name="Normal 21 4 2 6" xfId="36066" xr:uid="{00000000-0005-0000-0000-0000E28C0000}"/>
    <cellStyle name="Normal 21 4 2 7" xfId="36067" xr:uid="{00000000-0005-0000-0000-0000E38C0000}"/>
    <cellStyle name="Normal 21 4 3" xfId="36068" xr:uid="{00000000-0005-0000-0000-0000E48C0000}"/>
    <cellStyle name="Normal 21 4 3 2" xfId="36069" xr:uid="{00000000-0005-0000-0000-0000E58C0000}"/>
    <cellStyle name="Normal 21 4 4" xfId="36070" xr:uid="{00000000-0005-0000-0000-0000E68C0000}"/>
    <cellStyle name="Normal 21 4 4 2" xfId="36071" xr:uid="{00000000-0005-0000-0000-0000E78C0000}"/>
    <cellStyle name="Normal 21 4 5" xfId="36072" xr:uid="{00000000-0005-0000-0000-0000E88C0000}"/>
    <cellStyle name="Normal 21 4 5 2" xfId="36073" xr:uid="{00000000-0005-0000-0000-0000E98C0000}"/>
    <cellStyle name="Normal 21 4 6" xfId="36074" xr:uid="{00000000-0005-0000-0000-0000EA8C0000}"/>
    <cellStyle name="Normal 21 4 6 2" xfId="36075" xr:uid="{00000000-0005-0000-0000-0000EB8C0000}"/>
    <cellStyle name="Normal 21 4 7" xfId="36076" xr:uid="{00000000-0005-0000-0000-0000EC8C0000}"/>
    <cellStyle name="Normal 21 4 7 2" xfId="36077" xr:uid="{00000000-0005-0000-0000-0000ED8C0000}"/>
    <cellStyle name="Normal 21 4 8" xfId="36078" xr:uid="{00000000-0005-0000-0000-0000EE8C0000}"/>
    <cellStyle name="Normal 21 4 9" xfId="36079" xr:uid="{00000000-0005-0000-0000-0000EF8C0000}"/>
    <cellStyle name="Normal 21 5" xfId="36080" xr:uid="{00000000-0005-0000-0000-0000F08C0000}"/>
    <cellStyle name="Normal 21 5 2" xfId="36081" xr:uid="{00000000-0005-0000-0000-0000F18C0000}"/>
    <cellStyle name="Normal 21 5 2 2" xfId="36082" xr:uid="{00000000-0005-0000-0000-0000F28C0000}"/>
    <cellStyle name="Normal 21 5 2 3" xfId="36083" xr:uid="{00000000-0005-0000-0000-0000F38C0000}"/>
    <cellStyle name="Normal 21 5 3" xfId="36084" xr:uid="{00000000-0005-0000-0000-0000F48C0000}"/>
    <cellStyle name="Normal 21 5 4" xfId="36085" xr:uid="{00000000-0005-0000-0000-0000F58C0000}"/>
    <cellStyle name="Normal 21 5 5" xfId="36086" xr:uid="{00000000-0005-0000-0000-0000F68C0000}"/>
    <cellStyle name="Normal 21 5 6" xfId="36087" xr:uid="{00000000-0005-0000-0000-0000F78C0000}"/>
    <cellStyle name="Normal 21 6" xfId="36088" xr:uid="{00000000-0005-0000-0000-0000F88C0000}"/>
    <cellStyle name="Normal 21 6 2" xfId="36089" xr:uid="{00000000-0005-0000-0000-0000F98C0000}"/>
    <cellStyle name="Normal 21 6 2 2" xfId="36090" xr:uid="{00000000-0005-0000-0000-0000FA8C0000}"/>
    <cellStyle name="Normal 21 6 2 2 2" xfId="36091" xr:uid="{00000000-0005-0000-0000-0000FB8C0000}"/>
    <cellStyle name="Normal 21 6 2 2 2 2" xfId="36092" xr:uid="{00000000-0005-0000-0000-0000FC8C0000}"/>
    <cellStyle name="Normal 21 6 2 3" xfId="36093" xr:uid="{00000000-0005-0000-0000-0000FD8C0000}"/>
    <cellStyle name="Normal 21 6 2 4" xfId="36094" xr:uid="{00000000-0005-0000-0000-0000FE8C0000}"/>
    <cellStyle name="Normal 21 6 2 5" xfId="36095" xr:uid="{00000000-0005-0000-0000-0000FF8C0000}"/>
    <cellStyle name="Normal 21 6 3" xfId="36096" xr:uid="{00000000-0005-0000-0000-0000008D0000}"/>
    <cellStyle name="Normal 21 6 4" xfId="36097" xr:uid="{00000000-0005-0000-0000-0000018D0000}"/>
    <cellStyle name="Normal 21 6 5" xfId="36098" xr:uid="{00000000-0005-0000-0000-0000028D0000}"/>
    <cellStyle name="Normal 21 6 6" xfId="36099" xr:uid="{00000000-0005-0000-0000-0000038D0000}"/>
    <cellStyle name="Normal 21 6 7" xfId="36100" xr:uid="{00000000-0005-0000-0000-0000048D0000}"/>
    <cellStyle name="Normal 21 7" xfId="36101" xr:uid="{00000000-0005-0000-0000-0000058D0000}"/>
    <cellStyle name="Normal 21 7 2" xfId="36102" xr:uid="{00000000-0005-0000-0000-0000068D0000}"/>
    <cellStyle name="Normal 21 7 2 2" xfId="36103" xr:uid="{00000000-0005-0000-0000-0000078D0000}"/>
    <cellStyle name="Normal 21 7 2 2 2" xfId="36104" xr:uid="{00000000-0005-0000-0000-0000088D0000}"/>
    <cellStyle name="Normal 21 7 2 2 2 2" xfId="36105" xr:uid="{00000000-0005-0000-0000-0000098D0000}"/>
    <cellStyle name="Normal 21 7 2 3" xfId="36106" xr:uid="{00000000-0005-0000-0000-00000A8D0000}"/>
    <cellStyle name="Normal 21 7 3" xfId="36107" xr:uid="{00000000-0005-0000-0000-00000B8D0000}"/>
    <cellStyle name="Normal 21 7 4" xfId="36108" xr:uid="{00000000-0005-0000-0000-00000C8D0000}"/>
    <cellStyle name="Normal 21 7 5" xfId="36109" xr:uid="{00000000-0005-0000-0000-00000D8D0000}"/>
    <cellStyle name="Normal 21 7 6" xfId="36110" xr:uid="{00000000-0005-0000-0000-00000E8D0000}"/>
    <cellStyle name="Normal 21 7 7" xfId="36111" xr:uid="{00000000-0005-0000-0000-00000F8D0000}"/>
    <cellStyle name="Normal 21 8" xfId="36112" xr:uid="{00000000-0005-0000-0000-0000108D0000}"/>
    <cellStyle name="Normal 21 8 2" xfId="36113" xr:uid="{00000000-0005-0000-0000-0000118D0000}"/>
    <cellStyle name="Normal 21 9" xfId="36114" xr:uid="{00000000-0005-0000-0000-0000128D0000}"/>
    <cellStyle name="Normal 21 9 2" xfId="36115" xr:uid="{00000000-0005-0000-0000-0000138D0000}"/>
    <cellStyle name="Normal 210" xfId="36116" xr:uid="{00000000-0005-0000-0000-0000148D0000}"/>
    <cellStyle name="Normal 210 2" xfId="36117" xr:uid="{00000000-0005-0000-0000-0000158D0000}"/>
    <cellStyle name="Normal 211" xfId="36118" xr:uid="{00000000-0005-0000-0000-0000168D0000}"/>
    <cellStyle name="Normal 211 2" xfId="36119" xr:uid="{00000000-0005-0000-0000-0000178D0000}"/>
    <cellStyle name="Normal 212" xfId="36120" xr:uid="{00000000-0005-0000-0000-0000188D0000}"/>
    <cellStyle name="Normal 212 2" xfId="36121" xr:uid="{00000000-0005-0000-0000-0000198D0000}"/>
    <cellStyle name="Normal 213" xfId="36122" xr:uid="{00000000-0005-0000-0000-00001A8D0000}"/>
    <cellStyle name="Normal 213 2" xfId="36123" xr:uid="{00000000-0005-0000-0000-00001B8D0000}"/>
    <cellStyle name="Normal 214" xfId="36124" xr:uid="{00000000-0005-0000-0000-00001C8D0000}"/>
    <cellStyle name="Normal 214 2" xfId="36125" xr:uid="{00000000-0005-0000-0000-00001D8D0000}"/>
    <cellStyle name="Normal 215" xfId="36126" xr:uid="{00000000-0005-0000-0000-00001E8D0000}"/>
    <cellStyle name="Normal 216" xfId="36127" xr:uid="{00000000-0005-0000-0000-00001F8D0000}"/>
    <cellStyle name="Normal 217" xfId="36128" xr:uid="{00000000-0005-0000-0000-0000208D0000}"/>
    <cellStyle name="Normal 218" xfId="36129" xr:uid="{00000000-0005-0000-0000-0000218D0000}"/>
    <cellStyle name="Normal 219" xfId="36130" xr:uid="{00000000-0005-0000-0000-0000228D0000}"/>
    <cellStyle name="Normal 22" xfId="36131" xr:uid="{00000000-0005-0000-0000-0000238D0000}"/>
    <cellStyle name="Normal 22 10" xfId="36132" xr:uid="{00000000-0005-0000-0000-0000248D0000}"/>
    <cellStyle name="Normal 22 10 2" xfId="36133" xr:uid="{00000000-0005-0000-0000-0000258D0000}"/>
    <cellStyle name="Normal 22 11" xfId="36134" xr:uid="{00000000-0005-0000-0000-0000268D0000}"/>
    <cellStyle name="Normal 22 11 2" xfId="36135" xr:uid="{00000000-0005-0000-0000-0000278D0000}"/>
    <cellStyle name="Normal 22 12" xfId="36136" xr:uid="{00000000-0005-0000-0000-0000288D0000}"/>
    <cellStyle name="Normal 22 12 2" xfId="36137" xr:uid="{00000000-0005-0000-0000-0000298D0000}"/>
    <cellStyle name="Normal 22 12 3" xfId="36138" xr:uid="{00000000-0005-0000-0000-00002A8D0000}"/>
    <cellStyle name="Normal 22 12 4" xfId="36139" xr:uid="{00000000-0005-0000-0000-00002B8D0000}"/>
    <cellStyle name="Normal 22 13" xfId="36140" xr:uid="{00000000-0005-0000-0000-00002C8D0000}"/>
    <cellStyle name="Normal 22 13 2" xfId="36141" xr:uid="{00000000-0005-0000-0000-00002D8D0000}"/>
    <cellStyle name="Normal 22 13 3" xfId="36142" xr:uid="{00000000-0005-0000-0000-00002E8D0000}"/>
    <cellStyle name="Normal 22 13 4" xfId="36143" xr:uid="{00000000-0005-0000-0000-00002F8D0000}"/>
    <cellStyle name="Normal 22 14" xfId="36144" xr:uid="{00000000-0005-0000-0000-0000308D0000}"/>
    <cellStyle name="Normal 22 14 2" xfId="36145" xr:uid="{00000000-0005-0000-0000-0000318D0000}"/>
    <cellStyle name="Normal 22 14 3" xfId="36146" xr:uid="{00000000-0005-0000-0000-0000328D0000}"/>
    <cellStyle name="Normal 22 14 4" xfId="36147" xr:uid="{00000000-0005-0000-0000-0000338D0000}"/>
    <cellStyle name="Normal 22 15" xfId="36148" xr:uid="{00000000-0005-0000-0000-0000348D0000}"/>
    <cellStyle name="Normal 22 15 2" xfId="36149" xr:uid="{00000000-0005-0000-0000-0000358D0000}"/>
    <cellStyle name="Normal 22 15 3" xfId="36150" xr:uid="{00000000-0005-0000-0000-0000368D0000}"/>
    <cellStyle name="Normal 22 15 4" xfId="36151" xr:uid="{00000000-0005-0000-0000-0000378D0000}"/>
    <cellStyle name="Normal 22 16" xfId="36152" xr:uid="{00000000-0005-0000-0000-0000388D0000}"/>
    <cellStyle name="Normal 22 16 2" xfId="36153" xr:uid="{00000000-0005-0000-0000-0000398D0000}"/>
    <cellStyle name="Normal 22 16 3" xfId="36154" xr:uid="{00000000-0005-0000-0000-00003A8D0000}"/>
    <cellStyle name="Normal 22 16 4" xfId="36155" xr:uid="{00000000-0005-0000-0000-00003B8D0000}"/>
    <cellStyle name="Normal 22 17" xfId="36156" xr:uid="{00000000-0005-0000-0000-00003C8D0000}"/>
    <cellStyle name="Normal 22 18" xfId="36157" xr:uid="{00000000-0005-0000-0000-00003D8D0000}"/>
    <cellStyle name="Normal 22 19" xfId="36158" xr:uid="{00000000-0005-0000-0000-00003E8D0000}"/>
    <cellStyle name="Normal 22 2" xfId="36159" xr:uid="{00000000-0005-0000-0000-00003F8D0000}"/>
    <cellStyle name="Normal 22 2 10" xfId="36160" xr:uid="{00000000-0005-0000-0000-0000408D0000}"/>
    <cellStyle name="Normal 22 2 11" xfId="36161" xr:uid="{00000000-0005-0000-0000-0000418D0000}"/>
    <cellStyle name="Normal 22 2 2" xfId="36162" xr:uid="{00000000-0005-0000-0000-0000428D0000}"/>
    <cellStyle name="Normal 22 2 2 2" xfId="36163" xr:uid="{00000000-0005-0000-0000-0000438D0000}"/>
    <cellStyle name="Normal 22 2 2 2 2" xfId="36164" xr:uid="{00000000-0005-0000-0000-0000448D0000}"/>
    <cellStyle name="Normal 22 2 2 2 2 2" xfId="36165" xr:uid="{00000000-0005-0000-0000-0000458D0000}"/>
    <cellStyle name="Normal 22 2 2 2 2 2 2" xfId="36166" xr:uid="{00000000-0005-0000-0000-0000468D0000}"/>
    <cellStyle name="Normal 22 2 2 2 3" xfId="36167" xr:uid="{00000000-0005-0000-0000-0000478D0000}"/>
    <cellStyle name="Normal 22 2 2 3" xfId="36168" xr:uid="{00000000-0005-0000-0000-0000488D0000}"/>
    <cellStyle name="Normal 22 2 2 4" xfId="36169" xr:uid="{00000000-0005-0000-0000-0000498D0000}"/>
    <cellStyle name="Normal 22 2 2 5" xfId="36170" xr:uid="{00000000-0005-0000-0000-00004A8D0000}"/>
    <cellStyle name="Normal 22 2 2 6" xfId="36171" xr:uid="{00000000-0005-0000-0000-00004B8D0000}"/>
    <cellStyle name="Normal 22 2 2 7" xfId="36172" xr:uid="{00000000-0005-0000-0000-00004C8D0000}"/>
    <cellStyle name="Normal 22 2 3" xfId="36173" xr:uid="{00000000-0005-0000-0000-00004D8D0000}"/>
    <cellStyle name="Normal 22 2 3 2" xfId="36174" xr:uid="{00000000-0005-0000-0000-00004E8D0000}"/>
    <cellStyle name="Normal 22 2 4" xfId="36175" xr:uid="{00000000-0005-0000-0000-00004F8D0000}"/>
    <cellStyle name="Normal 22 2 4 2" xfId="36176" xr:uid="{00000000-0005-0000-0000-0000508D0000}"/>
    <cellStyle name="Normal 22 2 5" xfId="36177" xr:uid="{00000000-0005-0000-0000-0000518D0000}"/>
    <cellStyle name="Normal 22 2 5 2" xfId="36178" xr:uid="{00000000-0005-0000-0000-0000528D0000}"/>
    <cellStyle name="Normal 22 2 6" xfId="36179" xr:uid="{00000000-0005-0000-0000-0000538D0000}"/>
    <cellStyle name="Normal 22 2 6 2" xfId="36180" xr:uid="{00000000-0005-0000-0000-0000548D0000}"/>
    <cellStyle name="Normal 22 2 7" xfId="36181" xr:uid="{00000000-0005-0000-0000-0000558D0000}"/>
    <cellStyle name="Normal 22 2 7 2" xfId="36182" xr:uid="{00000000-0005-0000-0000-0000568D0000}"/>
    <cellStyle name="Normal 22 2 8" xfId="36183" xr:uid="{00000000-0005-0000-0000-0000578D0000}"/>
    <cellStyle name="Normal 22 2 9" xfId="36184" xr:uid="{00000000-0005-0000-0000-0000588D0000}"/>
    <cellStyle name="Normal 22 3" xfId="36185" xr:uid="{00000000-0005-0000-0000-0000598D0000}"/>
    <cellStyle name="Normal 22 3 10" xfId="36186" xr:uid="{00000000-0005-0000-0000-00005A8D0000}"/>
    <cellStyle name="Normal 22 3 11" xfId="36187" xr:uid="{00000000-0005-0000-0000-00005B8D0000}"/>
    <cellStyle name="Normal 22 3 2" xfId="36188" xr:uid="{00000000-0005-0000-0000-00005C8D0000}"/>
    <cellStyle name="Normal 22 3 2 2" xfId="36189" xr:uid="{00000000-0005-0000-0000-00005D8D0000}"/>
    <cellStyle name="Normal 22 3 2 2 2" xfId="36190" xr:uid="{00000000-0005-0000-0000-00005E8D0000}"/>
    <cellStyle name="Normal 22 3 2 2 2 2" xfId="36191" xr:uid="{00000000-0005-0000-0000-00005F8D0000}"/>
    <cellStyle name="Normal 22 3 2 2 2 2 2" xfId="36192" xr:uid="{00000000-0005-0000-0000-0000608D0000}"/>
    <cellStyle name="Normal 22 3 2 2 3" xfId="36193" xr:uid="{00000000-0005-0000-0000-0000618D0000}"/>
    <cellStyle name="Normal 22 3 2 3" xfId="36194" xr:uid="{00000000-0005-0000-0000-0000628D0000}"/>
    <cellStyle name="Normal 22 3 2 4" xfId="36195" xr:uid="{00000000-0005-0000-0000-0000638D0000}"/>
    <cellStyle name="Normal 22 3 2 5" xfId="36196" xr:uid="{00000000-0005-0000-0000-0000648D0000}"/>
    <cellStyle name="Normal 22 3 2 6" xfId="36197" xr:uid="{00000000-0005-0000-0000-0000658D0000}"/>
    <cellStyle name="Normal 22 3 2 7" xfId="36198" xr:uid="{00000000-0005-0000-0000-0000668D0000}"/>
    <cellStyle name="Normal 22 3 3" xfId="36199" xr:uid="{00000000-0005-0000-0000-0000678D0000}"/>
    <cellStyle name="Normal 22 3 3 2" xfId="36200" xr:uid="{00000000-0005-0000-0000-0000688D0000}"/>
    <cellStyle name="Normal 22 3 4" xfId="36201" xr:uid="{00000000-0005-0000-0000-0000698D0000}"/>
    <cellStyle name="Normal 22 3 4 2" xfId="36202" xr:uid="{00000000-0005-0000-0000-00006A8D0000}"/>
    <cellStyle name="Normal 22 3 5" xfId="36203" xr:uid="{00000000-0005-0000-0000-00006B8D0000}"/>
    <cellStyle name="Normal 22 3 5 2" xfId="36204" xr:uid="{00000000-0005-0000-0000-00006C8D0000}"/>
    <cellStyle name="Normal 22 3 6" xfId="36205" xr:uid="{00000000-0005-0000-0000-00006D8D0000}"/>
    <cellStyle name="Normal 22 3 6 2" xfId="36206" xr:uid="{00000000-0005-0000-0000-00006E8D0000}"/>
    <cellStyle name="Normal 22 3 7" xfId="36207" xr:uid="{00000000-0005-0000-0000-00006F8D0000}"/>
    <cellStyle name="Normal 22 3 7 2" xfId="36208" xr:uid="{00000000-0005-0000-0000-0000708D0000}"/>
    <cellStyle name="Normal 22 3 8" xfId="36209" xr:uid="{00000000-0005-0000-0000-0000718D0000}"/>
    <cellStyle name="Normal 22 3 9" xfId="36210" xr:uid="{00000000-0005-0000-0000-0000728D0000}"/>
    <cellStyle name="Normal 22 4" xfId="36211" xr:uid="{00000000-0005-0000-0000-0000738D0000}"/>
    <cellStyle name="Normal 22 4 10" xfId="36212" xr:uid="{00000000-0005-0000-0000-0000748D0000}"/>
    <cellStyle name="Normal 22 4 11" xfId="36213" xr:uid="{00000000-0005-0000-0000-0000758D0000}"/>
    <cellStyle name="Normal 22 4 2" xfId="36214" xr:uid="{00000000-0005-0000-0000-0000768D0000}"/>
    <cellStyle name="Normal 22 4 2 2" xfId="36215" xr:uid="{00000000-0005-0000-0000-0000778D0000}"/>
    <cellStyle name="Normal 22 4 2 2 2" xfId="36216" xr:uid="{00000000-0005-0000-0000-0000788D0000}"/>
    <cellStyle name="Normal 22 4 2 2 2 2" xfId="36217" xr:uid="{00000000-0005-0000-0000-0000798D0000}"/>
    <cellStyle name="Normal 22 4 2 2 2 2 2" xfId="36218" xr:uid="{00000000-0005-0000-0000-00007A8D0000}"/>
    <cellStyle name="Normal 22 4 2 3" xfId="36219" xr:uid="{00000000-0005-0000-0000-00007B8D0000}"/>
    <cellStyle name="Normal 22 4 2 4" xfId="36220" xr:uid="{00000000-0005-0000-0000-00007C8D0000}"/>
    <cellStyle name="Normal 22 4 2 5" xfId="36221" xr:uid="{00000000-0005-0000-0000-00007D8D0000}"/>
    <cellStyle name="Normal 22 4 2 6" xfId="36222" xr:uid="{00000000-0005-0000-0000-00007E8D0000}"/>
    <cellStyle name="Normal 22 4 2 7" xfId="36223" xr:uid="{00000000-0005-0000-0000-00007F8D0000}"/>
    <cellStyle name="Normal 22 4 3" xfId="36224" xr:uid="{00000000-0005-0000-0000-0000808D0000}"/>
    <cellStyle name="Normal 22 4 3 2" xfId="36225" xr:uid="{00000000-0005-0000-0000-0000818D0000}"/>
    <cellStyle name="Normal 22 4 4" xfId="36226" xr:uid="{00000000-0005-0000-0000-0000828D0000}"/>
    <cellStyle name="Normal 22 4 4 2" xfId="36227" xr:uid="{00000000-0005-0000-0000-0000838D0000}"/>
    <cellStyle name="Normal 22 4 5" xfId="36228" xr:uid="{00000000-0005-0000-0000-0000848D0000}"/>
    <cellStyle name="Normal 22 4 5 2" xfId="36229" xr:uid="{00000000-0005-0000-0000-0000858D0000}"/>
    <cellStyle name="Normal 22 4 6" xfId="36230" xr:uid="{00000000-0005-0000-0000-0000868D0000}"/>
    <cellStyle name="Normal 22 4 6 2" xfId="36231" xr:uid="{00000000-0005-0000-0000-0000878D0000}"/>
    <cellStyle name="Normal 22 4 7" xfId="36232" xr:uid="{00000000-0005-0000-0000-0000888D0000}"/>
    <cellStyle name="Normal 22 4 7 2" xfId="36233" xr:uid="{00000000-0005-0000-0000-0000898D0000}"/>
    <cellStyle name="Normal 22 4 8" xfId="36234" xr:uid="{00000000-0005-0000-0000-00008A8D0000}"/>
    <cellStyle name="Normal 22 4 9" xfId="36235" xr:uid="{00000000-0005-0000-0000-00008B8D0000}"/>
    <cellStyle name="Normal 22 5" xfId="36236" xr:uid="{00000000-0005-0000-0000-00008C8D0000}"/>
    <cellStyle name="Normal 22 5 2" xfId="36237" xr:uid="{00000000-0005-0000-0000-00008D8D0000}"/>
    <cellStyle name="Normal 22 5 2 2" xfId="36238" xr:uid="{00000000-0005-0000-0000-00008E8D0000}"/>
    <cellStyle name="Normal 22 5 2 3" xfId="36239" xr:uid="{00000000-0005-0000-0000-00008F8D0000}"/>
    <cellStyle name="Normal 22 5 3" xfId="36240" xr:uid="{00000000-0005-0000-0000-0000908D0000}"/>
    <cellStyle name="Normal 22 5 4" xfId="36241" xr:uid="{00000000-0005-0000-0000-0000918D0000}"/>
    <cellStyle name="Normal 22 5 5" xfId="36242" xr:uid="{00000000-0005-0000-0000-0000928D0000}"/>
    <cellStyle name="Normal 22 5 6" xfId="36243" xr:uid="{00000000-0005-0000-0000-0000938D0000}"/>
    <cellStyle name="Normal 22 6" xfId="36244" xr:uid="{00000000-0005-0000-0000-0000948D0000}"/>
    <cellStyle name="Normal 22 6 2" xfId="36245" xr:uid="{00000000-0005-0000-0000-0000958D0000}"/>
    <cellStyle name="Normal 22 6 2 2" xfId="36246" xr:uid="{00000000-0005-0000-0000-0000968D0000}"/>
    <cellStyle name="Normal 22 6 2 2 2" xfId="36247" xr:uid="{00000000-0005-0000-0000-0000978D0000}"/>
    <cellStyle name="Normal 22 6 2 2 2 2" xfId="36248" xr:uid="{00000000-0005-0000-0000-0000988D0000}"/>
    <cellStyle name="Normal 22 6 2 3" xfId="36249" xr:uid="{00000000-0005-0000-0000-0000998D0000}"/>
    <cellStyle name="Normal 22 6 3" xfId="36250" xr:uid="{00000000-0005-0000-0000-00009A8D0000}"/>
    <cellStyle name="Normal 22 6 4" xfId="36251" xr:uid="{00000000-0005-0000-0000-00009B8D0000}"/>
    <cellStyle name="Normal 22 6 5" xfId="36252" xr:uid="{00000000-0005-0000-0000-00009C8D0000}"/>
    <cellStyle name="Normal 22 6 6" xfId="36253" xr:uid="{00000000-0005-0000-0000-00009D8D0000}"/>
    <cellStyle name="Normal 22 6 7" xfId="36254" xr:uid="{00000000-0005-0000-0000-00009E8D0000}"/>
    <cellStyle name="Normal 22 7" xfId="36255" xr:uid="{00000000-0005-0000-0000-00009F8D0000}"/>
    <cellStyle name="Normal 22 7 2" xfId="36256" xr:uid="{00000000-0005-0000-0000-0000A08D0000}"/>
    <cellStyle name="Normal 22 8" xfId="36257" xr:uid="{00000000-0005-0000-0000-0000A18D0000}"/>
    <cellStyle name="Normal 22 8 2" xfId="36258" xr:uid="{00000000-0005-0000-0000-0000A28D0000}"/>
    <cellStyle name="Normal 22 9" xfId="36259" xr:uid="{00000000-0005-0000-0000-0000A38D0000}"/>
    <cellStyle name="Normal 22 9 2" xfId="36260" xr:uid="{00000000-0005-0000-0000-0000A48D0000}"/>
    <cellStyle name="Normal 220" xfId="36261" xr:uid="{00000000-0005-0000-0000-0000A58D0000}"/>
    <cellStyle name="Normal 221" xfId="36262" xr:uid="{00000000-0005-0000-0000-0000A68D0000}"/>
    <cellStyle name="Normal 222" xfId="36263" xr:uid="{00000000-0005-0000-0000-0000A78D0000}"/>
    <cellStyle name="Normal 223" xfId="36264" xr:uid="{00000000-0005-0000-0000-0000A88D0000}"/>
    <cellStyle name="Normal 224" xfId="36265" xr:uid="{00000000-0005-0000-0000-0000A98D0000}"/>
    <cellStyle name="Normal 225" xfId="36266" xr:uid="{00000000-0005-0000-0000-0000AA8D0000}"/>
    <cellStyle name="Normal 226" xfId="36267" xr:uid="{00000000-0005-0000-0000-0000AB8D0000}"/>
    <cellStyle name="Normal 227" xfId="36268" xr:uid="{00000000-0005-0000-0000-0000AC8D0000}"/>
    <cellStyle name="Normal 228" xfId="2" xr:uid="{00000000-0005-0000-0000-0000AD8D0000}"/>
    <cellStyle name="Normal 23" xfId="36269" xr:uid="{00000000-0005-0000-0000-0000AE8D0000}"/>
    <cellStyle name="Normal 23 10" xfId="36270" xr:uid="{00000000-0005-0000-0000-0000AF8D0000}"/>
    <cellStyle name="Normal 23 10 2" xfId="36271" xr:uid="{00000000-0005-0000-0000-0000B08D0000}"/>
    <cellStyle name="Normal 23 11" xfId="36272" xr:uid="{00000000-0005-0000-0000-0000B18D0000}"/>
    <cellStyle name="Normal 23 11 2" xfId="36273" xr:uid="{00000000-0005-0000-0000-0000B28D0000}"/>
    <cellStyle name="Normal 23 12" xfId="36274" xr:uid="{00000000-0005-0000-0000-0000B38D0000}"/>
    <cellStyle name="Normal 23 12 2" xfId="36275" xr:uid="{00000000-0005-0000-0000-0000B48D0000}"/>
    <cellStyle name="Normal 23 12 2 2" xfId="36276" xr:uid="{00000000-0005-0000-0000-0000B58D0000}"/>
    <cellStyle name="Normal 23 12 3" xfId="36277" xr:uid="{00000000-0005-0000-0000-0000B68D0000}"/>
    <cellStyle name="Normal 23 12 4" xfId="36278" xr:uid="{00000000-0005-0000-0000-0000B78D0000}"/>
    <cellStyle name="Normal 23 12 5" xfId="36279" xr:uid="{00000000-0005-0000-0000-0000B88D0000}"/>
    <cellStyle name="Normal 23 12 6" xfId="36280" xr:uid="{00000000-0005-0000-0000-0000B98D0000}"/>
    <cellStyle name="Normal 23 13" xfId="36281" xr:uid="{00000000-0005-0000-0000-0000BA8D0000}"/>
    <cellStyle name="Normal 23 13 2" xfId="36282" xr:uid="{00000000-0005-0000-0000-0000BB8D0000}"/>
    <cellStyle name="Normal 23 13 3" xfId="36283" xr:uid="{00000000-0005-0000-0000-0000BC8D0000}"/>
    <cellStyle name="Normal 23 13 4" xfId="36284" xr:uid="{00000000-0005-0000-0000-0000BD8D0000}"/>
    <cellStyle name="Normal 23 14" xfId="36285" xr:uid="{00000000-0005-0000-0000-0000BE8D0000}"/>
    <cellStyle name="Normal 23 14 2" xfId="36286" xr:uid="{00000000-0005-0000-0000-0000BF8D0000}"/>
    <cellStyle name="Normal 23 14 3" xfId="36287" xr:uid="{00000000-0005-0000-0000-0000C08D0000}"/>
    <cellStyle name="Normal 23 14 4" xfId="36288" xr:uid="{00000000-0005-0000-0000-0000C18D0000}"/>
    <cellStyle name="Normal 23 15" xfId="36289" xr:uid="{00000000-0005-0000-0000-0000C28D0000}"/>
    <cellStyle name="Normal 23 15 2" xfId="36290" xr:uid="{00000000-0005-0000-0000-0000C38D0000}"/>
    <cellStyle name="Normal 23 16" xfId="36291" xr:uid="{00000000-0005-0000-0000-0000C48D0000}"/>
    <cellStyle name="Normal 23 16 2" xfId="36292" xr:uid="{00000000-0005-0000-0000-0000C58D0000}"/>
    <cellStyle name="Normal 23 17" xfId="36293" xr:uid="{00000000-0005-0000-0000-0000C68D0000}"/>
    <cellStyle name="Normal 23 18" xfId="36294" xr:uid="{00000000-0005-0000-0000-0000C78D0000}"/>
    <cellStyle name="Normal 23 19" xfId="36295" xr:uid="{00000000-0005-0000-0000-0000C88D0000}"/>
    <cellStyle name="Normal 23 2" xfId="36296" xr:uid="{00000000-0005-0000-0000-0000C98D0000}"/>
    <cellStyle name="Normal 23 2 10" xfId="36297" xr:uid="{00000000-0005-0000-0000-0000CA8D0000}"/>
    <cellStyle name="Normal 23 2 11" xfId="36298" xr:uid="{00000000-0005-0000-0000-0000CB8D0000}"/>
    <cellStyle name="Normal 23 2 2" xfId="36299" xr:uid="{00000000-0005-0000-0000-0000CC8D0000}"/>
    <cellStyle name="Normal 23 2 2 2" xfId="36300" xr:uid="{00000000-0005-0000-0000-0000CD8D0000}"/>
    <cellStyle name="Normal 23 2 2 2 2" xfId="36301" xr:uid="{00000000-0005-0000-0000-0000CE8D0000}"/>
    <cellStyle name="Normal 23 2 2 2 2 2" xfId="36302" xr:uid="{00000000-0005-0000-0000-0000CF8D0000}"/>
    <cellStyle name="Normal 23 2 2 2 2 2 2" xfId="36303" xr:uid="{00000000-0005-0000-0000-0000D08D0000}"/>
    <cellStyle name="Normal 23 2 2 3" xfId="36304" xr:uid="{00000000-0005-0000-0000-0000D18D0000}"/>
    <cellStyle name="Normal 23 2 2 4" xfId="36305" xr:uid="{00000000-0005-0000-0000-0000D28D0000}"/>
    <cellStyle name="Normal 23 2 2 5" xfId="36306" xr:uid="{00000000-0005-0000-0000-0000D38D0000}"/>
    <cellStyle name="Normal 23 2 2 6" xfId="36307" xr:uid="{00000000-0005-0000-0000-0000D48D0000}"/>
    <cellStyle name="Normal 23 2 2 7" xfId="36308" xr:uid="{00000000-0005-0000-0000-0000D58D0000}"/>
    <cellStyle name="Normal 23 2 3" xfId="36309" xr:uid="{00000000-0005-0000-0000-0000D68D0000}"/>
    <cellStyle name="Normal 23 2 3 2" xfId="36310" xr:uid="{00000000-0005-0000-0000-0000D78D0000}"/>
    <cellStyle name="Normal 23 2 4" xfId="36311" xr:uid="{00000000-0005-0000-0000-0000D88D0000}"/>
    <cellStyle name="Normal 23 2 4 2" xfId="36312" xr:uid="{00000000-0005-0000-0000-0000D98D0000}"/>
    <cellStyle name="Normal 23 2 5" xfId="36313" xr:uid="{00000000-0005-0000-0000-0000DA8D0000}"/>
    <cellStyle name="Normal 23 2 5 2" xfId="36314" xr:uid="{00000000-0005-0000-0000-0000DB8D0000}"/>
    <cellStyle name="Normal 23 2 6" xfId="36315" xr:uid="{00000000-0005-0000-0000-0000DC8D0000}"/>
    <cellStyle name="Normal 23 2 6 2" xfId="36316" xr:uid="{00000000-0005-0000-0000-0000DD8D0000}"/>
    <cellStyle name="Normal 23 2 7" xfId="36317" xr:uid="{00000000-0005-0000-0000-0000DE8D0000}"/>
    <cellStyle name="Normal 23 2 7 2" xfId="36318" xr:uid="{00000000-0005-0000-0000-0000DF8D0000}"/>
    <cellStyle name="Normal 23 2 8" xfId="36319" xr:uid="{00000000-0005-0000-0000-0000E08D0000}"/>
    <cellStyle name="Normal 23 2 9" xfId="36320" xr:uid="{00000000-0005-0000-0000-0000E18D0000}"/>
    <cellStyle name="Normal 23 3" xfId="36321" xr:uid="{00000000-0005-0000-0000-0000E28D0000}"/>
    <cellStyle name="Normal 23 3 10" xfId="36322" xr:uid="{00000000-0005-0000-0000-0000E38D0000}"/>
    <cellStyle name="Normal 23 3 11" xfId="36323" xr:uid="{00000000-0005-0000-0000-0000E48D0000}"/>
    <cellStyle name="Normal 23 3 2" xfId="36324" xr:uid="{00000000-0005-0000-0000-0000E58D0000}"/>
    <cellStyle name="Normal 23 3 2 2" xfId="36325" xr:uid="{00000000-0005-0000-0000-0000E68D0000}"/>
    <cellStyle name="Normal 23 3 2 2 2" xfId="36326" xr:uid="{00000000-0005-0000-0000-0000E78D0000}"/>
    <cellStyle name="Normal 23 3 2 2 2 2" xfId="36327" xr:uid="{00000000-0005-0000-0000-0000E88D0000}"/>
    <cellStyle name="Normal 23 3 2 2 2 2 2" xfId="36328" xr:uid="{00000000-0005-0000-0000-0000E98D0000}"/>
    <cellStyle name="Normal 23 3 2 3" xfId="36329" xr:uid="{00000000-0005-0000-0000-0000EA8D0000}"/>
    <cellStyle name="Normal 23 3 2 4" xfId="36330" xr:uid="{00000000-0005-0000-0000-0000EB8D0000}"/>
    <cellStyle name="Normal 23 3 2 5" xfId="36331" xr:uid="{00000000-0005-0000-0000-0000EC8D0000}"/>
    <cellStyle name="Normal 23 3 2 6" xfId="36332" xr:uid="{00000000-0005-0000-0000-0000ED8D0000}"/>
    <cellStyle name="Normal 23 3 2 7" xfId="36333" xr:uid="{00000000-0005-0000-0000-0000EE8D0000}"/>
    <cellStyle name="Normal 23 3 3" xfId="36334" xr:uid="{00000000-0005-0000-0000-0000EF8D0000}"/>
    <cellStyle name="Normal 23 3 3 2" xfId="36335" xr:uid="{00000000-0005-0000-0000-0000F08D0000}"/>
    <cellStyle name="Normal 23 3 4" xfId="36336" xr:uid="{00000000-0005-0000-0000-0000F18D0000}"/>
    <cellStyle name="Normal 23 3 4 2" xfId="36337" xr:uid="{00000000-0005-0000-0000-0000F28D0000}"/>
    <cellStyle name="Normal 23 3 5" xfId="36338" xr:uid="{00000000-0005-0000-0000-0000F38D0000}"/>
    <cellStyle name="Normal 23 3 5 2" xfId="36339" xr:uid="{00000000-0005-0000-0000-0000F48D0000}"/>
    <cellStyle name="Normal 23 3 6" xfId="36340" xr:uid="{00000000-0005-0000-0000-0000F58D0000}"/>
    <cellStyle name="Normal 23 3 6 2" xfId="36341" xr:uid="{00000000-0005-0000-0000-0000F68D0000}"/>
    <cellStyle name="Normal 23 3 7" xfId="36342" xr:uid="{00000000-0005-0000-0000-0000F78D0000}"/>
    <cellStyle name="Normal 23 3 7 2" xfId="36343" xr:uid="{00000000-0005-0000-0000-0000F88D0000}"/>
    <cellStyle name="Normal 23 3 8" xfId="36344" xr:uid="{00000000-0005-0000-0000-0000F98D0000}"/>
    <cellStyle name="Normal 23 3 9" xfId="36345" xr:uid="{00000000-0005-0000-0000-0000FA8D0000}"/>
    <cellStyle name="Normal 23 4" xfId="36346" xr:uid="{00000000-0005-0000-0000-0000FB8D0000}"/>
    <cellStyle name="Normal 23 4 10" xfId="36347" xr:uid="{00000000-0005-0000-0000-0000FC8D0000}"/>
    <cellStyle name="Normal 23 4 11" xfId="36348" xr:uid="{00000000-0005-0000-0000-0000FD8D0000}"/>
    <cellStyle name="Normal 23 4 2" xfId="36349" xr:uid="{00000000-0005-0000-0000-0000FE8D0000}"/>
    <cellStyle name="Normal 23 4 2 2" xfId="36350" xr:uid="{00000000-0005-0000-0000-0000FF8D0000}"/>
    <cellStyle name="Normal 23 4 2 2 2" xfId="36351" xr:uid="{00000000-0005-0000-0000-0000008E0000}"/>
    <cellStyle name="Normal 23 4 2 2 2 2" xfId="36352" xr:uid="{00000000-0005-0000-0000-0000018E0000}"/>
    <cellStyle name="Normal 23 4 2 2 2 2 2" xfId="36353" xr:uid="{00000000-0005-0000-0000-0000028E0000}"/>
    <cellStyle name="Normal 23 4 2 3" xfId="36354" xr:uid="{00000000-0005-0000-0000-0000038E0000}"/>
    <cellStyle name="Normal 23 4 2 4" xfId="36355" xr:uid="{00000000-0005-0000-0000-0000048E0000}"/>
    <cellStyle name="Normal 23 4 2 5" xfId="36356" xr:uid="{00000000-0005-0000-0000-0000058E0000}"/>
    <cellStyle name="Normal 23 4 2 6" xfId="36357" xr:uid="{00000000-0005-0000-0000-0000068E0000}"/>
    <cellStyle name="Normal 23 4 2 7" xfId="36358" xr:uid="{00000000-0005-0000-0000-0000078E0000}"/>
    <cellStyle name="Normal 23 4 3" xfId="36359" xr:uid="{00000000-0005-0000-0000-0000088E0000}"/>
    <cellStyle name="Normal 23 4 3 2" xfId="36360" xr:uid="{00000000-0005-0000-0000-0000098E0000}"/>
    <cellStyle name="Normal 23 4 4" xfId="36361" xr:uid="{00000000-0005-0000-0000-00000A8E0000}"/>
    <cellStyle name="Normal 23 4 4 2" xfId="36362" xr:uid="{00000000-0005-0000-0000-00000B8E0000}"/>
    <cellStyle name="Normal 23 4 5" xfId="36363" xr:uid="{00000000-0005-0000-0000-00000C8E0000}"/>
    <cellStyle name="Normal 23 4 5 2" xfId="36364" xr:uid="{00000000-0005-0000-0000-00000D8E0000}"/>
    <cellStyle name="Normal 23 4 6" xfId="36365" xr:uid="{00000000-0005-0000-0000-00000E8E0000}"/>
    <cellStyle name="Normal 23 4 6 2" xfId="36366" xr:uid="{00000000-0005-0000-0000-00000F8E0000}"/>
    <cellStyle name="Normal 23 4 7" xfId="36367" xr:uid="{00000000-0005-0000-0000-0000108E0000}"/>
    <cellStyle name="Normal 23 4 7 2" xfId="36368" xr:uid="{00000000-0005-0000-0000-0000118E0000}"/>
    <cellStyle name="Normal 23 4 8" xfId="36369" xr:uid="{00000000-0005-0000-0000-0000128E0000}"/>
    <cellStyle name="Normal 23 4 9" xfId="36370" xr:uid="{00000000-0005-0000-0000-0000138E0000}"/>
    <cellStyle name="Normal 23 5" xfId="36371" xr:uid="{00000000-0005-0000-0000-0000148E0000}"/>
    <cellStyle name="Normal 23 5 2" xfId="36372" xr:uid="{00000000-0005-0000-0000-0000158E0000}"/>
    <cellStyle name="Normal 23 5 2 2" xfId="36373" xr:uid="{00000000-0005-0000-0000-0000168E0000}"/>
    <cellStyle name="Normal 23 5 2 3" xfId="36374" xr:uid="{00000000-0005-0000-0000-0000178E0000}"/>
    <cellStyle name="Normal 23 5 3" xfId="36375" xr:uid="{00000000-0005-0000-0000-0000188E0000}"/>
    <cellStyle name="Normal 23 5 4" xfId="36376" xr:uid="{00000000-0005-0000-0000-0000198E0000}"/>
    <cellStyle name="Normal 23 5 5" xfId="36377" xr:uid="{00000000-0005-0000-0000-00001A8E0000}"/>
    <cellStyle name="Normal 23 5 6" xfId="36378" xr:uid="{00000000-0005-0000-0000-00001B8E0000}"/>
    <cellStyle name="Normal 23 6" xfId="36379" xr:uid="{00000000-0005-0000-0000-00001C8E0000}"/>
    <cellStyle name="Normal 23 6 2" xfId="36380" xr:uid="{00000000-0005-0000-0000-00001D8E0000}"/>
    <cellStyle name="Normal 23 6 2 2" xfId="36381" xr:uid="{00000000-0005-0000-0000-00001E8E0000}"/>
    <cellStyle name="Normal 23 6 2 2 2" xfId="36382" xr:uid="{00000000-0005-0000-0000-00001F8E0000}"/>
    <cellStyle name="Normal 23 6 2 2 2 2" xfId="36383" xr:uid="{00000000-0005-0000-0000-0000208E0000}"/>
    <cellStyle name="Normal 23 6 2 3" xfId="36384" xr:uid="{00000000-0005-0000-0000-0000218E0000}"/>
    <cellStyle name="Normal 23 6 3" xfId="36385" xr:uid="{00000000-0005-0000-0000-0000228E0000}"/>
    <cellStyle name="Normal 23 6 4" xfId="36386" xr:uid="{00000000-0005-0000-0000-0000238E0000}"/>
    <cellStyle name="Normal 23 6 5" xfId="36387" xr:uid="{00000000-0005-0000-0000-0000248E0000}"/>
    <cellStyle name="Normal 23 6 6" xfId="36388" xr:uid="{00000000-0005-0000-0000-0000258E0000}"/>
    <cellStyle name="Normal 23 6 7" xfId="36389" xr:uid="{00000000-0005-0000-0000-0000268E0000}"/>
    <cellStyle name="Normal 23 7" xfId="36390" xr:uid="{00000000-0005-0000-0000-0000278E0000}"/>
    <cellStyle name="Normal 23 7 2" xfId="36391" xr:uid="{00000000-0005-0000-0000-0000288E0000}"/>
    <cellStyle name="Normal 23 8" xfId="36392" xr:uid="{00000000-0005-0000-0000-0000298E0000}"/>
    <cellStyle name="Normal 23 8 2" xfId="36393" xr:uid="{00000000-0005-0000-0000-00002A8E0000}"/>
    <cellStyle name="Normal 23 9" xfId="36394" xr:uid="{00000000-0005-0000-0000-00002B8E0000}"/>
    <cellStyle name="Normal 23 9 2" xfId="36395" xr:uid="{00000000-0005-0000-0000-00002C8E0000}"/>
    <cellStyle name="Normal 24" xfId="36396" xr:uid="{00000000-0005-0000-0000-00002D8E0000}"/>
    <cellStyle name="Normal 24 10" xfId="36397" xr:uid="{00000000-0005-0000-0000-00002E8E0000}"/>
    <cellStyle name="Normal 24 10 2" xfId="36398" xr:uid="{00000000-0005-0000-0000-00002F8E0000}"/>
    <cellStyle name="Normal 24 11" xfId="36399" xr:uid="{00000000-0005-0000-0000-0000308E0000}"/>
    <cellStyle name="Normal 24 11 2" xfId="36400" xr:uid="{00000000-0005-0000-0000-0000318E0000}"/>
    <cellStyle name="Normal 24 12" xfId="36401" xr:uid="{00000000-0005-0000-0000-0000328E0000}"/>
    <cellStyle name="Normal 24 12 2" xfId="36402" xr:uid="{00000000-0005-0000-0000-0000338E0000}"/>
    <cellStyle name="Normal 24 12 3" xfId="36403" xr:uid="{00000000-0005-0000-0000-0000348E0000}"/>
    <cellStyle name="Normal 24 12 4" xfId="36404" xr:uid="{00000000-0005-0000-0000-0000358E0000}"/>
    <cellStyle name="Normal 24 13" xfId="36405" xr:uid="{00000000-0005-0000-0000-0000368E0000}"/>
    <cellStyle name="Normal 24 13 2" xfId="36406" xr:uid="{00000000-0005-0000-0000-0000378E0000}"/>
    <cellStyle name="Normal 24 13 3" xfId="36407" xr:uid="{00000000-0005-0000-0000-0000388E0000}"/>
    <cellStyle name="Normal 24 13 4" xfId="36408" xr:uid="{00000000-0005-0000-0000-0000398E0000}"/>
    <cellStyle name="Normal 24 14" xfId="36409" xr:uid="{00000000-0005-0000-0000-00003A8E0000}"/>
    <cellStyle name="Normal 24 14 2" xfId="36410" xr:uid="{00000000-0005-0000-0000-00003B8E0000}"/>
    <cellStyle name="Normal 24 14 3" xfId="36411" xr:uid="{00000000-0005-0000-0000-00003C8E0000}"/>
    <cellStyle name="Normal 24 14 4" xfId="36412" xr:uid="{00000000-0005-0000-0000-00003D8E0000}"/>
    <cellStyle name="Normal 24 15" xfId="36413" xr:uid="{00000000-0005-0000-0000-00003E8E0000}"/>
    <cellStyle name="Normal 24 15 2" xfId="36414" xr:uid="{00000000-0005-0000-0000-00003F8E0000}"/>
    <cellStyle name="Normal 24 15 3" xfId="36415" xr:uid="{00000000-0005-0000-0000-0000408E0000}"/>
    <cellStyle name="Normal 24 15 4" xfId="36416" xr:uid="{00000000-0005-0000-0000-0000418E0000}"/>
    <cellStyle name="Normal 24 16" xfId="36417" xr:uid="{00000000-0005-0000-0000-0000428E0000}"/>
    <cellStyle name="Normal 24 16 2" xfId="36418" xr:uid="{00000000-0005-0000-0000-0000438E0000}"/>
    <cellStyle name="Normal 24 16 3" xfId="36419" xr:uid="{00000000-0005-0000-0000-0000448E0000}"/>
    <cellStyle name="Normal 24 16 4" xfId="36420" xr:uid="{00000000-0005-0000-0000-0000458E0000}"/>
    <cellStyle name="Normal 24 17" xfId="36421" xr:uid="{00000000-0005-0000-0000-0000468E0000}"/>
    <cellStyle name="Normal 24 18" xfId="36422" xr:uid="{00000000-0005-0000-0000-0000478E0000}"/>
    <cellStyle name="Normal 24 19" xfId="36423" xr:uid="{00000000-0005-0000-0000-0000488E0000}"/>
    <cellStyle name="Normal 24 2" xfId="36424" xr:uid="{00000000-0005-0000-0000-0000498E0000}"/>
    <cellStyle name="Normal 24 2 10" xfId="36425" xr:uid="{00000000-0005-0000-0000-00004A8E0000}"/>
    <cellStyle name="Normal 24 2 11" xfId="36426" xr:uid="{00000000-0005-0000-0000-00004B8E0000}"/>
    <cellStyle name="Normal 24 2 2" xfId="36427" xr:uid="{00000000-0005-0000-0000-00004C8E0000}"/>
    <cellStyle name="Normal 24 2 2 2" xfId="36428" xr:uid="{00000000-0005-0000-0000-00004D8E0000}"/>
    <cellStyle name="Normal 24 2 2 2 2" xfId="36429" xr:uid="{00000000-0005-0000-0000-00004E8E0000}"/>
    <cellStyle name="Normal 24 2 2 2 2 2" xfId="36430" xr:uid="{00000000-0005-0000-0000-00004F8E0000}"/>
    <cellStyle name="Normal 24 2 2 2 2 2 2" xfId="36431" xr:uid="{00000000-0005-0000-0000-0000508E0000}"/>
    <cellStyle name="Normal 24 2 2 2 2 3" xfId="36432" xr:uid="{00000000-0005-0000-0000-0000518E0000}"/>
    <cellStyle name="Normal 24 2 2 2 3" xfId="36433" xr:uid="{00000000-0005-0000-0000-0000528E0000}"/>
    <cellStyle name="Normal 24 2 2 3" xfId="36434" xr:uid="{00000000-0005-0000-0000-0000538E0000}"/>
    <cellStyle name="Normal 24 2 2 4" xfId="36435" xr:uid="{00000000-0005-0000-0000-0000548E0000}"/>
    <cellStyle name="Normal 24 2 2 5" xfId="36436" xr:uid="{00000000-0005-0000-0000-0000558E0000}"/>
    <cellStyle name="Normal 24 2 2 6" xfId="36437" xr:uid="{00000000-0005-0000-0000-0000568E0000}"/>
    <cellStyle name="Normal 24 2 2 7" xfId="36438" xr:uid="{00000000-0005-0000-0000-0000578E0000}"/>
    <cellStyle name="Normal 24 2 3" xfId="36439" xr:uid="{00000000-0005-0000-0000-0000588E0000}"/>
    <cellStyle name="Normal 24 2 3 2" xfId="36440" xr:uid="{00000000-0005-0000-0000-0000598E0000}"/>
    <cellStyle name="Normal 24 2 4" xfId="36441" xr:uid="{00000000-0005-0000-0000-00005A8E0000}"/>
    <cellStyle name="Normal 24 2 4 2" xfId="36442" xr:uid="{00000000-0005-0000-0000-00005B8E0000}"/>
    <cellStyle name="Normal 24 2 5" xfId="36443" xr:uid="{00000000-0005-0000-0000-00005C8E0000}"/>
    <cellStyle name="Normal 24 2 5 2" xfId="36444" xr:uid="{00000000-0005-0000-0000-00005D8E0000}"/>
    <cellStyle name="Normal 24 2 6" xfId="36445" xr:uid="{00000000-0005-0000-0000-00005E8E0000}"/>
    <cellStyle name="Normal 24 2 6 2" xfId="36446" xr:uid="{00000000-0005-0000-0000-00005F8E0000}"/>
    <cellStyle name="Normal 24 2 7" xfId="36447" xr:uid="{00000000-0005-0000-0000-0000608E0000}"/>
    <cellStyle name="Normal 24 2 7 2" xfId="36448" xr:uid="{00000000-0005-0000-0000-0000618E0000}"/>
    <cellStyle name="Normal 24 2 8" xfId="36449" xr:uid="{00000000-0005-0000-0000-0000628E0000}"/>
    <cellStyle name="Normal 24 2 9" xfId="36450" xr:uid="{00000000-0005-0000-0000-0000638E0000}"/>
    <cellStyle name="Normal 24 3" xfId="36451" xr:uid="{00000000-0005-0000-0000-0000648E0000}"/>
    <cellStyle name="Normal 24 3 10" xfId="36452" xr:uid="{00000000-0005-0000-0000-0000658E0000}"/>
    <cellStyle name="Normal 24 3 11" xfId="36453" xr:uid="{00000000-0005-0000-0000-0000668E0000}"/>
    <cellStyle name="Normal 24 3 2" xfId="36454" xr:uid="{00000000-0005-0000-0000-0000678E0000}"/>
    <cellStyle name="Normal 24 3 2 2" xfId="36455" xr:uid="{00000000-0005-0000-0000-0000688E0000}"/>
    <cellStyle name="Normal 24 3 2 2 2" xfId="36456" xr:uid="{00000000-0005-0000-0000-0000698E0000}"/>
    <cellStyle name="Normal 24 3 2 2 2 2" xfId="36457" xr:uid="{00000000-0005-0000-0000-00006A8E0000}"/>
    <cellStyle name="Normal 24 3 2 2 2 2 2" xfId="36458" xr:uid="{00000000-0005-0000-0000-00006B8E0000}"/>
    <cellStyle name="Normal 24 3 2 3" xfId="36459" xr:uid="{00000000-0005-0000-0000-00006C8E0000}"/>
    <cellStyle name="Normal 24 3 2 4" xfId="36460" xr:uid="{00000000-0005-0000-0000-00006D8E0000}"/>
    <cellStyle name="Normal 24 3 2 5" xfId="36461" xr:uid="{00000000-0005-0000-0000-00006E8E0000}"/>
    <cellStyle name="Normal 24 3 2 6" xfId="36462" xr:uid="{00000000-0005-0000-0000-00006F8E0000}"/>
    <cellStyle name="Normal 24 3 2 7" xfId="36463" xr:uid="{00000000-0005-0000-0000-0000708E0000}"/>
    <cellStyle name="Normal 24 3 3" xfId="36464" xr:uid="{00000000-0005-0000-0000-0000718E0000}"/>
    <cellStyle name="Normal 24 3 3 2" xfId="36465" xr:uid="{00000000-0005-0000-0000-0000728E0000}"/>
    <cellStyle name="Normal 24 3 4" xfId="36466" xr:uid="{00000000-0005-0000-0000-0000738E0000}"/>
    <cellStyle name="Normal 24 3 4 2" xfId="36467" xr:uid="{00000000-0005-0000-0000-0000748E0000}"/>
    <cellStyle name="Normal 24 3 5" xfId="36468" xr:uid="{00000000-0005-0000-0000-0000758E0000}"/>
    <cellStyle name="Normal 24 3 5 2" xfId="36469" xr:uid="{00000000-0005-0000-0000-0000768E0000}"/>
    <cellStyle name="Normal 24 3 6" xfId="36470" xr:uid="{00000000-0005-0000-0000-0000778E0000}"/>
    <cellStyle name="Normal 24 3 6 2" xfId="36471" xr:uid="{00000000-0005-0000-0000-0000788E0000}"/>
    <cellStyle name="Normal 24 3 7" xfId="36472" xr:uid="{00000000-0005-0000-0000-0000798E0000}"/>
    <cellStyle name="Normal 24 3 7 2" xfId="36473" xr:uid="{00000000-0005-0000-0000-00007A8E0000}"/>
    <cellStyle name="Normal 24 3 8" xfId="36474" xr:uid="{00000000-0005-0000-0000-00007B8E0000}"/>
    <cellStyle name="Normal 24 3 9" xfId="36475" xr:uid="{00000000-0005-0000-0000-00007C8E0000}"/>
    <cellStyle name="Normal 24 4" xfId="36476" xr:uid="{00000000-0005-0000-0000-00007D8E0000}"/>
    <cellStyle name="Normal 24 4 10" xfId="36477" xr:uid="{00000000-0005-0000-0000-00007E8E0000}"/>
    <cellStyle name="Normal 24 4 11" xfId="36478" xr:uid="{00000000-0005-0000-0000-00007F8E0000}"/>
    <cellStyle name="Normal 24 4 2" xfId="36479" xr:uid="{00000000-0005-0000-0000-0000808E0000}"/>
    <cellStyle name="Normal 24 4 2 2" xfId="36480" xr:uid="{00000000-0005-0000-0000-0000818E0000}"/>
    <cellStyle name="Normal 24 4 2 2 2" xfId="36481" xr:uid="{00000000-0005-0000-0000-0000828E0000}"/>
    <cellStyle name="Normal 24 4 2 2 2 2" xfId="36482" xr:uid="{00000000-0005-0000-0000-0000838E0000}"/>
    <cellStyle name="Normal 24 4 2 2 2 2 2" xfId="36483" xr:uid="{00000000-0005-0000-0000-0000848E0000}"/>
    <cellStyle name="Normal 24 4 2 3" xfId="36484" xr:uid="{00000000-0005-0000-0000-0000858E0000}"/>
    <cellStyle name="Normal 24 4 2 4" xfId="36485" xr:uid="{00000000-0005-0000-0000-0000868E0000}"/>
    <cellStyle name="Normal 24 4 2 5" xfId="36486" xr:uid="{00000000-0005-0000-0000-0000878E0000}"/>
    <cellStyle name="Normal 24 4 2 6" xfId="36487" xr:uid="{00000000-0005-0000-0000-0000888E0000}"/>
    <cellStyle name="Normal 24 4 2 7" xfId="36488" xr:uid="{00000000-0005-0000-0000-0000898E0000}"/>
    <cellStyle name="Normal 24 4 3" xfId="36489" xr:uid="{00000000-0005-0000-0000-00008A8E0000}"/>
    <cellStyle name="Normal 24 4 3 2" xfId="36490" xr:uid="{00000000-0005-0000-0000-00008B8E0000}"/>
    <cellStyle name="Normal 24 4 4" xfId="36491" xr:uid="{00000000-0005-0000-0000-00008C8E0000}"/>
    <cellStyle name="Normal 24 4 4 2" xfId="36492" xr:uid="{00000000-0005-0000-0000-00008D8E0000}"/>
    <cellStyle name="Normal 24 4 5" xfId="36493" xr:uid="{00000000-0005-0000-0000-00008E8E0000}"/>
    <cellStyle name="Normal 24 4 5 2" xfId="36494" xr:uid="{00000000-0005-0000-0000-00008F8E0000}"/>
    <cellStyle name="Normal 24 4 6" xfId="36495" xr:uid="{00000000-0005-0000-0000-0000908E0000}"/>
    <cellStyle name="Normal 24 4 6 2" xfId="36496" xr:uid="{00000000-0005-0000-0000-0000918E0000}"/>
    <cellStyle name="Normal 24 4 7" xfId="36497" xr:uid="{00000000-0005-0000-0000-0000928E0000}"/>
    <cellStyle name="Normal 24 4 7 2" xfId="36498" xr:uid="{00000000-0005-0000-0000-0000938E0000}"/>
    <cellStyle name="Normal 24 4 8" xfId="36499" xr:uid="{00000000-0005-0000-0000-0000948E0000}"/>
    <cellStyle name="Normal 24 4 9" xfId="36500" xr:uid="{00000000-0005-0000-0000-0000958E0000}"/>
    <cellStyle name="Normal 24 5" xfId="36501" xr:uid="{00000000-0005-0000-0000-0000968E0000}"/>
    <cellStyle name="Normal 24 5 2" xfId="36502" xr:uid="{00000000-0005-0000-0000-0000978E0000}"/>
    <cellStyle name="Normal 24 5 2 2" xfId="36503" xr:uid="{00000000-0005-0000-0000-0000988E0000}"/>
    <cellStyle name="Normal 24 5 2 3" xfId="36504" xr:uid="{00000000-0005-0000-0000-0000998E0000}"/>
    <cellStyle name="Normal 24 5 3" xfId="36505" xr:uid="{00000000-0005-0000-0000-00009A8E0000}"/>
    <cellStyle name="Normal 24 5 4" xfId="36506" xr:uid="{00000000-0005-0000-0000-00009B8E0000}"/>
    <cellStyle name="Normal 24 5 5" xfId="36507" xr:uid="{00000000-0005-0000-0000-00009C8E0000}"/>
    <cellStyle name="Normal 24 5 6" xfId="36508" xr:uid="{00000000-0005-0000-0000-00009D8E0000}"/>
    <cellStyle name="Normal 24 6" xfId="36509" xr:uid="{00000000-0005-0000-0000-00009E8E0000}"/>
    <cellStyle name="Normal 24 6 2" xfId="36510" xr:uid="{00000000-0005-0000-0000-00009F8E0000}"/>
    <cellStyle name="Normal 24 6 2 2" xfId="36511" xr:uid="{00000000-0005-0000-0000-0000A08E0000}"/>
    <cellStyle name="Normal 24 6 2 2 2" xfId="36512" xr:uid="{00000000-0005-0000-0000-0000A18E0000}"/>
    <cellStyle name="Normal 24 6 2 2 2 2" xfId="36513" xr:uid="{00000000-0005-0000-0000-0000A28E0000}"/>
    <cellStyle name="Normal 24 6 2 3" xfId="36514" xr:uid="{00000000-0005-0000-0000-0000A38E0000}"/>
    <cellStyle name="Normal 24 6 3" xfId="36515" xr:uid="{00000000-0005-0000-0000-0000A48E0000}"/>
    <cellStyle name="Normal 24 6 4" xfId="36516" xr:uid="{00000000-0005-0000-0000-0000A58E0000}"/>
    <cellStyle name="Normal 24 6 5" xfId="36517" xr:uid="{00000000-0005-0000-0000-0000A68E0000}"/>
    <cellStyle name="Normal 24 6 6" xfId="36518" xr:uid="{00000000-0005-0000-0000-0000A78E0000}"/>
    <cellStyle name="Normal 24 6 7" xfId="36519" xr:uid="{00000000-0005-0000-0000-0000A88E0000}"/>
    <cellStyle name="Normal 24 7" xfId="36520" xr:uid="{00000000-0005-0000-0000-0000A98E0000}"/>
    <cellStyle name="Normal 24 7 2" xfId="36521" xr:uid="{00000000-0005-0000-0000-0000AA8E0000}"/>
    <cellStyle name="Normal 24 8" xfId="36522" xr:uid="{00000000-0005-0000-0000-0000AB8E0000}"/>
    <cellStyle name="Normal 24 8 2" xfId="36523" xr:uid="{00000000-0005-0000-0000-0000AC8E0000}"/>
    <cellStyle name="Normal 24 9" xfId="36524" xr:uid="{00000000-0005-0000-0000-0000AD8E0000}"/>
    <cellStyle name="Normal 24 9 2" xfId="36525" xr:uid="{00000000-0005-0000-0000-0000AE8E0000}"/>
    <cellStyle name="Normal 25" xfId="36526" xr:uid="{00000000-0005-0000-0000-0000AF8E0000}"/>
    <cellStyle name="Normal 25 10" xfId="36527" xr:uid="{00000000-0005-0000-0000-0000B08E0000}"/>
    <cellStyle name="Normal 25 10 2" xfId="36528" xr:uid="{00000000-0005-0000-0000-0000B18E0000}"/>
    <cellStyle name="Normal 25 11" xfId="36529" xr:uid="{00000000-0005-0000-0000-0000B28E0000}"/>
    <cellStyle name="Normal 25 11 2" xfId="36530" xr:uid="{00000000-0005-0000-0000-0000B38E0000}"/>
    <cellStyle name="Normal 25 12" xfId="36531" xr:uid="{00000000-0005-0000-0000-0000B48E0000}"/>
    <cellStyle name="Normal 25 12 2" xfId="36532" xr:uid="{00000000-0005-0000-0000-0000B58E0000}"/>
    <cellStyle name="Normal 25 12 3" xfId="36533" xr:uid="{00000000-0005-0000-0000-0000B68E0000}"/>
    <cellStyle name="Normal 25 12 4" xfId="36534" xr:uid="{00000000-0005-0000-0000-0000B78E0000}"/>
    <cellStyle name="Normal 25 13" xfId="36535" xr:uid="{00000000-0005-0000-0000-0000B88E0000}"/>
    <cellStyle name="Normal 25 13 2" xfId="36536" xr:uid="{00000000-0005-0000-0000-0000B98E0000}"/>
    <cellStyle name="Normal 25 13 3" xfId="36537" xr:uid="{00000000-0005-0000-0000-0000BA8E0000}"/>
    <cellStyle name="Normal 25 13 4" xfId="36538" xr:uid="{00000000-0005-0000-0000-0000BB8E0000}"/>
    <cellStyle name="Normal 25 14" xfId="36539" xr:uid="{00000000-0005-0000-0000-0000BC8E0000}"/>
    <cellStyle name="Normal 25 14 2" xfId="36540" xr:uid="{00000000-0005-0000-0000-0000BD8E0000}"/>
    <cellStyle name="Normal 25 14 3" xfId="36541" xr:uid="{00000000-0005-0000-0000-0000BE8E0000}"/>
    <cellStyle name="Normal 25 14 4" xfId="36542" xr:uid="{00000000-0005-0000-0000-0000BF8E0000}"/>
    <cellStyle name="Normal 25 15" xfId="36543" xr:uid="{00000000-0005-0000-0000-0000C08E0000}"/>
    <cellStyle name="Normal 25 15 2" xfId="36544" xr:uid="{00000000-0005-0000-0000-0000C18E0000}"/>
    <cellStyle name="Normal 25 15 3" xfId="36545" xr:uid="{00000000-0005-0000-0000-0000C28E0000}"/>
    <cellStyle name="Normal 25 15 4" xfId="36546" xr:uid="{00000000-0005-0000-0000-0000C38E0000}"/>
    <cellStyle name="Normal 25 16" xfId="36547" xr:uid="{00000000-0005-0000-0000-0000C48E0000}"/>
    <cellStyle name="Normal 25 16 2" xfId="36548" xr:uid="{00000000-0005-0000-0000-0000C58E0000}"/>
    <cellStyle name="Normal 25 16 3" xfId="36549" xr:uid="{00000000-0005-0000-0000-0000C68E0000}"/>
    <cellStyle name="Normal 25 16 4" xfId="36550" xr:uid="{00000000-0005-0000-0000-0000C78E0000}"/>
    <cellStyle name="Normal 25 17" xfId="36551" xr:uid="{00000000-0005-0000-0000-0000C88E0000}"/>
    <cellStyle name="Normal 25 17 2" xfId="36552" xr:uid="{00000000-0005-0000-0000-0000C98E0000}"/>
    <cellStyle name="Normal 25 18" xfId="36553" xr:uid="{00000000-0005-0000-0000-0000CA8E0000}"/>
    <cellStyle name="Normal 25 18 2" xfId="36554" xr:uid="{00000000-0005-0000-0000-0000CB8E0000}"/>
    <cellStyle name="Normal 25 19" xfId="36555" xr:uid="{00000000-0005-0000-0000-0000CC8E0000}"/>
    <cellStyle name="Normal 25 19 2" xfId="36556" xr:uid="{00000000-0005-0000-0000-0000CD8E0000}"/>
    <cellStyle name="Normal 25 2" xfId="36557" xr:uid="{00000000-0005-0000-0000-0000CE8E0000}"/>
    <cellStyle name="Normal 25 2 10" xfId="36558" xr:uid="{00000000-0005-0000-0000-0000CF8E0000}"/>
    <cellStyle name="Normal 25 2 11" xfId="36559" xr:uid="{00000000-0005-0000-0000-0000D08E0000}"/>
    <cellStyle name="Normal 25 2 2" xfId="36560" xr:uid="{00000000-0005-0000-0000-0000D18E0000}"/>
    <cellStyle name="Normal 25 2 2 2" xfId="36561" xr:uid="{00000000-0005-0000-0000-0000D28E0000}"/>
    <cellStyle name="Normal 25 2 2 2 2" xfId="36562" xr:uid="{00000000-0005-0000-0000-0000D38E0000}"/>
    <cellStyle name="Normal 25 2 2 2 2 2" xfId="36563" xr:uid="{00000000-0005-0000-0000-0000D48E0000}"/>
    <cellStyle name="Normal 25 2 2 2 2 2 2" xfId="36564" xr:uid="{00000000-0005-0000-0000-0000D58E0000}"/>
    <cellStyle name="Normal 25 2 2 3" xfId="36565" xr:uid="{00000000-0005-0000-0000-0000D68E0000}"/>
    <cellStyle name="Normal 25 2 2 4" xfId="36566" xr:uid="{00000000-0005-0000-0000-0000D78E0000}"/>
    <cellStyle name="Normal 25 2 2 5" xfId="36567" xr:uid="{00000000-0005-0000-0000-0000D88E0000}"/>
    <cellStyle name="Normal 25 2 2 6" xfId="36568" xr:uid="{00000000-0005-0000-0000-0000D98E0000}"/>
    <cellStyle name="Normal 25 2 2 7" xfId="36569" xr:uid="{00000000-0005-0000-0000-0000DA8E0000}"/>
    <cellStyle name="Normal 25 2 3" xfId="36570" xr:uid="{00000000-0005-0000-0000-0000DB8E0000}"/>
    <cellStyle name="Normal 25 2 3 2" xfId="36571" xr:uid="{00000000-0005-0000-0000-0000DC8E0000}"/>
    <cellStyle name="Normal 25 2 4" xfId="36572" xr:uid="{00000000-0005-0000-0000-0000DD8E0000}"/>
    <cellStyle name="Normal 25 2 4 2" xfId="36573" xr:uid="{00000000-0005-0000-0000-0000DE8E0000}"/>
    <cellStyle name="Normal 25 2 5" xfId="36574" xr:uid="{00000000-0005-0000-0000-0000DF8E0000}"/>
    <cellStyle name="Normal 25 2 5 2" xfId="36575" xr:uid="{00000000-0005-0000-0000-0000E08E0000}"/>
    <cellStyle name="Normal 25 2 6" xfId="36576" xr:uid="{00000000-0005-0000-0000-0000E18E0000}"/>
    <cellStyle name="Normal 25 2 6 2" xfId="36577" xr:uid="{00000000-0005-0000-0000-0000E28E0000}"/>
    <cellStyle name="Normal 25 2 7" xfId="36578" xr:uid="{00000000-0005-0000-0000-0000E38E0000}"/>
    <cellStyle name="Normal 25 2 7 2" xfId="36579" xr:uid="{00000000-0005-0000-0000-0000E48E0000}"/>
    <cellStyle name="Normal 25 2 8" xfId="36580" xr:uid="{00000000-0005-0000-0000-0000E58E0000}"/>
    <cellStyle name="Normal 25 2 9" xfId="36581" xr:uid="{00000000-0005-0000-0000-0000E68E0000}"/>
    <cellStyle name="Normal 25 20" xfId="36582" xr:uid="{00000000-0005-0000-0000-0000E78E0000}"/>
    <cellStyle name="Normal 25 21" xfId="36583" xr:uid="{00000000-0005-0000-0000-0000E88E0000}"/>
    <cellStyle name="Normal 25 3" xfId="36584" xr:uid="{00000000-0005-0000-0000-0000E98E0000}"/>
    <cellStyle name="Normal 25 3 10" xfId="36585" xr:uid="{00000000-0005-0000-0000-0000EA8E0000}"/>
    <cellStyle name="Normal 25 3 11" xfId="36586" xr:uid="{00000000-0005-0000-0000-0000EB8E0000}"/>
    <cellStyle name="Normal 25 3 2" xfId="36587" xr:uid="{00000000-0005-0000-0000-0000EC8E0000}"/>
    <cellStyle name="Normal 25 3 2 2" xfId="36588" xr:uid="{00000000-0005-0000-0000-0000ED8E0000}"/>
    <cellStyle name="Normal 25 3 2 2 2" xfId="36589" xr:uid="{00000000-0005-0000-0000-0000EE8E0000}"/>
    <cellStyle name="Normal 25 3 2 2 2 2" xfId="36590" xr:uid="{00000000-0005-0000-0000-0000EF8E0000}"/>
    <cellStyle name="Normal 25 3 2 2 2 2 2" xfId="36591" xr:uid="{00000000-0005-0000-0000-0000F08E0000}"/>
    <cellStyle name="Normal 25 3 2 2 3" xfId="36592" xr:uid="{00000000-0005-0000-0000-0000F18E0000}"/>
    <cellStyle name="Normal 25 3 2 3" xfId="36593" xr:uid="{00000000-0005-0000-0000-0000F28E0000}"/>
    <cellStyle name="Normal 25 3 2 4" xfId="36594" xr:uid="{00000000-0005-0000-0000-0000F38E0000}"/>
    <cellStyle name="Normal 25 3 2 5" xfId="36595" xr:uid="{00000000-0005-0000-0000-0000F48E0000}"/>
    <cellStyle name="Normal 25 3 2 6" xfId="36596" xr:uid="{00000000-0005-0000-0000-0000F58E0000}"/>
    <cellStyle name="Normal 25 3 2 7" xfId="36597" xr:uid="{00000000-0005-0000-0000-0000F68E0000}"/>
    <cellStyle name="Normal 25 3 3" xfId="36598" xr:uid="{00000000-0005-0000-0000-0000F78E0000}"/>
    <cellStyle name="Normal 25 3 3 2" xfId="36599" xr:uid="{00000000-0005-0000-0000-0000F88E0000}"/>
    <cellStyle name="Normal 25 3 4" xfId="36600" xr:uid="{00000000-0005-0000-0000-0000F98E0000}"/>
    <cellStyle name="Normal 25 3 4 2" xfId="36601" xr:uid="{00000000-0005-0000-0000-0000FA8E0000}"/>
    <cellStyle name="Normal 25 3 5" xfId="36602" xr:uid="{00000000-0005-0000-0000-0000FB8E0000}"/>
    <cellStyle name="Normal 25 3 5 2" xfId="36603" xr:uid="{00000000-0005-0000-0000-0000FC8E0000}"/>
    <cellStyle name="Normal 25 3 6" xfId="36604" xr:uid="{00000000-0005-0000-0000-0000FD8E0000}"/>
    <cellStyle name="Normal 25 3 6 2" xfId="36605" xr:uid="{00000000-0005-0000-0000-0000FE8E0000}"/>
    <cellStyle name="Normal 25 3 7" xfId="36606" xr:uid="{00000000-0005-0000-0000-0000FF8E0000}"/>
    <cellStyle name="Normal 25 3 7 2" xfId="36607" xr:uid="{00000000-0005-0000-0000-0000008F0000}"/>
    <cellStyle name="Normal 25 3 8" xfId="36608" xr:uid="{00000000-0005-0000-0000-0000018F0000}"/>
    <cellStyle name="Normal 25 3 9" xfId="36609" xr:uid="{00000000-0005-0000-0000-0000028F0000}"/>
    <cellStyle name="Normal 25 4" xfId="36610" xr:uid="{00000000-0005-0000-0000-0000038F0000}"/>
    <cellStyle name="Normal 25 4 10" xfId="36611" xr:uid="{00000000-0005-0000-0000-0000048F0000}"/>
    <cellStyle name="Normal 25 4 11" xfId="36612" xr:uid="{00000000-0005-0000-0000-0000058F0000}"/>
    <cellStyle name="Normal 25 4 2" xfId="36613" xr:uid="{00000000-0005-0000-0000-0000068F0000}"/>
    <cellStyle name="Normal 25 4 2 2" xfId="36614" xr:uid="{00000000-0005-0000-0000-0000078F0000}"/>
    <cellStyle name="Normal 25 4 2 2 2" xfId="36615" xr:uid="{00000000-0005-0000-0000-0000088F0000}"/>
    <cellStyle name="Normal 25 4 2 2 2 2" xfId="36616" xr:uid="{00000000-0005-0000-0000-0000098F0000}"/>
    <cellStyle name="Normal 25 4 2 2 2 2 2" xfId="36617" xr:uid="{00000000-0005-0000-0000-00000A8F0000}"/>
    <cellStyle name="Normal 25 4 2 2 3" xfId="36618" xr:uid="{00000000-0005-0000-0000-00000B8F0000}"/>
    <cellStyle name="Normal 25 4 2 3" xfId="36619" xr:uid="{00000000-0005-0000-0000-00000C8F0000}"/>
    <cellStyle name="Normal 25 4 2 4" xfId="36620" xr:uid="{00000000-0005-0000-0000-00000D8F0000}"/>
    <cellStyle name="Normal 25 4 2 5" xfId="36621" xr:uid="{00000000-0005-0000-0000-00000E8F0000}"/>
    <cellStyle name="Normal 25 4 2 6" xfId="36622" xr:uid="{00000000-0005-0000-0000-00000F8F0000}"/>
    <cellStyle name="Normal 25 4 2 7" xfId="36623" xr:uid="{00000000-0005-0000-0000-0000108F0000}"/>
    <cellStyle name="Normal 25 4 3" xfId="36624" xr:uid="{00000000-0005-0000-0000-0000118F0000}"/>
    <cellStyle name="Normal 25 4 3 2" xfId="36625" xr:uid="{00000000-0005-0000-0000-0000128F0000}"/>
    <cellStyle name="Normal 25 4 4" xfId="36626" xr:uid="{00000000-0005-0000-0000-0000138F0000}"/>
    <cellStyle name="Normal 25 4 4 2" xfId="36627" xr:uid="{00000000-0005-0000-0000-0000148F0000}"/>
    <cellStyle name="Normal 25 4 5" xfId="36628" xr:uid="{00000000-0005-0000-0000-0000158F0000}"/>
    <cellStyle name="Normal 25 4 5 2" xfId="36629" xr:uid="{00000000-0005-0000-0000-0000168F0000}"/>
    <cellStyle name="Normal 25 4 6" xfId="36630" xr:uid="{00000000-0005-0000-0000-0000178F0000}"/>
    <cellStyle name="Normal 25 4 6 2" xfId="36631" xr:uid="{00000000-0005-0000-0000-0000188F0000}"/>
    <cellStyle name="Normal 25 4 7" xfId="36632" xr:uid="{00000000-0005-0000-0000-0000198F0000}"/>
    <cellStyle name="Normal 25 4 7 2" xfId="36633" xr:uid="{00000000-0005-0000-0000-00001A8F0000}"/>
    <cellStyle name="Normal 25 4 8" xfId="36634" xr:uid="{00000000-0005-0000-0000-00001B8F0000}"/>
    <cellStyle name="Normal 25 4 9" xfId="36635" xr:uid="{00000000-0005-0000-0000-00001C8F0000}"/>
    <cellStyle name="Normal 25 5" xfId="36636" xr:uid="{00000000-0005-0000-0000-00001D8F0000}"/>
    <cellStyle name="Normal 25 5 2" xfId="36637" xr:uid="{00000000-0005-0000-0000-00001E8F0000}"/>
    <cellStyle name="Normal 25 5 2 2" xfId="36638" xr:uid="{00000000-0005-0000-0000-00001F8F0000}"/>
    <cellStyle name="Normal 25 5 2 3" xfId="36639" xr:uid="{00000000-0005-0000-0000-0000208F0000}"/>
    <cellStyle name="Normal 25 5 3" xfId="36640" xr:uid="{00000000-0005-0000-0000-0000218F0000}"/>
    <cellStyle name="Normal 25 5 4" xfId="36641" xr:uid="{00000000-0005-0000-0000-0000228F0000}"/>
    <cellStyle name="Normal 25 5 5" xfId="36642" xr:uid="{00000000-0005-0000-0000-0000238F0000}"/>
    <cellStyle name="Normal 25 5 6" xfId="36643" xr:uid="{00000000-0005-0000-0000-0000248F0000}"/>
    <cellStyle name="Normal 25 6" xfId="36644" xr:uid="{00000000-0005-0000-0000-0000258F0000}"/>
    <cellStyle name="Normal 25 6 2" xfId="36645" xr:uid="{00000000-0005-0000-0000-0000268F0000}"/>
    <cellStyle name="Normal 25 6 2 2" xfId="36646" xr:uid="{00000000-0005-0000-0000-0000278F0000}"/>
    <cellStyle name="Normal 25 6 2 2 2" xfId="36647" xr:uid="{00000000-0005-0000-0000-0000288F0000}"/>
    <cellStyle name="Normal 25 6 2 2 2 2" xfId="36648" xr:uid="{00000000-0005-0000-0000-0000298F0000}"/>
    <cellStyle name="Normal 25 6 2 3" xfId="36649" xr:uid="{00000000-0005-0000-0000-00002A8F0000}"/>
    <cellStyle name="Normal 25 6 2 4" xfId="36650" xr:uid="{00000000-0005-0000-0000-00002B8F0000}"/>
    <cellStyle name="Normal 25 6 2 5" xfId="36651" xr:uid="{00000000-0005-0000-0000-00002C8F0000}"/>
    <cellStyle name="Normal 25 6 3" xfId="36652" xr:uid="{00000000-0005-0000-0000-00002D8F0000}"/>
    <cellStyle name="Normal 25 6 4" xfId="36653" xr:uid="{00000000-0005-0000-0000-00002E8F0000}"/>
    <cellStyle name="Normal 25 6 5" xfId="36654" xr:uid="{00000000-0005-0000-0000-00002F8F0000}"/>
    <cellStyle name="Normal 25 6 6" xfId="36655" xr:uid="{00000000-0005-0000-0000-0000308F0000}"/>
    <cellStyle name="Normal 25 6 7" xfId="36656" xr:uid="{00000000-0005-0000-0000-0000318F0000}"/>
    <cellStyle name="Normal 25 7" xfId="36657" xr:uid="{00000000-0005-0000-0000-0000328F0000}"/>
    <cellStyle name="Normal 25 7 2" xfId="36658" xr:uid="{00000000-0005-0000-0000-0000338F0000}"/>
    <cellStyle name="Normal 25 7 2 2" xfId="36659" xr:uid="{00000000-0005-0000-0000-0000348F0000}"/>
    <cellStyle name="Normal 25 7 2 2 2" xfId="36660" xr:uid="{00000000-0005-0000-0000-0000358F0000}"/>
    <cellStyle name="Normal 25 7 2 2 2 2" xfId="36661" xr:uid="{00000000-0005-0000-0000-0000368F0000}"/>
    <cellStyle name="Normal 25 7 2 3" xfId="36662" xr:uid="{00000000-0005-0000-0000-0000378F0000}"/>
    <cellStyle name="Normal 25 7 3" xfId="36663" xr:uid="{00000000-0005-0000-0000-0000388F0000}"/>
    <cellStyle name="Normal 25 7 4" xfId="36664" xr:uid="{00000000-0005-0000-0000-0000398F0000}"/>
    <cellStyle name="Normal 25 7 5" xfId="36665" xr:uid="{00000000-0005-0000-0000-00003A8F0000}"/>
    <cellStyle name="Normal 25 7 6" xfId="36666" xr:uid="{00000000-0005-0000-0000-00003B8F0000}"/>
    <cellStyle name="Normal 25 7 7" xfId="36667" xr:uid="{00000000-0005-0000-0000-00003C8F0000}"/>
    <cellStyle name="Normal 25 8" xfId="36668" xr:uid="{00000000-0005-0000-0000-00003D8F0000}"/>
    <cellStyle name="Normal 25 8 2" xfId="36669" xr:uid="{00000000-0005-0000-0000-00003E8F0000}"/>
    <cellStyle name="Normal 25 9" xfId="36670" xr:uid="{00000000-0005-0000-0000-00003F8F0000}"/>
    <cellStyle name="Normal 25 9 2" xfId="36671" xr:uid="{00000000-0005-0000-0000-0000408F0000}"/>
    <cellStyle name="Normal 26" xfId="36672" xr:uid="{00000000-0005-0000-0000-0000418F0000}"/>
    <cellStyle name="Normal 26 10" xfId="36673" xr:uid="{00000000-0005-0000-0000-0000428F0000}"/>
    <cellStyle name="Normal 26 10 2" xfId="36674" xr:uid="{00000000-0005-0000-0000-0000438F0000}"/>
    <cellStyle name="Normal 26 11" xfId="36675" xr:uid="{00000000-0005-0000-0000-0000448F0000}"/>
    <cellStyle name="Normal 26 11 2" xfId="36676" xr:uid="{00000000-0005-0000-0000-0000458F0000}"/>
    <cellStyle name="Normal 26 12" xfId="36677" xr:uid="{00000000-0005-0000-0000-0000468F0000}"/>
    <cellStyle name="Normal 26 12 2" xfId="36678" xr:uid="{00000000-0005-0000-0000-0000478F0000}"/>
    <cellStyle name="Normal 26 12 3" xfId="36679" xr:uid="{00000000-0005-0000-0000-0000488F0000}"/>
    <cellStyle name="Normal 26 12 4" xfId="36680" xr:uid="{00000000-0005-0000-0000-0000498F0000}"/>
    <cellStyle name="Normal 26 13" xfId="36681" xr:uid="{00000000-0005-0000-0000-00004A8F0000}"/>
    <cellStyle name="Normal 26 13 2" xfId="36682" xr:uid="{00000000-0005-0000-0000-00004B8F0000}"/>
    <cellStyle name="Normal 26 13 3" xfId="36683" xr:uid="{00000000-0005-0000-0000-00004C8F0000}"/>
    <cellStyle name="Normal 26 13 4" xfId="36684" xr:uid="{00000000-0005-0000-0000-00004D8F0000}"/>
    <cellStyle name="Normal 26 14" xfId="36685" xr:uid="{00000000-0005-0000-0000-00004E8F0000}"/>
    <cellStyle name="Normal 26 14 2" xfId="36686" xr:uid="{00000000-0005-0000-0000-00004F8F0000}"/>
    <cellStyle name="Normal 26 14 3" xfId="36687" xr:uid="{00000000-0005-0000-0000-0000508F0000}"/>
    <cellStyle name="Normal 26 14 4" xfId="36688" xr:uid="{00000000-0005-0000-0000-0000518F0000}"/>
    <cellStyle name="Normal 26 15" xfId="36689" xr:uid="{00000000-0005-0000-0000-0000528F0000}"/>
    <cellStyle name="Normal 26 15 2" xfId="36690" xr:uid="{00000000-0005-0000-0000-0000538F0000}"/>
    <cellStyle name="Normal 26 15 3" xfId="36691" xr:uid="{00000000-0005-0000-0000-0000548F0000}"/>
    <cellStyle name="Normal 26 15 4" xfId="36692" xr:uid="{00000000-0005-0000-0000-0000558F0000}"/>
    <cellStyle name="Normal 26 16" xfId="36693" xr:uid="{00000000-0005-0000-0000-0000568F0000}"/>
    <cellStyle name="Normal 26 16 2" xfId="36694" xr:uid="{00000000-0005-0000-0000-0000578F0000}"/>
    <cellStyle name="Normal 26 16 3" xfId="36695" xr:uid="{00000000-0005-0000-0000-0000588F0000}"/>
    <cellStyle name="Normal 26 16 4" xfId="36696" xr:uid="{00000000-0005-0000-0000-0000598F0000}"/>
    <cellStyle name="Normal 26 17" xfId="36697" xr:uid="{00000000-0005-0000-0000-00005A8F0000}"/>
    <cellStyle name="Normal 26 18" xfId="36698" xr:uid="{00000000-0005-0000-0000-00005B8F0000}"/>
    <cellStyle name="Normal 26 2" xfId="36699" xr:uid="{00000000-0005-0000-0000-00005C8F0000}"/>
    <cellStyle name="Normal 26 2 10" xfId="36700" xr:uid="{00000000-0005-0000-0000-00005D8F0000}"/>
    <cellStyle name="Normal 26 2 11" xfId="36701" xr:uid="{00000000-0005-0000-0000-00005E8F0000}"/>
    <cellStyle name="Normal 26 2 2" xfId="36702" xr:uid="{00000000-0005-0000-0000-00005F8F0000}"/>
    <cellStyle name="Normal 26 2 2 2" xfId="36703" xr:uid="{00000000-0005-0000-0000-0000608F0000}"/>
    <cellStyle name="Normal 26 2 2 2 2" xfId="36704" xr:uid="{00000000-0005-0000-0000-0000618F0000}"/>
    <cellStyle name="Normal 26 2 2 2 2 2" xfId="36705" xr:uid="{00000000-0005-0000-0000-0000628F0000}"/>
    <cellStyle name="Normal 26 2 2 2 2 2 2" xfId="36706" xr:uid="{00000000-0005-0000-0000-0000638F0000}"/>
    <cellStyle name="Normal 26 2 2 3" xfId="36707" xr:uid="{00000000-0005-0000-0000-0000648F0000}"/>
    <cellStyle name="Normal 26 2 2 4" xfId="36708" xr:uid="{00000000-0005-0000-0000-0000658F0000}"/>
    <cellStyle name="Normal 26 2 2 5" xfId="36709" xr:uid="{00000000-0005-0000-0000-0000668F0000}"/>
    <cellStyle name="Normal 26 2 2 6" xfId="36710" xr:uid="{00000000-0005-0000-0000-0000678F0000}"/>
    <cellStyle name="Normal 26 2 2 7" xfId="36711" xr:uid="{00000000-0005-0000-0000-0000688F0000}"/>
    <cellStyle name="Normal 26 2 3" xfId="36712" xr:uid="{00000000-0005-0000-0000-0000698F0000}"/>
    <cellStyle name="Normal 26 2 3 2" xfId="36713" xr:uid="{00000000-0005-0000-0000-00006A8F0000}"/>
    <cellStyle name="Normal 26 2 4" xfId="36714" xr:uid="{00000000-0005-0000-0000-00006B8F0000}"/>
    <cellStyle name="Normal 26 2 4 2" xfId="36715" xr:uid="{00000000-0005-0000-0000-00006C8F0000}"/>
    <cellStyle name="Normal 26 2 5" xfId="36716" xr:uid="{00000000-0005-0000-0000-00006D8F0000}"/>
    <cellStyle name="Normal 26 2 5 2" xfId="36717" xr:uid="{00000000-0005-0000-0000-00006E8F0000}"/>
    <cellStyle name="Normal 26 2 6" xfId="36718" xr:uid="{00000000-0005-0000-0000-00006F8F0000}"/>
    <cellStyle name="Normal 26 2 6 2" xfId="36719" xr:uid="{00000000-0005-0000-0000-0000708F0000}"/>
    <cellStyle name="Normal 26 2 7" xfId="36720" xr:uid="{00000000-0005-0000-0000-0000718F0000}"/>
    <cellStyle name="Normal 26 2 7 2" xfId="36721" xr:uid="{00000000-0005-0000-0000-0000728F0000}"/>
    <cellStyle name="Normal 26 2 8" xfId="36722" xr:uid="{00000000-0005-0000-0000-0000738F0000}"/>
    <cellStyle name="Normal 26 2 9" xfId="36723" xr:uid="{00000000-0005-0000-0000-0000748F0000}"/>
    <cellStyle name="Normal 26 3" xfId="36724" xr:uid="{00000000-0005-0000-0000-0000758F0000}"/>
    <cellStyle name="Normal 26 3 10" xfId="36725" xr:uid="{00000000-0005-0000-0000-0000768F0000}"/>
    <cellStyle name="Normal 26 3 11" xfId="36726" xr:uid="{00000000-0005-0000-0000-0000778F0000}"/>
    <cellStyle name="Normal 26 3 2" xfId="36727" xr:uid="{00000000-0005-0000-0000-0000788F0000}"/>
    <cellStyle name="Normal 26 3 2 2" xfId="36728" xr:uid="{00000000-0005-0000-0000-0000798F0000}"/>
    <cellStyle name="Normal 26 3 2 2 2" xfId="36729" xr:uid="{00000000-0005-0000-0000-00007A8F0000}"/>
    <cellStyle name="Normal 26 3 2 2 2 2" xfId="36730" xr:uid="{00000000-0005-0000-0000-00007B8F0000}"/>
    <cellStyle name="Normal 26 3 2 2 2 2 2" xfId="36731" xr:uid="{00000000-0005-0000-0000-00007C8F0000}"/>
    <cellStyle name="Normal 26 3 2 3" xfId="36732" xr:uid="{00000000-0005-0000-0000-00007D8F0000}"/>
    <cellStyle name="Normal 26 3 2 4" xfId="36733" xr:uid="{00000000-0005-0000-0000-00007E8F0000}"/>
    <cellStyle name="Normal 26 3 2 5" xfId="36734" xr:uid="{00000000-0005-0000-0000-00007F8F0000}"/>
    <cellStyle name="Normal 26 3 2 6" xfId="36735" xr:uid="{00000000-0005-0000-0000-0000808F0000}"/>
    <cellStyle name="Normal 26 3 2 7" xfId="36736" xr:uid="{00000000-0005-0000-0000-0000818F0000}"/>
    <cellStyle name="Normal 26 3 3" xfId="36737" xr:uid="{00000000-0005-0000-0000-0000828F0000}"/>
    <cellStyle name="Normal 26 3 3 2" xfId="36738" xr:uid="{00000000-0005-0000-0000-0000838F0000}"/>
    <cellStyle name="Normal 26 3 4" xfId="36739" xr:uid="{00000000-0005-0000-0000-0000848F0000}"/>
    <cellStyle name="Normal 26 3 4 2" xfId="36740" xr:uid="{00000000-0005-0000-0000-0000858F0000}"/>
    <cellStyle name="Normal 26 3 5" xfId="36741" xr:uid="{00000000-0005-0000-0000-0000868F0000}"/>
    <cellStyle name="Normal 26 3 5 2" xfId="36742" xr:uid="{00000000-0005-0000-0000-0000878F0000}"/>
    <cellStyle name="Normal 26 3 6" xfId="36743" xr:uid="{00000000-0005-0000-0000-0000888F0000}"/>
    <cellStyle name="Normal 26 3 6 2" xfId="36744" xr:uid="{00000000-0005-0000-0000-0000898F0000}"/>
    <cellStyle name="Normal 26 3 7" xfId="36745" xr:uid="{00000000-0005-0000-0000-00008A8F0000}"/>
    <cellStyle name="Normal 26 3 7 2" xfId="36746" xr:uid="{00000000-0005-0000-0000-00008B8F0000}"/>
    <cellStyle name="Normal 26 3 8" xfId="36747" xr:uid="{00000000-0005-0000-0000-00008C8F0000}"/>
    <cellStyle name="Normal 26 3 9" xfId="36748" xr:uid="{00000000-0005-0000-0000-00008D8F0000}"/>
    <cellStyle name="Normal 26 4" xfId="36749" xr:uid="{00000000-0005-0000-0000-00008E8F0000}"/>
    <cellStyle name="Normal 26 4 10" xfId="36750" xr:uid="{00000000-0005-0000-0000-00008F8F0000}"/>
    <cellStyle name="Normal 26 4 11" xfId="36751" xr:uid="{00000000-0005-0000-0000-0000908F0000}"/>
    <cellStyle name="Normal 26 4 2" xfId="36752" xr:uid="{00000000-0005-0000-0000-0000918F0000}"/>
    <cellStyle name="Normal 26 4 2 2" xfId="36753" xr:uid="{00000000-0005-0000-0000-0000928F0000}"/>
    <cellStyle name="Normal 26 4 2 2 2" xfId="36754" xr:uid="{00000000-0005-0000-0000-0000938F0000}"/>
    <cellStyle name="Normal 26 4 2 2 2 2" xfId="36755" xr:uid="{00000000-0005-0000-0000-0000948F0000}"/>
    <cellStyle name="Normal 26 4 2 2 2 2 2" xfId="36756" xr:uid="{00000000-0005-0000-0000-0000958F0000}"/>
    <cellStyle name="Normal 26 4 2 2 3" xfId="36757" xr:uid="{00000000-0005-0000-0000-0000968F0000}"/>
    <cellStyle name="Normal 26 4 2 3" xfId="36758" xr:uid="{00000000-0005-0000-0000-0000978F0000}"/>
    <cellStyle name="Normal 26 4 2 4" xfId="36759" xr:uid="{00000000-0005-0000-0000-0000988F0000}"/>
    <cellStyle name="Normal 26 4 2 5" xfId="36760" xr:uid="{00000000-0005-0000-0000-0000998F0000}"/>
    <cellStyle name="Normal 26 4 2 6" xfId="36761" xr:uid="{00000000-0005-0000-0000-00009A8F0000}"/>
    <cellStyle name="Normal 26 4 2 7" xfId="36762" xr:uid="{00000000-0005-0000-0000-00009B8F0000}"/>
    <cellStyle name="Normal 26 4 3" xfId="36763" xr:uid="{00000000-0005-0000-0000-00009C8F0000}"/>
    <cellStyle name="Normal 26 4 3 2" xfId="36764" xr:uid="{00000000-0005-0000-0000-00009D8F0000}"/>
    <cellStyle name="Normal 26 4 4" xfId="36765" xr:uid="{00000000-0005-0000-0000-00009E8F0000}"/>
    <cellStyle name="Normal 26 4 4 2" xfId="36766" xr:uid="{00000000-0005-0000-0000-00009F8F0000}"/>
    <cellStyle name="Normal 26 4 5" xfId="36767" xr:uid="{00000000-0005-0000-0000-0000A08F0000}"/>
    <cellStyle name="Normal 26 4 5 2" xfId="36768" xr:uid="{00000000-0005-0000-0000-0000A18F0000}"/>
    <cellStyle name="Normal 26 4 6" xfId="36769" xr:uid="{00000000-0005-0000-0000-0000A28F0000}"/>
    <cellStyle name="Normal 26 4 6 2" xfId="36770" xr:uid="{00000000-0005-0000-0000-0000A38F0000}"/>
    <cellStyle name="Normal 26 4 7" xfId="36771" xr:uid="{00000000-0005-0000-0000-0000A48F0000}"/>
    <cellStyle name="Normal 26 4 7 2" xfId="36772" xr:uid="{00000000-0005-0000-0000-0000A58F0000}"/>
    <cellStyle name="Normal 26 4 8" xfId="36773" xr:uid="{00000000-0005-0000-0000-0000A68F0000}"/>
    <cellStyle name="Normal 26 4 9" xfId="36774" xr:uid="{00000000-0005-0000-0000-0000A78F0000}"/>
    <cellStyle name="Normal 26 5" xfId="36775" xr:uid="{00000000-0005-0000-0000-0000A88F0000}"/>
    <cellStyle name="Normal 26 5 2" xfId="36776" xr:uid="{00000000-0005-0000-0000-0000A98F0000}"/>
    <cellStyle name="Normal 26 5 2 2" xfId="36777" xr:uid="{00000000-0005-0000-0000-0000AA8F0000}"/>
    <cellStyle name="Normal 26 5 2 3" xfId="36778" xr:uid="{00000000-0005-0000-0000-0000AB8F0000}"/>
    <cellStyle name="Normal 26 5 3" xfId="36779" xr:uid="{00000000-0005-0000-0000-0000AC8F0000}"/>
    <cellStyle name="Normal 26 5 4" xfId="36780" xr:uid="{00000000-0005-0000-0000-0000AD8F0000}"/>
    <cellStyle name="Normal 26 5 5" xfId="36781" xr:uid="{00000000-0005-0000-0000-0000AE8F0000}"/>
    <cellStyle name="Normal 26 5 6" xfId="36782" xr:uid="{00000000-0005-0000-0000-0000AF8F0000}"/>
    <cellStyle name="Normal 26 6" xfId="36783" xr:uid="{00000000-0005-0000-0000-0000B08F0000}"/>
    <cellStyle name="Normal 26 6 2" xfId="36784" xr:uid="{00000000-0005-0000-0000-0000B18F0000}"/>
    <cellStyle name="Normal 26 6 2 2" xfId="36785" xr:uid="{00000000-0005-0000-0000-0000B28F0000}"/>
    <cellStyle name="Normal 26 6 2 2 2" xfId="36786" xr:uid="{00000000-0005-0000-0000-0000B38F0000}"/>
    <cellStyle name="Normal 26 6 2 2 2 2" xfId="36787" xr:uid="{00000000-0005-0000-0000-0000B48F0000}"/>
    <cellStyle name="Normal 26 6 3" xfId="36788" xr:uid="{00000000-0005-0000-0000-0000B58F0000}"/>
    <cellStyle name="Normal 26 6 4" xfId="36789" xr:uid="{00000000-0005-0000-0000-0000B68F0000}"/>
    <cellStyle name="Normal 26 6 5" xfId="36790" xr:uid="{00000000-0005-0000-0000-0000B78F0000}"/>
    <cellStyle name="Normal 26 6 6" xfId="36791" xr:uid="{00000000-0005-0000-0000-0000B88F0000}"/>
    <cellStyle name="Normal 26 6 7" xfId="36792" xr:uid="{00000000-0005-0000-0000-0000B98F0000}"/>
    <cellStyle name="Normal 26 7" xfId="36793" xr:uid="{00000000-0005-0000-0000-0000BA8F0000}"/>
    <cellStyle name="Normal 26 7 2" xfId="36794" xr:uid="{00000000-0005-0000-0000-0000BB8F0000}"/>
    <cellStyle name="Normal 26 8" xfId="36795" xr:uid="{00000000-0005-0000-0000-0000BC8F0000}"/>
    <cellStyle name="Normal 26 8 2" xfId="36796" xr:uid="{00000000-0005-0000-0000-0000BD8F0000}"/>
    <cellStyle name="Normal 26 9" xfId="36797" xr:uid="{00000000-0005-0000-0000-0000BE8F0000}"/>
    <cellStyle name="Normal 26 9 2" xfId="36798" xr:uid="{00000000-0005-0000-0000-0000BF8F0000}"/>
    <cellStyle name="Normal 27" xfId="36799" xr:uid="{00000000-0005-0000-0000-0000C08F0000}"/>
    <cellStyle name="Normal 27 10" xfId="36800" xr:uid="{00000000-0005-0000-0000-0000C18F0000}"/>
    <cellStyle name="Normal 27 10 2" xfId="36801" xr:uid="{00000000-0005-0000-0000-0000C28F0000}"/>
    <cellStyle name="Normal 27 11" xfId="36802" xr:uid="{00000000-0005-0000-0000-0000C38F0000}"/>
    <cellStyle name="Normal 27 11 2" xfId="36803" xr:uid="{00000000-0005-0000-0000-0000C48F0000}"/>
    <cellStyle name="Normal 27 12" xfId="36804" xr:uid="{00000000-0005-0000-0000-0000C58F0000}"/>
    <cellStyle name="Normal 27 12 2" xfId="36805" xr:uid="{00000000-0005-0000-0000-0000C68F0000}"/>
    <cellStyle name="Normal 27 12 3" xfId="36806" xr:uid="{00000000-0005-0000-0000-0000C78F0000}"/>
    <cellStyle name="Normal 27 12 4" xfId="36807" xr:uid="{00000000-0005-0000-0000-0000C88F0000}"/>
    <cellStyle name="Normal 27 13" xfId="36808" xr:uid="{00000000-0005-0000-0000-0000C98F0000}"/>
    <cellStyle name="Normal 27 13 2" xfId="36809" xr:uid="{00000000-0005-0000-0000-0000CA8F0000}"/>
    <cellStyle name="Normal 27 13 3" xfId="36810" xr:uid="{00000000-0005-0000-0000-0000CB8F0000}"/>
    <cellStyle name="Normal 27 13 4" xfId="36811" xr:uid="{00000000-0005-0000-0000-0000CC8F0000}"/>
    <cellStyle name="Normal 27 14" xfId="36812" xr:uid="{00000000-0005-0000-0000-0000CD8F0000}"/>
    <cellStyle name="Normal 27 14 2" xfId="36813" xr:uid="{00000000-0005-0000-0000-0000CE8F0000}"/>
    <cellStyle name="Normal 27 14 3" xfId="36814" xr:uid="{00000000-0005-0000-0000-0000CF8F0000}"/>
    <cellStyle name="Normal 27 14 4" xfId="36815" xr:uid="{00000000-0005-0000-0000-0000D08F0000}"/>
    <cellStyle name="Normal 27 15" xfId="36816" xr:uid="{00000000-0005-0000-0000-0000D18F0000}"/>
    <cellStyle name="Normal 27 15 2" xfId="36817" xr:uid="{00000000-0005-0000-0000-0000D28F0000}"/>
    <cellStyle name="Normal 27 15 3" xfId="36818" xr:uid="{00000000-0005-0000-0000-0000D38F0000}"/>
    <cellStyle name="Normal 27 15 4" xfId="36819" xr:uid="{00000000-0005-0000-0000-0000D48F0000}"/>
    <cellStyle name="Normal 27 16" xfId="36820" xr:uid="{00000000-0005-0000-0000-0000D58F0000}"/>
    <cellStyle name="Normal 27 16 2" xfId="36821" xr:uid="{00000000-0005-0000-0000-0000D68F0000}"/>
    <cellStyle name="Normal 27 16 3" xfId="36822" xr:uid="{00000000-0005-0000-0000-0000D78F0000}"/>
    <cellStyle name="Normal 27 16 4" xfId="36823" xr:uid="{00000000-0005-0000-0000-0000D88F0000}"/>
    <cellStyle name="Normal 27 17" xfId="36824" xr:uid="{00000000-0005-0000-0000-0000D98F0000}"/>
    <cellStyle name="Normal 27 18" xfId="36825" xr:uid="{00000000-0005-0000-0000-0000DA8F0000}"/>
    <cellStyle name="Normal 27 2" xfId="36826" xr:uid="{00000000-0005-0000-0000-0000DB8F0000}"/>
    <cellStyle name="Normal 27 2 10" xfId="36827" xr:uid="{00000000-0005-0000-0000-0000DC8F0000}"/>
    <cellStyle name="Normal 27 2 11" xfId="36828" xr:uid="{00000000-0005-0000-0000-0000DD8F0000}"/>
    <cellStyle name="Normal 27 2 2" xfId="36829" xr:uid="{00000000-0005-0000-0000-0000DE8F0000}"/>
    <cellStyle name="Normal 27 2 2 2" xfId="36830" xr:uid="{00000000-0005-0000-0000-0000DF8F0000}"/>
    <cellStyle name="Normal 27 2 2 2 2" xfId="36831" xr:uid="{00000000-0005-0000-0000-0000E08F0000}"/>
    <cellStyle name="Normal 27 2 2 2 2 2" xfId="36832" xr:uid="{00000000-0005-0000-0000-0000E18F0000}"/>
    <cellStyle name="Normal 27 2 2 2 2 2 2" xfId="36833" xr:uid="{00000000-0005-0000-0000-0000E28F0000}"/>
    <cellStyle name="Normal 27 2 2 3" xfId="36834" xr:uid="{00000000-0005-0000-0000-0000E38F0000}"/>
    <cellStyle name="Normal 27 2 2 4" xfId="36835" xr:uid="{00000000-0005-0000-0000-0000E48F0000}"/>
    <cellStyle name="Normal 27 2 2 5" xfId="36836" xr:uid="{00000000-0005-0000-0000-0000E58F0000}"/>
    <cellStyle name="Normal 27 2 2 6" xfId="36837" xr:uid="{00000000-0005-0000-0000-0000E68F0000}"/>
    <cellStyle name="Normal 27 2 2 7" xfId="36838" xr:uid="{00000000-0005-0000-0000-0000E78F0000}"/>
    <cellStyle name="Normal 27 2 3" xfId="36839" xr:uid="{00000000-0005-0000-0000-0000E88F0000}"/>
    <cellStyle name="Normal 27 2 3 2" xfId="36840" xr:uid="{00000000-0005-0000-0000-0000E98F0000}"/>
    <cellStyle name="Normal 27 2 4" xfId="36841" xr:uid="{00000000-0005-0000-0000-0000EA8F0000}"/>
    <cellStyle name="Normal 27 2 4 2" xfId="36842" xr:uid="{00000000-0005-0000-0000-0000EB8F0000}"/>
    <cellStyle name="Normal 27 2 5" xfId="36843" xr:uid="{00000000-0005-0000-0000-0000EC8F0000}"/>
    <cellStyle name="Normal 27 2 5 2" xfId="36844" xr:uid="{00000000-0005-0000-0000-0000ED8F0000}"/>
    <cellStyle name="Normal 27 2 6" xfId="36845" xr:uid="{00000000-0005-0000-0000-0000EE8F0000}"/>
    <cellStyle name="Normal 27 2 6 2" xfId="36846" xr:uid="{00000000-0005-0000-0000-0000EF8F0000}"/>
    <cellStyle name="Normal 27 2 7" xfId="36847" xr:uid="{00000000-0005-0000-0000-0000F08F0000}"/>
    <cellStyle name="Normal 27 2 7 2" xfId="36848" xr:uid="{00000000-0005-0000-0000-0000F18F0000}"/>
    <cellStyle name="Normal 27 2 8" xfId="36849" xr:uid="{00000000-0005-0000-0000-0000F28F0000}"/>
    <cellStyle name="Normal 27 2 9" xfId="36850" xr:uid="{00000000-0005-0000-0000-0000F38F0000}"/>
    <cellStyle name="Normal 27 3" xfId="36851" xr:uid="{00000000-0005-0000-0000-0000F48F0000}"/>
    <cellStyle name="Normal 27 3 10" xfId="36852" xr:uid="{00000000-0005-0000-0000-0000F58F0000}"/>
    <cellStyle name="Normal 27 3 11" xfId="36853" xr:uid="{00000000-0005-0000-0000-0000F68F0000}"/>
    <cellStyle name="Normal 27 3 2" xfId="36854" xr:uid="{00000000-0005-0000-0000-0000F78F0000}"/>
    <cellStyle name="Normal 27 3 2 2" xfId="36855" xr:uid="{00000000-0005-0000-0000-0000F88F0000}"/>
    <cellStyle name="Normal 27 3 2 2 2" xfId="36856" xr:uid="{00000000-0005-0000-0000-0000F98F0000}"/>
    <cellStyle name="Normal 27 3 2 2 2 2" xfId="36857" xr:uid="{00000000-0005-0000-0000-0000FA8F0000}"/>
    <cellStyle name="Normal 27 3 2 2 2 2 2" xfId="36858" xr:uid="{00000000-0005-0000-0000-0000FB8F0000}"/>
    <cellStyle name="Normal 27 3 2 2 3" xfId="36859" xr:uid="{00000000-0005-0000-0000-0000FC8F0000}"/>
    <cellStyle name="Normal 27 3 2 3" xfId="36860" xr:uid="{00000000-0005-0000-0000-0000FD8F0000}"/>
    <cellStyle name="Normal 27 3 2 4" xfId="36861" xr:uid="{00000000-0005-0000-0000-0000FE8F0000}"/>
    <cellStyle name="Normal 27 3 2 5" xfId="36862" xr:uid="{00000000-0005-0000-0000-0000FF8F0000}"/>
    <cellStyle name="Normal 27 3 2 6" xfId="36863" xr:uid="{00000000-0005-0000-0000-000000900000}"/>
    <cellStyle name="Normal 27 3 2 7" xfId="36864" xr:uid="{00000000-0005-0000-0000-000001900000}"/>
    <cellStyle name="Normal 27 3 3" xfId="36865" xr:uid="{00000000-0005-0000-0000-000002900000}"/>
    <cellStyle name="Normal 27 3 3 2" xfId="36866" xr:uid="{00000000-0005-0000-0000-000003900000}"/>
    <cellStyle name="Normal 27 3 4" xfId="36867" xr:uid="{00000000-0005-0000-0000-000004900000}"/>
    <cellStyle name="Normal 27 3 4 2" xfId="36868" xr:uid="{00000000-0005-0000-0000-000005900000}"/>
    <cellStyle name="Normal 27 3 5" xfId="36869" xr:uid="{00000000-0005-0000-0000-000006900000}"/>
    <cellStyle name="Normal 27 3 5 2" xfId="36870" xr:uid="{00000000-0005-0000-0000-000007900000}"/>
    <cellStyle name="Normal 27 3 6" xfId="36871" xr:uid="{00000000-0005-0000-0000-000008900000}"/>
    <cellStyle name="Normal 27 3 6 2" xfId="36872" xr:uid="{00000000-0005-0000-0000-000009900000}"/>
    <cellStyle name="Normal 27 3 7" xfId="36873" xr:uid="{00000000-0005-0000-0000-00000A900000}"/>
    <cellStyle name="Normal 27 3 7 2" xfId="36874" xr:uid="{00000000-0005-0000-0000-00000B900000}"/>
    <cellStyle name="Normal 27 3 8" xfId="36875" xr:uid="{00000000-0005-0000-0000-00000C900000}"/>
    <cellStyle name="Normal 27 3 9" xfId="36876" xr:uid="{00000000-0005-0000-0000-00000D900000}"/>
    <cellStyle name="Normal 27 4" xfId="36877" xr:uid="{00000000-0005-0000-0000-00000E900000}"/>
    <cellStyle name="Normal 27 4 10" xfId="36878" xr:uid="{00000000-0005-0000-0000-00000F900000}"/>
    <cellStyle name="Normal 27 4 11" xfId="36879" xr:uid="{00000000-0005-0000-0000-000010900000}"/>
    <cellStyle name="Normal 27 4 2" xfId="36880" xr:uid="{00000000-0005-0000-0000-000011900000}"/>
    <cellStyle name="Normal 27 4 2 2" xfId="36881" xr:uid="{00000000-0005-0000-0000-000012900000}"/>
    <cellStyle name="Normal 27 4 2 2 2" xfId="36882" xr:uid="{00000000-0005-0000-0000-000013900000}"/>
    <cellStyle name="Normal 27 4 2 2 2 2" xfId="36883" xr:uid="{00000000-0005-0000-0000-000014900000}"/>
    <cellStyle name="Normal 27 4 2 2 2 2 2" xfId="36884" xr:uid="{00000000-0005-0000-0000-000015900000}"/>
    <cellStyle name="Normal 27 4 2 2 3" xfId="36885" xr:uid="{00000000-0005-0000-0000-000016900000}"/>
    <cellStyle name="Normal 27 4 2 3" xfId="36886" xr:uid="{00000000-0005-0000-0000-000017900000}"/>
    <cellStyle name="Normal 27 4 2 4" xfId="36887" xr:uid="{00000000-0005-0000-0000-000018900000}"/>
    <cellStyle name="Normal 27 4 2 5" xfId="36888" xr:uid="{00000000-0005-0000-0000-000019900000}"/>
    <cellStyle name="Normal 27 4 2 6" xfId="36889" xr:uid="{00000000-0005-0000-0000-00001A900000}"/>
    <cellStyle name="Normal 27 4 2 7" xfId="36890" xr:uid="{00000000-0005-0000-0000-00001B900000}"/>
    <cellStyle name="Normal 27 4 3" xfId="36891" xr:uid="{00000000-0005-0000-0000-00001C900000}"/>
    <cellStyle name="Normal 27 4 3 2" xfId="36892" xr:uid="{00000000-0005-0000-0000-00001D900000}"/>
    <cellStyle name="Normal 27 4 4" xfId="36893" xr:uid="{00000000-0005-0000-0000-00001E900000}"/>
    <cellStyle name="Normal 27 4 4 2" xfId="36894" xr:uid="{00000000-0005-0000-0000-00001F900000}"/>
    <cellStyle name="Normal 27 4 5" xfId="36895" xr:uid="{00000000-0005-0000-0000-000020900000}"/>
    <cellStyle name="Normal 27 4 5 2" xfId="36896" xr:uid="{00000000-0005-0000-0000-000021900000}"/>
    <cellStyle name="Normal 27 4 6" xfId="36897" xr:uid="{00000000-0005-0000-0000-000022900000}"/>
    <cellStyle name="Normal 27 4 6 2" xfId="36898" xr:uid="{00000000-0005-0000-0000-000023900000}"/>
    <cellStyle name="Normal 27 4 7" xfId="36899" xr:uid="{00000000-0005-0000-0000-000024900000}"/>
    <cellStyle name="Normal 27 4 7 2" xfId="36900" xr:uid="{00000000-0005-0000-0000-000025900000}"/>
    <cellStyle name="Normal 27 4 8" xfId="36901" xr:uid="{00000000-0005-0000-0000-000026900000}"/>
    <cellStyle name="Normal 27 4 9" xfId="36902" xr:uid="{00000000-0005-0000-0000-000027900000}"/>
    <cellStyle name="Normal 27 5" xfId="36903" xr:uid="{00000000-0005-0000-0000-000028900000}"/>
    <cellStyle name="Normal 27 5 2" xfId="36904" xr:uid="{00000000-0005-0000-0000-000029900000}"/>
    <cellStyle name="Normal 27 5 2 2" xfId="36905" xr:uid="{00000000-0005-0000-0000-00002A900000}"/>
    <cellStyle name="Normal 27 5 2 3" xfId="36906" xr:uid="{00000000-0005-0000-0000-00002B900000}"/>
    <cellStyle name="Normal 27 5 3" xfId="36907" xr:uid="{00000000-0005-0000-0000-00002C900000}"/>
    <cellStyle name="Normal 27 5 4" xfId="36908" xr:uid="{00000000-0005-0000-0000-00002D900000}"/>
    <cellStyle name="Normal 27 5 5" xfId="36909" xr:uid="{00000000-0005-0000-0000-00002E900000}"/>
    <cellStyle name="Normal 27 5 6" xfId="36910" xr:uid="{00000000-0005-0000-0000-00002F900000}"/>
    <cellStyle name="Normal 27 6" xfId="36911" xr:uid="{00000000-0005-0000-0000-000030900000}"/>
    <cellStyle name="Normal 27 6 2" xfId="36912" xr:uid="{00000000-0005-0000-0000-000031900000}"/>
    <cellStyle name="Normal 27 6 2 2" xfId="36913" xr:uid="{00000000-0005-0000-0000-000032900000}"/>
    <cellStyle name="Normal 27 6 2 2 2" xfId="36914" xr:uid="{00000000-0005-0000-0000-000033900000}"/>
    <cellStyle name="Normal 27 6 2 2 2 2" xfId="36915" xr:uid="{00000000-0005-0000-0000-000034900000}"/>
    <cellStyle name="Normal 27 6 2 3" xfId="36916" xr:uid="{00000000-0005-0000-0000-000035900000}"/>
    <cellStyle name="Normal 27 6 3" xfId="36917" xr:uid="{00000000-0005-0000-0000-000036900000}"/>
    <cellStyle name="Normal 27 6 4" xfId="36918" xr:uid="{00000000-0005-0000-0000-000037900000}"/>
    <cellStyle name="Normal 27 6 5" xfId="36919" xr:uid="{00000000-0005-0000-0000-000038900000}"/>
    <cellStyle name="Normal 27 6 6" xfId="36920" xr:uid="{00000000-0005-0000-0000-000039900000}"/>
    <cellStyle name="Normal 27 6 7" xfId="36921" xr:uid="{00000000-0005-0000-0000-00003A900000}"/>
    <cellStyle name="Normal 27 7" xfId="36922" xr:uid="{00000000-0005-0000-0000-00003B900000}"/>
    <cellStyle name="Normal 27 7 2" xfId="36923" xr:uid="{00000000-0005-0000-0000-00003C900000}"/>
    <cellStyle name="Normal 27 8" xfId="36924" xr:uid="{00000000-0005-0000-0000-00003D900000}"/>
    <cellStyle name="Normal 27 8 2" xfId="36925" xr:uid="{00000000-0005-0000-0000-00003E900000}"/>
    <cellStyle name="Normal 27 9" xfId="36926" xr:uid="{00000000-0005-0000-0000-00003F900000}"/>
    <cellStyle name="Normal 27 9 2" xfId="36927" xr:uid="{00000000-0005-0000-0000-000040900000}"/>
    <cellStyle name="Normal 28" xfId="36928" xr:uid="{00000000-0005-0000-0000-000041900000}"/>
    <cellStyle name="Normal 28 10" xfId="36929" xr:uid="{00000000-0005-0000-0000-000042900000}"/>
    <cellStyle name="Normal 28 10 2" xfId="36930" xr:uid="{00000000-0005-0000-0000-000043900000}"/>
    <cellStyle name="Normal 28 11" xfId="36931" xr:uid="{00000000-0005-0000-0000-000044900000}"/>
    <cellStyle name="Normal 28 11 2" xfId="36932" xr:uid="{00000000-0005-0000-0000-000045900000}"/>
    <cellStyle name="Normal 28 12" xfId="36933" xr:uid="{00000000-0005-0000-0000-000046900000}"/>
    <cellStyle name="Normal 28 12 2" xfId="36934" xr:uid="{00000000-0005-0000-0000-000047900000}"/>
    <cellStyle name="Normal 28 12 3" xfId="36935" xr:uid="{00000000-0005-0000-0000-000048900000}"/>
    <cellStyle name="Normal 28 12 4" xfId="36936" xr:uid="{00000000-0005-0000-0000-000049900000}"/>
    <cellStyle name="Normal 28 13" xfId="36937" xr:uid="{00000000-0005-0000-0000-00004A900000}"/>
    <cellStyle name="Normal 28 13 2" xfId="36938" xr:uid="{00000000-0005-0000-0000-00004B900000}"/>
    <cellStyle name="Normal 28 13 3" xfId="36939" xr:uid="{00000000-0005-0000-0000-00004C900000}"/>
    <cellStyle name="Normal 28 13 4" xfId="36940" xr:uid="{00000000-0005-0000-0000-00004D900000}"/>
    <cellStyle name="Normal 28 14" xfId="36941" xr:uid="{00000000-0005-0000-0000-00004E900000}"/>
    <cellStyle name="Normal 28 14 2" xfId="36942" xr:uid="{00000000-0005-0000-0000-00004F900000}"/>
    <cellStyle name="Normal 28 14 3" xfId="36943" xr:uid="{00000000-0005-0000-0000-000050900000}"/>
    <cellStyle name="Normal 28 14 4" xfId="36944" xr:uid="{00000000-0005-0000-0000-000051900000}"/>
    <cellStyle name="Normal 28 15" xfId="36945" xr:uid="{00000000-0005-0000-0000-000052900000}"/>
    <cellStyle name="Normal 28 15 2" xfId="36946" xr:uid="{00000000-0005-0000-0000-000053900000}"/>
    <cellStyle name="Normal 28 15 3" xfId="36947" xr:uid="{00000000-0005-0000-0000-000054900000}"/>
    <cellStyle name="Normal 28 15 4" xfId="36948" xr:uid="{00000000-0005-0000-0000-000055900000}"/>
    <cellStyle name="Normal 28 16" xfId="36949" xr:uid="{00000000-0005-0000-0000-000056900000}"/>
    <cellStyle name="Normal 28 16 2" xfId="36950" xr:uid="{00000000-0005-0000-0000-000057900000}"/>
    <cellStyle name="Normal 28 16 3" xfId="36951" xr:uid="{00000000-0005-0000-0000-000058900000}"/>
    <cellStyle name="Normal 28 16 4" xfId="36952" xr:uid="{00000000-0005-0000-0000-000059900000}"/>
    <cellStyle name="Normal 28 17" xfId="36953" xr:uid="{00000000-0005-0000-0000-00005A900000}"/>
    <cellStyle name="Normal 28 18" xfId="36954" xr:uid="{00000000-0005-0000-0000-00005B900000}"/>
    <cellStyle name="Normal 28 2" xfId="36955" xr:uid="{00000000-0005-0000-0000-00005C900000}"/>
    <cellStyle name="Normal 28 2 10" xfId="36956" xr:uid="{00000000-0005-0000-0000-00005D900000}"/>
    <cellStyle name="Normal 28 2 11" xfId="36957" xr:uid="{00000000-0005-0000-0000-00005E900000}"/>
    <cellStyle name="Normal 28 2 2" xfId="36958" xr:uid="{00000000-0005-0000-0000-00005F900000}"/>
    <cellStyle name="Normal 28 2 2 2" xfId="36959" xr:uid="{00000000-0005-0000-0000-000060900000}"/>
    <cellStyle name="Normal 28 2 2 2 2" xfId="36960" xr:uid="{00000000-0005-0000-0000-000061900000}"/>
    <cellStyle name="Normal 28 2 2 2 2 2" xfId="36961" xr:uid="{00000000-0005-0000-0000-000062900000}"/>
    <cellStyle name="Normal 28 2 2 2 2 2 2" xfId="36962" xr:uid="{00000000-0005-0000-0000-000063900000}"/>
    <cellStyle name="Normal 28 2 2 2 3" xfId="36963" xr:uid="{00000000-0005-0000-0000-000064900000}"/>
    <cellStyle name="Normal 28 2 2 3" xfId="36964" xr:uid="{00000000-0005-0000-0000-000065900000}"/>
    <cellStyle name="Normal 28 2 2 4" xfId="36965" xr:uid="{00000000-0005-0000-0000-000066900000}"/>
    <cellStyle name="Normal 28 2 2 5" xfId="36966" xr:uid="{00000000-0005-0000-0000-000067900000}"/>
    <cellStyle name="Normal 28 2 2 6" xfId="36967" xr:uid="{00000000-0005-0000-0000-000068900000}"/>
    <cellStyle name="Normal 28 2 2 7" xfId="36968" xr:uid="{00000000-0005-0000-0000-000069900000}"/>
    <cellStyle name="Normal 28 2 3" xfId="36969" xr:uid="{00000000-0005-0000-0000-00006A900000}"/>
    <cellStyle name="Normal 28 2 3 2" xfId="36970" xr:uid="{00000000-0005-0000-0000-00006B900000}"/>
    <cellStyle name="Normal 28 2 4" xfId="36971" xr:uid="{00000000-0005-0000-0000-00006C900000}"/>
    <cellStyle name="Normal 28 2 4 2" xfId="36972" xr:uid="{00000000-0005-0000-0000-00006D900000}"/>
    <cellStyle name="Normal 28 2 5" xfId="36973" xr:uid="{00000000-0005-0000-0000-00006E900000}"/>
    <cellStyle name="Normal 28 2 5 2" xfId="36974" xr:uid="{00000000-0005-0000-0000-00006F900000}"/>
    <cellStyle name="Normal 28 2 6" xfId="36975" xr:uid="{00000000-0005-0000-0000-000070900000}"/>
    <cellStyle name="Normal 28 2 6 2" xfId="36976" xr:uid="{00000000-0005-0000-0000-000071900000}"/>
    <cellStyle name="Normal 28 2 7" xfId="36977" xr:uid="{00000000-0005-0000-0000-000072900000}"/>
    <cellStyle name="Normal 28 2 7 2" xfId="36978" xr:uid="{00000000-0005-0000-0000-000073900000}"/>
    <cellStyle name="Normal 28 2 8" xfId="36979" xr:uid="{00000000-0005-0000-0000-000074900000}"/>
    <cellStyle name="Normal 28 2 9" xfId="36980" xr:uid="{00000000-0005-0000-0000-000075900000}"/>
    <cellStyle name="Normal 28 3" xfId="36981" xr:uid="{00000000-0005-0000-0000-000076900000}"/>
    <cellStyle name="Normal 28 3 10" xfId="36982" xr:uid="{00000000-0005-0000-0000-000077900000}"/>
    <cellStyle name="Normal 28 3 11" xfId="36983" xr:uid="{00000000-0005-0000-0000-000078900000}"/>
    <cellStyle name="Normal 28 3 2" xfId="36984" xr:uid="{00000000-0005-0000-0000-000079900000}"/>
    <cellStyle name="Normal 28 3 2 2" xfId="36985" xr:uid="{00000000-0005-0000-0000-00007A900000}"/>
    <cellStyle name="Normal 28 3 2 2 2" xfId="36986" xr:uid="{00000000-0005-0000-0000-00007B900000}"/>
    <cellStyle name="Normal 28 3 2 2 2 2" xfId="36987" xr:uid="{00000000-0005-0000-0000-00007C900000}"/>
    <cellStyle name="Normal 28 3 2 2 2 2 2" xfId="36988" xr:uid="{00000000-0005-0000-0000-00007D900000}"/>
    <cellStyle name="Normal 28 3 2 3" xfId="36989" xr:uid="{00000000-0005-0000-0000-00007E900000}"/>
    <cellStyle name="Normal 28 3 2 4" xfId="36990" xr:uid="{00000000-0005-0000-0000-00007F900000}"/>
    <cellStyle name="Normal 28 3 2 5" xfId="36991" xr:uid="{00000000-0005-0000-0000-000080900000}"/>
    <cellStyle name="Normal 28 3 2 6" xfId="36992" xr:uid="{00000000-0005-0000-0000-000081900000}"/>
    <cellStyle name="Normal 28 3 2 7" xfId="36993" xr:uid="{00000000-0005-0000-0000-000082900000}"/>
    <cellStyle name="Normal 28 3 3" xfId="36994" xr:uid="{00000000-0005-0000-0000-000083900000}"/>
    <cellStyle name="Normal 28 3 3 2" xfId="36995" xr:uid="{00000000-0005-0000-0000-000084900000}"/>
    <cellStyle name="Normal 28 3 4" xfId="36996" xr:uid="{00000000-0005-0000-0000-000085900000}"/>
    <cellStyle name="Normal 28 3 4 2" xfId="36997" xr:uid="{00000000-0005-0000-0000-000086900000}"/>
    <cellStyle name="Normal 28 3 5" xfId="36998" xr:uid="{00000000-0005-0000-0000-000087900000}"/>
    <cellStyle name="Normal 28 3 5 2" xfId="36999" xr:uid="{00000000-0005-0000-0000-000088900000}"/>
    <cellStyle name="Normal 28 3 6" xfId="37000" xr:uid="{00000000-0005-0000-0000-000089900000}"/>
    <cellStyle name="Normal 28 3 6 2" xfId="37001" xr:uid="{00000000-0005-0000-0000-00008A900000}"/>
    <cellStyle name="Normal 28 3 7" xfId="37002" xr:uid="{00000000-0005-0000-0000-00008B900000}"/>
    <cellStyle name="Normal 28 3 7 2" xfId="37003" xr:uid="{00000000-0005-0000-0000-00008C900000}"/>
    <cellStyle name="Normal 28 3 8" xfId="37004" xr:uid="{00000000-0005-0000-0000-00008D900000}"/>
    <cellStyle name="Normal 28 3 9" xfId="37005" xr:uid="{00000000-0005-0000-0000-00008E900000}"/>
    <cellStyle name="Normal 28 4" xfId="37006" xr:uid="{00000000-0005-0000-0000-00008F900000}"/>
    <cellStyle name="Normal 28 4 10" xfId="37007" xr:uid="{00000000-0005-0000-0000-000090900000}"/>
    <cellStyle name="Normal 28 4 11" xfId="37008" xr:uid="{00000000-0005-0000-0000-000091900000}"/>
    <cellStyle name="Normal 28 4 2" xfId="37009" xr:uid="{00000000-0005-0000-0000-000092900000}"/>
    <cellStyle name="Normal 28 4 2 2" xfId="37010" xr:uid="{00000000-0005-0000-0000-000093900000}"/>
    <cellStyle name="Normal 28 4 2 2 2" xfId="37011" xr:uid="{00000000-0005-0000-0000-000094900000}"/>
    <cellStyle name="Normal 28 4 2 2 2 2" xfId="37012" xr:uid="{00000000-0005-0000-0000-000095900000}"/>
    <cellStyle name="Normal 28 4 2 2 2 2 2" xfId="37013" xr:uid="{00000000-0005-0000-0000-000096900000}"/>
    <cellStyle name="Normal 28 4 2 3" xfId="37014" xr:uid="{00000000-0005-0000-0000-000097900000}"/>
    <cellStyle name="Normal 28 4 2 4" xfId="37015" xr:uid="{00000000-0005-0000-0000-000098900000}"/>
    <cellStyle name="Normal 28 4 2 5" xfId="37016" xr:uid="{00000000-0005-0000-0000-000099900000}"/>
    <cellStyle name="Normal 28 4 2 6" xfId="37017" xr:uid="{00000000-0005-0000-0000-00009A900000}"/>
    <cellStyle name="Normal 28 4 2 7" xfId="37018" xr:uid="{00000000-0005-0000-0000-00009B900000}"/>
    <cellStyle name="Normal 28 4 3" xfId="37019" xr:uid="{00000000-0005-0000-0000-00009C900000}"/>
    <cellStyle name="Normal 28 4 3 2" xfId="37020" xr:uid="{00000000-0005-0000-0000-00009D900000}"/>
    <cellStyle name="Normal 28 4 4" xfId="37021" xr:uid="{00000000-0005-0000-0000-00009E900000}"/>
    <cellStyle name="Normal 28 4 4 2" xfId="37022" xr:uid="{00000000-0005-0000-0000-00009F900000}"/>
    <cellStyle name="Normal 28 4 5" xfId="37023" xr:uid="{00000000-0005-0000-0000-0000A0900000}"/>
    <cellStyle name="Normal 28 4 5 2" xfId="37024" xr:uid="{00000000-0005-0000-0000-0000A1900000}"/>
    <cellStyle name="Normal 28 4 6" xfId="37025" xr:uid="{00000000-0005-0000-0000-0000A2900000}"/>
    <cellStyle name="Normal 28 4 6 2" xfId="37026" xr:uid="{00000000-0005-0000-0000-0000A3900000}"/>
    <cellStyle name="Normal 28 4 7" xfId="37027" xr:uid="{00000000-0005-0000-0000-0000A4900000}"/>
    <cellStyle name="Normal 28 4 7 2" xfId="37028" xr:uid="{00000000-0005-0000-0000-0000A5900000}"/>
    <cellStyle name="Normal 28 4 8" xfId="37029" xr:uid="{00000000-0005-0000-0000-0000A6900000}"/>
    <cellStyle name="Normal 28 4 9" xfId="37030" xr:uid="{00000000-0005-0000-0000-0000A7900000}"/>
    <cellStyle name="Normal 28 5" xfId="37031" xr:uid="{00000000-0005-0000-0000-0000A8900000}"/>
    <cellStyle name="Normal 28 5 2" xfId="37032" xr:uid="{00000000-0005-0000-0000-0000A9900000}"/>
    <cellStyle name="Normal 28 5 2 2" xfId="37033" xr:uid="{00000000-0005-0000-0000-0000AA900000}"/>
    <cellStyle name="Normal 28 5 2 3" xfId="37034" xr:uid="{00000000-0005-0000-0000-0000AB900000}"/>
    <cellStyle name="Normal 28 5 3" xfId="37035" xr:uid="{00000000-0005-0000-0000-0000AC900000}"/>
    <cellStyle name="Normal 28 5 4" xfId="37036" xr:uid="{00000000-0005-0000-0000-0000AD900000}"/>
    <cellStyle name="Normal 28 5 5" xfId="37037" xr:uid="{00000000-0005-0000-0000-0000AE900000}"/>
    <cellStyle name="Normal 28 5 6" xfId="37038" xr:uid="{00000000-0005-0000-0000-0000AF900000}"/>
    <cellStyle name="Normal 28 6" xfId="37039" xr:uid="{00000000-0005-0000-0000-0000B0900000}"/>
    <cellStyle name="Normal 28 6 2" xfId="37040" xr:uid="{00000000-0005-0000-0000-0000B1900000}"/>
    <cellStyle name="Normal 28 6 2 2" xfId="37041" xr:uid="{00000000-0005-0000-0000-0000B2900000}"/>
    <cellStyle name="Normal 28 6 2 2 2" xfId="37042" xr:uid="{00000000-0005-0000-0000-0000B3900000}"/>
    <cellStyle name="Normal 28 6 2 2 2 2" xfId="37043" xr:uid="{00000000-0005-0000-0000-0000B4900000}"/>
    <cellStyle name="Normal 28 6 2 3" xfId="37044" xr:uid="{00000000-0005-0000-0000-0000B5900000}"/>
    <cellStyle name="Normal 28 6 3" xfId="37045" xr:uid="{00000000-0005-0000-0000-0000B6900000}"/>
    <cellStyle name="Normal 28 6 4" xfId="37046" xr:uid="{00000000-0005-0000-0000-0000B7900000}"/>
    <cellStyle name="Normal 28 6 5" xfId="37047" xr:uid="{00000000-0005-0000-0000-0000B8900000}"/>
    <cellStyle name="Normal 28 6 6" xfId="37048" xr:uid="{00000000-0005-0000-0000-0000B9900000}"/>
    <cellStyle name="Normal 28 6 7" xfId="37049" xr:uid="{00000000-0005-0000-0000-0000BA900000}"/>
    <cellStyle name="Normal 28 7" xfId="37050" xr:uid="{00000000-0005-0000-0000-0000BB900000}"/>
    <cellStyle name="Normal 28 7 2" xfId="37051" xr:uid="{00000000-0005-0000-0000-0000BC900000}"/>
    <cellStyle name="Normal 28 8" xfId="37052" xr:uid="{00000000-0005-0000-0000-0000BD900000}"/>
    <cellStyle name="Normal 28 8 2" xfId="37053" xr:uid="{00000000-0005-0000-0000-0000BE900000}"/>
    <cellStyle name="Normal 28 9" xfId="37054" xr:uid="{00000000-0005-0000-0000-0000BF900000}"/>
    <cellStyle name="Normal 28 9 2" xfId="37055" xr:uid="{00000000-0005-0000-0000-0000C0900000}"/>
    <cellStyle name="Normal 29" xfId="37056" xr:uid="{00000000-0005-0000-0000-0000C1900000}"/>
    <cellStyle name="Normal 29 10" xfId="37057" xr:uid="{00000000-0005-0000-0000-0000C2900000}"/>
    <cellStyle name="Normal 29 10 2" xfId="37058" xr:uid="{00000000-0005-0000-0000-0000C3900000}"/>
    <cellStyle name="Normal 29 11" xfId="37059" xr:uid="{00000000-0005-0000-0000-0000C4900000}"/>
    <cellStyle name="Normal 29 11 2" xfId="37060" xr:uid="{00000000-0005-0000-0000-0000C5900000}"/>
    <cellStyle name="Normal 29 12" xfId="37061" xr:uid="{00000000-0005-0000-0000-0000C6900000}"/>
    <cellStyle name="Normal 29 13" xfId="37062" xr:uid="{00000000-0005-0000-0000-0000C7900000}"/>
    <cellStyle name="Normal 29 14" xfId="37063" xr:uid="{00000000-0005-0000-0000-0000C8900000}"/>
    <cellStyle name="Normal 29 15" xfId="37064" xr:uid="{00000000-0005-0000-0000-0000C9900000}"/>
    <cellStyle name="Normal 29 2" xfId="37065" xr:uid="{00000000-0005-0000-0000-0000CA900000}"/>
    <cellStyle name="Normal 29 2 10" xfId="37066" xr:uid="{00000000-0005-0000-0000-0000CB900000}"/>
    <cellStyle name="Normal 29 2 11" xfId="37067" xr:uid="{00000000-0005-0000-0000-0000CC900000}"/>
    <cellStyle name="Normal 29 2 2" xfId="37068" xr:uid="{00000000-0005-0000-0000-0000CD900000}"/>
    <cellStyle name="Normal 29 2 2 2" xfId="37069" xr:uid="{00000000-0005-0000-0000-0000CE900000}"/>
    <cellStyle name="Normal 29 2 2 2 2" xfId="37070" xr:uid="{00000000-0005-0000-0000-0000CF900000}"/>
    <cellStyle name="Normal 29 2 2 2 2 2" xfId="37071" xr:uid="{00000000-0005-0000-0000-0000D0900000}"/>
    <cellStyle name="Normal 29 2 2 2 2 2 2" xfId="37072" xr:uid="{00000000-0005-0000-0000-0000D1900000}"/>
    <cellStyle name="Normal 29 2 2 3" xfId="37073" xr:uid="{00000000-0005-0000-0000-0000D2900000}"/>
    <cellStyle name="Normal 29 2 2 4" xfId="37074" xr:uid="{00000000-0005-0000-0000-0000D3900000}"/>
    <cellStyle name="Normal 29 2 2 5" xfId="37075" xr:uid="{00000000-0005-0000-0000-0000D4900000}"/>
    <cellStyle name="Normal 29 2 2 6" xfId="37076" xr:uid="{00000000-0005-0000-0000-0000D5900000}"/>
    <cellStyle name="Normal 29 2 2 7" xfId="37077" xr:uid="{00000000-0005-0000-0000-0000D6900000}"/>
    <cellStyle name="Normal 29 2 3" xfId="37078" xr:uid="{00000000-0005-0000-0000-0000D7900000}"/>
    <cellStyle name="Normal 29 2 3 2" xfId="37079" xr:uid="{00000000-0005-0000-0000-0000D8900000}"/>
    <cellStyle name="Normal 29 2 4" xfId="37080" xr:uid="{00000000-0005-0000-0000-0000D9900000}"/>
    <cellStyle name="Normal 29 2 4 2" xfId="37081" xr:uid="{00000000-0005-0000-0000-0000DA900000}"/>
    <cellStyle name="Normal 29 2 5" xfId="37082" xr:uid="{00000000-0005-0000-0000-0000DB900000}"/>
    <cellStyle name="Normal 29 2 5 2" xfId="37083" xr:uid="{00000000-0005-0000-0000-0000DC900000}"/>
    <cellStyle name="Normal 29 2 6" xfId="37084" xr:uid="{00000000-0005-0000-0000-0000DD900000}"/>
    <cellStyle name="Normal 29 2 6 2" xfId="37085" xr:uid="{00000000-0005-0000-0000-0000DE900000}"/>
    <cellStyle name="Normal 29 2 7" xfId="37086" xr:uid="{00000000-0005-0000-0000-0000DF900000}"/>
    <cellStyle name="Normal 29 2 7 2" xfId="37087" xr:uid="{00000000-0005-0000-0000-0000E0900000}"/>
    <cellStyle name="Normal 29 2 8" xfId="37088" xr:uid="{00000000-0005-0000-0000-0000E1900000}"/>
    <cellStyle name="Normal 29 2 9" xfId="37089" xr:uid="{00000000-0005-0000-0000-0000E2900000}"/>
    <cellStyle name="Normal 29 3" xfId="37090" xr:uid="{00000000-0005-0000-0000-0000E3900000}"/>
    <cellStyle name="Normal 29 3 10" xfId="37091" xr:uid="{00000000-0005-0000-0000-0000E4900000}"/>
    <cellStyle name="Normal 29 3 11" xfId="37092" xr:uid="{00000000-0005-0000-0000-0000E5900000}"/>
    <cellStyle name="Normal 29 3 2" xfId="37093" xr:uid="{00000000-0005-0000-0000-0000E6900000}"/>
    <cellStyle name="Normal 29 3 2 2" xfId="37094" xr:uid="{00000000-0005-0000-0000-0000E7900000}"/>
    <cellStyle name="Normal 29 3 2 2 2" xfId="37095" xr:uid="{00000000-0005-0000-0000-0000E8900000}"/>
    <cellStyle name="Normal 29 3 2 2 2 2" xfId="37096" xr:uid="{00000000-0005-0000-0000-0000E9900000}"/>
    <cellStyle name="Normal 29 3 2 2 2 2 2" xfId="37097" xr:uid="{00000000-0005-0000-0000-0000EA900000}"/>
    <cellStyle name="Normal 29 3 2 2 3" xfId="37098" xr:uid="{00000000-0005-0000-0000-0000EB900000}"/>
    <cellStyle name="Normal 29 3 2 3" xfId="37099" xr:uid="{00000000-0005-0000-0000-0000EC900000}"/>
    <cellStyle name="Normal 29 3 2 4" xfId="37100" xr:uid="{00000000-0005-0000-0000-0000ED900000}"/>
    <cellStyle name="Normal 29 3 2 5" xfId="37101" xr:uid="{00000000-0005-0000-0000-0000EE900000}"/>
    <cellStyle name="Normal 29 3 2 6" xfId="37102" xr:uid="{00000000-0005-0000-0000-0000EF900000}"/>
    <cellStyle name="Normal 29 3 2 7" xfId="37103" xr:uid="{00000000-0005-0000-0000-0000F0900000}"/>
    <cellStyle name="Normal 29 3 3" xfId="37104" xr:uid="{00000000-0005-0000-0000-0000F1900000}"/>
    <cellStyle name="Normal 29 3 3 2" xfId="37105" xr:uid="{00000000-0005-0000-0000-0000F2900000}"/>
    <cellStyle name="Normal 29 3 4" xfId="37106" xr:uid="{00000000-0005-0000-0000-0000F3900000}"/>
    <cellStyle name="Normal 29 3 4 2" xfId="37107" xr:uid="{00000000-0005-0000-0000-0000F4900000}"/>
    <cellStyle name="Normal 29 3 5" xfId="37108" xr:uid="{00000000-0005-0000-0000-0000F5900000}"/>
    <cellStyle name="Normal 29 3 5 2" xfId="37109" xr:uid="{00000000-0005-0000-0000-0000F6900000}"/>
    <cellStyle name="Normal 29 3 6" xfId="37110" xr:uid="{00000000-0005-0000-0000-0000F7900000}"/>
    <cellStyle name="Normal 29 3 6 2" xfId="37111" xr:uid="{00000000-0005-0000-0000-0000F8900000}"/>
    <cellStyle name="Normal 29 3 7" xfId="37112" xr:uid="{00000000-0005-0000-0000-0000F9900000}"/>
    <cellStyle name="Normal 29 3 7 2" xfId="37113" xr:uid="{00000000-0005-0000-0000-0000FA900000}"/>
    <cellStyle name="Normal 29 3 8" xfId="37114" xr:uid="{00000000-0005-0000-0000-0000FB900000}"/>
    <cellStyle name="Normal 29 3 9" xfId="37115" xr:uid="{00000000-0005-0000-0000-0000FC900000}"/>
    <cellStyle name="Normal 29 4" xfId="37116" xr:uid="{00000000-0005-0000-0000-0000FD900000}"/>
    <cellStyle name="Normal 29 4 10" xfId="37117" xr:uid="{00000000-0005-0000-0000-0000FE900000}"/>
    <cellStyle name="Normal 29 4 11" xfId="37118" xr:uid="{00000000-0005-0000-0000-0000FF900000}"/>
    <cellStyle name="Normal 29 4 2" xfId="37119" xr:uid="{00000000-0005-0000-0000-000000910000}"/>
    <cellStyle name="Normal 29 4 2 2" xfId="37120" xr:uid="{00000000-0005-0000-0000-000001910000}"/>
    <cellStyle name="Normal 29 4 2 2 2" xfId="37121" xr:uid="{00000000-0005-0000-0000-000002910000}"/>
    <cellStyle name="Normal 29 4 2 2 2 2" xfId="37122" xr:uid="{00000000-0005-0000-0000-000003910000}"/>
    <cellStyle name="Normal 29 4 2 2 2 2 2" xfId="37123" xr:uid="{00000000-0005-0000-0000-000004910000}"/>
    <cellStyle name="Normal 29 4 2 3" xfId="37124" xr:uid="{00000000-0005-0000-0000-000005910000}"/>
    <cellStyle name="Normal 29 4 2 4" xfId="37125" xr:uid="{00000000-0005-0000-0000-000006910000}"/>
    <cellStyle name="Normal 29 4 2 5" xfId="37126" xr:uid="{00000000-0005-0000-0000-000007910000}"/>
    <cellStyle name="Normal 29 4 2 6" xfId="37127" xr:uid="{00000000-0005-0000-0000-000008910000}"/>
    <cellStyle name="Normal 29 4 2 7" xfId="37128" xr:uid="{00000000-0005-0000-0000-000009910000}"/>
    <cellStyle name="Normal 29 4 3" xfId="37129" xr:uid="{00000000-0005-0000-0000-00000A910000}"/>
    <cellStyle name="Normal 29 4 3 2" xfId="37130" xr:uid="{00000000-0005-0000-0000-00000B910000}"/>
    <cellStyle name="Normal 29 4 4" xfId="37131" xr:uid="{00000000-0005-0000-0000-00000C910000}"/>
    <cellStyle name="Normal 29 4 4 2" xfId="37132" xr:uid="{00000000-0005-0000-0000-00000D910000}"/>
    <cellStyle name="Normal 29 4 5" xfId="37133" xr:uid="{00000000-0005-0000-0000-00000E910000}"/>
    <cellStyle name="Normal 29 4 5 2" xfId="37134" xr:uid="{00000000-0005-0000-0000-00000F910000}"/>
    <cellStyle name="Normal 29 4 6" xfId="37135" xr:uid="{00000000-0005-0000-0000-000010910000}"/>
    <cellStyle name="Normal 29 4 6 2" xfId="37136" xr:uid="{00000000-0005-0000-0000-000011910000}"/>
    <cellStyle name="Normal 29 4 7" xfId="37137" xr:uid="{00000000-0005-0000-0000-000012910000}"/>
    <cellStyle name="Normal 29 4 7 2" xfId="37138" xr:uid="{00000000-0005-0000-0000-000013910000}"/>
    <cellStyle name="Normal 29 4 8" xfId="37139" xr:uid="{00000000-0005-0000-0000-000014910000}"/>
    <cellStyle name="Normal 29 4 9" xfId="37140" xr:uid="{00000000-0005-0000-0000-000015910000}"/>
    <cellStyle name="Normal 29 5" xfId="37141" xr:uid="{00000000-0005-0000-0000-000016910000}"/>
    <cellStyle name="Normal 29 5 2" xfId="37142" xr:uid="{00000000-0005-0000-0000-000017910000}"/>
    <cellStyle name="Normal 29 5 2 2" xfId="37143" xr:uid="{00000000-0005-0000-0000-000018910000}"/>
    <cellStyle name="Normal 29 5 2 3" xfId="37144" xr:uid="{00000000-0005-0000-0000-000019910000}"/>
    <cellStyle name="Normal 29 5 3" xfId="37145" xr:uid="{00000000-0005-0000-0000-00001A910000}"/>
    <cellStyle name="Normal 29 5 4" xfId="37146" xr:uid="{00000000-0005-0000-0000-00001B910000}"/>
    <cellStyle name="Normal 29 5 5" xfId="37147" xr:uid="{00000000-0005-0000-0000-00001C910000}"/>
    <cellStyle name="Normal 29 5 6" xfId="37148" xr:uid="{00000000-0005-0000-0000-00001D910000}"/>
    <cellStyle name="Normal 29 6" xfId="37149" xr:uid="{00000000-0005-0000-0000-00001E910000}"/>
    <cellStyle name="Normal 29 6 2" xfId="37150" xr:uid="{00000000-0005-0000-0000-00001F910000}"/>
    <cellStyle name="Normal 29 6 2 2" xfId="37151" xr:uid="{00000000-0005-0000-0000-000020910000}"/>
    <cellStyle name="Normal 29 6 2 2 2" xfId="37152" xr:uid="{00000000-0005-0000-0000-000021910000}"/>
    <cellStyle name="Normal 29 6 2 2 2 2" xfId="37153" xr:uid="{00000000-0005-0000-0000-000022910000}"/>
    <cellStyle name="Normal 29 6 2 3" xfId="37154" xr:uid="{00000000-0005-0000-0000-000023910000}"/>
    <cellStyle name="Normal 29 6 3" xfId="37155" xr:uid="{00000000-0005-0000-0000-000024910000}"/>
    <cellStyle name="Normal 29 6 4" xfId="37156" xr:uid="{00000000-0005-0000-0000-000025910000}"/>
    <cellStyle name="Normal 29 6 5" xfId="37157" xr:uid="{00000000-0005-0000-0000-000026910000}"/>
    <cellStyle name="Normal 29 6 6" xfId="37158" xr:uid="{00000000-0005-0000-0000-000027910000}"/>
    <cellStyle name="Normal 29 6 7" xfId="37159" xr:uid="{00000000-0005-0000-0000-000028910000}"/>
    <cellStyle name="Normal 29 7" xfId="37160" xr:uid="{00000000-0005-0000-0000-000029910000}"/>
    <cellStyle name="Normal 29 7 2" xfId="37161" xr:uid="{00000000-0005-0000-0000-00002A910000}"/>
    <cellStyle name="Normal 29 8" xfId="37162" xr:uid="{00000000-0005-0000-0000-00002B910000}"/>
    <cellStyle name="Normal 29 8 2" xfId="37163" xr:uid="{00000000-0005-0000-0000-00002C910000}"/>
    <cellStyle name="Normal 29 9" xfId="37164" xr:uid="{00000000-0005-0000-0000-00002D910000}"/>
    <cellStyle name="Normal 29 9 2" xfId="37165" xr:uid="{00000000-0005-0000-0000-00002E910000}"/>
    <cellStyle name="Normal 3" xfId="37166" xr:uid="{00000000-0005-0000-0000-00002F910000}"/>
    <cellStyle name="Normal 3 10" xfId="37167" xr:uid="{00000000-0005-0000-0000-000030910000}"/>
    <cellStyle name="Normal 3 10 10" xfId="37168" xr:uid="{00000000-0005-0000-0000-000031910000}"/>
    <cellStyle name="Normal 3 10 11" xfId="37169" xr:uid="{00000000-0005-0000-0000-000032910000}"/>
    <cellStyle name="Normal 3 10 12" xfId="37170" xr:uid="{00000000-0005-0000-0000-000033910000}"/>
    <cellStyle name="Normal 3 10 13" xfId="37171" xr:uid="{00000000-0005-0000-0000-000034910000}"/>
    <cellStyle name="Normal 3 10 14" xfId="37172" xr:uid="{00000000-0005-0000-0000-000035910000}"/>
    <cellStyle name="Normal 3 10 15" xfId="37173" xr:uid="{00000000-0005-0000-0000-000036910000}"/>
    <cellStyle name="Normal 3 10 16" xfId="37174" xr:uid="{00000000-0005-0000-0000-000037910000}"/>
    <cellStyle name="Normal 3 10 17" xfId="37175" xr:uid="{00000000-0005-0000-0000-000038910000}"/>
    <cellStyle name="Normal 3 10 18" xfId="37176" xr:uid="{00000000-0005-0000-0000-000039910000}"/>
    <cellStyle name="Normal 3 10 19" xfId="37177" xr:uid="{00000000-0005-0000-0000-00003A910000}"/>
    <cellStyle name="Normal 3 10 2" xfId="37178" xr:uid="{00000000-0005-0000-0000-00003B910000}"/>
    <cellStyle name="Normal 3 10 2 2" xfId="37179" xr:uid="{00000000-0005-0000-0000-00003C910000}"/>
    <cellStyle name="Normal 3 10 20" xfId="37180" xr:uid="{00000000-0005-0000-0000-00003D910000}"/>
    <cellStyle name="Normal 3 10 21" xfId="37181" xr:uid="{00000000-0005-0000-0000-00003E910000}"/>
    <cellStyle name="Normal 3 10 3" xfId="37182" xr:uid="{00000000-0005-0000-0000-00003F910000}"/>
    <cellStyle name="Normal 3 10 4" xfId="37183" xr:uid="{00000000-0005-0000-0000-000040910000}"/>
    <cellStyle name="Normal 3 10 5" xfId="37184" xr:uid="{00000000-0005-0000-0000-000041910000}"/>
    <cellStyle name="Normal 3 10 6" xfId="37185" xr:uid="{00000000-0005-0000-0000-000042910000}"/>
    <cellStyle name="Normal 3 10 7" xfId="37186" xr:uid="{00000000-0005-0000-0000-000043910000}"/>
    <cellStyle name="Normal 3 10 8" xfId="37187" xr:uid="{00000000-0005-0000-0000-000044910000}"/>
    <cellStyle name="Normal 3 10 9" xfId="37188" xr:uid="{00000000-0005-0000-0000-000045910000}"/>
    <cellStyle name="Normal 3 11" xfId="37189" xr:uid="{00000000-0005-0000-0000-000046910000}"/>
    <cellStyle name="Normal 3 11 10" xfId="37190" xr:uid="{00000000-0005-0000-0000-000047910000}"/>
    <cellStyle name="Normal 3 11 11" xfId="37191" xr:uid="{00000000-0005-0000-0000-000048910000}"/>
    <cellStyle name="Normal 3 11 12" xfId="37192" xr:uid="{00000000-0005-0000-0000-000049910000}"/>
    <cellStyle name="Normal 3 11 13" xfId="37193" xr:uid="{00000000-0005-0000-0000-00004A910000}"/>
    <cellStyle name="Normal 3 11 14" xfId="37194" xr:uid="{00000000-0005-0000-0000-00004B910000}"/>
    <cellStyle name="Normal 3 11 15" xfId="37195" xr:uid="{00000000-0005-0000-0000-00004C910000}"/>
    <cellStyle name="Normal 3 11 16" xfId="37196" xr:uid="{00000000-0005-0000-0000-00004D910000}"/>
    <cellStyle name="Normal 3 11 17" xfId="37197" xr:uid="{00000000-0005-0000-0000-00004E910000}"/>
    <cellStyle name="Normal 3 11 18" xfId="37198" xr:uid="{00000000-0005-0000-0000-00004F910000}"/>
    <cellStyle name="Normal 3 11 19" xfId="37199" xr:uid="{00000000-0005-0000-0000-000050910000}"/>
    <cellStyle name="Normal 3 11 2" xfId="37200" xr:uid="{00000000-0005-0000-0000-000051910000}"/>
    <cellStyle name="Normal 3 11 2 2" xfId="37201" xr:uid="{00000000-0005-0000-0000-000052910000}"/>
    <cellStyle name="Normal 3 11 20" xfId="37202" xr:uid="{00000000-0005-0000-0000-000053910000}"/>
    <cellStyle name="Normal 3 11 21" xfId="37203" xr:uid="{00000000-0005-0000-0000-000054910000}"/>
    <cellStyle name="Normal 3 11 3" xfId="37204" xr:uid="{00000000-0005-0000-0000-000055910000}"/>
    <cellStyle name="Normal 3 11 4" xfId="37205" xr:uid="{00000000-0005-0000-0000-000056910000}"/>
    <cellStyle name="Normal 3 11 5" xfId="37206" xr:uid="{00000000-0005-0000-0000-000057910000}"/>
    <cellStyle name="Normal 3 11 6" xfId="37207" xr:uid="{00000000-0005-0000-0000-000058910000}"/>
    <cellStyle name="Normal 3 11 7" xfId="37208" xr:uid="{00000000-0005-0000-0000-000059910000}"/>
    <cellStyle name="Normal 3 11 8" xfId="37209" xr:uid="{00000000-0005-0000-0000-00005A910000}"/>
    <cellStyle name="Normal 3 11 9" xfId="37210" xr:uid="{00000000-0005-0000-0000-00005B910000}"/>
    <cellStyle name="Normal 3 12" xfId="37211" xr:uid="{00000000-0005-0000-0000-00005C910000}"/>
    <cellStyle name="Normal 3 12 10" xfId="37212" xr:uid="{00000000-0005-0000-0000-00005D910000}"/>
    <cellStyle name="Normal 3 12 11" xfId="37213" xr:uid="{00000000-0005-0000-0000-00005E910000}"/>
    <cellStyle name="Normal 3 12 12" xfId="37214" xr:uid="{00000000-0005-0000-0000-00005F910000}"/>
    <cellStyle name="Normal 3 12 13" xfId="37215" xr:uid="{00000000-0005-0000-0000-000060910000}"/>
    <cellStyle name="Normal 3 12 14" xfId="37216" xr:uid="{00000000-0005-0000-0000-000061910000}"/>
    <cellStyle name="Normal 3 12 15" xfId="37217" xr:uid="{00000000-0005-0000-0000-000062910000}"/>
    <cellStyle name="Normal 3 12 16" xfId="37218" xr:uid="{00000000-0005-0000-0000-000063910000}"/>
    <cellStyle name="Normal 3 12 17" xfId="37219" xr:uid="{00000000-0005-0000-0000-000064910000}"/>
    <cellStyle name="Normal 3 12 18" xfId="37220" xr:uid="{00000000-0005-0000-0000-000065910000}"/>
    <cellStyle name="Normal 3 12 19" xfId="37221" xr:uid="{00000000-0005-0000-0000-000066910000}"/>
    <cellStyle name="Normal 3 12 2" xfId="37222" xr:uid="{00000000-0005-0000-0000-000067910000}"/>
    <cellStyle name="Normal 3 12 2 2" xfId="37223" xr:uid="{00000000-0005-0000-0000-000068910000}"/>
    <cellStyle name="Normal 3 12 20" xfId="37224" xr:uid="{00000000-0005-0000-0000-000069910000}"/>
    <cellStyle name="Normal 3 12 21" xfId="37225" xr:uid="{00000000-0005-0000-0000-00006A910000}"/>
    <cellStyle name="Normal 3 12 3" xfId="37226" xr:uid="{00000000-0005-0000-0000-00006B910000}"/>
    <cellStyle name="Normal 3 12 4" xfId="37227" xr:uid="{00000000-0005-0000-0000-00006C910000}"/>
    <cellStyle name="Normal 3 12 5" xfId="37228" xr:uid="{00000000-0005-0000-0000-00006D910000}"/>
    <cellStyle name="Normal 3 12 6" xfId="37229" xr:uid="{00000000-0005-0000-0000-00006E910000}"/>
    <cellStyle name="Normal 3 12 7" xfId="37230" xr:uid="{00000000-0005-0000-0000-00006F910000}"/>
    <cellStyle name="Normal 3 12 8" xfId="37231" xr:uid="{00000000-0005-0000-0000-000070910000}"/>
    <cellStyle name="Normal 3 12 9" xfId="37232" xr:uid="{00000000-0005-0000-0000-000071910000}"/>
    <cellStyle name="Normal 3 13" xfId="37233" xr:uid="{00000000-0005-0000-0000-000072910000}"/>
    <cellStyle name="Normal 3 13 10" xfId="37234" xr:uid="{00000000-0005-0000-0000-000073910000}"/>
    <cellStyle name="Normal 3 13 11" xfId="37235" xr:uid="{00000000-0005-0000-0000-000074910000}"/>
    <cellStyle name="Normal 3 13 12" xfId="37236" xr:uid="{00000000-0005-0000-0000-000075910000}"/>
    <cellStyle name="Normal 3 13 13" xfId="37237" xr:uid="{00000000-0005-0000-0000-000076910000}"/>
    <cellStyle name="Normal 3 13 14" xfId="37238" xr:uid="{00000000-0005-0000-0000-000077910000}"/>
    <cellStyle name="Normal 3 13 15" xfId="37239" xr:uid="{00000000-0005-0000-0000-000078910000}"/>
    <cellStyle name="Normal 3 13 16" xfId="37240" xr:uid="{00000000-0005-0000-0000-000079910000}"/>
    <cellStyle name="Normal 3 13 17" xfId="37241" xr:uid="{00000000-0005-0000-0000-00007A910000}"/>
    <cellStyle name="Normal 3 13 18" xfId="37242" xr:uid="{00000000-0005-0000-0000-00007B910000}"/>
    <cellStyle name="Normal 3 13 19" xfId="37243" xr:uid="{00000000-0005-0000-0000-00007C910000}"/>
    <cellStyle name="Normal 3 13 2" xfId="37244" xr:uid="{00000000-0005-0000-0000-00007D910000}"/>
    <cellStyle name="Normal 3 13 2 2" xfId="37245" xr:uid="{00000000-0005-0000-0000-00007E910000}"/>
    <cellStyle name="Normal 3 13 20" xfId="37246" xr:uid="{00000000-0005-0000-0000-00007F910000}"/>
    <cellStyle name="Normal 3 13 21" xfId="37247" xr:uid="{00000000-0005-0000-0000-000080910000}"/>
    <cellStyle name="Normal 3 13 3" xfId="37248" xr:uid="{00000000-0005-0000-0000-000081910000}"/>
    <cellStyle name="Normal 3 13 4" xfId="37249" xr:uid="{00000000-0005-0000-0000-000082910000}"/>
    <cellStyle name="Normal 3 13 5" xfId="37250" xr:uid="{00000000-0005-0000-0000-000083910000}"/>
    <cellStyle name="Normal 3 13 6" xfId="37251" xr:uid="{00000000-0005-0000-0000-000084910000}"/>
    <cellStyle name="Normal 3 13 7" xfId="37252" xr:uid="{00000000-0005-0000-0000-000085910000}"/>
    <cellStyle name="Normal 3 13 8" xfId="37253" xr:uid="{00000000-0005-0000-0000-000086910000}"/>
    <cellStyle name="Normal 3 13 9" xfId="37254" xr:uid="{00000000-0005-0000-0000-000087910000}"/>
    <cellStyle name="Normal 3 14" xfId="37255" xr:uid="{00000000-0005-0000-0000-000088910000}"/>
    <cellStyle name="Normal 3 14 2" xfId="37256" xr:uid="{00000000-0005-0000-0000-000089910000}"/>
    <cellStyle name="Normal 3 15" xfId="37257" xr:uid="{00000000-0005-0000-0000-00008A910000}"/>
    <cellStyle name="Normal 3 15 2" xfId="37258" xr:uid="{00000000-0005-0000-0000-00008B910000}"/>
    <cellStyle name="Normal 3 16" xfId="37259" xr:uid="{00000000-0005-0000-0000-00008C910000}"/>
    <cellStyle name="Normal 3 16 2" xfId="37260" xr:uid="{00000000-0005-0000-0000-00008D910000}"/>
    <cellStyle name="Normal 3 17" xfId="37261" xr:uid="{00000000-0005-0000-0000-00008E910000}"/>
    <cellStyle name="Normal 3 17 2" xfId="37262" xr:uid="{00000000-0005-0000-0000-00008F910000}"/>
    <cellStyle name="Normal 3 18" xfId="37263" xr:uid="{00000000-0005-0000-0000-000090910000}"/>
    <cellStyle name="Normal 3 18 2" xfId="37264" xr:uid="{00000000-0005-0000-0000-000091910000}"/>
    <cellStyle name="Normal 3 19" xfId="37265" xr:uid="{00000000-0005-0000-0000-000092910000}"/>
    <cellStyle name="Normal 3 19 2" xfId="37266" xr:uid="{00000000-0005-0000-0000-000093910000}"/>
    <cellStyle name="Normal 3 2" xfId="37267" xr:uid="{00000000-0005-0000-0000-000094910000}"/>
    <cellStyle name="Normal 3 2 10" xfId="37268" xr:uid="{00000000-0005-0000-0000-000095910000}"/>
    <cellStyle name="Normal 3 2 10 2" xfId="37269" xr:uid="{00000000-0005-0000-0000-000096910000}"/>
    <cellStyle name="Normal 3 2 10 3" xfId="37270" xr:uid="{00000000-0005-0000-0000-000097910000}"/>
    <cellStyle name="Normal 3 2 11" xfId="37271" xr:uid="{00000000-0005-0000-0000-000098910000}"/>
    <cellStyle name="Normal 3 2 11 2" xfId="37272" xr:uid="{00000000-0005-0000-0000-000099910000}"/>
    <cellStyle name="Normal 3 2 11 3" xfId="37273" xr:uid="{00000000-0005-0000-0000-00009A910000}"/>
    <cellStyle name="Normal 3 2 12" xfId="37274" xr:uid="{00000000-0005-0000-0000-00009B910000}"/>
    <cellStyle name="Normal 3 2 12 2" xfId="37275" xr:uid="{00000000-0005-0000-0000-00009C910000}"/>
    <cellStyle name="Normal 3 2 12 3" xfId="37276" xr:uid="{00000000-0005-0000-0000-00009D910000}"/>
    <cellStyle name="Normal 3 2 13" xfId="37277" xr:uid="{00000000-0005-0000-0000-00009E910000}"/>
    <cellStyle name="Normal 3 2 13 2" xfId="37278" xr:uid="{00000000-0005-0000-0000-00009F910000}"/>
    <cellStyle name="Normal 3 2 13 3" xfId="37279" xr:uid="{00000000-0005-0000-0000-0000A0910000}"/>
    <cellStyle name="Normal 3 2 14" xfId="37280" xr:uid="{00000000-0005-0000-0000-0000A1910000}"/>
    <cellStyle name="Normal 3 2 14 2" xfId="37281" xr:uid="{00000000-0005-0000-0000-0000A2910000}"/>
    <cellStyle name="Normal 3 2 14 3" xfId="37282" xr:uid="{00000000-0005-0000-0000-0000A3910000}"/>
    <cellStyle name="Normal 3 2 15" xfId="37283" xr:uid="{00000000-0005-0000-0000-0000A4910000}"/>
    <cellStyle name="Normal 3 2 15 2" xfId="37284" xr:uid="{00000000-0005-0000-0000-0000A5910000}"/>
    <cellStyle name="Normal 3 2 15 3" xfId="37285" xr:uid="{00000000-0005-0000-0000-0000A6910000}"/>
    <cellStyle name="Normal 3 2 16" xfId="37286" xr:uid="{00000000-0005-0000-0000-0000A7910000}"/>
    <cellStyle name="Normal 3 2 16 2" xfId="37287" xr:uid="{00000000-0005-0000-0000-0000A8910000}"/>
    <cellStyle name="Normal 3 2 16 3" xfId="37288" xr:uid="{00000000-0005-0000-0000-0000A9910000}"/>
    <cellStyle name="Normal 3 2 17" xfId="37289" xr:uid="{00000000-0005-0000-0000-0000AA910000}"/>
    <cellStyle name="Normal 3 2 17 2" xfId="37290" xr:uid="{00000000-0005-0000-0000-0000AB910000}"/>
    <cellStyle name="Normal 3 2 17 3" xfId="37291" xr:uid="{00000000-0005-0000-0000-0000AC910000}"/>
    <cellStyle name="Normal 3 2 18" xfId="37292" xr:uid="{00000000-0005-0000-0000-0000AD910000}"/>
    <cellStyle name="Normal 3 2 18 2" xfId="37293" xr:uid="{00000000-0005-0000-0000-0000AE910000}"/>
    <cellStyle name="Normal 3 2 18 3" xfId="37294" xr:uid="{00000000-0005-0000-0000-0000AF910000}"/>
    <cellStyle name="Normal 3 2 19" xfId="37295" xr:uid="{00000000-0005-0000-0000-0000B0910000}"/>
    <cellStyle name="Normal 3 2 19 2" xfId="37296" xr:uid="{00000000-0005-0000-0000-0000B1910000}"/>
    <cellStyle name="Normal 3 2 19 3" xfId="37297" xr:uid="{00000000-0005-0000-0000-0000B2910000}"/>
    <cellStyle name="Normal 3 2 2" xfId="37298" xr:uid="{00000000-0005-0000-0000-0000B3910000}"/>
    <cellStyle name="Normal 3 2 2 10" xfId="37299" xr:uid="{00000000-0005-0000-0000-0000B4910000}"/>
    <cellStyle name="Normal 3 2 2 10 2" xfId="37300" xr:uid="{00000000-0005-0000-0000-0000B5910000}"/>
    <cellStyle name="Normal 3 2 2 11" xfId="37301" xr:uid="{00000000-0005-0000-0000-0000B6910000}"/>
    <cellStyle name="Normal 3 2 2 11 2" xfId="37302" xr:uid="{00000000-0005-0000-0000-0000B7910000}"/>
    <cellStyle name="Normal 3 2 2 12" xfId="37303" xr:uid="{00000000-0005-0000-0000-0000B8910000}"/>
    <cellStyle name="Normal 3 2 2 12 2" xfId="37304" xr:uid="{00000000-0005-0000-0000-0000B9910000}"/>
    <cellStyle name="Normal 3 2 2 13" xfId="37305" xr:uid="{00000000-0005-0000-0000-0000BA910000}"/>
    <cellStyle name="Normal 3 2 2 13 2" xfId="37306" xr:uid="{00000000-0005-0000-0000-0000BB910000}"/>
    <cellStyle name="Normal 3 2 2 14" xfId="37307" xr:uid="{00000000-0005-0000-0000-0000BC910000}"/>
    <cellStyle name="Normal 3 2 2 14 2" xfId="37308" xr:uid="{00000000-0005-0000-0000-0000BD910000}"/>
    <cellStyle name="Normal 3 2 2 15" xfId="37309" xr:uid="{00000000-0005-0000-0000-0000BE910000}"/>
    <cellStyle name="Normal 3 2 2 15 2" xfId="37310" xr:uid="{00000000-0005-0000-0000-0000BF910000}"/>
    <cellStyle name="Normal 3 2 2 16" xfId="37311" xr:uid="{00000000-0005-0000-0000-0000C0910000}"/>
    <cellStyle name="Normal 3 2 2 16 2" xfId="37312" xr:uid="{00000000-0005-0000-0000-0000C1910000}"/>
    <cellStyle name="Normal 3 2 2 17" xfId="37313" xr:uid="{00000000-0005-0000-0000-0000C2910000}"/>
    <cellStyle name="Normal 3 2 2 17 2" xfId="37314" xr:uid="{00000000-0005-0000-0000-0000C3910000}"/>
    <cellStyle name="Normal 3 2 2 18" xfId="37315" xr:uid="{00000000-0005-0000-0000-0000C4910000}"/>
    <cellStyle name="Normal 3 2 2 18 2" xfId="37316" xr:uid="{00000000-0005-0000-0000-0000C5910000}"/>
    <cellStyle name="Normal 3 2 2 19" xfId="37317" xr:uid="{00000000-0005-0000-0000-0000C6910000}"/>
    <cellStyle name="Normal 3 2 2 19 2" xfId="37318" xr:uid="{00000000-0005-0000-0000-0000C7910000}"/>
    <cellStyle name="Normal 3 2 2 2" xfId="37319" xr:uid="{00000000-0005-0000-0000-0000C8910000}"/>
    <cellStyle name="Normal 3 2 2 2 10" xfId="37320" xr:uid="{00000000-0005-0000-0000-0000C9910000}"/>
    <cellStyle name="Normal 3 2 2 2 10 2" xfId="37321" xr:uid="{00000000-0005-0000-0000-0000CA910000}"/>
    <cellStyle name="Normal 3 2 2 2 11" xfId="37322" xr:uid="{00000000-0005-0000-0000-0000CB910000}"/>
    <cellStyle name="Normal 3 2 2 2 11 2" xfId="37323" xr:uid="{00000000-0005-0000-0000-0000CC910000}"/>
    <cellStyle name="Normal 3 2 2 2 12" xfId="37324" xr:uid="{00000000-0005-0000-0000-0000CD910000}"/>
    <cellStyle name="Normal 3 2 2 2 12 2" xfId="37325" xr:uid="{00000000-0005-0000-0000-0000CE910000}"/>
    <cellStyle name="Normal 3 2 2 2 13" xfId="37326" xr:uid="{00000000-0005-0000-0000-0000CF910000}"/>
    <cellStyle name="Normal 3 2 2 2 13 2" xfId="37327" xr:uid="{00000000-0005-0000-0000-0000D0910000}"/>
    <cellStyle name="Normal 3 2 2 2 14" xfId="37328" xr:uid="{00000000-0005-0000-0000-0000D1910000}"/>
    <cellStyle name="Normal 3 2 2 2 14 2" xfId="37329" xr:uid="{00000000-0005-0000-0000-0000D2910000}"/>
    <cellStyle name="Normal 3 2 2 2 15" xfId="37330" xr:uid="{00000000-0005-0000-0000-0000D3910000}"/>
    <cellStyle name="Normal 3 2 2 2 15 2" xfId="37331" xr:uid="{00000000-0005-0000-0000-0000D4910000}"/>
    <cellStyle name="Normal 3 2 2 2 16" xfId="37332" xr:uid="{00000000-0005-0000-0000-0000D5910000}"/>
    <cellStyle name="Normal 3 2 2 2 16 2" xfId="37333" xr:uid="{00000000-0005-0000-0000-0000D6910000}"/>
    <cellStyle name="Normal 3 2 2 2 17" xfId="37334" xr:uid="{00000000-0005-0000-0000-0000D7910000}"/>
    <cellStyle name="Normal 3 2 2 2 17 2" xfId="37335" xr:uid="{00000000-0005-0000-0000-0000D8910000}"/>
    <cellStyle name="Normal 3 2 2 2 18" xfId="37336" xr:uid="{00000000-0005-0000-0000-0000D9910000}"/>
    <cellStyle name="Normal 3 2 2 2 18 2" xfId="37337" xr:uid="{00000000-0005-0000-0000-0000DA910000}"/>
    <cellStyle name="Normal 3 2 2 2 19" xfId="37338" xr:uid="{00000000-0005-0000-0000-0000DB910000}"/>
    <cellStyle name="Normal 3 2 2 2 19 2" xfId="37339" xr:uid="{00000000-0005-0000-0000-0000DC910000}"/>
    <cellStyle name="Normal 3 2 2 2 2" xfId="37340" xr:uid="{00000000-0005-0000-0000-0000DD910000}"/>
    <cellStyle name="Normal 3 2 2 2 2 10" xfId="37341" xr:uid="{00000000-0005-0000-0000-0000DE910000}"/>
    <cellStyle name="Normal 3 2 2 2 2 10 2" xfId="37342" xr:uid="{00000000-0005-0000-0000-0000DF910000}"/>
    <cellStyle name="Normal 3 2 2 2 2 11" xfId="37343" xr:uid="{00000000-0005-0000-0000-0000E0910000}"/>
    <cellStyle name="Normal 3 2 2 2 2 11 2" xfId="37344" xr:uid="{00000000-0005-0000-0000-0000E1910000}"/>
    <cellStyle name="Normal 3 2 2 2 2 12" xfId="37345" xr:uid="{00000000-0005-0000-0000-0000E2910000}"/>
    <cellStyle name="Normal 3 2 2 2 2 12 2" xfId="37346" xr:uid="{00000000-0005-0000-0000-0000E3910000}"/>
    <cellStyle name="Normal 3 2 2 2 2 13" xfId="37347" xr:uid="{00000000-0005-0000-0000-0000E4910000}"/>
    <cellStyle name="Normal 3 2 2 2 2 13 2" xfId="37348" xr:uid="{00000000-0005-0000-0000-0000E5910000}"/>
    <cellStyle name="Normal 3 2 2 2 2 14" xfId="37349" xr:uid="{00000000-0005-0000-0000-0000E6910000}"/>
    <cellStyle name="Normal 3 2 2 2 2 14 2" xfId="37350" xr:uid="{00000000-0005-0000-0000-0000E7910000}"/>
    <cellStyle name="Normal 3 2 2 2 2 15" xfId="37351" xr:uid="{00000000-0005-0000-0000-0000E8910000}"/>
    <cellStyle name="Normal 3 2 2 2 2 15 2" xfId="37352" xr:uid="{00000000-0005-0000-0000-0000E9910000}"/>
    <cellStyle name="Normal 3 2 2 2 2 16" xfId="37353" xr:uid="{00000000-0005-0000-0000-0000EA910000}"/>
    <cellStyle name="Normal 3 2 2 2 2 16 2" xfId="37354" xr:uid="{00000000-0005-0000-0000-0000EB910000}"/>
    <cellStyle name="Normal 3 2 2 2 2 17" xfId="37355" xr:uid="{00000000-0005-0000-0000-0000EC910000}"/>
    <cellStyle name="Normal 3 2 2 2 2 17 2" xfId="37356" xr:uid="{00000000-0005-0000-0000-0000ED910000}"/>
    <cellStyle name="Normal 3 2 2 2 2 18" xfId="37357" xr:uid="{00000000-0005-0000-0000-0000EE910000}"/>
    <cellStyle name="Normal 3 2 2 2 2 19" xfId="37358" xr:uid="{00000000-0005-0000-0000-0000EF910000}"/>
    <cellStyle name="Normal 3 2 2 2 2 2" xfId="37359" xr:uid="{00000000-0005-0000-0000-0000F0910000}"/>
    <cellStyle name="Normal 3 2 2 2 2 2 2" xfId="37360" xr:uid="{00000000-0005-0000-0000-0000F1910000}"/>
    <cellStyle name="Normal 3 2 2 2 2 2 2 2" xfId="37361" xr:uid="{00000000-0005-0000-0000-0000F2910000}"/>
    <cellStyle name="Normal 3 2 2 2 2 2 2 3" xfId="37362" xr:uid="{00000000-0005-0000-0000-0000F3910000}"/>
    <cellStyle name="Normal 3 2 2 2 2 2 2 4" xfId="37363" xr:uid="{00000000-0005-0000-0000-0000F4910000}"/>
    <cellStyle name="Normal 3 2 2 2 2 2 3" xfId="37364" xr:uid="{00000000-0005-0000-0000-0000F5910000}"/>
    <cellStyle name="Normal 3 2 2 2 2 2 4" xfId="37365" xr:uid="{00000000-0005-0000-0000-0000F6910000}"/>
    <cellStyle name="Normal 3 2 2 2 2 20" xfId="37366" xr:uid="{00000000-0005-0000-0000-0000F7910000}"/>
    <cellStyle name="Normal 3 2 2 2 2 3" xfId="37367" xr:uid="{00000000-0005-0000-0000-0000F8910000}"/>
    <cellStyle name="Normal 3 2 2 2 2 3 2" xfId="37368" xr:uid="{00000000-0005-0000-0000-0000F9910000}"/>
    <cellStyle name="Normal 3 2 2 2 2 4" xfId="37369" xr:uid="{00000000-0005-0000-0000-0000FA910000}"/>
    <cellStyle name="Normal 3 2 2 2 2 4 2" xfId="37370" xr:uid="{00000000-0005-0000-0000-0000FB910000}"/>
    <cellStyle name="Normal 3 2 2 2 2 5" xfId="37371" xr:uid="{00000000-0005-0000-0000-0000FC910000}"/>
    <cellStyle name="Normal 3 2 2 2 2 5 2" xfId="37372" xr:uid="{00000000-0005-0000-0000-0000FD910000}"/>
    <cellStyle name="Normal 3 2 2 2 2 6" xfId="37373" xr:uid="{00000000-0005-0000-0000-0000FE910000}"/>
    <cellStyle name="Normal 3 2 2 2 2 6 2" xfId="37374" xr:uid="{00000000-0005-0000-0000-0000FF910000}"/>
    <cellStyle name="Normal 3 2 2 2 2 7" xfId="37375" xr:uid="{00000000-0005-0000-0000-000000920000}"/>
    <cellStyle name="Normal 3 2 2 2 2 7 2" xfId="37376" xr:uid="{00000000-0005-0000-0000-000001920000}"/>
    <cellStyle name="Normal 3 2 2 2 2 8" xfId="37377" xr:uid="{00000000-0005-0000-0000-000002920000}"/>
    <cellStyle name="Normal 3 2 2 2 2 8 2" xfId="37378" xr:uid="{00000000-0005-0000-0000-000003920000}"/>
    <cellStyle name="Normal 3 2 2 2 2 9" xfId="37379" xr:uid="{00000000-0005-0000-0000-000004920000}"/>
    <cellStyle name="Normal 3 2 2 2 2 9 2" xfId="37380" xr:uid="{00000000-0005-0000-0000-000005920000}"/>
    <cellStyle name="Normal 3 2 2 2 20" xfId="37381" xr:uid="{00000000-0005-0000-0000-000006920000}"/>
    <cellStyle name="Normal 3 2 2 2 20 2" xfId="37382" xr:uid="{00000000-0005-0000-0000-000007920000}"/>
    <cellStyle name="Normal 3 2 2 2 21" xfId="37383" xr:uid="{00000000-0005-0000-0000-000008920000}"/>
    <cellStyle name="Normal 3 2 2 2 22" xfId="37384" xr:uid="{00000000-0005-0000-0000-000009920000}"/>
    <cellStyle name="Normal 3 2 2 2 23" xfId="37385" xr:uid="{00000000-0005-0000-0000-00000A920000}"/>
    <cellStyle name="Normal 3 2 2 2 3" xfId="37386" xr:uid="{00000000-0005-0000-0000-00000B920000}"/>
    <cellStyle name="Normal 3 2 2 2 3 2" xfId="37387" xr:uid="{00000000-0005-0000-0000-00000C920000}"/>
    <cellStyle name="Normal 3 2 2 2 4" xfId="37388" xr:uid="{00000000-0005-0000-0000-00000D920000}"/>
    <cellStyle name="Normal 3 2 2 2 4 2" xfId="37389" xr:uid="{00000000-0005-0000-0000-00000E920000}"/>
    <cellStyle name="Normal 3 2 2 2 5" xfId="37390" xr:uid="{00000000-0005-0000-0000-00000F920000}"/>
    <cellStyle name="Normal 3 2 2 2 5 2" xfId="37391" xr:uid="{00000000-0005-0000-0000-000010920000}"/>
    <cellStyle name="Normal 3 2 2 2 6" xfId="37392" xr:uid="{00000000-0005-0000-0000-000011920000}"/>
    <cellStyle name="Normal 3 2 2 2 6 2" xfId="37393" xr:uid="{00000000-0005-0000-0000-000012920000}"/>
    <cellStyle name="Normal 3 2 2 2 7" xfId="37394" xr:uid="{00000000-0005-0000-0000-000013920000}"/>
    <cellStyle name="Normal 3 2 2 2 7 2" xfId="37395" xr:uid="{00000000-0005-0000-0000-000014920000}"/>
    <cellStyle name="Normal 3 2 2 2 8" xfId="37396" xr:uid="{00000000-0005-0000-0000-000015920000}"/>
    <cellStyle name="Normal 3 2 2 2 8 2" xfId="37397" xr:uid="{00000000-0005-0000-0000-000016920000}"/>
    <cellStyle name="Normal 3 2 2 2 9" xfId="37398" xr:uid="{00000000-0005-0000-0000-000017920000}"/>
    <cellStyle name="Normal 3 2 2 2 9 2" xfId="37399" xr:uid="{00000000-0005-0000-0000-000018920000}"/>
    <cellStyle name="Normal 3 2 2 20" xfId="37400" xr:uid="{00000000-0005-0000-0000-000019920000}"/>
    <cellStyle name="Normal 3 2 2 20 2" xfId="37401" xr:uid="{00000000-0005-0000-0000-00001A920000}"/>
    <cellStyle name="Normal 3 2 2 21" xfId="37402" xr:uid="{00000000-0005-0000-0000-00001B920000}"/>
    <cellStyle name="Normal 3 2 2 22" xfId="37403" xr:uid="{00000000-0005-0000-0000-00001C920000}"/>
    <cellStyle name="Normal 3 2 2 23" xfId="37404" xr:uid="{00000000-0005-0000-0000-00001D920000}"/>
    <cellStyle name="Normal 3 2 2 3" xfId="37405" xr:uid="{00000000-0005-0000-0000-00001E920000}"/>
    <cellStyle name="Normal 3 2 2 3 10" xfId="37406" xr:uid="{00000000-0005-0000-0000-00001F920000}"/>
    <cellStyle name="Normal 3 2 2 3 10 2" xfId="37407" xr:uid="{00000000-0005-0000-0000-000020920000}"/>
    <cellStyle name="Normal 3 2 2 3 11" xfId="37408" xr:uid="{00000000-0005-0000-0000-000021920000}"/>
    <cellStyle name="Normal 3 2 2 3 11 2" xfId="37409" xr:uid="{00000000-0005-0000-0000-000022920000}"/>
    <cellStyle name="Normal 3 2 2 3 12" xfId="37410" xr:uid="{00000000-0005-0000-0000-000023920000}"/>
    <cellStyle name="Normal 3 2 2 3 12 2" xfId="37411" xr:uid="{00000000-0005-0000-0000-000024920000}"/>
    <cellStyle name="Normal 3 2 2 3 13" xfId="37412" xr:uid="{00000000-0005-0000-0000-000025920000}"/>
    <cellStyle name="Normal 3 2 2 3 13 2" xfId="37413" xr:uid="{00000000-0005-0000-0000-000026920000}"/>
    <cellStyle name="Normal 3 2 2 3 14" xfId="37414" xr:uid="{00000000-0005-0000-0000-000027920000}"/>
    <cellStyle name="Normal 3 2 2 3 14 2" xfId="37415" xr:uid="{00000000-0005-0000-0000-000028920000}"/>
    <cellStyle name="Normal 3 2 2 3 15" xfId="37416" xr:uid="{00000000-0005-0000-0000-000029920000}"/>
    <cellStyle name="Normal 3 2 2 3 15 2" xfId="37417" xr:uid="{00000000-0005-0000-0000-00002A920000}"/>
    <cellStyle name="Normal 3 2 2 3 16" xfId="37418" xr:uid="{00000000-0005-0000-0000-00002B920000}"/>
    <cellStyle name="Normal 3 2 2 3 16 2" xfId="37419" xr:uid="{00000000-0005-0000-0000-00002C920000}"/>
    <cellStyle name="Normal 3 2 2 3 17" xfId="37420" xr:uid="{00000000-0005-0000-0000-00002D920000}"/>
    <cellStyle name="Normal 3 2 2 3 17 2" xfId="37421" xr:uid="{00000000-0005-0000-0000-00002E920000}"/>
    <cellStyle name="Normal 3 2 2 3 18" xfId="37422" xr:uid="{00000000-0005-0000-0000-00002F920000}"/>
    <cellStyle name="Normal 3 2 2 3 19" xfId="37423" xr:uid="{00000000-0005-0000-0000-000030920000}"/>
    <cellStyle name="Normal 3 2 2 3 2" xfId="37424" xr:uid="{00000000-0005-0000-0000-000031920000}"/>
    <cellStyle name="Normal 3 2 2 3 2 2" xfId="37425" xr:uid="{00000000-0005-0000-0000-000032920000}"/>
    <cellStyle name="Normal 3 2 2 3 2 3" xfId="37426" xr:uid="{00000000-0005-0000-0000-000033920000}"/>
    <cellStyle name="Normal 3 2 2 3 2 4" xfId="37427" xr:uid="{00000000-0005-0000-0000-000034920000}"/>
    <cellStyle name="Normal 3 2 2 3 2 5" xfId="37428" xr:uid="{00000000-0005-0000-0000-000035920000}"/>
    <cellStyle name="Normal 3 2 2 3 20" xfId="37429" xr:uid="{00000000-0005-0000-0000-000036920000}"/>
    <cellStyle name="Normal 3 2 2 3 3" xfId="37430" xr:uid="{00000000-0005-0000-0000-000037920000}"/>
    <cellStyle name="Normal 3 2 2 3 3 2" xfId="37431" xr:uid="{00000000-0005-0000-0000-000038920000}"/>
    <cellStyle name="Normal 3 2 2 3 4" xfId="37432" xr:uid="{00000000-0005-0000-0000-000039920000}"/>
    <cellStyle name="Normal 3 2 2 3 4 2" xfId="37433" xr:uid="{00000000-0005-0000-0000-00003A920000}"/>
    <cellStyle name="Normal 3 2 2 3 5" xfId="37434" xr:uid="{00000000-0005-0000-0000-00003B920000}"/>
    <cellStyle name="Normal 3 2 2 3 5 2" xfId="37435" xr:uid="{00000000-0005-0000-0000-00003C920000}"/>
    <cellStyle name="Normal 3 2 2 3 6" xfId="37436" xr:uid="{00000000-0005-0000-0000-00003D920000}"/>
    <cellStyle name="Normal 3 2 2 3 6 2" xfId="37437" xr:uid="{00000000-0005-0000-0000-00003E920000}"/>
    <cellStyle name="Normal 3 2 2 3 7" xfId="37438" xr:uid="{00000000-0005-0000-0000-00003F920000}"/>
    <cellStyle name="Normal 3 2 2 3 7 2" xfId="37439" xr:uid="{00000000-0005-0000-0000-000040920000}"/>
    <cellStyle name="Normal 3 2 2 3 8" xfId="37440" xr:uid="{00000000-0005-0000-0000-000041920000}"/>
    <cellStyle name="Normal 3 2 2 3 8 2" xfId="37441" xr:uid="{00000000-0005-0000-0000-000042920000}"/>
    <cellStyle name="Normal 3 2 2 3 9" xfId="37442" xr:uid="{00000000-0005-0000-0000-000043920000}"/>
    <cellStyle name="Normal 3 2 2 3 9 2" xfId="37443" xr:uid="{00000000-0005-0000-0000-000044920000}"/>
    <cellStyle name="Normal 3 2 2 4" xfId="37444" xr:uid="{00000000-0005-0000-0000-000045920000}"/>
    <cellStyle name="Normal 3 2 2 4 2" xfId="37445" xr:uid="{00000000-0005-0000-0000-000046920000}"/>
    <cellStyle name="Normal 3 2 2 5" xfId="37446" xr:uid="{00000000-0005-0000-0000-000047920000}"/>
    <cellStyle name="Normal 3 2 2 5 2" xfId="37447" xr:uid="{00000000-0005-0000-0000-000048920000}"/>
    <cellStyle name="Normal 3 2 2 6" xfId="37448" xr:uid="{00000000-0005-0000-0000-000049920000}"/>
    <cellStyle name="Normal 3 2 2 6 2" xfId="37449" xr:uid="{00000000-0005-0000-0000-00004A920000}"/>
    <cellStyle name="Normal 3 2 2 7" xfId="37450" xr:uid="{00000000-0005-0000-0000-00004B920000}"/>
    <cellStyle name="Normal 3 2 2 7 2" xfId="37451" xr:uid="{00000000-0005-0000-0000-00004C920000}"/>
    <cellStyle name="Normal 3 2 2 8" xfId="37452" xr:uid="{00000000-0005-0000-0000-00004D920000}"/>
    <cellStyle name="Normal 3 2 2 8 2" xfId="37453" xr:uid="{00000000-0005-0000-0000-00004E920000}"/>
    <cellStyle name="Normal 3 2 2 9" xfId="37454" xr:uid="{00000000-0005-0000-0000-00004F920000}"/>
    <cellStyle name="Normal 3 2 2 9 2" xfId="37455" xr:uid="{00000000-0005-0000-0000-000050920000}"/>
    <cellStyle name="Normal 3 2 20" xfId="37456" xr:uid="{00000000-0005-0000-0000-000051920000}"/>
    <cellStyle name="Normal 3 2 20 2" xfId="37457" xr:uid="{00000000-0005-0000-0000-000052920000}"/>
    <cellStyle name="Normal 3 2 20 3" xfId="37458" xr:uid="{00000000-0005-0000-0000-000053920000}"/>
    <cellStyle name="Normal 3 2 21" xfId="37459" xr:uid="{00000000-0005-0000-0000-000054920000}"/>
    <cellStyle name="Normal 3 2 21 2" xfId="37460" xr:uid="{00000000-0005-0000-0000-000055920000}"/>
    <cellStyle name="Normal 3 2 21 3" xfId="37461" xr:uid="{00000000-0005-0000-0000-000056920000}"/>
    <cellStyle name="Normal 3 2 21 4" xfId="37462" xr:uid="{00000000-0005-0000-0000-000057920000}"/>
    <cellStyle name="Normal 3 2 22" xfId="37463" xr:uid="{00000000-0005-0000-0000-000058920000}"/>
    <cellStyle name="Normal 3 2 22 2" xfId="37464" xr:uid="{00000000-0005-0000-0000-000059920000}"/>
    <cellStyle name="Normal 3 2 23" xfId="37465" xr:uid="{00000000-0005-0000-0000-00005A920000}"/>
    <cellStyle name="Normal 3 2 23 2" xfId="37466" xr:uid="{00000000-0005-0000-0000-00005B920000}"/>
    <cellStyle name="Normal 3 2 24" xfId="37467" xr:uid="{00000000-0005-0000-0000-00005C920000}"/>
    <cellStyle name="Normal 3 2 3" xfId="37468" xr:uid="{00000000-0005-0000-0000-00005D920000}"/>
    <cellStyle name="Normal 3 2 3 10" xfId="37469" xr:uid="{00000000-0005-0000-0000-00005E920000}"/>
    <cellStyle name="Normal 3 2 3 10 2" xfId="37470" xr:uid="{00000000-0005-0000-0000-00005F920000}"/>
    <cellStyle name="Normal 3 2 3 11" xfId="37471" xr:uid="{00000000-0005-0000-0000-000060920000}"/>
    <cellStyle name="Normal 3 2 3 11 2" xfId="37472" xr:uid="{00000000-0005-0000-0000-000061920000}"/>
    <cellStyle name="Normal 3 2 3 12" xfId="37473" xr:uid="{00000000-0005-0000-0000-000062920000}"/>
    <cellStyle name="Normal 3 2 3 12 2" xfId="37474" xr:uid="{00000000-0005-0000-0000-000063920000}"/>
    <cellStyle name="Normal 3 2 3 13" xfId="37475" xr:uid="{00000000-0005-0000-0000-000064920000}"/>
    <cellStyle name="Normal 3 2 3 13 2" xfId="37476" xr:uid="{00000000-0005-0000-0000-000065920000}"/>
    <cellStyle name="Normal 3 2 3 14" xfId="37477" xr:uid="{00000000-0005-0000-0000-000066920000}"/>
    <cellStyle name="Normal 3 2 3 14 2" xfId="37478" xr:uid="{00000000-0005-0000-0000-000067920000}"/>
    <cellStyle name="Normal 3 2 3 15" xfId="37479" xr:uid="{00000000-0005-0000-0000-000068920000}"/>
    <cellStyle name="Normal 3 2 3 15 2" xfId="37480" xr:uid="{00000000-0005-0000-0000-000069920000}"/>
    <cellStyle name="Normal 3 2 3 16" xfId="37481" xr:uid="{00000000-0005-0000-0000-00006A920000}"/>
    <cellStyle name="Normal 3 2 3 16 2" xfId="37482" xr:uid="{00000000-0005-0000-0000-00006B920000}"/>
    <cellStyle name="Normal 3 2 3 17" xfId="37483" xr:uid="{00000000-0005-0000-0000-00006C920000}"/>
    <cellStyle name="Normal 3 2 3 17 2" xfId="37484" xr:uid="{00000000-0005-0000-0000-00006D920000}"/>
    <cellStyle name="Normal 3 2 3 18" xfId="37485" xr:uid="{00000000-0005-0000-0000-00006E920000}"/>
    <cellStyle name="Normal 3 2 3 2" xfId="37486" xr:uid="{00000000-0005-0000-0000-00006F920000}"/>
    <cellStyle name="Normal 3 2 3 2 2" xfId="37487" xr:uid="{00000000-0005-0000-0000-000070920000}"/>
    <cellStyle name="Normal 3 2 3 3" xfId="37488" xr:uid="{00000000-0005-0000-0000-000071920000}"/>
    <cellStyle name="Normal 3 2 3 3 2" xfId="37489" xr:uid="{00000000-0005-0000-0000-000072920000}"/>
    <cellStyle name="Normal 3 2 3 4" xfId="37490" xr:uid="{00000000-0005-0000-0000-000073920000}"/>
    <cellStyle name="Normal 3 2 3 4 2" xfId="37491" xr:uid="{00000000-0005-0000-0000-000074920000}"/>
    <cellStyle name="Normal 3 2 3 5" xfId="37492" xr:uid="{00000000-0005-0000-0000-000075920000}"/>
    <cellStyle name="Normal 3 2 3 5 2" xfId="37493" xr:uid="{00000000-0005-0000-0000-000076920000}"/>
    <cellStyle name="Normal 3 2 3 6" xfId="37494" xr:uid="{00000000-0005-0000-0000-000077920000}"/>
    <cellStyle name="Normal 3 2 3 6 2" xfId="37495" xr:uid="{00000000-0005-0000-0000-000078920000}"/>
    <cellStyle name="Normal 3 2 3 7" xfId="37496" xr:uid="{00000000-0005-0000-0000-000079920000}"/>
    <cellStyle name="Normal 3 2 3 7 2" xfId="37497" xr:uid="{00000000-0005-0000-0000-00007A920000}"/>
    <cellStyle name="Normal 3 2 3 8" xfId="37498" xr:uid="{00000000-0005-0000-0000-00007B920000}"/>
    <cellStyle name="Normal 3 2 3 8 2" xfId="37499" xr:uid="{00000000-0005-0000-0000-00007C920000}"/>
    <cellStyle name="Normal 3 2 3 9" xfId="37500" xr:uid="{00000000-0005-0000-0000-00007D920000}"/>
    <cellStyle name="Normal 3 2 3 9 2" xfId="37501" xr:uid="{00000000-0005-0000-0000-00007E920000}"/>
    <cellStyle name="Normal 3 2 4" xfId="37502" xr:uid="{00000000-0005-0000-0000-00007F920000}"/>
    <cellStyle name="Normal 3 2 4 2" xfId="37503" xr:uid="{00000000-0005-0000-0000-000080920000}"/>
    <cellStyle name="Normal 3 2 5" xfId="37504" xr:uid="{00000000-0005-0000-0000-000081920000}"/>
    <cellStyle name="Normal 3 2 5 2" xfId="37505" xr:uid="{00000000-0005-0000-0000-000082920000}"/>
    <cellStyle name="Normal 3 2 6" xfId="37506" xr:uid="{00000000-0005-0000-0000-000083920000}"/>
    <cellStyle name="Normal 3 2 6 2" xfId="37507" xr:uid="{00000000-0005-0000-0000-000084920000}"/>
    <cellStyle name="Normal 3 2 6 3" xfId="37508" xr:uid="{00000000-0005-0000-0000-000085920000}"/>
    <cellStyle name="Normal 3 2 7" xfId="37509" xr:uid="{00000000-0005-0000-0000-000086920000}"/>
    <cellStyle name="Normal 3 2 7 2" xfId="37510" xr:uid="{00000000-0005-0000-0000-000087920000}"/>
    <cellStyle name="Normal 3 2 7 3" xfId="37511" xr:uid="{00000000-0005-0000-0000-000088920000}"/>
    <cellStyle name="Normal 3 2 8" xfId="37512" xr:uid="{00000000-0005-0000-0000-000089920000}"/>
    <cellStyle name="Normal 3 2 8 2" xfId="37513" xr:uid="{00000000-0005-0000-0000-00008A920000}"/>
    <cellStyle name="Normal 3 2 8 3" xfId="37514" xr:uid="{00000000-0005-0000-0000-00008B920000}"/>
    <cellStyle name="Normal 3 2 9" xfId="37515" xr:uid="{00000000-0005-0000-0000-00008C920000}"/>
    <cellStyle name="Normal 3 2 9 2" xfId="37516" xr:uid="{00000000-0005-0000-0000-00008D920000}"/>
    <cellStyle name="Normal 3 2 9 3" xfId="37517" xr:uid="{00000000-0005-0000-0000-00008E920000}"/>
    <cellStyle name="Normal 3 20" xfId="37518" xr:uid="{00000000-0005-0000-0000-00008F920000}"/>
    <cellStyle name="Normal 3 20 2" xfId="37519" xr:uid="{00000000-0005-0000-0000-000090920000}"/>
    <cellStyle name="Normal 3 21" xfId="37520" xr:uid="{00000000-0005-0000-0000-000091920000}"/>
    <cellStyle name="Normal 3 21 2" xfId="37521" xr:uid="{00000000-0005-0000-0000-000092920000}"/>
    <cellStyle name="Normal 3 22" xfId="37522" xr:uid="{00000000-0005-0000-0000-000093920000}"/>
    <cellStyle name="Normal 3 22 2" xfId="37523" xr:uid="{00000000-0005-0000-0000-000094920000}"/>
    <cellStyle name="Normal 3 22 2 2" xfId="37524" xr:uid="{00000000-0005-0000-0000-000095920000}"/>
    <cellStyle name="Normal 3 22 2 3" xfId="37525" xr:uid="{00000000-0005-0000-0000-000096920000}"/>
    <cellStyle name="Normal 3 22 2 4" xfId="37526" xr:uid="{00000000-0005-0000-0000-000097920000}"/>
    <cellStyle name="Normal 3 22 3" xfId="37527" xr:uid="{00000000-0005-0000-0000-000098920000}"/>
    <cellStyle name="Normal 3 22 3 2" xfId="37528" xr:uid="{00000000-0005-0000-0000-000099920000}"/>
    <cellStyle name="Normal 3 22 4" xfId="37529" xr:uid="{00000000-0005-0000-0000-00009A920000}"/>
    <cellStyle name="Normal 3 22 4 2" xfId="37530" xr:uid="{00000000-0005-0000-0000-00009B920000}"/>
    <cellStyle name="Normal 3 22 5" xfId="37531" xr:uid="{00000000-0005-0000-0000-00009C920000}"/>
    <cellStyle name="Normal 3 22 5 2" xfId="37532" xr:uid="{00000000-0005-0000-0000-00009D920000}"/>
    <cellStyle name="Normal 3 22 6" xfId="37533" xr:uid="{00000000-0005-0000-0000-00009E920000}"/>
    <cellStyle name="Normal 3 22 7" xfId="37534" xr:uid="{00000000-0005-0000-0000-00009F920000}"/>
    <cellStyle name="Normal 3 23" xfId="37535" xr:uid="{00000000-0005-0000-0000-0000A0920000}"/>
    <cellStyle name="Normal 3 23 2" xfId="37536" xr:uid="{00000000-0005-0000-0000-0000A1920000}"/>
    <cellStyle name="Normal 3 24" xfId="37537" xr:uid="{00000000-0005-0000-0000-0000A2920000}"/>
    <cellStyle name="Normal 3 24 2" xfId="37538" xr:uid="{00000000-0005-0000-0000-0000A3920000}"/>
    <cellStyle name="Normal 3 25" xfId="37539" xr:uid="{00000000-0005-0000-0000-0000A4920000}"/>
    <cellStyle name="Normal 3 25 2" xfId="37540" xr:uid="{00000000-0005-0000-0000-0000A5920000}"/>
    <cellStyle name="Normal 3 26" xfId="37541" xr:uid="{00000000-0005-0000-0000-0000A6920000}"/>
    <cellStyle name="Normal 3 26 2" xfId="37542" xr:uid="{00000000-0005-0000-0000-0000A7920000}"/>
    <cellStyle name="Normal 3 27" xfId="37543" xr:uid="{00000000-0005-0000-0000-0000A8920000}"/>
    <cellStyle name="Normal 3 27 2" xfId="37544" xr:uid="{00000000-0005-0000-0000-0000A9920000}"/>
    <cellStyle name="Normal 3 28" xfId="37545" xr:uid="{00000000-0005-0000-0000-0000AA920000}"/>
    <cellStyle name="Normal 3 28 2" xfId="37546" xr:uid="{00000000-0005-0000-0000-0000AB920000}"/>
    <cellStyle name="Normal 3 29" xfId="37547" xr:uid="{00000000-0005-0000-0000-0000AC920000}"/>
    <cellStyle name="Normal 3 29 2" xfId="37548" xr:uid="{00000000-0005-0000-0000-0000AD920000}"/>
    <cellStyle name="Normal 3 3" xfId="37549" xr:uid="{00000000-0005-0000-0000-0000AE920000}"/>
    <cellStyle name="Normal 3 3 10" xfId="37550" xr:uid="{00000000-0005-0000-0000-0000AF920000}"/>
    <cellStyle name="Normal 3 3 11" xfId="37551" xr:uid="{00000000-0005-0000-0000-0000B0920000}"/>
    <cellStyle name="Normal 3 3 12" xfId="37552" xr:uid="{00000000-0005-0000-0000-0000B1920000}"/>
    <cellStyle name="Normal 3 3 13" xfId="37553" xr:uid="{00000000-0005-0000-0000-0000B2920000}"/>
    <cellStyle name="Normal 3 3 14" xfId="37554" xr:uid="{00000000-0005-0000-0000-0000B3920000}"/>
    <cellStyle name="Normal 3 3 15" xfId="37555" xr:uid="{00000000-0005-0000-0000-0000B4920000}"/>
    <cellStyle name="Normal 3 3 16" xfId="37556" xr:uid="{00000000-0005-0000-0000-0000B5920000}"/>
    <cellStyle name="Normal 3 3 17" xfId="37557" xr:uid="{00000000-0005-0000-0000-0000B6920000}"/>
    <cellStyle name="Normal 3 3 18" xfId="37558" xr:uid="{00000000-0005-0000-0000-0000B7920000}"/>
    <cellStyle name="Normal 3 3 19" xfId="37559" xr:uid="{00000000-0005-0000-0000-0000B8920000}"/>
    <cellStyle name="Normal 3 3 2" xfId="37560" xr:uid="{00000000-0005-0000-0000-0000B9920000}"/>
    <cellStyle name="Normal 3 3 2 2" xfId="37561" xr:uid="{00000000-0005-0000-0000-0000BA920000}"/>
    <cellStyle name="Normal 3 3 20" xfId="37562" xr:uid="{00000000-0005-0000-0000-0000BB920000}"/>
    <cellStyle name="Normal 3 3 21" xfId="37563" xr:uid="{00000000-0005-0000-0000-0000BC920000}"/>
    <cellStyle name="Normal 3 3 3" xfId="37564" xr:uid="{00000000-0005-0000-0000-0000BD920000}"/>
    <cellStyle name="Normal 3 3 4" xfId="37565" xr:uid="{00000000-0005-0000-0000-0000BE920000}"/>
    <cellStyle name="Normal 3 3 5" xfId="37566" xr:uid="{00000000-0005-0000-0000-0000BF920000}"/>
    <cellStyle name="Normal 3 3 6" xfId="37567" xr:uid="{00000000-0005-0000-0000-0000C0920000}"/>
    <cellStyle name="Normal 3 3 7" xfId="37568" xr:uid="{00000000-0005-0000-0000-0000C1920000}"/>
    <cellStyle name="Normal 3 3 8" xfId="37569" xr:uid="{00000000-0005-0000-0000-0000C2920000}"/>
    <cellStyle name="Normal 3 3 9" xfId="37570" xr:uid="{00000000-0005-0000-0000-0000C3920000}"/>
    <cellStyle name="Normal 3 30" xfId="37571" xr:uid="{00000000-0005-0000-0000-0000C4920000}"/>
    <cellStyle name="Normal 3 30 2" xfId="37572" xr:uid="{00000000-0005-0000-0000-0000C5920000}"/>
    <cellStyle name="Normal 3 31" xfId="37573" xr:uid="{00000000-0005-0000-0000-0000C6920000}"/>
    <cellStyle name="Normal 3 31 2" xfId="37574" xr:uid="{00000000-0005-0000-0000-0000C7920000}"/>
    <cellStyle name="Normal 3 32" xfId="37575" xr:uid="{00000000-0005-0000-0000-0000C8920000}"/>
    <cellStyle name="Normal 3 32 2" xfId="37576" xr:uid="{00000000-0005-0000-0000-0000C9920000}"/>
    <cellStyle name="Normal 3 33" xfId="37577" xr:uid="{00000000-0005-0000-0000-0000CA920000}"/>
    <cellStyle name="Normal 3 33 2" xfId="37578" xr:uid="{00000000-0005-0000-0000-0000CB920000}"/>
    <cellStyle name="Normal 3 33 3" xfId="37579" xr:uid="{00000000-0005-0000-0000-0000CC920000}"/>
    <cellStyle name="Normal 3 33 4" xfId="37580" xr:uid="{00000000-0005-0000-0000-0000CD920000}"/>
    <cellStyle name="Normal 3 34" xfId="37581" xr:uid="{00000000-0005-0000-0000-0000CE920000}"/>
    <cellStyle name="Normal 3 34 2" xfId="37582" xr:uid="{00000000-0005-0000-0000-0000CF920000}"/>
    <cellStyle name="Normal 3 34 2 2" xfId="37583" xr:uid="{00000000-0005-0000-0000-0000D0920000}"/>
    <cellStyle name="Normal 3 34 2 2 2" xfId="37584" xr:uid="{00000000-0005-0000-0000-0000D1920000}"/>
    <cellStyle name="Normal 3 34 3" xfId="37585" xr:uid="{00000000-0005-0000-0000-0000D2920000}"/>
    <cellStyle name="Normal 3 34 4" xfId="37586" xr:uid="{00000000-0005-0000-0000-0000D3920000}"/>
    <cellStyle name="Normal 3 34 5" xfId="37587" xr:uid="{00000000-0005-0000-0000-0000D4920000}"/>
    <cellStyle name="Normal 3 34 6" xfId="37588" xr:uid="{00000000-0005-0000-0000-0000D5920000}"/>
    <cellStyle name="Normal 3 35" xfId="37589" xr:uid="{00000000-0005-0000-0000-0000D6920000}"/>
    <cellStyle name="Normal 3 35 2" xfId="37590" xr:uid="{00000000-0005-0000-0000-0000D7920000}"/>
    <cellStyle name="Normal 3 35 3" xfId="37591" xr:uid="{00000000-0005-0000-0000-0000D8920000}"/>
    <cellStyle name="Normal 3 35 4" xfId="37592" xr:uid="{00000000-0005-0000-0000-0000D9920000}"/>
    <cellStyle name="Normal 3 36" xfId="37593" xr:uid="{00000000-0005-0000-0000-0000DA920000}"/>
    <cellStyle name="Normal 3 36 2" xfId="37594" xr:uid="{00000000-0005-0000-0000-0000DB920000}"/>
    <cellStyle name="Normal 3 36 3" xfId="37595" xr:uid="{00000000-0005-0000-0000-0000DC920000}"/>
    <cellStyle name="Normal 3 36 4" xfId="37596" xr:uid="{00000000-0005-0000-0000-0000DD920000}"/>
    <cellStyle name="Normal 3 37" xfId="37597" xr:uid="{00000000-0005-0000-0000-0000DE920000}"/>
    <cellStyle name="Normal 3 37 2" xfId="37598" xr:uid="{00000000-0005-0000-0000-0000DF920000}"/>
    <cellStyle name="Normal 3 38" xfId="37599" xr:uid="{00000000-0005-0000-0000-0000E0920000}"/>
    <cellStyle name="Normal 3 38 2" xfId="37600" xr:uid="{00000000-0005-0000-0000-0000E1920000}"/>
    <cellStyle name="Normal 3 39" xfId="37601" xr:uid="{00000000-0005-0000-0000-0000E2920000}"/>
    <cellStyle name="Normal 3 39 2" xfId="37602" xr:uid="{00000000-0005-0000-0000-0000E3920000}"/>
    <cellStyle name="Normal 3 4" xfId="37603" xr:uid="{00000000-0005-0000-0000-0000E4920000}"/>
    <cellStyle name="Normal 3 4 10" xfId="37604" xr:uid="{00000000-0005-0000-0000-0000E5920000}"/>
    <cellStyle name="Normal 3 4 10 2" xfId="37605" xr:uid="{00000000-0005-0000-0000-0000E6920000}"/>
    <cellStyle name="Normal 3 4 10 3" xfId="37606" xr:uid="{00000000-0005-0000-0000-0000E7920000}"/>
    <cellStyle name="Normal 3 4 11" xfId="37607" xr:uid="{00000000-0005-0000-0000-0000E8920000}"/>
    <cellStyle name="Normal 3 4 11 2" xfId="37608" xr:uid="{00000000-0005-0000-0000-0000E9920000}"/>
    <cellStyle name="Normal 3 4 11 3" xfId="37609" xr:uid="{00000000-0005-0000-0000-0000EA920000}"/>
    <cellStyle name="Normal 3 4 12" xfId="37610" xr:uid="{00000000-0005-0000-0000-0000EB920000}"/>
    <cellStyle name="Normal 3 4 12 2" xfId="37611" xr:uid="{00000000-0005-0000-0000-0000EC920000}"/>
    <cellStyle name="Normal 3 4 12 3" xfId="37612" xr:uid="{00000000-0005-0000-0000-0000ED920000}"/>
    <cellStyle name="Normal 3 4 13" xfId="37613" xr:uid="{00000000-0005-0000-0000-0000EE920000}"/>
    <cellStyle name="Normal 3 4 13 2" xfId="37614" xr:uid="{00000000-0005-0000-0000-0000EF920000}"/>
    <cellStyle name="Normal 3 4 13 3" xfId="37615" xr:uid="{00000000-0005-0000-0000-0000F0920000}"/>
    <cellStyle name="Normal 3 4 14" xfId="37616" xr:uid="{00000000-0005-0000-0000-0000F1920000}"/>
    <cellStyle name="Normal 3 4 14 2" xfId="37617" xr:uid="{00000000-0005-0000-0000-0000F2920000}"/>
    <cellStyle name="Normal 3 4 14 3" xfId="37618" xr:uid="{00000000-0005-0000-0000-0000F3920000}"/>
    <cellStyle name="Normal 3 4 15" xfId="37619" xr:uid="{00000000-0005-0000-0000-0000F4920000}"/>
    <cellStyle name="Normal 3 4 15 2" xfId="37620" xr:uid="{00000000-0005-0000-0000-0000F5920000}"/>
    <cellStyle name="Normal 3 4 15 3" xfId="37621" xr:uid="{00000000-0005-0000-0000-0000F6920000}"/>
    <cellStyle name="Normal 3 4 16" xfId="37622" xr:uid="{00000000-0005-0000-0000-0000F7920000}"/>
    <cellStyle name="Normal 3 4 16 2" xfId="37623" xr:uid="{00000000-0005-0000-0000-0000F8920000}"/>
    <cellStyle name="Normal 3 4 16 3" xfId="37624" xr:uid="{00000000-0005-0000-0000-0000F9920000}"/>
    <cellStyle name="Normal 3 4 17" xfId="37625" xr:uid="{00000000-0005-0000-0000-0000FA920000}"/>
    <cellStyle name="Normal 3 4 17 2" xfId="37626" xr:uid="{00000000-0005-0000-0000-0000FB920000}"/>
    <cellStyle name="Normal 3 4 17 3" xfId="37627" xr:uid="{00000000-0005-0000-0000-0000FC920000}"/>
    <cellStyle name="Normal 3 4 18" xfId="37628" xr:uid="{00000000-0005-0000-0000-0000FD920000}"/>
    <cellStyle name="Normal 3 4 18 2" xfId="37629" xr:uid="{00000000-0005-0000-0000-0000FE920000}"/>
    <cellStyle name="Normal 3 4 19" xfId="37630" xr:uid="{00000000-0005-0000-0000-0000FF920000}"/>
    <cellStyle name="Normal 3 4 2" xfId="37631" xr:uid="{00000000-0005-0000-0000-000000930000}"/>
    <cellStyle name="Normal 3 4 2 2" xfId="37632" xr:uid="{00000000-0005-0000-0000-000001930000}"/>
    <cellStyle name="Normal 3 4 2 3" xfId="37633" xr:uid="{00000000-0005-0000-0000-000002930000}"/>
    <cellStyle name="Normal 3 4 20" xfId="37634" xr:uid="{00000000-0005-0000-0000-000003930000}"/>
    <cellStyle name="Normal 3 4 21" xfId="37635" xr:uid="{00000000-0005-0000-0000-000004930000}"/>
    <cellStyle name="Normal 3 4 3" xfId="37636" xr:uid="{00000000-0005-0000-0000-000005930000}"/>
    <cellStyle name="Normal 3 4 3 2" xfId="37637" xr:uid="{00000000-0005-0000-0000-000006930000}"/>
    <cellStyle name="Normal 3 4 3 3" xfId="37638" xr:uid="{00000000-0005-0000-0000-000007930000}"/>
    <cellStyle name="Normal 3 4 4" xfId="37639" xr:uid="{00000000-0005-0000-0000-000008930000}"/>
    <cellStyle name="Normal 3 4 4 2" xfId="37640" xr:uid="{00000000-0005-0000-0000-000009930000}"/>
    <cellStyle name="Normal 3 4 4 3" xfId="37641" xr:uid="{00000000-0005-0000-0000-00000A930000}"/>
    <cellStyle name="Normal 3 4 5" xfId="37642" xr:uid="{00000000-0005-0000-0000-00000B930000}"/>
    <cellStyle name="Normal 3 4 5 2" xfId="37643" xr:uid="{00000000-0005-0000-0000-00000C930000}"/>
    <cellStyle name="Normal 3 4 5 3" xfId="37644" xr:uid="{00000000-0005-0000-0000-00000D930000}"/>
    <cellStyle name="Normal 3 4 6" xfId="37645" xr:uid="{00000000-0005-0000-0000-00000E930000}"/>
    <cellStyle name="Normal 3 4 6 2" xfId="37646" xr:uid="{00000000-0005-0000-0000-00000F930000}"/>
    <cellStyle name="Normal 3 4 6 3" xfId="37647" xr:uid="{00000000-0005-0000-0000-000010930000}"/>
    <cellStyle name="Normal 3 4 7" xfId="37648" xr:uid="{00000000-0005-0000-0000-000011930000}"/>
    <cellStyle name="Normal 3 4 7 2" xfId="37649" xr:uid="{00000000-0005-0000-0000-000012930000}"/>
    <cellStyle name="Normal 3 4 7 3" xfId="37650" xr:uid="{00000000-0005-0000-0000-000013930000}"/>
    <cellStyle name="Normal 3 4 8" xfId="37651" xr:uid="{00000000-0005-0000-0000-000014930000}"/>
    <cellStyle name="Normal 3 4 8 2" xfId="37652" xr:uid="{00000000-0005-0000-0000-000015930000}"/>
    <cellStyle name="Normal 3 4 8 3" xfId="37653" xr:uid="{00000000-0005-0000-0000-000016930000}"/>
    <cellStyle name="Normal 3 4 9" xfId="37654" xr:uid="{00000000-0005-0000-0000-000017930000}"/>
    <cellStyle name="Normal 3 4 9 2" xfId="37655" xr:uid="{00000000-0005-0000-0000-000018930000}"/>
    <cellStyle name="Normal 3 4 9 3" xfId="37656" xr:uid="{00000000-0005-0000-0000-000019930000}"/>
    <cellStyle name="Normal 3 40" xfId="37657" xr:uid="{00000000-0005-0000-0000-00001A930000}"/>
    <cellStyle name="Normal 3 40 2" xfId="37658" xr:uid="{00000000-0005-0000-0000-00001B930000}"/>
    <cellStyle name="Normal 3 41" xfId="37659" xr:uid="{00000000-0005-0000-0000-00001C930000}"/>
    <cellStyle name="Normal 3 41 2" xfId="37660" xr:uid="{00000000-0005-0000-0000-00001D930000}"/>
    <cellStyle name="Normal 3 42" xfId="37661" xr:uid="{00000000-0005-0000-0000-00001E930000}"/>
    <cellStyle name="Normal 3 43" xfId="37662" xr:uid="{00000000-0005-0000-0000-00001F930000}"/>
    <cellStyle name="Normal 3 5" xfId="37663" xr:uid="{00000000-0005-0000-0000-000020930000}"/>
    <cellStyle name="Normal 3 5 10" xfId="37664" xr:uid="{00000000-0005-0000-0000-000021930000}"/>
    <cellStyle name="Normal 3 5 11" xfId="37665" xr:uid="{00000000-0005-0000-0000-000022930000}"/>
    <cellStyle name="Normal 3 5 12" xfId="37666" xr:uid="{00000000-0005-0000-0000-000023930000}"/>
    <cellStyle name="Normal 3 5 13" xfId="37667" xr:uid="{00000000-0005-0000-0000-000024930000}"/>
    <cellStyle name="Normal 3 5 14" xfId="37668" xr:uid="{00000000-0005-0000-0000-000025930000}"/>
    <cellStyle name="Normal 3 5 15" xfId="37669" xr:uid="{00000000-0005-0000-0000-000026930000}"/>
    <cellStyle name="Normal 3 5 16" xfId="37670" xr:uid="{00000000-0005-0000-0000-000027930000}"/>
    <cellStyle name="Normal 3 5 17" xfId="37671" xr:uid="{00000000-0005-0000-0000-000028930000}"/>
    <cellStyle name="Normal 3 5 18" xfId="37672" xr:uid="{00000000-0005-0000-0000-000029930000}"/>
    <cellStyle name="Normal 3 5 19" xfId="37673" xr:uid="{00000000-0005-0000-0000-00002A930000}"/>
    <cellStyle name="Normal 3 5 2" xfId="37674" xr:uid="{00000000-0005-0000-0000-00002B930000}"/>
    <cellStyle name="Normal 3 5 2 2" xfId="37675" xr:uid="{00000000-0005-0000-0000-00002C930000}"/>
    <cellStyle name="Normal 3 5 2 3" xfId="37676" xr:uid="{00000000-0005-0000-0000-00002D930000}"/>
    <cellStyle name="Normal 3 5 2 4" xfId="37677" xr:uid="{00000000-0005-0000-0000-00002E930000}"/>
    <cellStyle name="Normal 3 5 20" xfId="37678" xr:uid="{00000000-0005-0000-0000-00002F930000}"/>
    <cellStyle name="Normal 3 5 21" xfId="37679" xr:uid="{00000000-0005-0000-0000-000030930000}"/>
    <cellStyle name="Normal 3 5 3" xfId="37680" xr:uid="{00000000-0005-0000-0000-000031930000}"/>
    <cellStyle name="Normal 3 5 3 2" xfId="37681" xr:uid="{00000000-0005-0000-0000-000032930000}"/>
    <cellStyle name="Normal 3 5 3 3" xfId="37682" xr:uid="{00000000-0005-0000-0000-000033930000}"/>
    <cellStyle name="Normal 3 5 3 4" xfId="37683" xr:uid="{00000000-0005-0000-0000-000034930000}"/>
    <cellStyle name="Normal 3 5 4" xfId="37684" xr:uid="{00000000-0005-0000-0000-000035930000}"/>
    <cellStyle name="Normal 3 5 4 2" xfId="37685" xr:uid="{00000000-0005-0000-0000-000036930000}"/>
    <cellStyle name="Normal 3 5 5" xfId="37686" xr:uid="{00000000-0005-0000-0000-000037930000}"/>
    <cellStyle name="Normal 3 5 5 2" xfId="37687" xr:uid="{00000000-0005-0000-0000-000038930000}"/>
    <cellStyle name="Normal 3 5 6" xfId="37688" xr:uid="{00000000-0005-0000-0000-000039930000}"/>
    <cellStyle name="Normal 3 5 6 2" xfId="37689" xr:uid="{00000000-0005-0000-0000-00003A930000}"/>
    <cellStyle name="Normal 3 5 7" xfId="37690" xr:uid="{00000000-0005-0000-0000-00003B930000}"/>
    <cellStyle name="Normal 3 5 7 2" xfId="37691" xr:uid="{00000000-0005-0000-0000-00003C930000}"/>
    <cellStyle name="Normal 3 5 8" xfId="37692" xr:uid="{00000000-0005-0000-0000-00003D930000}"/>
    <cellStyle name="Normal 3 5 9" xfId="37693" xr:uid="{00000000-0005-0000-0000-00003E930000}"/>
    <cellStyle name="Normal 3 6" xfId="37694" xr:uid="{00000000-0005-0000-0000-00003F930000}"/>
    <cellStyle name="Normal 3 6 10" xfId="37695" xr:uid="{00000000-0005-0000-0000-000040930000}"/>
    <cellStyle name="Normal 3 6 11" xfId="37696" xr:uid="{00000000-0005-0000-0000-000041930000}"/>
    <cellStyle name="Normal 3 6 12" xfId="37697" xr:uid="{00000000-0005-0000-0000-000042930000}"/>
    <cellStyle name="Normal 3 6 13" xfId="37698" xr:uid="{00000000-0005-0000-0000-000043930000}"/>
    <cellStyle name="Normal 3 6 14" xfId="37699" xr:uid="{00000000-0005-0000-0000-000044930000}"/>
    <cellStyle name="Normal 3 6 15" xfId="37700" xr:uid="{00000000-0005-0000-0000-000045930000}"/>
    <cellStyle name="Normal 3 6 16" xfId="37701" xr:uid="{00000000-0005-0000-0000-000046930000}"/>
    <cellStyle name="Normal 3 6 17" xfId="37702" xr:uid="{00000000-0005-0000-0000-000047930000}"/>
    <cellStyle name="Normal 3 6 18" xfId="37703" xr:uid="{00000000-0005-0000-0000-000048930000}"/>
    <cellStyle name="Normal 3 6 19" xfId="37704" xr:uid="{00000000-0005-0000-0000-000049930000}"/>
    <cellStyle name="Normal 3 6 2" xfId="37705" xr:uid="{00000000-0005-0000-0000-00004A930000}"/>
    <cellStyle name="Normal 3 6 2 2" xfId="37706" xr:uid="{00000000-0005-0000-0000-00004B930000}"/>
    <cellStyle name="Normal 3 6 2 3" xfId="37707" xr:uid="{00000000-0005-0000-0000-00004C930000}"/>
    <cellStyle name="Normal 3 6 2 4" xfId="37708" xr:uid="{00000000-0005-0000-0000-00004D930000}"/>
    <cellStyle name="Normal 3 6 20" xfId="37709" xr:uid="{00000000-0005-0000-0000-00004E930000}"/>
    <cellStyle name="Normal 3 6 21" xfId="37710" xr:uid="{00000000-0005-0000-0000-00004F930000}"/>
    <cellStyle name="Normal 3 6 3" xfId="37711" xr:uid="{00000000-0005-0000-0000-000050930000}"/>
    <cellStyle name="Normal 3 6 3 2" xfId="37712" xr:uid="{00000000-0005-0000-0000-000051930000}"/>
    <cellStyle name="Normal 3 6 3 3" xfId="37713" xr:uid="{00000000-0005-0000-0000-000052930000}"/>
    <cellStyle name="Normal 3 6 3 4" xfId="37714" xr:uid="{00000000-0005-0000-0000-000053930000}"/>
    <cellStyle name="Normal 3 6 4" xfId="37715" xr:uid="{00000000-0005-0000-0000-000054930000}"/>
    <cellStyle name="Normal 3 6 4 2" xfId="37716" xr:uid="{00000000-0005-0000-0000-000055930000}"/>
    <cellStyle name="Normal 3 6 5" xfId="37717" xr:uid="{00000000-0005-0000-0000-000056930000}"/>
    <cellStyle name="Normal 3 6 5 2" xfId="37718" xr:uid="{00000000-0005-0000-0000-000057930000}"/>
    <cellStyle name="Normal 3 6 6" xfId="37719" xr:uid="{00000000-0005-0000-0000-000058930000}"/>
    <cellStyle name="Normal 3 6 6 2" xfId="37720" xr:uid="{00000000-0005-0000-0000-000059930000}"/>
    <cellStyle name="Normal 3 6 7" xfId="37721" xr:uid="{00000000-0005-0000-0000-00005A930000}"/>
    <cellStyle name="Normal 3 6 7 2" xfId="37722" xr:uid="{00000000-0005-0000-0000-00005B930000}"/>
    <cellStyle name="Normal 3 6 8" xfId="37723" xr:uid="{00000000-0005-0000-0000-00005C930000}"/>
    <cellStyle name="Normal 3 6 9" xfId="37724" xr:uid="{00000000-0005-0000-0000-00005D930000}"/>
    <cellStyle name="Normal 3 7" xfId="37725" xr:uid="{00000000-0005-0000-0000-00005E930000}"/>
    <cellStyle name="Normal 3 7 10" xfId="37726" xr:uid="{00000000-0005-0000-0000-00005F930000}"/>
    <cellStyle name="Normal 3 7 11" xfId="37727" xr:uid="{00000000-0005-0000-0000-000060930000}"/>
    <cellStyle name="Normal 3 7 12" xfId="37728" xr:uid="{00000000-0005-0000-0000-000061930000}"/>
    <cellStyle name="Normal 3 7 13" xfId="37729" xr:uid="{00000000-0005-0000-0000-000062930000}"/>
    <cellStyle name="Normal 3 7 14" xfId="37730" xr:uid="{00000000-0005-0000-0000-000063930000}"/>
    <cellStyle name="Normal 3 7 15" xfId="37731" xr:uid="{00000000-0005-0000-0000-000064930000}"/>
    <cellStyle name="Normal 3 7 16" xfId="37732" xr:uid="{00000000-0005-0000-0000-000065930000}"/>
    <cellStyle name="Normal 3 7 17" xfId="37733" xr:uid="{00000000-0005-0000-0000-000066930000}"/>
    <cellStyle name="Normal 3 7 18" xfId="37734" xr:uid="{00000000-0005-0000-0000-000067930000}"/>
    <cellStyle name="Normal 3 7 19" xfId="37735" xr:uid="{00000000-0005-0000-0000-000068930000}"/>
    <cellStyle name="Normal 3 7 2" xfId="37736" xr:uid="{00000000-0005-0000-0000-000069930000}"/>
    <cellStyle name="Normal 3 7 2 2" xfId="37737" xr:uid="{00000000-0005-0000-0000-00006A930000}"/>
    <cellStyle name="Normal 3 7 20" xfId="37738" xr:uid="{00000000-0005-0000-0000-00006B930000}"/>
    <cellStyle name="Normal 3 7 21" xfId="37739" xr:uid="{00000000-0005-0000-0000-00006C930000}"/>
    <cellStyle name="Normal 3 7 3" xfId="37740" xr:uid="{00000000-0005-0000-0000-00006D930000}"/>
    <cellStyle name="Normal 3 7 4" xfId="37741" xr:uid="{00000000-0005-0000-0000-00006E930000}"/>
    <cellStyle name="Normal 3 7 5" xfId="37742" xr:uid="{00000000-0005-0000-0000-00006F930000}"/>
    <cellStyle name="Normal 3 7 6" xfId="37743" xr:uid="{00000000-0005-0000-0000-000070930000}"/>
    <cellStyle name="Normal 3 7 7" xfId="37744" xr:uid="{00000000-0005-0000-0000-000071930000}"/>
    <cellStyle name="Normal 3 7 8" xfId="37745" xr:uid="{00000000-0005-0000-0000-000072930000}"/>
    <cellStyle name="Normal 3 7 9" xfId="37746" xr:uid="{00000000-0005-0000-0000-000073930000}"/>
    <cellStyle name="Normal 3 8" xfId="37747" xr:uid="{00000000-0005-0000-0000-000074930000}"/>
    <cellStyle name="Normal 3 8 10" xfId="37748" xr:uid="{00000000-0005-0000-0000-000075930000}"/>
    <cellStyle name="Normal 3 8 11" xfId="37749" xr:uid="{00000000-0005-0000-0000-000076930000}"/>
    <cellStyle name="Normal 3 8 12" xfId="37750" xr:uid="{00000000-0005-0000-0000-000077930000}"/>
    <cellStyle name="Normal 3 8 13" xfId="37751" xr:uid="{00000000-0005-0000-0000-000078930000}"/>
    <cellStyle name="Normal 3 8 14" xfId="37752" xr:uid="{00000000-0005-0000-0000-000079930000}"/>
    <cellStyle name="Normal 3 8 15" xfId="37753" xr:uid="{00000000-0005-0000-0000-00007A930000}"/>
    <cellStyle name="Normal 3 8 16" xfId="37754" xr:uid="{00000000-0005-0000-0000-00007B930000}"/>
    <cellStyle name="Normal 3 8 17" xfId="37755" xr:uid="{00000000-0005-0000-0000-00007C930000}"/>
    <cellStyle name="Normal 3 8 18" xfId="37756" xr:uid="{00000000-0005-0000-0000-00007D930000}"/>
    <cellStyle name="Normal 3 8 19" xfId="37757" xr:uid="{00000000-0005-0000-0000-00007E930000}"/>
    <cellStyle name="Normal 3 8 2" xfId="37758" xr:uid="{00000000-0005-0000-0000-00007F930000}"/>
    <cellStyle name="Normal 3 8 2 2" xfId="37759" xr:uid="{00000000-0005-0000-0000-000080930000}"/>
    <cellStyle name="Normal 3 8 20" xfId="37760" xr:uid="{00000000-0005-0000-0000-000081930000}"/>
    <cellStyle name="Normal 3 8 21" xfId="37761" xr:uid="{00000000-0005-0000-0000-000082930000}"/>
    <cellStyle name="Normal 3 8 3" xfId="37762" xr:uid="{00000000-0005-0000-0000-000083930000}"/>
    <cellStyle name="Normal 3 8 4" xfId="37763" xr:uid="{00000000-0005-0000-0000-000084930000}"/>
    <cellStyle name="Normal 3 8 5" xfId="37764" xr:uid="{00000000-0005-0000-0000-000085930000}"/>
    <cellStyle name="Normal 3 8 6" xfId="37765" xr:uid="{00000000-0005-0000-0000-000086930000}"/>
    <cellStyle name="Normal 3 8 7" xfId="37766" xr:uid="{00000000-0005-0000-0000-000087930000}"/>
    <cellStyle name="Normal 3 8 8" xfId="37767" xr:uid="{00000000-0005-0000-0000-000088930000}"/>
    <cellStyle name="Normal 3 8 9" xfId="37768" xr:uid="{00000000-0005-0000-0000-000089930000}"/>
    <cellStyle name="Normal 3 9" xfId="37769" xr:uid="{00000000-0005-0000-0000-00008A930000}"/>
    <cellStyle name="Normal 3 9 10" xfId="37770" xr:uid="{00000000-0005-0000-0000-00008B930000}"/>
    <cellStyle name="Normal 3 9 11" xfId="37771" xr:uid="{00000000-0005-0000-0000-00008C930000}"/>
    <cellStyle name="Normal 3 9 12" xfId="37772" xr:uid="{00000000-0005-0000-0000-00008D930000}"/>
    <cellStyle name="Normal 3 9 13" xfId="37773" xr:uid="{00000000-0005-0000-0000-00008E930000}"/>
    <cellStyle name="Normal 3 9 14" xfId="37774" xr:uid="{00000000-0005-0000-0000-00008F930000}"/>
    <cellStyle name="Normal 3 9 15" xfId="37775" xr:uid="{00000000-0005-0000-0000-000090930000}"/>
    <cellStyle name="Normal 3 9 16" xfId="37776" xr:uid="{00000000-0005-0000-0000-000091930000}"/>
    <cellStyle name="Normal 3 9 17" xfId="37777" xr:uid="{00000000-0005-0000-0000-000092930000}"/>
    <cellStyle name="Normal 3 9 18" xfId="37778" xr:uid="{00000000-0005-0000-0000-000093930000}"/>
    <cellStyle name="Normal 3 9 19" xfId="37779" xr:uid="{00000000-0005-0000-0000-000094930000}"/>
    <cellStyle name="Normal 3 9 2" xfId="37780" xr:uid="{00000000-0005-0000-0000-000095930000}"/>
    <cellStyle name="Normal 3 9 2 2" xfId="37781" xr:uid="{00000000-0005-0000-0000-000096930000}"/>
    <cellStyle name="Normal 3 9 20" xfId="37782" xr:uid="{00000000-0005-0000-0000-000097930000}"/>
    <cellStyle name="Normal 3 9 21" xfId="37783" xr:uid="{00000000-0005-0000-0000-000098930000}"/>
    <cellStyle name="Normal 3 9 3" xfId="37784" xr:uid="{00000000-0005-0000-0000-000099930000}"/>
    <cellStyle name="Normal 3 9 4" xfId="37785" xr:uid="{00000000-0005-0000-0000-00009A930000}"/>
    <cellStyle name="Normal 3 9 5" xfId="37786" xr:uid="{00000000-0005-0000-0000-00009B930000}"/>
    <cellStyle name="Normal 3 9 6" xfId="37787" xr:uid="{00000000-0005-0000-0000-00009C930000}"/>
    <cellStyle name="Normal 3 9 7" xfId="37788" xr:uid="{00000000-0005-0000-0000-00009D930000}"/>
    <cellStyle name="Normal 3 9 8" xfId="37789" xr:uid="{00000000-0005-0000-0000-00009E930000}"/>
    <cellStyle name="Normal 3 9 9" xfId="37790" xr:uid="{00000000-0005-0000-0000-00009F930000}"/>
    <cellStyle name="Normal 30" xfId="37791" xr:uid="{00000000-0005-0000-0000-0000A0930000}"/>
    <cellStyle name="Normal 30 10" xfId="37792" xr:uid="{00000000-0005-0000-0000-0000A1930000}"/>
    <cellStyle name="Normal 30 10 2" xfId="37793" xr:uid="{00000000-0005-0000-0000-0000A2930000}"/>
    <cellStyle name="Normal 30 11" xfId="37794" xr:uid="{00000000-0005-0000-0000-0000A3930000}"/>
    <cellStyle name="Normal 30 11 2" xfId="37795" xr:uid="{00000000-0005-0000-0000-0000A4930000}"/>
    <cellStyle name="Normal 30 12" xfId="37796" xr:uid="{00000000-0005-0000-0000-0000A5930000}"/>
    <cellStyle name="Normal 30 12 2" xfId="37797" xr:uid="{00000000-0005-0000-0000-0000A6930000}"/>
    <cellStyle name="Normal 30 12 3" xfId="37798" xr:uid="{00000000-0005-0000-0000-0000A7930000}"/>
    <cellStyle name="Normal 30 12 4" xfId="37799" xr:uid="{00000000-0005-0000-0000-0000A8930000}"/>
    <cellStyle name="Normal 30 13" xfId="37800" xr:uid="{00000000-0005-0000-0000-0000A9930000}"/>
    <cellStyle name="Normal 30 13 2" xfId="37801" xr:uid="{00000000-0005-0000-0000-0000AA930000}"/>
    <cellStyle name="Normal 30 13 3" xfId="37802" xr:uid="{00000000-0005-0000-0000-0000AB930000}"/>
    <cellStyle name="Normal 30 13 4" xfId="37803" xr:uid="{00000000-0005-0000-0000-0000AC930000}"/>
    <cellStyle name="Normal 30 14" xfId="37804" xr:uid="{00000000-0005-0000-0000-0000AD930000}"/>
    <cellStyle name="Normal 30 14 2" xfId="37805" xr:uid="{00000000-0005-0000-0000-0000AE930000}"/>
    <cellStyle name="Normal 30 14 3" xfId="37806" xr:uid="{00000000-0005-0000-0000-0000AF930000}"/>
    <cellStyle name="Normal 30 14 4" xfId="37807" xr:uid="{00000000-0005-0000-0000-0000B0930000}"/>
    <cellStyle name="Normal 30 15" xfId="37808" xr:uid="{00000000-0005-0000-0000-0000B1930000}"/>
    <cellStyle name="Normal 30 15 2" xfId="37809" xr:uid="{00000000-0005-0000-0000-0000B2930000}"/>
    <cellStyle name="Normal 30 15 3" xfId="37810" xr:uid="{00000000-0005-0000-0000-0000B3930000}"/>
    <cellStyle name="Normal 30 15 4" xfId="37811" xr:uid="{00000000-0005-0000-0000-0000B4930000}"/>
    <cellStyle name="Normal 30 16" xfId="37812" xr:uid="{00000000-0005-0000-0000-0000B5930000}"/>
    <cellStyle name="Normal 30 16 2" xfId="37813" xr:uid="{00000000-0005-0000-0000-0000B6930000}"/>
    <cellStyle name="Normal 30 16 3" xfId="37814" xr:uid="{00000000-0005-0000-0000-0000B7930000}"/>
    <cellStyle name="Normal 30 16 4" xfId="37815" xr:uid="{00000000-0005-0000-0000-0000B8930000}"/>
    <cellStyle name="Normal 30 17" xfId="37816" xr:uid="{00000000-0005-0000-0000-0000B9930000}"/>
    <cellStyle name="Normal 30 18" xfId="37817" xr:uid="{00000000-0005-0000-0000-0000BA930000}"/>
    <cellStyle name="Normal 30 2" xfId="37818" xr:uid="{00000000-0005-0000-0000-0000BB930000}"/>
    <cellStyle name="Normal 30 2 10" xfId="37819" xr:uid="{00000000-0005-0000-0000-0000BC930000}"/>
    <cellStyle name="Normal 30 2 11" xfId="37820" xr:uid="{00000000-0005-0000-0000-0000BD930000}"/>
    <cellStyle name="Normal 30 2 2" xfId="37821" xr:uid="{00000000-0005-0000-0000-0000BE930000}"/>
    <cellStyle name="Normal 30 2 2 2" xfId="37822" xr:uid="{00000000-0005-0000-0000-0000BF930000}"/>
    <cellStyle name="Normal 30 2 2 2 2" xfId="37823" xr:uid="{00000000-0005-0000-0000-0000C0930000}"/>
    <cellStyle name="Normal 30 2 2 2 2 2" xfId="37824" xr:uid="{00000000-0005-0000-0000-0000C1930000}"/>
    <cellStyle name="Normal 30 2 2 2 2 2 2" xfId="37825" xr:uid="{00000000-0005-0000-0000-0000C2930000}"/>
    <cellStyle name="Normal 30 2 2 3" xfId="37826" xr:uid="{00000000-0005-0000-0000-0000C3930000}"/>
    <cellStyle name="Normal 30 2 2 4" xfId="37827" xr:uid="{00000000-0005-0000-0000-0000C4930000}"/>
    <cellStyle name="Normal 30 2 2 5" xfId="37828" xr:uid="{00000000-0005-0000-0000-0000C5930000}"/>
    <cellStyle name="Normal 30 2 2 6" xfId="37829" xr:uid="{00000000-0005-0000-0000-0000C6930000}"/>
    <cellStyle name="Normal 30 2 2 7" xfId="37830" xr:uid="{00000000-0005-0000-0000-0000C7930000}"/>
    <cellStyle name="Normal 30 2 3" xfId="37831" xr:uid="{00000000-0005-0000-0000-0000C8930000}"/>
    <cellStyle name="Normal 30 2 3 2" xfId="37832" xr:uid="{00000000-0005-0000-0000-0000C9930000}"/>
    <cellStyle name="Normal 30 2 4" xfId="37833" xr:uid="{00000000-0005-0000-0000-0000CA930000}"/>
    <cellStyle name="Normal 30 2 4 2" xfId="37834" xr:uid="{00000000-0005-0000-0000-0000CB930000}"/>
    <cellStyle name="Normal 30 2 5" xfId="37835" xr:uid="{00000000-0005-0000-0000-0000CC930000}"/>
    <cellStyle name="Normal 30 2 5 2" xfId="37836" xr:uid="{00000000-0005-0000-0000-0000CD930000}"/>
    <cellStyle name="Normal 30 2 6" xfId="37837" xr:uid="{00000000-0005-0000-0000-0000CE930000}"/>
    <cellStyle name="Normal 30 2 6 2" xfId="37838" xr:uid="{00000000-0005-0000-0000-0000CF930000}"/>
    <cellStyle name="Normal 30 2 7" xfId="37839" xr:uid="{00000000-0005-0000-0000-0000D0930000}"/>
    <cellStyle name="Normal 30 2 7 2" xfId="37840" xr:uid="{00000000-0005-0000-0000-0000D1930000}"/>
    <cellStyle name="Normal 30 2 8" xfId="37841" xr:uid="{00000000-0005-0000-0000-0000D2930000}"/>
    <cellStyle name="Normal 30 2 9" xfId="37842" xr:uid="{00000000-0005-0000-0000-0000D3930000}"/>
    <cellStyle name="Normal 30 3" xfId="37843" xr:uid="{00000000-0005-0000-0000-0000D4930000}"/>
    <cellStyle name="Normal 30 3 10" xfId="37844" xr:uid="{00000000-0005-0000-0000-0000D5930000}"/>
    <cellStyle name="Normal 30 3 11" xfId="37845" xr:uid="{00000000-0005-0000-0000-0000D6930000}"/>
    <cellStyle name="Normal 30 3 2" xfId="37846" xr:uid="{00000000-0005-0000-0000-0000D7930000}"/>
    <cellStyle name="Normal 30 3 2 2" xfId="37847" xr:uid="{00000000-0005-0000-0000-0000D8930000}"/>
    <cellStyle name="Normal 30 3 2 2 2" xfId="37848" xr:uid="{00000000-0005-0000-0000-0000D9930000}"/>
    <cellStyle name="Normal 30 3 2 2 2 2" xfId="37849" xr:uid="{00000000-0005-0000-0000-0000DA930000}"/>
    <cellStyle name="Normal 30 3 2 2 2 2 2" xfId="37850" xr:uid="{00000000-0005-0000-0000-0000DB930000}"/>
    <cellStyle name="Normal 30 3 2 3" xfId="37851" xr:uid="{00000000-0005-0000-0000-0000DC930000}"/>
    <cellStyle name="Normal 30 3 2 4" xfId="37852" xr:uid="{00000000-0005-0000-0000-0000DD930000}"/>
    <cellStyle name="Normal 30 3 2 5" xfId="37853" xr:uid="{00000000-0005-0000-0000-0000DE930000}"/>
    <cellStyle name="Normal 30 3 2 6" xfId="37854" xr:uid="{00000000-0005-0000-0000-0000DF930000}"/>
    <cellStyle name="Normal 30 3 2 7" xfId="37855" xr:uid="{00000000-0005-0000-0000-0000E0930000}"/>
    <cellStyle name="Normal 30 3 3" xfId="37856" xr:uid="{00000000-0005-0000-0000-0000E1930000}"/>
    <cellStyle name="Normal 30 3 3 2" xfId="37857" xr:uid="{00000000-0005-0000-0000-0000E2930000}"/>
    <cellStyle name="Normal 30 3 4" xfId="37858" xr:uid="{00000000-0005-0000-0000-0000E3930000}"/>
    <cellStyle name="Normal 30 3 4 2" xfId="37859" xr:uid="{00000000-0005-0000-0000-0000E4930000}"/>
    <cellStyle name="Normal 30 3 5" xfId="37860" xr:uid="{00000000-0005-0000-0000-0000E5930000}"/>
    <cellStyle name="Normal 30 3 5 2" xfId="37861" xr:uid="{00000000-0005-0000-0000-0000E6930000}"/>
    <cellStyle name="Normal 30 3 6" xfId="37862" xr:uid="{00000000-0005-0000-0000-0000E7930000}"/>
    <cellStyle name="Normal 30 3 6 2" xfId="37863" xr:uid="{00000000-0005-0000-0000-0000E8930000}"/>
    <cellStyle name="Normal 30 3 7" xfId="37864" xr:uid="{00000000-0005-0000-0000-0000E9930000}"/>
    <cellStyle name="Normal 30 3 7 2" xfId="37865" xr:uid="{00000000-0005-0000-0000-0000EA930000}"/>
    <cellStyle name="Normal 30 3 8" xfId="37866" xr:uid="{00000000-0005-0000-0000-0000EB930000}"/>
    <cellStyle name="Normal 30 3 9" xfId="37867" xr:uid="{00000000-0005-0000-0000-0000EC930000}"/>
    <cellStyle name="Normal 30 4" xfId="37868" xr:uid="{00000000-0005-0000-0000-0000ED930000}"/>
    <cellStyle name="Normal 30 4 10" xfId="37869" xr:uid="{00000000-0005-0000-0000-0000EE930000}"/>
    <cellStyle name="Normal 30 4 11" xfId="37870" xr:uid="{00000000-0005-0000-0000-0000EF930000}"/>
    <cellStyle name="Normal 30 4 2" xfId="37871" xr:uid="{00000000-0005-0000-0000-0000F0930000}"/>
    <cellStyle name="Normal 30 4 2 2" xfId="37872" xr:uid="{00000000-0005-0000-0000-0000F1930000}"/>
    <cellStyle name="Normal 30 4 2 2 2" xfId="37873" xr:uid="{00000000-0005-0000-0000-0000F2930000}"/>
    <cellStyle name="Normal 30 4 2 2 2 2" xfId="37874" xr:uid="{00000000-0005-0000-0000-0000F3930000}"/>
    <cellStyle name="Normal 30 4 2 2 2 2 2" xfId="37875" xr:uid="{00000000-0005-0000-0000-0000F4930000}"/>
    <cellStyle name="Normal 30 4 2 2 3" xfId="37876" xr:uid="{00000000-0005-0000-0000-0000F5930000}"/>
    <cellStyle name="Normal 30 4 2 3" xfId="37877" xr:uid="{00000000-0005-0000-0000-0000F6930000}"/>
    <cellStyle name="Normal 30 4 2 4" xfId="37878" xr:uid="{00000000-0005-0000-0000-0000F7930000}"/>
    <cellStyle name="Normal 30 4 2 5" xfId="37879" xr:uid="{00000000-0005-0000-0000-0000F8930000}"/>
    <cellStyle name="Normal 30 4 2 6" xfId="37880" xr:uid="{00000000-0005-0000-0000-0000F9930000}"/>
    <cellStyle name="Normal 30 4 2 7" xfId="37881" xr:uid="{00000000-0005-0000-0000-0000FA930000}"/>
    <cellStyle name="Normal 30 4 3" xfId="37882" xr:uid="{00000000-0005-0000-0000-0000FB930000}"/>
    <cellStyle name="Normal 30 4 3 2" xfId="37883" xr:uid="{00000000-0005-0000-0000-0000FC930000}"/>
    <cellStyle name="Normal 30 4 4" xfId="37884" xr:uid="{00000000-0005-0000-0000-0000FD930000}"/>
    <cellStyle name="Normal 30 4 4 2" xfId="37885" xr:uid="{00000000-0005-0000-0000-0000FE930000}"/>
    <cellStyle name="Normal 30 4 5" xfId="37886" xr:uid="{00000000-0005-0000-0000-0000FF930000}"/>
    <cellStyle name="Normal 30 4 5 2" xfId="37887" xr:uid="{00000000-0005-0000-0000-000000940000}"/>
    <cellStyle name="Normal 30 4 6" xfId="37888" xr:uid="{00000000-0005-0000-0000-000001940000}"/>
    <cellStyle name="Normal 30 4 6 2" xfId="37889" xr:uid="{00000000-0005-0000-0000-000002940000}"/>
    <cellStyle name="Normal 30 4 7" xfId="37890" xr:uid="{00000000-0005-0000-0000-000003940000}"/>
    <cellStyle name="Normal 30 4 7 2" xfId="37891" xr:uid="{00000000-0005-0000-0000-000004940000}"/>
    <cellStyle name="Normal 30 4 8" xfId="37892" xr:uid="{00000000-0005-0000-0000-000005940000}"/>
    <cellStyle name="Normal 30 4 9" xfId="37893" xr:uid="{00000000-0005-0000-0000-000006940000}"/>
    <cellStyle name="Normal 30 5" xfId="37894" xr:uid="{00000000-0005-0000-0000-000007940000}"/>
    <cellStyle name="Normal 30 5 2" xfId="37895" xr:uid="{00000000-0005-0000-0000-000008940000}"/>
    <cellStyle name="Normal 30 5 2 2" xfId="37896" xr:uid="{00000000-0005-0000-0000-000009940000}"/>
    <cellStyle name="Normal 30 5 2 3" xfId="37897" xr:uid="{00000000-0005-0000-0000-00000A940000}"/>
    <cellStyle name="Normal 30 5 3" xfId="37898" xr:uid="{00000000-0005-0000-0000-00000B940000}"/>
    <cellStyle name="Normal 30 5 4" xfId="37899" xr:uid="{00000000-0005-0000-0000-00000C940000}"/>
    <cellStyle name="Normal 30 5 5" xfId="37900" xr:uid="{00000000-0005-0000-0000-00000D940000}"/>
    <cellStyle name="Normal 30 5 6" xfId="37901" xr:uid="{00000000-0005-0000-0000-00000E940000}"/>
    <cellStyle name="Normal 30 6" xfId="37902" xr:uid="{00000000-0005-0000-0000-00000F940000}"/>
    <cellStyle name="Normal 30 6 2" xfId="37903" xr:uid="{00000000-0005-0000-0000-000010940000}"/>
    <cellStyle name="Normal 30 6 2 2" xfId="37904" xr:uid="{00000000-0005-0000-0000-000011940000}"/>
    <cellStyle name="Normal 30 6 2 2 2" xfId="37905" xr:uid="{00000000-0005-0000-0000-000012940000}"/>
    <cellStyle name="Normal 30 6 2 2 2 2" xfId="37906" xr:uid="{00000000-0005-0000-0000-000013940000}"/>
    <cellStyle name="Normal 30 6 2 3" xfId="37907" xr:uid="{00000000-0005-0000-0000-000014940000}"/>
    <cellStyle name="Normal 30 6 3" xfId="37908" xr:uid="{00000000-0005-0000-0000-000015940000}"/>
    <cellStyle name="Normal 30 6 4" xfId="37909" xr:uid="{00000000-0005-0000-0000-000016940000}"/>
    <cellStyle name="Normal 30 6 5" xfId="37910" xr:uid="{00000000-0005-0000-0000-000017940000}"/>
    <cellStyle name="Normal 30 6 6" xfId="37911" xr:uid="{00000000-0005-0000-0000-000018940000}"/>
    <cellStyle name="Normal 30 6 7" xfId="37912" xr:uid="{00000000-0005-0000-0000-000019940000}"/>
    <cellStyle name="Normal 30 7" xfId="37913" xr:uid="{00000000-0005-0000-0000-00001A940000}"/>
    <cellStyle name="Normal 30 7 2" xfId="37914" xr:uid="{00000000-0005-0000-0000-00001B940000}"/>
    <cellStyle name="Normal 30 8" xfId="37915" xr:uid="{00000000-0005-0000-0000-00001C940000}"/>
    <cellStyle name="Normal 30 8 2" xfId="37916" xr:uid="{00000000-0005-0000-0000-00001D940000}"/>
    <cellStyle name="Normal 30 9" xfId="37917" xr:uid="{00000000-0005-0000-0000-00001E940000}"/>
    <cellStyle name="Normal 30 9 2" xfId="37918" xr:uid="{00000000-0005-0000-0000-00001F940000}"/>
    <cellStyle name="Normal 31" xfId="37919" xr:uid="{00000000-0005-0000-0000-000020940000}"/>
    <cellStyle name="Normal 31 10" xfId="37920" xr:uid="{00000000-0005-0000-0000-000021940000}"/>
    <cellStyle name="Normal 31 10 2" xfId="37921" xr:uid="{00000000-0005-0000-0000-000022940000}"/>
    <cellStyle name="Normal 31 11" xfId="37922" xr:uid="{00000000-0005-0000-0000-000023940000}"/>
    <cellStyle name="Normal 31 11 2" xfId="37923" xr:uid="{00000000-0005-0000-0000-000024940000}"/>
    <cellStyle name="Normal 31 12" xfId="37924" xr:uid="{00000000-0005-0000-0000-000025940000}"/>
    <cellStyle name="Normal 31 12 2" xfId="37925" xr:uid="{00000000-0005-0000-0000-000026940000}"/>
    <cellStyle name="Normal 31 12 3" xfId="37926" xr:uid="{00000000-0005-0000-0000-000027940000}"/>
    <cellStyle name="Normal 31 12 4" xfId="37927" xr:uid="{00000000-0005-0000-0000-000028940000}"/>
    <cellStyle name="Normal 31 13" xfId="37928" xr:uid="{00000000-0005-0000-0000-000029940000}"/>
    <cellStyle name="Normal 31 13 2" xfId="37929" xr:uid="{00000000-0005-0000-0000-00002A940000}"/>
    <cellStyle name="Normal 31 13 3" xfId="37930" xr:uid="{00000000-0005-0000-0000-00002B940000}"/>
    <cellStyle name="Normal 31 13 4" xfId="37931" xr:uid="{00000000-0005-0000-0000-00002C940000}"/>
    <cellStyle name="Normal 31 14" xfId="37932" xr:uid="{00000000-0005-0000-0000-00002D940000}"/>
    <cellStyle name="Normal 31 14 2" xfId="37933" xr:uid="{00000000-0005-0000-0000-00002E940000}"/>
    <cellStyle name="Normal 31 14 3" xfId="37934" xr:uid="{00000000-0005-0000-0000-00002F940000}"/>
    <cellStyle name="Normal 31 14 4" xfId="37935" xr:uid="{00000000-0005-0000-0000-000030940000}"/>
    <cellStyle name="Normal 31 15" xfId="37936" xr:uid="{00000000-0005-0000-0000-000031940000}"/>
    <cellStyle name="Normal 31 15 2" xfId="37937" xr:uid="{00000000-0005-0000-0000-000032940000}"/>
    <cellStyle name="Normal 31 15 3" xfId="37938" xr:uid="{00000000-0005-0000-0000-000033940000}"/>
    <cellStyle name="Normal 31 15 4" xfId="37939" xr:uid="{00000000-0005-0000-0000-000034940000}"/>
    <cellStyle name="Normal 31 16" xfId="37940" xr:uid="{00000000-0005-0000-0000-000035940000}"/>
    <cellStyle name="Normal 31 16 2" xfId="37941" xr:uid="{00000000-0005-0000-0000-000036940000}"/>
    <cellStyle name="Normal 31 16 3" xfId="37942" xr:uid="{00000000-0005-0000-0000-000037940000}"/>
    <cellStyle name="Normal 31 16 4" xfId="37943" xr:uid="{00000000-0005-0000-0000-000038940000}"/>
    <cellStyle name="Normal 31 17" xfId="37944" xr:uid="{00000000-0005-0000-0000-000039940000}"/>
    <cellStyle name="Normal 31 18" xfId="37945" xr:uid="{00000000-0005-0000-0000-00003A940000}"/>
    <cellStyle name="Normal 31 2" xfId="37946" xr:uid="{00000000-0005-0000-0000-00003B940000}"/>
    <cellStyle name="Normal 31 2 10" xfId="37947" xr:uid="{00000000-0005-0000-0000-00003C940000}"/>
    <cellStyle name="Normal 31 2 11" xfId="37948" xr:uid="{00000000-0005-0000-0000-00003D940000}"/>
    <cellStyle name="Normal 31 2 2" xfId="37949" xr:uid="{00000000-0005-0000-0000-00003E940000}"/>
    <cellStyle name="Normal 31 2 2 2" xfId="37950" xr:uid="{00000000-0005-0000-0000-00003F940000}"/>
    <cellStyle name="Normal 31 2 2 2 2" xfId="37951" xr:uid="{00000000-0005-0000-0000-000040940000}"/>
    <cellStyle name="Normal 31 2 2 2 2 2" xfId="37952" xr:uid="{00000000-0005-0000-0000-000041940000}"/>
    <cellStyle name="Normal 31 2 2 2 2 2 2" xfId="37953" xr:uid="{00000000-0005-0000-0000-000042940000}"/>
    <cellStyle name="Normal 31 2 2 2 3" xfId="37954" xr:uid="{00000000-0005-0000-0000-000043940000}"/>
    <cellStyle name="Normal 31 2 2 3" xfId="37955" xr:uid="{00000000-0005-0000-0000-000044940000}"/>
    <cellStyle name="Normal 31 2 2 4" xfId="37956" xr:uid="{00000000-0005-0000-0000-000045940000}"/>
    <cellStyle name="Normal 31 2 2 5" xfId="37957" xr:uid="{00000000-0005-0000-0000-000046940000}"/>
    <cellStyle name="Normal 31 2 2 6" xfId="37958" xr:uid="{00000000-0005-0000-0000-000047940000}"/>
    <cellStyle name="Normal 31 2 2 7" xfId="37959" xr:uid="{00000000-0005-0000-0000-000048940000}"/>
    <cellStyle name="Normal 31 2 3" xfId="37960" xr:uid="{00000000-0005-0000-0000-000049940000}"/>
    <cellStyle name="Normal 31 2 3 2" xfId="37961" xr:uid="{00000000-0005-0000-0000-00004A940000}"/>
    <cellStyle name="Normal 31 2 4" xfId="37962" xr:uid="{00000000-0005-0000-0000-00004B940000}"/>
    <cellStyle name="Normal 31 2 4 2" xfId="37963" xr:uid="{00000000-0005-0000-0000-00004C940000}"/>
    <cellStyle name="Normal 31 2 5" xfId="37964" xr:uid="{00000000-0005-0000-0000-00004D940000}"/>
    <cellStyle name="Normal 31 2 5 2" xfId="37965" xr:uid="{00000000-0005-0000-0000-00004E940000}"/>
    <cellStyle name="Normal 31 2 6" xfId="37966" xr:uid="{00000000-0005-0000-0000-00004F940000}"/>
    <cellStyle name="Normal 31 2 6 2" xfId="37967" xr:uid="{00000000-0005-0000-0000-000050940000}"/>
    <cellStyle name="Normal 31 2 7" xfId="37968" xr:uid="{00000000-0005-0000-0000-000051940000}"/>
    <cellStyle name="Normal 31 2 7 2" xfId="37969" xr:uid="{00000000-0005-0000-0000-000052940000}"/>
    <cellStyle name="Normal 31 2 8" xfId="37970" xr:uid="{00000000-0005-0000-0000-000053940000}"/>
    <cellStyle name="Normal 31 2 9" xfId="37971" xr:uid="{00000000-0005-0000-0000-000054940000}"/>
    <cellStyle name="Normal 31 3" xfId="37972" xr:uid="{00000000-0005-0000-0000-000055940000}"/>
    <cellStyle name="Normal 31 3 10" xfId="37973" xr:uid="{00000000-0005-0000-0000-000056940000}"/>
    <cellStyle name="Normal 31 3 11" xfId="37974" xr:uid="{00000000-0005-0000-0000-000057940000}"/>
    <cellStyle name="Normal 31 3 2" xfId="37975" xr:uid="{00000000-0005-0000-0000-000058940000}"/>
    <cellStyle name="Normal 31 3 2 2" xfId="37976" xr:uid="{00000000-0005-0000-0000-000059940000}"/>
    <cellStyle name="Normal 31 3 2 2 2" xfId="37977" xr:uid="{00000000-0005-0000-0000-00005A940000}"/>
    <cellStyle name="Normal 31 3 2 2 2 2" xfId="37978" xr:uid="{00000000-0005-0000-0000-00005B940000}"/>
    <cellStyle name="Normal 31 3 2 2 2 2 2" xfId="37979" xr:uid="{00000000-0005-0000-0000-00005C940000}"/>
    <cellStyle name="Normal 31 3 2 3" xfId="37980" xr:uid="{00000000-0005-0000-0000-00005D940000}"/>
    <cellStyle name="Normal 31 3 2 4" xfId="37981" xr:uid="{00000000-0005-0000-0000-00005E940000}"/>
    <cellStyle name="Normal 31 3 2 5" xfId="37982" xr:uid="{00000000-0005-0000-0000-00005F940000}"/>
    <cellStyle name="Normal 31 3 2 6" xfId="37983" xr:uid="{00000000-0005-0000-0000-000060940000}"/>
    <cellStyle name="Normal 31 3 2 7" xfId="37984" xr:uid="{00000000-0005-0000-0000-000061940000}"/>
    <cellStyle name="Normal 31 3 3" xfId="37985" xr:uid="{00000000-0005-0000-0000-000062940000}"/>
    <cellStyle name="Normal 31 3 3 2" xfId="37986" xr:uid="{00000000-0005-0000-0000-000063940000}"/>
    <cellStyle name="Normal 31 3 4" xfId="37987" xr:uid="{00000000-0005-0000-0000-000064940000}"/>
    <cellStyle name="Normal 31 3 4 2" xfId="37988" xr:uid="{00000000-0005-0000-0000-000065940000}"/>
    <cellStyle name="Normal 31 3 5" xfId="37989" xr:uid="{00000000-0005-0000-0000-000066940000}"/>
    <cellStyle name="Normal 31 3 5 2" xfId="37990" xr:uid="{00000000-0005-0000-0000-000067940000}"/>
    <cellStyle name="Normal 31 3 6" xfId="37991" xr:uid="{00000000-0005-0000-0000-000068940000}"/>
    <cellStyle name="Normal 31 3 6 2" xfId="37992" xr:uid="{00000000-0005-0000-0000-000069940000}"/>
    <cellStyle name="Normal 31 3 7" xfId="37993" xr:uid="{00000000-0005-0000-0000-00006A940000}"/>
    <cellStyle name="Normal 31 3 7 2" xfId="37994" xr:uid="{00000000-0005-0000-0000-00006B940000}"/>
    <cellStyle name="Normal 31 3 8" xfId="37995" xr:uid="{00000000-0005-0000-0000-00006C940000}"/>
    <cellStyle name="Normal 31 3 9" xfId="37996" xr:uid="{00000000-0005-0000-0000-00006D940000}"/>
    <cellStyle name="Normal 31 4" xfId="37997" xr:uid="{00000000-0005-0000-0000-00006E940000}"/>
    <cellStyle name="Normal 31 4 10" xfId="37998" xr:uid="{00000000-0005-0000-0000-00006F940000}"/>
    <cellStyle name="Normal 31 4 11" xfId="37999" xr:uid="{00000000-0005-0000-0000-000070940000}"/>
    <cellStyle name="Normal 31 4 2" xfId="38000" xr:uid="{00000000-0005-0000-0000-000071940000}"/>
    <cellStyle name="Normal 31 4 2 2" xfId="38001" xr:uid="{00000000-0005-0000-0000-000072940000}"/>
    <cellStyle name="Normal 31 4 2 2 2" xfId="38002" xr:uid="{00000000-0005-0000-0000-000073940000}"/>
    <cellStyle name="Normal 31 4 2 2 2 2" xfId="38003" xr:uid="{00000000-0005-0000-0000-000074940000}"/>
    <cellStyle name="Normal 31 4 2 2 2 2 2" xfId="38004" xr:uid="{00000000-0005-0000-0000-000075940000}"/>
    <cellStyle name="Normal 31 4 2 3" xfId="38005" xr:uid="{00000000-0005-0000-0000-000076940000}"/>
    <cellStyle name="Normal 31 4 2 4" xfId="38006" xr:uid="{00000000-0005-0000-0000-000077940000}"/>
    <cellStyle name="Normal 31 4 2 5" xfId="38007" xr:uid="{00000000-0005-0000-0000-000078940000}"/>
    <cellStyle name="Normal 31 4 2 6" xfId="38008" xr:uid="{00000000-0005-0000-0000-000079940000}"/>
    <cellStyle name="Normal 31 4 2 7" xfId="38009" xr:uid="{00000000-0005-0000-0000-00007A940000}"/>
    <cellStyle name="Normal 31 4 3" xfId="38010" xr:uid="{00000000-0005-0000-0000-00007B940000}"/>
    <cellStyle name="Normal 31 4 3 2" xfId="38011" xr:uid="{00000000-0005-0000-0000-00007C940000}"/>
    <cellStyle name="Normal 31 4 4" xfId="38012" xr:uid="{00000000-0005-0000-0000-00007D940000}"/>
    <cellStyle name="Normal 31 4 4 2" xfId="38013" xr:uid="{00000000-0005-0000-0000-00007E940000}"/>
    <cellStyle name="Normal 31 4 5" xfId="38014" xr:uid="{00000000-0005-0000-0000-00007F940000}"/>
    <cellStyle name="Normal 31 4 5 2" xfId="38015" xr:uid="{00000000-0005-0000-0000-000080940000}"/>
    <cellStyle name="Normal 31 4 6" xfId="38016" xr:uid="{00000000-0005-0000-0000-000081940000}"/>
    <cellStyle name="Normal 31 4 6 2" xfId="38017" xr:uid="{00000000-0005-0000-0000-000082940000}"/>
    <cellStyle name="Normal 31 4 7" xfId="38018" xr:uid="{00000000-0005-0000-0000-000083940000}"/>
    <cellStyle name="Normal 31 4 7 2" xfId="38019" xr:uid="{00000000-0005-0000-0000-000084940000}"/>
    <cellStyle name="Normal 31 4 8" xfId="38020" xr:uid="{00000000-0005-0000-0000-000085940000}"/>
    <cellStyle name="Normal 31 4 9" xfId="38021" xr:uid="{00000000-0005-0000-0000-000086940000}"/>
    <cellStyle name="Normal 31 5" xfId="38022" xr:uid="{00000000-0005-0000-0000-000087940000}"/>
    <cellStyle name="Normal 31 5 2" xfId="38023" xr:uid="{00000000-0005-0000-0000-000088940000}"/>
    <cellStyle name="Normal 31 5 2 2" xfId="38024" xr:uid="{00000000-0005-0000-0000-000089940000}"/>
    <cellStyle name="Normal 31 5 2 3" xfId="38025" xr:uid="{00000000-0005-0000-0000-00008A940000}"/>
    <cellStyle name="Normal 31 5 3" xfId="38026" xr:uid="{00000000-0005-0000-0000-00008B940000}"/>
    <cellStyle name="Normal 31 5 4" xfId="38027" xr:uid="{00000000-0005-0000-0000-00008C940000}"/>
    <cellStyle name="Normal 31 5 5" xfId="38028" xr:uid="{00000000-0005-0000-0000-00008D940000}"/>
    <cellStyle name="Normal 31 5 6" xfId="38029" xr:uid="{00000000-0005-0000-0000-00008E940000}"/>
    <cellStyle name="Normal 31 6" xfId="38030" xr:uid="{00000000-0005-0000-0000-00008F940000}"/>
    <cellStyle name="Normal 31 6 2" xfId="38031" xr:uid="{00000000-0005-0000-0000-000090940000}"/>
    <cellStyle name="Normal 31 6 2 2" xfId="38032" xr:uid="{00000000-0005-0000-0000-000091940000}"/>
    <cellStyle name="Normal 31 6 2 2 2" xfId="38033" xr:uid="{00000000-0005-0000-0000-000092940000}"/>
    <cellStyle name="Normal 31 6 2 2 2 2" xfId="38034" xr:uid="{00000000-0005-0000-0000-000093940000}"/>
    <cellStyle name="Normal 31 6 2 3" xfId="38035" xr:uid="{00000000-0005-0000-0000-000094940000}"/>
    <cellStyle name="Normal 31 6 3" xfId="38036" xr:uid="{00000000-0005-0000-0000-000095940000}"/>
    <cellStyle name="Normal 31 6 4" xfId="38037" xr:uid="{00000000-0005-0000-0000-000096940000}"/>
    <cellStyle name="Normal 31 6 5" xfId="38038" xr:uid="{00000000-0005-0000-0000-000097940000}"/>
    <cellStyle name="Normal 31 6 6" xfId="38039" xr:uid="{00000000-0005-0000-0000-000098940000}"/>
    <cellStyle name="Normal 31 6 7" xfId="38040" xr:uid="{00000000-0005-0000-0000-000099940000}"/>
    <cellStyle name="Normal 31 7" xfId="38041" xr:uid="{00000000-0005-0000-0000-00009A940000}"/>
    <cellStyle name="Normal 31 7 2" xfId="38042" xr:uid="{00000000-0005-0000-0000-00009B940000}"/>
    <cellStyle name="Normal 31 8" xfId="38043" xr:uid="{00000000-0005-0000-0000-00009C940000}"/>
    <cellStyle name="Normal 31 8 2" xfId="38044" xr:uid="{00000000-0005-0000-0000-00009D940000}"/>
    <cellStyle name="Normal 31 9" xfId="38045" xr:uid="{00000000-0005-0000-0000-00009E940000}"/>
    <cellStyle name="Normal 31 9 2" xfId="38046" xr:uid="{00000000-0005-0000-0000-00009F940000}"/>
    <cellStyle name="Normal 32" xfId="38047" xr:uid="{00000000-0005-0000-0000-0000A0940000}"/>
    <cellStyle name="Normal 32 10" xfId="38048" xr:uid="{00000000-0005-0000-0000-0000A1940000}"/>
    <cellStyle name="Normal 32 10 2" xfId="38049" xr:uid="{00000000-0005-0000-0000-0000A2940000}"/>
    <cellStyle name="Normal 32 11" xfId="38050" xr:uid="{00000000-0005-0000-0000-0000A3940000}"/>
    <cellStyle name="Normal 32 11 2" xfId="38051" xr:uid="{00000000-0005-0000-0000-0000A4940000}"/>
    <cellStyle name="Normal 32 12" xfId="38052" xr:uid="{00000000-0005-0000-0000-0000A5940000}"/>
    <cellStyle name="Normal 32 12 2" xfId="38053" xr:uid="{00000000-0005-0000-0000-0000A6940000}"/>
    <cellStyle name="Normal 32 12 3" xfId="38054" xr:uid="{00000000-0005-0000-0000-0000A7940000}"/>
    <cellStyle name="Normal 32 12 4" xfId="38055" xr:uid="{00000000-0005-0000-0000-0000A8940000}"/>
    <cellStyle name="Normal 32 13" xfId="38056" xr:uid="{00000000-0005-0000-0000-0000A9940000}"/>
    <cellStyle name="Normal 32 13 2" xfId="38057" xr:uid="{00000000-0005-0000-0000-0000AA940000}"/>
    <cellStyle name="Normal 32 13 3" xfId="38058" xr:uid="{00000000-0005-0000-0000-0000AB940000}"/>
    <cellStyle name="Normal 32 13 4" xfId="38059" xr:uid="{00000000-0005-0000-0000-0000AC940000}"/>
    <cellStyle name="Normal 32 14" xfId="38060" xr:uid="{00000000-0005-0000-0000-0000AD940000}"/>
    <cellStyle name="Normal 32 14 2" xfId="38061" xr:uid="{00000000-0005-0000-0000-0000AE940000}"/>
    <cellStyle name="Normal 32 14 3" xfId="38062" xr:uid="{00000000-0005-0000-0000-0000AF940000}"/>
    <cellStyle name="Normal 32 14 4" xfId="38063" xr:uid="{00000000-0005-0000-0000-0000B0940000}"/>
    <cellStyle name="Normal 32 15" xfId="38064" xr:uid="{00000000-0005-0000-0000-0000B1940000}"/>
    <cellStyle name="Normal 32 15 2" xfId="38065" xr:uid="{00000000-0005-0000-0000-0000B2940000}"/>
    <cellStyle name="Normal 32 15 3" xfId="38066" xr:uid="{00000000-0005-0000-0000-0000B3940000}"/>
    <cellStyle name="Normal 32 15 4" xfId="38067" xr:uid="{00000000-0005-0000-0000-0000B4940000}"/>
    <cellStyle name="Normal 32 16" xfId="38068" xr:uid="{00000000-0005-0000-0000-0000B5940000}"/>
    <cellStyle name="Normal 32 16 2" xfId="38069" xr:uid="{00000000-0005-0000-0000-0000B6940000}"/>
    <cellStyle name="Normal 32 16 3" xfId="38070" xr:uid="{00000000-0005-0000-0000-0000B7940000}"/>
    <cellStyle name="Normal 32 16 4" xfId="38071" xr:uid="{00000000-0005-0000-0000-0000B8940000}"/>
    <cellStyle name="Normal 32 17" xfId="38072" xr:uid="{00000000-0005-0000-0000-0000B9940000}"/>
    <cellStyle name="Normal 32 18" xfId="38073" xr:uid="{00000000-0005-0000-0000-0000BA940000}"/>
    <cellStyle name="Normal 32 2" xfId="38074" xr:uid="{00000000-0005-0000-0000-0000BB940000}"/>
    <cellStyle name="Normal 32 2 10" xfId="38075" xr:uid="{00000000-0005-0000-0000-0000BC940000}"/>
    <cellStyle name="Normal 32 2 11" xfId="38076" xr:uid="{00000000-0005-0000-0000-0000BD940000}"/>
    <cellStyle name="Normal 32 2 2" xfId="38077" xr:uid="{00000000-0005-0000-0000-0000BE940000}"/>
    <cellStyle name="Normal 32 2 2 2" xfId="38078" xr:uid="{00000000-0005-0000-0000-0000BF940000}"/>
    <cellStyle name="Normal 32 2 2 2 2" xfId="38079" xr:uid="{00000000-0005-0000-0000-0000C0940000}"/>
    <cellStyle name="Normal 32 2 2 2 2 2" xfId="38080" xr:uid="{00000000-0005-0000-0000-0000C1940000}"/>
    <cellStyle name="Normal 32 2 2 2 2 2 2" xfId="38081" xr:uid="{00000000-0005-0000-0000-0000C2940000}"/>
    <cellStyle name="Normal 32 2 2 2 3" xfId="38082" xr:uid="{00000000-0005-0000-0000-0000C3940000}"/>
    <cellStyle name="Normal 32 2 2 3" xfId="38083" xr:uid="{00000000-0005-0000-0000-0000C4940000}"/>
    <cellStyle name="Normal 32 2 2 4" xfId="38084" xr:uid="{00000000-0005-0000-0000-0000C5940000}"/>
    <cellStyle name="Normal 32 2 2 5" xfId="38085" xr:uid="{00000000-0005-0000-0000-0000C6940000}"/>
    <cellStyle name="Normal 32 2 2 6" xfId="38086" xr:uid="{00000000-0005-0000-0000-0000C7940000}"/>
    <cellStyle name="Normal 32 2 2 7" xfId="38087" xr:uid="{00000000-0005-0000-0000-0000C8940000}"/>
    <cellStyle name="Normal 32 2 3" xfId="38088" xr:uid="{00000000-0005-0000-0000-0000C9940000}"/>
    <cellStyle name="Normal 32 2 3 2" xfId="38089" xr:uid="{00000000-0005-0000-0000-0000CA940000}"/>
    <cellStyle name="Normal 32 2 4" xfId="38090" xr:uid="{00000000-0005-0000-0000-0000CB940000}"/>
    <cellStyle name="Normal 32 2 4 2" xfId="38091" xr:uid="{00000000-0005-0000-0000-0000CC940000}"/>
    <cellStyle name="Normal 32 2 5" xfId="38092" xr:uid="{00000000-0005-0000-0000-0000CD940000}"/>
    <cellStyle name="Normal 32 2 5 2" xfId="38093" xr:uid="{00000000-0005-0000-0000-0000CE940000}"/>
    <cellStyle name="Normal 32 2 6" xfId="38094" xr:uid="{00000000-0005-0000-0000-0000CF940000}"/>
    <cellStyle name="Normal 32 2 6 2" xfId="38095" xr:uid="{00000000-0005-0000-0000-0000D0940000}"/>
    <cellStyle name="Normal 32 2 7" xfId="38096" xr:uid="{00000000-0005-0000-0000-0000D1940000}"/>
    <cellStyle name="Normal 32 2 7 2" xfId="38097" xr:uid="{00000000-0005-0000-0000-0000D2940000}"/>
    <cellStyle name="Normal 32 2 8" xfId="38098" xr:uid="{00000000-0005-0000-0000-0000D3940000}"/>
    <cellStyle name="Normal 32 2 9" xfId="38099" xr:uid="{00000000-0005-0000-0000-0000D4940000}"/>
    <cellStyle name="Normal 32 3" xfId="38100" xr:uid="{00000000-0005-0000-0000-0000D5940000}"/>
    <cellStyle name="Normal 32 3 10" xfId="38101" xr:uid="{00000000-0005-0000-0000-0000D6940000}"/>
    <cellStyle name="Normal 32 3 11" xfId="38102" xr:uid="{00000000-0005-0000-0000-0000D7940000}"/>
    <cellStyle name="Normal 32 3 2" xfId="38103" xr:uid="{00000000-0005-0000-0000-0000D8940000}"/>
    <cellStyle name="Normal 32 3 2 2" xfId="38104" xr:uid="{00000000-0005-0000-0000-0000D9940000}"/>
    <cellStyle name="Normal 32 3 2 2 2" xfId="38105" xr:uid="{00000000-0005-0000-0000-0000DA940000}"/>
    <cellStyle name="Normal 32 3 2 2 2 2" xfId="38106" xr:uid="{00000000-0005-0000-0000-0000DB940000}"/>
    <cellStyle name="Normal 32 3 2 2 2 2 2" xfId="38107" xr:uid="{00000000-0005-0000-0000-0000DC940000}"/>
    <cellStyle name="Normal 32 3 2 3" xfId="38108" xr:uid="{00000000-0005-0000-0000-0000DD940000}"/>
    <cellStyle name="Normal 32 3 2 4" xfId="38109" xr:uid="{00000000-0005-0000-0000-0000DE940000}"/>
    <cellStyle name="Normal 32 3 2 5" xfId="38110" xr:uid="{00000000-0005-0000-0000-0000DF940000}"/>
    <cellStyle name="Normal 32 3 2 6" xfId="38111" xr:uid="{00000000-0005-0000-0000-0000E0940000}"/>
    <cellStyle name="Normal 32 3 2 7" xfId="38112" xr:uid="{00000000-0005-0000-0000-0000E1940000}"/>
    <cellStyle name="Normal 32 3 3" xfId="38113" xr:uid="{00000000-0005-0000-0000-0000E2940000}"/>
    <cellStyle name="Normal 32 3 3 2" xfId="38114" xr:uid="{00000000-0005-0000-0000-0000E3940000}"/>
    <cellStyle name="Normal 32 3 4" xfId="38115" xr:uid="{00000000-0005-0000-0000-0000E4940000}"/>
    <cellStyle name="Normal 32 3 4 2" xfId="38116" xr:uid="{00000000-0005-0000-0000-0000E5940000}"/>
    <cellStyle name="Normal 32 3 5" xfId="38117" xr:uid="{00000000-0005-0000-0000-0000E6940000}"/>
    <cellStyle name="Normal 32 3 5 2" xfId="38118" xr:uid="{00000000-0005-0000-0000-0000E7940000}"/>
    <cellStyle name="Normal 32 3 6" xfId="38119" xr:uid="{00000000-0005-0000-0000-0000E8940000}"/>
    <cellStyle name="Normal 32 3 6 2" xfId="38120" xr:uid="{00000000-0005-0000-0000-0000E9940000}"/>
    <cellStyle name="Normal 32 3 7" xfId="38121" xr:uid="{00000000-0005-0000-0000-0000EA940000}"/>
    <cellStyle name="Normal 32 3 7 2" xfId="38122" xr:uid="{00000000-0005-0000-0000-0000EB940000}"/>
    <cellStyle name="Normal 32 3 8" xfId="38123" xr:uid="{00000000-0005-0000-0000-0000EC940000}"/>
    <cellStyle name="Normal 32 3 9" xfId="38124" xr:uid="{00000000-0005-0000-0000-0000ED940000}"/>
    <cellStyle name="Normal 32 4" xfId="38125" xr:uid="{00000000-0005-0000-0000-0000EE940000}"/>
    <cellStyle name="Normal 32 4 10" xfId="38126" xr:uid="{00000000-0005-0000-0000-0000EF940000}"/>
    <cellStyle name="Normal 32 4 11" xfId="38127" xr:uid="{00000000-0005-0000-0000-0000F0940000}"/>
    <cellStyle name="Normal 32 4 2" xfId="38128" xr:uid="{00000000-0005-0000-0000-0000F1940000}"/>
    <cellStyle name="Normal 32 4 2 2" xfId="38129" xr:uid="{00000000-0005-0000-0000-0000F2940000}"/>
    <cellStyle name="Normal 32 4 2 2 2" xfId="38130" xr:uid="{00000000-0005-0000-0000-0000F3940000}"/>
    <cellStyle name="Normal 32 4 2 2 2 2" xfId="38131" xr:uid="{00000000-0005-0000-0000-0000F4940000}"/>
    <cellStyle name="Normal 32 4 2 2 2 2 2" xfId="38132" xr:uid="{00000000-0005-0000-0000-0000F5940000}"/>
    <cellStyle name="Normal 32 4 2 3" xfId="38133" xr:uid="{00000000-0005-0000-0000-0000F6940000}"/>
    <cellStyle name="Normal 32 4 2 4" xfId="38134" xr:uid="{00000000-0005-0000-0000-0000F7940000}"/>
    <cellStyle name="Normal 32 4 2 5" xfId="38135" xr:uid="{00000000-0005-0000-0000-0000F8940000}"/>
    <cellStyle name="Normal 32 4 2 6" xfId="38136" xr:uid="{00000000-0005-0000-0000-0000F9940000}"/>
    <cellStyle name="Normal 32 4 2 7" xfId="38137" xr:uid="{00000000-0005-0000-0000-0000FA940000}"/>
    <cellStyle name="Normal 32 4 3" xfId="38138" xr:uid="{00000000-0005-0000-0000-0000FB940000}"/>
    <cellStyle name="Normal 32 4 3 2" xfId="38139" xr:uid="{00000000-0005-0000-0000-0000FC940000}"/>
    <cellStyle name="Normal 32 4 4" xfId="38140" xr:uid="{00000000-0005-0000-0000-0000FD940000}"/>
    <cellStyle name="Normal 32 4 4 2" xfId="38141" xr:uid="{00000000-0005-0000-0000-0000FE940000}"/>
    <cellStyle name="Normal 32 4 5" xfId="38142" xr:uid="{00000000-0005-0000-0000-0000FF940000}"/>
    <cellStyle name="Normal 32 4 5 2" xfId="38143" xr:uid="{00000000-0005-0000-0000-000000950000}"/>
    <cellStyle name="Normal 32 4 6" xfId="38144" xr:uid="{00000000-0005-0000-0000-000001950000}"/>
    <cellStyle name="Normal 32 4 6 2" xfId="38145" xr:uid="{00000000-0005-0000-0000-000002950000}"/>
    <cellStyle name="Normal 32 4 7" xfId="38146" xr:uid="{00000000-0005-0000-0000-000003950000}"/>
    <cellStyle name="Normal 32 4 7 2" xfId="38147" xr:uid="{00000000-0005-0000-0000-000004950000}"/>
    <cellStyle name="Normal 32 4 8" xfId="38148" xr:uid="{00000000-0005-0000-0000-000005950000}"/>
    <cellStyle name="Normal 32 4 9" xfId="38149" xr:uid="{00000000-0005-0000-0000-000006950000}"/>
    <cellStyle name="Normal 32 5" xfId="38150" xr:uid="{00000000-0005-0000-0000-000007950000}"/>
    <cellStyle name="Normal 32 5 2" xfId="38151" xr:uid="{00000000-0005-0000-0000-000008950000}"/>
    <cellStyle name="Normal 32 5 2 2" xfId="38152" xr:uid="{00000000-0005-0000-0000-000009950000}"/>
    <cellStyle name="Normal 32 5 2 3" xfId="38153" xr:uid="{00000000-0005-0000-0000-00000A950000}"/>
    <cellStyle name="Normal 32 5 3" xfId="38154" xr:uid="{00000000-0005-0000-0000-00000B950000}"/>
    <cellStyle name="Normal 32 5 4" xfId="38155" xr:uid="{00000000-0005-0000-0000-00000C950000}"/>
    <cellStyle name="Normal 32 5 5" xfId="38156" xr:uid="{00000000-0005-0000-0000-00000D950000}"/>
    <cellStyle name="Normal 32 5 6" xfId="38157" xr:uid="{00000000-0005-0000-0000-00000E950000}"/>
    <cellStyle name="Normal 32 6" xfId="38158" xr:uid="{00000000-0005-0000-0000-00000F950000}"/>
    <cellStyle name="Normal 32 6 2" xfId="38159" xr:uid="{00000000-0005-0000-0000-000010950000}"/>
    <cellStyle name="Normal 32 6 2 2" xfId="38160" xr:uid="{00000000-0005-0000-0000-000011950000}"/>
    <cellStyle name="Normal 32 6 2 2 2" xfId="38161" xr:uid="{00000000-0005-0000-0000-000012950000}"/>
    <cellStyle name="Normal 32 6 2 2 2 2" xfId="38162" xr:uid="{00000000-0005-0000-0000-000013950000}"/>
    <cellStyle name="Normal 32 6 2 3" xfId="38163" xr:uid="{00000000-0005-0000-0000-000014950000}"/>
    <cellStyle name="Normal 32 6 3" xfId="38164" xr:uid="{00000000-0005-0000-0000-000015950000}"/>
    <cellStyle name="Normal 32 6 4" xfId="38165" xr:uid="{00000000-0005-0000-0000-000016950000}"/>
    <cellStyle name="Normal 32 6 5" xfId="38166" xr:uid="{00000000-0005-0000-0000-000017950000}"/>
    <cellStyle name="Normal 32 6 6" xfId="38167" xr:uid="{00000000-0005-0000-0000-000018950000}"/>
    <cellStyle name="Normal 32 6 7" xfId="38168" xr:uid="{00000000-0005-0000-0000-000019950000}"/>
    <cellStyle name="Normal 32 7" xfId="38169" xr:uid="{00000000-0005-0000-0000-00001A950000}"/>
    <cellStyle name="Normal 32 7 2" xfId="38170" xr:uid="{00000000-0005-0000-0000-00001B950000}"/>
    <cellStyle name="Normal 32 8" xfId="38171" xr:uid="{00000000-0005-0000-0000-00001C950000}"/>
    <cellStyle name="Normal 32 8 2" xfId="38172" xr:uid="{00000000-0005-0000-0000-00001D950000}"/>
    <cellStyle name="Normal 32 9" xfId="38173" xr:uid="{00000000-0005-0000-0000-00001E950000}"/>
    <cellStyle name="Normal 32 9 2" xfId="38174" xr:uid="{00000000-0005-0000-0000-00001F950000}"/>
    <cellStyle name="Normal 33" xfId="38175" xr:uid="{00000000-0005-0000-0000-000020950000}"/>
    <cellStyle name="Normal 33 10" xfId="38176" xr:uid="{00000000-0005-0000-0000-000021950000}"/>
    <cellStyle name="Normal 33 10 2" xfId="38177" xr:uid="{00000000-0005-0000-0000-000022950000}"/>
    <cellStyle name="Normal 33 11" xfId="38178" xr:uid="{00000000-0005-0000-0000-000023950000}"/>
    <cellStyle name="Normal 33 11 2" xfId="38179" xr:uid="{00000000-0005-0000-0000-000024950000}"/>
    <cellStyle name="Normal 33 12" xfId="38180" xr:uid="{00000000-0005-0000-0000-000025950000}"/>
    <cellStyle name="Normal 33 12 2" xfId="38181" xr:uid="{00000000-0005-0000-0000-000026950000}"/>
    <cellStyle name="Normal 33 12 3" xfId="38182" xr:uid="{00000000-0005-0000-0000-000027950000}"/>
    <cellStyle name="Normal 33 12 4" xfId="38183" xr:uid="{00000000-0005-0000-0000-000028950000}"/>
    <cellStyle name="Normal 33 13" xfId="38184" xr:uid="{00000000-0005-0000-0000-000029950000}"/>
    <cellStyle name="Normal 33 13 2" xfId="38185" xr:uid="{00000000-0005-0000-0000-00002A950000}"/>
    <cellStyle name="Normal 33 13 3" xfId="38186" xr:uid="{00000000-0005-0000-0000-00002B950000}"/>
    <cellStyle name="Normal 33 13 4" xfId="38187" xr:uid="{00000000-0005-0000-0000-00002C950000}"/>
    <cellStyle name="Normal 33 14" xfId="38188" xr:uid="{00000000-0005-0000-0000-00002D950000}"/>
    <cellStyle name="Normal 33 14 2" xfId="38189" xr:uid="{00000000-0005-0000-0000-00002E950000}"/>
    <cellStyle name="Normal 33 14 3" xfId="38190" xr:uid="{00000000-0005-0000-0000-00002F950000}"/>
    <cellStyle name="Normal 33 14 4" xfId="38191" xr:uid="{00000000-0005-0000-0000-000030950000}"/>
    <cellStyle name="Normal 33 15" xfId="38192" xr:uid="{00000000-0005-0000-0000-000031950000}"/>
    <cellStyle name="Normal 33 15 2" xfId="38193" xr:uid="{00000000-0005-0000-0000-000032950000}"/>
    <cellStyle name="Normal 33 15 3" xfId="38194" xr:uid="{00000000-0005-0000-0000-000033950000}"/>
    <cellStyle name="Normal 33 15 4" xfId="38195" xr:uid="{00000000-0005-0000-0000-000034950000}"/>
    <cellStyle name="Normal 33 16" xfId="38196" xr:uid="{00000000-0005-0000-0000-000035950000}"/>
    <cellStyle name="Normal 33 16 2" xfId="38197" xr:uid="{00000000-0005-0000-0000-000036950000}"/>
    <cellStyle name="Normal 33 16 3" xfId="38198" xr:uid="{00000000-0005-0000-0000-000037950000}"/>
    <cellStyle name="Normal 33 16 4" xfId="38199" xr:uid="{00000000-0005-0000-0000-000038950000}"/>
    <cellStyle name="Normal 33 17" xfId="38200" xr:uid="{00000000-0005-0000-0000-000039950000}"/>
    <cellStyle name="Normal 33 17 2" xfId="38201" xr:uid="{00000000-0005-0000-0000-00003A950000}"/>
    <cellStyle name="Normal 33 18" xfId="38202" xr:uid="{00000000-0005-0000-0000-00003B950000}"/>
    <cellStyle name="Normal 33 18 2" xfId="38203" xr:uid="{00000000-0005-0000-0000-00003C950000}"/>
    <cellStyle name="Normal 33 19" xfId="38204" xr:uid="{00000000-0005-0000-0000-00003D950000}"/>
    <cellStyle name="Normal 33 19 2" xfId="38205" xr:uid="{00000000-0005-0000-0000-00003E950000}"/>
    <cellStyle name="Normal 33 2" xfId="38206" xr:uid="{00000000-0005-0000-0000-00003F950000}"/>
    <cellStyle name="Normal 33 2 10" xfId="38207" xr:uid="{00000000-0005-0000-0000-000040950000}"/>
    <cellStyle name="Normal 33 2 11" xfId="38208" xr:uid="{00000000-0005-0000-0000-000041950000}"/>
    <cellStyle name="Normal 33 2 2" xfId="38209" xr:uid="{00000000-0005-0000-0000-000042950000}"/>
    <cellStyle name="Normal 33 2 2 2" xfId="38210" xr:uid="{00000000-0005-0000-0000-000043950000}"/>
    <cellStyle name="Normal 33 2 2 2 2" xfId="38211" xr:uid="{00000000-0005-0000-0000-000044950000}"/>
    <cellStyle name="Normal 33 2 2 2 2 2" xfId="38212" xr:uid="{00000000-0005-0000-0000-000045950000}"/>
    <cellStyle name="Normal 33 2 2 2 2 2 2" xfId="38213" xr:uid="{00000000-0005-0000-0000-000046950000}"/>
    <cellStyle name="Normal 33 2 2 3" xfId="38214" xr:uid="{00000000-0005-0000-0000-000047950000}"/>
    <cellStyle name="Normal 33 2 2 4" xfId="38215" xr:uid="{00000000-0005-0000-0000-000048950000}"/>
    <cellStyle name="Normal 33 2 2 5" xfId="38216" xr:uid="{00000000-0005-0000-0000-000049950000}"/>
    <cellStyle name="Normal 33 2 2 6" xfId="38217" xr:uid="{00000000-0005-0000-0000-00004A950000}"/>
    <cellStyle name="Normal 33 2 2 7" xfId="38218" xr:uid="{00000000-0005-0000-0000-00004B950000}"/>
    <cellStyle name="Normal 33 2 3" xfId="38219" xr:uid="{00000000-0005-0000-0000-00004C950000}"/>
    <cellStyle name="Normal 33 2 3 2" xfId="38220" xr:uid="{00000000-0005-0000-0000-00004D950000}"/>
    <cellStyle name="Normal 33 2 4" xfId="38221" xr:uid="{00000000-0005-0000-0000-00004E950000}"/>
    <cellStyle name="Normal 33 2 4 2" xfId="38222" xr:uid="{00000000-0005-0000-0000-00004F950000}"/>
    <cellStyle name="Normal 33 2 5" xfId="38223" xr:uid="{00000000-0005-0000-0000-000050950000}"/>
    <cellStyle name="Normal 33 2 5 2" xfId="38224" xr:uid="{00000000-0005-0000-0000-000051950000}"/>
    <cellStyle name="Normal 33 2 6" xfId="38225" xr:uid="{00000000-0005-0000-0000-000052950000}"/>
    <cellStyle name="Normal 33 2 6 2" xfId="38226" xr:uid="{00000000-0005-0000-0000-000053950000}"/>
    <cellStyle name="Normal 33 2 7" xfId="38227" xr:uid="{00000000-0005-0000-0000-000054950000}"/>
    <cellStyle name="Normal 33 2 7 2" xfId="38228" xr:uid="{00000000-0005-0000-0000-000055950000}"/>
    <cellStyle name="Normal 33 2 8" xfId="38229" xr:uid="{00000000-0005-0000-0000-000056950000}"/>
    <cellStyle name="Normal 33 2 9" xfId="38230" xr:uid="{00000000-0005-0000-0000-000057950000}"/>
    <cellStyle name="Normal 33 20" xfId="38231" xr:uid="{00000000-0005-0000-0000-000058950000}"/>
    <cellStyle name="Normal 33 21" xfId="38232" xr:uid="{00000000-0005-0000-0000-000059950000}"/>
    <cellStyle name="Normal 33 3" xfId="38233" xr:uid="{00000000-0005-0000-0000-00005A950000}"/>
    <cellStyle name="Normal 33 3 10" xfId="38234" xr:uid="{00000000-0005-0000-0000-00005B950000}"/>
    <cellStyle name="Normal 33 3 11" xfId="38235" xr:uid="{00000000-0005-0000-0000-00005C950000}"/>
    <cellStyle name="Normal 33 3 2" xfId="38236" xr:uid="{00000000-0005-0000-0000-00005D950000}"/>
    <cellStyle name="Normal 33 3 2 2" xfId="38237" xr:uid="{00000000-0005-0000-0000-00005E950000}"/>
    <cellStyle name="Normal 33 3 2 2 2" xfId="38238" xr:uid="{00000000-0005-0000-0000-00005F950000}"/>
    <cellStyle name="Normal 33 3 2 2 2 2" xfId="38239" xr:uid="{00000000-0005-0000-0000-000060950000}"/>
    <cellStyle name="Normal 33 3 2 2 2 2 2" xfId="38240" xr:uid="{00000000-0005-0000-0000-000061950000}"/>
    <cellStyle name="Normal 33 3 2 3" xfId="38241" xr:uid="{00000000-0005-0000-0000-000062950000}"/>
    <cellStyle name="Normal 33 3 2 4" xfId="38242" xr:uid="{00000000-0005-0000-0000-000063950000}"/>
    <cellStyle name="Normal 33 3 2 5" xfId="38243" xr:uid="{00000000-0005-0000-0000-000064950000}"/>
    <cellStyle name="Normal 33 3 2 6" xfId="38244" xr:uid="{00000000-0005-0000-0000-000065950000}"/>
    <cellStyle name="Normal 33 3 2 7" xfId="38245" xr:uid="{00000000-0005-0000-0000-000066950000}"/>
    <cellStyle name="Normal 33 3 3" xfId="38246" xr:uid="{00000000-0005-0000-0000-000067950000}"/>
    <cellStyle name="Normal 33 3 3 2" xfId="38247" xr:uid="{00000000-0005-0000-0000-000068950000}"/>
    <cellStyle name="Normal 33 3 4" xfId="38248" xr:uid="{00000000-0005-0000-0000-000069950000}"/>
    <cellStyle name="Normal 33 3 4 2" xfId="38249" xr:uid="{00000000-0005-0000-0000-00006A950000}"/>
    <cellStyle name="Normal 33 3 5" xfId="38250" xr:uid="{00000000-0005-0000-0000-00006B950000}"/>
    <cellStyle name="Normal 33 3 5 2" xfId="38251" xr:uid="{00000000-0005-0000-0000-00006C950000}"/>
    <cellStyle name="Normal 33 3 6" xfId="38252" xr:uid="{00000000-0005-0000-0000-00006D950000}"/>
    <cellStyle name="Normal 33 3 6 2" xfId="38253" xr:uid="{00000000-0005-0000-0000-00006E950000}"/>
    <cellStyle name="Normal 33 3 7" xfId="38254" xr:uid="{00000000-0005-0000-0000-00006F950000}"/>
    <cellStyle name="Normal 33 3 7 2" xfId="38255" xr:uid="{00000000-0005-0000-0000-000070950000}"/>
    <cellStyle name="Normal 33 3 8" xfId="38256" xr:uid="{00000000-0005-0000-0000-000071950000}"/>
    <cellStyle name="Normal 33 3 9" xfId="38257" xr:uid="{00000000-0005-0000-0000-000072950000}"/>
    <cellStyle name="Normal 33 4" xfId="38258" xr:uid="{00000000-0005-0000-0000-000073950000}"/>
    <cellStyle name="Normal 33 4 10" xfId="38259" xr:uid="{00000000-0005-0000-0000-000074950000}"/>
    <cellStyle name="Normal 33 4 11" xfId="38260" xr:uid="{00000000-0005-0000-0000-000075950000}"/>
    <cellStyle name="Normal 33 4 2" xfId="38261" xr:uid="{00000000-0005-0000-0000-000076950000}"/>
    <cellStyle name="Normal 33 4 2 2" xfId="38262" xr:uid="{00000000-0005-0000-0000-000077950000}"/>
    <cellStyle name="Normal 33 4 2 2 2" xfId="38263" xr:uid="{00000000-0005-0000-0000-000078950000}"/>
    <cellStyle name="Normal 33 4 2 2 2 2" xfId="38264" xr:uid="{00000000-0005-0000-0000-000079950000}"/>
    <cellStyle name="Normal 33 4 2 2 2 2 2" xfId="38265" xr:uid="{00000000-0005-0000-0000-00007A950000}"/>
    <cellStyle name="Normal 33 4 2 3" xfId="38266" xr:uid="{00000000-0005-0000-0000-00007B950000}"/>
    <cellStyle name="Normal 33 4 2 4" xfId="38267" xr:uid="{00000000-0005-0000-0000-00007C950000}"/>
    <cellStyle name="Normal 33 4 2 5" xfId="38268" xr:uid="{00000000-0005-0000-0000-00007D950000}"/>
    <cellStyle name="Normal 33 4 2 6" xfId="38269" xr:uid="{00000000-0005-0000-0000-00007E950000}"/>
    <cellStyle name="Normal 33 4 2 7" xfId="38270" xr:uid="{00000000-0005-0000-0000-00007F950000}"/>
    <cellStyle name="Normal 33 4 3" xfId="38271" xr:uid="{00000000-0005-0000-0000-000080950000}"/>
    <cellStyle name="Normal 33 4 3 2" xfId="38272" xr:uid="{00000000-0005-0000-0000-000081950000}"/>
    <cellStyle name="Normal 33 4 4" xfId="38273" xr:uid="{00000000-0005-0000-0000-000082950000}"/>
    <cellStyle name="Normal 33 4 4 2" xfId="38274" xr:uid="{00000000-0005-0000-0000-000083950000}"/>
    <cellStyle name="Normal 33 4 5" xfId="38275" xr:uid="{00000000-0005-0000-0000-000084950000}"/>
    <cellStyle name="Normal 33 4 5 2" xfId="38276" xr:uid="{00000000-0005-0000-0000-000085950000}"/>
    <cellStyle name="Normal 33 4 6" xfId="38277" xr:uid="{00000000-0005-0000-0000-000086950000}"/>
    <cellStyle name="Normal 33 4 6 2" xfId="38278" xr:uid="{00000000-0005-0000-0000-000087950000}"/>
    <cellStyle name="Normal 33 4 7" xfId="38279" xr:uid="{00000000-0005-0000-0000-000088950000}"/>
    <cellStyle name="Normal 33 4 7 2" xfId="38280" xr:uid="{00000000-0005-0000-0000-000089950000}"/>
    <cellStyle name="Normal 33 4 8" xfId="38281" xr:uid="{00000000-0005-0000-0000-00008A950000}"/>
    <cellStyle name="Normal 33 4 9" xfId="38282" xr:uid="{00000000-0005-0000-0000-00008B950000}"/>
    <cellStyle name="Normal 33 5" xfId="38283" xr:uid="{00000000-0005-0000-0000-00008C950000}"/>
    <cellStyle name="Normal 33 5 2" xfId="38284" xr:uid="{00000000-0005-0000-0000-00008D950000}"/>
    <cellStyle name="Normal 33 5 2 2" xfId="38285" xr:uid="{00000000-0005-0000-0000-00008E950000}"/>
    <cellStyle name="Normal 33 5 2 3" xfId="38286" xr:uid="{00000000-0005-0000-0000-00008F950000}"/>
    <cellStyle name="Normal 33 5 3" xfId="38287" xr:uid="{00000000-0005-0000-0000-000090950000}"/>
    <cellStyle name="Normal 33 5 4" xfId="38288" xr:uid="{00000000-0005-0000-0000-000091950000}"/>
    <cellStyle name="Normal 33 5 5" xfId="38289" xr:uid="{00000000-0005-0000-0000-000092950000}"/>
    <cellStyle name="Normal 33 5 6" xfId="38290" xr:uid="{00000000-0005-0000-0000-000093950000}"/>
    <cellStyle name="Normal 33 6" xfId="38291" xr:uid="{00000000-0005-0000-0000-000094950000}"/>
    <cellStyle name="Normal 33 6 2" xfId="38292" xr:uid="{00000000-0005-0000-0000-000095950000}"/>
    <cellStyle name="Normal 33 6 2 2" xfId="38293" xr:uid="{00000000-0005-0000-0000-000096950000}"/>
    <cellStyle name="Normal 33 6 2 2 2" xfId="38294" xr:uid="{00000000-0005-0000-0000-000097950000}"/>
    <cellStyle name="Normal 33 6 2 2 2 2" xfId="38295" xr:uid="{00000000-0005-0000-0000-000098950000}"/>
    <cellStyle name="Normal 33 6 2 3" xfId="38296" xr:uid="{00000000-0005-0000-0000-000099950000}"/>
    <cellStyle name="Normal 33 6 2 4" xfId="38297" xr:uid="{00000000-0005-0000-0000-00009A950000}"/>
    <cellStyle name="Normal 33 6 2 5" xfId="38298" xr:uid="{00000000-0005-0000-0000-00009B950000}"/>
    <cellStyle name="Normal 33 6 3" xfId="38299" xr:uid="{00000000-0005-0000-0000-00009C950000}"/>
    <cellStyle name="Normal 33 6 4" xfId="38300" xr:uid="{00000000-0005-0000-0000-00009D950000}"/>
    <cellStyle name="Normal 33 6 5" xfId="38301" xr:uid="{00000000-0005-0000-0000-00009E950000}"/>
    <cellStyle name="Normal 33 6 6" xfId="38302" xr:uid="{00000000-0005-0000-0000-00009F950000}"/>
    <cellStyle name="Normal 33 6 7" xfId="38303" xr:uid="{00000000-0005-0000-0000-0000A0950000}"/>
    <cellStyle name="Normal 33 7" xfId="38304" xr:uid="{00000000-0005-0000-0000-0000A1950000}"/>
    <cellStyle name="Normal 33 7 2" xfId="38305" xr:uid="{00000000-0005-0000-0000-0000A2950000}"/>
    <cellStyle name="Normal 33 7 2 2" xfId="38306" xr:uid="{00000000-0005-0000-0000-0000A3950000}"/>
    <cellStyle name="Normal 33 7 2 2 2" xfId="38307" xr:uid="{00000000-0005-0000-0000-0000A4950000}"/>
    <cellStyle name="Normal 33 7 2 2 2 2" xfId="38308" xr:uid="{00000000-0005-0000-0000-0000A5950000}"/>
    <cellStyle name="Normal 33 7 2 3" xfId="38309" xr:uid="{00000000-0005-0000-0000-0000A6950000}"/>
    <cellStyle name="Normal 33 7 3" xfId="38310" xr:uid="{00000000-0005-0000-0000-0000A7950000}"/>
    <cellStyle name="Normal 33 7 4" xfId="38311" xr:uid="{00000000-0005-0000-0000-0000A8950000}"/>
    <cellStyle name="Normal 33 7 5" xfId="38312" xr:uid="{00000000-0005-0000-0000-0000A9950000}"/>
    <cellStyle name="Normal 33 7 6" xfId="38313" xr:uid="{00000000-0005-0000-0000-0000AA950000}"/>
    <cellStyle name="Normal 33 7 7" xfId="38314" xr:uid="{00000000-0005-0000-0000-0000AB950000}"/>
    <cellStyle name="Normal 33 8" xfId="38315" xr:uid="{00000000-0005-0000-0000-0000AC950000}"/>
    <cellStyle name="Normal 33 8 2" xfId="38316" xr:uid="{00000000-0005-0000-0000-0000AD950000}"/>
    <cellStyle name="Normal 33 9" xfId="38317" xr:uid="{00000000-0005-0000-0000-0000AE950000}"/>
    <cellStyle name="Normal 33 9 2" xfId="38318" xr:uid="{00000000-0005-0000-0000-0000AF950000}"/>
    <cellStyle name="Normal 34" xfId="38319" xr:uid="{00000000-0005-0000-0000-0000B0950000}"/>
    <cellStyle name="Normal 34 10" xfId="38320" xr:uid="{00000000-0005-0000-0000-0000B1950000}"/>
    <cellStyle name="Normal 34 10 2" xfId="38321" xr:uid="{00000000-0005-0000-0000-0000B2950000}"/>
    <cellStyle name="Normal 34 11" xfId="38322" xr:uid="{00000000-0005-0000-0000-0000B3950000}"/>
    <cellStyle name="Normal 34 11 2" xfId="38323" xr:uid="{00000000-0005-0000-0000-0000B4950000}"/>
    <cellStyle name="Normal 34 12" xfId="38324" xr:uid="{00000000-0005-0000-0000-0000B5950000}"/>
    <cellStyle name="Normal 34 12 2" xfId="38325" xr:uid="{00000000-0005-0000-0000-0000B6950000}"/>
    <cellStyle name="Normal 34 12 3" xfId="38326" xr:uid="{00000000-0005-0000-0000-0000B7950000}"/>
    <cellStyle name="Normal 34 12 4" xfId="38327" xr:uid="{00000000-0005-0000-0000-0000B8950000}"/>
    <cellStyle name="Normal 34 13" xfId="38328" xr:uid="{00000000-0005-0000-0000-0000B9950000}"/>
    <cellStyle name="Normal 34 13 2" xfId="38329" xr:uid="{00000000-0005-0000-0000-0000BA950000}"/>
    <cellStyle name="Normal 34 13 3" xfId="38330" xr:uid="{00000000-0005-0000-0000-0000BB950000}"/>
    <cellStyle name="Normal 34 13 4" xfId="38331" xr:uid="{00000000-0005-0000-0000-0000BC950000}"/>
    <cellStyle name="Normal 34 14" xfId="38332" xr:uid="{00000000-0005-0000-0000-0000BD950000}"/>
    <cellStyle name="Normal 34 14 2" xfId="38333" xr:uid="{00000000-0005-0000-0000-0000BE950000}"/>
    <cellStyle name="Normal 34 14 3" xfId="38334" xr:uid="{00000000-0005-0000-0000-0000BF950000}"/>
    <cellStyle name="Normal 34 14 4" xfId="38335" xr:uid="{00000000-0005-0000-0000-0000C0950000}"/>
    <cellStyle name="Normal 34 15" xfId="38336" xr:uid="{00000000-0005-0000-0000-0000C1950000}"/>
    <cellStyle name="Normal 34 15 2" xfId="38337" xr:uid="{00000000-0005-0000-0000-0000C2950000}"/>
    <cellStyle name="Normal 34 15 3" xfId="38338" xr:uid="{00000000-0005-0000-0000-0000C3950000}"/>
    <cellStyle name="Normal 34 15 4" xfId="38339" xr:uid="{00000000-0005-0000-0000-0000C4950000}"/>
    <cellStyle name="Normal 34 16" xfId="38340" xr:uid="{00000000-0005-0000-0000-0000C5950000}"/>
    <cellStyle name="Normal 34 16 2" xfId="38341" xr:uid="{00000000-0005-0000-0000-0000C6950000}"/>
    <cellStyle name="Normal 34 16 3" xfId="38342" xr:uid="{00000000-0005-0000-0000-0000C7950000}"/>
    <cellStyle name="Normal 34 16 4" xfId="38343" xr:uid="{00000000-0005-0000-0000-0000C8950000}"/>
    <cellStyle name="Normal 34 17" xfId="38344" xr:uid="{00000000-0005-0000-0000-0000C9950000}"/>
    <cellStyle name="Normal 34 18" xfId="38345" xr:uid="{00000000-0005-0000-0000-0000CA950000}"/>
    <cellStyle name="Normal 34 2" xfId="38346" xr:uid="{00000000-0005-0000-0000-0000CB950000}"/>
    <cellStyle name="Normal 34 2 10" xfId="38347" xr:uid="{00000000-0005-0000-0000-0000CC950000}"/>
    <cellStyle name="Normal 34 2 11" xfId="38348" xr:uid="{00000000-0005-0000-0000-0000CD950000}"/>
    <cellStyle name="Normal 34 2 2" xfId="38349" xr:uid="{00000000-0005-0000-0000-0000CE950000}"/>
    <cellStyle name="Normal 34 2 2 2" xfId="38350" xr:uid="{00000000-0005-0000-0000-0000CF950000}"/>
    <cellStyle name="Normal 34 2 2 2 2" xfId="38351" xr:uid="{00000000-0005-0000-0000-0000D0950000}"/>
    <cellStyle name="Normal 34 2 2 2 2 2" xfId="38352" xr:uid="{00000000-0005-0000-0000-0000D1950000}"/>
    <cellStyle name="Normal 34 2 2 2 2 2 2" xfId="38353" xr:uid="{00000000-0005-0000-0000-0000D2950000}"/>
    <cellStyle name="Normal 34 2 2 3" xfId="38354" xr:uid="{00000000-0005-0000-0000-0000D3950000}"/>
    <cellStyle name="Normal 34 2 2 4" xfId="38355" xr:uid="{00000000-0005-0000-0000-0000D4950000}"/>
    <cellStyle name="Normal 34 2 2 5" xfId="38356" xr:uid="{00000000-0005-0000-0000-0000D5950000}"/>
    <cellStyle name="Normal 34 2 2 6" xfId="38357" xr:uid="{00000000-0005-0000-0000-0000D6950000}"/>
    <cellStyle name="Normal 34 2 2 7" xfId="38358" xr:uid="{00000000-0005-0000-0000-0000D7950000}"/>
    <cellStyle name="Normal 34 2 3" xfId="38359" xr:uid="{00000000-0005-0000-0000-0000D8950000}"/>
    <cellStyle name="Normal 34 2 3 2" xfId="38360" xr:uid="{00000000-0005-0000-0000-0000D9950000}"/>
    <cellStyle name="Normal 34 2 4" xfId="38361" xr:uid="{00000000-0005-0000-0000-0000DA950000}"/>
    <cellStyle name="Normal 34 2 4 2" xfId="38362" xr:uid="{00000000-0005-0000-0000-0000DB950000}"/>
    <cellStyle name="Normal 34 2 5" xfId="38363" xr:uid="{00000000-0005-0000-0000-0000DC950000}"/>
    <cellStyle name="Normal 34 2 5 2" xfId="38364" xr:uid="{00000000-0005-0000-0000-0000DD950000}"/>
    <cellStyle name="Normal 34 2 6" xfId="38365" xr:uid="{00000000-0005-0000-0000-0000DE950000}"/>
    <cellStyle name="Normal 34 2 6 2" xfId="38366" xr:uid="{00000000-0005-0000-0000-0000DF950000}"/>
    <cellStyle name="Normal 34 2 7" xfId="38367" xr:uid="{00000000-0005-0000-0000-0000E0950000}"/>
    <cellStyle name="Normal 34 2 7 2" xfId="38368" xr:uid="{00000000-0005-0000-0000-0000E1950000}"/>
    <cellStyle name="Normal 34 2 8" xfId="38369" xr:uid="{00000000-0005-0000-0000-0000E2950000}"/>
    <cellStyle name="Normal 34 2 9" xfId="38370" xr:uid="{00000000-0005-0000-0000-0000E3950000}"/>
    <cellStyle name="Normal 34 3" xfId="38371" xr:uid="{00000000-0005-0000-0000-0000E4950000}"/>
    <cellStyle name="Normal 34 3 10" xfId="38372" xr:uid="{00000000-0005-0000-0000-0000E5950000}"/>
    <cellStyle name="Normal 34 3 11" xfId="38373" xr:uid="{00000000-0005-0000-0000-0000E6950000}"/>
    <cellStyle name="Normal 34 3 2" xfId="38374" xr:uid="{00000000-0005-0000-0000-0000E7950000}"/>
    <cellStyle name="Normal 34 3 2 2" xfId="38375" xr:uid="{00000000-0005-0000-0000-0000E8950000}"/>
    <cellStyle name="Normal 34 3 2 2 2" xfId="38376" xr:uid="{00000000-0005-0000-0000-0000E9950000}"/>
    <cellStyle name="Normal 34 3 2 2 2 2" xfId="38377" xr:uid="{00000000-0005-0000-0000-0000EA950000}"/>
    <cellStyle name="Normal 34 3 2 2 2 2 2" xfId="38378" xr:uid="{00000000-0005-0000-0000-0000EB950000}"/>
    <cellStyle name="Normal 34 3 2 3" xfId="38379" xr:uid="{00000000-0005-0000-0000-0000EC950000}"/>
    <cellStyle name="Normal 34 3 2 4" xfId="38380" xr:uid="{00000000-0005-0000-0000-0000ED950000}"/>
    <cellStyle name="Normal 34 3 2 5" xfId="38381" xr:uid="{00000000-0005-0000-0000-0000EE950000}"/>
    <cellStyle name="Normal 34 3 2 6" xfId="38382" xr:uid="{00000000-0005-0000-0000-0000EF950000}"/>
    <cellStyle name="Normal 34 3 2 7" xfId="38383" xr:uid="{00000000-0005-0000-0000-0000F0950000}"/>
    <cellStyle name="Normal 34 3 3" xfId="38384" xr:uid="{00000000-0005-0000-0000-0000F1950000}"/>
    <cellStyle name="Normal 34 3 3 2" xfId="38385" xr:uid="{00000000-0005-0000-0000-0000F2950000}"/>
    <cellStyle name="Normal 34 3 4" xfId="38386" xr:uid="{00000000-0005-0000-0000-0000F3950000}"/>
    <cellStyle name="Normal 34 3 4 2" xfId="38387" xr:uid="{00000000-0005-0000-0000-0000F4950000}"/>
    <cellStyle name="Normal 34 3 5" xfId="38388" xr:uid="{00000000-0005-0000-0000-0000F5950000}"/>
    <cellStyle name="Normal 34 3 5 2" xfId="38389" xr:uid="{00000000-0005-0000-0000-0000F6950000}"/>
    <cellStyle name="Normal 34 3 6" xfId="38390" xr:uid="{00000000-0005-0000-0000-0000F7950000}"/>
    <cellStyle name="Normal 34 3 6 2" xfId="38391" xr:uid="{00000000-0005-0000-0000-0000F8950000}"/>
    <cellStyle name="Normal 34 3 7" xfId="38392" xr:uid="{00000000-0005-0000-0000-0000F9950000}"/>
    <cellStyle name="Normal 34 3 7 2" xfId="38393" xr:uid="{00000000-0005-0000-0000-0000FA950000}"/>
    <cellStyle name="Normal 34 3 8" xfId="38394" xr:uid="{00000000-0005-0000-0000-0000FB950000}"/>
    <cellStyle name="Normal 34 3 9" xfId="38395" xr:uid="{00000000-0005-0000-0000-0000FC950000}"/>
    <cellStyle name="Normal 34 4" xfId="38396" xr:uid="{00000000-0005-0000-0000-0000FD950000}"/>
    <cellStyle name="Normal 34 4 10" xfId="38397" xr:uid="{00000000-0005-0000-0000-0000FE950000}"/>
    <cellStyle name="Normal 34 4 11" xfId="38398" xr:uid="{00000000-0005-0000-0000-0000FF950000}"/>
    <cellStyle name="Normal 34 4 2" xfId="38399" xr:uid="{00000000-0005-0000-0000-000000960000}"/>
    <cellStyle name="Normal 34 4 2 2" xfId="38400" xr:uid="{00000000-0005-0000-0000-000001960000}"/>
    <cellStyle name="Normal 34 4 2 2 2" xfId="38401" xr:uid="{00000000-0005-0000-0000-000002960000}"/>
    <cellStyle name="Normal 34 4 2 2 2 2" xfId="38402" xr:uid="{00000000-0005-0000-0000-000003960000}"/>
    <cellStyle name="Normal 34 4 2 2 2 2 2" xfId="38403" xr:uid="{00000000-0005-0000-0000-000004960000}"/>
    <cellStyle name="Normal 34 4 2 3" xfId="38404" xr:uid="{00000000-0005-0000-0000-000005960000}"/>
    <cellStyle name="Normal 34 4 2 4" xfId="38405" xr:uid="{00000000-0005-0000-0000-000006960000}"/>
    <cellStyle name="Normal 34 4 2 5" xfId="38406" xr:uid="{00000000-0005-0000-0000-000007960000}"/>
    <cellStyle name="Normal 34 4 2 6" xfId="38407" xr:uid="{00000000-0005-0000-0000-000008960000}"/>
    <cellStyle name="Normal 34 4 2 7" xfId="38408" xr:uid="{00000000-0005-0000-0000-000009960000}"/>
    <cellStyle name="Normal 34 4 3" xfId="38409" xr:uid="{00000000-0005-0000-0000-00000A960000}"/>
    <cellStyle name="Normal 34 4 3 2" xfId="38410" xr:uid="{00000000-0005-0000-0000-00000B960000}"/>
    <cellStyle name="Normal 34 4 4" xfId="38411" xr:uid="{00000000-0005-0000-0000-00000C960000}"/>
    <cellStyle name="Normal 34 4 4 2" xfId="38412" xr:uid="{00000000-0005-0000-0000-00000D960000}"/>
    <cellStyle name="Normal 34 4 5" xfId="38413" xr:uid="{00000000-0005-0000-0000-00000E960000}"/>
    <cellStyle name="Normal 34 4 5 2" xfId="38414" xr:uid="{00000000-0005-0000-0000-00000F960000}"/>
    <cellStyle name="Normal 34 4 6" xfId="38415" xr:uid="{00000000-0005-0000-0000-000010960000}"/>
    <cellStyle name="Normal 34 4 6 2" xfId="38416" xr:uid="{00000000-0005-0000-0000-000011960000}"/>
    <cellStyle name="Normal 34 4 7" xfId="38417" xr:uid="{00000000-0005-0000-0000-000012960000}"/>
    <cellStyle name="Normal 34 4 7 2" xfId="38418" xr:uid="{00000000-0005-0000-0000-000013960000}"/>
    <cellStyle name="Normal 34 4 8" xfId="38419" xr:uid="{00000000-0005-0000-0000-000014960000}"/>
    <cellStyle name="Normal 34 4 9" xfId="38420" xr:uid="{00000000-0005-0000-0000-000015960000}"/>
    <cellStyle name="Normal 34 5" xfId="38421" xr:uid="{00000000-0005-0000-0000-000016960000}"/>
    <cellStyle name="Normal 34 5 2" xfId="38422" xr:uid="{00000000-0005-0000-0000-000017960000}"/>
    <cellStyle name="Normal 34 5 2 2" xfId="38423" xr:uid="{00000000-0005-0000-0000-000018960000}"/>
    <cellStyle name="Normal 34 5 2 3" xfId="38424" xr:uid="{00000000-0005-0000-0000-000019960000}"/>
    <cellStyle name="Normal 34 5 3" xfId="38425" xr:uid="{00000000-0005-0000-0000-00001A960000}"/>
    <cellStyle name="Normal 34 5 4" xfId="38426" xr:uid="{00000000-0005-0000-0000-00001B960000}"/>
    <cellStyle name="Normal 34 5 5" xfId="38427" xr:uid="{00000000-0005-0000-0000-00001C960000}"/>
    <cellStyle name="Normal 34 5 6" xfId="38428" xr:uid="{00000000-0005-0000-0000-00001D960000}"/>
    <cellStyle name="Normal 34 6" xfId="38429" xr:uid="{00000000-0005-0000-0000-00001E960000}"/>
    <cellStyle name="Normal 34 6 2" xfId="38430" xr:uid="{00000000-0005-0000-0000-00001F960000}"/>
    <cellStyle name="Normal 34 6 2 2" xfId="38431" xr:uid="{00000000-0005-0000-0000-000020960000}"/>
    <cellStyle name="Normal 34 6 2 2 2" xfId="38432" xr:uid="{00000000-0005-0000-0000-000021960000}"/>
    <cellStyle name="Normal 34 6 2 2 2 2" xfId="38433" xr:uid="{00000000-0005-0000-0000-000022960000}"/>
    <cellStyle name="Normal 34 6 2 3" xfId="38434" xr:uid="{00000000-0005-0000-0000-000023960000}"/>
    <cellStyle name="Normal 34 6 3" xfId="38435" xr:uid="{00000000-0005-0000-0000-000024960000}"/>
    <cellStyle name="Normal 34 6 4" xfId="38436" xr:uid="{00000000-0005-0000-0000-000025960000}"/>
    <cellStyle name="Normal 34 6 5" xfId="38437" xr:uid="{00000000-0005-0000-0000-000026960000}"/>
    <cellStyle name="Normal 34 6 6" xfId="38438" xr:uid="{00000000-0005-0000-0000-000027960000}"/>
    <cellStyle name="Normal 34 6 7" xfId="38439" xr:uid="{00000000-0005-0000-0000-000028960000}"/>
    <cellStyle name="Normal 34 7" xfId="38440" xr:uid="{00000000-0005-0000-0000-000029960000}"/>
    <cellStyle name="Normal 34 7 2" xfId="38441" xr:uid="{00000000-0005-0000-0000-00002A960000}"/>
    <cellStyle name="Normal 34 8" xfId="38442" xr:uid="{00000000-0005-0000-0000-00002B960000}"/>
    <cellStyle name="Normal 34 8 2" xfId="38443" xr:uid="{00000000-0005-0000-0000-00002C960000}"/>
    <cellStyle name="Normal 34 9" xfId="38444" xr:uid="{00000000-0005-0000-0000-00002D960000}"/>
    <cellStyle name="Normal 34 9 2" xfId="38445" xr:uid="{00000000-0005-0000-0000-00002E960000}"/>
    <cellStyle name="Normal 35" xfId="38446" xr:uid="{00000000-0005-0000-0000-00002F960000}"/>
    <cellStyle name="Normal 35 10" xfId="38447" xr:uid="{00000000-0005-0000-0000-000030960000}"/>
    <cellStyle name="Normal 35 10 2" xfId="38448" xr:uid="{00000000-0005-0000-0000-000031960000}"/>
    <cellStyle name="Normal 35 11" xfId="38449" xr:uid="{00000000-0005-0000-0000-000032960000}"/>
    <cellStyle name="Normal 35 11 2" xfId="38450" xr:uid="{00000000-0005-0000-0000-000033960000}"/>
    <cellStyle name="Normal 35 12" xfId="38451" xr:uid="{00000000-0005-0000-0000-000034960000}"/>
    <cellStyle name="Normal 35 12 2" xfId="38452" xr:uid="{00000000-0005-0000-0000-000035960000}"/>
    <cellStyle name="Normal 35 12 3" xfId="38453" xr:uid="{00000000-0005-0000-0000-000036960000}"/>
    <cellStyle name="Normal 35 12 4" xfId="38454" xr:uid="{00000000-0005-0000-0000-000037960000}"/>
    <cellStyle name="Normal 35 13" xfId="38455" xr:uid="{00000000-0005-0000-0000-000038960000}"/>
    <cellStyle name="Normal 35 13 2" xfId="38456" xr:uid="{00000000-0005-0000-0000-000039960000}"/>
    <cellStyle name="Normal 35 13 3" xfId="38457" xr:uid="{00000000-0005-0000-0000-00003A960000}"/>
    <cellStyle name="Normal 35 13 4" xfId="38458" xr:uid="{00000000-0005-0000-0000-00003B960000}"/>
    <cellStyle name="Normal 35 14" xfId="38459" xr:uid="{00000000-0005-0000-0000-00003C960000}"/>
    <cellStyle name="Normal 35 14 2" xfId="38460" xr:uid="{00000000-0005-0000-0000-00003D960000}"/>
    <cellStyle name="Normal 35 14 3" xfId="38461" xr:uid="{00000000-0005-0000-0000-00003E960000}"/>
    <cellStyle name="Normal 35 14 4" xfId="38462" xr:uid="{00000000-0005-0000-0000-00003F960000}"/>
    <cellStyle name="Normal 35 15" xfId="38463" xr:uid="{00000000-0005-0000-0000-000040960000}"/>
    <cellStyle name="Normal 35 15 2" xfId="38464" xr:uid="{00000000-0005-0000-0000-000041960000}"/>
    <cellStyle name="Normal 35 15 3" xfId="38465" xr:uid="{00000000-0005-0000-0000-000042960000}"/>
    <cellStyle name="Normal 35 15 4" xfId="38466" xr:uid="{00000000-0005-0000-0000-000043960000}"/>
    <cellStyle name="Normal 35 16" xfId="38467" xr:uid="{00000000-0005-0000-0000-000044960000}"/>
    <cellStyle name="Normal 35 16 2" xfId="38468" xr:uid="{00000000-0005-0000-0000-000045960000}"/>
    <cellStyle name="Normal 35 16 3" xfId="38469" xr:uid="{00000000-0005-0000-0000-000046960000}"/>
    <cellStyle name="Normal 35 16 4" xfId="38470" xr:uid="{00000000-0005-0000-0000-000047960000}"/>
    <cellStyle name="Normal 35 17" xfId="38471" xr:uid="{00000000-0005-0000-0000-000048960000}"/>
    <cellStyle name="Normal 35 18" xfId="38472" xr:uid="{00000000-0005-0000-0000-000049960000}"/>
    <cellStyle name="Normal 35 2" xfId="38473" xr:uid="{00000000-0005-0000-0000-00004A960000}"/>
    <cellStyle name="Normal 35 2 10" xfId="38474" xr:uid="{00000000-0005-0000-0000-00004B960000}"/>
    <cellStyle name="Normal 35 2 11" xfId="38475" xr:uid="{00000000-0005-0000-0000-00004C960000}"/>
    <cellStyle name="Normal 35 2 2" xfId="38476" xr:uid="{00000000-0005-0000-0000-00004D960000}"/>
    <cellStyle name="Normal 35 2 2 2" xfId="38477" xr:uid="{00000000-0005-0000-0000-00004E960000}"/>
    <cellStyle name="Normal 35 2 2 2 2" xfId="38478" xr:uid="{00000000-0005-0000-0000-00004F960000}"/>
    <cellStyle name="Normal 35 2 2 2 2 2" xfId="38479" xr:uid="{00000000-0005-0000-0000-000050960000}"/>
    <cellStyle name="Normal 35 2 2 2 2 2 2" xfId="38480" xr:uid="{00000000-0005-0000-0000-000051960000}"/>
    <cellStyle name="Normal 35 2 2 3" xfId="38481" xr:uid="{00000000-0005-0000-0000-000052960000}"/>
    <cellStyle name="Normal 35 2 2 4" xfId="38482" xr:uid="{00000000-0005-0000-0000-000053960000}"/>
    <cellStyle name="Normal 35 2 2 5" xfId="38483" xr:uid="{00000000-0005-0000-0000-000054960000}"/>
    <cellStyle name="Normal 35 2 2 6" xfId="38484" xr:uid="{00000000-0005-0000-0000-000055960000}"/>
    <cellStyle name="Normal 35 2 2 7" xfId="38485" xr:uid="{00000000-0005-0000-0000-000056960000}"/>
    <cellStyle name="Normal 35 2 3" xfId="38486" xr:uid="{00000000-0005-0000-0000-000057960000}"/>
    <cellStyle name="Normal 35 2 3 2" xfId="38487" xr:uid="{00000000-0005-0000-0000-000058960000}"/>
    <cellStyle name="Normal 35 2 4" xfId="38488" xr:uid="{00000000-0005-0000-0000-000059960000}"/>
    <cellStyle name="Normal 35 2 4 2" xfId="38489" xr:uid="{00000000-0005-0000-0000-00005A960000}"/>
    <cellStyle name="Normal 35 2 5" xfId="38490" xr:uid="{00000000-0005-0000-0000-00005B960000}"/>
    <cellStyle name="Normal 35 2 5 2" xfId="38491" xr:uid="{00000000-0005-0000-0000-00005C960000}"/>
    <cellStyle name="Normal 35 2 6" xfId="38492" xr:uid="{00000000-0005-0000-0000-00005D960000}"/>
    <cellStyle name="Normal 35 2 6 2" xfId="38493" xr:uid="{00000000-0005-0000-0000-00005E960000}"/>
    <cellStyle name="Normal 35 2 7" xfId="38494" xr:uid="{00000000-0005-0000-0000-00005F960000}"/>
    <cellStyle name="Normal 35 2 7 2" xfId="38495" xr:uid="{00000000-0005-0000-0000-000060960000}"/>
    <cellStyle name="Normal 35 2 8" xfId="38496" xr:uid="{00000000-0005-0000-0000-000061960000}"/>
    <cellStyle name="Normal 35 2 9" xfId="38497" xr:uid="{00000000-0005-0000-0000-000062960000}"/>
    <cellStyle name="Normal 35 3" xfId="38498" xr:uid="{00000000-0005-0000-0000-000063960000}"/>
    <cellStyle name="Normal 35 3 10" xfId="38499" xr:uid="{00000000-0005-0000-0000-000064960000}"/>
    <cellStyle name="Normal 35 3 11" xfId="38500" xr:uid="{00000000-0005-0000-0000-000065960000}"/>
    <cellStyle name="Normal 35 3 2" xfId="38501" xr:uid="{00000000-0005-0000-0000-000066960000}"/>
    <cellStyle name="Normal 35 3 2 2" xfId="38502" xr:uid="{00000000-0005-0000-0000-000067960000}"/>
    <cellStyle name="Normal 35 3 2 2 2" xfId="38503" xr:uid="{00000000-0005-0000-0000-000068960000}"/>
    <cellStyle name="Normal 35 3 2 2 2 2" xfId="38504" xr:uid="{00000000-0005-0000-0000-000069960000}"/>
    <cellStyle name="Normal 35 3 2 2 2 2 2" xfId="38505" xr:uid="{00000000-0005-0000-0000-00006A960000}"/>
    <cellStyle name="Normal 35 3 2 2 3" xfId="38506" xr:uid="{00000000-0005-0000-0000-00006B960000}"/>
    <cellStyle name="Normal 35 3 2 3" xfId="38507" xr:uid="{00000000-0005-0000-0000-00006C960000}"/>
    <cellStyle name="Normal 35 3 2 4" xfId="38508" xr:uid="{00000000-0005-0000-0000-00006D960000}"/>
    <cellStyle name="Normal 35 3 2 5" xfId="38509" xr:uid="{00000000-0005-0000-0000-00006E960000}"/>
    <cellStyle name="Normal 35 3 2 6" xfId="38510" xr:uid="{00000000-0005-0000-0000-00006F960000}"/>
    <cellStyle name="Normal 35 3 2 7" xfId="38511" xr:uid="{00000000-0005-0000-0000-000070960000}"/>
    <cellStyle name="Normal 35 3 3" xfId="38512" xr:uid="{00000000-0005-0000-0000-000071960000}"/>
    <cellStyle name="Normal 35 3 3 2" xfId="38513" xr:uid="{00000000-0005-0000-0000-000072960000}"/>
    <cellStyle name="Normal 35 3 4" xfId="38514" xr:uid="{00000000-0005-0000-0000-000073960000}"/>
    <cellStyle name="Normal 35 3 4 2" xfId="38515" xr:uid="{00000000-0005-0000-0000-000074960000}"/>
    <cellStyle name="Normal 35 3 5" xfId="38516" xr:uid="{00000000-0005-0000-0000-000075960000}"/>
    <cellStyle name="Normal 35 3 5 2" xfId="38517" xr:uid="{00000000-0005-0000-0000-000076960000}"/>
    <cellStyle name="Normal 35 3 6" xfId="38518" xr:uid="{00000000-0005-0000-0000-000077960000}"/>
    <cellStyle name="Normal 35 3 6 2" xfId="38519" xr:uid="{00000000-0005-0000-0000-000078960000}"/>
    <cellStyle name="Normal 35 3 7" xfId="38520" xr:uid="{00000000-0005-0000-0000-000079960000}"/>
    <cellStyle name="Normal 35 3 7 2" xfId="38521" xr:uid="{00000000-0005-0000-0000-00007A960000}"/>
    <cellStyle name="Normal 35 3 8" xfId="38522" xr:uid="{00000000-0005-0000-0000-00007B960000}"/>
    <cellStyle name="Normal 35 3 9" xfId="38523" xr:uid="{00000000-0005-0000-0000-00007C960000}"/>
    <cellStyle name="Normal 35 4" xfId="38524" xr:uid="{00000000-0005-0000-0000-00007D960000}"/>
    <cellStyle name="Normal 35 4 10" xfId="38525" xr:uid="{00000000-0005-0000-0000-00007E960000}"/>
    <cellStyle name="Normal 35 4 11" xfId="38526" xr:uid="{00000000-0005-0000-0000-00007F960000}"/>
    <cellStyle name="Normal 35 4 2" xfId="38527" xr:uid="{00000000-0005-0000-0000-000080960000}"/>
    <cellStyle name="Normal 35 4 2 2" xfId="38528" xr:uid="{00000000-0005-0000-0000-000081960000}"/>
    <cellStyle name="Normal 35 4 2 2 2" xfId="38529" xr:uid="{00000000-0005-0000-0000-000082960000}"/>
    <cellStyle name="Normal 35 4 2 2 2 2" xfId="38530" xr:uid="{00000000-0005-0000-0000-000083960000}"/>
    <cellStyle name="Normal 35 4 2 2 2 2 2" xfId="38531" xr:uid="{00000000-0005-0000-0000-000084960000}"/>
    <cellStyle name="Normal 35 4 2 3" xfId="38532" xr:uid="{00000000-0005-0000-0000-000085960000}"/>
    <cellStyle name="Normal 35 4 2 4" xfId="38533" xr:uid="{00000000-0005-0000-0000-000086960000}"/>
    <cellStyle name="Normal 35 4 2 5" xfId="38534" xr:uid="{00000000-0005-0000-0000-000087960000}"/>
    <cellStyle name="Normal 35 4 2 6" xfId="38535" xr:uid="{00000000-0005-0000-0000-000088960000}"/>
    <cellStyle name="Normal 35 4 2 7" xfId="38536" xr:uid="{00000000-0005-0000-0000-000089960000}"/>
    <cellStyle name="Normal 35 4 3" xfId="38537" xr:uid="{00000000-0005-0000-0000-00008A960000}"/>
    <cellStyle name="Normal 35 4 3 2" xfId="38538" xr:uid="{00000000-0005-0000-0000-00008B960000}"/>
    <cellStyle name="Normal 35 4 4" xfId="38539" xr:uid="{00000000-0005-0000-0000-00008C960000}"/>
    <cellStyle name="Normal 35 4 4 2" xfId="38540" xr:uid="{00000000-0005-0000-0000-00008D960000}"/>
    <cellStyle name="Normal 35 4 5" xfId="38541" xr:uid="{00000000-0005-0000-0000-00008E960000}"/>
    <cellStyle name="Normal 35 4 5 2" xfId="38542" xr:uid="{00000000-0005-0000-0000-00008F960000}"/>
    <cellStyle name="Normal 35 4 6" xfId="38543" xr:uid="{00000000-0005-0000-0000-000090960000}"/>
    <cellStyle name="Normal 35 4 6 2" xfId="38544" xr:uid="{00000000-0005-0000-0000-000091960000}"/>
    <cellStyle name="Normal 35 4 7" xfId="38545" xr:uid="{00000000-0005-0000-0000-000092960000}"/>
    <cellStyle name="Normal 35 4 7 2" xfId="38546" xr:uid="{00000000-0005-0000-0000-000093960000}"/>
    <cellStyle name="Normal 35 4 8" xfId="38547" xr:uid="{00000000-0005-0000-0000-000094960000}"/>
    <cellStyle name="Normal 35 4 9" xfId="38548" xr:uid="{00000000-0005-0000-0000-000095960000}"/>
    <cellStyle name="Normal 35 5" xfId="38549" xr:uid="{00000000-0005-0000-0000-000096960000}"/>
    <cellStyle name="Normal 35 5 2" xfId="38550" xr:uid="{00000000-0005-0000-0000-000097960000}"/>
    <cellStyle name="Normal 35 5 2 2" xfId="38551" xr:uid="{00000000-0005-0000-0000-000098960000}"/>
    <cellStyle name="Normal 35 5 2 3" xfId="38552" xr:uid="{00000000-0005-0000-0000-000099960000}"/>
    <cellStyle name="Normal 35 5 3" xfId="38553" xr:uid="{00000000-0005-0000-0000-00009A960000}"/>
    <cellStyle name="Normal 35 5 4" xfId="38554" xr:uid="{00000000-0005-0000-0000-00009B960000}"/>
    <cellStyle name="Normal 35 5 5" xfId="38555" xr:uid="{00000000-0005-0000-0000-00009C960000}"/>
    <cellStyle name="Normal 35 5 6" xfId="38556" xr:uid="{00000000-0005-0000-0000-00009D960000}"/>
    <cellStyle name="Normal 35 6" xfId="38557" xr:uid="{00000000-0005-0000-0000-00009E960000}"/>
    <cellStyle name="Normal 35 6 2" xfId="38558" xr:uid="{00000000-0005-0000-0000-00009F960000}"/>
    <cellStyle name="Normal 35 6 2 2" xfId="38559" xr:uid="{00000000-0005-0000-0000-0000A0960000}"/>
    <cellStyle name="Normal 35 6 2 2 2" xfId="38560" xr:uid="{00000000-0005-0000-0000-0000A1960000}"/>
    <cellStyle name="Normal 35 6 2 2 2 2" xfId="38561" xr:uid="{00000000-0005-0000-0000-0000A2960000}"/>
    <cellStyle name="Normal 35 6 2 3" xfId="38562" xr:uid="{00000000-0005-0000-0000-0000A3960000}"/>
    <cellStyle name="Normal 35 6 3" xfId="38563" xr:uid="{00000000-0005-0000-0000-0000A4960000}"/>
    <cellStyle name="Normal 35 6 4" xfId="38564" xr:uid="{00000000-0005-0000-0000-0000A5960000}"/>
    <cellStyle name="Normal 35 6 5" xfId="38565" xr:uid="{00000000-0005-0000-0000-0000A6960000}"/>
    <cellStyle name="Normal 35 6 6" xfId="38566" xr:uid="{00000000-0005-0000-0000-0000A7960000}"/>
    <cellStyle name="Normal 35 6 7" xfId="38567" xr:uid="{00000000-0005-0000-0000-0000A8960000}"/>
    <cellStyle name="Normal 35 7" xfId="38568" xr:uid="{00000000-0005-0000-0000-0000A9960000}"/>
    <cellStyle name="Normal 35 7 2" xfId="38569" xr:uid="{00000000-0005-0000-0000-0000AA960000}"/>
    <cellStyle name="Normal 35 8" xfId="38570" xr:uid="{00000000-0005-0000-0000-0000AB960000}"/>
    <cellStyle name="Normal 35 8 2" xfId="38571" xr:uid="{00000000-0005-0000-0000-0000AC960000}"/>
    <cellStyle name="Normal 35 9" xfId="38572" xr:uid="{00000000-0005-0000-0000-0000AD960000}"/>
    <cellStyle name="Normal 35 9 2" xfId="38573" xr:uid="{00000000-0005-0000-0000-0000AE960000}"/>
    <cellStyle name="Normal 36" xfId="38574" xr:uid="{00000000-0005-0000-0000-0000AF960000}"/>
    <cellStyle name="Normal 36 10" xfId="38575" xr:uid="{00000000-0005-0000-0000-0000B0960000}"/>
    <cellStyle name="Normal 36 10 2" xfId="38576" xr:uid="{00000000-0005-0000-0000-0000B1960000}"/>
    <cellStyle name="Normal 36 11" xfId="38577" xr:uid="{00000000-0005-0000-0000-0000B2960000}"/>
    <cellStyle name="Normal 36 11 2" xfId="38578" xr:uid="{00000000-0005-0000-0000-0000B3960000}"/>
    <cellStyle name="Normal 36 12" xfId="38579" xr:uid="{00000000-0005-0000-0000-0000B4960000}"/>
    <cellStyle name="Normal 36 12 2" xfId="38580" xr:uid="{00000000-0005-0000-0000-0000B5960000}"/>
    <cellStyle name="Normal 36 12 3" xfId="38581" xr:uid="{00000000-0005-0000-0000-0000B6960000}"/>
    <cellStyle name="Normal 36 12 4" xfId="38582" xr:uid="{00000000-0005-0000-0000-0000B7960000}"/>
    <cellStyle name="Normal 36 13" xfId="38583" xr:uid="{00000000-0005-0000-0000-0000B8960000}"/>
    <cellStyle name="Normal 36 13 2" xfId="38584" xr:uid="{00000000-0005-0000-0000-0000B9960000}"/>
    <cellStyle name="Normal 36 13 3" xfId="38585" xr:uid="{00000000-0005-0000-0000-0000BA960000}"/>
    <cellStyle name="Normal 36 13 4" xfId="38586" xr:uid="{00000000-0005-0000-0000-0000BB960000}"/>
    <cellStyle name="Normal 36 14" xfId="38587" xr:uid="{00000000-0005-0000-0000-0000BC960000}"/>
    <cellStyle name="Normal 36 14 2" xfId="38588" xr:uid="{00000000-0005-0000-0000-0000BD960000}"/>
    <cellStyle name="Normal 36 14 3" xfId="38589" xr:uid="{00000000-0005-0000-0000-0000BE960000}"/>
    <cellStyle name="Normal 36 14 4" xfId="38590" xr:uid="{00000000-0005-0000-0000-0000BF960000}"/>
    <cellStyle name="Normal 36 15" xfId="38591" xr:uid="{00000000-0005-0000-0000-0000C0960000}"/>
    <cellStyle name="Normal 36 15 2" xfId="38592" xr:uid="{00000000-0005-0000-0000-0000C1960000}"/>
    <cellStyle name="Normal 36 15 3" xfId="38593" xr:uid="{00000000-0005-0000-0000-0000C2960000}"/>
    <cellStyle name="Normal 36 15 4" xfId="38594" xr:uid="{00000000-0005-0000-0000-0000C3960000}"/>
    <cellStyle name="Normal 36 16" xfId="38595" xr:uid="{00000000-0005-0000-0000-0000C4960000}"/>
    <cellStyle name="Normal 36 16 2" xfId="38596" xr:uid="{00000000-0005-0000-0000-0000C5960000}"/>
    <cellStyle name="Normal 36 16 3" xfId="38597" xr:uid="{00000000-0005-0000-0000-0000C6960000}"/>
    <cellStyle name="Normal 36 16 4" xfId="38598" xr:uid="{00000000-0005-0000-0000-0000C7960000}"/>
    <cellStyle name="Normal 36 17" xfId="38599" xr:uid="{00000000-0005-0000-0000-0000C8960000}"/>
    <cellStyle name="Normal 36 18" xfId="38600" xr:uid="{00000000-0005-0000-0000-0000C9960000}"/>
    <cellStyle name="Normal 36 2" xfId="38601" xr:uid="{00000000-0005-0000-0000-0000CA960000}"/>
    <cellStyle name="Normal 36 2 10" xfId="38602" xr:uid="{00000000-0005-0000-0000-0000CB960000}"/>
    <cellStyle name="Normal 36 2 11" xfId="38603" xr:uid="{00000000-0005-0000-0000-0000CC960000}"/>
    <cellStyle name="Normal 36 2 2" xfId="38604" xr:uid="{00000000-0005-0000-0000-0000CD960000}"/>
    <cellStyle name="Normal 36 2 2 2" xfId="38605" xr:uid="{00000000-0005-0000-0000-0000CE960000}"/>
    <cellStyle name="Normal 36 2 2 2 2" xfId="38606" xr:uid="{00000000-0005-0000-0000-0000CF960000}"/>
    <cellStyle name="Normal 36 2 2 2 2 2" xfId="38607" xr:uid="{00000000-0005-0000-0000-0000D0960000}"/>
    <cellStyle name="Normal 36 2 2 2 2 2 2" xfId="38608" xr:uid="{00000000-0005-0000-0000-0000D1960000}"/>
    <cellStyle name="Normal 36 2 2 3" xfId="38609" xr:uid="{00000000-0005-0000-0000-0000D2960000}"/>
    <cellStyle name="Normal 36 2 2 4" xfId="38610" xr:uid="{00000000-0005-0000-0000-0000D3960000}"/>
    <cellStyle name="Normal 36 2 2 5" xfId="38611" xr:uid="{00000000-0005-0000-0000-0000D4960000}"/>
    <cellStyle name="Normal 36 2 2 6" xfId="38612" xr:uid="{00000000-0005-0000-0000-0000D5960000}"/>
    <cellStyle name="Normal 36 2 2 7" xfId="38613" xr:uid="{00000000-0005-0000-0000-0000D6960000}"/>
    <cellStyle name="Normal 36 2 3" xfId="38614" xr:uid="{00000000-0005-0000-0000-0000D7960000}"/>
    <cellStyle name="Normal 36 2 3 2" xfId="38615" xr:uid="{00000000-0005-0000-0000-0000D8960000}"/>
    <cellStyle name="Normal 36 2 4" xfId="38616" xr:uid="{00000000-0005-0000-0000-0000D9960000}"/>
    <cellStyle name="Normal 36 2 4 2" xfId="38617" xr:uid="{00000000-0005-0000-0000-0000DA960000}"/>
    <cellStyle name="Normal 36 2 5" xfId="38618" xr:uid="{00000000-0005-0000-0000-0000DB960000}"/>
    <cellStyle name="Normal 36 2 5 2" xfId="38619" xr:uid="{00000000-0005-0000-0000-0000DC960000}"/>
    <cellStyle name="Normal 36 2 6" xfId="38620" xr:uid="{00000000-0005-0000-0000-0000DD960000}"/>
    <cellStyle name="Normal 36 2 6 2" xfId="38621" xr:uid="{00000000-0005-0000-0000-0000DE960000}"/>
    <cellStyle name="Normal 36 2 7" xfId="38622" xr:uid="{00000000-0005-0000-0000-0000DF960000}"/>
    <cellStyle name="Normal 36 2 7 2" xfId="38623" xr:uid="{00000000-0005-0000-0000-0000E0960000}"/>
    <cellStyle name="Normal 36 2 8" xfId="38624" xr:uid="{00000000-0005-0000-0000-0000E1960000}"/>
    <cellStyle name="Normal 36 2 9" xfId="38625" xr:uid="{00000000-0005-0000-0000-0000E2960000}"/>
    <cellStyle name="Normal 36 3" xfId="38626" xr:uid="{00000000-0005-0000-0000-0000E3960000}"/>
    <cellStyle name="Normal 36 3 10" xfId="38627" xr:uid="{00000000-0005-0000-0000-0000E4960000}"/>
    <cellStyle name="Normal 36 3 11" xfId="38628" xr:uid="{00000000-0005-0000-0000-0000E5960000}"/>
    <cellStyle name="Normal 36 3 2" xfId="38629" xr:uid="{00000000-0005-0000-0000-0000E6960000}"/>
    <cellStyle name="Normal 36 3 2 2" xfId="38630" xr:uid="{00000000-0005-0000-0000-0000E7960000}"/>
    <cellStyle name="Normal 36 3 2 2 2" xfId="38631" xr:uid="{00000000-0005-0000-0000-0000E8960000}"/>
    <cellStyle name="Normal 36 3 2 2 2 2" xfId="38632" xr:uid="{00000000-0005-0000-0000-0000E9960000}"/>
    <cellStyle name="Normal 36 3 2 2 2 2 2" xfId="38633" xr:uid="{00000000-0005-0000-0000-0000EA960000}"/>
    <cellStyle name="Normal 36 3 2 3" xfId="38634" xr:uid="{00000000-0005-0000-0000-0000EB960000}"/>
    <cellStyle name="Normal 36 3 2 4" xfId="38635" xr:uid="{00000000-0005-0000-0000-0000EC960000}"/>
    <cellStyle name="Normal 36 3 2 5" xfId="38636" xr:uid="{00000000-0005-0000-0000-0000ED960000}"/>
    <cellStyle name="Normal 36 3 2 6" xfId="38637" xr:uid="{00000000-0005-0000-0000-0000EE960000}"/>
    <cellStyle name="Normal 36 3 2 7" xfId="38638" xr:uid="{00000000-0005-0000-0000-0000EF960000}"/>
    <cellStyle name="Normal 36 3 3" xfId="38639" xr:uid="{00000000-0005-0000-0000-0000F0960000}"/>
    <cellStyle name="Normal 36 3 3 2" xfId="38640" xr:uid="{00000000-0005-0000-0000-0000F1960000}"/>
    <cellStyle name="Normal 36 3 4" xfId="38641" xr:uid="{00000000-0005-0000-0000-0000F2960000}"/>
    <cellStyle name="Normal 36 3 4 2" xfId="38642" xr:uid="{00000000-0005-0000-0000-0000F3960000}"/>
    <cellStyle name="Normal 36 3 5" xfId="38643" xr:uid="{00000000-0005-0000-0000-0000F4960000}"/>
    <cellStyle name="Normal 36 3 5 2" xfId="38644" xr:uid="{00000000-0005-0000-0000-0000F5960000}"/>
    <cellStyle name="Normal 36 3 6" xfId="38645" xr:uid="{00000000-0005-0000-0000-0000F6960000}"/>
    <cellStyle name="Normal 36 3 6 2" xfId="38646" xr:uid="{00000000-0005-0000-0000-0000F7960000}"/>
    <cellStyle name="Normal 36 3 7" xfId="38647" xr:uid="{00000000-0005-0000-0000-0000F8960000}"/>
    <cellStyle name="Normal 36 3 7 2" xfId="38648" xr:uid="{00000000-0005-0000-0000-0000F9960000}"/>
    <cellStyle name="Normal 36 3 8" xfId="38649" xr:uid="{00000000-0005-0000-0000-0000FA960000}"/>
    <cellStyle name="Normal 36 3 9" xfId="38650" xr:uid="{00000000-0005-0000-0000-0000FB960000}"/>
    <cellStyle name="Normal 36 4" xfId="38651" xr:uid="{00000000-0005-0000-0000-0000FC960000}"/>
    <cellStyle name="Normal 36 4 10" xfId="38652" xr:uid="{00000000-0005-0000-0000-0000FD960000}"/>
    <cellStyle name="Normal 36 4 11" xfId="38653" xr:uid="{00000000-0005-0000-0000-0000FE960000}"/>
    <cellStyle name="Normal 36 4 2" xfId="38654" xr:uid="{00000000-0005-0000-0000-0000FF960000}"/>
    <cellStyle name="Normal 36 4 2 2" xfId="38655" xr:uid="{00000000-0005-0000-0000-000000970000}"/>
    <cellStyle name="Normal 36 4 2 2 2" xfId="38656" xr:uid="{00000000-0005-0000-0000-000001970000}"/>
    <cellStyle name="Normal 36 4 2 2 2 2" xfId="38657" xr:uid="{00000000-0005-0000-0000-000002970000}"/>
    <cellStyle name="Normal 36 4 2 2 2 2 2" xfId="38658" xr:uid="{00000000-0005-0000-0000-000003970000}"/>
    <cellStyle name="Normal 36 4 2 3" xfId="38659" xr:uid="{00000000-0005-0000-0000-000004970000}"/>
    <cellStyle name="Normal 36 4 2 4" xfId="38660" xr:uid="{00000000-0005-0000-0000-000005970000}"/>
    <cellStyle name="Normal 36 4 2 5" xfId="38661" xr:uid="{00000000-0005-0000-0000-000006970000}"/>
    <cellStyle name="Normal 36 4 2 6" xfId="38662" xr:uid="{00000000-0005-0000-0000-000007970000}"/>
    <cellStyle name="Normal 36 4 2 7" xfId="38663" xr:uid="{00000000-0005-0000-0000-000008970000}"/>
    <cellStyle name="Normal 36 4 3" xfId="38664" xr:uid="{00000000-0005-0000-0000-000009970000}"/>
    <cellStyle name="Normal 36 4 3 2" xfId="38665" xr:uid="{00000000-0005-0000-0000-00000A970000}"/>
    <cellStyle name="Normal 36 4 4" xfId="38666" xr:uid="{00000000-0005-0000-0000-00000B970000}"/>
    <cellStyle name="Normal 36 4 4 2" xfId="38667" xr:uid="{00000000-0005-0000-0000-00000C970000}"/>
    <cellStyle name="Normal 36 4 5" xfId="38668" xr:uid="{00000000-0005-0000-0000-00000D970000}"/>
    <cellStyle name="Normal 36 4 5 2" xfId="38669" xr:uid="{00000000-0005-0000-0000-00000E970000}"/>
    <cellStyle name="Normal 36 4 6" xfId="38670" xr:uid="{00000000-0005-0000-0000-00000F970000}"/>
    <cellStyle name="Normal 36 4 6 2" xfId="38671" xr:uid="{00000000-0005-0000-0000-000010970000}"/>
    <cellStyle name="Normal 36 4 7" xfId="38672" xr:uid="{00000000-0005-0000-0000-000011970000}"/>
    <cellStyle name="Normal 36 4 7 2" xfId="38673" xr:uid="{00000000-0005-0000-0000-000012970000}"/>
    <cellStyle name="Normal 36 4 8" xfId="38674" xr:uid="{00000000-0005-0000-0000-000013970000}"/>
    <cellStyle name="Normal 36 4 9" xfId="38675" xr:uid="{00000000-0005-0000-0000-000014970000}"/>
    <cellStyle name="Normal 36 5" xfId="38676" xr:uid="{00000000-0005-0000-0000-000015970000}"/>
    <cellStyle name="Normal 36 5 2" xfId="38677" xr:uid="{00000000-0005-0000-0000-000016970000}"/>
    <cellStyle name="Normal 36 5 2 2" xfId="38678" xr:uid="{00000000-0005-0000-0000-000017970000}"/>
    <cellStyle name="Normal 36 5 2 3" xfId="38679" xr:uid="{00000000-0005-0000-0000-000018970000}"/>
    <cellStyle name="Normal 36 5 3" xfId="38680" xr:uid="{00000000-0005-0000-0000-000019970000}"/>
    <cellStyle name="Normal 36 5 4" xfId="38681" xr:uid="{00000000-0005-0000-0000-00001A970000}"/>
    <cellStyle name="Normal 36 5 5" xfId="38682" xr:uid="{00000000-0005-0000-0000-00001B970000}"/>
    <cellStyle name="Normal 36 5 6" xfId="38683" xr:uid="{00000000-0005-0000-0000-00001C970000}"/>
    <cellStyle name="Normal 36 6" xfId="38684" xr:uid="{00000000-0005-0000-0000-00001D970000}"/>
    <cellStyle name="Normal 36 6 2" xfId="38685" xr:uid="{00000000-0005-0000-0000-00001E970000}"/>
    <cellStyle name="Normal 36 6 2 2" xfId="38686" xr:uid="{00000000-0005-0000-0000-00001F970000}"/>
    <cellStyle name="Normal 36 6 2 2 2" xfId="38687" xr:uid="{00000000-0005-0000-0000-000020970000}"/>
    <cellStyle name="Normal 36 6 2 2 2 2" xfId="38688" xr:uid="{00000000-0005-0000-0000-000021970000}"/>
    <cellStyle name="Normal 36 6 2 3" xfId="38689" xr:uid="{00000000-0005-0000-0000-000022970000}"/>
    <cellStyle name="Normal 36 6 3" xfId="38690" xr:uid="{00000000-0005-0000-0000-000023970000}"/>
    <cellStyle name="Normal 36 6 4" xfId="38691" xr:uid="{00000000-0005-0000-0000-000024970000}"/>
    <cellStyle name="Normal 36 6 5" xfId="38692" xr:uid="{00000000-0005-0000-0000-000025970000}"/>
    <cellStyle name="Normal 36 6 6" xfId="38693" xr:uid="{00000000-0005-0000-0000-000026970000}"/>
    <cellStyle name="Normal 36 6 7" xfId="38694" xr:uid="{00000000-0005-0000-0000-000027970000}"/>
    <cellStyle name="Normal 36 7" xfId="38695" xr:uid="{00000000-0005-0000-0000-000028970000}"/>
    <cellStyle name="Normal 36 7 2" xfId="38696" xr:uid="{00000000-0005-0000-0000-000029970000}"/>
    <cellStyle name="Normal 36 8" xfId="38697" xr:uid="{00000000-0005-0000-0000-00002A970000}"/>
    <cellStyle name="Normal 36 8 2" xfId="38698" xr:uid="{00000000-0005-0000-0000-00002B970000}"/>
    <cellStyle name="Normal 36 9" xfId="38699" xr:uid="{00000000-0005-0000-0000-00002C970000}"/>
    <cellStyle name="Normal 36 9 2" xfId="38700" xr:uid="{00000000-0005-0000-0000-00002D970000}"/>
    <cellStyle name="Normal 37" xfId="38701" xr:uid="{00000000-0005-0000-0000-00002E970000}"/>
    <cellStyle name="Normal 37 10" xfId="38702" xr:uid="{00000000-0005-0000-0000-00002F970000}"/>
    <cellStyle name="Normal 37 10 2" xfId="38703" xr:uid="{00000000-0005-0000-0000-000030970000}"/>
    <cellStyle name="Normal 37 11" xfId="38704" xr:uid="{00000000-0005-0000-0000-000031970000}"/>
    <cellStyle name="Normal 37 11 2" xfId="38705" xr:uid="{00000000-0005-0000-0000-000032970000}"/>
    <cellStyle name="Normal 37 12" xfId="38706" xr:uid="{00000000-0005-0000-0000-000033970000}"/>
    <cellStyle name="Normal 37 12 2" xfId="38707" xr:uid="{00000000-0005-0000-0000-000034970000}"/>
    <cellStyle name="Normal 37 12 3" xfId="38708" xr:uid="{00000000-0005-0000-0000-000035970000}"/>
    <cellStyle name="Normal 37 12 4" xfId="38709" xr:uid="{00000000-0005-0000-0000-000036970000}"/>
    <cellStyle name="Normal 37 13" xfId="38710" xr:uid="{00000000-0005-0000-0000-000037970000}"/>
    <cellStyle name="Normal 37 13 2" xfId="38711" xr:uid="{00000000-0005-0000-0000-000038970000}"/>
    <cellStyle name="Normal 37 13 3" xfId="38712" xr:uid="{00000000-0005-0000-0000-000039970000}"/>
    <cellStyle name="Normal 37 13 4" xfId="38713" xr:uid="{00000000-0005-0000-0000-00003A970000}"/>
    <cellStyle name="Normal 37 14" xfId="38714" xr:uid="{00000000-0005-0000-0000-00003B970000}"/>
    <cellStyle name="Normal 37 14 2" xfId="38715" xr:uid="{00000000-0005-0000-0000-00003C970000}"/>
    <cellStyle name="Normal 37 14 3" xfId="38716" xr:uid="{00000000-0005-0000-0000-00003D970000}"/>
    <cellStyle name="Normal 37 14 4" xfId="38717" xr:uid="{00000000-0005-0000-0000-00003E970000}"/>
    <cellStyle name="Normal 37 15" xfId="38718" xr:uid="{00000000-0005-0000-0000-00003F970000}"/>
    <cellStyle name="Normal 37 15 2" xfId="38719" xr:uid="{00000000-0005-0000-0000-000040970000}"/>
    <cellStyle name="Normal 37 15 3" xfId="38720" xr:uid="{00000000-0005-0000-0000-000041970000}"/>
    <cellStyle name="Normal 37 15 4" xfId="38721" xr:uid="{00000000-0005-0000-0000-000042970000}"/>
    <cellStyle name="Normal 37 16" xfId="38722" xr:uid="{00000000-0005-0000-0000-000043970000}"/>
    <cellStyle name="Normal 37 16 2" xfId="38723" xr:uid="{00000000-0005-0000-0000-000044970000}"/>
    <cellStyle name="Normal 37 16 3" xfId="38724" xr:uid="{00000000-0005-0000-0000-000045970000}"/>
    <cellStyle name="Normal 37 16 4" xfId="38725" xr:uid="{00000000-0005-0000-0000-000046970000}"/>
    <cellStyle name="Normal 37 17" xfId="38726" xr:uid="{00000000-0005-0000-0000-000047970000}"/>
    <cellStyle name="Normal 37 18" xfId="38727" xr:uid="{00000000-0005-0000-0000-000048970000}"/>
    <cellStyle name="Normal 37 2" xfId="38728" xr:uid="{00000000-0005-0000-0000-000049970000}"/>
    <cellStyle name="Normal 37 2 10" xfId="38729" xr:uid="{00000000-0005-0000-0000-00004A970000}"/>
    <cellStyle name="Normal 37 2 11" xfId="38730" xr:uid="{00000000-0005-0000-0000-00004B970000}"/>
    <cellStyle name="Normal 37 2 2" xfId="38731" xr:uid="{00000000-0005-0000-0000-00004C970000}"/>
    <cellStyle name="Normal 37 2 2 2" xfId="38732" xr:uid="{00000000-0005-0000-0000-00004D970000}"/>
    <cellStyle name="Normal 37 2 2 2 2" xfId="38733" xr:uid="{00000000-0005-0000-0000-00004E970000}"/>
    <cellStyle name="Normal 37 2 2 2 2 2" xfId="38734" xr:uid="{00000000-0005-0000-0000-00004F970000}"/>
    <cellStyle name="Normal 37 2 2 2 2 2 2" xfId="38735" xr:uid="{00000000-0005-0000-0000-000050970000}"/>
    <cellStyle name="Normal 37 2 2 2 3" xfId="38736" xr:uid="{00000000-0005-0000-0000-000051970000}"/>
    <cellStyle name="Normal 37 2 2 3" xfId="38737" xr:uid="{00000000-0005-0000-0000-000052970000}"/>
    <cellStyle name="Normal 37 2 2 4" xfId="38738" xr:uid="{00000000-0005-0000-0000-000053970000}"/>
    <cellStyle name="Normal 37 2 2 5" xfId="38739" xr:uid="{00000000-0005-0000-0000-000054970000}"/>
    <cellStyle name="Normal 37 2 2 6" xfId="38740" xr:uid="{00000000-0005-0000-0000-000055970000}"/>
    <cellStyle name="Normal 37 2 2 7" xfId="38741" xr:uid="{00000000-0005-0000-0000-000056970000}"/>
    <cellStyle name="Normal 37 2 3" xfId="38742" xr:uid="{00000000-0005-0000-0000-000057970000}"/>
    <cellStyle name="Normal 37 2 3 2" xfId="38743" xr:uid="{00000000-0005-0000-0000-000058970000}"/>
    <cellStyle name="Normal 37 2 4" xfId="38744" xr:uid="{00000000-0005-0000-0000-000059970000}"/>
    <cellStyle name="Normal 37 2 4 2" xfId="38745" xr:uid="{00000000-0005-0000-0000-00005A970000}"/>
    <cellStyle name="Normal 37 2 5" xfId="38746" xr:uid="{00000000-0005-0000-0000-00005B970000}"/>
    <cellStyle name="Normal 37 2 5 2" xfId="38747" xr:uid="{00000000-0005-0000-0000-00005C970000}"/>
    <cellStyle name="Normal 37 2 6" xfId="38748" xr:uid="{00000000-0005-0000-0000-00005D970000}"/>
    <cellStyle name="Normal 37 2 6 2" xfId="38749" xr:uid="{00000000-0005-0000-0000-00005E970000}"/>
    <cellStyle name="Normal 37 2 7" xfId="38750" xr:uid="{00000000-0005-0000-0000-00005F970000}"/>
    <cellStyle name="Normal 37 2 7 2" xfId="38751" xr:uid="{00000000-0005-0000-0000-000060970000}"/>
    <cellStyle name="Normal 37 2 8" xfId="38752" xr:uid="{00000000-0005-0000-0000-000061970000}"/>
    <cellStyle name="Normal 37 2 9" xfId="38753" xr:uid="{00000000-0005-0000-0000-000062970000}"/>
    <cellStyle name="Normal 37 3" xfId="38754" xr:uid="{00000000-0005-0000-0000-000063970000}"/>
    <cellStyle name="Normal 37 3 10" xfId="38755" xr:uid="{00000000-0005-0000-0000-000064970000}"/>
    <cellStyle name="Normal 37 3 11" xfId="38756" xr:uid="{00000000-0005-0000-0000-000065970000}"/>
    <cellStyle name="Normal 37 3 2" xfId="38757" xr:uid="{00000000-0005-0000-0000-000066970000}"/>
    <cellStyle name="Normal 37 3 2 2" xfId="38758" xr:uid="{00000000-0005-0000-0000-000067970000}"/>
    <cellStyle name="Normal 37 3 2 2 2" xfId="38759" xr:uid="{00000000-0005-0000-0000-000068970000}"/>
    <cellStyle name="Normal 37 3 2 2 2 2" xfId="38760" xr:uid="{00000000-0005-0000-0000-000069970000}"/>
    <cellStyle name="Normal 37 3 2 2 2 2 2" xfId="38761" xr:uid="{00000000-0005-0000-0000-00006A970000}"/>
    <cellStyle name="Normal 37 3 2 3" xfId="38762" xr:uid="{00000000-0005-0000-0000-00006B970000}"/>
    <cellStyle name="Normal 37 3 2 4" xfId="38763" xr:uid="{00000000-0005-0000-0000-00006C970000}"/>
    <cellStyle name="Normal 37 3 2 5" xfId="38764" xr:uid="{00000000-0005-0000-0000-00006D970000}"/>
    <cellStyle name="Normal 37 3 2 6" xfId="38765" xr:uid="{00000000-0005-0000-0000-00006E970000}"/>
    <cellStyle name="Normal 37 3 2 7" xfId="38766" xr:uid="{00000000-0005-0000-0000-00006F970000}"/>
    <cellStyle name="Normal 37 3 3" xfId="38767" xr:uid="{00000000-0005-0000-0000-000070970000}"/>
    <cellStyle name="Normal 37 3 3 2" xfId="38768" xr:uid="{00000000-0005-0000-0000-000071970000}"/>
    <cellStyle name="Normal 37 3 4" xfId="38769" xr:uid="{00000000-0005-0000-0000-000072970000}"/>
    <cellStyle name="Normal 37 3 4 2" xfId="38770" xr:uid="{00000000-0005-0000-0000-000073970000}"/>
    <cellStyle name="Normal 37 3 5" xfId="38771" xr:uid="{00000000-0005-0000-0000-000074970000}"/>
    <cellStyle name="Normal 37 3 5 2" xfId="38772" xr:uid="{00000000-0005-0000-0000-000075970000}"/>
    <cellStyle name="Normal 37 3 6" xfId="38773" xr:uid="{00000000-0005-0000-0000-000076970000}"/>
    <cellStyle name="Normal 37 3 6 2" xfId="38774" xr:uid="{00000000-0005-0000-0000-000077970000}"/>
    <cellStyle name="Normal 37 3 7" xfId="38775" xr:uid="{00000000-0005-0000-0000-000078970000}"/>
    <cellStyle name="Normal 37 3 7 2" xfId="38776" xr:uid="{00000000-0005-0000-0000-000079970000}"/>
    <cellStyle name="Normal 37 3 8" xfId="38777" xr:uid="{00000000-0005-0000-0000-00007A970000}"/>
    <cellStyle name="Normal 37 3 9" xfId="38778" xr:uid="{00000000-0005-0000-0000-00007B970000}"/>
    <cellStyle name="Normal 37 4" xfId="38779" xr:uid="{00000000-0005-0000-0000-00007C970000}"/>
    <cellStyle name="Normal 37 4 10" xfId="38780" xr:uid="{00000000-0005-0000-0000-00007D970000}"/>
    <cellStyle name="Normal 37 4 11" xfId="38781" xr:uid="{00000000-0005-0000-0000-00007E970000}"/>
    <cellStyle name="Normal 37 4 2" xfId="38782" xr:uid="{00000000-0005-0000-0000-00007F970000}"/>
    <cellStyle name="Normal 37 4 2 2" xfId="38783" xr:uid="{00000000-0005-0000-0000-000080970000}"/>
    <cellStyle name="Normal 37 4 2 2 2" xfId="38784" xr:uid="{00000000-0005-0000-0000-000081970000}"/>
    <cellStyle name="Normal 37 4 2 2 2 2" xfId="38785" xr:uid="{00000000-0005-0000-0000-000082970000}"/>
    <cellStyle name="Normal 37 4 2 2 2 2 2" xfId="38786" xr:uid="{00000000-0005-0000-0000-000083970000}"/>
    <cellStyle name="Normal 37 4 2 2 3" xfId="38787" xr:uid="{00000000-0005-0000-0000-000084970000}"/>
    <cellStyle name="Normal 37 4 2 3" xfId="38788" xr:uid="{00000000-0005-0000-0000-000085970000}"/>
    <cellStyle name="Normal 37 4 2 4" xfId="38789" xr:uid="{00000000-0005-0000-0000-000086970000}"/>
    <cellStyle name="Normal 37 4 2 5" xfId="38790" xr:uid="{00000000-0005-0000-0000-000087970000}"/>
    <cellStyle name="Normal 37 4 2 6" xfId="38791" xr:uid="{00000000-0005-0000-0000-000088970000}"/>
    <cellStyle name="Normal 37 4 2 7" xfId="38792" xr:uid="{00000000-0005-0000-0000-000089970000}"/>
    <cellStyle name="Normal 37 4 3" xfId="38793" xr:uid="{00000000-0005-0000-0000-00008A970000}"/>
    <cellStyle name="Normal 37 4 3 2" xfId="38794" xr:uid="{00000000-0005-0000-0000-00008B970000}"/>
    <cellStyle name="Normal 37 4 4" xfId="38795" xr:uid="{00000000-0005-0000-0000-00008C970000}"/>
    <cellStyle name="Normal 37 4 4 2" xfId="38796" xr:uid="{00000000-0005-0000-0000-00008D970000}"/>
    <cellStyle name="Normal 37 4 5" xfId="38797" xr:uid="{00000000-0005-0000-0000-00008E970000}"/>
    <cellStyle name="Normal 37 4 5 2" xfId="38798" xr:uid="{00000000-0005-0000-0000-00008F970000}"/>
    <cellStyle name="Normal 37 4 6" xfId="38799" xr:uid="{00000000-0005-0000-0000-000090970000}"/>
    <cellStyle name="Normal 37 4 6 2" xfId="38800" xr:uid="{00000000-0005-0000-0000-000091970000}"/>
    <cellStyle name="Normal 37 4 7" xfId="38801" xr:uid="{00000000-0005-0000-0000-000092970000}"/>
    <cellStyle name="Normal 37 4 7 2" xfId="38802" xr:uid="{00000000-0005-0000-0000-000093970000}"/>
    <cellStyle name="Normal 37 4 8" xfId="38803" xr:uid="{00000000-0005-0000-0000-000094970000}"/>
    <cellStyle name="Normal 37 4 9" xfId="38804" xr:uid="{00000000-0005-0000-0000-000095970000}"/>
    <cellStyle name="Normal 37 5" xfId="38805" xr:uid="{00000000-0005-0000-0000-000096970000}"/>
    <cellStyle name="Normal 37 5 2" xfId="38806" xr:uid="{00000000-0005-0000-0000-000097970000}"/>
    <cellStyle name="Normal 37 5 2 2" xfId="38807" xr:uid="{00000000-0005-0000-0000-000098970000}"/>
    <cellStyle name="Normal 37 5 2 3" xfId="38808" xr:uid="{00000000-0005-0000-0000-000099970000}"/>
    <cellStyle name="Normal 37 5 3" xfId="38809" xr:uid="{00000000-0005-0000-0000-00009A970000}"/>
    <cellStyle name="Normal 37 5 4" xfId="38810" xr:uid="{00000000-0005-0000-0000-00009B970000}"/>
    <cellStyle name="Normal 37 5 5" xfId="38811" xr:uid="{00000000-0005-0000-0000-00009C970000}"/>
    <cellStyle name="Normal 37 5 6" xfId="38812" xr:uid="{00000000-0005-0000-0000-00009D970000}"/>
    <cellStyle name="Normal 37 6" xfId="38813" xr:uid="{00000000-0005-0000-0000-00009E970000}"/>
    <cellStyle name="Normal 37 6 2" xfId="38814" xr:uid="{00000000-0005-0000-0000-00009F970000}"/>
    <cellStyle name="Normal 37 6 2 2" xfId="38815" xr:uid="{00000000-0005-0000-0000-0000A0970000}"/>
    <cellStyle name="Normal 37 6 2 2 2" xfId="38816" xr:uid="{00000000-0005-0000-0000-0000A1970000}"/>
    <cellStyle name="Normal 37 6 2 2 2 2" xfId="38817" xr:uid="{00000000-0005-0000-0000-0000A2970000}"/>
    <cellStyle name="Normal 37 6 2 3" xfId="38818" xr:uid="{00000000-0005-0000-0000-0000A3970000}"/>
    <cellStyle name="Normal 37 6 3" xfId="38819" xr:uid="{00000000-0005-0000-0000-0000A4970000}"/>
    <cellStyle name="Normal 37 6 4" xfId="38820" xr:uid="{00000000-0005-0000-0000-0000A5970000}"/>
    <cellStyle name="Normal 37 6 5" xfId="38821" xr:uid="{00000000-0005-0000-0000-0000A6970000}"/>
    <cellStyle name="Normal 37 6 6" xfId="38822" xr:uid="{00000000-0005-0000-0000-0000A7970000}"/>
    <cellStyle name="Normal 37 6 7" xfId="38823" xr:uid="{00000000-0005-0000-0000-0000A8970000}"/>
    <cellStyle name="Normal 37 7" xfId="38824" xr:uid="{00000000-0005-0000-0000-0000A9970000}"/>
    <cellStyle name="Normal 37 7 2" xfId="38825" xr:uid="{00000000-0005-0000-0000-0000AA970000}"/>
    <cellStyle name="Normal 37 8" xfId="38826" xr:uid="{00000000-0005-0000-0000-0000AB970000}"/>
    <cellStyle name="Normal 37 8 2" xfId="38827" xr:uid="{00000000-0005-0000-0000-0000AC970000}"/>
    <cellStyle name="Normal 37 9" xfId="38828" xr:uid="{00000000-0005-0000-0000-0000AD970000}"/>
    <cellStyle name="Normal 37 9 2" xfId="38829" xr:uid="{00000000-0005-0000-0000-0000AE970000}"/>
    <cellStyle name="Normal 38" xfId="38830" xr:uid="{00000000-0005-0000-0000-0000AF970000}"/>
    <cellStyle name="Normal 38 10" xfId="38831" xr:uid="{00000000-0005-0000-0000-0000B0970000}"/>
    <cellStyle name="Normal 38 10 2" xfId="38832" xr:uid="{00000000-0005-0000-0000-0000B1970000}"/>
    <cellStyle name="Normal 38 11" xfId="38833" xr:uid="{00000000-0005-0000-0000-0000B2970000}"/>
    <cellStyle name="Normal 38 11 2" xfId="38834" xr:uid="{00000000-0005-0000-0000-0000B3970000}"/>
    <cellStyle name="Normal 38 12" xfId="38835" xr:uid="{00000000-0005-0000-0000-0000B4970000}"/>
    <cellStyle name="Normal 38 12 2" xfId="38836" xr:uid="{00000000-0005-0000-0000-0000B5970000}"/>
    <cellStyle name="Normal 38 12 3" xfId="38837" xr:uid="{00000000-0005-0000-0000-0000B6970000}"/>
    <cellStyle name="Normal 38 12 4" xfId="38838" xr:uid="{00000000-0005-0000-0000-0000B7970000}"/>
    <cellStyle name="Normal 38 13" xfId="38839" xr:uid="{00000000-0005-0000-0000-0000B8970000}"/>
    <cellStyle name="Normal 38 13 2" xfId="38840" xr:uid="{00000000-0005-0000-0000-0000B9970000}"/>
    <cellStyle name="Normal 38 13 3" xfId="38841" xr:uid="{00000000-0005-0000-0000-0000BA970000}"/>
    <cellStyle name="Normal 38 13 4" xfId="38842" xr:uid="{00000000-0005-0000-0000-0000BB970000}"/>
    <cellStyle name="Normal 38 14" xfId="38843" xr:uid="{00000000-0005-0000-0000-0000BC970000}"/>
    <cellStyle name="Normal 38 14 2" xfId="38844" xr:uid="{00000000-0005-0000-0000-0000BD970000}"/>
    <cellStyle name="Normal 38 14 3" xfId="38845" xr:uid="{00000000-0005-0000-0000-0000BE970000}"/>
    <cellStyle name="Normal 38 14 4" xfId="38846" xr:uid="{00000000-0005-0000-0000-0000BF970000}"/>
    <cellStyle name="Normal 38 15" xfId="38847" xr:uid="{00000000-0005-0000-0000-0000C0970000}"/>
    <cellStyle name="Normal 38 15 2" xfId="38848" xr:uid="{00000000-0005-0000-0000-0000C1970000}"/>
    <cellStyle name="Normal 38 15 3" xfId="38849" xr:uid="{00000000-0005-0000-0000-0000C2970000}"/>
    <cellStyle name="Normal 38 15 4" xfId="38850" xr:uid="{00000000-0005-0000-0000-0000C3970000}"/>
    <cellStyle name="Normal 38 16" xfId="38851" xr:uid="{00000000-0005-0000-0000-0000C4970000}"/>
    <cellStyle name="Normal 38 16 2" xfId="38852" xr:uid="{00000000-0005-0000-0000-0000C5970000}"/>
    <cellStyle name="Normal 38 16 3" xfId="38853" xr:uid="{00000000-0005-0000-0000-0000C6970000}"/>
    <cellStyle name="Normal 38 16 4" xfId="38854" xr:uid="{00000000-0005-0000-0000-0000C7970000}"/>
    <cellStyle name="Normal 38 17" xfId="38855" xr:uid="{00000000-0005-0000-0000-0000C8970000}"/>
    <cellStyle name="Normal 38 18" xfId="38856" xr:uid="{00000000-0005-0000-0000-0000C9970000}"/>
    <cellStyle name="Normal 38 2" xfId="38857" xr:uid="{00000000-0005-0000-0000-0000CA970000}"/>
    <cellStyle name="Normal 38 2 10" xfId="38858" xr:uid="{00000000-0005-0000-0000-0000CB970000}"/>
    <cellStyle name="Normal 38 2 11" xfId="38859" xr:uid="{00000000-0005-0000-0000-0000CC970000}"/>
    <cellStyle name="Normal 38 2 2" xfId="38860" xr:uid="{00000000-0005-0000-0000-0000CD970000}"/>
    <cellStyle name="Normal 38 2 2 2" xfId="38861" xr:uid="{00000000-0005-0000-0000-0000CE970000}"/>
    <cellStyle name="Normal 38 2 2 2 2" xfId="38862" xr:uid="{00000000-0005-0000-0000-0000CF970000}"/>
    <cellStyle name="Normal 38 2 2 2 2 2" xfId="38863" xr:uid="{00000000-0005-0000-0000-0000D0970000}"/>
    <cellStyle name="Normal 38 2 2 2 2 2 2" xfId="38864" xr:uid="{00000000-0005-0000-0000-0000D1970000}"/>
    <cellStyle name="Normal 38 2 2 3" xfId="38865" xr:uid="{00000000-0005-0000-0000-0000D2970000}"/>
    <cellStyle name="Normal 38 2 2 4" xfId="38866" xr:uid="{00000000-0005-0000-0000-0000D3970000}"/>
    <cellStyle name="Normal 38 2 2 5" xfId="38867" xr:uid="{00000000-0005-0000-0000-0000D4970000}"/>
    <cellStyle name="Normal 38 2 2 6" xfId="38868" xr:uid="{00000000-0005-0000-0000-0000D5970000}"/>
    <cellStyle name="Normal 38 2 2 7" xfId="38869" xr:uid="{00000000-0005-0000-0000-0000D6970000}"/>
    <cellStyle name="Normal 38 2 3" xfId="38870" xr:uid="{00000000-0005-0000-0000-0000D7970000}"/>
    <cellStyle name="Normal 38 2 3 2" xfId="38871" xr:uid="{00000000-0005-0000-0000-0000D8970000}"/>
    <cellStyle name="Normal 38 2 4" xfId="38872" xr:uid="{00000000-0005-0000-0000-0000D9970000}"/>
    <cellStyle name="Normal 38 2 4 2" xfId="38873" xr:uid="{00000000-0005-0000-0000-0000DA970000}"/>
    <cellStyle name="Normal 38 2 5" xfId="38874" xr:uid="{00000000-0005-0000-0000-0000DB970000}"/>
    <cellStyle name="Normal 38 2 5 2" xfId="38875" xr:uid="{00000000-0005-0000-0000-0000DC970000}"/>
    <cellStyle name="Normal 38 2 6" xfId="38876" xr:uid="{00000000-0005-0000-0000-0000DD970000}"/>
    <cellStyle name="Normal 38 2 6 2" xfId="38877" xr:uid="{00000000-0005-0000-0000-0000DE970000}"/>
    <cellStyle name="Normal 38 2 7" xfId="38878" xr:uid="{00000000-0005-0000-0000-0000DF970000}"/>
    <cellStyle name="Normal 38 2 7 2" xfId="38879" xr:uid="{00000000-0005-0000-0000-0000E0970000}"/>
    <cellStyle name="Normal 38 2 8" xfId="38880" xr:uid="{00000000-0005-0000-0000-0000E1970000}"/>
    <cellStyle name="Normal 38 2 9" xfId="38881" xr:uid="{00000000-0005-0000-0000-0000E2970000}"/>
    <cellStyle name="Normal 38 3" xfId="38882" xr:uid="{00000000-0005-0000-0000-0000E3970000}"/>
    <cellStyle name="Normal 38 3 10" xfId="38883" xr:uid="{00000000-0005-0000-0000-0000E4970000}"/>
    <cellStyle name="Normal 38 3 11" xfId="38884" xr:uid="{00000000-0005-0000-0000-0000E5970000}"/>
    <cellStyle name="Normal 38 3 2" xfId="38885" xr:uid="{00000000-0005-0000-0000-0000E6970000}"/>
    <cellStyle name="Normal 38 3 2 2" xfId="38886" xr:uid="{00000000-0005-0000-0000-0000E7970000}"/>
    <cellStyle name="Normal 38 3 2 2 2" xfId="38887" xr:uid="{00000000-0005-0000-0000-0000E8970000}"/>
    <cellStyle name="Normal 38 3 2 2 2 2" xfId="38888" xr:uid="{00000000-0005-0000-0000-0000E9970000}"/>
    <cellStyle name="Normal 38 3 2 2 2 2 2" xfId="38889" xr:uid="{00000000-0005-0000-0000-0000EA970000}"/>
    <cellStyle name="Normal 38 3 2 3" xfId="38890" xr:uid="{00000000-0005-0000-0000-0000EB970000}"/>
    <cellStyle name="Normal 38 3 2 4" xfId="38891" xr:uid="{00000000-0005-0000-0000-0000EC970000}"/>
    <cellStyle name="Normal 38 3 2 5" xfId="38892" xr:uid="{00000000-0005-0000-0000-0000ED970000}"/>
    <cellStyle name="Normal 38 3 2 6" xfId="38893" xr:uid="{00000000-0005-0000-0000-0000EE970000}"/>
    <cellStyle name="Normal 38 3 2 7" xfId="38894" xr:uid="{00000000-0005-0000-0000-0000EF970000}"/>
    <cellStyle name="Normal 38 3 3" xfId="38895" xr:uid="{00000000-0005-0000-0000-0000F0970000}"/>
    <cellStyle name="Normal 38 3 3 2" xfId="38896" xr:uid="{00000000-0005-0000-0000-0000F1970000}"/>
    <cellStyle name="Normal 38 3 4" xfId="38897" xr:uid="{00000000-0005-0000-0000-0000F2970000}"/>
    <cellStyle name="Normal 38 3 4 2" xfId="38898" xr:uid="{00000000-0005-0000-0000-0000F3970000}"/>
    <cellStyle name="Normal 38 3 5" xfId="38899" xr:uid="{00000000-0005-0000-0000-0000F4970000}"/>
    <cellStyle name="Normal 38 3 5 2" xfId="38900" xr:uid="{00000000-0005-0000-0000-0000F5970000}"/>
    <cellStyle name="Normal 38 3 6" xfId="38901" xr:uid="{00000000-0005-0000-0000-0000F6970000}"/>
    <cellStyle name="Normal 38 3 6 2" xfId="38902" xr:uid="{00000000-0005-0000-0000-0000F7970000}"/>
    <cellStyle name="Normal 38 3 7" xfId="38903" xr:uid="{00000000-0005-0000-0000-0000F8970000}"/>
    <cellStyle name="Normal 38 3 7 2" xfId="38904" xr:uid="{00000000-0005-0000-0000-0000F9970000}"/>
    <cellStyle name="Normal 38 3 8" xfId="38905" xr:uid="{00000000-0005-0000-0000-0000FA970000}"/>
    <cellStyle name="Normal 38 3 9" xfId="38906" xr:uid="{00000000-0005-0000-0000-0000FB970000}"/>
    <cellStyle name="Normal 38 4" xfId="38907" xr:uid="{00000000-0005-0000-0000-0000FC970000}"/>
    <cellStyle name="Normal 38 4 10" xfId="38908" xr:uid="{00000000-0005-0000-0000-0000FD970000}"/>
    <cellStyle name="Normal 38 4 11" xfId="38909" xr:uid="{00000000-0005-0000-0000-0000FE970000}"/>
    <cellStyle name="Normal 38 4 2" xfId="38910" xr:uid="{00000000-0005-0000-0000-0000FF970000}"/>
    <cellStyle name="Normal 38 4 2 2" xfId="38911" xr:uid="{00000000-0005-0000-0000-000000980000}"/>
    <cellStyle name="Normal 38 4 2 2 2" xfId="38912" xr:uid="{00000000-0005-0000-0000-000001980000}"/>
    <cellStyle name="Normal 38 4 2 2 2 2" xfId="38913" xr:uid="{00000000-0005-0000-0000-000002980000}"/>
    <cellStyle name="Normal 38 4 2 2 2 2 2" xfId="38914" xr:uid="{00000000-0005-0000-0000-000003980000}"/>
    <cellStyle name="Normal 38 4 2 3" xfId="38915" xr:uid="{00000000-0005-0000-0000-000004980000}"/>
    <cellStyle name="Normal 38 4 2 4" xfId="38916" xr:uid="{00000000-0005-0000-0000-000005980000}"/>
    <cellStyle name="Normal 38 4 2 5" xfId="38917" xr:uid="{00000000-0005-0000-0000-000006980000}"/>
    <cellStyle name="Normal 38 4 2 6" xfId="38918" xr:uid="{00000000-0005-0000-0000-000007980000}"/>
    <cellStyle name="Normal 38 4 2 7" xfId="38919" xr:uid="{00000000-0005-0000-0000-000008980000}"/>
    <cellStyle name="Normal 38 4 3" xfId="38920" xr:uid="{00000000-0005-0000-0000-000009980000}"/>
    <cellStyle name="Normal 38 4 3 2" xfId="38921" xr:uid="{00000000-0005-0000-0000-00000A980000}"/>
    <cellStyle name="Normal 38 4 4" xfId="38922" xr:uid="{00000000-0005-0000-0000-00000B980000}"/>
    <cellStyle name="Normal 38 4 4 2" xfId="38923" xr:uid="{00000000-0005-0000-0000-00000C980000}"/>
    <cellStyle name="Normal 38 4 5" xfId="38924" xr:uid="{00000000-0005-0000-0000-00000D980000}"/>
    <cellStyle name="Normal 38 4 5 2" xfId="38925" xr:uid="{00000000-0005-0000-0000-00000E980000}"/>
    <cellStyle name="Normal 38 4 6" xfId="38926" xr:uid="{00000000-0005-0000-0000-00000F980000}"/>
    <cellStyle name="Normal 38 4 6 2" xfId="38927" xr:uid="{00000000-0005-0000-0000-000010980000}"/>
    <cellStyle name="Normal 38 4 7" xfId="38928" xr:uid="{00000000-0005-0000-0000-000011980000}"/>
    <cellStyle name="Normal 38 4 7 2" xfId="38929" xr:uid="{00000000-0005-0000-0000-000012980000}"/>
    <cellStyle name="Normal 38 4 8" xfId="38930" xr:uid="{00000000-0005-0000-0000-000013980000}"/>
    <cellStyle name="Normal 38 4 9" xfId="38931" xr:uid="{00000000-0005-0000-0000-000014980000}"/>
    <cellStyle name="Normal 38 5" xfId="38932" xr:uid="{00000000-0005-0000-0000-000015980000}"/>
    <cellStyle name="Normal 38 5 2" xfId="38933" xr:uid="{00000000-0005-0000-0000-000016980000}"/>
    <cellStyle name="Normal 38 5 2 2" xfId="38934" xr:uid="{00000000-0005-0000-0000-000017980000}"/>
    <cellStyle name="Normal 38 5 2 3" xfId="38935" xr:uid="{00000000-0005-0000-0000-000018980000}"/>
    <cellStyle name="Normal 38 5 3" xfId="38936" xr:uid="{00000000-0005-0000-0000-000019980000}"/>
    <cellStyle name="Normal 38 5 4" xfId="38937" xr:uid="{00000000-0005-0000-0000-00001A980000}"/>
    <cellStyle name="Normal 38 5 5" xfId="38938" xr:uid="{00000000-0005-0000-0000-00001B980000}"/>
    <cellStyle name="Normal 38 5 6" xfId="38939" xr:uid="{00000000-0005-0000-0000-00001C980000}"/>
    <cellStyle name="Normal 38 6" xfId="38940" xr:uid="{00000000-0005-0000-0000-00001D980000}"/>
    <cellStyle name="Normal 38 6 2" xfId="38941" xr:uid="{00000000-0005-0000-0000-00001E980000}"/>
    <cellStyle name="Normal 38 6 2 2" xfId="38942" xr:uid="{00000000-0005-0000-0000-00001F980000}"/>
    <cellStyle name="Normal 38 6 2 2 2" xfId="38943" xr:uid="{00000000-0005-0000-0000-000020980000}"/>
    <cellStyle name="Normal 38 6 2 2 2 2" xfId="38944" xr:uid="{00000000-0005-0000-0000-000021980000}"/>
    <cellStyle name="Normal 38 6 2 3" xfId="38945" xr:uid="{00000000-0005-0000-0000-000022980000}"/>
    <cellStyle name="Normal 38 6 3" xfId="38946" xr:uid="{00000000-0005-0000-0000-000023980000}"/>
    <cellStyle name="Normal 38 6 4" xfId="38947" xr:uid="{00000000-0005-0000-0000-000024980000}"/>
    <cellStyle name="Normal 38 6 5" xfId="38948" xr:uid="{00000000-0005-0000-0000-000025980000}"/>
    <cellStyle name="Normal 38 6 6" xfId="38949" xr:uid="{00000000-0005-0000-0000-000026980000}"/>
    <cellStyle name="Normal 38 6 7" xfId="38950" xr:uid="{00000000-0005-0000-0000-000027980000}"/>
    <cellStyle name="Normal 38 7" xfId="38951" xr:uid="{00000000-0005-0000-0000-000028980000}"/>
    <cellStyle name="Normal 38 7 2" xfId="38952" xr:uid="{00000000-0005-0000-0000-000029980000}"/>
    <cellStyle name="Normal 38 8" xfId="38953" xr:uid="{00000000-0005-0000-0000-00002A980000}"/>
    <cellStyle name="Normal 38 8 2" xfId="38954" xr:uid="{00000000-0005-0000-0000-00002B980000}"/>
    <cellStyle name="Normal 38 9" xfId="38955" xr:uid="{00000000-0005-0000-0000-00002C980000}"/>
    <cellStyle name="Normal 38 9 2" xfId="38956" xr:uid="{00000000-0005-0000-0000-00002D980000}"/>
    <cellStyle name="Normal 39" xfId="38957" xr:uid="{00000000-0005-0000-0000-00002E980000}"/>
    <cellStyle name="Normal 39 10" xfId="38958" xr:uid="{00000000-0005-0000-0000-00002F980000}"/>
    <cellStyle name="Normal 39 10 2" xfId="38959" xr:uid="{00000000-0005-0000-0000-000030980000}"/>
    <cellStyle name="Normal 39 11" xfId="38960" xr:uid="{00000000-0005-0000-0000-000031980000}"/>
    <cellStyle name="Normal 39 11 2" xfId="38961" xr:uid="{00000000-0005-0000-0000-000032980000}"/>
    <cellStyle name="Normal 39 12" xfId="38962" xr:uid="{00000000-0005-0000-0000-000033980000}"/>
    <cellStyle name="Normal 39 12 2" xfId="38963" xr:uid="{00000000-0005-0000-0000-000034980000}"/>
    <cellStyle name="Normal 39 12 3" xfId="38964" xr:uid="{00000000-0005-0000-0000-000035980000}"/>
    <cellStyle name="Normal 39 12 4" xfId="38965" xr:uid="{00000000-0005-0000-0000-000036980000}"/>
    <cellStyle name="Normal 39 13" xfId="38966" xr:uid="{00000000-0005-0000-0000-000037980000}"/>
    <cellStyle name="Normal 39 13 2" xfId="38967" xr:uid="{00000000-0005-0000-0000-000038980000}"/>
    <cellStyle name="Normal 39 13 3" xfId="38968" xr:uid="{00000000-0005-0000-0000-000039980000}"/>
    <cellStyle name="Normal 39 13 4" xfId="38969" xr:uid="{00000000-0005-0000-0000-00003A980000}"/>
    <cellStyle name="Normal 39 14" xfId="38970" xr:uid="{00000000-0005-0000-0000-00003B980000}"/>
    <cellStyle name="Normal 39 14 2" xfId="38971" xr:uid="{00000000-0005-0000-0000-00003C980000}"/>
    <cellStyle name="Normal 39 14 3" xfId="38972" xr:uid="{00000000-0005-0000-0000-00003D980000}"/>
    <cellStyle name="Normal 39 14 4" xfId="38973" xr:uid="{00000000-0005-0000-0000-00003E980000}"/>
    <cellStyle name="Normal 39 15" xfId="38974" xr:uid="{00000000-0005-0000-0000-00003F980000}"/>
    <cellStyle name="Normal 39 15 2" xfId="38975" xr:uid="{00000000-0005-0000-0000-000040980000}"/>
    <cellStyle name="Normal 39 15 3" xfId="38976" xr:uid="{00000000-0005-0000-0000-000041980000}"/>
    <cellStyle name="Normal 39 15 4" xfId="38977" xr:uid="{00000000-0005-0000-0000-000042980000}"/>
    <cellStyle name="Normal 39 16" xfId="38978" xr:uid="{00000000-0005-0000-0000-000043980000}"/>
    <cellStyle name="Normal 39 16 2" xfId="38979" xr:uid="{00000000-0005-0000-0000-000044980000}"/>
    <cellStyle name="Normal 39 16 3" xfId="38980" xr:uid="{00000000-0005-0000-0000-000045980000}"/>
    <cellStyle name="Normal 39 16 4" xfId="38981" xr:uid="{00000000-0005-0000-0000-000046980000}"/>
    <cellStyle name="Normal 39 17" xfId="38982" xr:uid="{00000000-0005-0000-0000-000047980000}"/>
    <cellStyle name="Normal 39 18" xfId="38983" xr:uid="{00000000-0005-0000-0000-000048980000}"/>
    <cellStyle name="Normal 39 2" xfId="38984" xr:uid="{00000000-0005-0000-0000-000049980000}"/>
    <cellStyle name="Normal 39 2 2" xfId="38985" xr:uid="{00000000-0005-0000-0000-00004A980000}"/>
    <cellStyle name="Normal 39 2 2 2" xfId="38986" xr:uid="{00000000-0005-0000-0000-00004B980000}"/>
    <cellStyle name="Normal 39 2 2 3" xfId="38987" xr:uid="{00000000-0005-0000-0000-00004C980000}"/>
    <cellStyle name="Normal 39 2 3" xfId="38988" xr:uid="{00000000-0005-0000-0000-00004D980000}"/>
    <cellStyle name="Normal 39 2 4" xfId="38989" xr:uid="{00000000-0005-0000-0000-00004E980000}"/>
    <cellStyle name="Normal 39 2 5" xfId="38990" xr:uid="{00000000-0005-0000-0000-00004F980000}"/>
    <cellStyle name="Normal 39 2 6" xfId="38991" xr:uid="{00000000-0005-0000-0000-000050980000}"/>
    <cellStyle name="Normal 39 3" xfId="38992" xr:uid="{00000000-0005-0000-0000-000051980000}"/>
    <cellStyle name="Normal 39 3 2" xfId="38993" xr:uid="{00000000-0005-0000-0000-000052980000}"/>
    <cellStyle name="Normal 39 3 2 2" xfId="38994" xr:uid="{00000000-0005-0000-0000-000053980000}"/>
    <cellStyle name="Normal 39 3 2 3" xfId="38995" xr:uid="{00000000-0005-0000-0000-000054980000}"/>
    <cellStyle name="Normal 39 3 3" xfId="38996" xr:uid="{00000000-0005-0000-0000-000055980000}"/>
    <cellStyle name="Normal 39 3 4" xfId="38997" xr:uid="{00000000-0005-0000-0000-000056980000}"/>
    <cellStyle name="Normal 39 3 5" xfId="38998" xr:uid="{00000000-0005-0000-0000-000057980000}"/>
    <cellStyle name="Normal 39 3 6" xfId="38999" xr:uid="{00000000-0005-0000-0000-000058980000}"/>
    <cellStyle name="Normal 39 4" xfId="39000" xr:uid="{00000000-0005-0000-0000-000059980000}"/>
    <cellStyle name="Normal 39 4 2" xfId="39001" xr:uid="{00000000-0005-0000-0000-00005A980000}"/>
    <cellStyle name="Normal 39 4 2 2" xfId="39002" xr:uid="{00000000-0005-0000-0000-00005B980000}"/>
    <cellStyle name="Normal 39 4 2 3" xfId="39003" xr:uid="{00000000-0005-0000-0000-00005C980000}"/>
    <cellStyle name="Normal 39 4 3" xfId="39004" xr:uid="{00000000-0005-0000-0000-00005D980000}"/>
    <cellStyle name="Normal 39 4 4" xfId="39005" xr:uid="{00000000-0005-0000-0000-00005E980000}"/>
    <cellStyle name="Normal 39 4 5" xfId="39006" xr:uid="{00000000-0005-0000-0000-00005F980000}"/>
    <cellStyle name="Normal 39 4 6" xfId="39007" xr:uid="{00000000-0005-0000-0000-000060980000}"/>
    <cellStyle name="Normal 39 5" xfId="39008" xr:uid="{00000000-0005-0000-0000-000061980000}"/>
    <cellStyle name="Normal 39 5 2" xfId="39009" xr:uid="{00000000-0005-0000-0000-000062980000}"/>
    <cellStyle name="Normal 39 5 2 2" xfId="39010" xr:uid="{00000000-0005-0000-0000-000063980000}"/>
    <cellStyle name="Normal 39 5 2 3" xfId="39011" xr:uid="{00000000-0005-0000-0000-000064980000}"/>
    <cellStyle name="Normal 39 5 3" xfId="39012" xr:uid="{00000000-0005-0000-0000-000065980000}"/>
    <cellStyle name="Normal 39 5 4" xfId="39013" xr:uid="{00000000-0005-0000-0000-000066980000}"/>
    <cellStyle name="Normal 39 5 5" xfId="39014" xr:uid="{00000000-0005-0000-0000-000067980000}"/>
    <cellStyle name="Normal 39 5 6" xfId="39015" xr:uid="{00000000-0005-0000-0000-000068980000}"/>
    <cellStyle name="Normal 39 6" xfId="39016" xr:uid="{00000000-0005-0000-0000-000069980000}"/>
    <cellStyle name="Normal 39 6 2" xfId="39017" xr:uid="{00000000-0005-0000-0000-00006A980000}"/>
    <cellStyle name="Normal 39 6 2 2" xfId="39018" xr:uid="{00000000-0005-0000-0000-00006B980000}"/>
    <cellStyle name="Normal 39 6 2 2 2" xfId="39019" xr:uid="{00000000-0005-0000-0000-00006C980000}"/>
    <cellStyle name="Normal 39 6 2 2 2 2" xfId="39020" xr:uid="{00000000-0005-0000-0000-00006D980000}"/>
    <cellStyle name="Normal 39 6 3" xfId="39021" xr:uid="{00000000-0005-0000-0000-00006E980000}"/>
    <cellStyle name="Normal 39 6 4" xfId="39022" xr:uid="{00000000-0005-0000-0000-00006F980000}"/>
    <cellStyle name="Normal 39 6 5" xfId="39023" xr:uid="{00000000-0005-0000-0000-000070980000}"/>
    <cellStyle name="Normal 39 6 6" xfId="39024" xr:uid="{00000000-0005-0000-0000-000071980000}"/>
    <cellStyle name="Normal 39 6 7" xfId="39025" xr:uid="{00000000-0005-0000-0000-000072980000}"/>
    <cellStyle name="Normal 39 7" xfId="39026" xr:uid="{00000000-0005-0000-0000-000073980000}"/>
    <cellStyle name="Normal 39 7 2" xfId="39027" xr:uid="{00000000-0005-0000-0000-000074980000}"/>
    <cellStyle name="Normal 39 8" xfId="39028" xr:uid="{00000000-0005-0000-0000-000075980000}"/>
    <cellStyle name="Normal 39 8 2" xfId="39029" xr:uid="{00000000-0005-0000-0000-000076980000}"/>
    <cellStyle name="Normal 39 9" xfId="39030" xr:uid="{00000000-0005-0000-0000-000077980000}"/>
    <cellStyle name="Normal 39 9 2" xfId="39031" xr:uid="{00000000-0005-0000-0000-000078980000}"/>
    <cellStyle name="Normal 4" xfId="39032" xr:uid="{00000000-0005-0000-0000-000079980000}"/>
    <cellStyle name="Normal 4 10" xfId="39033" xr:uid="{00000000-0005-0000-0000-00007A980000}"/>
    <cellStyle name="Normal 4 10 10" xfId="39034" xr:uid="{00000000-0005-0000-0000-00007B980000}"/>
    <cellStyle name="Normal 4 10 11" xfId="39035" xr:uid="{00000000-0005-0000-0000-00007C980000}"/>
    <cellStyle name="Normal 4 10 12" xfId="39036" xr:uid="{00000000-0005-0000-0000-00007D980000}"/>
    <cellStyle name="Normal 4 10 13" xfId="39037" xr:uid="{00000000-0005-0000-0000-00007E980000}"/>
    <cellStyle name="Normal 4 10 14" xfId="39038" xr:uid="{00000000-0005-0000-0000-00007F980000}"/>
    <cellStyle name="Normal 4 10 15" xfId="39039" xr:uid="{00000000-0005-0000-0000-000080980000}"/>
    <cellStyle name="Normal 4 10 16" xfId="39040" xr:uid="{00000000-0005-0000-0000-000081980000}"/>
    <cellStyle name="Normal 4 10 17" xfId="39041" xr:uid="{00000000-0005-0000-0000-000082980000}"/>
    <cellStyle name="Normal 4 10 18" xfId="39042" xr:uid="{00000000-0005-0000-0000-000083980000}"/>
    <cellStyle name="Normal 4 10 19" xfId="39043" xr:uid="{00000000-0005-0000-0000-000084980000}"/>
    <cellStyle name="Normal 4 10 2" xfId="39044" xr:uid="{00000000-0005-0000-0000-000085980000}"/>
    <cellStyle name="Normal 4 10 2 2" xfId="39045" xr:uid="{00000000-0005-0000-0000-000086980000}"/>
    <cellStyle name="Normal 4 10 20" xfId="39046" xr:uid="{00000000-0005-0000-0000-000087980000}"/>
    <cellStyle name="Normal 4 10 21" xfId="39047" xr:uid="{00000000-0005-0000-0000-000088980000}"/>
    <cellStyle name="Normal 4 10 3" xfId="39048" xr:uid="{00000000-0005-0000-0000-000089980000}"/>
    <cellStyle name="Normal 4 10 4" xfId="39049" xr:uid="{00000000-0005-0000-0000-00008A980000}"/>
    <cellStyle name="Normal 4 10 5" xfId="39050" xr:uid="{00000000-0005-0000-0000-00008B980000}"/>
    <cellStyle name="Normal 4 10 6" xfId="39051" xr:uid="{00000000-0005-0000-0000-00008C980000}"/>
    <cellStyle name="Normal 4 10 7" xfId="39052" xr:uid="{00000000-0005-0000-0000-00008D980000}"/>
    <cellStyle name="Normal 4 10 8" xfId="39053" xr:uid="{00000000-0005-0000-0000-00008E980000}"/>
    <cellStyle name="Normal 4 10 9" xfId="39054" xr:uid="{00000000-0005-0000-0000-00008F980000}"/>
    <cellStyle name="Normal 4 11" xfId="39055" xr:uid="{00000000-0005-0000-0000-000090980000}"/>
    <cellStyle name="Normal 4 11 10" xfId="39056" xr:uid="{00000000-0005-0000-0000-000091980000}"/>
    <cellStyle name="Normal 4 11 11" xfId="39057" xr:uid="{00000000-0005-0000-0000-000092980000}"/>
    <cellStyle name="Normal 4 11 12" xfId="39058" xr:uid="{00000000-0005-0000-0000-000093980000}"/>
    <cellStyle name="Normal 4 11 13" xfId="39059" xr:uid="{00000000-0005-0000-0000-000094980000}"/>
    <cellStyle name="Normal 4 11 14" xfId="39060" xr:uid="{00000000-0005-0000-0000-000095980000}"/>
    <cellStyle name="Normal 4 11 15" xfId="39061" xr:uid="{00000000-0005-0000-0000-000096980000}"/>
    <cellStyle name="Normal 4 11 16" xfId="39062" xr:uid="{00000000-0005-0000-0000-000097980000}"/>
    <cellStyle name="Normal 4 11 17" xfId="39063" xr:uid="{00000000-0005-0000-0000-000098980000}"/>
    <cellStyle name="Normal 4 11 18" xfId="39064" xr:uid="{00000000-0005-0000-0000-000099980000}"/>
    <cellStyle name="Normal 4 11 19" xfId="39065" xr:uid="{00000000-0005-0000-0000-00009A980000}"/>
    <cellStyle name="Normal 4 11 2" xfId="39066" xr:uid="{00000000-0005-0000-0000-00009B980000}"/>
    <cellStyle name="Normal 4 11 2 2" xfId="39067" xr:uid="{00000000-0005-0000-0000-00009C980000}"/>
    <cellStyle name="Normal 4 11 20" xfId="39068" xr:uid="{00000000-0005-0000-0000-00009D980000}"/>
    <cellStyle name="Normal 4 11 21" xfId="39069" xr:uid="{00000000-0005-0000-0000-00009E980000}"/>
    <cellStyle name="Normal 4 11 3" xfId="39070" xr:uid="{00000000-0005-0000-0000-00009F980000}"/>
    <cellStyle name="Normal 4 11 4" xfId="39071" xr:uid="{00000000-0005-0000-0000-0000A0980000}"/>
    <cellStyle name="Normal 4 11 5" xfId="39072" xr:uid="{00000000-0005-0000-0000-0000A1980000}"/>
    <cellStyle name="Normal 4 11 6" xfId="39073" xr:uid="{00000000-0005-0000-0000-0000A2980000}"/>
    <cellStyle name="Normal 4 11 7" xfId="39074" xr:uid="{00000000-0005-0000-0000-0000A3980000}"/>
    <cellStyle name="Normal 4 11 8" xfId="39075" xr:uid="{00000000-0005-0000-0000-0000A4980000}"/>
    <cellStyle name="Normal 4 11 9" xfId="39076" xr:uid="{00000000-0005-0000-0000-0000A5980000}"/>
    <cellStyle name="Normal 4 12" xfId="39077" xr:uid="{00000000-0005-0000-0000-0000A6980000}"/>
    <cellStyle name="Normal 4 12 10" xfId="39078" xr:uid="{00000000-0005-0000-0000-0000A7980000}"/>
    <cellStyle name="Normal 4 12 11" xfId="39079" xr:uid="{00000000-0005-0000-0000-0000A8980000}"/>
    <cellStyle name="Normal 4 12 12" xfId="39080" xr:uid="{00000000-0005-0000-0000-0000A9980000}"/>
    <cellStyle name="Normal 4 12 13" xfId="39081" xr:uid="{00000000-0005-0000-0000-0000AA980000}"/>
    <cellStyle name="Normal 4 12 14" xfId="39082" xr:uid="{00000000-0005-0000-0000-0000AB980000}"/>
    <cellStyle name="Normal 4 12 15" xfId="39083" xr:uid="{00000000-0005-0000-0000-0000AC980000}"/>
    <cellStyle name="Normal 4 12 16" xfId="39084" xr:uid="{00000000-0005-0000-0000-0000AD980000}"/>
    <cellStyle name="Normal 4 12 17" xfId="39085" xr:uid="{00000000-0005-0000-0000-0000AE980000}"/>
    <cellStyle name="Normal 4 12 18" xfId="39086" xr:uid="{00000000-0005-0000-0000-0000AF980000}"/>
    <cellStyle name="Normal 4 12 19" xfId="39087" xr:uid="{00000000-0005-0000-0000-0000B0980000}"/>
    <cellStyle name="Normal 4 12 2" xfId="39088" xr:uid="{00000000-0005-0000-0000-0000B1980000}"/>
    <cellStyle name="Normal 4 12 2 2" xfId="39089" xr:uid="{00000000-0005-0000-0000-0000B2980000}"/>
    <cellStyle name="Normal 4 12 20" xfId="39090" xr:uid="{00000000-0005-0000-0000-0000B3980000}"/>
    <cellStyle name="Normal 4 12 21" xfId="39091" xr:uid="{00000000-0005-0000-0000-0000B4980000}"/>
    <cellStyle name="Normal 4 12 3" xfId="39092" xr:uid="{00000000-0005-0000-0000-0000B5980000}"/>
    <cellStyle name="Normal 4 12 4" xfId="39093" xr:uid="{00000000-0005-0000-0000-0000B6980000}"/>
    <cellStyle name="Normal 4 12 5" xfId="39094" xr:uid="{00000000-0005-0000-0000-0000B7980000}"/>
    <cellStyle name="Normal 4 12 6" xfId="39095" xr:uid="{00000000-0005-0000-0000-0000B8980000}"/>
    <cellStyle name="Normal 4 12 7" xfId="39096" xr:uid="{00000000-0005-0000-0000-0000B9980000}"/>
    <cellStyle name="Normal 4 12 8" xfId="39097" xr:uid="{00000000-0005-0000-0000-0000BA980000}"/>
    <cellStyle name="Normal 4 12 9" xfId="39098" xr:uid="{00000000-0005-0000-0000-0000BB980000}"/>
    <cellStyle name="Normal 4 13" xfId="39099" xr:uid="{00000000-0005-0000-0000-0000BC980000}"/>
    <cellStyle name="Normal 4 13 10" xfId="39100" xr:uid="{00000000-0005-0000-0000-0000BD980000}"/>
    <cellStyle name="Normal 4 13 11" xfId="39101" xr:uid="{00000000-0005-0000-0000-0000BE980000}"/>
    <cellStyle name="Normal 4 13 12" xfId="39102" xr:uid="{00000000-0005-0000-0000-0000BF980000}"/>
    <cellStyle name="Normal 4 13 13" xfId="39103" xr:uid="{00000000-0005-0000-0000-0000C0980000}"/>
    <cellStyle name="Normal 4 13 14" xfId="39104" xr:uid="{00000000-0005-0000-0000-0000C1980000}"/>
    <cellStyle name="Normal 4 13 15" xfId="39105" xr:uid="{00000000-0005-0000-0000-0000C2980000}"/>
    <cellStyle name="Normal 4 13 16" xfId="39106" xr:uid="{00000000-0005-0000-0000-0000C3980000}"/>
    <cellStyle name="Normal 4 13 17" xfId="39107" xr:uid="{00000000-0005-0000-0000-0000C4980000}"/>
    <cellStyle name="Normal 4 13 18" xfId="39108" xr:uid="{00000000-0005-0000-0000-0000C5980000}"/>
    <cellStyle name="Normal 4 13 19" xfId="39109" xr:uid="{00000000-0005-0000-0000-0000C6980000}"/>
    <cellStyle name="Normal 4 13 2" xfId="39110" xr:uid="{00000000-0005-0000-0000-0000C7980000}"/>
    <cellStyle name="Normal 4 13 2 2" xfId="39111" xr:uid="{00000000-0005-0000-0000-0000C8980000}"/>
    <cellStyle name="Normal 4 13 20" xfId="39112" xr:uid="{00000000-0005-0000-0000-0000C9980000}"/>
    <cellStyle name="Normal 4 13 21" xfId="39113" xr:uid="{00000000-0005-0000-0000-0000CA980000}"/>
    <cellStyle name="Normal 4 13 3" xfId="39114" xr:uid="{00000000-0005-0000-0000-0000CB980000}"/>
    <cellStyle name="Normal 4 13 4" xfId="39115" xr:uid="{00000000-0005-0000-0000-0000CC980000}"/>
    <cellStyle name="Normal 4 13 5" xfId="39116" xr:uid="{00000000-0005-0000-0000-0000CD980000}"/>
    <cellStyle name="Normal 4 13 6" xfId="39117" xr:uid="{00000000-0005-0000-0000-0000CE980000}"/>
    <cellStyle name="Normal 4 13 7" xfId="39118" xr:uid="{00000000-0005-0000-0000-0000CF980000}"/>
    <cellStyle name="Normal 4 13 8" xfId="39119" xr:uid="{00000000-0005-0000-0000-0000D0980000}"/>
    <cellStyle name="Normal 4 13 9" xfId="39120" xr:uid="{00000000-0005-0000-0000-0000D1980000}"/>
    <cellStyle name="Normal 4 14" xfId="39121" xr:uid="{00000000-0005-0000-0000-0000D2980000}"/>
    <cellStyle name="Normal 4 14 2" xfId="39122" xr:uid="{00000000-0005-0000-0000-0000D3980000}"/>
    <cellStyle name="Normal 4 15" xfId="39123" xr:uid="{00000000-0005-0000-0000-0000D4980000}"/>
    <cellStyle name="Normal 4 15 2" xfId="39124" xr:uid="{00000000-0005-0000-0000-0000D5980000}"/>
    <cellStyle name="Normal 4 16" xfId="39125" xr:uid="{00000000-0005-0000-0000-0000D6980000}"/>
    <cellStyle name="Normal 4 16 2" xfId="39126" xr:uid="{00000000-0005-0000-0000-0000D7980000}"/>
    <cellStyle name="Normal 4 17" xfId="39127" xr:uid="{00000000-0005-0000-0000-0000D8980000}"/>
    <cellStyle name="Normal 4 17 2" xfId="39128" xr:uid="{00000000-0005-0000-0000-0000D9980000}"/>
    <cellStyle name="Normal 4 18" xfId="39129" xr:uid="{00000000-0005-0000-0000-0000DA980000}"/>
    <cellStyle name="Normal 4 18 2" xfId="39130" xr:uid="{00000000-0005-0000-0000-0000DB980000}"/>
    <cellStyle name="Normal 4 19" xfId="39131" xr:uid="{00000000-0005-0000-0000-0000DC980000}"/>
    <cellStyle name="Normal 4 19 2" xfId="39132" xr:uid="{00000000-0005-0000-0000-0000DD980000}"/>
    <cellStyle name="Normal 4 2" xfId="39133" xr:uid="{00000000-0005-0000-0000-0000DE980000}"/>
    <cellStyle name="Normal 4 2 10" xfId="39134" xr:uid="{00000000-0005-0000-0000-0000DF980000}"/>
    <cellStyle name="Normal 4 2 11" xfId="39135" xr:uid="{00000000-0005-0000-0000-0000E0980000}"/>
    <cellStyle name="Normal 4 2 12" xfId="39136" xr:uid="{00000000-0005-0000-0000-0000E1980000}"/>
    <cellStyle name="Normal 4 2 13" xfId="39137" xr:uid="{00000000-0005-0000-0000-0000E2980000}"/>
    <cellStyle name="Normal 4 2 14" xfId="39138" xr:uid="{00000000-0005-0000-0000-0000E3980000}"/>
    <cellStyle name="Normal 4 2 15" xfId="39139" xr:uid="{00000000-0005-0000-0000-0000E4980000}"/>
    <cellStyle name="Normal 4 2 16" xfId="39140" xr:uid="{00000000-0005-0000-0000-0000E5980000}"/>
    <cellStyle name="Normal 4 2 17" xfId="39141" xr:uid="{00000000-0005-0000-0000-0000E6980000}"/>
    <cellStyle name="Normal 4 2 18" xfId="39142" xr:uid="{00000000-0005-0000-0000-0000E7980000}"/>
    <cellStyle name="Normal 4 2 19" xfId="39143" xr:uid="{00000000-0005-0000-0000-0000E8980000}"/>
    <cellStyle name="Normal 4 2 2" xfId="39144" xr:uid="{00000000-0005-0000-0000-0000E9980000}"/>
    <cellStyle name="Normal 4 2 2 2" xfId="39145" xr:uid="{00000000-0005-0000-0000-0000EA980000}"/>
    <cellStyle name="Normal 4 2 20" xfId="39146" xr:uid="{00000000-0005-0000-0000-0000EB980000}"/>
    <cellStyle name="Normal 4 2 21" xfId="39147" xr:uid="{00000000-0005-0000-0000-0000EC980000}"/>
    <cellStyle name="Normal 4 2 3" xfId="39148" xr:uid="{00000000-0005-0000-0000-0000ED980000}"/>
    <cellStyle name="Normal 4 2 3 2" xfId="39149" xr:uid="{00000000-0005-0000-0000-0000EE980000}"/>
    <cellStyle name="Normal 4 2 4" xfId="39150" xr:uid="{00000000-0005-0000-0000-0000EF980000}"/>
    <cellStyle name="Normal 4 2 4 2" xfId="39151" xr:uid="{00000000-0005-0000-0000-0000F0980000}"/>
    <cellStyle name="Normal 4 2 5" xfId="39152" xr:uid="{00000000-0005-0000-0000-0000F1980000}"/>
    <cellStyle name="Normal 4 2 5 2" xfId="39153" xr:uid="{00000000-0005-0000-0000-0000F2980000}"/>
    <cellStyle name="Normal 4 2 5 3" xfId="39154" xr:uid="{00000000-0005-0000-0000-0000F3980000}"/>
    <cellStyle name="Normal 4 2 5 4" xfId="39155" xr:uid="{00000000-0005-0000-0000-0000F4980000}"/>
    <cellStyle name="Normal 4 2 6" xfId="39156" xr:uid="{00000000-0005-0000-0000-0000F5980000}"/>
    <cellStyle name="Normal 4 2 6 2" xfId="39157" xr:uid="{00000000-0005-0000-0000-0000F6980000}"/>
    <cellStyle name="Normal 4 2 6 3" xfId="39158" xr:uid="{00000000-0005-0000-0000-0000F7980000}"/>
    <cellStyle name="Normal 4 2 6 4" xfId="39159" xr:uid="{00000000-0005-0000-0000-0000F8980000}"/>
    <cellStyle name="Normal 4 2 7" xfId="39160" xr:uid="{00000000-0005-0000-0000-0000F9980000}"/>
    <cellStyle name="Normal 4 2 7 2" xfId="39161" xr:uid="{00000000-0005-0000-0000-0000FA980000}"/>
    <cellStyle name="Normal 4 2 8" xfId="39162" xr:uid="{00000000-0005-0000-0000-0000FB980000}"/>
    <cellStyle name="Normal 4 2 8 2" xfId="39163" xr:uid="{00000000-0005-0000-0000-0000FC980000}"/>
    <cellStyle name="Normal 4 2 9" xfId="39164" xr:uid="{00000000-0005-0000-0000-0000FD980000}"/>
    <cellStyle name="Normal 4 2 9 2" xfId="39165" xr:uid="{00000000-0005-0000-0000-0000FE980000}"/>
    <cellStyle name="Normal 4 20" xfId="39166" xr:uid="{00000000-0005-0000-0000-0000FF980000}"/>
    <cellStyle name="Normal 4 20 2" xfId="39167" xr:uid="{00000000-0005-0000-0000-000000990000}"/>
    <cellStyle name="Normal 4 21" xfId="39168" xr:uid="{00000000-0005-0000-0000-000001990000}"/>
    <cellStyle name="Normal 4 21 2" xfId="39169" xr:uid="{00000000-0005-0000-0000-000002990000}"/>
    <cellStyle name="Normal 4 22" xfId="39170" xr:uid="{00000000-0005-0000-0000-000003990000}"/>
    <cellStyle name="Normal 4 22 2" xfId="39171" xr:uid="{00000000-0005-0000-0000-000004990000}"/>
    <cellStyle name="Normal 4 23" xfId="39172" xr:uid="{00000000-0005-0000-0000-000005990000}"/>
    <cellStyle name="Normal 4 23 2" xfId="39173" xr:uid="{00000000-0005-0000-0000-000006990000}"/>
    <cellStyle name="Normal 4 24" xfId="39174" xr:uid="{00000000-0005-0000-0000-000007990000}"/>
    <cellStyle name="Normal 4 24 2" xfId="39175" xr:uid="{00000000-0005-0000-0000-000008990000}"/>
    <cellStyle name="Normal 4 25" xfId="39176" xr:uid="{00000000-0005-0000-0000-000009990000}"/>
    <cellStyle name="Normal 4 25 2" xfId="39177" xr:uid="{00000000-0005-0000-0000-00000A990000}"/>
    <cellStyle name="Normal 4 26" xfId="39178" xr:uid="{00000000-0005-0000-0000-00000B990000}"/>
    <cellStyle name="Normal 4 26 2" xfId="39179" xr:uid="{00000000-0005-0000-0000-00000C990000}"/>
    <cellStyle name="Normal 4 27" xfId="39180" xr:uid="{00000000-0005-0000-0000-00000D990000}"/>
    <cellStyle name="Normal 4 27 2" xfId="39181" xr:uid="{00000000-0005-0000-0000-00000E990000}"/>
    <cellStyle name="Normal 4 28" xfId="39182" xr:uid="{00000000-0005-0000-0000-00000F990000}"/>
    <cellStyle name="Normal 4 28 2" xfId="39183" xr:uid="{00000000-0005-0000-0000-000010990000}"/>
    <cellStyle name="Normal 4 29" xfId="39184" xr:uid="{00000000-0005-0000-0000-000011990000}"/>
    <cellStyle name="Normal 4 29 2" xfId="39185" xr:uid="{00000000-0005-0000-0000-000012990000}"/>
    <cellStyle name="Normal 4 3" xfId="39186" xr:uid="{00000000-0005-0000-0000-000013990000}"/>
    <cellStyle name="Normal 4 3 10" xfId="39187" xr:uid="{00000000-0005-0000-0000-000014990000}"/>
    <cellStyle name="Normal 4 3 11" xfId="39188" xr:uid="{00000000-0005-0000-0000-000015990000}"/>
    <cellStyle name="Normal 4 3 12" xfId="39189" xr:uid="{00000000-0005-0000-0000-000016990000}"/>
    <cellStyle name="Normal 4 3 13" xfId="39190" xr:uid="{00000000-0005-0000-0000-000017990000}"/>
    <cellStyle name="Normal 4 3 14" xfId="39191" xr:uid="{00000000-0005-0000-0000-000018990000}"/>
    <cellStyle name="Normal 4 3 15" xfId="39192" xr:uid="{00000000-0005-0000-0000-000019990000}"/>
    <cellStyle name="Normal 4 3 16" xfId="39193" xr:uid="{00000000-0005-0000-0000-00001A990000}"/>
    <cellStyle name="Normal 4 3 17" xfId="39194" xr:uid="{00000000-0005-0000-0000-00001B990000}"/>
    <cellStyle name="Normal 4 3 18" xfId="39195" xr:uid="{00000000-0005-0000-0000-00001C990000}"/>
    <cellStyle name="Normal 4 3 19" xfId="39196" xr:uid="{00000000-0005-0000-0000-00001D990000}"/>
    <cellStyle name="Normal 4 3 2" xfId="39197" xr:uid="{00000000-0005-0000-0000-00001E990000}"/>
    <cellStyle name="Normal 4 3 2 2" xfId="39198" xr:uid="{00000000-0005-0000-0000-00001F990000}"/>
    <cellStyle name="Normal 4 3 20" xfId="39199" xr:uid="{00000000-0005-0000-0000-000020990000}"/>
    <cellStyle name="Normal 4 3 21" xfId="39200" xr:uid="{00000000-0005-0000-0000-000021990000}"/>
    <cellStyle name="Normal 4 3 3" xfId="39201" xr:uid="{00000000-0005-0000-0000-000022990000}"/>
    <cellStyle name="Normal 4 3 3 2" xfId="39202" xr:uid="{00000000-0005-0000-0000-000023990000}"/>
    <cellStyle name="Normal 4 3 4" xfId="39203" xr:uid="{00000000-0005-0000-0000-000024990000}"/>
    <cellStyle name="Normal 4 3 4 2" xfId="39204" xr:uid="{00000000-0005-0000-0000-000025990000}"/>
    <cellStyle name="Normal 4 3 5" xfId="39205" xr:uid="{00000000-0005-0000-0000-000026990000}"/>
    <cellStyle name="Normal 4 3 5 2" xfId="39206" xr:uid="{00000000-0005-0000-0000-000027990000}"/>
    <cellStyle name="Normal 4 3 6" xfId="39207" xr:uid="{00000000-0005-0000-0000-000028990000}"/>
    <cellStyle name="Normal 4 3 7" xfId="39208" xr:uid="{00000000-0005-0000-0000-000029990000}"/>
    <cellStyle name="Normal 4 3 8" xfId="39209" xr:uid="{00000000-0005-0000-0000-00002A990000}"/>
    <cellStyle name="Normal 4 3 9" xfId="39210" xr:uid="{00000000-0005-0000-0000-00002B990000}"/>
    <cellStyle name="Normal 4 30" xfId="39211" xr:uid="{00000000-0005-0000-0000-00002C990000}"/>
    <cellStyle name="Normal 4 30 2" xfId="39212" xr:uid="{00000000-0005-0000-0000-00002D990000}"/>
    <cellStyle name="Normal 4 31" xfId="39213" xr:uid="{00000000-0005-0000-0000-00002E990000}"/>
    <cellStyle name="Normal 4 31 2" xfId="39214" xr:uid="{00000000-0005-0000-0000-00002F990000}"/>
    <cellStyle name="Normal 4 32" xfId="39215" xr:uid="{00000000-0005-0000-0000-000030990000}"/>
    <cellStyle name="Normal 4 32 2" xfId="39216" xr:uid="{00000000-0005-0000-0000-000031990000}"/>
    <cellStyle name="Normal 4 33" xfId="39217" xr:uid="{00000000-0005-0000-0000-000032990000}"/>
    <cellStyle name="Normal 4 33 2" xfId="39218" xr:uid="{00000000-0005-0000-0000-000033990000}"/>
    <cellStyle name="Normal 4 34" xfId="39219" xr:uid="{00000000-0005-0000-0000-000034990000}"/>
    <cellStyle name="Normal 4 34 2" xfId="39220" xr:uid="{00000000-0005-0000-0000-000035990000}"/>
    <cellStyle name="Normal 4 35" xfId="39221" xr:uid="{00000000-0005-0000-0000-000036990000}"/>
    <cellStyle name="Normal 4 35 2" xfId="39222" xr:uid="{00000000-0005-0000-0000-000037990000}"/>
    <cellStyle name="Normal 4 35 3" xfId="39223" xr:uid="{00000000-0005-0000-0000-000038990000}"/>
    <cellStyle name="Normal 4 35 4" xfId="39224" xr:uid="{00000000-0005-0000-0000-000039990000}"/>
    <cellStyle name="Normal 4 36" xfId="39225" xr:uid="{00000000-0005-0000-0000-00003A990000}"/>
    <cellStyle name="Normal 4 36 2" xfId="39226" xr:uid="{00000000-0005-0000-0000-00003B990000}"/>
    <cellStyle name="Normal 4 36 3" xfId="39227" xr:uid="{00000000-0005-0000-0000-00003C990000}"/>
    <cellStyle name="Normal 4 36 4" xfId="39228" xr:uid="{00000000-0005-0000-0000-00003D990000}"/>
    <cellStyle name="Normal 4 37" xfId="39229" xr:uid="{00000000-0005-0000-0000-00003E990000}"/>
    <cellStyle name="Normal 4 37 2" xfId="39230" xr:uid="{00000000-0005-0000-0000-00003F990000}"/>
    <cellStyle name="Normal 4 37 3" xfId="39231" xr:uid="{00000000-0005-0000-0000-000040990000}"/>
    <cellStyle name="Normal 4 37 4" xfId="39232" xr:uid="{00000000-0005-0000-0000-000041990000}"/>
    <cellStyle name="Normal 4 38" xfId="39233" xr:uid="{00000000-0005-0000-0000-000042990000}"/>
    <cellStyle name="Normal 4 38 2" xfId="39234" xr:uid="{00000000-0005-0000-0000-000043990000}"/>
    <cellStyle name="Normal 4 38 3" xfId="39235" xr:uid="{00000000-0005-0000-0000-000044990000}"/>
    <cellStyle name="Normal 4 38 4" xfId="39236" xr:uid="{00000000-0005-0000-0000-000045990000}"/>
    <cellStyle name="Normal 4 39" xfId="39237" xr:uid="{00000000-0005-0000-0000-000046990000}"/>
    <cellStyle name="Normal 4 39 2" xfId="39238" xr:uid="{00000000-0005-0000-0000-000047990000}"/>
    <cellStyle name="Normal 4 4" xfId="39239" xr:uid="{00000000-0005-0000-0000-000048990000}"/>
    <cellStyle name="Normal 4 4 10" xfId="39240" xr:uid="{00000000-0005-0000-0000-000049990000}"/>
    <cellStyle name="Normal 4 4 11" xfId="39241" xr:uid="{00000000-0005-0000-0000-00004A990000}"/>
    <cellStyle name="Normal 4 4 12" xfId="39242" xr:uid="{00000000-0005-0000-0000-00004B990000}"/>
    <cellStyle name="Normal 4 4 13" xfId="39243" xr:uid="{00000000-0005-0000-0000-00004C990000}"/>
    <cellStyle name="Normal 4 4 14" xfId="39244" xr:uid="{00000000-0005-0000-0000-00004D990000}"/>
    <cellStyle name="Normal 4 4 15" xfId="39245" xr:uid="{00000000-0005-0000-0000-00004E990000}"/>
    <cellStyle name="Normal 4 4 16" xfId="39246" xr:uid="{00000000-0005-0000-0000-00004F990000}"/>
    <cellStyle name="Normal 4 4 17" xfId="39247" xr:uid="{00000000-0005-0000-0000-000050990000}"/>
    <cellStyle name="Normal 4 4 18" xfId="39248" xr:uid="{00000000-0005-0000-0000-000051990000}"/>
    <cellStyle name="Normal 4 4 19" xfId="39249" xr:uid="{00000000-0005-0000-0000-000052990000}"/>
    <cellStyle name="Normal 4 4 2" xfId="39250" xr:uid="{00000000-0005-0000-0000-000053990000}"/>
    <cellStyle name="Normal 4 4 2 2" xfId="39251" xr:uid="{00000000-0005-0000-0000-000054990000}"/>
    <cellStyle name="Normal 4 4 20" xfId="39252" xr:uid="{00000000-0005-0000-0000-000055990000}"/>
    <cellStyle name="Normal 4 4 21" xfId="39253" xr:uid="{00000000-0005-0000-0000-000056990000}"/>
    <cellStyle name="Normal 4 4 3" xfId="39254" xr:uid="{00000000-0005-0000-0000-000057990000}"/>
    <cellStyle name="Normal 4 4 4" xfId="39255" xr:uid="{00000000-0005-0000-0000-000058990000}"/>
    <cellStyle name="Normal 4 4 5" xfId="39256" xr:uid="{00000000-0005-0000-0000-000059990000}"/>
    <cellStyle name="Normal 4 4 6" xfId="39257" xr:uid="{00000000-0005-0000-0000-00005A990000}"/>
    <cellStyle name="Normal 4 4 7" xfId="39258" xr:uid="{00000000-0005-0000-0000-00005B990000}"/>
    <cellStyle name="Normal 4 4 8" xfId="39259" xr:uid="{00000000-0005-0000-0000-00005C990000}"/>
    <cellStyle name="Normal 4 4 9" xfId="39260" xr:uid="{00000000-0005-0000-0000-00005D990000}"/>
    <cellStyle name="Normal 4 40" xfId="39261" xr:uid="{00000000-0005-0000-0000-00005E990000}"/>
    <cellStyle name="Normal 4 5" xfId="39262" xr:uid="{00000000-0005-0000-0000-00005F990000}"/>
    <cellStyle name="Normal 4 5 10" xfId="39263" xr:uid="{00000000-0005-0000-0000-000060990000}"/>
    <cellStyle name="Normal 4 5 11" xfId="39264" xr:uid="{00000000-0005-0000-0000-000061990000}"/>
    <cellStyle name="Normal 4 5 12" xfId="39265" xr:uid="{00000000-0005-0000-0000-000062990000}"/>
    <cellStyle name="Normal 4 5 13" xfId="39266" xr:uid="{00000000-0005-0000-0000-000063990000}"/>
    <cellStyle name="Normal 4 5 14" xfId="39267" xr:uid="{00000000-0005-0000-0000-000064990000}"/>
    <cellStyle name="Normal 4 5 15" xfId="39268" xr:uid="{00000000-0005-0000-0000-000065990000}"/>
    <cellStyle name="Normal 4 5 16" xfId="39269" xr:uid="{00000000-0005-0000-0000-000066990000}"/>
    <cellStyle name="Normal 4 5 17" xfId="39270" xr:uid="{00000000-0005-0000-0000-000067990000}"/>
    <cellStyle name="Normal 4 5 18" xfId="39271" xr:uid="{00000000-0005-0000-0000-000068990000}"/>
    <cellStyle name="Normal 4 5 19" xfId="39272" xr:uid="{00000000-0005-0000-0000-000069990000}"/>
    <cellStyle name="Normal 4 5 2" xfId="39273" xr:uid="{00000000-0005-0000-0000-00006A990000}"/>
    <cellStyle name="Normal 4 5 2 2" xfId="39274" xr:uid="{00000000-0005-0000-0000-00006B990000}"/>
    <cellStyle name="Normal 4 5 20" xfId="39275" xr:uid="{00000000-0005-0000-0000-00006C990000}"/>
    <cellStyle name="Normal 4 5 21" xfId="39276" xr:uid="{00000000-0005-0000-0000-00006D990000}"/>
    <cellStyle name="Normal 4 5 3" xfId="39277" xr:uid="{00000000-0005-0000-0000-00006E990000}"/>
    <cellStyle name="Normal 4 5 4" xfId="39278" xr:uid="{00000000-0005-0000-0000-00006F990000}"/>
    <cellStyle name="Normal 4 5 5" xfId="39279" xr:uid="{00000000-0005-0000-0000-000070990000}"/>
    <cellStyle name="Normal 4 5 6" xfId="39280" xr:uid="{00000000-0005-0000-0000-000071990000}"/>
    <cellStyle name="Normal 4 5 7" xfId="39281" xr:uid="{00000000-0005-0000-0000-000072990000}"/>
    <cellStyle name="Normal 4 5 8" xfId="39282" xr:uid="{00000000-0005-0000-0000-000073990000}"/>
    <cellStyle name="Normal 4 5 9" xfId="39283" xr:uid="{00000000-0005-0000-0000-000074990000}"/>
    <cellStyle name="Normal 4 6" xfId="39284" xr:uid="{00000000-0005-0000-0000-000075990000}"/>
    <cellStyle name="Normal 4 6 10" xfId="39285" xr:uid="{00000000-0005-0000-0000-000076990000}"/>
    <cellStyle name="Normal 4 6 11" xfId="39286" xr:uid="{00000000-0005-0000-0000-000077990000}"/>
    <cellStyle name="Normal 4 6 12" xfId="39287" xr:uid="{00000000-0005-0000-0000-000078990000}"/>
    <cellStyle name="Normal 4 6 13" xfId="39288" xr:uid="{00000000-0005-0000-0000-000079990000}"/>
    <cellStyle name="Normal 4 6 14" xfId="39289" xr:uid="{00000000-0005-0000-0000-00007A990000}"/>
    <cellStyle name="Normal 4 6 15" xfId="39290" xr:uid="{00000000-0005-0000-0000-00007B990000}"/>
    <cellStyle name="Normal 4 6 16" xfId="39291" xr:uid="{00000000-0005-0000-0000-00007C990000}"/>
    <cellStyle name="Normal 4 6 17" xfId="39292" xr:uid="{00000000-0005-0000-0000-00007D990000}"/>
    <cellStyle name="Normal 4 6 18" xfId="39293" xr:uid="{00000000-0005-0000-0000-00007E990000}"/>
    <cellStyle name="Normal 4 6 19" xfId="39294" xr:uid="{00000000-0005-0000-0000-00007F990000}"/>
    <cellStyle name="Normal 4 6 2" xfId="39295" xr:uid="{00000000-0005-0000-0000-000080990000}"/>
    <cellStyle name="Normal 4 6 2 2" xfId="39296" xr:uid="{00000000-0005-0000-0000-000081990000}"/>
    <cellStyle name="Normal 4 6 20" xfId="39297" xr:uid="{00000000-0005-0000-0000-000082990000}"/>
    <cellStyle name="Normal 4 6 21" xfId="39298" xr:uid="{00000000-0005-0000-0000-000083990000}"/>
    <cellStyle name="Normal 4 6 3" xfId="39299" xr:uid="{00000000-0005-0000-0000-000084990000}"/>
    <cellStyle name="Normal 4 6 4" xfId="39300" xr:uid="{00000000-0005-0000-0000-000085990000}"/>
    <cellStyle name="Normal 4 6 5" xfId="39301" xr:uid="{00000000-0005-0000-0000-000086990000}"/>
    <cellStyle name="Normal 4 6 6" xfId="39302" xr:uid="{00000000-0005-0000-0000-000087990000}"/>
    <cellStyle name="Normal 4 6 7" xfId="39303" xr:uid="{00000000-0005-0000-0000-000088990000}"/>
    <cellStyle name="Normal 4 6 8" xfId="39304" xr:uid="{00000000-0005-0000-0000-000089990000}"/>
    <cellStyle name="Normal 4 6 9" xfId="39305" xr:uid="{00000000-0005-0000-0000-00008A990000}"/>
    <cellStyle name="Normal 4 7" xfId="39306" xr:uid="{00000000-0005-0000-0000-00008B990000}"/>
    <cellStyle name="Normal 4 7 10" xfId="39307" xr:uid="{00000000-0005-0000-0000-00008C990000}"/>
    <cellStyle name="Normal 4 7 11" xfId="39308" xr:uid="{00000000-0005-0000-0000-00008D990000}"/>
    <cellStyle name="Normal 4 7 12" xfId="39309" xr:uid="{00000000-0005-0000-0000-00008E990000}"/>
    <cellStyle name="Normal 4 7 13" xfId="39310" xr:uid="{00000000-0005-0000-0000-00008F990000}"/>
    <cellStyle name="Normal 4 7 14" xfId="39311" xr:uid="{00000000-0005-0000-0000-000090990000}"/>
    <cellStyle name="Normal 4 7 15" xfId="39312" xr:uid="{00000000-0005-0000-0000-000091990000}"/>
    <cellStyle name="Normal 4 7 16" xfId="39313" xr:uid="{00000000-0005-0000-0000-000092990000}"/>
    <cellStyle name="Normal 4 7 17" xfId="39314" xr:uid="{00000000-0005-0000-0000-000093990000}"/>
    <cellStyle name="Normal 4 7 18" xfId="39315" xr:uid="{00000000-0005-0000-0000-000094990000}"/>
    <cellStyle name="Normal 4 7 19" xfId="39316" xr:uid="{00000000-0005-0000-0000-000095990000}"/>
    <cellStyle name="Normal 4 7 2" xfId="39317" xr:uid="{00000000-0005-0000-0000-000096990000}"/>
    <cellStyle name="Normal 4 7 2 2" xfId="39318" xr:uid="{00000000-0005-0000-0000-000097990000}"/>
    <cellStyle name="Normal 4 7 20" xfId="39319" xr:uid="{00000000-0005-0000-0000-000098990000}"/>
    <cellStyle name="Normal 4 7 21" xfId="39320" xr:uid="{00000000-0005-0000-0000-000099990000}"/>
    <cellStyle name="Normal 4 7 3" xfId="39321" xr:uid="{00000000-0005-0000-0000-00009A990000}"/>
    <cellStyle name="Normal 4 7 4" xfId="39322" xr:uid="{00000000-0005-0000-0000-00009B990000}"/>
    <cellStyle name="Normal 4 7 5" xfId="39323" xr:uid="{00000000-0005-0000-0000-00009C990000}"/>
    <cellStyle name="Normal 4 7 6" xfId="39324" xr:uid="{00000000-0005-0000-0000-00009D990000}"/>
    <cellStyle name="Normal 4 7 7" xfId="39325" xr:uid="{00000000-0005-0000-0000-00009E990000}"/>
    <cellStyle name="Normal 4 7 8" xfId="39326" xr:uid="{00000000-0005-0000-0000-00009F990000}"/>
    <cellStyle name="Normal 4 7 9" xfId="39327" xr:uid="{00000000-0005-0000-0000-0000A0990000}"/>
    <cellStyle name="Normal 4 8" xfId="39328" xr:uid="{00000000-0005-0000-0000-0000A1990000}"/>
    <cellStyle name="Normal 4 8 10" xfId="39329" xr:uid="{00000000-0005-0000-0000-0000A2990000}"/>
    <cellStyle name="Normal 4 8 11" xfId="39330" xr:uid="{00000000-0005-0000-0000-0000A3990000}"/>
    <cellStyle name="Normal 4 8 12" xfId="39331" xr:uid="{00000000-0005-0000-0000-0000A4990000}"/>
    <cellStyle name="Normal 4 8 13" xfId="39332" xr:uid="{00000000-0005-0000-0000-0000A5990000}"/>
    <cellStyle name="Normal 4 8 14" xfId="39333" xr:uid="{00000000-0005-0000-0000-0000A6990000}"/>
    <cellStyle name="Normal 4 8 15" xfId="39334" xr:uid="{00000000-0005-0000-0000-0000A7990000}"/>
    <cellStyle name="Normal 4 8 16" xfId="39335" xr:uid="{00000000-0005-0000-0000-0000A8990000}"/>
    <cellStyle name="Normal 4 8 17" xfId="39336" xr:uid="{00000000-0005-0000-0000-0000A9990000}"/>
    <cellStyle name="Normal 4 8 18" xfId="39337" xr:uid="{00000000-0005-0000-0000-0000AA990000}"/>
    <cellStyle name="Normal 4 8 19" xfId="39338" xr:uid="{00000000-0005-0000-0000-0000AB990000}"/>
    <cellStyle name="Normal 4 8 2" xfId="39339" xr:uid="{00000000-0005-0000-0000-0000AC990000}"/>
    <cellStyle name="Normal 4 8 2 2" xfId="39340" xr:uid="{00000000-0005-0000-0000-0000AD990000}"/>
    <cellStyle name="Normal 4 8 20" xfId="39341" xr:uid="{00000000-0005-0000-0000-0000AE990000}"/>
    <cellStyle name="Normal 4 8 21" xfId="39342" xr:uid="{00000000-0005-0000-0000-0000AF990000}"/>
    <cellStyle name="Normal 4 8 3" xfId="39343" xr:uid="{00000000-0005-0000-0000-0000B0990000}"/>
    <cellStyle name="Normal 4 8 4" xfId="39344" xr:uid="{00000000-0005-0000-0000-0000B1990000}"/>
    <cellStyle name="Normal 4 8 5" xfId="39345" xr:uid="{00000000-0005-0000-0000-0000B2990000}"/>
    <cellStyle name="Normal 4 8 6" xfId="39346" xr:uid="{00000000-0005-0000-0000-0000B3990000}"/>
    <cellStyle name="Normal 4 8 7" xfId="39347" xr:uid="{00000000-0005-0000-0000-0000B4990000}"/>
    <cellStyle name="Normal 4 8 8" xfId="39348" xr:uid="{00000000-0005-0000-0000-0000B5990000}"/>
    <cellStyle name="Normal 4 8 9" xfId="39349" xr:uid="{00000000-0005-0000-0000-0000B6990000}"/>
    <cellStyle name="Normal 4 9" xfId="39350" xr:uid="{00000000-0005-0000-0000-0000B7990000}"/>
    <cellStyle name="Normal 4 9 10" xfId="39351" xr:uid="{00000000-0005-0000-0000-0000B8990000}"/>
    <cellStyle name="Normal 4 9 11" xfId="39352" xr:uid="{00000000-0005-0000-0000-0000B9990000}"/>
    <cellStyle name="Normal 4 9 12" xfId="39353" xr:uid="{00000000-0005-0000-0000-0000BA990000}"/>
    <cellStyle name="Normal 4 9 13" xfId="39354" xr:uid="{00000000-0005-0000-0000-0000BB990000}"/>
    <cellStyle name="Normal 4 9 14" xfId="39355" xr:uid="{00000000-0005-0000-0000-0000BC990000}"/>
    <cellStyle name="Normal 4 9 15" xfId="39356" xr:uid="{00000000-0005-0000-0000-0000BD990000}"/>
    <cellStyle name="Normal 4 9 16" xfId="39357" xr:uid="{00000000-0005-0000-0000-0000BE990000}"/>
    <cellStyle name="Normal 4 9 17" xfId="39358" xr:uid="{00000000-0005-0000-0000-0000BF990000}"/>
    <cellStyle name="Normal 4 9 18" xfId="39359" xr:uid="{00000000-0005-0000-0000-0000C0990000}"/>
    <cellStyle name="Normal 4 9 19" xfId="39360" xr:uid="{00000000-0005-0000-0000-0000C1990000}"/>
    <cellStyle name="Normal 4 9 2" xfId="39361" xr:uid="{00000000-0005-0000-0000-0000C2990000}"/>
    <cellStyle name="Normal 4 9 2 2" xfId="39362" xr:uid="{00000000-0005-0000-0000-0000C3990000}"/>
    <cellStyle name="Normal 4 9 20" xfId="39363" xr:uid="{00000000-0005-0000-0000-0000C4990000}"/>
    <cellStyle name="Normal 4 9 21" xfId="39364" xr:uid="{00000000-0005-0000-0000-0000C5990000}"/>
    <cellStyle name="Normal 4 9 3" xfId="39365" xr:uid="{00000000-0005-0000-0000-0000C6990000}"/>
    <cellStyle name="Normal 4 9 4" xfId="39366" xr:uid="{00000000-0005-0000-0000-0000C7990000}"/>
    <cellStyle name="Normal 4 9 5" xfId="39367" xr:uid="{00000000-0005-0000-0000-0000C8990000}"/>
    <cellStyle name="Normal 4 9 6" xfId="39368" xr:uid="{00000000-0005-0000-0000-0000C9990000}"/>
    <cellStyle name="Normal 4 9 7" xfId="39369" xr:uid="{00000000-0005-0000-0000-0000CA990000}"/>
    <cellStyle name="Normal 4 9 8" xfId="39370" xr:uid="{00000000-0005-0000-0000-0000CB990000}"/>
    <cellStyle name="Normal 4 9 9" xfId="39371" xr:uid="{00000000-0005-0000-0000-0000CC990000}"/>
    <cellStyle name="Normal 40" xfId="39372" xr:uid="{00000000-0005-0000-0000-0000CD990000}"/>
    <cellStyle name="Normal 40 10" xfId="39373" xr:uid="{00000000-0005-0000-0000-0000CE990000}"/>
    <cellStyle name="Normal 40 10 2" xfId="39374" xr:uid="{00000000-0005-0000-0000-0000CF990000}"/>
    <cellStyle name="Normal 40 11" xfId="39375" xr:uid="{00000000-0005-0000-0000-0000D0990000}"/>
    <cellStyle name="Normal 40 11 2" xfId="39376" xr:uid="{00000000-0005-0000-0000-0000D1990000}"/>
    <cellStyle name="Normal 40 12" xfId="39377" xr:uid="{00000000-0005-0000-0000-0000D2990000}"/>
    <cellStyle name="Normal 40 12 2" xfId="39378" xr:uid="{00000000-0005-0000-0000-0000D3990000}"/>
    <cellStyle name="Normal 40 12 3" xfId="39379" xr:uid="{00000000-0005-0000-0000-0000D4990000}"/>
    <cellStyle name="Normal 40 12 4" xfId="39380" xr:uid="{00000000-0005-0000-0000-0000D5990000}"/>
    <cellStyle name="Normal 40 13" xfId="39381" xr:uid="{00000000-0005-0000-0000-0000D6990000}"/>
    <cellStyle name="Normal 40 13 2" xfId="39382" xr:uid="{00000000-0005-0000-0000-0000D7990000}"/>
    <cellStyle name="Normal 40 13 3" xfId="39383" xr:uid="{00000000-0005-0000-0000-0000D8990000}"/>
    <cellStyle name="Normal 40 13 4" xfId="39384" xr:uid="{00000000-0005-0000-0000-0000D9990000}"/>
    <cellStyle name="Normal 40 14" xfId="39385" xr:uid="{00000000-0005-0000-0000-0000DA990000}"/>
    <cellStyle name="Normal 40 14 2" xfId="39386" xr:uid="{00000000-0005-0000-0000-0000DB990000}"/>
    <cellStyle name="Normal 40 14 3" xfId="39387" xr:uid="{00000000-0005-0000-0000-0000DC990000}"/>
    <cellStyle name="Normal 40 14 4" xfId="39388" xr:uid="{00000000-0005-0000-0000-0000DD990000}"/>
    <cellStyle name="Normal 40 15" xfId="39389" xr:uid="{00000000-0005-0000-0000-0000DE990000}"/>
    <cellStyle name="Normal 40 15 2" xfId="39390" xr:uid="{00000000-0005-0000-0000-0000DF990000}"/>
    <cellStyle name="Normal 40 15 3" xfId="39391" xr:uid="{00000000-0005-0000-0000-0000E0990000}"/>
    <cellStyle name="Normal 40 15 4" xfId="39392" xr:uid="{00000000-0005-0000-0000-0000E1990000}"/>
    <cellStyle name="Normal 40 16" xfId="39393" xr:uid="{00000000-0005-0000-0000-0000E2990000}"/>
    <cellStyle name="Normal 40 16 2" xfId="39394" xr:uid="{00000000-0005-0000-0000-0000E3990000}"/>
    <cellStyle name="Normal 40 16 3" xfId="39395" xr:uid="{00000000-0005-0000-0000-0000E4990000}"/>
    <cellStyle name="Normal 40 16 4" xfId="39396" xr:uid="{00000000-0005-0000-0000-0000E5990000}"/>
    <cellStyle name="Normal 40 17" xfId="39397" xr:uid="{00000000-0005-0000-0000-0000E6990000}"/>
    <cellStyle name="Normal 40 18" xfId="39398" xr:uid="{00000000-0005-0000-0000-0000E7990000}"/>
    <cellStyle name="Normal 40 2" xfId="39399" xr:uid="{00000000-0005-0000-0000-0000E8990000}"/>
    <cellStyle name="Normal 40 2 2" xfId="39400" xr:uid="{00000000-0005-0000-0000-0000E9990000}"/>
    <cellStyle name="Normal 40 2 2 2" xfId="39401" xr:uid="{00000000-0005-0000-0000-0000EA990000}"/>
    <cellStyle name="Normal 40 2 2 3" xfId="39402" xr:uid="{00000000-0005-0000-0000-0000EB990000}"/>
    <cellStyle name="Normal 40 2 3" xfId="39403" xr:uid="{00000000-0005-0000-0000-0000EC990000}"/>
    <cellStyle name="Normal 40 2 4" xfId="39404" xr:uid="{00000000-0005-0000-0000-0000ED990000}"/>
    <cellStyle name="Normal 40 2 5" xfId="39405" xr:uid="{00000000-0005-0000-0000-0000EE990000}"/>
    <cellStyle name="Normal 40 2 6" xfId="39406" xr:uid="{00000000-0005-0000-0000-0000EF990000}"/>
    <cellStyle name="Normal 40 3" xfId="39407" xr:uid="{00000000-0005-0000-0000-0000F0990000}"/>
    <cellStyle name="Normal 40 3 2" xfId="39408" xr:uid="{00000000-0005-0000-0000-0000F1990000}"/>
    <cellStyle name="Normal 40 3 2 2" xfId="39409" xr:uid="{00000000-0005-0000-0000-0000F2990000}"/>
    <cellStyle name="Normal 40 3 2 3" xfId="39410" xr:uid="{00000000-0005-0000-0000-0000F3990000}"/>
    <cellStyle name="Normal 40 3 3" xfId="39411" xr:uid="{00000000-0005-0000-0000-0000F4990000}"/>
    <cellStyle name="Normal 40 3 4" xfId="39412" xr:uid="{00000000-0005-0000-0000-0000F5990000}"/>
    <cellStyle name="Normal 40 3 5" xfId="39413" xr:uid="{00000000-0005-0000-0000-0000F6990000}"/>
    <cellStyle name="Normal 40 3 6" xfId="39414" xr:uid="{00000000-0005-0000-0000-0000F7990000}"/>
    <cellStyle name="Normal 40 4" xfId="39415" xr:uid="{00000000-0005-0000-0000-0000F8990000}"/>
    <cellStyle name="Normal 40 4 2" xfId="39416" xr:uid="{00000000-0005-0000-0000-0000F9990000}"/>
    <cellStyle name="Normal 40 4 2 2" xfId="39417" xr:uid="{00000000-0005-0000-0000-0000FA990000}"/>
    <cellStyle name="Normal 40 4 2 3" xfId="39418" xr:uid="{00000000-0005-0000-0000-0000FB990000}"/>
    <cellStyle name="Normal 40 4 3" xfId="39419" xr:uid="{00000000-0005-0000-0000-0000FC990000}"/>
    <cellStyle name="Normal 40 4 4" xfId="39420" xr:uid="{00000000-0005-0000-0000-0000FD990000}"/>
    <cellStyle name="Normal 40 4 5" xfId="39421" xr:uid="{00000000-0005-0000-0000-0000FE990000}"/>
    <cellStyle name="Normal 40 4 6" xfId="39422" xr:uid="{00000000-0005-0000-0000-0000FF990000}"/>
    <cellStyle name="Normal 40 5" xfId="39423" xr:uid="{00000000-0005-0000-0000-0000009A0000}"/>
    <cellStyle name="Normal 40 5 2" xfId="39424" xr:uid="{00000000-0005-0000-0000-0000019A0000}"/>
    <cellStyle name="Normal 40 5 2 2" xfId="39425" xr:uid="{00000000-0005-0000-0000-0000029A0000}"/>
    <cellStyle name="Normal 40 5 2 3" xfId="39426" xr:uid="{00000000-0005-0000-0000-0000039A0000}"/>
    <cellStyle name="Normal 40 5 3" xfId="39427" xr:uid="{00000000-0005-0000-0000-0000049A0000}"/>
    <cellStyle name="Normal 40 5 4" xfId="39428" xr:uid="{00000000-0005-0000-0000-0000059A0000}"/>
    <cellStyle name="Normal 40 5 5" xfId="39429" xr:uid="{00000000-0005-0000-0000-0000069A0000}"/>
    <cellStyle name="Normal 40 5 6" xfId="39430" xr:uid="{00000000-0005-0000-0000-0000079A0000}"/>
    <cellStyle name="Normal 40 6" xfId="39431" xr:uid="{00000000-0005-0000-0000-0000089A0000}"/>
    <cellStyle name="Normal 40 6 2" xfId="39432" xr:uid="{00000000-0005-0000-0000-0000099A0000}"/>
    <cellStyle name="Normal 40 6 2 2" xfId="39433" xr:uid="{00000000-0005-0000-0000-00000A9A0000}"/>
    <cellStyle name="Normal 40 6 2 2 2" xfId="39434" xr:uid="{00000000-0005-0000-0000-00000B9A0000}"/>
    <cellStyle name="Normal 40 6 2 2 2 2" xfId="39435" xr:uid="{00000000-0005-0000-0000-00000C9A0000}"/>
    <cellStyle name="Normal 40 6 3" xfId="39436" xr:uid="{00000000-0005-0000-0000-00000D9A0000}"/>
    <cellStyle name="Normal 40 6 4" xfId="39437" xr:uid="{00000000-0005-0000-0000-00000E9A0000}"/>
    <cellStyle name="Normal 40 6 5" xfId="39438" xr:uid="{00000000-0005-0000-0000-00000F9A0000}"/>
    <cellStyle name="Normal 40 6 6" xfId="39439" xr:uid="{00000000-0005-0000-0000-0000109A0000}"/>
    <cellStyle name="Normal 40 6 7" xfId="39440" xr:uid="{00000000-0005-0000-0000-0000119A0000}"/>
    <cellStyle name="Normal 40 7" xfId="39441" xr:uid="{00000000-0005-0000-0000-0000129A0000}"/>
    <cellStyle name="Normal 40 7 2" xfId="39442" xr:uid="{00000000-0005-0000-0000-0000139A0000}"/>
    <cellStyle name="Normal 40 8" xfId="39443" xr:uid="{00000000-0005-0000-0000-0000149A0000}"/>
    <cellStyle name="Normal 40 8 2" xfId="39444" xr:uid="{00000000-0005-0000-0000-0000159A0000}"/>
    <cellStyle name="Normal 40 9" xfId="39445" xr:uid="{00000000-0005-0000-0000-0000169A0000}"/>
    <cellStyle name="Normal 40 9 2" xfId="39446" xr:uid="{00000000-0005-0000-0000-0000179A0000}"/>
    <cellStyle name="Normal 41" xfId="39447" xr:uid="{00000000-0005-0000-0000-0000189A0000}"/>
    <cellStyle name="Normal 41 10" xfId="39448" xr:uid="{00000000-0005-0000-0000-0000199A0000}"/>
    <cellStyle name="Normal 41 10 2" xfId="39449" xr:uid="{00000000-0005-0000-0000-00001A9A0000}"/>
    <cellStyle name="Normal 41 11" xfId="39450" xr:uid="{00000000-0005-0000-0000-00001B9A0000}"/>
    <cellStyle name="Normal 41 11 2" xfId="39451" xr:uid="{00000000-0005-0000-0000-00001C9A0000}"/>
    <cellStyle name="Normal 41 12" xfId="39452" xr:uid="{00000000-0005-0000-0000-00001D9A0000}"/>
    <cellStyle name="Normal 41 12 2" xfId="39453" xr:uid="{00000000-0005-0000-0000-00001E9A0000}"/>
    <cellStyle name="Normal 41 12 3" xfId="39454" xr:uid="{00000000-0005-0000-0000-00001F9A0000}"/>
    <cellStyle name="Normal 41 12 4" xfId="39455" xr:uid="{00000000-0005-0000-0000-0000209A0000}"/>
    <cellStyle name="Normal 41 13" xfId="39456" xr:uid="{00000000-0005-0000-0000-0000219A0000}"/>
    <cellStyle name="Normal 41 13 2" xfId="39457" xr:uid="{00000000-0005-0000-0000-0000229A0000}"/>
    <cellStyle name="Normal 41 13 3" xfId="39458" xr:uid="{00000000-0005-0000-0000-0000239A0000}"/>
    <cellStyle name="Normal 41 13 4" xfId="39459" xr:uid="{00000000-0005-0000-0000-0000249A0000}"/>
    <cellStyle name="Normal 41 14" xfId="39460" xr:uid="{00000000-0005-0000-0000-0000259A0000}"/>
    <cellStyle name="Normal 41 14 2" xfId="39461" xr:uid="{00000000-0005-0000-0000-0000269A0000}"/>
    <cellStyle name="Normal 41 14 3" xfId="39462" xr:uid="{00000000-0005-0000-0000-0000279A0000}"/>
    <cellStyle name="Normal 41 14 4" xfId="39463" xr:uid="{00000000-0005-0000-0000-0000289A0000}"/>
    <cellStyle name="Normal 41 15" xfId="39464" xr:uid="{00000000-0005-0000-0000-0000299A0000}"/>
    <cellStyle name="Normal 41 15 2" xfId="39465" xr:uid="{00000000-0005-0000-0000-00002A9A0000}"/>
    <cellStyle name="Normal 41 15 3" xfId="39466" xr:uid="{00000000-0005-0000-0000-00002B9A0000}"/>
    <cellStyle name="Normal 41 15 4" xfId="39467" xr:uid="{00000000-0005-0000-0000-00002C9A0000}"/>
    <cellStyle name="Normal 41 16" xfId="39468" xr:uid="{00000000-0005-0000-0000-00002D9A0000}"/>
    <cellStyle name="Normal 41 16 2" xfId="39469" xr:uid="{00000000-0005-0000-0000-00002E9A0000}"/>
    <cellStyle name="Normal 41 16 3" xfId="39470" xr:uid="{00000000-0005-0000-0000-00002F9A0000}"/>
    <cellStyle name="Normal 41 16 4" xfId="39471" xr:uid="{00000000-0005-0000-0000-0000309A0000}"/>
    <cellStyle name="Normal 41 17" xfId="39472" xr:uid="{00000000-0005-0000-0000-0000319A0000}"/>
    <cellStyle name="Normal 41 17 2" xfId="39473" xr:uid="{00000000-0005-0000-0000-0000329A0000}"/>
    <cellStyle name="Normal 41 18" xfId="39474" xr:uid="{00000000-0005-0000-0000-0000339A0000}"/>
    <cellStyle name="Normal 41 18 2" xfId="39475" xr:uid="{00000000-0005-0000-0000-0000349A0000}"/>
    <cellStyle name="Normal 41 19" xfId="39476" xr:uid="{00000000-0005-0000-0000-0000359A0000}"/>
    <cellStyle name="Normal 41 19 2" xfId="39477" xr:uid="{00000000-0005-0000-0000-0000369A0000}"/>
    <cellStyle name="Normal 41 2" xfId="39478" xr:uid="{00000000-0005-0000-0000-0000379A0000}"/>
    <cellStyle name="Normal 41 2 2" xfId="39479" xr:uid="{00000000-0005-0000-0000-0000389A0000}"/>
    <cellStyle name="Normal 41 2 2 2" xfId="39480" xr:uid="{00000000-0005-0000-0000-0000399A0000}"/>
    <cellStyle name="Normal 41 2 2 3" xfId="39481" xr:uid="{00000000-0005-0000-0000-00003A9A0000}"/>
    <cellStyle name="Normal 41 2 3" xfId="39482" xr:uid="{00000000-0005-0000-0000-00003B9A0000}"/>
    <cellStyle name="Normal 41 2 4" xfId="39483" xr:uid="{00000000-0005-0000-0000-00003C9A0000}"/>
    <cellStyle name="Normal 41 2 5" xfId="39484" xr:uid="{00000000-0005-0000-0000-00003D9A0000}"/>
    <cellStyle name="Normal 41 2 6" xfId="39485" xr:uid="{00000000-0005-0000-0000-00003E9A0000}"/>
    <cellStyle name="Normal 41 20" xfId="39486" xr:uid="{00000000-0005-0000-0000-00003F9A0000}"/>
    <cellStyle name="Normal 41 21" xfId="39487" xr:uid="{00000000-0005-0000-0000-0000409A0000}"/>
    <cellStyle name="Normal 41 3" xfId="39488" xr:uid="{00000000-0005-0000-0000-0000419A0000}"/>
    <cellStyle name="Normal 41 3 2" xfId="39489" xr:uid="{00000000-0005-0000-0000-0000429A0000}"/>
    <cellStyle name="Normal 41 3 2 2" xfId="39490" xr:uid="{00000000-0005-0000-0000-0000439A0000}"/>
    <cellStyle name="Normal 41 3 2 3" xfId="39491" xr:uid="{00000000-0005-0000-0000-0000449A0000}"/>
    <cellStyle name="Normal 41 3 3" xfId="39492" xr:uid="{00000000-0005-0000-0000-0000459A0000}"/>
    <cellStyle name="Normal 41 3 4" xfId="39493" xr:uid="{00000000-0005-0000-0000-0000469A0000}"/>
    <cellStyle name="Normal 41 3 5" xfId="39494" xr:uid="{00000000-0005-0000-0000-0000479A0000}"/>
    <cellStyle name="Normal 41 3 6" xfId="39495" xr:uid="{00000000-0005-0000-0000-0000489A0000}"/>
    <cellStyle name="Normal 41 4" xfId="39496" xr:uid="{00000000-0005-0000-0000-0000499A0000}"/>
    <cellStyle name="Normal 41 4 2" xfId="39497" xr:uid="{00000000-0005-0000-0000-00004A9A0000}"/>
    <cellStyle name="Normal 41 4 2 2" xfId="39498" xr:uid="{00000000-0005-0000-0000-00004B9A0000}"/>
    <cellStyle name="Normal 41 4 2 3" xfId="39499" xr:uid="{00000000-0005-0000-0000-00004C9A0000}"/>
    <cellStyle name="Normal 41 4 3" xfId="39500" xr:uid="{00000000-0005-0000-0000-00004D9A0000}"/>
    <cellStyle name="Normal 41 4 4" xfId="39501" xr:uid="{00000000-0005-0000-0000-00004E9A0000}"/>
    <cellStyle name="Normal 41 4 5" xfId="39502" xr:uid="{00000000-0005-0000-0000-00004F9A0000}"/>
    <cellStyle name="Normal 41 4 6" xfId="39503" xr:uid="{00000000-0005-0000-0000-0000509A0000}"/>
    <cellStyle name="Normal 41 5" xfId="39504" xr:uid="{00000000-0005-0000-0000-0000519A0000}"/>
    <cellStyle name="Normal 41 5 2" xfId="39505" xr:uid="{00000000-0005-0000-0000-0000529A0000}"/>
    <cellStyle name="Normal 41 5 2 2" xfId="39506" xr:uid="{00000000-0005-0000-0000-0000539A0000}"/>
    <cellStyle name="Normal 41 5 2 3" xfId="39507" xr:uid="{00000000-0005-0000-0000-0000549A0000}"/>
    <cellStyle name="Normal 41 5 3" xfId="39508" xr:uid="{00000000-0005-0000-0000-0000559A0000}"/>
    <cellStyle name="Normal 41 5 4" xfId="39509" xr:uid="{00000000-0005-0000-0000-0000569A0000}"/>
    <cellStyle name="Normal 41 5 5" xfId="39510" xr:uid="{00000000-0005-0000-0000-0000579A0000}"/>
    <cellStyle name="Normal 41 5 6" xfId="39511" xr:uid="{00000000-0005-0000-0000-0000589A0000}"/>
    <cellStyle name="Normal 41 6" xfId="39512" xr:uid="{00000000-0005-0000-0000-0000599A0000}"/>
    <cellStyle name="Normal 41 6 2" xfId="39513" xr:uid="{00000000-0005-0000-0000-00005A9A0000}"/>
    <cellStyle name="Normal 41 6 2 2" xfId="39514" xr:uid="{00000000-0005-0000-0000-00005B9A0000}"/>
    <cellStyle name="Normal 41 6 2 2 2" xfId="39515" xr:uid="{00000000-0005-0000-0000-00005C9A0000}"/>
    <cellStyle name="Normal 41 6 2 2 2 2" xfId="39516" xr:uid="{00000000-0005-0000-0000-00005D9A0000}"/>
    <cellStyle name="Normal 41 6 2 3" xfId="39517" xr:uid="{00000000-0005-0000-0000-00005E9A0000}"/>
    <cellStyle name="Normal 41 6 2 4" xfId="39518" xr:uid="{00000000-0005-0000-0000-00005F9A0000}"/>
    <cellStyle name="Normal 41 6 2 5" xfId="39519" xr:uid="{00000000-0005-0000-0000-0000609A0000}"/>
    <cellStyle name="Normal 41 6 3" xfId="39520" xr:uid="{00000000-0005-0000-0000-0000619A0000}"/>
    <cellStyle name="Normal 41 6 4" xfId="39521" xr:uid="{00000000-0005-0000-0000-0000629A0000}"/>
    <cellStyle name="Normal 41 6 5" xfId="39522" xr:uid="{00000000-0005-0000-0000-0000639A0000}"/>
    <cellStyle name="Normal 41 6 6" xfId="39523" xr:uid="{00000000-0005-0000-0000-0000649A0000}"/>
    <cellStyle name="Normal 41 6 7" xfId="39524" xr:uid="{00000000-0005-0000-0000-0000659A0000}"/>
    <cellStyle name="Normal 41 7" xfId="39525" xr:uid="{00000000-0005-0000-0000-0000669A0000}"/>
    <cellStyle name="Normal 41 7 2" xfId="39526" xr:uid="{00000000-0005-0000-0000-0000679A0000}"/>
    <cellStyle name="Normal 41 7 2 2" xfId="39527" xr:uid="{00000000-0005-0000-0000-0000689A0000}"/>
    <cellStyle name="Normal 41 7 2 2 2" xfId="39528" xr:uid="{00000000-0005-0000-0000-0000699A0000}"/>
    <cellStyle name="Normal 41 7 2 2 2 2" xfId="39529" xr:uid="{00000000-0005-0000-0000-00006A9A0000}"/>
    <cellStyle name="Normal 41 7 3" xfId="39530" xr:uid="{00000000-0005-0000-0000-00006B9A0000}"/>
    <cellStyle name="Normal 41 7 4" xfId="39531" xr:uid="{00000000-0005-0000-0000-00006C9A0000}"/>
    <cellStyle name="Normal 41 7 5" xfId="39532" xr:uid="{00000000-0005-0000-0000-00006D9A0000}"/>
    <cellStyle name="Normal 41 7 6" xfId="39533" xr:uid="{00000000-0005-0000-0000-00006E9A0000}"/>
    <cellStyle name="Normal 41 7 7" xfId="39534" xr:uid="{00000000-0005-0000-0000-00006F9A0000}"/>
    <cellStyle name="Normal 41 8" xfId="39535" xr:uid="{00000000-0005-0000-0000-0000709A0000}"/>
    <cellStyle name="Normal 41 8 2" xfId="39536" xr:uid="{00000000-0005-0000-0000-0000719A0000}"/>
    <cellStyle name="Normal 41 9" xfId="39537" xr:uid="{00000000-0005-0000-0000-0000729A0000}"/>
    <cellStyle name="Normal 41 9 2" xfId="39538" xr:uid="{00000000-0005-0000-0000-0000739A0000}"/>
    <cellStyle name="Normal 42" xfId="39539" xr:uid="{00000000-0005-0000-0000-0000749A0000}"/>
    <cellStyle name="Normal 42 10" xfId="39540" xr:uid="{00000000-0005-0000-0000-0000759A0000}"/>
    <cellStyle name="Normal 42 10 2" xfId="39541" xr:uid="{00000000-0005-0000-0000-0000769A0000}"/>
    <cellStyle name="Normal 42 11" xfId="39542" xr:uid="{00000000-0005-0000-0000-0000779A0000}"/>
    <cellStyle name="Normal 42 11 2" xfId="39543" xr:uid="{00000000-0005-0000-0000-0000789A0000}"/>
    <cellStyle name="Normal 42 12" xfId="39544" xr:uid="{00000000-0005-0000-0000-0000799A0000}"/>
    <cellStyle name="Normal 42 12 2" xfId="39545" xr:uid="{00000000-0005-0000-0000-00007A9A0000}"/>
    <cellStyle name="Normal 42 12 3" xfId="39546" xr:uid="{00000000-0005-0000-0000-00007B9A0000}"/>
    <cellStyle name="Normal 42 12 4" xfId="39547" xr:uid="{00000000-0005-0000-0000-00007C9A0000}"/>
    <cellStyle name="Normal 42 13" xfId="39548" xr:uid="{00000000-0005-0000-0000-00007D9A0000}"/>
    <cellStyle name="Normal 42 13 2" xfId="39549" xr:uid="{00000000-0005-0000-0000-00007E9A0000}"/>
    <cellStyle name="Normal 42 13 3" xfId="39550" xr:uid="{00000000-0005-0000-0000-00007F9A0000}"/>
    <cellStyle name="Normal 42 13 4" xfId="39551" xr:uid="{00000000-0005-0000-0000-0000809A0000}"/>
    <cellStyle name="Normal 42 14" xfId="39552" xr:uid="{00000000-0005-0000-0000-0000819A0000}"/>
    <cellStyle name="Normal 42 14 2" xfId="39553" xr:uid="{00000000-0005-0000-0000-0000829A0000}"/>
    <cellStyle name="Normal 42 14 3" xfId="39554" xr:uid="{00000000-0005-0000-0000-0000839A0000}"/>
    <cellStyle name="Normal 42 14 4" xfId="39555" xr:uid="{00000000-0005-0000-0000-0000849A0000}"/>
    <cellStyle name="Normal 42 15" xfId="39556" xr:uid="{00000000-0005-0000-0000-0000859A0000}"/>
    <cellStyle name="Normal 42 15 2" xfId="39557" xr:uid="{00000000-0005-0000-0000-0000869A0000}"/>
    <cellStyle name="Normal 42 15 3" xfId="39558" xr:uid="{00000000-0005-0000-0000-0000879A0000}"/>
    <cellStyle name="Normal 42 15 4" xfId="39559" xr:uid="{00000000-0005-0000-0000-0000889A0000}"/>
    <cellStyle name="Normal 42 16" xfId="39560" xr:uid="{00000000-0005-0000-0000-0000899A0000}"/>
    <cellStyle name="Normal 42 16 2" xfId="39561" xr:uid="{00000000-0005-0000-0000-00008A9A0000}"/>
    <cellStyle name="Normal 42 16 3" xfId="39562" xr:uid="{00000000-0005-0000-0000-00008B9A0000}"/>
    <cellStyle name="Normal 42 16 4" xfId="39563" xr:uid="{00000000-0005-0000-0000-00008C9A0000}"/>
    <cellStyle name="Normal 42 17" xfId="39564" xr:uid="{00000000-0005-0000-0000-00008D9A0000}"/>
    <cellStyle name="Normal 42 18" xfId="39565" xr:uid="{00000000-0005-0000-0000-00008E9A0000}"/>
    <cellStyle name="Normal 42 2" xfId="39566" xr:uid="{00000000-0005-0000-0000-00008F9A0000}"/>
    <cellStyle name="Normal 42 2 2" xfId="39567" xr:uid="{00000000-0005-0000-0000-0000909A0000}"/>
    <cellStyle name="Normal 42 2 2 2" xfId="39568" xr:uid="{00000000-0005-0000-0000-0000919A0000}"/>
    <cellStyle name="Normal 42 2 2 3" xfId="39569" xr:uid="{00000000-0005-0000-0000-0000929A0000}"/>
    <cellStyle name="Normal 42 2 3" xfId="39570" xr:uid="{00000000-0005-0000-0000-0000939A0000}"/>
    <cellStyle name="Normal 42 2 4" xfId="39571" xr:uid="{00000000-0005-0000-0000-0000949A0000}"/>
    <cellStyle name="Normal 42 2 5" xfId="39572" xr:uid="{00000000-0005-0000-0000-0000959A0000}"/>
    <cellStyle name="Normal 42 2 6" xfId="39573" xr:uid="{00000000-0005-0000-0000-0000969A0000}"/>
    <cellStyle name="Normal 42 3" xfId="39574" xr:uid="{00000000-0005-0000-0000-0000979A0000}"/>
    <cellStyle name="Normal 42 3 2" xfId="39575" xr:uid="{00000000-0005-0000-0000-0000989A0000}"/>
    <cellStyle name="Normal 42 3 2 2" xfId="39576" xr:uid="{00000000-0005-0000-0000-0000999A0000}"/>
    <cellStyle name="Normal 42 3 2 3" xfId="39577" xr:uid="{00000000-0005-0000-0000-00009A9A0000}"/>
    <cellStyle name="Normal 42 3 3" xfId="39578" xr:uid="{00000000-0005-0000-0000-00009B9A0000}"/>
    <cellStyle name="Normal 42 3 4" xfId="39579" xr:uid="{00000000-0005-0000-0000-00009C9A0000}"/>
    <cellStyle name="Normal 42 3 5" xfId="39580" xr:uid="{00000000-0005-0000-0000-00009D9A0000}"/>
    <cellStyle name="Normal 42 3 6" xfId="39581" xr:uid="{00000000-0005-0000-0000-00009E9A0000}"/>
    <cellStyle name="Normal 42 4" xfId="39582" xr:uid="{00000000-0005-0000-0000-00009F9A0000}"/>
    <cellStyle name="Normal 42 4 2" xfId="39583" xr:uid="{00000000-0005-0000-0000-0000A09A0000}"/>
    <cellStyle name="Normal 42 4 2 2" xfId="39584" xr:uid="{00000000-0005-0000-0000-0000A19A0000}"/>
    <cellStyle name="Normal 42 4 2 3" xfId="39585" xr:uid="{00000000-0005-0000-0000-0000A29A0000}"/>
    <cellStyle name="Normal 42 4 3" xfId="39586" xr:uid="{00000000-0005-0000-0000-0000A39A0000}"/>
    <cellStyle name="Normal 42 4 4" xfId="39587" xr:uid="{00000000-0005-0000-0000-0000A49A0000}"/>
    <cellStyle name="Normal 42 4 5" xfId="39588" xr:uid="{00000000-0005-0000-0000-0000A59A0000}"/>
    <cellStyle name="Normal 42 4 6" xfId="39589" xr:uid="{00000000-0005-0000-0000-0000A69A0000}"/>
    <cellStyle name="Normal 42 5" xfId="39590" xr:uid="{00000000-0005-0000-0000-0000A79A0000}"/>
    <cellStyle name="Normal 42 5 2" xfId="39591" xr:uid="{00000000-0005-0000-0000-0000A89A0000}"/>
    <cellStyle name="Normal 42 5 2 2" xfId="39592" xr:uid="{00000000-0005-0000-0000-0000A99A0000}"/>
    <cellStyle name="Normal 42 5 2 3" xfId="39593" xr:uid="{00000000-0005-0000-0000-0000AA9A0000}"/>
    <cellStyle name="Normal 42 5 3" xfId="39594" xr:uid="{00000000-0005-0000-0000-0000AB9A0000}"/>
    <cellStyle name="Normal 42 5 4" xfId="39595" xr:uid="{00000000-0005-0000-0000-0000AC9A0000}"/>
    <cellStyle name="Normal 42 5 5" xfId="39596" xr:uid="{00000000-0005-0000-0000-0000AD9A0000}"/>
    <cellStyle name="Normal 42 5 6" xfId="39597" xr:uid="{00000000-0005-0000-0000-0000AE9A0000}"/>
    <cellStyle name="Normal 42 6" xfId="39598" xr:uid="{00000000-0005-0000-0000-0000AF9A0000}"/>
    <cellStyle name="Normal 42 6 2" xfId="39599" xr:uid="{00000000-0005-0000-0000-0000B09A0000}"/>
    <cellStyle name="Normal 42 6 2 2" xfId="39600" xr:uid="{00000000-0005-0000-0000-0000B19A0000}"/>
    <cellStyle name="Normal 42 6 2 2 2" xfId="39601" xr:uid="{00000000-0005-0000-0000-0000B29A0000}"/>
    <cellStyle name="Normal 42 6 2 2 2 2" xfId="39602" xr:uid="{00000000-0005-0000-0000-0000B39A0000}"/>
    <cellStyle name="Normal 42 6 3" xfId="39603" xr:uid="{00000000-0005-0000-0000-0000B49A0000}"/>
    <cellStyle name="Normal 42 6 4" xfId="39604" xr:uid="{00000000-0005-0000-0000-0000B59A0000}"/>
    <cellStyle name="Normal 42 6 5" xfId="39605" xr:uid="{00000000-0005-0000-0000-0000B69A0000}"/>
    <cellStyle name="Normal 42 6 6" xfId="39606" xr:uid="{00000000-0005-0000-0000-0000B79A0000}"/>
    <cellStyle name="Normal 42 6 7" xfId="39607" xr:uid="{00000000-0005-0000-0000-0000B89A0000}"/>
    <cellStyle name="Normal 42 7" xfId="39608" xr:uid="{00000000-0005-0000-0000-0000B99A0000}"/>
    <cellStyle name="Normal 42 7 2" xfId="39609" xr:uid="{00000000-0005-0000-0000-0000BA9A0000}"/>
    <cellStyle name="Normal 42 8" xfId="39610" xr:uid="{00000000-0005-0000-0000-0000BB9A0000}"/>
    <cellStyle name="Normal 42 8 2" xfId="39611" xr:uid="{00000000-0005-0000-0000-0000BC9A0000}"/>
    <cellStyle name="Normal 42 9" xfId="39612" xr:uid="{00000000-0005-0000-0000-0000BD9A0000}"/>
    <cellStyle name="Normal 42 9 2" xfId="39613" xr:uid="{00000000-0005-0000-0000-0000BE9A0000}"/>
    <cellStyle name="Normal 43" xfId="39614" xr:uid="{00000000-0005-0000-0000-0000BF9A0000}"/>
    <cellStyle name="Normal 43 10" xfId="39615" xr:uid="{00000000-0005-0000-0000-0000C09A0000}"/>
    <cellStyle name="Normal 43 10 2" xfId="39616" xr:uid="{00000000-0005-0000-0000-0000C19A0000}"/>
    <cellStyle name="Normal 43 11" xfId="39617" xr:uid="{00000000-0005-0000-0000-0000C29A0000}"/>
    <cellStyle name="Normal 43 11 2" xfId="39618" xr:uid="{00000000-0005-0000-0000-0000C39A0000}"/>
    <cellStyle name="Normal 43 12" xfId="39619" xr:uid="{00000000-0005-0000-0000-0000C49A0000}"/>
    <cellStyle name="Normal 43 12 2" xfId="39620" xr:uid="{00000000-0005-0000-0000-0000C59A0000}"/>
    <cellStyle name="Normal 43 12 3" xfId="39621" xr:uid="{00000000-0005-0000-0000-0000C69A0000}"/>
    <cellStyle name="Normal 43 12 4" xfId="39622" xr:uid="{00000000-0005-0000-0000-0000C79A0000}"/>
    <cellStyle name="Normal 43 13" xfId="39623" xr:uid="{00000000-0005-0000-0000-0000C89A0000}"/>
    <cellStyle name="Normal 43 13 2" xfId="39624" xr:uid="{00000000-0005-0000-0000-0000C99A0000}"/>
    <cellStyle name="Normal 43 13 3" xfId="39625" xr:uid="{00000000-0005-0000-0000-0000CA9A0000}"/>
    <cellStyle name="Normal 43 13 4" xfId="39626" xr:uid="{00000000-0005-0000-0000-0000CB9A0000}"/>
    <cellStyle name="Normal 43 14" xfId="39627" xr:uid="{00000000-0005-0000-0000-0000CC9A0000}"/>
    <cellStyle name="Normal 43 14 2" xfId="39628" xr:uid="{00000000-0005-0000-0000-0000CD9A0000}"/>
    <cellStyle name="Normal 43 14 3" xfId="39629" xr:uid="{00000000-0005-0000-0000-0000CE9A0000}"/>
    <cellStyle name="Normal 43 14 4" xfId="39630" xr:uid="{00000000-0005-0000-0000-0000CF9A0000}"/>
    <cellStyle name="Normal 43 15" xfId="39631" xr:uid="{00000000-0005-0000-0000-0000D09A0000}"/>
    <cellStyle name="Normal 43 15 2" xfId="39632" xr:uid="{00000000-0005-0000-0000-0000D19A0000}"/>
    <cellStyle name="Normal 43 15 3" xfId="39633" xr:uid="{00000000-0005-0000-0000-0000D29A0000}"/>
    <cellStyle name="Normal 43 15 4" xfId="39634" xr:uid="{00000000-0005-0000-0000-0000D39A0000}"/>
    <cellStyle name="Normal 43 16" xfId="39635" xr:uid="{00000000-0005-0000-0000-0000D49A0000}"/>
    <cellStyle name="Normal 43 16 2" xfId="39636" xr:uid="{00000000-0005-0000-0000-0000D59A0000}"/>
    <cellStyle name="Normal 43 16 3" xfId="39637" xr:uid="{00000000-0005-0000-0000-0000D69A0000}"/>
    <cellStyle name="Normal 43 16 4" xfId="39638" xr:uid="{00000000-0005-0000-0000-0000D79A0000}"/>
    <cellStyle name="Normal 43 17" xfId="39639" xr:uid="{00000000-0005-0000-0000-0000D89A0000}"/>
    <cellStyle name="Normal 43 18" xfId="39640" xr:uid="{00000000-0005-0000-0000-0000D99A0000}"/>
    <cellStyle name="Normal 43 2" xfId="39641" xr:uid="{00000000-0005-0000-0000-0000DA9A0000}"/>
    <cellStyle name="Normal 43 2 2" xfId="39642" xr:uid="{00000000-0005-0000-0000-0000DB9A0000}"/>
    <cellStyle name="Normal 43 2 2 2" xfId="39643" xr:uid="{00000000-0005-0000-0000-0000DC9A0000}"/>
    <cellStyle name="Normal 43 2 2 3" xfId="39644" xr:uid="{00000000-0005-0000-0000-0000DD9A0000}"/>
    <cellStyle name="Normal 43 2 3" xfId="39645" xr:uid="{00000000-0005-0000-0000-0000DE9A0000}"/>
    <cellStyle name="Normal 43 2 4" xfId="39646" xr:uid="{00000000-0005-0000-0000-0000DF9A0000}"/>
    <cellStyle name="Normal 43 2 5" xfId="39647" xr:uid="{00000000-0005-0000-0000-0000E09A0000}"/>
    <cellStyle name="Normal 43 2 6" xfId="39648" xr:uid="{00000000-0005-0000-0000-0000E19A0000}"/>
    <cellStyle name="Normal 43 3" xfId="39649" xr:uid="{00000000-0005-0000-0000-0000E29A0000}"/>
    <cellStyle name="Normal 43 3 2" xfId="39650" xr:uid="{00000000-0005-0000-0000-0000E39A0000}"/>
    <cellStyle name="Normal 43 3 2 2" xfId="39651" xr:uid="{00000000-0005-0000-0000-0000E49A0000}"/>
    <cellStyle name="Normal 43 3 2 3" xfId="39652" xr:uid="{00000000-0005-0000-0000-0000E59A0000}"/>
    <cellStyle name="Normal 43 3 3" xfId="39653" xr:uid="{00000000-0005-0000-0000-0000E69A0000}"/>
    <cellStyle name="Normal 43 3 4" xfId="39654" xr:uid="{00000000-0005-0000-0000-0000E79A0000}"/>
    <cellStyle name="Normal 43 3 5" xfId="39655" xr:uid="{00000000-0005-0000-0000-0000E89A0000}"/>
    <cellStyle name="Normal 43 3 6" xfId="39656" xr:uid="{00000000-0005-0000-0000-0000E99A0000}"/>
    <cellStyle name="Normal 43 4" xfId="39657" xr:uid="{00000000-0005-0000-0000-0000EA9A0000}"/>
    <cellStyle name="Normal 43 4 2" xfId="39658" xr:uid="{00000000-0005-0000-0000-0000EB9A0000}"/>
    <cellStyle name="Normal 43 4 2 2" xfId="39659" xr:uid="{00000000-0005-0000-0000-0000EC9A0000}"/>
    <cellStyle name="Normal 43 4 2 3" xfId="39660" xr:uid="{00000000-0005-0000-0000-0000ED9A0000}"/>
    <cellStyle name="Normal 43 4 3" xfId="39661" xr:uid="{00000000-0005-0000-0000-0000EE9A0000}"/>
    <cellStyle name="Normal 43 4 4" xfId="39662" xr:uid="{00000000-0005-0000-0000-0000EF9A0000}"/>
    <cellStyle name="Normal 43 4 5" xfId="39663" xr:uid="{00000000-0005-0000-0000-0000F09A0000}"/>
    <cellStyle name="Normal 43 4 6" xfId="39664" xr:uid="{00000000-0005-0000-0000-0000F19A0000}"/>
    <cellStyle name="Normal 43 5" xfId="39665" xr:uid="{00000000-0005-0000-0000-0000F29A0000}"/>
    <cellStyle name="Normal 43 5 2" xfId="39666" xr:uid="{00000000-0005-0000-0000-0000F39A0000}"/>
    <cellStyle name="Normal 43 5 2 2" xfId="39667" xr:uid="{00000000-0005-0000-0000-0000F49A0000}"/>
    <cellStyle name="Normal 43 5 2 3" xfId="39668" xr:uid="{00000000-0005-0000-0000-0000F59A0000}"/>
    <cellStyle name="Normal 43 5 3" xfId="39669" xr:uid="{00000000-0005-0000-0000-0000F69A0000}"/>
    <cellStyle name="Normal 43 5 4" xfId="39670" xr:uid="{00000000-0005-0000-0000-0000F79A0000}"/>
    <cellStyle name="Normal 43 5 5" xfId="39671" xr:uid="{00000000-0005-0000-0000-0000F89A0000}"/>
    <cellStyle name="Normal 43 5 6" xfId="39672" xr:uid="{00000000-0005-0000-0000-0000F99A0000}"/>
    <cellStyle name="Normal 43 6" xfId="39673" xr:uid="{00000000-0005-0000-0000-0000FA9A0000}"/>
    <cellStyle name="Normal 43 6 2" xfId="39674" xr:uid="{00000000-0005-0000-0000-0000FB9A0000}"/>
    <cellStyle name="Normal 43 6 2 2" xfId="39675" xr:uid="{00000000-0005-0000-0000-0000FC9A0000}"/>
    <cellStyle name="Normal 43 6 2 2 2" xfId="39676" xr:uid="{00000000-0005-0000-0000-0000FD9A0000}"/>
    <cellStyle name="Normal 43 6 2 2 2 2" xfId="39677" xr:uid="{00000000-0005-0000-0000-0000FE9A0000}"/>
    <cellStyle name="Normal 43 6 2 3" xfId="39678" xr:uid="{00000000-0005-0000-0000-0000FF9A0000}"/>
    <cellStyle name="Normal 43 6 3" xfId="39679" xr:uid="{00000000-0005-0000-0000-0000009B0000}"/>
    <cellStyle name="Normal 43 6 4" xfId="39680" xr:uid="{00000000-0005-0000-0000-0000019B0000}"/>
    <cellStyle name="Normal 43 6 5" xfId="39681" xr:uid="{00000000-0005-0000-0000-0000029B0000}"/>
    <cellStyle name="Normal 43 6 6" xfId="39682" xr:uid="{00000000-0005-0000-0000-0000039B0000}"/>
    <cellStyle name="Normal 43 6 7" xfId="39683" xr:uid="{00000000-0005-0000-0000-0000049B0000}"/>
    <cellStyle name="Normal 43 7" xfId="39684" xr:uid="{00000000-0005-0000-0000-0000059B0000}"/>
    <cellStyle name="Normal 43 7 2" xfId="39685" xr:uid="{00000000-0005-0000-0000-0000069B0000}"/>
    <cellStyle name="Normal 43 8" xfId="39686" xr:uid="{00000000-0005-0000-0000-0000079B0000}"/>
    <cellStyle name="Normal 43 8 2" xfId="39687" xr:uid="{00000000-0005-0000-0000-0000089B0000}"/>
    <cellStyle name="Normal 43 9" xfId="39688" xr:uid="{00000000-0005-0000-0000-0000099B0000}"/>
    <cellStyle name="Normal 43 9 2" xfId="39689" xr:uid="{00000000-0005-0000-0000-00000A9B0000}"/>
    <cellStyle name="Normal 44" xfId="39690" xr:uid="{00000000-0005-0000-0000-00000B9B0000}"/>
    <cellStyle name="Normal 44 10" xfId="39691" xr:uid="{00000000-0005-0000-0000-00000C9B0000}"/>
    <cellStyle name="Normal 44 10 2" xfId="39692" xr:uid="{00000000-0005-0000-0000-00000D9B0000}"/>
    <cellStyle name="Normal 44 11" xfId="39693" xr:uid="{00000000-0005-0000-0000-00000E9B0000}"/>
    <cellStyle name="Normal 44 11 2" xfId="39694" xr:uid="{00000000-0005-0000-0000-00000F9B0000}"/>
    <cellStyle name="Normal 44 12" xfId="39695" xr:uid="{00000000-0005-0000-0000-0000109B0000}"/>
    <cellStyle name="Normal 44 12 2" xfId="39696" xr:uid="{00000000-0005-0000-0000-0000119B0000}"/>
    <cellStyle name="Normal 44 12 3" xfId="39697" xr:uid="{00000000-0005-0000-0000-0000129B0000}"/>
    <cellStyle name="Normal 44 12 4" xfId="39698" xr:uid="{00000000-0005-0000-0000-0000139B0000}"/>
    <cellStyle name="Normal 44 13" xfId="39699" xr:uid="{00000000-0005-0000-0000-0000149B0000}"/>
    <cellStyle name="Normal 44 13 2" xfId="39700" xr:uid="{00000000-0005-0000-0000-0000159B0000}"/>
    <cellStyle name="Normal 44 13 3" xfId="39701" xr:uid="{00000000-0005-0000-0000-0000169B0000}"/>
    <cellStyle name="Normal 44 13 4" xfId="39702" xr:uid="{00000000-0005-0000-0000-0000179B0000}"/>
    <cellStyle name="Normal 44 14" xfId="39703" xr:uid="{00000000-0005-0000-0000-0000189B0000}"/>
    <cellStyle name="Normal 44 14 2" xfId="39704" xr:uid="{00000000-0005-0000-0000-0000199B0000}"/>
    <cellStyle name="Normal 44 14 3" xfId="39705" xr:uid="{00000000-0005-0000-0000-00001A9B0000}"/>
    <cellStyle name="Normal 44 14 4" xfId="39706" xr:uid="{00000000-0005-0000-0000-00001B9B0000}"/>
    <cellStyle name="Normal 44 15" xfId="39707" xr:uid="{00000000-0005-0000-0000-00001C9B0000}"/>
    <cellStyle name="Normal 44 15 2" xfId="39708" xr:uid="{00000000-0005-0000-0000-00001D9B0000}"/>
    <cellStyle name="Normal 44 15 3" xfId="39709" xr:uid="{00000000-0005-0000-0000-00001E9B0000}"/>
    <cellStyle name="Normal 44 15 4" xfId="39710" xr:uid="{00000000-0005-0000-0000-00001F9B0000}"/>
    <cellStyle name="Normal 44 16" xfId="39711" xr:uid="{00000000-0005-0000-0000-0000209B0000}"/>
    <cellStyle name="Normal 44 16 2" xfId="39712" xr:uid="{00000000-0005-0000-0000-0000219B0000}"/>
    <cellStyle name="Normal 44 16 3" xfId="39713" xr:uid="{00000000-0005-0000-0000-0000229B0000}"/>
    <cellStyle name="Normal 44 16 4" xfId="39714" xr:uid="{00000000-0005-0000-0000-0000239B0000}"/>
    <cellStyle name="Normal 44 17" xfId="39715" xr:uid="{00000000-0005-0000-0000-0000249B0000}"/>
    <cellStyle name="Normal 44 18" xfId="39716" xr:uid="{00000000-0005-0000-0000-0000259B0000}"/>
    <cellStyle name="Normal 44 2" xfId="39717" xr:uid="{00000000-0005-0000-0000-0000269B0000}"/>
    <cellStyle name="Normal 44 2 2" xfId="39718" xr:uid="{00000000-0005-0000-0000-0000279B0000}"/>
    <cellStyle name="Normal 44 2 2 2" xfId="39719" xr:uid="{00000000-0005-0000-0000-0000289B0000}"/>
    <cellStyle name="Normal 44 2 2 3" xfId="39720" xr:uid="{00000000-0005-0000-0000-0000299B0000}"/>
    <cellStyle name="Normal 44 2 3" xfId="39721" xr:uid="{00000000-0005-0000-0000-00002A9B0000}"/>
    <cellStyle name="Normal 44 2 4" xfId="39722" xr:uid="{00000000-0005-0000-0000-00002B9B0000}"/>
    <cellStyle name="Normal 44 2 5" xfId="39723" xr:uid="{00000000-0005-0000-0000-00002C9B0000}"/>
    <cellStyle name="Normal 44 2 6" xfId="39724" xr:uid="{00000000-0005-0000-0000-00002D9B0000}"/>
    <cellStyle name="Normal 44 3" xfId="39725" xr:uid="{00000000-0005-0000-0000-00002E9B0000}"/>
    <cellStyle name="Normal 44 3 2" xfId="39726" xr:uid="{00000000-0005-0000-0000-00002F9B0000}"/>
    <cellStyle name="Normal 44 3 2 2" xfId="39727" xr:uid="{00000000-0005-0000-0000-0000309B0000}"/>
    <cellStyle name="Normal 44 3 2 3" xfId="39728" xr:uid="{00000000-0005-0000-0000-0000319B0000}"/>
    <cellStyle name="Normal 44 3 3" xfId="39729" xr:uid="{00000000-0005-0000-0000-0000329B0000}"/>
    <cellStyle name="Normal 44 3 4" xfId="39730" xr:uid="{00000000-0005-0000-0000-0000339B0000}"/>
    <cellStyle name="Normal 44 3 5" xfId="39731" xr:uid="{00000000-0005-0000-0000-0000349B0000}"/>
    <cellStyle name="Normal 44 3 6" xfId="39732" xr:uid="{00000000-0005-0000-0000-0000359B0000}"/>
    <cellStyle name="Normal 44 4" xfId="39733" xr:uid="{00000000-0005-0000-0000-0000369B0000}"/>
    <cellStyle name="Normal 44 4 2" xfId="39734" xr:uid="{00000000-0005-0000-0000-0000379B0000}"/>
    <cellStyle name="Normal 44 4 2 2" xfId="39735" xr:uid="{00000000-0005-0000-0000-0000389B0000}"/>
    <cellStyle name="Normal 44 4 2 3" xfId="39736" xr:uid="{00000000-0005-0000-0000-0000399B0000}"/>
    <cellStyle name="Normal 44 4 3" xfId="39737" xr:uid="{00000000-0005-0000-0000-00003A9B0000}"/>
    <cellStyle name="Normal 44 4 4" xfId="39738" xr:uid="{00000000-0005-0000-0000-00003B9B0000}"/>
    <cellStyle name="Normal 44 4 5" xfId="39739" xr:uid="{00000000-0005-0000-0000-00003C9B0000}"/>
    <cellStyle name="Normal 44 4 6" xfId="39740" xr:uid="{00000000-0005-0000-0000-00003D9B0000}"/>
    <cellStyle name="Normal 44 5" xfId="39741" xr:uid="{00000000-0005-0000-0000-00003E9B0000}"/>
    <cellStyle name="Normal 44 5 2" xfId="39742" xr:uid="{00000000-0005-0000-0000-00003F9B0000}"/>
    <cellStyle name="Normal 44 5 2 2" xfId="39743" xr:uid="{00000000-0005-0000-0000-0000409B0000}"/>
    <cellStyle name="Normal 44 5 2 3" xfId="39744" xr:uid="{00000000-0005-0000-0000-0000419B0000}"/>
    <cellStyle name="Normal 44 5 3" xfId="39745" xr:uid="{00000000-0005-0000-0000-0000429B0000}"/>
    <cellStyle name="Normal 44 5 4" xfId="39746" xr:uid="{00000000-0005-0000-0000-0000439B0000}"/>
    <cellStyle name="Normal 44 5 5" xfId="39747" xr:uid="{00000000-0005-0000-0000-0000449B0000}"/>
    <cellStyle name="Normal 44 5 6" xfId="39748" xr:uid="{00000000-0005-0000-0000-0000459B0000}"/>
    <cellStyle name="Normal 44 6" xfId="39749" xr:uid="{00000000-0005-0000-0000-0000469B0000}"/>
    <cellStyle name="Normal 44 6 2" xfId="39750" xr:uid="{00000000-0005-0000-0000-0000479B0000}"/>
    <cellStyle name="Normal 44 6 2 2" xfId="39751" xr:uid="{00000000-0005-0000-0000-0000489B0000}"/>
    <cellStyle name="Normal 44 6 2 2 2" xfId="39752" xr:uid="{00000000-0005-0000-0000-0000499B0000}"/>
    <cellStyle name="Normal 44 6 2 2 2 2" xfId="39753" xr:uid="{00000000-0005-0000-0000-00004A9B0000}"/>
    <cellStyle name="Normal 44 6 2 3" xfId="39754" xr:uid="{00000000-0005-0000-0000-00004B9B0000}"/>
    <cellStyle name="Normal 44 6 3" xfId="39755" xr:uid="{00000000-0005-0000-0000-00004C9B0000}"/>
    <cellStyle name="Normal 44 6 4" xfId="39756" xr:uid="{00000000-0005-0000-0000-00004D9B0000}"/>
    <cellStyle name="Normal 44 6 5" xfId="39757" xr:uid="{00000000-0005-0000-0000-00004E9B0000}"/>
    <cellStyle name="Normal 44 6 6" xfId="39758" xr:uid="{00000000-0005-0000-0000-00004F9B0000}"/>
    <cellStyle name="Normal 44 6 7" xfId="39759" xr:uid="{00000000-0005-0000-0000-0000509B0000}"/>
    <cellStyle name="Normal 44 7" xfId="39760" xr:uid="{00000000-0005-0000-0000-0000519B0000}"/>
    <cellStyle name="Normal 44 7 2" xfId="39761" xr:uid="{00000000-0005-0000-0000-0000529B0000}"/>
    <cellStyle name="Normal 44 8" xfId="39762" xr:uid="{00000000-0005-0000-0000-0000539B0000}"/>
    <cellStyle name="Normal 44 8 2" xfId="39763" xr:uid="{00000000-0005-0000-0000-0000549B0000}"/>
    <cellStyle name="Normal 44 9" xfId="39764" xr:uid="{00000000-0005-0000-0000-0000559B0000}"/>
    <cellStyle name="Normal 44 9 2" xfId="39765" xr:uid="{00000000-0005-0000-0000-0000569B0000}"/>
    <cellStyle name="Normal 45" xfId="39766" xr:uid="{00000000-0005-0000-0000-0000579B0000}"/>
    <cellStyle name="Normal 45 10" xfId="39767" xr:uid="{00000000-0005-0000-0000-0000589B0000}"/>
    <cellStyle name="Normal 45 10 2" xfId="39768" xr:uid="{00000000-0005-0000-0000-0000599B0000}"/>
    <cellStyle name="Normal 45 11" xfId="39769" xr:uid="{00000000-0005-0000-0000-00005A9B0000}"/>
    <cellStyle name="Normal 45 11 2" xfId="39770" xr:uid="{00000000-0005-0000-0000-00005B9B0000}"/>
    <cellStyle name="Normal 45 12" xfId="39771" xr:uid="{00000000-0005-0000-0000-00005C9B0000}"/>
    <cellStyle name="Normal 45 12 2" xfId="39772" xr:uid="{00000000-0005-0000-0000-00005D9B0000}"/>
    <cellStyle name="Normal 45 12 3" xfId="39773" xr:uid="{00000000-0005-0000-0000-00005E9B0000}"/>
    <cellStyle name="Normal 45 12 4" xfId="39774" xr:uid="{00000000-0005-0000-0000-00005F9B0000}"/>
    <cellStyle name="Normal 45 13" xfId="39775" xr:uid="{00000000-0005-0000-0000-0000609B0000}"/>
    <cellStyle name="Normal 45 13 2" xfId="39776" xr:uid="{00000000-0005-0000-0000-0000619B0000}"/>
    <cellStyle name="Normal 45 13 3" xfId="39777" xr:uid="{00000000-0005-0000-0000-0000629B0000}"/>
    <cellStyle name="Normal 45 13 4" xfId="39778" xr:uid="{00000000-0005-0000-0000-0000639B0000}"/>
    <cellStyle name="Normal 45 14" xfId="39779" xr:uid="{00000000-0005-0000-0000-0000649B0000}"/>
    <cellStyle name="Normal 45 14 2" xfId="39780" xr:uid="{00000000-0005-0000-0000-0000659B0000}"/>
    <cellStyle name="Normal 45 14 3" xfId="39781" xr:uid="{00000000-0005-0000-0000-0000669B0000}"/>
    <cellStyle name="Normal 45 14 4" xfId="39782" xr:uid="{00000000-0005-0000-0000-0000679B0000}"/>
    <cellStyle name="Normal 45 15" xfId="39783" xr:uid="{00000000-0005-0000-0000-0000689B0000}"/>
    <cellStyle name="Normal 45 15 2" xfId="39784" xr:uid="{00000000-0005-0000-0000-0000699B0000}"/>
    <cellStyle name="Normal 45 15 3" xfId="39785" xr:uid="{00000000-0005-0000-0000-00006A9B0000}"/>
    <cellStyle name="Normal 45 15 4" xfId="39786" xr:uid="{00000000-0005-0000-0000-00006B9B0000}"/>
    <cellStyle name="Normal 45 16" xfId="39787" xr:uid="{00000000-0005-0000-0000-00006C9B0000}"/>
    <cellStyle name="Normal 45 16 2" xfId="39788" xr:uid="{00000000-0005-0000-0000-00006D9B0000}"/>
    <cellStyle name="Normal 45 16 3" xfId="39789" xr:uid="{00000000-0005-0000-0000-00006E9B0000}"/>
    <cellStyle name="Normal 45 16 4" xfId="39790" xr:uid="{00000000-0005-0000-0000-00006F9B0000}"/>
    <cellStyle name="Normal 45 17" xfId="39791" xr:uid="{00000000-0005-0000-0000-0000709B0000}"/>
    <cellStyle name="Normal 45 18" xfId="39792" xr:uid="{00000000-0005-0000-0000-0000719B0000}"/>
    <cellStyle name="Normal 45 2" xfId="39793" xr:uid="{00000000-0005-0000-0000-0000729B0000}"/>
    <cellStyle name="Normal 45 2 2" xfId="39794" xr:uid="{00000000-0005-0000-0000-0000739B0000}"/>
    <cellStyle name="Normal 45 2 2 2" xfId="39795" xr:uid="{00000000-0005-0000-0000-0000749B0000}"/>
    <cellStyle name="Normal 45 2 2 3" xfId="39796" xr:uid="{00000000-0005-0000-0000-0000759B0000}"/>
    <cellStyle name="Normal 45 2 3" xfId="39797" xr:uid="{00000000-0005-0000-0000-0000769B0000}"/>
    <cellStyle name="Normal 45 2 4" xfId="39798" xr:uid="{00000000-0005-0000-0000-0000779B0000}"/>
    <cellStyle name="Normal 45 2 5" xfId="39799" xr:uid="{00000000-0005-0000-0000-0000789B0000}"/>
    <cellStyle name="Normal 45 2 6" xfId="39800" xr:uid="{00000000-0005-0000-0000-0000799B0000}"/>
    <cellStyle name="Normal 45 3" xfId="39801" xr:uid="{00000000-0005-0000-0000-00007A9B0000}"/>
    <cellStyle name="Normal 45 3 2" xfId="39802" xr:uid="{00000000-0005-0000-0000-00007B9B0000}"/>
    <cellStyle name="Normal 45 3 2 2" xfId="39803" xr:uid="{00000000-0005-0000-0000-00007C9B0000}"/>
    <cellStyle name="Normal 45 3 2 3" xfId="39804" xr:uid="{00000000-0005-0000-0000-00007D9B0000}"/>
    <cellStyle name="Normal 45 3 3" xfId="39805" xr:uid="{00000000-0005-0000-0000-00007E9B0000}"/>
    <cellStyle name="Normal 45 3 4" xfId="39806" xr:uid="{00000000-0005-0000-0000-00007F9B0000}"/>
    <cellStyle name="Normal 45 3 5" xfId="39807" xr:uid="{00000000-0005-0000-0000-0000809B0000}"/>
    <cellStyle name="Normal 45 3 6" xfId="39808" xr:uid="{00000000-0005-0000-0000-0000819B0000}"/>
    <cellStyle name="Normal 45 4" xfId="39809" xr:uid="{00000000-0005-0000-0000-0000829B0000}"/>
    <cellStyle name="Normal 45 4 2" xfId="39810" xr:uid="{00000000-0005-0000-0000-0000839B0000}"/>
    <cellStyle name="Normal 45 4 2 2" xfId="39811" xr:uid="{00000000-0005-0000-0000-0000849B0000}"/>
    <cellStyle name="Normal 45 4 2 3" xfId="39812" xr:uid="{00000000-0005-0000-0000-0000859B0000}"/>
    <cellStyle name="Normal 45 4 3" xfId="39813" xr:uid="{00000000-0005-0000-0000-0000869B0000}"/>
    <cellStyle name="Normal 45 4 4" xfId="39814" xr:uid="{00000000-0005-0000-0000-0000879B0000}"/>
    <cellStyle name="Normal 45 4 5" xfId="39815" xr:uid="{00000000-0005-0000-0000-0000889B0000}"/>
    <cellStyle name="Normal 45 4 6" xfId="39816" xr:uid="{00000000-0005-0000-0000-0000899B0000}"/>
    <cellStyle name="Normal 45 5" xfId="39817" xr:uid="{00000000-0005-0000-0000-00008A9B0000}"/>
    <cellStyle name="Normal 45 5 2" xfId="39818" xr:uid="{00000000-0005-0000-0000-00008B9B0000}"/>
    <cellStyle name="Normal 45 5 2 2" xfId="39819" xr:uid="{00000000-0005-0000-0000-00008C9B0000}"/>
    <cellStyle name="Normal 45 5 2 3" xfId="39820" xr:uid="{00000000-0005-0000-0000-00008D9B0000}"/>
    <cellStyle name="Normal 45 5 3" xfId="39821" xr:uid="{00000000-0005-0000-0000-00008E9B0000}"/>
    <cellStyle name="Normal 45 5 4" xfId="39822" xr:uid="{00000000-0005-0000-0000-00008F9B0000}"/>
    <cellStyle name="Normal 45 5 5" xfId="39823" xr:uid="{00000000-0005-0000-0000-0000909B0000}"/>
    <cellStyle name="Normal 45 5 6" xfId="39824" xr:uid="{00000000-0005-0000-0000-0000919B0000}"/>
    <cellStyle name="Normal 45 6" xfId="39825" xr:uid="{00000000-0005-0000-0000-0000929B0000}"/>
    <cellStyle name="Normal 45 6 2" xfId="39826" xr:uid="{00000000-0005-0000-0000-0000939B0000}"/>
    <cellStyle name="Normal 45 6 2 2" xfId="39827" xr:uid="{00000000-0005-0000-0000-0000949B0000}"/>
    <cellStyle name="Normal 45 6 2 2 2" xfId="39828" xr:uid="{00000000-0005-0000-0000-0000959B0000}"/>
    <cellStyle name="Normal 45 6 2 2 2 2" xfId="39829" xr:uid="{00000000-0005-0000-0000-0000969B0000}"/>
    <cellStyle name="Normal 45 6 2 3" xfId="39830" xr:uid="{00000000-0005-0000-0000-0000979B0000}"/>
    <cellStyle name="Normal 45 6 3" xfId="39831" xr:uid="{00000000-0005-0000-0000-0000989B0000}"/>
    <cellStyle name="Normal 45 6 4" xfId="39832" xr:uid="{00000000-0005-0000-0000-0000999B0000}"/>
    <cellStyle name="Normal 45 6 5" xfId="39833" xr:uid="{00000000-0005-0000-0000-00009A9B0000}"/>
    <cellStyle name="Normal 45 6 6" xfId="39834" xr:uid="{00000000-0005-0000-0000-00009B9B0000}"/>
    <cellStyle name="Normal 45 6 7" xfId="39835" xr:uid="{00000000-0005-0000-0000-00009C9B0000}"/>
    <cellStyle name="Normal 45 7" xfId="39836" xr:uid="{00000000-0005-0000-0000-00009D9B0000}"/>
    <cellStyle name="Normal 45 7 2" xfId="39837" xr:uid="{00000000-0005-0000-0000-00009E9B0000}"/>
    <cellStyle name="Normal 45 8" xfId="39838" xr:uid="{00000000-0005-0000-0000-00009F9B0000}"/>
    <cellStyle name="Normal 45 8 2" xfId="39839" xr:uid="{00000000-0005-0000-0000-0000A09B0000}"/>
    <cellStyle name="Normal 45 9" xfId="39840" xr:uid="{00000000-0005-0000-0000-0000A19B0000}"/>
    <cellStyle name="Normal 45 9 2" xfId="39841" xr:uid="{00000000-0005-0000-0000-0000A29B0000}"/>
    <cellStyle name="Normal 46" xfId="39842" xr:uid="{00000000-0005-0000-0000-0000A39B0000}"/>
    <cellStyle name="Normal 46 10" xfId="39843" xr:uid="{00000000-0005-0000-0000-0000A49B0000}"/>
    <cellStyle name="Normal 46 10 2" xfId="39844" xr:uid="{00000000-0005-0000-0000-0000A59B0000}"/>
    <cellStyle name="Normal 46 11" xfId="39845" xr:uid="{00000000-0005-0000-0000-0000A69B0000}"/>
    <cellStyle name="Normal 46 11 2" xfId="39846" xr:uid="{00000000-0005-0000-0000-0000A79B0000}"/>
    <cellStyle name="Normal 46 12" xfId="39847" xr:uid="{00000000-0005-0000-0000-0000A89B0000}"/>
    <cellStyle name="Normal 46 12 2" xfId="39848" xr:uid="{00000000-0005-0000-0000-0000A99B0000}"/>
    <cellStyle name="Normal 46 12 3" xfId="39849" xr:uid="{00000000-0005-0000-0000-0000AA9B0000}"/>
    <cellStyle name="Normal 46 12 4" xfId="39850" xr:uid="{00000000-0005-0000-0000-0000AB9B0000}"/>
    <cellStyle name="Normal 46 13" xfId="39851" xr:uid="{00000000-0005-0000-0000-0000AC9B0000}"/>
    <cellStyle name="Normal 46 13 2" xfId="39852" xr:uid="{00000000-0005-0000-0000-0000AD9B0000}"/>
    <cellStyle name="Normal 46 13 3" xfId="39853" xr:uid="{00000000-0005-0000-0000-0000AE9B0000}"/>
    <cellStyle name="Normal 46 13 4" xfId="39854" xr:uid="{00000000-0005-0000-0000-0000AF9B0000}"/>
    <cellStyle name="Normal 46 14" xfId="39855" xr:uid="{00000000-0005-0000-0000-0000B09B0000}"/>
    <cellStyle name="Normal 46 14 2" xfId="39856" xr:uid="{00000000-0005-0000-0000-0000B19B0000}"/>
    <cellStyle name="Normal 46 14 3" xfId="39857" xr:uid="{00000000-0005-0000-0000-0000B29B0000}"/>
    <cellStyle name="Normal 46 14 4" xfId="39858" xr:uid="{00000000-0005-0000-0000-0000B39B0000}"/>
    <cellStyle name="Normal 46 15" xfId="39859" xr:uid="{00000000-0005-0000-0000-0000B49B0000}"/>
    <cellStyle name="Normal 46 15 2" xfId="39860" xr:uid="{00000000-0005-0000-0000-0000B59B0000}"/>
    <cellStyle name="Normal 46 15 3" xfId="39861" xr:uid="{00000000-0005-0000-0000-0000B69B0000}"/>
    <cellStyle name="Normal 46 15 4" xfId="39862" xr:uid="{00000000-0005-0000-0000-0000B79B0000}"/>
    <cellStyle name="Normal 46 16" xfId="39863" xr:uid="{00000000-0005-0000-0000-0000B89B0000}"/>
    <cellStyle name="Normal 46 16 2" xfId="39864" xr:uid="{00000000-0005-0000-0000-0000B99B0000}"/>
    <cellStyle name="Normal 46 16 3" xfId="39865" xr:uid="{00000000-0005-0000-0000-0000BA9B0000}"/>
    <cellStyle name="Normal 46 16 4" xfId="39866" xr:uid="{00000000-0005-0000-0000-0000BB9B0000}"/>
    <cellStyle name="Normal 46 17" xfId="39867" xr:uid="{00000000-0005-0000-0000-0000BC9B0000}"/>
    <cellStyle name="Normal 46 18" xfId="39868" xr:uid="{00000000-0005-0000-0000-0000BD9B0000}"/>
    <cellStyle name="Normal 46 2" xfId="39869" xr:uid="{00000000-0005-0000-0000-0000BE9B0000}"/>
    <cellStyle name="Normal 46 2 2" xfId="39870" xr:uid="{00000000-0005-0000-0000-0000BF9B0000}"/>
    <cellStyle name="Normal 46 2 2 2" xfId="39871" xr:uid="{00000000-0005-0000-0000-0000C09B0000}"/>
    <cellStyle name="Normal 46 2 2 3" xfId="39872" xr:uid="{00000000-0005-0000-0000-0000C19B0000}"/>
    <cellStyle name="Normal 46 2 3" xfId="39873" xr:uid="{00000000-0005-0000-0000-0000C29B0000}"/>
    <cellStyle name="Normal 46 2 4" xfId="39874" xr:uid="{00000000-0005-0000-0000-0000C39B0000}"/>
    <cellStyle name="Normal 46 2 5" xfId="39875" xr:uid="{00000000-0005-0000-0000-0000C49B0000}"/>
    <cellStyle name="Normal 46 2 6" xfId="39876" xr:uid="{00000000-0005-0000-0000-0000C59B0000}"/>
    <cellStyle name="Normal 46 3" xfId="39877" xr:uid="{00000000-0005-0000-0000-0000C69B0000}"/>
    <cellStyle name="Normal 46 3 2" xfId="39878" xr:uid="{00000000-0005-0000-0000-0000C79B0000}"/>
    <cellStyle name="Normal 46 3 2 2" xfId="39879" xr:uid="{00000000-0005-0000-0000-0000C89B0000}"/>
    <cellStyle name="Normal 46 3 2 3" xfId="39880" xr:uid="{00000000-0005-0000-0000-0000C99B0000}"/>
    <cellStyle name="Normal 46 3 3" xfId="39881" xr:uid="{00000000-0005-0000-0000-0000CA9B0000}"/>
    <cellStyle name="Normal 46 3 4" xfId="39882" xr:uid="{00000000-0005-0000-0000-0000CB9B0000}"/>
    <cellStyle name="Normal 46 3 5" xfId="39883" xr:uid="{00000000-0005-0000-0000-0000CC9B0000}"/>
    <cellStyle name="Normal 46 3 6" xfId="39884" xr:uid="{00000000-0005-0000-0000-0000CD9B0000}"/>
    <cellStyle name="Normal 46 4" xfId="39885" xr:uid="{00000000-0005-0000-0000-0000CE9B0000}"/>
    <cellStyle name="Normal 46 4 2" xfId="39886" xr:uid="{00000000-0005-0000-0000-0000CF9B0000}"/>
    <cellStyle name="Normal 46 4 2 2" xfId="39887" xr:uid="{00000000-0005-0000-0000-0000D09B0000}"/>
    <cellStyle name="Normal 46 4 2 3" xfId="39888" xr:uid="{00000000-0005-0000-0000-0000D19B0000}"/>
    <cellStyle name="Normal 46 4 3" xfId="39889" xr:uid="{00000000-0005-0000-0000-0000D29B0000}"/>
    <cellStyle name="Normal 46 4 4" xfId="39890" xr:uid="{00000000-0005-0000-0000-0000D39B0000}"/>
    <cellStyle name="Normal 46 4 5" xfId="39891" xr:uid="{00000000-0005-0000-0000-0000D49B0000}"/>
    <cellStyle name="Normal 46 4 6" xfId="39892" xr:uid="{00000000-0005-0000-0000-0000D59B0000}"/>
    <cellStyle name="Normal 46 5" xfId="39893" xr:uid="{00000000-0005-0000-0000-0000D69B0000}"/>
    <cellStyle name="Normal 46 5 2" xfId="39894" xr:uid="{00000000-0005-0000-0000-0000D79B0000}"/>
    <cellStyle name="Normal 46 5 2 2" xfId="39895" xr:uid="{00000000-0005-0000-0000-0000D89B0000}"/>
    <cellStyle name="Normal 46 5 2 3" xfId="39896" xr:uid="{00000000-0005-0000-0000-0000D99B0000}"/>
    <cellStyle name="Normal 46 5 3" xfId="39897" xr:uid="{00000000-0005-0000-0000-0000DA9B0000}"/>
    <cellStyle name="Normal 46 5 4" xfId="39898" xr:uid="{00000000-0005-0000-0000-0000DB9B0000}"/>
    <cellStyle name="Normal 46 5 5" xfId="39899" xr:uid="{00000000-0005-0000-0000-0000DC9B0000}"/>
    <cellStyle name="Normal 46 5 6" xfId="39900" xr:uid="{00000000-0005-0000-0000-0000DD9B0000}"/>
    <cellStyle name="Normal 46 6" xfId="39901" xr:uid="{00000000-0005-0000-0000-0000DE9B0000}"/>
    <cellStyle name="Normal 46 6 2" xfId="39902" xr:uid="{00000000-0005-0000-0000-0000DF9B0000}"/>
    <cellStyle name="Normal 46 6 2 2" xfId="39903" xr:uid="{00000000-0005-0000-0000-0000E09B0000}"/>
    <cellStyle name="Normal 46 6 2 2 2" xfId="39904" xr:uid="{00000000-0005-0000-0000-0000E19B0000}"/>
    <cellStyle name="Normal 46 6 2 2 2 2" xfId="39905" xr:uid="{00000000-0005-0000-0000-0000E29B0000}"/>
    <cellStyle name="Normal 46 6 3" xfId="39906" xr:uid="{00000000-0005-0000-0000-0000E39B0000}"/>
    <cellStyle name="Normal 46 6 4" xfId="39907" xr:uid="{00000000-0005-0000-0000-0000E49B0000}"/>
    <cellStyle name="Normal 46 6 5" xfId="39908" xr:uid="{00000000-0005-0000-0000-0000E59B0000}"/>
    <cellStyle name="Normal 46 6 6" xfId="39909" xr:uid="{00000000-0005-0000-0000-0000E69B0000}"/>
    <cellStyle name="Normal 46 6 7" xfId="39910" xr:uid="{00000000-0005-0000-0000-0000E79B0000}"/>
    <cellStyle name="Normal 46 7" xfId="39911" xr:uid="{00000000-0005-0000-0000-0000E89B0000}"/>
    <cellStyle name="Normal 46 7 2" xfId="39912" xr:uid="{00000000-0005-0000-0000-0000E99B0000}"/>
    <cellStyle name="Normal 46 8" xfId="39913" xr:uid="{00000000-0005-0000-0000-0000EA9B0000}"/>
    <cellStyle name="Normal 46 8 2" xfId="39914" xr:uid="{00000000-0005-0000-0000-0000EB9B0000}"/>
    <cellStyle name="Normal 46 9" xfId="39915" xr:uid="{00000000-0005-0000-0000-0000EC9B0000}"/>
    <cellStyle name="Normal 46 9 2" xfId="39916" xr:uid="{00000000-0005-0000-0000-0000ED9B0000}"/>
    <cellStyle name="Normal 47" xfId="39917" xr:uid="{00000000-0005-0000-0000-0000EE9B0000}"/>
    <cellStyle name="Normal 47 10" xfId="39918" xr:uid="{00000000-0005-0000-0000-0000EF9B0000}"/>
    <cellStyle name="Normal 47 10 2" xfId="39919" xr:uid="{00000000-0005-0000-0000-0000F09B0000}"/>
    <cellStyle name="Normal 47 10 3" xfId="39920" xr:uid="{00000000-0005-0000-0000-0000F19B0000}"/>
    <cellStyle name="Normal 47 10 4" xfId="39921" xr:uid="{00000000-0005-0000-0000-0000F29B0000}"/>
    <cellStyle name="Normal 47 11" xfId="39922" xr:uid="{00000000-0005-0000-0000-0000F39B0000}"/>
    <cellStyle name="Normal 47 12" xfId="39923" xr:uid="{00000000-0005-0000-0000-0000F49B0000}"/>
    <cellStyle name="Normal 47 2" xfId="39924" xr:uid="{00000000-0005-0000-0000-0000F59B0000}"/>
    <cellStyle name="Normal 47 2 2" xfId="39925" xr:uid="{00000000-0005-0000-0000-0000F69B0000}"/>
    <cellStyle name="Normal 47 2 2 2" xfId="39926" xr:uid="{00000000-0005-0000-0000-0000F79B0000}"/>
    <cellStyle name="Normal 47 2 2 3" xfId="39927" xr:uid="{00000000-0005-0000-0000-0000F89B0000}"/>
    <cellStyle name="Normal 47 2 3" xfId="39928" xr:uid="{00000000-0005-0000-0000-0000F99B0000}"/>
    <cellStyle name="Normal 47 2 4" xfId="39929" xr:uid="{00000000-0005-0000-0000-0000FA9B0000}"/>
    <cellStyle name="Normal 47 2 5" xfId="39930" xr:uid="{00000000-0005-0000-0000-0000FB9B0000}"/>
    <cellStyle name="Normal 47 2 6" xfId="39931" xr:uid="{00000000-0005-0000-0000-0000FC9B0000}"/>
    <cellStyle name="Normal 47 3" xfId="39932" xr:uid="{00000000-0005-0000-0000-0000FD9B0000}"/>
    <cellStyle name="Normal 47 3 2" xfId="39933" xr:uid="{00000000-0005-0000-0000-0000FE9B0000}"/>
    <cellStyle name="Normal 47 3 2 2" xfId="39934" xr:uid="{00000000-0005-0000-0000-0000FF9B0000}"/>
    <cellStyle name="Normal 47 3 2 3" xfId="39935" xr:uid="{00000000-0005-0000-0000-0000009C0000}"/>
    <cellStyle name="Normal 47 3 3" xfId="39936" xr:uid="{00000000-0005-0000-0000-0000019C0000}"/>
    <cellStyle name="Normal 47 3 4" xfId="39937" xr:uid="{00000000-0005-0000-0000-0000029C0000}"/>
    <cellStyle name="Normal 47 3 5" xfId="39938" xr:uid="{00000000-0005-0000-0000-0000039C0000}"/>
    <cellStyle name="Normal 47 3 6" xfId="39939" xr:uid="{00000000-0005-0000-0000-0000049C0000}"/>
    <cellStyle name="Normal 47 4" xfId="39940" xr:uid="{00000000-0005-0000-0000-0000059C0000}"/>
    <cellStyle name="Normal 47 4 2" xfId="39941" xr:uid="{00000000-0005-0000-0000-0000069C0000}"/>
    <cellStyle name="Normal 47 4 2 2" xfId="39942" xr:uid="{00000000-0005-0000-0000-0000079C0000}"/>
    <cellStyle name="Normal 47 4 2 3" xfId="39943" xr:uid="{00000000-0005-0000-0000-0000089C0000}"/>
    <cellStyle name="Normal 47 4 3" xfId="39944" xr:uid="{00000000-0005-0000-0000-0000099C0000}"/>
    <cellStyle name="Normal 47 4 4" xfId="39945" xr:uid="{00000000-0005-0000-0000-00000A9C0000}"/>
    <cellStyle name="Normal 47 4 5" xfId="39946" xr:uid="{00000000-0005-0000-0000-00000B9C0000}"/>
    <cellStyle name="Normal 47 4 6" xfId="39947" xr:uid="{00000000-0005-0000-0000-00000C9C0000}"/>
    <cellStyle name="Normal 47 5" xfId="39948" xr:uid="{00000000-0005-0000-0000-00000D9C0000}"/>
    <cellStyle name="Normal 47 5 2" xfId="39949" xr:uid="{00000000-0005-0000-0000-00000E9C0000}"/>
    <cellStyle name="Normal 47 5 2 2" xfId="39950" xr:uid="{00000000-0005-0000-0000-00000F9C0000}"/>
    <cellStyle name="Normal 47 5 2 3" xfId="39951" xr:uid="{00000000-0005-0000-0000-0000109C0000}"/>
    <cellStyle name="Normal 47 5 3" xfId="39952" xr:uid="{00000000-0005-0000-0000-0000119C0000}"/>
    <cellStyle name="Normal 47 5 4" xfId="39953" xr:uid="{00000000-0005-0000-0000-0000129C0000}"/>
    <cellStyle name="Normal 47 5 5" xfId="39954" xr:uid="{00000000-0005-0000-0000-0000139C0000}"/>
    <cellStyle name="Normal 47 5 6" xfId="39955" xr:uid="{00000000-0005-0000-0000-0000149C0000}"/>
    <cellStyle name="Normal 47 6" xfId="39956" xr:uid="{00000000-0005-0000-0000-0000159C0000}"/>
    <cellStyle name="Normal 47 6 2" xfId="39957" xr:uid="{00000000-0005-0000-0000-0000169C0000}"/>
    <cellStyle name="Normal 47 6 2 2" xfId="39958" xr:uid="{00000000-0005-0000-0000-0000179C0000}"/>
    <cellStyle name="Normal 47 6 2 2 2" xfId="39959" xr:uid="{00000000-0005-0000-0000-0000189C0000}"/>
    <cellStyle name="Normal 47 6 2 2 2 2" xfId="39960" xr:uid="{00000000-0005-0000-0000-0000199C0000}"/>
    <cellStyle name="Normal 47 6 3" xfId="39961" xr:uid="{00000000-0005-0000-0000-00001A9C0000}"/>
    <cellStyle name="Normal 47 6 4" xfId="39962" xr:uid="{00000000-0005-0000-0000-00001B9C0000}"/>
    <cellStyle name="Normal 47 6 5" xfId="39963" xr:uid="{00000000-0005-0000-0000-00001C9C0000}"/>
    <cellStyle name="Normal 47 6 6" xfId="39964" xr:uid="{00000000-0005-0000-0000-00001D9C0000}"/>
    <cellStyle name="Normal 47 6 7" xfId="39965" xr:uid="{00000000-0005-0000-0000-00001E9C0000}"/>
    <cellStyle name="Normal 47 7" xfId="39966" xr:uid="{00000000-0005-0000-0000-00001F9C0000}"/>
    <cellStyle name="Normal 47 7 2" xfId="39967" xr:uid="{00000000-0005-0000-0000-0000209C0000}"/>
    <cellStyle name="Normal 47 7 3" xfId="39968" xr:uid="{00000000-0005-0000-0000-0000219C0000}"/>
    <cellStyle name="Normal 47 7 4" xfId="39969" xr:uid="{00000000-0005-0000-0000-0000229C0000}"/>
    <cellStyle name="Normal 47 8" xfId="39970" xr:uid="{00000000-0005-0000-0000-0000239C0000}"/>
    <cellStyle name="Normal 47 8 2" xfId="39971" xr:uid="{00000000-0005-0000-0000-0000249C0000}"/>
    <cellStyle name="Normal 47 8 3" xfId="39972" xr:uid="{00000000-0005-0000-0000-0000259C0000}"/>
    <cellStyle name="Normal 47 9" xfId="39973" xr:uid="{00000000-0005-0000-0000-0000269C0000}"/>
    <cellStyle name="Normal 47 9 2" xfId="39974" xr:uid="{00000000-0005-0000-0000-0000279C0000}"/>
    <cellStyle name="Normal 47 9 3" xfId="39975" xr:uid="{00000000-0005-0000-0000-0000289C0000}"/>
    <cellStyle name="Normal 48" xfId="39976" xr:uid="{00000000-0005-0000-0000-0000299C0000}"/>
    <cellStyle name="Normal 48 10" xfId="39977" xr:uid="{00000000-0005-0000-0000-00002A9C0000}"/>
    <cellStyle name="Normal 48 10 2" xfId="39978" xr:uid="{00000000-0005-0000-0000-00002B9C0000}"/>
    <cellStyle name="Normal 48 10 3" xfId="39979" xr:uid="{00000000-0005-0000-0000-00002C9C0000}"/>
    <cellStyle name="Normal 48 11" xfId="39980" xr:uid="{00000000-0005-0000-0000-00002D9C0000}"/>
    <cellStyle name="Normal 48 12" xfId="39981" xr:uid="{00000000-0005-0000-0000-00002E9C0000}"/>
    <cellStyle name="Normal 48 13" xfId="39982" xr:uid="{00000000-0005-0000-0000-00002F9C0000}"/>
    <cellStyle name="Normal 48 14" xfId="39983" xr:uid="{00000000-0005-0000-0000-0000309C0000}"/>
    <cellStyle name="Normal 48 15" xfId="39984" xr:uid="{00000000-0005-0000-0000-0000319C0000}"/>
    <cellStyle name="Normal 48 2" xfId="39985" xr:uid="{00000000-0005-0000-0000-0000329C0000}"/>
    <cellStyle name="Normal 48 2 2" xfId="39986" xr:uid="{00000000-0005-0000-0000-0000339C0000}"/>
    <cellStyle name="Normal 48 2 2 2" xfId="39987" xr:uid="{00000000-0005-0000-0000-0000349C0000}"/>
    <cellStyle name="Normal 48 2 3" xfId="39988" xr:uid="{00000000-0005-0000-0000-0000359C0000}"/>
    <cellStyle name="Normal 48 2 4" xfId="39989" xr:uid="{00000000-0005-0000-0000-0000369C0000}"/>
    <cellStyle name="Normal 48 2 5" xfId="39990" xr:uid="{00000000-0005-0000-0000-0000379C0000}"/>
    <cellStyle name="Normal 48 2 6" xfId="39991" xr:uid="{00000000-0005-0000-0000-0000389C0000}"/>
    <cellStyle name="Normal 48 3" xfId="39992" xr:uid="{00000000-0005-0000-0000-0000399C0000}"/>
    <cellStyle name="Normal 48 3 2" xfId="39993" xr:uid="{00000000-0005-0000-0000-00003A9C0000}"/>
    <cellStyle name="Normal 48 3 2 2" xfId="39994" xr:uid="{00000000-0005-0000-0000-00003B9C0000}"/>
    <cellStyle name="Normal 48 3 3" xfId="39995" xr:uid="{00000000-0005-0000-0000-00003C9C0000}"/>
    <cellStyle name="Normal 48 3 4" xfId="39996" xr:uid="{00000000-0005-0000-0000-00003D9C0000}"/>
    <cellStyle name="Normal 48 3 5" xfId="39997" xr:uid="{00000000-0005-0000-0000-00003E9C0000}"/>
    <cellStyle name="Normal 48 3 6" xfId="39998" xr:uid="{00000000-0005-0000-0000-00003F9C0000}"/>
    <cellStyle name="Normal 48 4" xfId="39999" xr:uid="{00000000-0005-0000-0000-0000409C0000}"/>
    <cellStyle name="Normal 48 4 2" xfId="40000" xr:uid="{00000000-0005-0000-0000-0000419C0000}"/>
    <cellStyle name="Normal 48 4 2 2" xfId="40001" xr:uid="{00000000-0005-0000-0000-0000429C0000}"/>
    <cellStyle name="Normal 48 4 3" xfId="40002" xr:uid="{00000000-0005-0000-0000-0000439C0000}"/>
    <cellStyle name="Normal 48 4 4" xfId="40003" xr:uid="{00000000-0005-0000-0000-0000449C0000}"/>
    <cellStyle name="Normal 48 4 5" xfId="40004" xr:uid="{00000000-0005-0000-0000-0000459C0000}"/>
    <cellStyle name="Normal 48 4 6" xfId="40005" xr:uid="{00000000-0005-0000-0000-0000469C0000}"/>
    <cellStyle name="Normal 48 5" xfId="40006" xr:uid="{00000000-0005-0000-0000-0000479C0000}"/>
    <cellStyle name="Normal 48 5 2" xfId="40007" xr:uid="{00000000-0005-0000-0000-0000489C0000}"/>
    <cellStyle name="Normal 48 5 2 2" xfId="40008" xr:uid="{00000000-0005-0000-0000-0000499C0000}"/>
    <cellStyle name="Normal 48 5 3" xfId="40009" xr:uid="{00000000-0005-0000-0000-00004A9C0000}"/>
    <cellStyle name="Normal 48 5 4" xfId="40010" xr:uid="{00000000-0005-0000-0000-00004B9C0000}"/>
    <cellStyle name="Normal 48 5 5" xfId="40011" xr:uid="{00000000-0005-0000-0000-00004C9C0000}"/>
    <cellStyle name="Normal 48 5 6" xfId="40012" xr:uid="{00000000-0005-0000-0000-00004D9C0000}"/>
    <cellStyle name="Normal 48 6" xfId="40013" xr:uid="{00000000-0005-0000-0000-00004E9C0000}"/>
    <cellStyle name="Normal 48 6 2" xfId="40014" xr:uid="{00000000-0005-0000-0000-00004F9C0000}"/>
    <cellStyle name="Normal 48 6 2 2" xfId="40015" xr:uid="{00000000-0005-0000-0000-0000509C0000}"/>
    <cellStyle name="Normal 48 6 2 2 2" xfId="40016" xr:uid="{00000000-0005-0000-0000-0000519C0000}"/>
    <cellStyle name="Normal 48 6 2 2 2 2" xfId="40017" xr:uid="{00000000-0005-0000-0000-0000529C0000}"/>
    <cellStyle name="Normal 48 6 2 3" xfId="40018" xr:uid="{00000000-0005-0000-0000-0000539C0000}"/>
    <cellStyle name="Normal 48 6 2 4" xfId="40019" xr:uid="{00000000-0005-0000-0000-0000549C0000}"/>
    <cellStyle name="Normal 48 6 3" xfId="40020" xr:uid="{00000000-0005-0000-0000-0000559C0000}"/>
    <cellStyle name="Normal 48 6 4" xfId="40021" xr:uid="{00000000-0005-0000-0000-0000569C0000}"/>
    <cellStyle name="Normal 48 6 5" xfId="40022" xr:uid="{00000000-0005-0000-0000-0000579C0000}"/>
    <cellStyle name="Normal 48 6 6" xfId="40023" xr:uid="{00000000-0005-0000-0000-0000589C0000}"/>
    <cellStyle name="Normal 48 6 7" xfId="40024" xr:uid="{00000000-0005-0000-0000-0000599C0000}"/>
    <cellStyle name="Normal 48 7" xfId="40025" xr:uid="{00000000-0005-0000-0000-00005A9C0000}"/>
    <cellStyle name="Normal 48 7 2" xfId="40026" xr:uid="{00000000-0005-0000-0000-00005B9C0000}"/>
    <cellStyle name="Normal 48 7 2 2" xfId="40027" xr:uid="{00000000-0005-0000-0000-00005C9C0000}"/>
    <cellStyle name="Normal 48 7 2 2 2" xfId="40028" xr:uid="{00000000-0005-0000-0000-00005D9C0000}"/>
    <cellStyle name="Normal 48 7 2 2 2 2" xfId="40029" xr:uid="{00000000-0005-0000-0000-00005E9C0000}"/>
    <cellStyle name="Normal 48 7 3" xfId="40030" xr:uid="{00000000-0005-0000-0000-00005F9C0000}"/>
    <cellStyle name="Normal 48 7 4" xfId="40031" xr:uid="{00000000-0005-0000-0000-0000609C0000}"/>
    <cellStyle name="Normal 48 7 5" xfId="40032" xr:uid="{00000000-0005-0000-0000-0000619C0000}"/>
    <cellStyle name="Normal 48 7 6" xfId="40033" xr:uid="{00000000-0005-0000-0000-0000629C0000}"/>
    <cellStyle name="Normal 48 8" xfId="40034" xr:uid="{00000000-0005-0000-0000-0000639C0000}"/>
    <cellStyle name="Normal 48 8 2" xfId="40035" xr:uid="{00000000-0005-0000-0000-0000649C0000}"/>
    <cellStyle name="Normal 48 8 3" xfId="40036" xr:uid="{00000000-0005-0000-0000-0000659C0000}"/>
    <cellStyle name="Normal 48 9" xfId="40037" xr:uid="{00000000-0005-0000-0000-0000669C0000}"/>
    <cellStyle name="Normal 48 9 2" xfId="40038" xr:uid="{00000000-0005-0000-0000-0000679C0000}"/>
    <cellStyle name="Normal 48 9 3" xfId="40039" xr:uid="{00000000-0005-0000-0000-0000689C0000}"/>
    <cellStyle name="Normal 49" xfId="40040" xr:uid="{00000000-0005-0000-0000-0000699C0000}"/>
    <cellStyle name="Normal 49 10" xfId="40041" xr:uid="{00000000-0005-0000-0000-00006A9C0000}"/>
    <cellStyle name="Normal 49 10 2" xfId="40042" xr:uid="{00000000-0005-0000-0000-00006B9C0000}"/>
    <cellStyle name="Normal 49 10 3" xfId="40043" xr:uid="{00000000-0005-0000-0000-00006C9C0000}"/>
    <cellStyle name="Normal 49 11" xfId="40044" xr:uid="{00000000-0005-0000-0000-00006D9C0000}"/>
    <cellStyle name="Normal 49 12" xfId="40045" xr:uid="{00000000-0005-0000-0000-00006E9C0000}"/>
    <cellStyle name="Normal 49 13" xfId="40046" xr:uid="{00000000-0005-0000-0000-00006F9C0000}"/>
    <cellStyle name="Normal 49 14" xfId="40047" xr:uid="{00000000-0005-0000-0000-0000709C0000}"/>
    <cellStyle name="Normal 49 15" xfId="40048" xr:uid="{00000000-0005-0000-0000-0000719C0000}"/>
    <cellStyle name="Normal 49 2" xfId="40049" xr:uid="{00000000-0005-0000-0000-0000729C0000}"/>
    <cellStyle name="Normal 49 2 2" xfId="40050" xr:uid="{00000000-0005-0000-0000-0000739C0000}"/>
    <cellStyle name="Normal 49 2 2 2" xfId="40051" xr:uid="{00000000-0005-0000-0000-0000749C0000}"/>
    <cellStyle name="Normal 49 2 3" xfId="40052" xr:uid="{00000000-0005-0000-0000-0000759C0000}"/>
    <cellStyle name="Normal 49 2 4" xfId="40053" xr:uid="{00000000-0005-0000-0000-0000769C0000}"/>
    <cellStyle name="Normal 49 2 5" xfId="40054" xr:uid="{00000000-0005-0000-0000-0000779C0000}"/>
    <cellStyle name="Normal 49 2 6" xfId="40055" xr:uid="{00000000-0005-0000-0000-0000789C0000}"/>
    <cellStyle name="Normal 49 3" xfId="40056" xr:uid="{00000000-0005-0000-0000-0000799C0000}"/>
    <cellStyle name="Normal 49 3 2" xfId="40057" xr:uid="{00000000-0005-0000-0000-00007A9C0000}"/>
    <cellStyle name="Normal 49 3 2 2" xfId="40058" xr:uid="{00000000-0005-0000-0000-00007B9C0000}"/>
    <cellStyle name="Normal 49 3 3" xfId="40059" xr:uid="{00000000-0005-0000-0000-00007C9C0000}"/>
    <cellStyle name="Normal 49 3 4" xfId="40060" xr:uid="{00000000-0005-0000-0000-00007D9C0000}"/>
    <cellStyle name="Normal 49 3 5" xfId="40061" xr:uid="{00000000-0005-0000-0000-00007E9C0000}"/>
    <cellStyle name="Normal 49 3 6" xfId="40062" xr:uid="{00000000-0005-0000-0000-00007F9C0000}"/>
    <cellStyle name="Normal 49 4" xfId="40063" xr:uid="{00000000-0005-0000-0000-0000809C0000}"/>
    <cellStyle name="Normal 49 4 2" xfId="40064" xr:uid="{00000000-0005-0000-0000-0000819C0000}"/>
    <cellStyle name="Normal 49 4 2 2" xfId="40065" xr:uid="{00000000-0005-0000-0000-0000829C0000}"/>
    <cellStyle name="Normal 49 4 3" xfId="40066" xr:uid="{00000000-0005-0000-0000-0000839C0000}"/>
    <cellStyle name="Normal 49 4 4" xfId="40067" xr:uid="{00000000-0005-0000-0000-0000849C0000}"/>
    <cellStyle name="Normal 49 4 5" xfId="40068" xr:uid="{00000000-0005-0000-0000-0000859C0000}"/>
    <cellStyle name="Normal 49 4 6" xfId="40069" xr:uid="{00000000-0005-0000-0000-0000869C0000}"/>
    <cellStyle name="Normal 49 5" xfId="40070" xr:uid="{00000000-0005-0000-0000-0000879C0000}"/>
    <cellStyle name="Normal 49 5 2" xfId="40071" xr:uid="{00000000-0005-0000-0000-0000889C0000}"/>
    <cellStyle name="Normal 49 5 2 2" xfId="40072" xr:uid="{00000000-0005-0000-0000-0000899C0000}"/>
    <cellStyle name="Normal 49 5 3" xfId="40073" xr:uid="{00000000-0005-0000-0000-00008A9C0000}"/>
    <cellStyle name="Normal 49 5 4" xfId="40074" xr:uid="{00000000-0005-0000-0000-00008B9C0000}"/>
    <cellStyle name="Normal 49 5 5" xfId="40075" xr:uid="{00000000-0005-0000-0000-00008C9C0000}"/>
    <cellStyle name="Normal 49 5 6" xfId="40076" xr:uid="{00000000-0005-0000-0000-00008D9C0000}"/>
    <cellStyle name="Normal 49 6" xfId="40077" xr:uid="{00000000-0005-0000-0000-00008E9C0000}"/>
    <cellStyle name="Normal 49 6 2" xfId="40078" xr:uid="{00000000-0005-0000-0000-00008F9C0000}"/>
    <cellStyle name="Normal 49 6 2 2" xfId="40079" xr:uid="{00000000-0005-0000-0000-0000909C0000}"/>
    <cellStyle name="Normal 49 6 2 2 2" xfId="40080" xr:uid="{00000000-0005-0000-0000-0000919C0000}"/>
    <cellStyle name="Normal 49 6 2 2 2 2" xfId="40081" xr:uid="{00000000-0005-0000-0000-0000929C0000}"/>
    <cellStyle name="Normal 49 6 2 3" xfId="40082" xr:uid="{00000000-0005-0000-0000-0000939C0000}"/>
    <cellStyle name="Normal 49 6 2 4" xfId="40083" xr:uid="{00000000-0005-0000-0000-0000949C0000}"/>
    <cellStyle name="Normal 49 6 3" xfId="40084" xr:uid="{00000000-0005-0000-0000-0000959C0000}"/>
    <cellStyle name="Normal 49 6 4" xfId="40085" xr:uid="{00000000-0005-0000-0000-0000969C0000}"/>
    <cellStyle name="Normal 49 6 5" xfId="40086" xr:uid="{00000000-0005-0000-0000-0000979C0000}"/>
    <cellStyle name="Normal 49 6 6" xfId="40087" xr:uid="{00000000-0005-0000-0000-0000989C0000}"/>
    <cellStyle name="Normal 49 6 7" xfId="40088" xr:uid="{00000000-0005-0000-0000-0000999C0000}"/>
    <cellStyle name="Normal 49 7" xfId="40089" xr:uid="{00000000-0005-0000-0000-00009A9C0000}"/>
    <cellStyle name="Normal 49 7 2" xfId="40090" xr:uid="{00000000-0005-0000-0000-00009B9C0000}"/>
    <cellStyle name="Normal 49 7 2 2" xfId="40091" xr:uid="{00000000-0005-0000-0000-00009C9C0000}"/>
    <cellStyle name="Normal 49 7 2 2 2" xfId="40092" xr:uid="{00000000-0005-0000-0000-00009D9C0000}"/>
    <cellStyle name="Normal 49 7 2 2 2 2" xfId="40093" xr:uid="{00000000-0005-0000-0000-00009E9C0000}"/>
    <cellStyle name="Normal 49 7 3" xfId="40094" xr:uid="{00000000-0005-0000-0000-00009F9C0000}"/>
    <cellStyle name="Normal 49 7 4" xfId="40095" xr:uid="{00000000-0005-0000-0000-0000A09C0000}"/>
    <cellStyle name="Normal 49 7 5" xfId="40096" xr:uid="{00000000-0005-0000-0000-0000A19C0000}"/>
    <cellStyle name="Normal 49 7 6" xfId="40097" xr:uid="{00000000-0005-0000-0000-0000A29C0000}"/>
    <cellStyle name="Normal 49 8" xfId="40098" xr:uid="{00000000-0005-0000-0000-0000A39C0000}"/>
    <cellStyle name="Normal 49 8 2" xfId="40099" xr:uid="{00000000-0005-0000-0000-0000A49C0000}"/>
    <cellStyle name="Normal 49 8 3" xfId="40100" xr:uid="{00000000-0005-0000-0000-0000A59C0000}"/>
    <cellStyle name="Normal 49 9" xfId="40101" xr:uid="{00000000-0005-0000-0000-0000A69C0000}"/>
    <cellStyle name="Normal 49 9 2" xfId="40102" xr:uid="{00000000-0005-0000-0000-0000A79C0000}"/>
    <cellStyle name="Normal 49 9 3" xfId="40103" xr:uid="{00000000-0005-0000-0000-0000A89C0000}"/>
    <cellStyle name="Normal 5" xfId="40104" xr:uid="{00000000-0005-0000-0000-0000A99C0000}"/>
    <cellStyle name="Normal 5 10" xfId="40105" xr:uid="{00000000-0005-0000-0000-0000AA9C0000}"/>
    <cellStyle name="Normal 5 10 10" xfId="40106" xr:uid="{00000000-0005-0000-0000-0000AB9C0000}"/>
    <cellStyle name="Normal 5 10 11" xfId="40107" xr:uid="{00000000-0005-0000-0000-0000AC9C0000}"/>
    <cellStyle name="Normal 5 10 12" xfId="40108" xr:uid="{00000000-0005-0000-0000-0000AD9C0000}"/>
    <cellStyle name="Normal 5 10 13" xfId="40109" xr:uid="{00000000-0005-0000-0000-0000AE9C0000}"/>
    <cellStyle name="Normal 5 10 14" xfId="40110" xr:uid="{00000000-0005-0000-0000-0000AF9C0000}"/>
    <cellStyle name="Normal 5 10 15" xfId="40111" xr:uid="{00000000-0005-0000-0000-0000B09C0000}"/>
    <cellStyle name="Normal 5 10 16" xfId="40112" xr:uid="{00000000-0005-0000-0000-0000B19C0000}"/>
    <cellStyle name="Normal 5 10 17" xfId="40113" xr:uid="{00000000-0005-0000-0000-0000B29C0000}"/>
    <cellStyle name="Normal 5 10 18" xfId="40114" xr:uid="{00000000-0005-0000-0000-0000B39C0000}"/>
    <cellStyle name="Normal 5 10 19" xfId="40115" xr:uid="{00000000-0005-0000-0000-0000B49C0000}"/>
    <cellStyle name="Normal 5 10 2" xfId="40116" xr:uid="{00000000-0005-0000-0000-0000B59C0000}"/>
    <cellStyle name="Normal 5 10 20" xfId="40117" xr:uid="{00000000-0005-0000-0000-0000B69C0000}"/>
    <cellStyle name="Normal 5 10 21" xfId="40118" xr:uid="{00000000-0005-0000-0000-0000B79C0000}"/>
    <cellStyle name="Normal 5 10 3" xfId="40119" xr:uid="{00000000-0005-0000-0000-0000B89C0000}"/>
    <cellStyle name="Normal 5 10 4" xfId="40120" xr:uid="{00000000-0005-0000-0000-0000B99C0000}"/>
    <cellStyle name="Normal 5 10 5" xfId="40121" xr:uid="{00000000-0005-0000-0000-0000BA9C0000}"/>
    <cellStyle name="Normal 5 10 6" xfId="40122" xr:uid="{00000000-0005-0000-0000-0000BB9C0000}"/>
    <cellStyle name="Normal 5 10 7" xfId="40123" xr:uid="{00000000-0005-0000-0000-0000BC9C0000}"/>
    <cellStyle name="Normal 5 10 8" xfId="40124" xr:uid="{00000000-0005-0000-0000-0000BD9C0000}"/>
    <cellStyle name="Normal 5 10 9" xfId="40125" xr:uid="{00000000-0005-0000-0000-0000BE9C0000}"/>
    <cellStyle name="Normal 5 11" xfId="40126" xr:uid="{00000000-0005-0000-0000-0000BF9C0000}"/>
    <cellStyle name="Normal 5 11 10" xfId="40127" xr:uid="{00000000-0005-0000-0000-0000C09C0000}"/>
    <cellStyle name="Normal 5 11 11" xfId="40128" xr:uid="{00000000-0005-0000-0000-0000C19C0000}"/>
    <cellStyle name="Normal 5 11 12" xfId="40129" xr:uid="{00000000-0005-0000-0000-0000C29C0000}"/>
    <cellStyle name="Normal 5 11 13" xfId="40130" xr:uid="{00000000-0005-0000-0000-0000C39C0000}"/>
    <cellStyle name="Normal 5 11 14" xfId="40131" xr:uid="{00000000-0005-0000-0000-0000C49C0000}"/>
    <cellStyle name="Normal 5 11 15" xfId="40132" xr:uid="{00000000-0005-0000-0000-0000C59C0000}"/>
    <cellStyle name="Normal 5 11 16" xfId="40133" xr:uid="{00000000-0005-0000-0000-0000C69C0000}"/>
    <cellStyle name="Normal 5 11 17" xfId="40134" xr:uid="{00000000-0005-0000-0000-0000C79C0000}"/>
    <cellStyle name="Normal 5 11 18" xfId="40135" xr:uid="{00000000-0005-0000-0000-0000C89C0000}"/>
    <cellStyle name="Normal 5 11 19" xfId="40136" xr:uid="{00000000-0005-0000-0000-0000C99C0000}"/>
    <cellStyle name="Normal 5 11 2" xfId="40137" xr:uid="{00000000-0005-0000-0000-0000CA9C0000}"/>
    <cellStyle name="Normal 5 11 20" xfId="40138" xr:uid="{00000000-0005-0000-0000-0000CB9C0000}"/>
    <cellStyle name="Normal 5 11 21" xfId="40139" xr:uid="{00000000-0005-0000-0000-0000CC9C0000}"/>
    <cellStyle name="Normal 5 11 3" xfId="40140" xr:uid="{00000000-0005-0000-0000-0000CD9C0000}"/>
    <cellStyle name="Normal 5 11 4" xfId="40141" xr:uid="{00000000-0005-0000-0000-0000CE9C0000}"/>
    <cellStyle name="Normal 5 11 5" xfId="40142" xr:uid="{00000000-0005-0000-0000-0000CF9C0000}"/>
    <cellStyle name="Normal 5 11 6" xfId="40143" xr:uid="{00000000-0005-0000-0000-0000D09C0000}"/>
    <cellStyle name="Normal 5 11 7" xfId="40144" xr:uid="{00000000-0005-0000-0000-0000D19C0000}"/>
    <cellStyle name="Normal 5 11 8" xfId="40145" xr:uid="{00000000-0005-0000-0000-0000D29C0000}"/>
    <cellStyle name="Normal 5 11 9" xfId="40146" xr:uid="{00000000-0005-0000-0000-0000D39C0000}"/>
    <cellStyle name="Normal 5 12" xfId="40147" xr:uid="{00000000-0005-0000-0000-0000D49C0000}"/>
    <cellStyle name="Normal 5 12 10" xfId="40148" xr:uid="{00000000-0005-0000-0000-0000D59C0000}"/>
    <cellStyle name="Normal 5 12 11" xfId="40149" xr:uid="{00000000-0005-0000-0000-0000D69C0000}"/>
    <cellStyle name="Normal 5 12 12" xfId="40150" xr:uid="{00000000-0005-0000-0000-0000D79C0000}"/>
    <cellStyle name="Normal 5 12 13" xfId="40151" xr:uid="{00000000-0005-0000-0000-0000D89C0000}"/>
    <cellStyle name="Normal 5 12 14" xfId="40152" xr:uid="{00000000-0005-0000-0000-0000D99C0000}"/>
    <cellStyle name="Normal 5 12 15" xfId="40153" xr:uid="{00000000-0005-0000-0000-0000DA9C0000}"/>
    <cellStyle name="Normal 5 12 16" xfId="40154" xr:uid="{00000000-0005-0000-0000-0000DB9C0000}"/>
    <cellStyle name="Normal 5 12 17" xfId="40155" xr:uid="{00000000-0005-0000-0000-0000DC9C0000}"/>
    <cellStyle name="Normal 5 12 18" xfId="40156" xr:uid="{00000000-0005-0000-0000-0000DD9C0000}"/>
    <cellStyle name="Normal 5 12 19" xfId="40157" xr:uid="{00000000-0005-0000-0000-0000DE9C0000}"/>
    <cellStyle name="Normal 5 12 2" xfId="40158" xr:uid="{00000000-0005-0000-0000-0000DF9C0000}"/>
    <cellStyle name="Normal 5 12 20" xfId="40159" xr:uid="{00000000-0005-0000-0000-0000E09C0000}"/>
    <cellStyle name="Normal 5 12 21" xfId="40160" xr:uid="{00000000-0005-0000-0000-0000E19C0000}"/>
    <cellStyle name="Normal 5 12 3" xfId="40161" xr:uid="{00000000-0005-0000-0000-0000E29C0000}"/>
    <cellStyle name="Normal 5 12 4" xfId="40162" xr:uid="{00000000-0005-0000-0000-0000E39C0000}"/>
    <cellStyle name="Normal 5 12 5" xfId="40163" xr:uid="{00000000-0005-0000-0000-0000E49C0000}"/>
    <cellStyle name="Normal 5 12 6" xfId="40164" xr:uid="{00000000-0005-0000-0000-0000E59C0000}"/>
    <cellStyle name="Normal 5 12 7" xfId="40165" xr:uid="{00000000-0005-0000-0000-0000E69C0000}"/>
    <cellStyle name="Normal 5 12 8" xfId="40166" xr:uid="{00000000-0005-0000-0000-0000E79C0000}"/>
    <cellStyle name="Normal 5 12 9" xfId="40167" xr:uid="{00000000-0005-0000-0000-0000E89C0000}"/>
    <cellStyle name="Normal 5 13" xfId="40168" xr:uid="{00000000-0005-0000-0000-0000E99C0000}"/>
    <cellStyle name="Normal 5 13 10" xfId="40169" xr:uid="{00000000-0005-0000-0000-0000EA9C0000}"/>
    <cellStyle name="Normal 5 13 11" xfId="40170" xr:uid="{00000000-0005-0000-0000-0000EB9C0000}"/>
    <cellStyle name="Normal 5 13 12" xfId="40171" xr:uid="{00000000-0005-0000-0000-0000EC9C0000}"/>
    <cellStyle name="Normal 5 13 13" xfId="40172" xr:uid="{00000000-0005-0000-0000-0000ED9C0000}"/>
    <cellStyle name="Normal 5 13 14" xfId="40173" xr:uid="{00000000-0005-0000-0000-0000EE9C0000}"/>
    <cellStyle name="Normal 5 13 15" xfId="40174" xr:uid="{00000000-0005-0000-0000-0000EF9C0000}"/>
    <cellStyle name="Normal 5 13 16" xfId="40175" xr:uid="{00000000-0005-0000-0000-0000F09C0000}"/>
    <cellStyle name="Normal 5 13 17" xfId="40176" xr:uid="{00000000-0005-0000-0000-0000F19C0000}"/>
    <cellStyle name="Normal 5 13 18" xfId="40177" xr:uid="{00000000-0005-0000-0000-0000F29C0000}"/>
    <cellStyle name="Normal 5 13 19" xfId="40178" xr:uid="{00000000-0005-0000-0000-0000F39C0000}"/>
    <cellStyle name="Normal 5 13 2" xfId="40179" xr:uid="{00000000-0005-0000-0000-0000F49C0000}"/>
    <cellStyle name="Normal 5 13 20" xfId="40180" xr:uid="{00000000-0005-0000-0000-0000F59C0000}"/>
    <cellStyle name="Normal 5 13 21" xfId="40181" xr:uid="{00000000-0005-0000-0000-0000F69C0000}"/>
    <cellStyle name="Normal 5 13 3" xfId="40182" xr:uid="{00000000-0005-0000-0000-0000F79C0000}"/>
    <cellStyle name="Normal 5 13 4" xfId="40183" xr:uid="{00000000-0005-0000-0000-0000F89C0000}"/>
    <cellStyle name="Normal 5 13 5" xfId="40184" xr:uid="{00000000-0005-0000-0000-0000F99C0000}"/>
    <cellStyle name="Normal 5 13 6" xfId="40185" xr:uid="{00000000-0005-0000-0000-0000FA9C0000}"/>
    <cellStyle name="Normal 5 13 7" xfId="40186" xr:uid="{00000000-0005-0000-0000-0000FB9C0000}"/>
    <cellStyle name="Normal 5 13 8" xfId="40187" xr:uid="{00000000-0005-0000-0000-0000FC9C0000}"/>
    <cellStyle name="Normal 5 13 9" xfId="40188" xr:uid="{00000000-0005-0000-0000-0000FD9C0000}"/>
    <cellStyle name="Normal 5 14" xfId="40189" xr:uid="{00000000-0005-0000-0000-0000FE9C0000}"/>
    <cellStyle name="Normal 5 15" xfId="40190" xr:uid="{00000000-0005-0000-0000-0000FF9C0000}"/>
    <cellStyle name="Normal 5 16" xfId="40191" xr:uid="{00000000-0005-0000-0000-0000009D0000}"/>
    <cellStyle name="Normal 5 17" xfId="40192" xr:uid="{00000000-0005-0000-0000-0000019D0000}"/>
    <cellStyle name="Normal 5 18" xfId="40193" xr:uid="{00000000-0005-0000-0000-0000029D0000}"/>
    <cellStyle name="Normal 5 19" xfId="40194" xr:uid="{00000000-0005-0000-0000-0000039D0000}"/>
    <cellStyle name="Normal 5 2" xfId="40195" xr:uid="{00000000-0005-0000-0000-0000049D0000}"/>
    <cellStyle name="Normal 5 2 10" xfId="40196" xr:uid="{00000000-0005-0000-0000-0000059D0000}"/>
    <cellStyle name="Normal 5 2 11" xfId="40197" xr:uid="{00000000-0005-0000-0000-0000069D0000}"/>
    <cellStyle name="Normal 5 2 12" xfId="40198" xr:uid="{00000000-0005-0000-0000-0000079D0000}"/>
    <cellStyle name="Normal 5 2 13" xfId="40199" xr:uid="{00000000-0005-0000-0000-0000089D0000}"/>
    <cellStyle name="Normal 5 2 14" xfId="40200" xr:uid="{00000000-0005-0000-0000-0000099D0000}"/>
    <cellStyle name="Normal 5 2 15" xfId="40201" xr:uid="{00000000-0005-0000-0000-00000A9D0000}"/>
    <cellStyle name="Normal 5 2 16" xfId="40202" xr:uid="{00000000-0005-0000-0000-00000B9D0000}"/>
    <cellStyle name="Normal 5 2 17" xfId="40203" xr:uid="{00000000-0005-0000-0000-00000C9D0000}"/>
    <cellStyle name="Normal 5 2 18" xfId="40204" xr:uid="{00000000-0005-0000-0000-00000D9D0000}"/>
    <cellStyle name="Normal 5 2 19" xfId="40205" xr:uid="{00000000-0005-0000-0000-00000E9D0000}"/>
    <cellStyle name="Normal 5 2 2" xfId="40206" xr:uid="{00000000-0005-0000-0000-00000F9D0000}"/>
    <cellStyle name="Normal 5 2 2 2" xfId="40207" xr:uid="{00000000-0005-0000-0000-0000109D0000}"/>
    <cellStyle name="Normal 5 2 2 3" xfId="40208" xr:uid="{00000000-0005-0000-0000-0000119D0000}"/>
    <cellStyle name="Normal 5 2 2 4" xfId="40209" xr:uid="{00000000-0005-0000-0000-0000129D0000}"/>
    <cellStyle name="Normal 5 2 20" xfId="40210" xr:uid="{00000000-0005-0000-0000-0000139D0000}"/>
    <cellStyle name="Normal 5 2 21" xfId="40211" xr:uid="{00000000-0005-0000-0000-0000149D0000}"/>
    <cellStyle name="Normal 5 2 3" xfId="40212" xr:uid="{00000000-0005-0000-0000-0000159D0000}"/>
    <cellStyle name="Normal 5 2 3 2" xfId="40213" xr:uid="{00000000-0005-0000-0000-0000169D0000}"/>
    <cellStyle name="Normal 5 2 3 3" xfId="40214" xr:uid="{00000000-0005-0000-0000-0000179D0000}"/>
    <cellStyle name="Normal 5 2 4" xfId="40215" xr:uid="{00000000-0005-0000-0000-0000189D0000}"/>
    <cellStyle name="Normal 5 2 5" xfId="40216" xr:uid="{00000000-0005-0000-0000-0000199D0000}"/>
    <cellStyle name="Normal 5 2 6" xfId="40217" xr:uid="{00000000-0005-0000-0000-00001A9D0000}"/>
    <cellStyle name="Normal 5 2 6 2" xfId="40218" xr:uid="{00000000-0005-0000-0000-00001B9D0000}"/>
    <cellStyle name="Normal 5 2 7" xfId="40219" xr:uid="{00000000-0005-0000-0000-00001C9D0000}"/>
    <cellStyle name="Normal 5 2 7 2" xfId="40220" xr:uid="{00000000-0005-0000-0000-00001D9D0000}"/>
    <cellStyle name="Normal 5 2 8" xfId="40221" xr:uid="{00000000-0005-0000-0000-00001E9D0000}"/>
    <cellStyle name="Normal 5 2 9" xfId="40222" xr:uid="{00000000-0005-0000-0000-00001F9D0000}"/>
    <cellStyle name="Normal 5 20" xfId="40223" xr:uid="{00000000-0005-0000-0000-0000209D0000}"/>
    <cellStyle name="Normal 5 21" xfId="40224" xr:uid="{00000000-0005-0000-0000-0000219D0000}"/>
    <cellStyle name="Normal 5 22" xfId="40225" xr:uid="{00000000-0005-0000-0000-0000229D0000}"/>
    <cellStyle name="Normal 5 23" xfId="40226" xr:uid="{00000000-0005-0000-0000-0000239D0000}"/>
    <cellStyle name="Normal 5 24" xfId="40227" xr:uid="{00000000-0005-0000-0000-0000249D0000}"/>
    <cellStyle name="Normal 5 25" xfId="40228" xr:uid="{00000000-0005-0000-0000-0000259D0000}"/>
    <cellStyle name="Normal 5 26" xfId="40229" xr:uid="{00000000-0005-0000-0000-0000269D0000}"/>
    <cellStyle name="Normal 5 27" xfId="40230" xr:uid="{00000000-0005-0000-0000-0000279D0000}"/>
    <cellStyle name="Normal 5 28" xfId="40231" xr:uid="{00000000-0005-0000-0000-0000289D0000}"/>
    <cellStyle name="Normal 5 29" xfId="40232" xr:uid="{00000000-0005-0000-0000-0000299D0000}"/>
    <cellStyle name="Normal 5 3" xfId="40233" xr:uid="{00000000-0005-0000-0000-00002A9D0000}"/>
    <cellStyle name="Normal 5 3 10" xfId="40234" xr:uid="{00000000-0005-0000-0000-00002B9D0000}"/>
    <cellStyle name="Normal 5 3 11" xfId="40235" xr:uid="{00000000-0005-0000-0000-00002C9D0000}"/>
    <cellStyle name="Normal 5 3 12" xfId="40236" xr:uid="{00000000-0005-0000-0000-00002D9D0000}"/>
    <cellStyle name="Normal 5 3 13" xfId="40237" xr:uid="{00000000-0005-0000-0000-00002E9D0000}"/>
    <cellStyle name="Normal 5 3 14" xfId="40238" xr:uid="{00000000-0005-0000-0000-00002F9D0000}"/>
    <cellStyle name="Normal 5 3 15" xfId="40239" xr:uid="{00000000-0005-0000-0000-0000309D0000}"/>
    <cellStyle name="Normal 5 3 16" xfId="40240" xr:uid="{00000000-0005-0000-0000-0000319D0000}"/>
    <cellStyle name="Normal 5 3 17" xfId="40241" xr:uid="{00000000-0005-0000-0000-0000329D0000}"/>
    <cellStyle name="Normal 5 3 18" xfId="40242" xr:uid="{00000000-0005-0000-0000-0000339D0000}"/>
    <cellStyle name="Normal 5 3 19" xfId="40243" xr:uid="{00000000-0005-0000-0000-0000349D0000}"/>
    <cellStyle name="Normal 5 3 2" xfId="40244" xr:uid="{00000000-0005-0000-0000-0000359D0000}"/>
    <cellStyle name="Normal 5 3 20" xfId="40245" xr:uid="{00000000-0005-0000-0000-0000369D0000}"/>
    <cellStyle name="Normal 5 3 21" xfId="40246" xr:uid="{00000000-0005-0000-0000-0000379D0000}"/>
    <cellStyle name="Normal 5 3 3" xfId="40247" xr:uid="{00000000-0005-0000-0000-0000389D0000}"/>
    <cellStyle name="Normal 5 3 4" xfId="40248" xr:uid="{00000000-0005-0000-0000-0000399D0000}"/>
    <cellStyle name="Normal 5 3 5" xfId="40249" xr:uid="{00000000-0005-0000-0000-00003A9D0000}"/>
    <cellStyle name="Normal 5 3 6" xfId="40250" xr:uid="{00000000-0005-0000-0000-00003B9D0000}"/>
    <cellStyle name="Normal 5 3 7" xfId="40251" xr:uid="{00000000-0005-0000-0000-00003C9D0000}"/>
    <cellStyle name="Normal 5 3 8" xfId="40252" xr:uid="{00000000-0005-0000-0000-00003D9D0000}"/>
    <cellStyle name="Normal 5 3 9" xfId="40253" xr:uid="{00000000-0005-0000-0000-00003E9D0000}"/>
    <cellStyle name="Normal 5 30" xfId="40254" xr:uid="{00000000-0005-0000-0000-00003F9D0000}"/>
    <cellStyle name="Normal 5 31" xfId="40255" xr:uid="{00000000-0005-0000-0000-0000409D0000}"/>
    <cellStyle name="Normal 5 32" xfId="40256" xr:uid="{00000000-0005-0000-0000-0000419D0000}"/>
    <cellStyle name="Normal 5 33" xfId="40257" xr:uid="{00000000-0005-0000-0000-0000429D0000}"/>
    <cellStyle name="Normal 5 33 2" xfId="40258" xr:uid="{00000000-0005-0000-0000-0000439D0000}"/>
    <cellStyle name="Normal 5 33 3" xfId="40259" xr:uid="{00000000-0005-0000-0000-0000449D0000}"/>
    <cellStyle name="Normal 5 34" xfId="40260" xr:uid="{00000000-0005-0000-0000-0000459D0000}"/>
    <cellStyle name="Normal 5 34 2" xfId="40261" xr:uid="{00000000-0005-0000-0000-0000469D0000}"/>
    <cellStyle name="Normal 5 34 3" xfId="40262" xr:uid="{00000000-0005-0000-0000-0000479D0000}"/>
    <cellStyle name="Normal 5 35" xfId="40263" xr:uid="{00000000-0005-0000-0000-0000489D0000}"/>
    <cellStyle name="Normal 5 35 2" xfId="40264" xr:uid="{00000000-0005-0000-0000-0000499D0000}"/>
    <cellStyle name="Normal 5 35 3" xfId="40265" xr:uid="{00000000-0005-0000-0000-00004A9D0000}"/>
    <cellStyle name="Normal 5 36" xfId="40266" xr:uid="{00000000-0005-0000-0000-00004B9D0000}"/>
    <cellStyle name="Normal 5 36 2" xfId="40267" xr:uid="{00000000-0005-0000-0000-00004C9D0000}"/>
    <cellStyle name="Normal 5 36 3" xfId="40268" xr:uid="{00000000-0005-0000-0000-00004D9D0000}"/>
    <cellStyle name="Normal 5 37" xfId="40269" xr:uid="{00000000-0005-0000-0000-00004E9D0000}"/>
    <cellStyle name="Normal 5 38" xfId="40270" xr:uid="{00000000-0005-0000-0000-00004F9D0000}"/>
    <cellStyle name="Normal 5 4" xfId="40271" xr:uid="{00000000-0005-0000-0000-0000509D0000}"/>
    <cellStyle name="Normal 5 4 10" xfId="40272" xr:uid="{00000000-0005-0000-0000-0000519D0000}"/>
    <cellStyle name="Normal 5 4 11" xfId="40273" xr:uid="{00000000-0005-0000-0000-0000529D0000}"/>
    <cellStyle name="Normal 5 4 12" xfId="40274" xr:uid="{00000000-0005-0000-0000-0000539D0000}"/>
    <cellStyle name="Normal 5 4 13" xfId="40275" xr:uid="{00000000-0005-0000-0000-0000549D0000}"/>
    <cellStyle name="Normal 5 4 14" xfId="40276" xr:uid="{00000000-0005-0000-0000-0000559D0000}"/>
    <cellStyle name="Normal 5 4 15" xfId="40277" xr:uid="{00000000-0005-0000-0000-0000569D0000}"/>
    <cellStyle name="Normal 5 4 16" xfId="40278" xr:uid="{00000000-0005-0000-0000-0000579D0000}"/>
    <cellStyle name="Normal 5 4 17" xfId="40279" xr:uid="{00000000-0005-0000-0000-0000589D0000}"/>
    <cellStyle name="Normal 5 4 18" xfId="40280" xr:uid="{00000000-0005-0000-0000-0000599D0000}"/>
    <cellStyle name="Normal 5 4 19" xfId="40281" xr:uid="{00000000-0005-0000-0000-00005A9D0000}"/>
    <cellStyle name="Normal 5 4 2" xfId="40282" xr:uid="{00000000-0005-0000-0000-00005B9D0000}"/>
    <cellStyle name="Normal 5 4 20" xfId="40283" xr:uid="{00000000-0005-0000-0000-00005C9D0000}"/>
    <cellStyle name="Normal 5 4 21" xfId="40284" xr:uid="{00000000-0005-0000-0000-00005D9D0000}"/>
    <cellStyle name="Normal 5 4 3" xfId="40285" xr:uid="{00000000-0005-0000-0000-00005E9D0000}"/>
    <cellStyle name="Normal 5 4 4" xfId="40286" xr:uid="{00000000-0005-0000-0000-00005F9D0000}"/>
    <cellStyle name="Normal 5 4 5" xfId="40287" xr:uid="{00000000-0005-0000-0000-0000609D0000}"/>
    <cellStyle name="Normal 5 4 6" xfId="40288" xr:uid="{00000000-0005-0000-0000-0000619D0000}"/>
    <cellStyle name="Normal 5 4 7" xfId="40289" xr:uid="{00000000-0005-0000-0000-0000629D0000}"/>
    <cellStyle name="Normal 5 4 8" xfId="40290" xr:uid="{00000000-0005-0000-0000-0000639D0000}"/>
    <cellStyle name="Normal 5 4 9" xfId="40291" xr:uid="{00000000-0005-0000-0000-0000649D0000}"/>
    <cellStyle name="Normal 5 5" xfId="40292" xr:uid="{00000000-0005-0000-0000-0000659D0000}"/>
    <cellStyle name="Normal 5 5 10" xfId="40293" xr:uid="{00000000-0005-0000-0000-0000669D0000}"/>
    <cellStyle name="Normal 5 5 11" xfId="40294" xr:uid="{00000000-0005-0000-0000-0000679D0000}"/>
    <cellStyle name="Normal 5 5 12" xfId="40295" xr:uid="{00000000-0005-0000-0000-0000689D0000}"/>
    <cellStyle name="Normal 5 5 13" xfId="40296" xr:uid="{00000000-0005-0000-0000-0000699D0000}"/>
    <cellStyle name="Normal 5 5 14" xfId="40297" xr:uid="{00000000-0005-0000-0000-00006A9D0000}"/>
    <cellStyle name="Normal 5 5 15" xfId="40298" xr:uid="{00000000-0005-0000-0000-00006B9D0000}"/>
    <cellStyle name="Normal 5 5 16" xfId="40299" xr:uid="{00000000-0005-0000-0000-00006C9D0000}"/>
    <cellStyle name="Normal 5 5 17" xfId="40300" xr:uid="{00000000-0005-0000-0000-00006D9D0000}"/>
    <cellStyle name="Normal 5 5 18" xfId="40301" xr:uid="{00000000-0005-0000-0000-00006E9D0000}"/>
    <cellStyle name="Normal 5 5 19" xfId="40302" xr:uid="{00000000-0005-0000-0000-00006F9D0000}"/>
    <cellStyle name="Normal 5 5 2" xfId="40303" xr:uid="{00000000-0005-0000-0000-0000709D0000}"/>
    <cellStyle name="Normal 5 5 20" xfId="40304" xr:uid="{00000000-0005-0000-0000-0000719D0000}"/>
    <cellStyle name="Normal 5 5 21" xfId="40305" xr:uid="{00000000-0005-0000-0000-0000729D0000}"/>
    <cellStyle name="Normal 5 5 3" xfId="40306" xr:uid="{00000000-0005-0000-0000-0000739D0000}"/>
    <cellStyle name="Normal 5 5 4" xfId="40307" xr:uid="{00000000-0005-0000-0000-0000749D0000}"/>
    <cellStyle name="Normal 5 5 5" xfId="40308" xr:uid="{00000000-0005-0000-0000-0000759D0000}"/>
    <cellStyle name="Normal 5 5 6" xfId="40309" xr:uid="{00000000-0005-0000-0000-0000769D0000}"/>
    <cellStyle name="Normal 5 5 7" xfId="40310" xr:uid="{00000000-0005-0000-0000-0000779D0000}"/>
    <cellStyle name="Normal 5 5 8" xfId="40311" xr:uid="{00000000-0005-0000-0000-0000789D0000}"/>
    <cellStyle name="Normal 5 5 9" xfId="40312" xr:uid="{00000000-0005-0000-0000-0000799D0000}"/>
    <cellStyle name="Normal 5 6" xfId="40313" xr:uid="{00000000-0005-0000-0000-00007A9D0000}"/>
    <cellStyle name="Normal 5 6 10" xfId="40314" xr:uid="{00000000-0005-0000-0000-00007B9D0000}"/>
    <cellStyle name="Normal 5 6 11" xfId="40315" xr:uid="{00000000-0005-0000-0000-00007C9D0000}"/>
    <cellStyle name="Normal 5 6 12" xfId="40316" xr:uid="{00000000-0005-0000-0000-00007D9D0000}"/>
    <cellStyle name="Normal 5 6 13" xfId="40317" xr:uid="{00000000-0005-0000-0000-00007E9D0000}"/>
    <cellStyle name="Normal 5 6 14" xfId="40318" xr:uid="{00000000-0005-0000-0000-00007F9D0000}"/>
    <cellStyle name="Normal 5 6 15" xfId="40319" xr:uid="{00000000-0005-0000-0000-0000809D0000}"/>
    <cellStyle name="Normal 5 6 16" xfId="40320" xr:uid="{00000000-0005-0000-0000-0000819D0000}"/>
    <cellStyle name="Normal 5 6 17" xfId="40321" xr:uid="{00000000-0005-0000-0000-0000829D0000}"/>
    <cellStyle name="Normal 5 6 18" xfId="40322" xr:uid="{00000000-0005-0000-0000-0000839D0000}"/>
    <cellStyle name="Normal 5 6 19" xfId="40323" xr:uid="{00000000-0005-0000-0000-0000849D0000}"/>
    <cellStyle name="Normal 5 6 2" xfId="40324" xr:uid="{00000000-0005-0000-0000-0000859D0000}"/>
    <cellStyle name="Normal 5 6 20" xfId="40325" xr:uid="{00000000-0005-0000-0000-0000869D0000}"/>
    <cellStyle name="Normal 5 6 21" xfId="40326" xr:uid="{00000000-0005-0000-0000-0000879D0000}"/>
    <cellStyle name="Normal 5 6 3" xfId="40327" xr:uid="{00000000-0005-0000-0000-0000889D0000}"/>
    <cellStyle name="Normal 5 6 4" xfId="40328" xr:uid="{00000000-0005-0000-0000-0000899D0000}"/>
    <cellStyle name="Normal 5 6 5" xfId="40329" xr:uid="{00000000-0005-0000-0000-00008A9D0000}"/>
    <cellStyle name="Normal 5 6 6" xfId="40330" xr:uid="{00000000-0005-0000-0000-00008B9D0000}"/>
    <cellStyle name="Normal 5 6 7" xfId="40331" xr:uid="{00000000-0005-0000-0000-00008C9D0000}"/>
    <cellStyle name="Normal 5 6 8" xfId="40332" xr:uid="{00000000-0005-0000-0000-00008D9D0000}"/>
    <cellStyle name="Normal 5 6 9" xfId="40333" xr:uid="{00000000-0005-0000-0000-00008E9D0000}"/>
    <cellStyle name="Normal 5 7" xfId="40334" xr:uid="{00000000-0005-0000-0000-00008F9D0000}"/>
    <cellStyle name="Normal 5 7 10" xfId="40335" xr:uid="{00000000-0005-0000-0000-0000909D0000}"/>
    <cellStyle name="Normal 5 7 11" xfId="40336" xr:uid="{00000000-0005-0000-0000-0000919D0000}"/>
    <cellStyle name="Normal 5 7 12" xfId="40337" xr:uid="{00000000-0005-0000-0000-0000929D0000}"/>
    <cellStyle name="Normal 5 7 13" xfId="40338" xr:uid="{00000000-0005-0000-0000-0000939D0000}"/>
    <cellStyle name="Normal 5 7 14" xfId="40339" xr:uid="{00000000-0005-0000-0000-0000949D0000}"/>
    <cellStyle name="Normal 5 7 15" xfId="40340" xr:uid="{00000000-0005-0000-0000-0000959D0000}"/>
    <cellStyle name="Normal 5 7 16" xfId="40341" xr:uid="{00000000-0005-0000-0000-0000969D0000}"/>
    <cellStyle name="Normal 5 7 17" xfId="40342" xr:uid="{00000000-0005-0000-0000-0000979D0000}"/>
    <cellStyle name="Normal 5 7 18" xfId="40343" xr:uid="{00000000-0005-0000-0000-0000989D0000}"/>
    <cellStyle name="Normal 5 7 19" xfId="40344" xr:uid="{00000000-0005-0000-0000-0000999D0000}"/>
    <cellStyle name="Normal 5 7 2" xfId="40345" xr:uid="{00000000-0005-0000-0000-00009A9D0000}"/>
    <cellStyle name="Normal 5 7 20" xfId="40346" xr:uid="{00000000-0005-0000-0000-00009B9D0000}"/>
    <cellStyle name="Normal 5 7 21" xfId="40347" xr:uid="{00000000-0005-0000-0000-00009C9D0000}"/>
    <cellStyle name="Normal 5 7 3" xfId="40348" xr:uid="{00000000-0005-0000-0000-00009D9D0000}"/>
    <cellStyle name="Normal 5 7 4" xfId="40349" xr:uid="{00000000-0005-0000-0000-00009E9D0000}"/>
    <cellStyle name="Normal 5 7 5" xfId="40350" xr:uid="{00000000-0005-0000-0000-00009F9D0000}"/>
    <cellStyle name="Normal 5 7 6" xfId="40351" xr:uid="{00000000-0005-0000-0000-0000A09D0000}"/>
    <cellStyle name="Normal 5 7 7" xfId="40352" xr:uid="{00000000-0005-0000-0000-0000A19D0000}"/>
    <cellStyle name="Normal 5 7 8" xfId="40353" xr:uid="{00000000-0005-0000-0000-0000A29D0000}"/>
    <cellStyle name="Normal 5 7 9" xfId="40354" xr:uid="{00000000-0005-0000-0000-0000A39D0000}"/>
    <cellStyle name="Normal 5 8" xfId="40355" xr:uid="{00000000-0005-0000-0000-0000A49D0000}"/>
    <cellStyle name="Normal 5 8 10" xfId="40356" xr:uid="{00000000-0005-0000-0000-0000A59D0000}"/>
    <cellStyle name="Normal 5 8 11" xfId="40357" xr:uid="{00000000-0005-0000-0000-0000A69D0000}"/>
    <cellStyle name="Normal 5 8 12" xfId="40358" xr:uid="{00000000-0005-0000-0000-0000A79D0000}"/>
    <cellStyle name="Normal 5 8 13" xfId="40359" xr:uid="{00000000-0005-0000-0000-0000A89D0000}"/>
    <cellStyle name="Normal 5 8 14" xfId="40360" xr:uid="{00000000-0005-0000-0000-0000A99D0000}"/>
    <cellStyle name="Normal 5 8 15" xfId="40361" xr:uid="{00000000-0005-0000-0000-0000AA9D0000}"/>
    <cellStyle name="Normal 5 8 16" xfId="40362" xr:uid="{00000000-0005-0000-0000-0000AB9D0000}"/>
    <cellStyle name="Normal 5 8 17" xfId="40363" xr:uid="{00000000-0005-0000-0000-0000AC9D0000}"/>
    <cellStyle name="Normal 5 8 18" xfId="40364" xr:uid="{00000000-0005-0000-0000-0000AD9D0000}"/>
    <cellStyle name="Normal 5 8 19" xfId="40365" xr:uid="{00000000-0005-0000-0000-0000AE9D0000}"/>
    <cellStyle name="Normal 5 8 2" xfId="40366" xr:uid="{00000000-0005-0000-0000-0000AF9D0000}"/>
    <cellStyle name="Normal 5 8 20" xfId="40367" xr:uid="{00000000-0005-0000-0000-0000B09D0000}"/>
    <cellStyle name="Normal 5 8 21" xfId="40368" xr:uid="{00000000-0005-0000-0000-0000B19D0000}"/>
    <cellStyle name="Normal 5 8 3" xfId="40369" xr:uid="{00000000-0005-0000-0000-0000B29D0000}"/>
    <cellStyle name="Normal 5 8 4" xfId="40370" xr:uid="{00000000-0005-0000-0000-0000B39D0000}"/>
    <cellStyle name="Normal 5 8 5" xfId="40371" xr:uid="{00000000-0005-0000-0000-0000B49D0000}"/>
    <cellStyle name="Normal 5 8 6" xfId="40372" xr:uid="{00000000-0005-0000-0000-0000B59D0000}"/>
    <cellStyle name="Normal 5 8 7" xfId="40373" xr:uid="{00000000-0005-0000-0000-0000B69D0000}"/>
    <cellStyle name="Normal 5 8 8" xfId="40374" xr:uid="{00000000-0005-0000-0000-0000B79D0000}"/>
    <cellStyle name="Normal 5 8 9" xfId="40375" xr:uid="{00000000-0005-0000-0000-0000B89D0000}"/>
    <cellStyle name="Normal 5 9" xfId="40376" xr:uid="{00000000-0005-0000-0000-0000B99D0000}"/>
    <cellStyle name="Normal 5 9 10" xfId="40377" xr:uid="{00000000-0005-0000-0000-0000BA9D0000}"/>
    <cellStyle name="Normal 5 9 11" xfId="40378" xr:uid="{00000000-0005-0000-0000-0000BB9D0000}"/>
    <cellStyle name="Normal 5 9 12" xfId="40379" xr:uid="{00000000-0005-0000-0000-0000BC9D0000}"/>
    <cellStyle name="Normal 5 9 13" xfId="40380" xr:uid="{00000000-0005-0000-0000-0000BD9D0000}"/>
    <cellStyle name="Normal 5 9 14" xfId="40381" xr:uid="{00000000-0005-0000-0000-0000BE9D0000}"/>
    <cellStyle name="Normal 5 9 15" xfId="40382" xr:uid="{00000000-0005-0000-0000-0000BF9D0000}"/>
    <cellStyle name="Normal 5 9 16" xfId="40383" xr:uid="{00000000-0005-0000-0000-0000C09D0000}"/>
    <cellStyle name="Normal 5 9 17" xfId="40384" xr:uid="{00000000-0005-0000-0000-0000C19D0000}"/>
    <cellStyle name="Normal 5 9 18" xfId="40385" xr:uid="{00000000-0005-0000-0000-0000C29D0000}"/>
    <cellStyle name="Normal 5 9 19" xfId="40386" xr:uid="{00000000-0005-0000-0000-0000C39D0000}"/>
    <cellStyle name="Normal 5 9 2" xfId="40387" xr:uid="{00000000-0005-0000-0000-0000C49D0000}"/>
    <cellStyle name="Normal 5 9 20" xfId="40388" xr:uid="{00000000-0005-0000-0000-0000C59D0000}"/>
    <cellStyle name="Normal 5 9 21" xfId="40389" xr:uid="{00000000-0005-0000-0000-0000C69D0000}"/>
    <cellStyle name="Normal 5 9 3" xfId="40390" xr:uid="{00000000-0005-0000-0000-0000C79D0000}"/>
    <cellStyle name="Normal 5 9 4" xfId="40391" xr:uid="{00000000-0005-0000-0000-0000C89D0000}"/>
    <cellStyle name="Normal 5 9 5" xfId="40392" xr:uid="{00000000-0005-0000-0000-0000C99D0000}"/>
    <cellStyle name="Normal 5 9 6" xfId="40393" xr:uid="{00000000-0005-0000-0000-0000CA9D0000}"/>
    <cellStyle name="Normal 5 9 7" xfId="40394" xr:uid="{00000000-0005-0000-0000-0000CB9D0000}"/>
    <cellStyle name="Normal 5 9 8" xfId="40395" xr:uid="{00000000-0005-0000-0000-0000CC9D0000}"/>
    <cellStyle name="Normal 5 9 9" xfId="40396" xr:uid="{00000000-0005-0000-0000-0000CD9D0000}"/>
    <cellStyle name="Normal 50" xfId="40397" xr:uid="{00000000-0005-0000-0000-0000CE9D0000}"/>
    <cellStyle name="Normal 50 10" xfId="40398" xr:uid="{00000000-0005-0000-0000-0000CF9D0000}"/>
    <cellStyle name="Normal 50 10 2" xfId="40399" xr:uid="{00000000-0005-0000-0000-0000D09D0000}"/>
    <cellStyle name="Normal 50 10 3" xfId="40400" xr:uid="{00000000-0005-0000-0000-0000D19D0000}"/>
    <cellStyle name="Normal 50 11" xfId="40401" xr:uid="{00000000-0005-0000-0000-0000D29D0000}"/>
    <cellStyle name="Normal 50 12" xfId="40402" xr:uid="{00000000-0005-0000-0000-0000D39D0000}"/>
    <cellStyle name="Normal 50 2" xfId="40403" xr:uid="{00000000-0005-0000-0000-0000D49D0000}"/>
    <cellStyle name="Normal 50 2 2" xfId="40404" xr:uid="{00000000-0005-0000-0000-0000D59D0000}"/>
    <cellStyle name="Normal 50 2 2 2" xfId="40405" xr:uid="{00000000-0005-0000-0000-0000D69D0000}"/>
    <cellStyle name="Normal 50 2 3" xfId="40406" xr:uid="{00000000-0005-0000-0000-0000D79D0000}"/>
    <cellStyle name="Normal 50 2 4" xfId="40407" xr:uid="{00000000-0005-0000-0000-0000D89D0000}"/>
    <cellStyle name="Normal 50 2 5" xfId="40408" xr:uid="{00000000-0005-0000-0000-0000D99D0000}"/>
    <cellStyle name="Normal 50 2 6" xfId="40409" xr:uid="{00000000-0005-0000-0000-0000DA9D0000}"/>
    <cellStyle name="Normal 50 3" xfId="40410" xr:uid="{00000000-0005-0000-0000-0000DB9D0000}"/>
    <cellStyle name="Normal 50 3 2" xfId="40411" xr:uid="{00000000-0005-0000-0000-0000DC9D0000}"/>
    <cellStyle name="Normal 50 3 2 2" xfId="40412" xr:uid="{00000000-0005-0000-0000-0000DD9D0000}"/>
    <cellStyle name="Normal 50 3 3" xfId="40413" xr:uid="{00000000-0005-0000-0000-0000DE9D0000}"/>
    <cellStyle name="Normal 50 3 4" xfId="40414" xr:uid="{00000000-0005-0000-0000-0000DF9D0000}"/>
    <cellStyle name="Normal 50 3 5" xfId="40415" xr:uid="{00000000-0005-0000-0000-0000E09D0000}"/>
    <cellStyle name="Normal 50 3 6" xfId="40416" xr:uid="{00000000-0005-0000-0000-0000E19D0000}"/>
    <cellStyle name="Normal 50 4" xfId="40417" xr:uid="{00000000-0005-0000-0000-0000E29D0000}"/>
    <cellStyle name="Normal 50 4 2" xfId="40418" xr:uid="{00000000-0005-0000-0000-0000E39D0000}"/>
    <cellStyle name="Normal 50 4 2 2" xfId="40419" xr:uid="{00000000-0005-0000-0000-0000E49D0000}"/>
    <cellStyle name="Normal 50 4 3" xfId="40420" xr:uid="{00000000-0005-0000-0000-0000E59D0000}"/>
    <cellStyle name="Normal 50 4 4" xfId="40421" xr:uid="{00000000-0005-0000-0000-0000E69D0000}"/>
    <cellStyle name="Normal 50 4 5" xfId="40422" xr:uid="{00000000-0005-0000-0000-0000E79D0000}"/>
    <cellStyle name="Normal 50 4 6" xfId="40423" xr:uid="{00000000-0005-0000-0000-0000E89D0000}"/>
    <cellStyle name="Normal 50 5" xfId="40424" xr:uid="{00000000-0005-0000-0000-0000E99D0000}"/>
    <cellStyle name="Normal 50 5 2" xfId="40425" xr:uid="{00000000-0005-0000-0000-0000EA9D0000}"/>
    <cellStyle name="Normal 50 5 2 2" xfId="40426" xr:uid="{00000000-0005-0000-0000-0000EB9D0000}"/>
    <cellStyle name="Normal 50 5 3" xfId="40427" xr:uid="{00000000-0005-0000-0000-0000EC9D0000}"/>
    <cellStyle name="Normal 50 5 4" xfId="40428" xr:uid="{00000000-0005-0000-0000-0000ED9D0000}"/>
    <cellStyle name="Normal 50 5 5" xfId="40429" xr:uid="{00000000-0005-0000-0000-0000EE9D0000}"/>
    <cellStyle name="Normal 50 5 6" xfId="40430" xr:uid="{00000000-0005-0000-0000-0000EF9D0000}"/>
    <cellStyle name="Normal 50 6" xfId="40431" xr:uid="{00000000-0005-0000-0000-0000F09D0000}"/>
    <cellStyle name="Normal 50 6 2" xfId="40432" xr:uid="{00000000-0005-0000-0000-0000F19D0000}"/>
    <cellStyle name="Normal 50 6 2 2" xfId="40433" xr:uid="{00000000-0005-0000-0000-0000F29D0000}"/>
    <cellStyle name="Normal 50 6 2 2 2" xfId="40434" xr:uid="{00000000-0005-0000-0000-0000F39D0000}"/>
    <cellStyle name="Normal 50 6 2 2 2 2" xfId="40435" xr:uid="{00000000-0005-0000-0000-0000F49D0000}"/>
    <cellStyle name="Normal 50 6 3" xfId="40436" xr:uid="{00000000-0005-0000-0000-0000F59D0000}"/>
    <cellStyle name="Normal 50 6 4" xfId="40437" xr:uid="{00000000-0005-0000-0000-0000F69D0000}"/>
    <cellStyle name="Normal 50 6 5" xfId="40438" xr:uid="{00000000-0005-0000-0000-0000F79D0000}"/>
    <cellStyle name="Normal 50 6 6" xfId="40439" xr:uid="{00000000-0005-0000-0000-0000F89D0000}"/>
    <cellStyle name="Normal 50 7" xfId="40440" xr:uid="{00000000-0005-0000-0000-0000F99D0000}"/>
    <cellStyle name="Normal 50 7 2" xfId="40441" xr:uid="{00000000-0005-0000-0000-0000FA9D0000}"/>
    <cellStyle name="Normal 50 7 3" xfId="40442" xr:uid="{00000000-0005-0000-0000-0000FB9D0000}"/>
    <cellStyle name="Normal 50 8" xfId="40443" xr:uid="{00000000-0005-0000-0000-0000FC9D0000}"/>
    <cellStyle name="Normal 50 8 2" xfId="40444" xr:uid="{00000000-0005-0000-0000-0000FD9D0000}"/>
    <cellStyle name="Normal 50 8 3" xfId="40445" xr:uid="{00000000-0005-0000-0000-0000FE9D0000}"/>
    <cellStyle name="Normal 50 9" xfId="40446" xr:uid="{00000000-0005-0000-0000-0000FF9D0000}"/>
    <cellStyle name="Normal 50 9 2" xfId="40447" xr:uid="{00000000-0005-0000-0000-0000009E0000}"/>
    <cellStyle name="Normal 50 9 3" xfId="40448" xr:uid="{00000000-0005-0000-0000-0000019E0000}"/>
    <cellStyle name="Normal 51" xfId="40449" xr:uid="{00000000-0005-0000-0000-0000029E0000}"/>
    <cellStyle name="Normal 51 10" xfId="40450" xr:uid="{00000000-0005-0000-0000-0000039E0000}"/>
    <cellStyle name="Normal 51 10 2" xfId="40451" xr:uid="{00000000-0005-0000-0000-0000049E0000}"/>
    <cellStyle name="Normal 51 10 3" xfId="40452" xr:uid="{00000000-0005-0000-0000-0000059E0000}"/>
    <cellStyle name="Normal 51 11" xfId="40453" xr:uid="{00000000-0005-0000-0000-0000069E0000}"/>
    <cellStyle name="Normal 51 12" xfId="40454" xr:uid="{00000000-0005-0000-0000-0000079E0000}"/>
    <cellStyle name="Normal 51 2" xfId="40455" xr:uid="{00000000-0005-0000-0000-0000089E0000}"/>
    <cellStyle name="Normal 51 2 2" xfId="40456" xr:uid="{00000000-0005-0000-0000-0000099E0000}"/>
    <cellStyle name="Normal 51 2 2 2" xfId="40457" xr:uid="{00000000-0005-0000-0000-00000A9E0000}"/>
    <cellStyle name="Normal 51 2 3" xfId="40458" xr:uid="{00000000-0005-0000-0000-00000B9E0000}"/>
    <cellStyle name="Normal 51 2 4" xfId="40459" xr:uid="{00000000-0005-0000-0000-00000C9E0000}"/>
    <cellStyle name="Normal 51 2 5" xfId="40460" xr:uid="{00000000-0005-0000-0000-00000D9E0000}"/>
    <cellStyle name="Normal 51 2 6" xfId="40461" xr:uid="{00000000-0005-0000-0000-00000E9E0000}"/>
    <cellStyle name="Normal 51 3" xfId="40462" xr:uid="{00000000-0005-0000-0000-00000F9E0000}"/>
    <cellStyle name="Normal 51 3 2" xfId="40463" xr:uid="{00000000-0005-0000-0000-0000109E0000}"/>
    <cellStyle name="Normal 51 3 2 2" xfId="40464" xr:uid="{00000000-0005-0000-0000-0000119E0000}"/>
    <cellStyle name="Normal 51 3 3" xfId="40465" xr:uid="{00000000-0005-0000-0000-0000129E0000}"/>
    <cellStyle name="Normal 51 3 4" xfId="40466" xr:uid="{00000000-0005-0000-0000-0000139E0000}"/>
    <cellStyle name="Normal 51 3 5" xfId="40467" xr:uid="{00000000-0005-0000-0000-0000149E0000}"/>
    <cellStyle name="Normal 51 3 6" xfId="40468" xr:uid="{00000000-0005-0000-0000-0000159E0000}"/>
    <cellStyle name="Normal 51 4" xfId="40469" xr:uid="{00000000-0005-0000-0000-0000169E0000}"/>
    <cellStyle name="Normal 51 4 2" xfId="40470" xr:uid="{00000000-0005-0000-0000-0000179E0000}"/>
    <cellStyle name="Normal 51 4 2 2" xfId="40471" xr:uid="{00000000-0005-0000-0000-0000189E0000}"/>
    <cellStyle name="Normal 51 4 3" xfId="40472" xr:uid="{00000000-0005-0000-0000-0000199E0000}"/>
    <cellStyle name="Normal 51 4 4" xfId="40473" xr:uid="{00000000-0005-0000-0000-00001A9E0000}"/>
    <cellStyle name="Normal 51 4 5" xfId="40474" xr:uid="{00000000-0005-0000-0000-00001B9E0000}"/>
    <cellStyle name="Normal 51 4 6" xfId="40475" xr:uid="{00000000-0005-0000-0000-00001C9E0000}"/>
    <cellStyle name="Normal 51 5" xfId="40476" xr:uid="{00000000-0005-0000-0000-00001D9E0000}"/>
    <cellStyle name="Normal 51 5 2" xfId="40477" xr:uid="{00000000-0005-0000-0000-00001E9E0000}"/>
    <cellStyle name="Normal 51 5 2 2" xfId="40478" xr:uid="{00000000-0005-0000-0000-00001F9E0000}"/>
    <cellStyle name="Normal 51 5 3" xfId="40479" xr:uid="{00000000-0005-0000-0000-0000209E0000}"/>
    <cellStyle name="Normal 51 5 4" xfId="40480" xr:uid="{00000000-0005-0000-0000-0000219E0000}"/>
    <cellStyle name="Normal 51 5 5" xfId="40481" xr:uid="{00000000-0005-0000-0000-0000229E0000}"/>
    <cellStyle name="Normal 51 5 6" xfId="40482" xr:uid="{00000000-0005-0000-0000-0000239E0000}"/>
    <cellStyle name="Normal 51 6" xfId="40483" xr:uid="{00000000-0005-0000-0000-0000249E0000}"/>
    <cellStyle name="Normal 51 6 2" xfId="40484" xr:uid="{00000000-0005-0000-0000-0000259E0000}"/>
    <cellStyle name="Normal 51 6 2 2" xfId="40485" xr:uid="{00000000-0005-0000-0000-0000269E0000}"/>
    <cellStyle name="Normal 51 6 2 2 2" xfId="40486" xr:uid="{00000000-0005-0000-0000-0000279E0000}"/>
    <cellStyle name="Normal 51 6 2 2 2 2" xfId="40487" xr:uid="{00000000-0005-0000-0000-0000289E0000}"/>
    <cellStyle name="Normal 51 6 3" xfId="40488" xr:uid="{00000000-0005-0000-0000-0000299E0000}"/>
    <cellStyle name="Normal 51 6 4" xfId="40489" xr:uid="{00000000-0005-0000-0000-00002A9E0000}"/>
    <cellStyle name="Normal 51 6 5" xfId="40490" xr:uid="{00000000-0005-0000-0000-00002B9E0000}"/>
    <cellStyle name="Normal 51 6 6" xfId="40491" xr:uid="{00000000-0005-0000-0000-00002C9E0000}"/>
    <cellStyle name="Normal 51 7" xfId="40492" xr:uid="{00000000-0005-0000-0000-00002D9E0000}"/>
    <cellStyle name="Normal 51 7 2" xfId="40493" xr:uid="{00000000-0005-0000-0000-00002E9E0000}"/>
    <cellStyle name="Normal 51 7 3" xfId="40494" xr:uid="{00000000-0005-0000-0000-00002F9E0000}"/>
    <cellStyle name="Normal 51 8" xfId="40495" xr:uid="{00000000-0005-0000-0000-0000309E0000}"/>
    <cellStyle name="Normal 51 8 2" xfId="40496" xr:uid="{00000000-0005-0000-0000-0000319E0000}"/>
    <cellStyle name="Normal 51 8 3" xfId="40497" xr:uid="{00000000-0005-0000-0000-0000329E0000}"/>
    <cellStyle name="Normal 51 9" xfId="40498" xr:uid="{00000000-0005-0000-0000-0000339E0000}"/>
    <cellStyle name="Normal 51 9 2" xfId="40499" xr:uid="{00000000-0005-0000-0000-0000349E0000}"/>
    <cellStyle name="Normal 51 9 3" xfId="40500" xr:uid="{00000000-0005-0000-0000-0000359E0000}"/>
    <cellStyle name="Normal 52" xfId="40501" xr:uid="{00000000-0005-0000-0000-0000369E0000}"/>
    <cellStyle name="Normal 52 10" xfId="40502" xr:uid="{00000000-0005-0000-0000-0000379E0000}"/>
    <cellStyle name="Normal 52 10 2" xfId="40503" xr:uid="{00000000-0005-0000-0000-0000389E0000}"/>
    <cellStyle name="Normal 52 10 3" xfId="40504" xr:uid="{00000000-0005-0000-0000-0000399E0000}"/>
    <cellStyle name="Normal 52 11" xfId="40505" xr:uid="{00000000-0005-0000-0000-00003A9E0000}"/>
    <cellStyle name="Normal 52 12" xfId="40506" xr:uid="{00000000-0005-0000-0000-00003B9E0000}"/>
    <cellStyle name="Normal 52 13" xfId="40507" xr:uid="{00000000-0005-0000-0000-00003C9E0000}"/>
    <cellStyle name="Normal 52 14" xfId="40508" xr:uid="{00000000-0005-0000-0000-00003D9E0000}"/>
    <cellStyle name="Normal 52 15" xfId="40509" xr:uid="{00000000-0005-0000-0000-00003E9E0000}"/>
    <cellStyle name="Normal 52 2" xfId="40510" xr:uid="{00000000-0005-0000-0000-00003F9E0000}"/>
    <cellStyle name="Normal 52 2 2" xfId="40511" xr:uid="{00000000-0005-0000-0000-0000409E0000}"/>
    <cellStyle name="Normal 52 2 2 2" xfId="40512" xr:uid="{00000000-0005-0000-0000-0000419E0000}"/>
    <cellStyle name="Normal 52 2 3" xfId="40513" xr:uid="{00000000-0005-0000-0000-0000429E0000}"/>
    <cellStyle name="Normal 52 2 4" xfId="40514" xr:uid="{00000000-0005-0000-0000-0000439E0000}"/>
    <cellStyle name="Normal 52 2 5" xfId="40515" xr:uid="{00000000-0005-0000-0000-0000449E0000}"/>
    <cellStyle name="Normal 52 2 6" xfId="40516" xr:uid="{00000000-0005-0000-0000-0000459E0000}"/>
    <cellStyle name="Normal 52 3" xfId="40517" xr:uid="{00000000-0005-0000-0000-0000469E0000}"/>
    <cellStyle name="Normal 52 3 2" xfId="40518" xr:uid="{00000000-0005-0000-0000-0000479E0000}"/>
    <cellStyle name="Normal 52 3 2 2" xfId="40519" xr:uid="{00000000-0005-0000-0000-0000489E0000}"/>
    <cellStyle name="Normal 52 3 3" xfId="40520" xr:uid="{00000000-0005-0000-0000-0000499E0000}"/>
    <cellStyle name="Normal 52 3 4" xfId="40521" xr:uid="{00000000-0005-0000-0000-00004A9E0000}"/>
    <cellStyle name="Normal 52 3 5" xfId="40522" xr:uid="{00000000-0005-0000-0000-00004B9E0000}"/>
    <cellStyle name="Normal 52 3 6" xfId="40523" xr:uid="{00000000-0005-0000-0000-00004C9E0000}"/>
    <cellStyle name="Normal 52 4" xfId="40524" xr:uid="{00000000-0005-0000-0000-00004D9E0000}"/>
    <cellStyle name="Normal 52 4 2" xfId="40525" xr:uid="{00000000-0005-0000-0000-00004E9E0000}"/>
    <cellStyle name="Normal 52 4 2 2" xfId="40526" xr:uid="{00000000-0005-0000-0000-00004F9E0000}"/>
    <cellStyle name="Normal 52 4 3" xfId="40527" xr:uid="{00000000-0005-0000-0000-0000509E0000}"/>
    <cellStyle name="Normal 52 4 4" xfId="40528" xr:uid="{00000000-0005-0000-0000-0000519E0000}"/>
    <cellStyle name="Normal 52 4 5" xfId="40529" xr:uid="{00000000-0005-0000-0000-0000529E0000}"/>
    <cellStyle name="Normal 52 4 6" xfId="40530" xr:uid="{00000000-0005-0000-0000-0000539E0000}"/>
    <cellStyle name="Normal 52 5" xfId="40531" xr:uid="{00000000-0005-0000-0000-0000549E0000}"/>
    <cellStyle name="Normal 52 5 2" xfId="40532" xr:uid="{00000000-0005-0000-0000-0000559E0000}"/>
    <cellStyle name="Normal 52 5 2 2" xfId="40533" xr:uid="{00000000-0005-0000-0000-0000569E0000}"/>
    <cellStyle name="Normal 52 5 3" xfId="40534" xr:uid="{00000000-0005-0000-0000-0000579E0000}"/>
    <cellStyle name="Normal 52 5 4" xfId="40535" xr:uid="{00000000-0005-0000-0000-0000589E0000}"/>
    <cellStyle name="Normal 52 5 5" xfId="40536" xr:uid="{00000000-0005-0000-0000-0000599E0000}"/>
    <cellStyle name="Normal 52 5 6" xfId="40537" xr:uid="{00000000-0005-0000-0000-00005A9E0000}"/>
    <cellStyle name="Normal 52 6" xfId="40538" xr:uid="{00000000-0005-0000-0000-00005B9E0000}"/>
    <cellStyle name="Normal 52 6 2" xfId="40539" xr:uid="{00000000-0005-0000-0000-00005C9E0000}"/>
    <cellStyle name="Normal 52 6 2 2" xfId="40540" xr:uid="{00000000-0005-0000-0000-00005D9E0000}"/>
    <cellStyle name="Normal 52 6 2 2 2" xfId="40541" xr:uid="{00000000-0005-0000-0000-00005E9E0000}"/>
    <cellStyle name="Normal 52 6 2 2 2 2" xfId="40542" xr:uid="{00000000-0005-0000-0000-00005F9E0000}"/>
    <cellStyle name="Normal 52 6 2 3" xfId="40543" xr:uid="{00000000-0005-0000-0000-0000609E0000}"/>
    <cellStyle name="Normal 52 6 2 4" xfId="40544" xr:uid="{00000000-0005-0000-0000-0000619E0000}"/>
    <cellStyle name="Normal 52 6 3" xfId="40545" xr:uid="{00000000-0005-0000-0000-0000629E0000}"/>
    <cellStyle name="Normal 52 6 4" xfId="40546" xr:uid="{00000000-0005-0000-0000-0000639E0000}"/>
    <cellStyle name="Normal 52 6 5" xfId="40547" xr:uid="{00000000-0005-0000-0000-0000649E0000}"/>
    <cellStyle name="Normal 52 6 6" xfId="40548" xr:uid="{00000000-0005-0000-0000-0000659E0000}"/>
    <cellStyle name="Normal 52 6 7" xfId="40549" xr:uid="{00000000-0005-0000-0000-0000669E0000}"/>
    <cellStyle name="Normal 52 7" xfId="40550" xr:uid="{00000000-0005-0000-0000-0000679E0000}"/>
    <cellStyle name="Normal 52 7 2" xfId="40551" xr:uid="{00000000-0005-0000-0000-0000689E0000}"/>
    <cellStyle name="Normal 52 7 2 2" xfId="40552" xr:uid="{00000000-0005-0000-0000-0000699E0000}"/>
    <cellStyle name="Normal 52 7 2 2 2" xfId="40553" xr:uid="{00000000-0005-0000-0000-00006A9E0000}"/>
    <cellStyle name="Normal 52 7 2 2 2 2" xfId="40554" xr:uid="{00000000-0005-0000-0000-00006B9E0000}"/>
    <cellStyle name="Normal 52 7 3" xfId="40555" xr:uid="{00000000-0005-0000-0000-00006C9E0000}"/>
    <cellStyle name="Normal 52 7 4" xfId="40556" xr:uid="{00000000-0005-0000-0000-00006D9E0000}"/>
    <cellStyle name="Normal 52 7 5" xfId="40557" xr:uid="{00000000-0005-0000-0000-00006E9E0000}"/>
    <cellStyle name="Normal 52 7 6" xfId="40558" xr:uid="{00000000-0005-0000-0000-00006F9E0000}"/>
    <cellStyle name="Normal 52 8" xfId="40559" xr:uid="{00000000-0005-0000-0000-0000709E0000}"/>
    <cellStyle name="Normal 52 8 2" xfId="40560" xr:uid="{00000000-0005-0000-0000-0000719E0000}"/>
    <cellStyle name="Normal 52 8 3" xfId="40561" xr:uid="{00000000-0005-0000-0000-0000729E0000}"/>
    <cellStyle name="Normal 52 9" xfId="40562" xr:uid="{00000000-0005-0000-0000-0000739E0000}"/>
    <cellStyle name="Normal 52 9 2" xfId="40563" xr:uid="{00000000-0005-0000-0000-0000749E0000}"/>
    <cellStyle name="Normal 52 9 3" xfId="40564" xr:uid="{00000000-0005-0000-0000-0000759E0000}"/>
    <cellStyle name="Normal 53" xfId="40565" xr:uid="{00000000-0005-0000-0000-0000769E0000}"/>
    <cellStyle name="Normal 53 10" xfId="40566" xr:uid="{00000000-0005-0000-0000-0000779E0000}"/>
    <cellStyle name="Normal 53 10 2" xfId="40567" xr:uid="{00000000-0005-0000-0000-0000789E0000}"/>
    <cellStyle name="Normal 53 10 3" xfId="40568" xr:uid="{00000000-0005-0000-0000-0000799E0000}"/>
    <cellStyle name="Normal 53 11" xfId="40569" xr:uid="{00000000-0005-0000-0000-00007A9E0000}"/>
    <cellStyle name="Normal 53 12" xfId="40570" xr:uid="{00000000-0005-0000-0000-00007B9E0000}"/>
    <cellStyle name="Normal 53 2" xfId="40571" xr:uid="{00000000-0005-0000-0000-00007C9E0000}"/>
    <cellStyle name="Normal 53 2 2" xfId="40572" xr:uid="{00000000-0005-0000-0000-00007D9E0000}"/>
    <cellStyle name="Normal 53 2 2 2" xfId="40573" xr:uid="{00000000-0005-0000-0000-00007E9E0000}"/>
    <cellStyle name="Normal 53 2 3" xfId="40574" xr:uid="{00000000-0005-0000-0000-00007F9E0000}"/>
    <cellStyle name="Normal 53 2 4" xfId="40575" xr:uid="{00000000-0005-0000-0000-0000809E0000}"/>
    <cellStyle name="Normal 53 2 5" xfId="40576" xr:uid="{00000000-0005-0000-0000-0000819E0000}"/>
    <cellStyle name="Normal 53 2 6" xfId="40577" xr:uid="{00000000-0005-0000-0000-0000829E0000}"/>
    <cellStyle name="Normal 53 3" xfId="40578" xr:uid="{00000000-0005-0000-0000-0000839E0000}"/>
    <cellStyle name="Normal 53 3 2" xfId="40579" xr:uid="{00000000-0005-0000-0000-0000849E0000}"/>
    <cellStyle name="Normal 53 3 2 2" xfId="40580" xr:uid="{00000000-0005-0000-0000-0000859E0000}"/>
    <cellStyle name="Normal 53 3 3" xfId="40581" xr:uid="{00000000-0005-0000-0000-0000869E0000}"/>
    <cellStyle name="Normal 53 3 4" xfId="40582" xr:uid="{00000000-0005-0000-0000-0000879E0000}"/>
    <cellStyle name="Normal 53 3 5" xfId="40583" xr:uid="{00000000-0005-0000-0000-0000889E0000}"/>
    <cellStyle name="Normal 53 3 6" xfId="40584" xr:uid="{00000000-0005-0000-0000-0000899E0000}"/>
    <cellStyle name="Normal 53 4" xfId="40585" xr:uid="{00000000-0005-0000-0000-00008A9E0000}"/>
    <cellStyle name="Normal 53 4 2" xfId="40586" xr:uid="{00000000-0005-0000-0000-00008B9E0000}"/>
    <cellStyle name="Normal 53 4 2 2" xfId="40587" xr:uid="{00000000-0005-0000-0000-00008C9E0000}"/>
    <cellStyle name="Normal 53 4 3" xfId="40588" xr:uid="{00000000-0005-0000-0000-00008D9E0000}"/>
    <cellStyle name="Normal 53 4 4" xfId="40589" xr:uid="{00000000-0005-0000-0000-00008E9E0000}"/>
    <cellStyle name="Normal 53 4 5" xfId="40590" xr:uid="{00000000-0005-0000-0000-00008F9E0000}"/>
    <cellStyle name="Normal 53 4 6" xfId="40591" xr:uid="{00000000-0005-0000-0000-0000909E0000}"/>
    <cellStyle name="Normal 53 5" xfId="40592" xr:uid="{00000000-0005-0000-0000-0000919E0000}"/>
    <cellStyle name="Normal 53 5 2" xfId="40593" xr:uid="{00000000-0005-0000-0000-0000929E0000}"/>
    <cellStyle name="Normal 53 5 2 2" xfId="40594" xr:uid="{00000000-0005-0000-0000-0000939E0000}"/>
    <cellStyle name="Normal 53 5 3" xfId="40595" xr:uid="{00000000-0005-0000-0000-0000949E0000}"/>
    <cellStyle name="Normal 53 5 4" xfId="40596" xr:uid="{00000000-0005-0000-0000-0000959E0000}"/>
    <cellStyle name="Normal 53 5 5" xfId="40597" xr:uid="{00000000-0005-0000-0000-0000969E0000}"/>
    <cellStyle name="Normal 53 5 6" xfId="40598" xr:uid="{00000000-0005-0000-0000-0000979E0000}"/>
    <cellStyle name="Normal 53 6" xfId="40599" xr:uid="{00000000-0005-0000-0000-0000989E0000}"/>
    <cellStyle name="Normal 53 6 2" xfId="40600" xr:uid="{00000000-0005-0000-0000-0000999E0000}"/>
    <cellStyle name="Normal 53 6 2 2" xfId="40601" xr:uid="{00000000-0005-0000-0000-00009A9E0000}"/>
    <cellStyle name="Normal 53 6 2 2 2" xfId="40602" xr:uid="{00000000-0005-0000-0000-00009B9E0000}"/>
    <cellStyle name="Normal 53 6 2 2 2 2" xfId="40603" xr:uid="{00000000-0005-0000-0000-00009C9E0000}"/>
    <cellStyle name="Normal 53 6 3" xfId="40604" xr:uid="{00000000-0005-0000-0000-00009D9E0000}"/>
    <cellStyle name="Normal 53 6 4" xfId="40605" xr:uid="{00000000-0005-0000-0000-00009E9E0000}"/>
    <cellStyle name="Normal 53 6 5" xfId="40606" xr:uid="{00000000-0005-0000-0000-00009F9E0000}"/>
    <cellStyle name="Normal 53 6 6" xfId="40607" xr:uid="{00000000-0005-0000-0000-0000A09E0000}"/>
    <cellStyle name="Normal 53 7" xfId="40608" xr:uid="{00000000-0005-0000-0000-0000A19E0000}"/>
    <cellStyle name="Normal 53 7 2" xfId="40609" xr:uid="{00000000-0005-0000-0000-0000A29E0000}"/>
    <cellStyle name="Normal 53 7 3" xfId="40610" xr:uid="{00000000-0005-0000-0000-0000A39E0000}"/>
    <cellStyle name="Normal 53 8" xfId="40611" xr:uid="{00000000-0005-0000-0000-0000A49E0000}"/>
    <cellStyle name="Normal 53 8 2" xfId="40612" xr:uid="{00000000-0005-0000-0000-0000A59E0000}"/>
    <cellStyle name="Normal 53 8 3" xfId="40613" xr:uid="{00000000-0005-0000-0000-0000A69E0000}"/>
    <cellStyle name="Normal 53 9" xfId="40614" xr:uid="{00000000-0005-0000-0000-0000A79E0000}"/>
    <cellStyle name="Normal 53 9 2" xfId="40615" xr:uid="{00000000-0005-0000-0000-0000A89E0000}"/>
    <cellStyle name="Normal 53 9 3" xfId="40616" xr:uid="{00000000-0005-0000-0000-0000A99E0000}"/>
    <cellStyle name="Normal 54" xfId="40617" xr:uid="{00000000-0005-0000-0000-0000AA9E0000}"/>
    <cellStyle name="Normal 54 10" xfId="40618" xr:uid="{00000000-0005-0000-0000-0000AB9E0000}"/>
    <cellStyle name="Normal 54 10 2" xfId="40619" xr:uid="{00000000-0005-0000-0000-0000AC9E0000}"/>
    <cellStyle name="Normal 54 10 3" xfId="40620" xr:uid="{00000000-0005-0000-0000-0000AD9E0000}"/>
    <cellStyle name="Normal 54 11" xfId="40621" xr:uid="{00000000-0005-0000-0000-0000AE9E0000}"/>
    <cellStyle name="Normal 54 12" xfId="40622" xr:uid="{00000000-0005-0000-0000-0000AF9E0000}"/>
    <cellStyle name="Normal 54 2" xfId="40623" xr:uid="{00000000-0005-0000-0000-0000B09E0000}"/>
    <cellStyle name="Normal 54 2 2" xfId="40624" xr:uid="{00000000-0005-0000-0000-0000B19E0000}"/>
    <cellStyle name="Normal 54 2 2 2" xfId="40625" xr:uid="{00000000-0005-0000-0000-0000B29E0000}"/>
    <cellStyle name="Normal 54 2 3" xfId="40626" xr:uid="{00000000-0005-0000-0000-0000B39E0000}"/>
    <cellStyle name="Normal 54 2 4" xfId="40627" xr:uid="{00000000-0005-0000-0000-0000B49E0000}"/>
    <cellStyle name="Normal 54 2 5" xfId="40628" xr:uid="{00000000-0005-0000-0000-0000B59E0000}"/>
    <cellStyle name="Normal 54 2 6" xfId="40629" xr:uid="{00000000-0005-0000-0000-0000B69E0000}"/>
    <cellStyle name="Normal 54 3" xfId="40630" xr:uid="{00000000-0005-0000-0000-0000B79E0000}"/>
    <cellStyle name="Normal 54 3 2" xfId="40631" xr:uid="{00000000-0005-0000-0000-0000B89E0000}"/>
    <cellStyle name="Normal 54 3 2 2" xfId="40632" xr:uid="{00000000-0005-0000-0000-0000B99E0000}"/>
    <cellStyle name="Normal 54 3 3" xfId="40633" xr:uid="{00000000-0005-0000-0000-0000BA9E0000}"/>
    <cellStyle name="Normal 54 3 4" xfId="40634" xr:uid="{00000000-0005-0000-0000-0000BB9E0000}"/>
    <cellStyle name="Normal 54 3 5" xfId="40635" xr:uid="{00000000-0005-0000-0000-0000BC9E0000}"/>
    <cellStyle name="Normal 54 3 6" xfId="40636" xr:uid="{00000000-0005-0000-0000-0000BD9E0000}"/>
    <cellStyle name="Normal 54 4" xfId="40637" xr:uid="{00000000-0005-0000-0000-0000BE9E0000}"/>
    <cellStyle name="Normal 54 4 2" xfId="40638" xr:uid="{00000000-0005-0000-0000-0000BF9E0000}"/>
    <cellStyle name="Normal 54 4 2 2" xfId="40639" xr:uid="{00000000-0005-0000-0000-0000C09E0000}"/>
    <cellStyle name="Normal 54 4 3" xfId="40640" xr:uid="{00000000-0005-0000-0000-0000C19E0000}"/>
    <cellStyle name="Normal 54 4 4" xfId="40641" xr:uid="{00000000-0005-0000-0000-0000C29E0000}"/>
    <cellStyle name="Normal 54 4 5" xfId="40642" xr:uid="{00000000-0005-0000-0000-0000C39E0000}"/>
    <cellStyle name="Normal 54 4 6" xfId="40643" xr:uid="{00000000-0005-0000-0000-0000C49E0000}"/>
    <cellStyle name="Normal 54 5" xfId="40644" xr:uid="{00000000-0005-0000-0000-0000C59E0000}"/>
    <cellStyle name="Normal 54 5 2" xfId="40645" xr:uid="{00000000-0005-0000-0000-0000C69E0000}"/>
    <cellStyle name="Normal 54 5 2 2" xfId="40646" xr:uid="{00000000-0005-0000-0000-0000C79E0000}"/>
    <cellStyle name="Normal 54 5 3" xfId="40647" xr:uid="{00000000-0005-0000-0000-0000C89E0000}"/>
    <cellStyle name="Normal 54 5 4" xfId="40648" xr:uid="{00000000-0005-0000-0000-0000C99E0000}"/>
    <cellStyle name="Normal 54 5 5" xfId="40649" xr:uid="{00000000-0005-0000-0000-0000CA9E0000}"/>
    <cellStyle name="Normal 54 5 6" xfId="40650" xr:uid="{00000000-0005-0000-0000-0000CB9E0000}"/>
    <cellStyle name="Normal 54 6" xfId="40651" xr:uid="{00000000-0005-0000-0000-0000CC9E0000}"/>
    <cellStyle name="Normal 54 6 2" xfId="40652" xr:uid="{00000000-0005-0000-0000-0000CD9E0000}"/>
    <cellStyle name="Normal 54 6 2 2" xfId="40653" xr:uid="{00000000-0005-0000-0000-0000CE9E0000}"/>
    <cellStyle name="Normal 54 6 2 2 2" xfId="40654" xr:uid="{00000000-0005-0000-0000-0000CF9E0000}"/>
    <cellStyle name="Normal 54 6 2 2 2 2" xfId="40655" xr:uid="{00000000-0005-0000-0000-0000D09E0000}"/>
    <cellStyle name="Normal 54 6 3" xfId="40656" xr:uid="{00000000-0005-0000-0000-0000D19E0000}"/>
    <cellStyle name="Normal 54 6 4" xfId="40657" xr:uid="{00000000-0005-0000-0000-0000D29E0000}"/>
    <cellStyle name="Normal 54 6 5" xfId="40658" xr:uid="{00000000-0005-0000-0000-0000D39E0000}"/>
    <cellStyle name="Normal 54 6 6" xfId="40659" xr:uid="{00000000-0005-0000-0000-0000D49E0000}"/>
    <cellStyle name="Normal 54 7" xfId="40660" xr:uid="{00000000-0005-0000-0000-0000D59E0000}"/>
    <cellStyle name="Normal 54 7 2" xfId="40661" xr:uid="{00000000-0005-0000-0000-0000D69E0000}"/>
    <cellStyle name="Normal 54 7 3" xfId="40662" xr:uid="{00000000-0005-0000-0000-0000D79E0000}"/>
    <cellStyle name="Normal 54 8" xfId="40663" xr:uid="{00000000-0005-0000-0000-0000D89E0000}"/>
    <cellStyle name="Normal 54 8 2" xfId="40664" xr:uid="{00000000-0005-0000-0000-0000D99E0000}"/>
    <cellStyle name="Normal 54 8 3" xfId="40665" xr:uid="{00000000-0005-0000-0000-0000DA9E0000}"/>
    <cellStyle name="Normal 54 9" xfId="40666" xr:uid="{00000000-0005-0000-0000-0000DB9E0000}"/>
    <cellStyle name="Normal 54 9 2" xfId="40667" xr:uid="{00000000-0005-0000-0000-0000DC9E0000}"/>
    <cellStyle name="Normal 54 9 3" xfId="40668" xr:uid="{00000000-0005-0000-0000-0000DD9E0000}"/>
    <cellStyle name="Normal 55" xfId="40669" xr:uid="{00000000-0005-0000-0000-0000DE9E0000}"/>
    <cellStyle name="Normal 55 10" xfId="40670" xr:uid="{00000000-0005-0000-0000-0000DF9E0000}"/>
    <cellStyle name="Normal 55 10 2" xfId="40671" xr:uid="{00000000-0005-0000-0000-0000E09E0000}"/>
    <cellStyle name="Normal 55 10 3" xfId="40672" xr:uid="{00000000-0005-0000-0000-0000E19E0000}"/>
    <cellStyle name="Normal 55 11" xfId="40673" xr:uid="{00000000-0005-0000-0000-0000E29E0000}"/>
    <cellStyle name="Normal 55 12" xfId="40674" xr:uid="{00000000-0005-0000-0000-0000E39E0000}"/>
    <cellStyle name="Normal 55 13" xfId="40675" xr:uid="{00000000-0005-0000-0000-0000E49E0000}"/>
    <cellStyle name="Normal 55 14" xfId="40676" xr:uid="{00000000-0005-0000-0000-0000E59E0000}"/>
    <cellStyle name="Normal 55 15" xfId="40677" xr:uid="{00000000-0005-0000-0000-0000E69E0000}"/>
    <cellStyle name="Normal 55 2" xfId="40678" xr:uid="{00000000-0005-0000-0000-0000E79E0000}"/>
    <cellStyle name="Normal 55 2 2" xfId="40679" xr:uid="{00000000-0005-0000-0000-0000E89E0000}"/>
    <cellStyle name="Normal 55 2 2 2" xfId="40680" xr:uid="{00000000-0005-0000-0000-0000E99E0000}"/>
    <cellStyle name="Normal 55 2 3" xfId="40681" xr:uid="{00000000-0005-0000-0000-0000EA9E0000}"/>
    <cellStyle name="Normal 55 2 4" xfId="40682" xr:uid="{00000000-0005-0000-0000-0000EB9E0000}"/>
    <cellStyle name="Normal 55 2 5" xfId="40683" xr:uid="{00000000-0005-0000-0000-0000EC9E0000}"/>
    <cellStyle name="Normal 55 2 6" xfId="40684" xr:uid="{00000000-0005-0000-0000-0000ED9E0000}"/>
    <cellStyle name="Normal 55 3" xfId="40685" xr:uid="{00000000-0005-0000-0000-0000EE9E0000}"/>
    <cellStyle name="Normal 55 3 2" xfId="40686" xr:uid="{00000000-0005-0000-0000-0000EF9E0000}"/>
    <cellStyle name="Normal 55 3 2 2" xfId="40687" xr:uid="{00000000-0005-0000-0000-0000F09E0000}"/>
    <cellStyle name="Normal 55 3 3" xfId="40688" xr:uid="{00000000-0005-0000-0000-0000F19E0000}"/>
    <cellStyle name="Normal 55 3 4" xfId="40689" xr:uid="{00000000-0005-0000-0000-0000F29E0000}"/>
    <cellStyle name="Normal 55 3 5" xfId="40690" xr:uid="{00000000-0005-0000-0000-0000F39E0000}"/>
    <cellStyle name="Normal 55 3 6" xfId="40691" xr:uid="{00000000-0005-0000-0000-0000F49E0000}"/>
    <cellStyle name="Normal 55 4" xfId="40692" xr:uid="{00000000-0005-0000-0000-0000F59E0000}"/>
    <cellStyle name="Normal 55 4 2" xfId="40693" xr:uid="{00000000-0005-0000-0000-0000F69E0000}"/>
    <cellStyle name="Normal 55 4 2 2" xfId="40694" xr:uid="{00000000-0005-0000-0000-0000F79E0000}"/>
    <cellStyle name="Normal 55 4 3" xfId="40695" xr:uid="{00000000-0005-0000-0000-0000F89E0000}"/>
    <cellStyle name="Normal 55 4 4" xfId="40696" xr:uid="{00000000-0005-0000-0000-0000F99E0000}"/>
    <cellStyle name="Normal 55 4 5" xfId="40697" xr:uid="{00000000-0005-0000-0000-0000FA9E0000}"/>
    <cellStyle name="Normal 55 4 6" xfId="40698" xr:uid="{00000000-0005-0000-0000-0000FB9E0000}"/>
    <cellStyle name="Normal 55 5" xfId="40699" xr:uid="{00000000-0005-0000-0000-0000FC9E0000}"/>
    <cellStyle name="Normal 55 5 2" xfId="40700" xr:uid="{00000000-0005-0000-0000-0000FD9E0000}"/>
    <cellStyle name="Normal 55 5 2 2" xfId="40701" xr:uid="{00000000-0005-0000-0000-0000FE9E0000}"/>
    <cellStyle name="Normal 55 5 3" xfId="40702" xr:uid="{00000000-0005-0000-0000-0000FF9E0000}"/>
    <cellStyle name="Normal 55 5 4" xfId="40703" xr:uid="{00000000-0005-0000-0000-0000009F0000}"/>
    <cellStyle name="Normal 55 5 5" xfId="40704" xr:uid="{00000000-0005-0000-0000-0000019F0000}"/>
    <cellStyle name="Normal 55 5 6" xfId="40705" xr:uid="{00000000-0005-0000-0000-0000029F0000}"/>
    <cellStyle name="Normal 55 6" xfId="40706" xr:uid="{00000000-0005-0000-0000-0000039F0000}"/>
    <cellStyle name="Normal 55 6 2" xfId="40707" xr:uid="{00000000-0005-0000-0000-0000049F0000}"/>
    <cellStyle name="Normal 55 6 2 2" xfId="40708" xr:uid="{00000000-0005-0000-0000-0000059F0000}"/>
    <cellStyle name="Normal 55 6 2 2 2" xfId="40709" xr:uid="{00000000-0005-0000-0000-0000069F0000}"/>
    <cellStyle name="Normal 55 6 2 2 2 2" xfId="40710" xr:uid="{00000000-0005-0000-0000-0000079F0000}"/>
    <cellStyle name="Normal 55 6 2 3" xfId="40711" xr:uid="{00000000-0005-0000-0000-0000089F0000}"/>
    <cellStyle name="Normal 55 6 2 4" xfId="40712" xr:uid="{00000000-0005-0000-0000-0000099F0000}"/>
    <cellStyle name="Normal 55 6 3" xfId="40713" xr:uid="{00000000-0005-0000-0000-00000A9F0000}"/>
    <cellStyle name="Normal 55 6 4" xfId="40714" xr:uid="{00000000-0005-0000-0000-00000B9F0000}"/>
    <cellStyle name="Normal 55 6 5" xfId="40715" xr:uid="{00000000-0005-0000-0000-00000C9F0000}"/>
    <cellStyle name="Normal 55 6 6" xfId="40716" xr:uid="{00000000-0005-0000-0000-00000D9F0000}"/>
    <cellStyle name="Normal 55 6 7" xfId="40717" xr:uid="{00000000-0005-0000-0000-00000E9F0000}"/>
    <cellStyle name="Normal 55 7" xfId="40718" xr:uid="{00000000-0005-0000-0000-00000F9F0000}"/>
    <cellStyle name="Normal 55 7 2" xfId="40719" xr:uid="{00000000-0005-0000-0000-0000109F0000}"/>
    <cellStyle name="Normal 55 7 2 2" xfId="40720" xr:uid="{00000000-0005-0000-0000-0000119F0000}"/>
    <cellStyle name="Normal 55 7 2 2 2" xfId="40721" xr:uid="{00000000-0005-0000-0000-0000129F0000}"/>
    <cellStyle name="Normal 55 7 2 2 2 2" xfId="40722" xr:uid="{00000000-0005-0000-0000-0000139F0000}"/>
    <cellStyle name="Normal 55 7 3" xfId="40723" xr:uid="{00000000-0005-0000-0000-0000149F0000}"/>
    <cellStyle name="Normal 55 7 4" xfId="40724" xr:uid="{00000000-0005-0000-0000-0000159F0000}"/>
    <cellStyle name="Normal 55 7 5" xfId="40725" xr:uid="{00000000-0005-0000-0000-0000169F0000}"/>
    <cellStyle name="Normal 55 7 6" xfId="40726" xr:uid="{00000000-0005-0000-0000-0000179F0000}"/>
    <cellStyle name="Normal 55 8" xfId="40727" xr:uid="{00000000-0005-0000-0000-0000189F0000}"/>
    <cellStyle name="Normal 55 8 2" xfId="40728" xr:uid="{00000000-0005-0000-0000-0000199F0000}"/>
    <cellStyle name="Normal 55 8 3" xfId="40729" xr:uid="{00000000-0005-0000-0000-00001A9F0000}"/>
    <cellStyle name="Normal 55 9" xfId="40730" xr:uid="{00000000-0005-0000-0000-00001B9F0000}"/>
    <cellStyle name="Normal 55 9 2" xfId="40731" xr:uid="{00000000-0005-0000-0000-00001C9F0000}"/>
    <cellStyle name="Normal 55 9 3" xfId="40732" xr:uid="{00000000-0005-0000-0000-00001D9F0000}"/>
    <cellStyle name="Normal 56" xfId="40733" xr:uid="{00000000-0005-0000-0000-00001E9F0000}"/>
    <cellStyle name="Normal 56 10" xfId="40734" xr:uid="{00000000-0005-0000-0000-00001F9F0000}"/>
    <cellStyle name="Normal 56 10 2" xfId="40735" xr:uid="{00000000-0005-0000-0000-0000209F0000}"/>
    <cellStyle name="Normal 56 10 3" xfId="40736" xr:uid="{00000000-0005-0000-0000-0000219F0000}"/>
    <cellStyle name="Normal 56 11" xfId="40737" xr:uid="{00000000-0005-0000-0000-0000229F0000}"/>
    <cellStyle name="Normal 56 12" xfId="40738" xr:uid="{00000000-0005-0000-0000-0000239F0000}"/>
    <cellStyle name="Normal 56 2" xfId="40739" xr:uid="{00000000-0005-0000-0000-0000249F0000}"/>
    <cellStyle name="Normal 56 2 2" xfId="40740" xr:uid="{00000000-0005-0000-0000-0000259F0000}"/>
    <cellStyle name="Normal 56 2 2 2" xfId="40741" xr:uid="{00000000-0005-0000-0000-0000269F0000}"/>
    <cellStyle name="Normal 56 2 3" xfId="40742" xr:uid="{00000000-0005-0000-0000-0000279F0000}"/>
    <cellStyle name="Normal 56 2 4" xfId="40743" xr:uid="{00000000-0005-0000-0000-0000289F0000}"/>
    <cellStyle name="Normal 56 2 5" xfId="40744" xr:uid="{00000000-0005-0000-0000-0000299F0000}"/>
    <cellStyle name="Normal 56 2 6" xfId="40745" xr:uid="{00000000-0005-0000-0000-00002A9F0000}"/>
    <cellStyle name="Normal 56 3" xfId="40746" xr:uid="{00000000-0005-0000-0000-00002B9F0000}"/>
    <cellStyle name="Normal 56 3 2" xfId="40747" xr:uid="{00000000-0005-0000-0000-00002C9F0000}"/>
    <cellStyle name="Normal 56 3 2 2" xfId="40748" xr:uid="{00000000-0005-0000-0000-00002D9F0000}"/>
    <cellStyle name="Normal 56 3 3" xfId="40749" xr:uid="{00000000-0005-0000-0000-00002E9F0000}"/>
    <cellStyle name="Normal 56 3 4" xfId="40750" xr:uid="{00000000-0005-0000-0000-00002F9F0000}"/>
    <cellStyle name="Normal 56 3 5" xfId="40751" xr:uid="{00000000-0005-0000-0000-0000309F0000}"/>
    <cellStyle name="Normal 56 3 6" xfId="40752" xr:uid="{00000000-0005-0000-0000-0000319F0000}"/>
    <cellStyle name="Normal 56 4" xfId="40753" xr:uid="{00000000-0005-0000-0000-0000329F0000}"/>
    <cellStyle name="Normal 56 4 2" xfId="40754" xr:uid="{00000000-0005-0000-0000-0000339F0000}"/>
    <cellStyle name="Normal 56 4 2 2" xfId="40755" xr:uid="{00000000-0005-0000-0000-0000349F0000}"/>
    <cellStyle name="Normal 56 4 3" xfId="40756" xr:uid="{00000000-0005-0000-0000-0000359F0000}"/>
    <cellStyle name="Normal 56 4 4" xfId="40757" xr:uid="{00000000-0005-0000-0000-0000369F0000}"/>
    <cellStyle name="Normal 56 4 5" xfId="40758" xr:uid="{00000000-0005-0000-0000-0000379F0000}"/>
    <cellStyle name="Normal 56 4 6" xfId="40759" xr:uid="{00000000-0005-0000-0000-0000389F0000}"/>
    <cellStyle name="Normal 56 5" xfId="40760" xr:uid="{00000000-0005-0000-0000-0000399F0000}"/>
    <cellStyle name="Normal 56 5 2" xfId="40761" xr:uid="{00000000-0005-0000-0000-00003A9F0000}"/>
    <cellStyle name="Normal 56 5 2 2" xfId="40762" xr:uid="{00000000-0005-0000-0000-00003B9F0000}"/>
    <cellStyle name="Normal 56 5 3" xfId="40763" xr:uid="{00000000-0005-0000-0000-00003C9F0000}"/>
    <cellStyle name="Normal 56 5 4" xfId="40764" xr:uid="{00000000-0005-0000-0000-00003D9F0000}"/>
    <cellStyle name="Normal 56 5 5" xfId="40765" xr:uid="{00000000-0005-0000-0000-00003E9F0000}"/>
    <cellStyle name="Normal 56 5 6" xfId="40766" xr:uid="{00000000-0005-0000-0000-00003F9F0000}"/>
    <cellStyle name="Normal 56 6" xfId="40767" xr:uid="{00000000-0005-0000-0000-0000409F0000}"/>
    <cellStyle name="Normal 56 6 2" xfId="40768" xr:uid="{00000000-0005-0000-0000-0000419F0000}"/>
    <cellStyle name="Normal 56 6 2 2" xfId="40769" xr:uid="{00000000-0005-0000-0000-0000429F0000}"/>
    <cellStyle name="Normal 56 6 2 2 2" xfId="40770" xr:uid="{00000000-0005-0000-0000-0000439F0000}"/>
    <cellStyle name="Normal 56 6 2 2 2 2" xfId="40771" xr:uid="{00000000-0005-0000-0000-0000449F0000}"/>
    <cellStyle name="Normal 56 6 3" xfId="40772" xr:uid="{00000000-0005-0000-0000-0000459F0000}"/>
    <cellStyle name="Normal 56 6 4" xfId="40773" xr:uid="{00000000-0005-0000-0000-0000469F0000}"/>
    <cellStyle name="Normal 56 6 5" xfId="40774" xr:uid="{00000000-0005-0000-0000-0000479F0000}"/>
    <cellStyle name="Normal 56 6 6" xfId="40775" xr:uid="{00000000-0005-0000-0000-0000489F0000}"/>
    <cellStyle name="Normal 56 7" xfId="40776" xr:uid="{00000000-0005-0000-0000-0000499F0000}"/>
    <cellStyle name="Normal 56 7 2" xfId="40777" xr:uid="{00000000-0005-0000-0000-00004A9F0000}"/>
    <cellStyle name="Normal 56 7 3" xfId="40778" xr:uid="{00000000-0005-0000-0000-00004B9F0000}"/>
    <cellStyle name="Normal 56 8" xfId="40779" xr:uid="{00000000-0005-0000-0000-00004C9F0000}"/>
    <cellStyle name="Normal 56 8 2" xfId="40780" xr:uid="{00000000-0005-0000-0000-00004D9F0000}"/>
    <cellStyle name="Normal 56 8 3" xfId="40781" xr:uid="{00000000-0005-0000-0000-00004E9F0000}"/>
    <cellStyle name="Normal 56 9" xfId="40782" xr:uid="{00000000-0005-0000-0000-00004F9F0000}"/>
    <cellStyle name="Normal 56 9 2" xfId="40783" xr:uid="{00000000-0005-0000-0000-0000509F0000}"/>
    <cellStyle name="Normal 56 9 3" xfId="40784" xr:uid="{00000000-0005-0000-0000-0000519F0000}"/>
    <cellStyle name="Normal 57" xfId="40785" xr:uid="{00000000-0005-0000-0000-0000529F0000}"/>
    <cellStyle name="Normal 57 10" xfId="40786" xr:uid="{00000000-0005-0000-0000-0000539F0000}"/>
    <cellStyle name="Normal 57 10 2" xfId="40787" xr:uid="{00000000-0005-0000-0000-0000549F0000}"/>
    <cellStyle name="Normal 57 10 3" xfId="40788" xr:uid="{00000000-0005-0000-0000-0000559F0000}"/>
    <cellStyle name="Normal 57 11" xfId="40789" xr:uid="{00000000-0005-0000-0000-0000569F0000}"/>
    <cellStyle name="Normal 57 12" xfId="40790" xr:uid="{00000000-0005-0000-0000-0000579F0000}"/>
    <cellStyle name="Normal 57 2" xfId="40791" xr:uid="{00000000-0005-0000-0000-0000589F0000}"/>
    <cellStyle name="Normal 57 2 2" xfId="40792" xr:uid="{00000000-0005-0000-0000-0000599F0000}"/>
    <cellStyle name="Normal 57 2 2 2" xfId="40793" xr:uid="{00000000-0005-0000-0000-00005A9F0000}"/>
    <cellStyle name="Normal 57 2 3" xfId="40794" xr:uid="{00000000-0005-0000-0000-00005B9F0000}"/>
    <cellStyle name="Normal 57 2 4" xfId="40795" xr:uid="{00000000-0005-0000-0000-00005C9F0000}"/>
    <cellStyle name="Normal 57 2 5" xfId="40796" xr:uid="{00000000-0005-0000-0000-00005D9F0000}"/>
    <cellStyle name="Normal 57 2 6" xfId="40797" xr:uid="{00000000-0005-0000-0000-00005E9F0000}"/>
    <cellStyle name="Normal 57 3" xfId="40798" xr:uid="{00000000-0005-0000-0000-00005F9F0000}"/>
    <cellStyle name="Normal 57 3 2" xfId="40799" xr:uid="{00000000-0005-0000-0000-0000609F0000}"/>
    <cellStyle name="Normal 57 3 2 2" xfId="40800" xr:uid="{00000000-0005-0000-0000-0000619F0000}"/>
    <cellStyle name="Normal 57 3 3" xfId="40801" xr:uid="{00000000-0005-0000-0000-0000629F0000}"/>
    <cellStyle name="Normal 57 3 4" xfId="40802" xr:uid="{00000000-0005-0000-0000-0000639F0000}"/>
    <cellStyle name="Normal 57 3 5" xfId="40803" xr:uid="{00000000-0005-0000-0000-0000649F0000}"/>
    <cellStyle name="Normal 57 3 6" xfId="40804" xr:uid="{00000000-0005-0000-0000-0000659F0000}"/>
    <cellStyle name="Normal 57 4" xfId="40805" xr:uid="{00000000-0005-0000-0000-0000669F0000}"/>
    <cellStyle name="Normal 57 4 2" xfId="40806" xr:uid="{00000000-0005-0000-0000-0000679F0000}"/>
    <cellStyle name="Normal 57 4 2 2" xfId="40807" xr:uid="{00000000-0005-0000-0000-0000689F0000}"/>
    <cellStyle name="Normal 57 4 3" xfId="40808" xr:uid="{00000000-0005-0000-0000-0000699F0000}"/>
    <cellStyle name="Normal 57 4 4" xfId="40809" xr:uid="{00000000-0005-0000-0000-00006A9F0000}"/>
    <cellStyle name="Normal 57 4 5" xfId="40810" xr:uid="{00000000-0005-0000-0000-00006B9F0000}"/>
    <cellStyle name="Normal 57 4 6" xfId="40811" xr:uid="{00000000-0005-0000-0000-00006C9F0000}"/>
    <cellStyle name="Normal 57 5" xfId="40812" xr:uid="{00000000-0005-0000-0000-00006D9F0000}"/>
    <cellStyle name="Normal 57 5 2" xfId="40813" xr:uid="{00000000-0005-0000-0000-00006E9F0000}"/>
    <cellStyle name="Normal 57 5 2 2" xfId="40814" xr:uid="{00000000-0005-0000-0000-00006F9F0000}"/>
    <cellStyle name="Normal 57 5 3" xfId="40815" xr:uid="{00000000-0005-0000-0000-0000709F0000}"/>
    <cellStyle name="Normal 57 5 4" xfId="40816" xr:uid="{00000000-0005-0000-0000-0000719F0000}"/>
    <cellStyle name="Normal 57 5 5" xfId="40817" xr:uid="{00000000-0005-0000-0000-0000729F0000}"/>
    <cellStyle name="Normal 57 5 6" xfId="40818" xr:uid="{00000000-0005-0000-0000-0000739F0000}"/>
    <cellStyle name="Normal 57 6" xfId="40819" xr:uid="{00000000-0005-0000-0000-0000749F0000}"/>
    <cellStyle name="Normal 57 6 2" xfId="40820" xr:uid="{00000000-0005-0000-0000-0000759F0000}"/>
    <cellStyle name="Normal 57 6 2 2" xfId="40821" xr:uid="{00000000-0005-0000-0000-0000769F0000}"/>
    <cellStyle name="Normal 57 6 2 2 2" xfId="40822" xr:uid="{00000000-0005-0000-0000-0000779F0000}"/>
    <cellStyle name="Normal 57 6 2 2 2 2" xfId="40823" xr:uid="{00000000-0005-0000-0000-0000789F0000}"/>
    <cellStyle name="Normal 57 6 3" xfId="40824" xr:uid="{00000000-0005-0000-0000-0000799F0000}"/>
    <cellStyle name="Normal 57 6 4" xfId="40825" xr:uid="{00000000-0005-0000-0000-00007A9F0000}"/>
    <cellStyle name="Normal 57 6 5" xfId="40826" xr:uid="{00000000-0005-0000-0000-00007B9F0000}"/>
    <cellStyle name="Normal 57 6 6" xfId="40827" xr:uid="{00000000-0005-0000-0000-00007C9F0000}"/>
    <cellStyle name="Normal 57 7" xfId="40828" xr:uid="{00000000-0005-0000-0000-00007D9F0000}"/>
    <cellStyle name="Normal 57 7 2" xfId="40829" xr:uid="{00000000-0005-0000-0000-00007E9F0000}"/>
    <cellStyle name="Normal 57 7 3" xfId="40830" xr:uid="{00000000-0005-0000-0000-00007F9F0000}"/>
    <cellStyle name="Normal 57 8" xfId="40831" xr:uid="{00000000-0005-0000-0000-0000809F0000}"/>
    <cellStyle name="Normal 57 8 2" xfId="40832" xr:uid="{00000000-0005-0000-0000-0000819F0000}"/>
    <cellStyle name="Normal 57 8 3" xfId="40833" xr:uid="{00000000-0005-0000-0000-0000829F0000}"/>
    <cellStyle name="Normal 57 9" xfId="40834" xr:uid="{00000000-0005-0000-0000-0000839F0000}"/>
    <cellStyle name="Normal 57 9 2" xfId="40835" xr:uid="{00000000-0005-0000-0000-0000849F0000}"/>
    <cellStyle name="Normal 57 9 3" xfId="40836" xr:uid="{00000000-0005-0000-0000-0000859F0000}"/>
    <cellStyle name="Normal 58" xfId="40837" xr:uid="{00000000-0005-0000-0000-0000869F0000}"/>
    <cellStyle name="Normal 58 10" xfId="40838" xr:uid="{00000000-0005-0000-0000-0000879F0000}"/>
    <cellStyle name="Normal 58 10 2" xfId="40839" xr:uid="{00000000-0005-0000-0000-0000889F0000}"/>
    <cellStyle name="Normal 58 10 3" xfId="40840" xr:uid="{00000000-0005-0000-0000-0000899F0000}"/>
    <cellStyle name="Normal 58 11" xfId="40841" xr:uid="{00000000-0005-0000-0000-00008A9F0000}"/>
    <cellStyle name="Normal 58 12" xfId="40842" xr:uid="{00000000-0005-0000-0000-00008B9F0000}"/>
    <cellStyle name="Normal 58 13" xfId="40843" xr:uid="{00000000-0005-0000-0000-00008C9F0000}"/>
    <cellStyle name="Normal 58 14" xfId="40844" xr:uid="{00000000-0005-0000-0000-00008D9F0000}"/>
    <cellStyle name="Normal 58 15" xfId="40845" xr:uid="{00000000-0005-0000-0000-00008E9F0000}"/>
    <cellStyle name="Normal 58 2" xfId="40846" xr:uid="{00000000-0005-0000-0000-00008F9F0000}"/>
    <cellStyle name="Normal 58 2 2" xfId="40847" xr:uid="{00000000-0005-0000-0000-0000909F0000}"/>
    <cellStyle name="Normal 58 2 2 2" xfId="40848" xr:uid="{00000000-0005-0000-0000-0000919F0000}"/>
    <cellStyle name="Normal 58 2 3" xfId="40849" xr:uid="{00000000-0005-0000-0000-0000929F0000}"/>
    <cellStyle name="Normal 58 2 4" xfId="40850" xr:uid="{00000000-0005-0000-0000-0000939F0000}"/>
    <cellStyle name="Normal 58 2 5" xfId="40851" xr:uid="{00000000-0005-0000-0000-0000949F0000}"/>
    <cellStyle name="Normal 58 2 6" xfId="40852" xr:uid="{00000000-0005-0000-0000-0000959F0000}"/>
    <cellStyle name="Normal 58 3" xfId="40853" xr:uid="{00000000-0005-0000-0000-0000969F0000}"/>
    <cellStyle name="Normal 58 3 2" xfId="40854" xr:uid="{00000000-0005-0000-0000-0000979F0000}"/>
    <cellStyle name="Normal 58 3 2 2" xfId="40855" xr:uid="{00000000-0005-0000-0000-0000989F0000}"/>
    <cellStyle name="Normal 58 3 3" xfId="40856" xr:uid="{00000000-0005-0000-0000-0000999F0000}"/>
    <cellStyle name="Normal 58 3 4" xfId="40857" xr:uid="{00000000-0005-0000-0000-00009A9F0000}"/>
    <cellStyle name="Normal 58 3 5" xfId="40858" xr:uid="{00000000-0005-0000-0000-00009B9F0000}"/>
    <cellStyle name="Normal 58 3 6" xfId="40859" xr:uid="{00000000-0005-0000-0000-00009C9F0000}"/>
    <cellStyle name="Normal 58 4" xfId="40860" xr:uid="{00000000-0005-0000-0000-00009D9F0000}"/>
    <cellStyle name="Normal 58 4 2" xfId="40861" xr:uid="{00000000-0005-0000-0000-00009E9F0000}"/>
    <cellStyle name="Normal 58 4 2 2" xfId="40862" xr:uid="{00000000-0005-0000-0000-00009F9F0000}"/>
    <cellStyle name="Normal 58 4 3" xfId="40863" xr:uid="{00000000-0005-0000-0000-0000A09F0000}"/>
    <cellStyle name="Normal 58 4 4" xfId="40864" xr:uid="{00000000-0005-0000-0000-0000A19F0000}"/>
    <cellStyle name="Normal 58 4 5" xfId="40865" xr:uid="{00000000-0005-0000-0000-0000A29F0000}"/>
    <cellStyle name="Normal 58 4 6" xfId="40866" xr:uid="{00000000-0005-0000-0000-0000A39F0000}"/>
    <cellStyle name="Normal 58 5" xfId="40867" xr:uid="{00000000-0005-0000-0000-0000A49F0000}"/>
    <cellStyle name="Normal 58 5 2" xfId="40868" xr:uid="{00000000-0005-0000-0000-0000A59F0000}"/>
    <cellStyle name="Normal 58 5 2 2" xfId="40869" xr:uid="{00000000-0005-0000-0000-0000A69F0000}"/>
    <cellStyle name="Normal 58 5 3" xfId="40870" xr:uid="{00000000-0005-0000-0000-0000A79F0000}"/>
    <cellStyle name="Normal 58 5 4" xfId="40871" xr:uid="{00000000-0005-0000-0000-0000A89F0000}"/>
    <cellStyle name="Normal 58 5 5" xfId="40872" xr:uid="{00000000-0005-0000-0000-0000A99F0000}"/>
    <cellStyle name="Normal 58 5 6" xfId="40873" xr:uid="{00000000-0005-0000-0000-0000AA9F0000}"/>
    <cellStyle name="Normal 58 6" xfId="40874" xr:uid="{00000000-0005-0000-0000-0000AB9F0000}"/>
    <cellStyle name="Normal 58 6 2" xfId="40875" xr:uid="{00000000-0005-0000-0000-0000AC9F0000}"/>
    <cellStyle name="Normal 58 6 2 2" xfId="40876" xr:uid="{00000000-0005-0000-0000-0000AD9F0000}"/>
    <cellStyle name="Normal 58 6 2 2 2" xfId="40877" xr:uid="{00000000-0005-0000-0000-0000AE9F0000}"/>
    <cellStyle name="Normal 58 6 2 2 2 2" xfId="40878" xr:uid="{00000000-0005-0000-0000-0000AF9F0000}"/>
    <cellStyle name="Normal 58 6 2 3" xfId="40879" xr:uid="{00000000-0005-0000-0000-0000B09F0000}"/>
    <cellStyle name="Normal 58 6 2 4" xfId="40880" xr:uid="{00000000-0005-0000-0000-0000B19F0000}"/>
    <cellStyle name="Normal 58 6 3" xfId="40881" xr:uid="{00000000-0005-0000-0000-0000B29F0000}"/>
    <cellStyle name="Normal 58 6 4" xfId="40882" xr:uid="{00000000-0005-0000-0000-0000B39F0000}"/>
    <cellStyle name="Normal 58 6 5" xfId="40883" xr:uid="{00000000-0005-0000-0000-0000B49F0000}"/>
    <cellStyle name="Normal 58 6 6" xfId="40884" xr:uid="{00000000-0005-0000-0000-0000B59F0000}"/>
    <cellStyle name="Normal 58 6 7" xfId="40885" xr:uid="{00000000-0005-0000-0000-0000B69F0000}"/>
    <cellStyle name="Normal 58 7" xfId="40886" xr:uid="{00000000-0005-0000-0000-0000B79F0000}"/>
    <cellStyle name="Normal 58 7 2" xfId="40887" xr:uid="{00000000-0005-0000-0000-0000B89F0000}"/>
    <cellStyle name="Normal 58 7 2 2" xfId="40888" xr:uid="{00000000-0005-0000-0000-0000B99F0000}"/>
    <cellStyle name="Normal 58 7 2 2 2" xfId="40889" xr:uid="{00000000-0005-0000-0000-0000BA9F0000}"/>
    <cellStyle name="Normal 58 7 2 2 2 2" xfId="40890" xr:uid="{00000000-0005-0000-0000-0000BB9F0000}"/>
    <cellStyle name="Normal 58 7 3" xfId="40891" xr:uid="{00000000-0005-0000-0000-0000BC9F0000}"/>
    <cellStyle name="Normal 58 7 4" xfId="40892" xr:uid="{00000000-0005-0000-0000-0000BD9F0000}"/>
    <cellStyle name="Normal 58 7 5" xfId="40893" xr:uid="{00000000-0005-0000-0000-0000BE9F0000}"/>
    <cellStyle name="Normal 58 7 6" xfId="40894" xr:uid="{00000000-0005-0000-0000-0000BF9F0000}"/>
    <cellStyle name="Normal 58 8" xfId="40895" xr:uid="{00000000-0005-0000-0000-0000C09F0000}"/>
    <cellStyle name="Normal 58 8 2" xfId="40896" xr:uid="{00000000-0005-0000-0000-0000C19F0000}"/>
    <cellStyle name="Normal 58 8 3" xfId="40897" xr:uid="{00000000-0005-0000-0000-0000C29F0000}"/>
    <cellStyle name="Normal 58 9" xfId="40898" xr:uid="{00000000-0005-0000-0000-0000C39F0000}"/>
    <cellStyle name="Normal 58 9 2" xfId="40899" xr:uid="{00000000-0005-0000-0000-0000C49F0000}"/>
    <cellStyle name="Normal 58 9 3" xfId="40900" xr:uid="{00000000-0005-0000-0000-0000C59F0000}"/>
    <cellStyle name="Normal 59" xfId="40901" xr:uid="{00000000-0005-0000-0000-0000C69F0000}"/>
    <cellStyle name="Normal 59 10" xfId="40902" xr:uid="{00000000-0005-0000-0000-0000C79F0000}"/>
    <cellStyle name="Normal 59 10 2" xfId="40903" xr:uid="{00000000-0005-0000-0000-0000C89F0000}"/>
    <cellStyle name="Normal 59 10 3" xfId="40904" xr:uid="{00000000-0005-0000-0000-0000C99F0000}"/>
    <cellStyle name="Normal 59 11" xfId="40905" xr:uid="{00000000-0005-0000-0000-0000CA9F0000}"/>
    <cellStyle name="Normal 59 12" xfId="40906" xr:uid="{00000000-0005-0000-0000-0000CB9F0000}"/>
    <cellStyle name="Normal 59 2" xfId="40907" xr:uid="{00000000-0005-0000-0000-0000CC9F0000}"/>
    <cellStyle name="Normal 59 2 2" xfId="40908" xr:uid="{00000000-0005-0000-0000-0000CD9F0000}"/>
    <cellStyle name="Normal 59 2 2 2" xfId="40909" xr:uid="{00000000-0005-0000-0000-0000CE9F0000}"/>
    <cellStyle name="Normal 59 2 3" xfId="40910" xr:uid="{00000000-0005-0000-0000-0000CF9F0000}"/>
    <cellStyle name="Normal 59 2 4" xfId="40911" xr:uid="{00000000-0005-0000-0000-0000D09F0000}"/>
    <cellStyle name="Normal 59 2 5" xfId="40912" xr:uid="{00000000-0005-0000-0000-0000D19F0000}"/>
    <cellStyle name="Normal 59 2 6" xfId="40913" xr:uid="{00000000-0005-0000-0000-0000D29F0000}"/>
    <cellStyle name="Normal 59 3" xfId="40914" xr:uid="{00000000-0005-0000-0000-0000D39F0000}"/>
    <cellStyle name="Normal 59 3 2" xfId="40915" xr:uid="{00000000-0005-0000-0000-0000D49F0000}"/>
    <cellStyle name="Normal 59 3 2 2" xfId="40916" xr:uid="{00000000-0005-0000-0000-0000D59F0000}"/>
    <cellStyle name="Normal 59 3 3" xfId="40917" xr:uid="{00000000-0005-0000-0000-0000D69F0000}"/>
    <cellStyle name="Normal 59 3 4" xfId="40918" xr:uid="{00000000-0005-0000-0000-0000D79F0000}"/>
    <cellStyle name="Normal 59 3 5" xfId="40919" xr:uid="{00000000-0005-0000-0000-0000D89F0000}"/>
    <cellStyle name="Normal 59 3 6" xfId="40920" xr:uid="{00000000-0005-0000-0000-0000D99F0000}"/>
    <cellStyle name="Normal 59 4" xfId="40921" xr:uid="{00000000-0005-0000-0000-0000DA9F0000}"/>
    <cellStyle name="Normal 59 4 2" xfId="40922" xr:uid="{00000000-0005-0000-0000-0000DB9F0000}"/>
    <cellStyle name="Normal 59 4 2 2" xfId="40923" xr:uid="{00000000-0005-0000-0000-0000DC9F0000}"/>
    <cellStyle name="Normal 59 4 3" xfId="40924" xr:uid="{00000000-0005-0000-0000-0000DD9F0000}"/>
    <cellStyle name="Normal 59 4 4" xfId="40925" xr:uid="{00000000-0005-0000-0000-0000DE9F0000}"/>
    <cellStyle name="Normal 59 4 5" xfId="40926" xr:uid="{00000000-0005-0000-0000-0000DF9F0000}"/>
    <cellStyle name="Normal 59 4 6" xfId="40927" xr:uid="{00000000-0005-0000-0000-0000E09F0000}"/>
    <cellStyle name="Normal 59 5" xfId="40928" xr:uid="{00000000-0005-0000-0000-0000E19F0000}"/>
    <cellStyle name="Normal 59 5 2" xfId="40929" xr:uid="{00000000-0005-0000-0000-0000E29F0000}"/>
    <cellStyle name="Normal 59 5 2 2" xfId="40930" xr:uid="{00000000-0005-0000-0000-0000E39F0000}"/>
    <cellStyle name="Normal 59 5 3" xfId="40931" xr:uid="{00000000-0005-0000-0000-0000E49F0000}"/>
    <cellStyle name="Normal 59 5 4" xfId="40932" xr:uid="{00000000-0005-0000-0000-0000E59F0000}"/>
    <cellStyle name="Normal 59 5 5" xfId="40933" xr:uid="{00000000-0005-0000-0000-0000E69F0000}"/>
    <cellStyle name="Normal 59 5 6" xfId="40934" xr:uid="{00000000-0005-0000-0000-0000E79F0000}"/>
    <cellStyle name="Normal 59 6" xfId="40935" xr:uid="{00000000-0005-0000-0000-0000E89F0000}"/>
    <cellStyle name="Normal 59 6 2" xfId="40936" xr:uid="{00000000-0005-0000-0000-0000E99F0000}"/>
    <cellStyle name="Normal 59 6 2 2" xfId="40937" xr:uid="{00000000-0005-0000-0000-0000EA9F0000}"/>
    <cellStyle name="Normal 59 6 2 2 2" xfId="40938" xr:uid="{00000000-0005-0000-0000-0000EB9F0000}"/>
    <cellStyle name="Normal 59 6 2 2 2 2" xfId="40939" xr:uid="{00000000-0005-0000-0000-0000EC9F0000}"/>
    <cellStyle name="Normal 59 6 3" xfId="40940" xr:uid="{00000000-0005-0000-0000-0000ED9F0000}"/>
    <cellStyle name="Normal 59 6 4" xfId="40941" xr:uid="{00000000-0005-0000-0000-0000EE9F0000}"/>
    <cellStyle name="Normal 59 6 5" xfId="40942" xr:uid="{00000000-0005-0000-0000-0000EF9F0000}"/>
    <cellStyle name="Normal 59 6 6" xfId="40943" xr:uid="{00000000-0005-0000-0000-0000F09F0000}"/>
    <cellStyle name="Normal 59 7" xfId="40944" xr:uid="{00000000-0005-0000-0000-0000F19F0000}"/>
    <cellStyle name="Normal 59 7 2" xfId="40945" xr:uid="{00000000-0005-0000-0000-0000F29F0000}"/>
    <cellStyle name="Normal 59 7 3" xfId="40946" xr:uid="{00000000-0005-0000-0000-0000F39F0000}"/>
    <cellStyle name="Normal 59 8" xfId="40947" xr:uid="{00000000-0005-0000-0000-0000F49F0000}"/>
    <cellStyle name="Normal 59 8 2" xfId="40948" xr:uid="{00000000-0005-0000-0000-0000F59F0000}"/>
    <cellStyle name="Normal 59 8 3" xfId="40949" xr:uid="{00000000-0005-0000-0000-0000F69F0000}"/>
    <cellStyle name="Normal 59 9" xfId="40950" xr:uid="{00000000-0005-0000-0000-0000F79F0000}"/>
    <cellStyle name="Normal 59 9 2" xfId="40951" xr:uid="{00000000-0005-0000-0000-0000F89F0000}"/>
    <cellStyle name="Normal 59 9 3" xfId="40952" xr:uid="{00000000-0005-0000-0000-0000F99F0000}"/>
    <cellStyle name="Normal 6" xfId="40953" xr:uid="{00000000-0005-0000-0000-0000FA9F0000}"/>
    <cellStyle name="Normal 6 10" xfId="40954" xr:uid="{00000000-0005-0000-0000-0000FB9F0000}"/>
    <cellStyle name="Normal 6 10 2" xfId="40955" xr:uid="{00000000-0005-0000-0000-0000FC9F0000}"/>
    <cellStyle name="Normal 6 10 3" xfId="40956" xr:uid="{00000000-0005-0000-0000-0000FD9F0000}"/>
    <cellStyle name="Normal 6 10 4" xfId="40957" xr:uid="{00000000-0005-0000-0000-0000FE9F0000}"/>
    <cellStyle name="Normal 6 11" xfId="40958" xr:uid="{00000000-0005-0000-0000-0000FF9F0000}"/>
    <cellStyle name="Normal 6 11 2" xfId="40959" xr:uid="{00000000-0005-0000-0000-000000A00000}"/>
    <cellStyle name="Normal 6 11 3" xfId="40960" xr:uid="{00000000-0005-0000-0000-000001A00000}"/>
    <cellStyle name="Normal 6 11 4" xfId="40961" xr:uid="{00000000-0005-0000-0000-000002A00000}"/>
    <cellStyle name="Normal 6 12" xfId="40962" xr:uid="{00000000-0005-0000-0000-000003A00000}"/>
    <cellStyle name="Normal 6 12 2" xfId="40963" xr:uid="{00000000-0005-0000-0000-000004A00000}"/>
    <cellStyle name="Normal 6 12 2 2" xfId="40964" xr:uid="{00000000-0005-0000-0000-000005A00000}"/>
    <cellStyle name="Normal 6 12 2 2 2" xfId="40965" xr:uid="{00000000-0005-0000-0000-000006A00000}"/>
    <cellStyle name="Normal 6 12 3" xfId="40966" xr:uid="{00000000-0005-0000-0000-000007A00000}"/>
    <cellStyle name="Normal 6 12 4" xfId="40967" xr:uid="{00000000-0005-0000-0000-000008A00000}"/>
    <cellStyle name="Normal 6 12 5" xfId="40968" xr:uid="{00000000-0005-0000-0000-000009A00000}"/>
    <cellStyle name="Normal 6 13" xfId="40969" xr:uid="{00000000-0005-0000-0000-00000AA00000}"/>
    <cellStyle name="Normal 6 13 2" xfId="40970" xr:uid="{00000000-0005-0000-0000-00000BA00000}"/>
    <cellStyle name="Normal 6 14" xfId="40971" xr:uid="{00000000-0005-0000-0000-00000CA00000}"/>
    <cellStyle name="Normal 6 14 2" xfId="40972" xr:uid="{00000000-0005-0000-0000-00000DA00000}"/>
    <cellStyle name="Normal 6 15" xfId="40973" xr:uid="{00000000-0005-0000-0000-00000EA00000}"/>
    <cellStyle name="Normal 6 15 2" xfId="40974" xr:uid="{00000000-0005-0000-0000-00000FA00000}"/>
    <cellStyle name="Normal 6 16" xfId="40975" xr:uid="{00000000-0005-0000-0000-000010A00000}"/>
    <cellStyle name="Normal 6 16 2" xfId="40976" xr:uid="{00000000-0005-0000-0000-000011A00000}"/>
    <cellStyle name="Normal 6 17" xfId="40977" xr:uid="{00000000-0005-0000-0000-000012A00000}"/>
    <cellStyle name="Normal 6 17 2" xfId="40978" xr:uid="{00000000-0005-0000-0000-000013A00000}"/>
    <cellStyle name="Normal 6 18" xfId="40979" xr:uid="{00000000-0005-0000-0000-000014A00000}"/>
    <cellStyle name="Normal 6 18 2" xfId="40980" xr:uid="{00000000-0005-0000-0000-000015A00000}"/>
    <cellStyle name="Normal 6 19" xfId="40981" xr:uid="{00000000-0005-0000-0000-000016A00000}"/>
    <cellStyle name="Normal 6 19 2" xfId="40982" xr:uid="{00000000-0005-0000-0000-000017A00000}"/>
    <cellStyle name="Normal 6 2" xfId="40983" xr:uid="{00000000-0005-0000-0000-000018A00000}"/>
    <cellStyle name="Normal 6 2 10" xfId="40984" xr:uid="{00000000-0005-0000-0000-000019A00000}"/>
    <cellStyle name="Normal 6 2 11" xfId="40985" xr:uid="{00000000-0005-0000-0000-00001AA00000}"/>
    <cellStyle name="Normal 6 2 12" xfId="40986" xr:uid="{00000000-0005-0000-0000-00001BA00000}"/>
    <cellStyle name="Normal 6 2 13" xfId="40987" xr:uid="{00000000-0005-0000-0000-00001CA00000}"/>
    <cellStyle name="Normal 6 2 14" xfId="40988" xr:uid="{00000000-0005-0000-0000-00001DA00000}"/>
    <cellStyle name="Normal 6 2 15" xfId="40989" xr:uid="{00000000-0005-0000-0000-00001EA00000}"/>
    <cellStyle name="Normal 6 2 16" xfId="40990" xr:uid="{00000000-0005-0000-0000-00001FA00000}"/>
    <cellStyle name="Normal 6 2 17" xfId="40991" xr:uid="{00000000-0005-0000-0000-000020A00000}"/>
    <cellStyle name="Normal 6 2 18" xfId="40992" xr:uid="{00000000-0005-0000-0000-000021A00000}"/>
    <cellStyle name="Normal 6 2 18 2" xfId="40993" xr:uid="{00000000-0005-0000-0000-000022A00000}"/>
    <cellStyle name="Normal 6 2 18 3" xfId="40994" xr:uid="{00000000-0005-0000-0000-000023A00000}"/>
    <cellStyle name="Normal 6 2 19" xfId="40995" xr:uid="{00000000-0005-0000-0000-000024A00000}"/>
    <cellStyle name="Normal 6 2 2" xfId="40996" xr:uid="{00000000-0005-0000-0000-000025A00000}"/>
    <cellStyle name="Normal 6 2 2 2" xfId="40997" xr:uid="{00000000-0005-0000-0000-000026A00000}"/>
    <cellStyle name="Normal 6 2 2 3" xfId="40998" xr:uid="{00000000-0005-0000-0000-000027A00000}"/>
    <cellStyle name="Normal 6 2 2 4" xfId="40999" xr:uid="{00000000-0005-0000-0000-000028A00000}"/>
    <cellStyle name="Normal 6 2 2 5" xfId="41000" xr:uid="{00000000-0005-0000-0000-000029A00000}"/>
    <cellStyle name="Normal 6 2 20" xfId="41001" xr:uid="{00000000-0005-0000-0000-00002AA00000}"/>
    <cellStyle name="Normal 6 2 21" xfId="41002" xr:uid="{00000000-0005-0000-0000-00002BA00000}"/>
    <cellStyle name="Normal 6 2 22" xfId="41003" xr:uid="{00000000-0005-0000-0000-00002CA00000}"/>
    <cellStyle name="Normal 6 2 23" xfId="41004" xr:uid="{00000000-0005-0000-0000-00002DA00000}"/>
    <cellStyle name="Normal 6 2 3" xfId="41005" xr:uid="{00000000-0005-0000-0000-00002EA00000}"/>
    <cellStyle name="Normal 6 2 3 2" xfId="41006" xr:uid="{00000000-0005-0000-0000-00002FA00000}"/>
    <cellStyle name="Normal 6 2 3 3" xfId="41007" xr:uid="{00000000-0005-0000-0000-000030A00000}"/>
    <cellStyle name="Normal 6 2 3 4" xfId="41008" xr:uid="{00000000-0005-0000-0000-000031A00000}"/>
    <cellStyle name="Normal 6 2 4" xfId="41009" xr:uid="{00000000-0005-0000-0000-000032A00000}"/>
    <cellStyle name="Normal 6 2 5" xfId="41010" xr:uid="{00000000-0005-0000-0000-000033A00000}"/>
    <cellStyle name="Normal 6 2 6" xfId="41011" xr:uid="{00000000-0005-0000-0000-000034A00000}"/>
    <cellStyle name="Normal 6 2 7" xfId="41012" xr:uid="{00000000-0005-0000-0000-000035A00000}"/>
    <cellStyle name="Normal 6 2 8" xfId="41013" xr:uid="{00000000-0005-0000-0000-000036A00000}"/>
    <cellStyle name="Normal 6 2 9" xfId="41014" xr:uid="{00000000-0005-0000-0000-000037A00000}"/>
    <cellStyle name="Normal 6 20" xfId="41015" xr:uid="{00000000-0005-0000-0000-000038A00000}"/>
    <cellStyle name="Normal 6 20 2" xfId="41016" xr:uid="{00000000-0005-0000-0000-000039A00000}"/>
    <cellStyle name="Normal 6 21" xfId="41017" xr:uid="{00000000-0005-0000-0000-00003AA00000}"/>
    <cellStyle name="Normal 6 21 2" xfId="41018" xr:uid="{00000000-0005-0000-0000-00003BA00000}"/>
    <cellStyle name="Normal 6 22" xfId="41019" xr:uid="{00000000-0005-0000-0000-00003CA00000}"/>
    <cellStyle name="Normal 6 23" xfId="41020" xr:uid="{00000000-0005-0000-0000-00003DA00000}"/>
    <cellStyle name="Normal 6 23 2" xfId="41021" xr:uid="{00000000-0005-0000-0000-00003EA00000}"/>
    <cellStyle name="Normal 6 23 3" xfId="41022" xr:uid="{00000000-0005-0000-0000-00003FA00000}"/>
    <cellStyle name="Normal 6 24" xfId="41023" xr:uid="{00000000-0005-0000-0000-000040A00000}"/>
    <cellStyle name="Normal 6 25" xfId="41024" xr:uid="{00000000-0005-0000-0000-000041A00000}"/>
    <cellStyle name="Normal 6 26" xfId="41025" xr:uid="{00000000-0005-0000-0000-000042A00000}"/>
    <cellStyle name="Normal 6 27" xfId="41026" xr:uid="{00000000-0005-0000-0000-000043A00000}"/>
    <cellStyle name="Normal 6 28" xfId="41027" xr:uid="{00000000-0005-0000-0000-000044A00000}"/>
    <cellStyle name="Normal 6 29" xfId="41028" xr:uid="{00000000-0005-0000-0000-000045A00000}"/>
    <cellStyle name="Normal 6 3" xfId="41029" xr:uid="{00000000-0005-0000-0000-000046A00000}"/>
    <cellStyle name="Normal 6 4" xfId="41030" xr:uid="{00000000-0005-0000-0000-000047A00000}"/>
    <cellStyle name="Normal 6 5" xfId="41031" xr:uid="{00000000-0005-0000-0000-000048A00000}"/>
    <cellStyle name="Normal 6 6" xfId="41032" xr:uid="{00000000-0005-0000-0000-000049A00000}"/>
    <cellStyle name="Normal 6 7" xfId="41033" xr:uid="{00000000-0005-0000-0000-00004AA00000}"/>
    <cellStyle name="Normal 6 8" xfId="41034" xr:uid="{00000000-0005-0000-0000-00004BA00000}"/>
    <cellStyle name="Normal 6 8 2" xfId="41035" xr:uid="{00000000-0005-0000-0000-00004CA00000}"/>
    <cellStyle name="Normal 6 8 2 2" xfId="41036" xr:uid="{00000000-0005-0000-0000-00004DA00000}"/>
    <cellStyle name="Normal 6 8 2 3" xfId="41037" xr:uid="{00000000-0005-0000-0000-00004EA00000}"/>
    <cellStyle name="Normal 6 8 3" xfId="41038" xr:uid="{00000000-0005-0000-0000-00004FA00000}"/>
    <cellStyle name="Normal 6 8 3 2" xfId="41039" xr:uid="{00000000-0005-0000-0000-000050A00000}"/>
    <cellStyle name="Normal 6 8 3 3" xfId="41040" xr:uid="{00000000-0005-0000-0000-000051A00000}"/>
    <cellStyle name="Normal 6 8 4" xfId="41041" xr:uid="{00000000-0005-0000-0000-000052A00000}"/>
    <cellStyle name="Normal 6 8 5" xfId="41042" xr:uid="{00000000-0005-0000-0000-000053A00000}"/>
    <cellStyle name="Normal 6 8 6" xfId="41043" xr:uid="{00000000-0005-0000-0000-000054A00000}"/>
    <cellStyle name="Normal 6 9" xfId="41044" xr:uid="{00000000-0005-0000-0000-000055A00000}"/>
    <cellStyle name="Normal 6 9 2" xfId="41045" xr:uid="{00000000-0005-0000-0000-000056A00000}"/>
    <cellStyle name="Normal 6 9 2 2" xfId="41046" xr:uid="{00000000-0005-0000-0000-000057A00000}"/>
    <cellStyle name="Normal 6 9 2 3" xfId="41047" xr:uid="{00000000-0005-0000-0000-000058A00000}"/>
    <cellStyle name="Normal 6 9 3" xfId="41048" xr:uid="{00000000-0005-0000-0000-000059A00000}"/>
    <cellStyle name="Normal 6 9 3 2" xfId="41049" xr:uid="{00000000-0005-0000-0000-00005AA00000}"/>
    <cellStyle name="Normal 6 9 3 3" xfId="41050" xr:uid="{00000000-0005-0000-0000-00005BA00000}"/>
    <cellStyle name="Normal 6 9 4" xfId="41051" xr:uid="{00000000-0005-0000-0000-00005CA00000}"/>
    <cellStyle name="Normal 6 9 5" xfId="41052" xr:uid="{00000000-0005-0000-0000-00005DA00000}"/>
    <cellStyle name="Normal 6 9 6" xfId="41053" xr:uid="{00000000-0005-0000-0000-00005EA00000}"/>
    <cellStyle name="Normal 60" xfId="41054" xr:uid="{00000000-0005-0000-0000-00005FA00000}"/>
    <cellStyle name="Normal 60 10" xfId="41055" xr:uid="{00000000-0005-0000-0000-000060A00000}"/>
    <cellStyle name="Normal 60 10 2" xfId="41056" xr:uid="{00000000-0005-0000-0000-000061A00000}"/>
    <cellStyle name="Normal 60 10 3" xfId="41057" xr:uid="{00000000-0005-0000-0000-000062A00000}"/>
    <cellStyle name="Normal 60 11" xfId="41058" xr:uid="{00000000-0005-0000-0000-000063A00000}"/>
    <cellStyle name="Normal 60 12" xfId="41059" xr:uid="{00000000-0005-0000-0000-000064A00000}"/>
    <cellStyle name="Normal 60 2" xfId="41060" xr:uid="{00000000-0005-0000-0000-000065A00000}"/>
    <cellStyle name="Normal 60 2 2" xfId="41061" xr:uid="{00000000-0005-0000-0000-000066A00000}"/>
    <cellStyle name="Normal 60 2 2 2" xfId="41062" xr:uid="{00000000-0005-0000-0000-000067A00000}"/>
    <cellStyle name="Normal 60 2 3" xfId="41063" xr:uid="{00000000-0005-0000-0000-000068A00000}"/>
    <cellStyle name="Normal 60 2 4" xfId="41064" xr:uid="{00000000-0005-0000-0000-000069A00000}"/>
    <cellStyle name="Normal 60 2 5" xfId="41065" xr:uid="{00000000-0005-0000-0000-00006AA00000}"/>
    <cellStyle name="Normal 60 2 6" xfId="41066" xr:uid="{00000000-0005-0000-0000-00006BA00000}"/>
    <cellStyle name="Normal 60 3" xfId="41067" xr:uid="{00000000-0005-0000-0000-00006CA00000}"/>
    <cellStyle name="Normal 60 3 2" xfId="41068" xr:uid="{00000000-0005-0000-0000-00006DA00000}"/>
    <cellStyle name="Normal 60 3 2 2" xfId="41069" xr:uid="{00000000-0005-0000-0000-00006EA00000}"/>
    <cellStyle name="Normal 60 3 3" xfId="41070" xr:uid="{00000000-0005-0000-0000-00006FA00000}"/>
    <cellStyle name="Normal 60 3 4" xfId="41071" xr:uid="{00000000-0005-0000-0000-000070A00000}"/>
    <cellStyle name="Normal 60 3 5" xfId="41072" xr:uid="{00000000-0005-0000-0000-000071A00000}"/>
    <cellStyle name="Normal 60 3 6" xfId="41073" xr:uid="{00000000-0005-0000-0000-000072A00000}"/>
    <cellStyle name="Normal 60 4" xfId="41074" xr:uid="{00000000-0005-0000-0000-000073A00000}"/>
    <cellStyle name="Normal 60 4 2" xfId="41075" xr:uid="{00000000-0005-0000-0000-000074A00000}"/>
    <cellStyle name="Normal 60 4 2 2" xfId="41076" xr:uid="{00000000-0005-0000-0000-000075A00000}"/>
    <cellStyle name="Normal 60 4 3" xfId="41077" xr:uid="{00000000-0005-0000-0000-000076A00000}"/>
    <cellStyle name="Normal 60 4 4" xfId="41078" xr:uid="{00000000-0005-0000-0000-000077A00000}"/>
    <cellStyle name="Normal 60 4 5" xfId="41079" xr:uid="{00000000-0005-0000-0000-000078A00000}"/>
    <cellStyle name="Normal 60 4 6" xfId="41080" xr:uid="{00000000-0005-0000-0000-000079A00000}"/>
    <cellStyle name="Normal 60 5" xfId="41081" xr:uid="{00000000-0005-0000-0000-00007AA00000}"/>
    <cellStyle name="Normal 60 5 2" xfId="41082" xr:uid="{00000000-0005-0000-0000-00007BA00000}"/>
    <cellStyle name="Normal 60 5 2 2" xfId="41083" xr:uid="{00000000-0005-0000-0000-00007CA00000}"/>
    <cellStyle name="Normal 60 5 3" xfId="41084" xr:uid="{00000000-0005-0000-0000-00007DA00000}"/>
    <cellStyle name="Normal 60 5 4" xfId="41085" xr:uid="{00000000-0005-0000-0000-00007EA00000}"/>
    <cellStyle name="Normal 60 5 5" xfId="41086" xr:uid="{00000000-0005-0000-0000-00007FA00000}"/>
    <cellStyle name="Normal 60 5 6" xfId="41087" xr:uid="{00000000-0005-0000-0000-000080A00000}"/>
    <cellStyle name="Normal 60 6" xfId="41088" xr:uid="{00000000-0005-0000-0000-000081A00000}"/>
    <cellStyle name="Normal 60 6 2" xfId="41089" xr:uid="{00000000-0005-0000-0000-000082A00000}"/>
    <cellStyle name="Normal 60 6 2 2" xfId="41090" xr:uid="{00000000-0005-0000-0000-000083A00000}"/>
    <cellStyle name="Normal 60 6 2 2 2" xfId="41091" xr:uid="{00000000-0005-0000-0000-000084A00000}"/>
    <cellStyle name="Normal 60 6 2 2 2 2" xfId="41092" xr:uid="{00000000-0005-0000-0000-000085A00000}"/>
    <cellStyle name="Normal 60 6 3" xfId="41093" xr:uid="{00000000-0005-0000-0000-000086A00000}"/>
    <cellStyle name="Normal 60 6 4" xfId="41094" xr:uid="{00000000-0005-0000-0000-000087A00000}"/>
    <cellStyle name="Normal 60 6 5" xfId="41095" xr:uid="{00000000-0005-0000-0000-000088A00000}"/>
    <cellStyle name="Normal 60 6 6" xfId="41096" xr:uid="{00000000-0005-0000-0000-000089A00000}"/>
    <cellStyle name="Normal 60 7" xfId="41097" xr:uid="{00000000-0005-0000-0000-00008AA00000}"/>
    <cellStyle name="Normal 60 7 2" xfId="41098" xr:uid="{00000000-0005-0000-0000-00008BA00000}"/>
    <cellStyle name="Normal 60 7 3" xfId="41099" xr:uid="{00000000-0005-0000-0000-00008CA00000}"/>
    <cellStyle name="Normal 60 8" xfId="41100" xr:uid="{00000000-0005-0000-0000-00008DA00000}"/>
    <cellStyle name="Normal 60 8 2" xfId="41101" xr:uid="{00000000-0005-0000-0000-00008EA00000}"/>
    <cellStyle name="Normal 60 8 3" xfId="41102" xr:uid="{00000000-0005-0000-0000-00008FA00000}"/>
    <cellStyle name="Normal 60 9" xfId="41103" xr:uid="{00000000-0005-0000-0000-000090A00000}"/>
    <cellStyle name="Normal 60 9 2" xfId="41104" xr:uid="{00000000-0005-0000-0000-000091A00000}"/>
    <cellStyle name="Normal 60 9 3" xfId="41105" xr:uid="{00000000-0005-0000-0000-000092A00000}"/>
    <cellStyle name="Normal 61" xfId="41106" xr:uid="{00000000-0005-0000-0000-000093A00000}"/>
    <cellStyle name="Normal 61 10" xfId="41107" xr:uid="{00000000-0005-0000-0000-000094A00000}"/>
    <cellStyle name="Normal 61 10 2" xfId="41108" xr:uid="{00000000-0005-0000-0000-000095A00000}"/>
    <cellStyle name="Normal 61 10 3" xfId="41109" xr:uid="{00000000-0005-0000-0000-000096A00000}"/>
    <cellStyle name="Normal 61 11" xfId="41110" xr:uid="{00000000-0005-0000-0000-000097A00000}"/>
    <cellStyle name="Normal 61 12" xfId="41111" xr:uid="{00000000-0005-0000-0000-000098A00000}"/>
    <cellStyle name="Normal 61 2" xfId="41112" xr:uid="{00000000-0005-0000-0000-000099A00000}"/>
    <cellStyle name="Normal 61 2 2" xfId="41113" xr:uid="{00000000-0005-0000-0000-00009AA00000}"/>
    <cellStyle name="Normal 61 2 2 2" xfId="41114" xr:uid="{00000000-0005-0000-0000-00009BA00000}"/>
    <cellStyle name="Normal 61 2 3" xfId="41115" xr:uid="{00000000-0005-0000-0000-00009CA00000}"/>
    <cellStyle name="Normal 61 2 4" xfId="41116" xr:uid="{00000000-0005-0000-0000-00009DA00000}"/>
    <cellStyle name="Normal 61 2 5" xfId="41117" xr:uid="{00000000-0005-0000-0000-00009EA00000}"/>
    <cellStyle name="Normal 61 2 6" xfId="41118" xr:uid="{00000000-0005-0000-0000-00009FA00000}"/>
    <cellStyle name="Normal 61 3" xfId="41119" xr:uid="{00000000-0005-0000-0000-0000A0A00000}"/>
    <cellStyle name="Normal 61 3 2" xfId="41120" xr:uid="{00000000-0005-0000-0000-0000A1A00000}"/>
    <cellStyle name="Normal 61 3 2 2" xfId="41121" xr:uid="{00000000-0005-0000-0000-0000A2A00000}"/>
    <cellStyle name="Normal 61 3 3" xfId="41122" xr:uid="{00000000-0005-0000-0000-0000A3A00000}"/>
    <cellStyle name="Normal 61 3 4" xfId="41123" xr:uid="{00000000-0005-0000-0000-0000A4A00000}"/>
    <cellStyle name="Normal 61 3 5" xfId="41124" xr:uid="{00000000-0005-0000-0000-0000A5A00000}"/>
    <cellStyle name="Normal 61 3 6" xfId="41125" xr:uid="{00000000-0005-0000-0000-0000A6A00000}"/>
    <cellStyle name="Normal 61 4" xfId="41126" xr:uid="{00000000-0005-0000-0000-0000A7A00000}"/>
    <cellStyle name="Normal 61 4 2" xfId="41127" xr:uid="{00000000-0005-0000-0000-0000A8A00000}"/>
    <cellStyle name="Normal 61 4 2 2" xfId="41128" xr:uid="{00000000-0005-0000-0000-0000A9A00000}"/>
    <cellStyle name="Normal 61 4 3" xfId="41129" xr:uid="{00000000-0005-0000-0000-0000AAA00000}"/>
    <cellStyle name="Normal 61 4 4" xfId="41130" xr:uid="{00000000-0005-0000-0000-0000ABA00000}"/>
    <cellStyle name="Normal 61 4 5" xfId="41131" xr:uid="{00000000-0005-0000-0000-0000ACA00000}"/>
    <cellStyle name="Normal 61 4 6" xfId="41132" xr:uid="{00000000-0005-0000-0000-0000ADA00000}"/>
    <cellStyle name="Normal 61 5" xfId="41133" xr:uid="{00000000-0005-0000-0000-0000AEA00000}"/>
    <cellStyle name="Normal 61 5 2" xfId="41134" xr:uid="{00000000-0005-0000-0000-0000AFA00000}"/>
    <cellStyle name="Normal 61 5 2 2" xfId="41135" xr:uid="{00000000-0005-0000-0000-0000B0A00000}"/>
    <cellStyle name="Normal 61 5 3" xfId="41136" xr:uid="{00000000-0005-0000-0000-0000B1A00000}"/>
    <cellStyle name="Normal 61 5 4" xfId="41137" xr:uid="{00000000-0005-0000-0000-0000B2A00000}"/>
    <cellStyle name="Normal 61 5 5" xfId="41138" xr:uid="{00000000-0005-0000-0000-0000B3A00000}"/>
    <cellStyle name="Normal 61 5 6" xfId="41139" xr:uid="{00000000-0005-0000-0000-0000B4A00000}"/>
    <cellStyle name="Normal 61 6" xfId="41140" xr:uid="{00000000-0005-0000-0000-0000B5A00000}"/>
    <cellStyle name="Normal 61 6 2" xfId="41141" xr:uid="{00000000-0005-0000-0000-0000B6A00000}"/>
    <cellStyle name="Normal 61 6 2 2" xfId="41142" xr:uid="{00000000-0005-0000-0000-0000B7A00000}"/>
    <cellStyle name="Normal 61 6 2 2 2" xfId="41143" xr:uid="{00000000-0005-0000-0000-0000B8A00000}"/>
    <cellStyle name="Normal 61 6 2 2 2 2" xfId="41144" xr:uid="{00000000-0005-0000-0000-0000B9A00000}"/>
    <cellStyle name="Normal 61 6 3" xfId="41145" xr:uid="{00000000-0005-0000-0000-0000BAA00000}"/>
    <cellStyle name="Normal 61 6 4" xfId="41146" xr:uid="{00000000-0005-0000-0000-0000BBA00000}"/>
    <cellStyle name="Normal 61 6 5" xfId="41147" xr:uid="{00000000-0005-0000-0000-0000BCA00000}"/>
    <cellStyle name="Normal 61 6 6" xfId="41148" xr:uid="{00000000-0005-0000-0000-0000BDA00000}"/>
    <cellStyle name="Normal 61 7" xfId="41149" xr:uid="{00000000-0005-0000-0000-0000BEA00000}"/>
    <cellStyle name="Normal 61 7 2" xfId="41150" xr:uid="{00000000-0005-0000-0000-0000BFA00000}"/>
    <cellStyle name="Normal 61 7 3" xfId="41151" xr:uid="{00000000-0005-0000-0000-0000C0A00000}"/>
    <cellStyle name="Normal 61 8" xfId="41152" xr:uid="{00000000-0005-0000-0000-0000C1A00000}"/>
    <cellStyle name="Normal 61 8 2" xfId="41153" xr:uid="{00000000-0005-0000-0000-0000C2A00000}"/>
    <cellStyle name="Normal 61 8 3" xfId="41154" xr:uid="{00000000-0005-0000-0000-0000C3A00000}"/>
    <cellStyle name="Normal 61 9" xfId="41155" xr:uid="{00000000-0005-0000-0000-0000C4A00000}"/>
    <cellStyle name="Normal 61 9 2" xfId="41156" xr:uid="{00000000-0005-0000-0000-0000C5A00000}"/>
    <cellStyle name="Normal 61 9 3" xfId="41157" xr:uid="{00000000-0005-0000-0000-0000C6A00000}"/>
    <cellStyle name="Normal 62" xfId="41158" xr:uid="{00000000-0005-0000-0000-0000C7A00000}"/>
    <cellStyle name="Normal 62 10" xfId="41159" xr:uid="{00000000-0005-0000-0000-0000C8A00000}"/>
    <cellStyle name="Normal 62 10 2" xfId="41160" xr:uid="{00000000-0005-0000-0000-0000C9A00000}"/>
    <cellStyle name="Normal 62 10 3" xfId="41161" xr:uid="{00000000-0005-0000-0000-0000CAA00000}"/>
    <cellStyle name="Normal 62 11" xfId="41162" xr:uid="{00000000-0005-0000-0000-0000CBA00000}"/>
    <cellStyle name="Normal 62 12" xfId="41163" xr:uid="{00000000-0005-0000-0000-0000CCA00000}"/>
    <cellStyle name="Normal 62 2" xfId="41164" xr:uid="{00000000-0005-0000-0000-0000CDA00000}"/>
    <cellStyle name="Normal 62 2 2" xfId="41165" xr:uid="{00000000-0005-0000-0000-0000CEA00000}"/>
    <cellStyle name="Normal 62 2 2 2" xfId="41166" xr:uid="{00000000-0005-0000-0000-0000CFA00000}"/>
    <cellStyle name="Normal 62 2 3" xfId="41167" xr:uid="{00000000-0005-0000-0000-0000D0A00000}"/>
    <cellStyle name="Normal 62 2 4" xfId="41168" xr:uid="{00000000-0005-0000-0000-0000D1A00000}"/>
    <cellStyle name="Normal 62 2 5" xfId="41169" xr:uid="{00000000-0005-0000-0000-0000D2A00000}"/>
    <cellStyle name="Normal 62 2 6" xfId="41170" xr:uid="{00000000-0005-0000-0000-0000D3A00000}"/>
    <cellStyle name="Normal 62 3" xfId="41171" xr:uid="{00000000-0005-0000-0000-0000D4A00000}"/>
    <cellStyle name="Normal 62 3 2" xfId="41172" xr:uid="{00000000-0005-0000-0000-0000D5A00000}"/>
    <cellStyle name="Normal 62 3 2 2" xfId="41173" xr:uid="{00000000-0005-0000-0000-0000D6A00000}"/>
    <cellStyle name="Normal 62 3 3" xfId="41174" xr:uid="{00000000-0005-0000-0000-0000D7A00000}"/>
    <cellStyle name="Normal 62 3 4" xfId="41175" xr:uid="{00000000-0005-0000-0000-0000D8A00000}"/>
    <cellStyle name="Normal 62 3 5" xfId="41176" xr:uid="{00000000-0005-0000-0000-0000D9A00000}"/>
    <cellStyle name="Normal 62 3 6" xfId="41177" xr:uid="{00000000-0005-0000-0000-0000DAA00000}"/>
    <cellStyle name="Normal 62 4" xfId="41178" xr:uid="{00000000-0005-0000-0000-0000DBA00000}"/>
    <cellStyle name="Normal 62 4 2" xfId="41179" xr:uid="{00000000-0005-0000-0000-0000DCA00000}"/>
    <cellStyle name="Normal 62 4 2 2" xfId="41180" xr:uid="{00000000-0005-0000-0000-0000DDA00000}"/>
    <cellStyle name="Normal 62 4 3" xfId="41181" xr:uid="{00000000-0005-0000-0000-0000DEA00000}"/>
    <cellStyle name="Normal 62 4 4" xfId="41182" xr:uid="{00000000-0005-0000-0000-0000DFA00000}"/>
    <cellStyle name="Normal 62 4 5" xfId="41183" xr:uid="{00000000-0005-0000-0000-0000E0A00000}"/>
    <cellStyle name="Normal 62 4 6" xfId="41184" xr:uid="{00000000-0005-0000-0000-0000E1A00000}"/>
    <cellStyle name="Normal 62 5" xfId="41185" xr:uid="{00000000-0005-0000-0000-0000E2A00000}"/>
    <cellStyle name="Normal 62 5 2" xfId="41186" xr:uid="{00000000-0005-0000-0000-0000E3A00000}"/>
    <cellStyle name="Normal 62 5 2 2" xfId="41187" xr:uid="{00000000-0005-0000-0000-0000E4A00000}"/>
    <cellStyle name="Normal 62 5 3" xfId="41188" xr:uid="{00000000-0005-0000-0000-0000E5A00000}"/>
    <cellStyle name="Normal 62 5 4" xfId="41189" xr:uid="{00000000-0005-0000-0000-0000E6A00000}"/>
    <cellStyle name="Normal 62 5 5" xfId="41190" xr:uid="{00000000-0005-0000-0000-0000E7A00000}"/>
    <cellStyle name="Normal 62 5 6" xfId="41191" xr:uid="{00000000-0005-0000-0000-0000E8A00000}"/>
    <cellStyle name="Normal 62 6" xfId="41192" xr:uid="{00000000-0005-0000-0000-0000E9A00000}"/>
    <cellStyle name="Normal 62 6 2" xfId="41193" xr:uid="{00000000-0005-0000-0000-0000EAA00000}"/>
    <cellStyle name="Normal 62 6 2 2" xfId="41194" xr:uid="{00000000-0005-0000-0000-0000EBA00000}"/>
    <cellStyle name="Normal 62 6 2 2 2" xfId="41195" xr:uid="{00000000-0005-0000-0000-0000ECA00000}"/>
    <cellStyle name="Normal 62 6 2 2 2 2" xfId="41196" xr:uid="{00000000-0005-0000-0000-0000EDA00000}"/>
    <cellStyle name="Normal 62 6 3" xfId="41197" xr:uid="{00000000-0005-0000-0000-0000EEA00000}"/>
    <cellStyle name="Normal 62 6 4" xfId="41198" xr:uid="{00000000-0005-0000-0000-0000EFA00000}"/>
    <cellStyle name="Normal 62 6 5" xfId="41199" xr:uid="{00000000-0005-0000-0000-0000F0A00000}"/>
    <cellStyle name="Normal 62 6 6" xfId="41200" xr:uid="{00000000-0005-0000-0000-0000F1A00000}"/>
    <cellStyle name="Normal 62 7" xfId="41201" xr:uid="{00000000-0005-0000-0000-0000F2A00000}"/>
    <cellStyle name="Normal 62 7 2" xfId="41202" xr:uid="{00000000-0005-0000-0000-0000F3A00000}"/>
    <cellStyle name="Normal 62 7 3" xfId="41203" xr:uid="{00000000-0005-0000-0000-0000F4A00000}"/>
    <cellStyle name="Normal 62 8" xfId="41204" xr:uid="{00000000-0005-0000-0000-0000F5A00000}"/>
    <cellStyle name="Normal 62 8 2" xfId="41205" xr:uid="{00000000-0005-0000-0000-0000F6A00000}"/>
    <cellStyle name="Normal 62 8 3" xfId="41206" xr:uid="{00000000-0005-0000-0000-0000F7A00000}"/>
    <cellStyle name="Normal 62 9" xfId="41207" xr:uid="{00000000-0005-0000-0000-0000F8A00000}"/>
    <cellStyle name="Normal 62 9 2" xfId="41208" xr:uid="{00000000-0005-0000-0000-0000F9A00000}"/>
    <cellStyle name="Normal 62 9 3" xfId="41209" xr:uid="{00000000-0005-0000-0000-0000FAA00000}"/>
    <cellStyle name="Normal 63" xfId="41210" xr:uid="{00000000-0005-0000-0000-0000FBA00000}"/>
    <cellStyle name="Normal 63 10" xfId="41211" xr:uid="{00000000-0005-0000-0000-0000FCA00000}"/>
    <cellStyle name="Normal 63 10 2" xfId="41212" xr:uid="{00000000-0005-0000-0000-0000FDA00000}"/>
    <cellStyle name="Normal 63 10 3" xfId="41213" xr:uid="{00000000-0005-0000-0000-0000FEA00000}"/>
    <cellStyle name="Normal 63 11" xfId="41214" xr:uid="{00000000-0005-0000-0000-0000FFA00000}"/>
    <cellStyle name="Normal 63 12" xfId="41215" xr:uid="{00000000-0005-0000-0000-000000A10000}"/>
    <cellStyle name="Normal 63 2" xfId="41216" xr:uid="{00000000-0005-0000-0000-000001A10000}"/>
    <cellStyle name="Normal 63 2 2" xfId="41217" xr:uid="{00000000-0005-0000-0000-000002A10000}"/>
    <cellStyle name="Normal 63 2 2 2" xfId="41218" xr:uid="{00000000-0005-0000-0000-000003A10000}"/>
    <cellStyle name="Normal 63 2 3" xfId="41219" xr:uid="{00000000-0005-0000-0000-000004A10000}"/>
    <cellStyle name="Normal 63 2 4" xfId="41220" xr:uid="{00000000-0005-0000-0000-000005A10000}"/>
    <cellStyle name="Normal 63 2 5" xfId="41221" xr:uid="{00000000-0005-0000-0000-000006A10000}"/>
    <cellStyle name="Normal 63 2 6" xfId="41222" xr:uid="{00000000-0005-0000-0000-000007A10000}"/>
    <cellStyle name="Normal 63 3" xfId="41223" xr:uid="{00000000-0005-0000-0000-000008A10000}"/>
    <cellStyle name="Normal 63 3 2" xfId="41224" xr:uid="{00000000-0005-0000-0000-000009A10000}"/>
    <cellStyle name="Normal 63 3 2 2" xfId="41225" xr:uid="{00000000-0005-0000-0000-00000AA10000}"/>
    <cellStyle name="Normal 63 3 3" xfId="41226" xr:uid="{00000000-0005-0000-0000-00000BA10000}"/>
    <cellStyle name="Normal 63 3 4" xfId="41227" xr:uid="{00000000-0005-0000-0000-00000CA10000}"/>
    <cellStyle name="Normal 63 3 5" xfId="41228" xr:uid="{00000000-0005-0000-0000-00000DA10000}"/>
    <cellStyle name="Normal 63 3 6" xfId="41229" xr:uid="{00000000-0005-0000-0000-00000EA10000}"/>
    <cellStyle name="Normal 63 4" xfId="41230" xr:uid="{00000000-0005-0000-0000-00000FA10000}"/>
    <cellStyle name="Normal 63 4 2" xfId="41231" xr:uid="{00000000-0005-0000-0000-000010A10000}"/>
    <cellStyle name="Normal 63 4 2 2" xfId="41232" xr:uid="{00000000-0005-0000-0000-000011A10000}"/>
    <cellStyle name="Normal 63 4 3" xfId="41233" xr:uid="{00000000-0005-0000-0000-000012A10000}"/>
    <cellStyle name="Normal 63 4 4" xfId="41234" xr:uid="{00000000-0005-0000-0000-000013A10000}"/>
    <cellStyle name="Normal 63 4 5" xfId="41235" xr:uid="{00000000-0005-0000-0000-000014A10000}"/>
    <cellStyle name="Normal 63 4 6" xfId="41236" xr:uid="{00000000-0005-0000-0000-000015A10000}"/>
    <cellStyle name="Normal 63 5" xfId="41237" xr:uid="{00000000-0005-0000-0000-000016A10000}"/>
    <cellStyle name="Normal 63 5 2" xfId="41238" xr:uid="{00000000-0005-0000-0000-000017A10000}"/>
    <cellStyle name="Normal 63 5 2 2" xfId="41239" xr:uid="{00000000-0005-0000-0000-000018A10000}"/>
    <cellStyle name="Normal 63 5 3" xfId="41240" xr:uid="{00000000-0005-0000-0000-000019A10000}"/>
    <cellStyle name="Normal 63 5 4" xfId="41241" xr:uid="{00000000-0005-0000-0000-00001AA10000}"/>
    <cellStyle name="Normal 63 5 5" xfId="41242" xr:uid="{00000000-0005-0000-0000-00001BA10000}"/>
    <cellStyle name="Normal 63 5 6" xfId="41243" xr:uid="{00000000-0005-0000-0000-00001CA10000}"/>
    <cellStyle name="Normal 63 6" xfId="41244" xr:uid="{00000000-0005-0000-0000-00001DA10000}"/>
    <cellStyle name="Normal 63 6 2" xfId="41245" xr:uid="{00000000-0005-0000-0000-00001EA10000}"/>
    <cellStyle name="Normal 63 6 2 2" xfId="41246" xr:uid="{00000000-0005-0000-0000-00001FA10000}"/>
    <cellStyle name="Normal 63 6 2 2 2" xfId="41247" xr:uid="{00000000-0005-0000-0000-000020A10000}"/>
    <cellStyle name="Normal 63 6 2 2 2 2" xfId="41248" xr:uid="{00000000-0005-0000-0000-000021A10000}"/>
    <cellStyle name="Normal 63 6 3" xfId="41249" xr:uid="{00000000-0005-0000-0000-000022A10000}"/>
    <cellStyle name="Normal 63 6 4" xfId="41250" xr:uid="{00000000-0005-0000-0000-000023A10000}"/>
    <cellStyle name="Normal 63 6 5" xfId="41251" xr:uid="{00000000-0005-0000-0000-000024A10000}"/>
    <cellStyle name="Normal 63 6 6" xfId="41252" xr:uid="{00000000-0005-0000-0000-000025A10000}"/>
    <cellStyle name="Normal 63 7" xfId="41253" xr:uid="{00000000-0005-0000-0000-000026A10000}"/>
    <cellStyle name="Normal 63 7 2" xfId="41254" xr:uid="{00000000-0005-0000-0000-000027A10000}"/>
    <cellStyle name="Normal 63 7 3" xfId="41255" xr:uid="{00000000-0005-0000-0000-000028A10000}"/>
    <cellStyle name="Normal 63 8" xfId="41256" xr:uid="{00000000-0005-0000-0000-000029A10000}"/>
    <cellStyle name="Normal 63 8 2" xfId="41257" xr:uid="{00000000-0005-0000-0000-00002AA10000}"/>
    <cellStyle name="Normal 63 8 3" xfId="41258" xr:uid="{00000000-0005-0000-0000-00002BA10000}"/>
    <cellStyle name="Normal 63 9" xfId="41259" xr:uid="{00000000-0005-0000-0000-00002CA10000}"/>
    <cellStyle name="Normal 63 9 2" xfId="41260" xr:uid="{00000000-0005-0000-0000-00002DA10000}"/>
    <cellStyle name="Normal 63 9 3" xfId="41261" xr:uid="{00000000-0005-0000-0000-00002EA10000}"/>
    <cellStyle name="Normal 64" xfId="41262" xr:uid="{00000000-0005-0000-0000-00002FA10000}"/>
    <cellStyle name="Normal 64 10" xfId="41263" xr:uid="{00000000-0005-0000-0000-000030A10000}"/>
    <cellStyle name="Normal 64 10 2" xfId="41264" xr:uid="{00000000-0005-0000-0000-000031A10000}"/>
    <cellStyle name="Normal 64 10 3" xfId="41265" xr:uid="{00000000-0005-0000-0000-000032A10000}"/>
    <cellStyle name="Normal 64 11" xfId="41266" xr:uid="{00000000-0005-0000-0000-000033A10000}"/>
    <cellStyle name="Normal 64 12" xfId="41267" xr:uid="{00000000-0005-0000-0000-000034A10000}"/>
    <cellStyle name="Normal 64 13" xfId="41268" xr:uid="{00000000-0005-0000-0000-000035A10000}"/>
    <cellStyle name="Normal 64 14" xfId="41269" xr:uid="{00000000-0005-0000-0000-000036A10000}"/>
    <cellStyle name="Normal 64 15" xfId="41270" xr:uid="{00000000-0005-0000-0000-000037A10000}"/>
    <cellStyle name="Normal 64 2" xfId="41271" xr:uid="{00000000-0005-0000-0000-000038A10000}"/>
    <cellStyle name="Normal 64 2 2" xfId="41272" xr:uid="{00000000-0005-0000-0000-000039A10000}"/>
    <cellStyle name="Normal 64 2 2 2" xfId="41273" xr:uid="{00000000-0005-0000-0000-00003AA10000}"/>
    <cellStyle name="Normal 64 2 3" xfId="41274" xr:uid="{00000000-0005-0000-0000-00003BA10000}"/>
    <cellStyle name="Normal 64 2 4" xfId="41275" xr:uid="{00000000-0005-0000-0000-00003CA10000}"/>
    <cellStyle name="Normal 64 2 5" xfId="41276" xr:uid="{00000000-0005-0000-0000-00003DA10000}"/>
    <cellStyle name="Normal 64 2 6" xfId="41277" xr:uid="{00000000-0005-0000-0000-00003EA10000}"/>
    <cellStyle name="Normal 64 3" xfId="41278" xr:uid="{00000000-0005-0000-0000-00003FA10000}"/>
    <cellStyle name="Normal 64 3 2" xfId="41279" xr:uid="{00000000-0005-0000-0000-000040A10000}"/>
    <cellStyle name="Normal 64 3 2 2" xfId="41280" xr:uid="{00000000-0005-0000-0000-000041A10000}"/>
    <cellStyle name="Normal 64 3 3" xfId="41281" xr:uid="{00000000-0005-0000-0000-000042A10000}"/>
    <cellStyle name="Normal 64 3 4" xfId="41282" xr:uid="{00000000-0005-0000-0000-000043A10000}"/>
    <cellStyle name="Normal 64 3 5" xfId="41283" xr:uid="{00000000-0005-0000-0000-000044A10000}"/>
    <cellStyle name="Normal 64 3 6" xfId="41284" xr:uid="{00000000-0005-0000-0000-000045A10000}"/>
    <cellStyle name="Normal 64 4" xfId="41285" xr:uid="{00000000-0005-0000-0000-000046A10000}"/>
    <cellStyle name="Normal 64 4 2" xfId="41286" xr:uid="{00000000-0005-0000-0000-000047A10000}"/>
    <cellStyle name="Normal 64 4 2 2" xfId="41287" xr:uid="{00000000-0005-0000-0000-000048A10000}"/>
    <cellStyle name="Normal 64 4 3" xfId="41288" xr:uid="{00000000-0005-0000-0000-000049A10000}"/>
    <cellStyle name="Normal 64 4 4" xfId="41289" xr:uid="{00000000-0005-0000-0000-00004AA10000}"/>
    <cellStyle name="Normal 64 4 5" xfId="41290" xr:uid="{00000000-0005-0000-0000-00004BA10000}"/>
    <cellStyle name="Normal 64 4 6" xfId="41291" xr:uid="{00000000-0005-0000-0000-00004CA10000}"/>
    <cellStyle name="Normal 64 5" xfId="41292" xr:uid="{00000000-0005-0000-0000-00004DA10000}"/>
    <cellStyle name="Normal 64 5 2" xfId="41293" xr:uid="{00000000-0005-0000-0000-00004EA10000}"/>
    <cellStyle name="Normal 64 5 2 2" xfId="41294" xr:uid="{00000000-0005-0000-0000-00004FA10000}"/>
    <cellStyle name="Normal 64 5 3" xfId="41295" xr:uid="{00000000-0005-0000-0000-000050A10000}"/>
    <cellStyle name="Normal 64 5 4" xfId="41296" xr:uid="{00000000-0005-0000-0000-000051A10000}"/>
    <cellStyle name="Normal 64 5 5" xfId="41297" xr:uid="{00000000-0005-0000-0000-000052A10000}"/>
    <cellStyle name="Normal 64 5 6" xfId="41298" xr:uid="{00000000-0005-0000-0000-000053A10000}"/>
    <cellStyle name="Normal 64 6" xfId="41299" xr:uid="{00000000-0005-0000-0000-000054A10000}"/>
    <cellStyle name="Normal 64 6 2" xfId="41300" xr:uid="{00000000-0005-0000-0000-000055A10000}"/>
    <cellStyle name="Normal 64 6 2 2" xfId="41301" xr:uid="{00000000-0005-0000-0000-000056A10000}"/>
    <cellStyle name="Normal 64 6 2 2 2" xfId="41302" xr:uid="{00000000-0005-0000-0000-000057A10000}"/>
    <cellStyle name="Normal 64 6 2 2 2 2" xfId="41303" xr:uid="{00000000-0005-0000-0000-000058A10000}"/>
    <cellStyle name="Normal 64 6 2 3" xfId="41304" xr:uid="{00000000-0005-0000-0000-000059A10000}"/>
    <cellStyle name="Normal 64 6 2 4" xfId="41305" xr:uid="{00000000-0005-0000-0000-00005AA10000}"/>
    <cellStyle name="Normal 64 6 3" xfId="41306" xr:uid="{00000000-0005-0000-0000-00005BA10000}"/>
    <cellStyle name="Normal 64 6 4" xfId="41307" xr:uid="{00000000-0005-0000-0000-00005CA10000}"/>
    <cellStyle name="Normal 64 6 5" xfId="41308" xr:uid="{00000000-0005-0000-0000-00005DA10000}"/>
    <cellStyle name="Normal 64 6 6" xfId="41309" xr:uid="{00000000-0005-0000-0000-00005EA10000}"/>
    <cellStyle name="Normal 64 6 7" xfId="41310" xr:uid="{00000000-0005-0000-0000-00005FA10000}"/>
    <cellStyle name="Normal 64 7" xfId="41311" xr:uid="{00000000-0005-0000-0000-000060A10000}"/>
    <cellStyle name="Normal 64 7 2" xfId="41312" xr:uid="{00000000-0005-0000-0000-000061A10000}"/>
    <cellStyle name="Normal 64 7 2 2" xfId="41313" xr:uid="{00000000-0005-0000-0000-000062A10000}"/>
    <cellStyle name="Normal 64 7 2 2 2" xfId="41314" xr:uid="{00000000-0005-0000-0000-000063A10000}"/>
    <cellStyle name="Normal 64 7 2 2 2 2" xfId="41315" xr:uid="{00000000-0005-0000-0000-000064A10000}"/>
    <cellStyle name="Normal 64 7 3" xfId="41316" xr:uid="{00000000-0005-0000-0000-000065A10000}"/>
    <cellStyle name="Normal 64 7 4" xfId="41317" xr:uid="{00000000-0005-0000-0000-000066A10000}"/>
    <cellStyle name="Normal 64 7 5" xfId="41318" xr:uid="{00000000-0005-0000-0000-000067A10000}"/>
    <cellStyle name="Normal 64 7 6" xfId="41319" xr:uid="{00000000-0005-0000-0000-000068A10000}"/>
    <cellStyle name="Normal 64 8" xfId="41320" xr:uid="{00000000-0005-0000-0000-000069A10000}"/>
    <cellStyle name="Normal 64 8 2" xfId="41321" xr:uid="{00000000-0005-0000-0000-00006AA10000}"/>
    <cellStyle name="Normal 64 8 3" xfId="41322" xr:uid="{00000000-0005-0000-0000-00006BA10000}"/>
    <cellStyle name="Normal 64 9" xfId="41323" xr:uid="{00000000-0005-0000-0000-00006CA10000}"/>
    <cellStyle name="Normal 64 9 2" xfId="41324" xr:uid="{00000000-0005-0000-0000-00006DA10000}"/>
    <cellStyle name="Normal 64 9 3" xfId="41325" xr:uid="{00000000-0005-0000-0000-00006EA10000}"/>
    <cellStyle name="Normal 65" xfId="41326" xr:uid="{00000000-0005-0000-0000-00006FA10000}"/>
    <cellStyle name="Normal 65 10" xfId="41327" xr:uid="{00000000-0005-0000-0000-000070A10000}"/>
    <cellStyle name="Normal 65 10 2" xfId="41328" xr:uid="{00000000-0005-0000-0000-000071A10000}"/>
    <cellStyle name="Normal 65 10 3" xfId="41329" xr:uid="{00000000-0005-0000-0000-000072A10000}"/>
    <cellStyle name="Normal 65 11" xfId="41330" xr:uid="{00000000-0005-0000-0000-000073A10000}"/>
    <cellStyle name="Normal 65 12" xfId="41331" xr:uid="{00000000-0005-0000-0000-000074A10000}"/>
    <cellStyle name="Normal 65 13" xfId="41332" xr:uid="{00000000-0005-0000-0000-000075A10000}"/>
    <cellStyle name="Normal 65 14" xfId="41333" xr:uid="{00000000-0005-0000-0000-000076A10000}"/>
    <cellStyle name="Normal 65 15" xfId="41334" xr:uid="{00000000-0005-0000-0000-000077A10000}"/>
    <cellStyle name="Normal 65 16" xfId="41335" xr:uid="{00000000-0005-0000-0000-000078A10000}"/>
    <cellStyle name="Normal 65 17" xfId="41336" xr:uid="{00000000-0005-0000-0000-000079A10000}"/>
    <cellStyle name="Normal 65 18" xfId="41337" xr:uid="{00000000-0005-0000-0000-00007AA10000}"/>
    <cellStyle name="Normal 65 19" xfId="41338" xr:uid="{00000000-0005-0000-0000-00007BA10000}"/>
    <cellStyle name="Normal 65 2" xfId="41339" xr:uid="{00000000-0005-0000-0000-00007CA10000}"/>
    <cellStyle name="Normal 65 2 2" xfId="41340" xr:uid="{00000000-0005-0000-0000-00007DA10000}"/>
    <cellStyle name="Normal 65 2 2 2" xfId="41341" xr:uid="{00000000-0005-0000-0000-00007EA10000}"/>
    <cellStyle name="Normal 65 2 2 3" xfId="41342" xr:uid="{00000000-0005-0000-0000-00007FA10000}"/>
    <cellStyle name="Normal 65 2 3" xfId="41343" xr:uid="{00000000-0005-0000-0000-000080A10000}"/>
    <cellStyle name="Normal 65 2 4" xfId="41344" xr:uid="{00000000-0005-0000-0000-000081A10000}"/>
    <cellStyle name="Normal 65 2 5" xfId="41345" xr:uid="{00000000-0005-0000-0000-000082A10000}"/>
    <cellStyle name="Normal 65 2 6" xfId="41346" xr:uid="{00000000-0005-0000-0000-000083A10000}"/>
    <cellStyle name="Normal 65 20" xfId="41347" xr:uid="{00000000-0005-0000-0000-000084A10000}"/>
    <cellStyle name="Normal 65 21" xfId="41348" xr:uid="{00000000-0005-0000-0000-000085A10000}"/>
    <cellStyle name="Normal 65 22" xfId="41349" xr:uid="{00000000-0005-0000-0000-000086A10000}"/>
    <cellStyle name="Normal 65 23" xfId="41350" xr:uid="{00000000-0005-0000-0000-000087A10000}"/>
    <cellStyle name="Normal 65 24" xfId="41351" xr:uid="{00000000-0005-0000-0000-000088A10000}"/>
    <cellStyle name="Normal 65 25" xfId="41352" xr:uid="{00000000-0005-0000-0000-000089A10000}"/>
    <cellStyle name="Normal 65 26" xfId="41353" xr:uid="{00000000-0005-0000-0000-00008AA10000}"/>
    <cellStyle name="Normal 65 27" xfId="41354" xr:uid="{00000000-0005-0000-0000-00008BA10000}"/>
    <cellStyle name="Normal 65 28" xfId="41355" xr:uid="{00000000-0005-0000-0000-00008CA10000}"/>
    <cellStyle name="Normal 65 29" xfId="41356" xr:uid="{00000000-0005-0000-0000-00008DA10000}"/>
    <cellStyle name="Normal 65 3" xfId="41357" xr:uid="{00000000-0005-0000-0000-00008EA10000}"/>
    <cellStyle name="Normal 65 3 2" xfId="41358" xr:uid="{00000000-0005-0000-0000-00008FA10000}"/>
    <cellStyle name="Normal 65 3 2 2" xfId="41359" xr:uid="{00000000-0005-0000-0000-000090A10000}"/>
    <cellStyle name="Normal 65 3 2 3" xfId="41360" xr:uid="{00000000-0005-0000-0000-000091A10000}"/>
    <cellStyle name="Normal 65 3 3" xfId="41361" xr:uid="{00000000-0005-0000-0000-000092A10000}"/>
    <cellStyle name="Normal 65 3 4" xfId="41362" xr:uid="{00000000-0005-0000-0000-000093A10000}"/>
    <cellStyle name="Normal 65 3 5" xfId="41363" xr:uid="{00000000-0005-0000-0000-000094A10000}"/>
    <cellStyle name="Normal 65 3 6" xfId="41364" xr:uid="{00000000-0005-0000-0000-000095A10000}"/>
    <cellStyle name="Normal 65 4" xfId="41365" xr:uid="{00000000-0005-0000-0000-000096A10000}"/>
    <cellStyle name="Normal 65 4 2" xfId="41366" xr:uid="{00000000-0005-0000-0000-000097A10000}"/>
    <cellStyle name="Normal 65 4 2 2" xfId="41367" xr:uid="{00000000-0005-0000-0000-000098A10000}"/>
    <cellStyle name="Normal 65 4 2 3" xfId="41368" xr:uid="{00000000-0005-0000-0000-000099A10000}"/>
    <cellStyle name="Normal 65 4 3" xfId="41369" xr:uid="{00000000-0005-0000-0000-00009AA10000}"/>
    <cellStyle name="Normal 65 4 4" xfId="41370" xr:uid="{00000000-0005-0000-0000-00009BA10000}"/>
    <cellStyle name="Normal 65 4 5" xfId="41371" xr:uid="{00000000-0005-0000-0000-00009CA10000}"/>
    <cellStyle name="Normal 65 4 6" xfId="41372" xr:uid="{00000000-0005-0000-0000-00009DA10000}"/>
    <cellStyle name="Normal 65 5" xfId="41373" xr:uid="{00000000-0005-0000-0000-00009EA10000}"/>
    <cellStyle name="Normal 65 5 2" xfId="41374" xr:uid="{00000000-0005-0000-0000-00009FA10000}"/>
    <cellStyle name="Normal 65 5 2 2" xfId="41375" xr:uid="{00000000-0005-0000-0000-0000A0A10000}"/>
    <cellStyle name="Normal 65 5 2 3" xfId="41376" xr:uid="{00000000-0005-0000-0000-0000A1A10000}"/>
    <cellStyle name="Normal 65 5 3" xfId="41377" xr:uid="{00000000-0005-0000-0000-0000A2A10000}"/>
    <cellStyle name="Normal 65 5 4" xfId="41378" xr:uid="{00000000-0005-0000-0000-0000A3A10000}"/>
    <cellStyle name="Normal 65 5 5" xfId="41379" xr:uid="{00000000-0005-0000-0000-0000A4A10000}"/>
    <cellStyle name="Normal 65 5 6" xfId="41380" xr:uid="{00000000-0005-0000-0000-0000A5A10000}"/>
    <cellStyle name="Normal 65 6" xfId="41381" xr:uid="{00000000-0005-0000-0000-0000A6A10000}"/>
    <cellStyle name="Normal 65 6 10" xfId="41382" xr:uid="{00000000-0005-0000-0000-0000A7A10000}"/>
    <cellStyle name="Normal 65 6 11" xfId="41383" xr:uid="{00000000-0005-0000-0000-0000A8A10000}"/>
    <cellStyle name="Normal 65 6 2" xfId="41384" xr:uid="{00000000-0005-0000-0000-0000A9A10000}"/>
    <cellStyle name="Normal 65 6 2 2" xfId="41385" xr:uid="{00000000-0005-0000-0000-0000AAA10000}"/>
    <cellStyle name="Normal 65 6 2 2 2" xfId="41386" xr:uid="{00000000-0005-0000-0000-0000ABA10000}"/>
    <cellStyle name="Normal 65 6 2 2 2 2" xfId="41387" xr:uid="{00000000-0005-0000-0000-0000ACA10000}"/>
    <cellStyle name="Normal 65 6 3" xfId="41388" xr:uid="{00000000-0005-0000-0000-0000ADA10000}"/>
    <cellStyle name="Normal 65 6 3 2" xfId="41389" xr:uid="{00000000-0005-0000-0000-0000AEA10000}"/>
    <cellStyle name="Normal 65 6 4" xfId="41390" xr:uid="{00000000-0005-0000-0000-0000AFA10000}"/>
    <cellStyle name="Normal 65 6 5" xfId="41391" xr:uid="{00000000-0005-0000-0000-0000B0A10000}"/>
    <cellStyle name="Normal 65 6 6" xfId="41392" xr:uid="{00000000-0005-0000-0000-0000B1A10000}"/>
    <cellStyle name="Normal 65 6 7" xfId="41393" xr:uid="{00000000-0005-0000-0000-0000B2A10000}"/>
    <cellStyle name="Normal 65 6 8" xfId="41394" xr:uid="{00000000-0005-0000-0000-0000B3A10000}"/>
    <cellStyle name="Normal 65 6 9" xfId="41395" xr:uid="{00000000-0005-0000-0000-0000B4A10000}"/>
    <cellStyle name="Normal 65 7" xfId="41396" xr:uid="{00000000-0005-0000-0000-0000B5A10000}"/>
    <cellStyle name="Normal 65 7 2" xfId="41397" xr:uid="{00000000-0005-0000-0000-0000B6A10000}"/>
    <cellStyle name="Normal 65 7 3" xfId="41398" xr:uid="{00000000-0005-0000-0000-0000B7A10000}"/>
    <cellStyle name="Normal 65 7 3 2" xfId="41399" xr:uid="{00000000-0005-0000-0000-0000B8A10000}"/>
    <cellStyle name="Normal 65 7 4" xfId="41400" xr:uid="{00000000-0005-0000-0000-0000B9A10000}"/>
    <cellStyle name="Normal 65 7 5" xfId="41401" xr:uid="{00000000-0005-0000-0000-0000BAA10000}"/>
    <cellStyle name="Normal 65 7 6" xfId="41402" xr:uid="{00000000-0005-0000-0000-0000BBA10000}"/>
    <cellStyle name="Normal 65 7 7" xfId="41403" xr:uid="{00000000-0005-0000-0000-0000BCA10000}"/>
    <cellStyle name="Normal 65 7 8" xfId="41404" xr:uid="{00000000-0005-0000-0000-0000BDA10000}"/>
    <cellStyle name="Normal 65 7 9" xfId="41405" xr:uid="{00000000-0005-0000-0000-0000BEA10000}"/>
    <cellStyle name="Normal 65 8" xfId="41406" xr:uid="{00000000-0005-0000-0000-0000BFA10000}"/>
    <cellStyle name="Normal 65 8 2" xfId="41407" xr:uid="{00000000-0005-0000-0000-0000C0A10000}"/>
    <cellStyle name="Normal 65 8 3" xfId="41408" xr:uid="{00000000-0005-0000-0000-0000C1A10000}"/>
    <cellStyle name="Normal 65 9" xfId="41409" xr:uid="{00000000-0005-0000-0000-0000C2A10000}"/>
    <cellStyle name="Normal 65 9 2" xfId="41410" xr:uid="{00000000-0005-0000-0000-0000C3A10000}"/>
    <cellStyle name="Normal 65 9 3" xfId="41411" xr:uid="{00000000-0005-0000-0000-0000C4A10000}"/>
    <cellStyle name="Normal 66" xfId="41412" xr:uid="{00000000-0005-0000-0000-0000C5A10000}"/>
    <cellStyle name="Normal 66 10" xfId="41413" xr:uid="{00000000-0005-0000-0000-0000C6A10000}"/>
    <cellStyle name="Normal 66 10 2" xfId="41414" xr:uid="{00000000-0005-0000-0000-0000C7A10000}"/>
    <cellStyle name="Normal 66 10 3" xfId="41415" xr:uid="{00000000-0005-0000-0000-0000C8A10000}"/>
    <cellStyle name="Normal 66 11" xfId="41416" xr:uid="{00000000-0005-0000-0000-0000C9A10000}"/>
    <cellStyle name="Normal 66 12" xfId="41417" xr:uid="{00000000-0005-0000-0000-0000CAA10000}"/>
    <cellStyle name="Normal 66 13" xfId="41418" xr:uid="{00000000-0005-0000-0000-0000CBA10000}"/>
    <cellStyle name="Normal 66 14" xfId="41419" xr:uid="{00000000-0005-0000-0000-0000CCA10000}"/>
    <cellStyle name="Normal 66 15" xfId="41420" xr:uid="{00000000-0005-0000-0000-0000CDA10000}"/>
    <cellStyle name="Normal 66 16" xfId="41421" xr:uid="{00000000-0005-0000-0000-0000CEA10000}"/>
    <cellStyle name="Normal 66 17" xfId="41422" xr:uid="{00000000-0005-0000-0000-0000CFA10000}"/>
    <cellStyle name="Normal 66 18" xfId="41423" xr:uid="{00000000-0005-0000-0000-0000D0A10000}"/>
    <cellStyle name="Normal 66 19" xfId="41424" xr:uid="{00000000-0005-0000-0000-0000D1A10000}"/>
    <cellStyle name="Normal 66 2" xfId="41425" xr:uid="{00000000-0005-0000-0000-0000D2A10000}"/>
    <cellStyle name="Normal 66 2 2" xfId="41426" xr:uid="{00000000-0005-0000-0000-0000D3A10000}"/>
    <cellStyle name="Normal 66 2 2 2" xfId="41427" xr:uid="{00000000-0005-0000-0000-0000D4A10000}"/>
    <cellStyle name="Normal 66 2 2 3" xfId="41428" xr:uid="{00000000-0005-0000-0000-0000D5A10000}"/>
    <cellStyle name="Normal 66 2 3" xfId="41429" xr:uid="{00000000-0005-0000-0000-0000D6A10000}"/>
    <cellStyle name="Normal 66 2 4" xfId="41430" xr:uid="{00000000-0005-0000-0000-0000D7A10000}"/>
    <cellStyle name="Normal 66 2 5" xfId="41431" xr:uid="{00000000-0005-0000-0000-0000D8A10000}"/>
    <cellStyle name="Normal 66 2 6" xfId="41432" xr:uid="{00000000-0005-0000-0000-0000D9A10000}"/>
    <cellStyle name="Normal 66 20" xfId="41433" xr:uid="{00000000-0005-0000-0000-0000DAA10000}"/>
    <cellStyle name="Normal 66 21" xfId="41434" xr:uid="{00000000-0005-0000-0000-0000DBA10000}"/>
    <cellStyle name="Normal 66 22" xfId="41435" xr:uid="{00000000-0005-0000-0000-0000DCA10000}"/>
    <cellStyle name="Normal 66 23" xfId="41436" xr:uid="{00000000-0005-0000-0000-0000DDA10000}"/>
    <cellStyle name="Normal 66 24" xfId="41437" xr:uid="{00000000-0005-0000-0000-0000DEA10000}"/>
    <cellStyle name="Normal 66 25" xfId="41438" xr:uid="{00000000-0005-0000-0000-0000DFA10000}"/>
    <cellStyle name="Normal 66 26" xfId="41439" xr:uid="{00000000-0005-0000-0000-0000E0A10000}"/>
    <cellStyle name="Normal 66 27" xfId="41440" xr:uid="{00000000-0005-0000-0000-0000E1A10000}"/>
    <cellStyle name="Normal 66 28" xfId="41441" xr:uid="{00000000-0005-0000-0000-0000E2A10000}"/>
    <cellStyle name="Normal 66 29" xfId="41442" xr:uid="{00000000-0005-0000-0000-0000E3A10000}"/>
    <cellStyle name="Normal 66 3" xfId="41443" xr:uid="{00000000-0005-0000-0000-0000E4A10000}"/>
    <cellStyle name="Normal 66 3 2" xfId="41444" xr:uid="{00000000-0005-0000-0000-0000E5A10000}"/>
    <cellStyle name="Normal 66 3 2 2" xfId="41445" xr:uid="{00000000-0005-0000-0000-0000E6A10000}"/>
    <cellStyle name="Normal 66 3 2 3" xfId="41446" xr:uid="{00000000-0005-0000-0000-0000E7A10000}"/>
    <cellStyle name="Normal 66 3 3" xfId="41447" xr:uid="{00000000-0005-0000-0000-0000E8A10000}"/>
    <cellStyle name="Normal 66 3 4" xfId="41448" xr:uid="{00000000-0005-0000-0000-0000E9A10000}"/>
    <cellStyle name="Normal 66 3 5" xfId="41449" xr:uid="{00000000-0005-0000-0000-0000EAA10000}"/>
    <cellStyle name="Normal 66 3 6" xfId="41450" xr:uid="{00000000-0005-0000-0000-0000EBA10000}"/>
    <cellStyle name="Normal 66 4" xfId="41451" xr:uid="{00000000-0005-0000-0000-0000ECA10000}"/>
    <cellStyle name="Normal 66 4 2" xfId="41452" xr:uid="{00000000-0005-0000-0000-0000EDA10000}"/>
    <cellStyle name="Normal 66 4 2 2" xfId="41453" xr:uid="{00000000-0005-0000-0000-0000EEA10000}"/>
    <cellStyle name="Normal 66 4 2 3" xfId="41454" xr:uid="{00000000-0005-0000-0000-0000EFA10000}"/>
    <cellStyle name="Normal 66 4 3" xfId="41455" xr:uid="{00000000-0005-0000-0000-0000F0A10000}"/>
    <cellStyle name="Normal 66 4 4" xfId="41456" xr:uid="{00000000-0005-0000-0000-0000F1A10000}"/>
    <cellStyle name="Normal 66 4 5" xfId="41457" xr:uid="{00000000-0005-0000-0000-0000F2A10000}"/>
    <cellStyle name="Normal 66 4 6" xfId="41458" xr:uid="{00000000-0005-0000-0000-0000F3A10000}"/>
    <cellStyle name="Normal 66 5" xfId="41459" xr:uid="{00000000-0005-0000-0000-0000F4A10000}"/>
    <cellStyle name="Normal 66 5 2" xfId="41460" xr:uid="{00000000-0005-0000-0000-0000F5A10000}"/>
    <cellStyle name="Normal 66 5 2 2" xfId="41461" xr:uid="{00000000-0005-0000-0000-0000F6A10000}"/>
    <cellStyle name="Normal 66 5 2 3" xfId="41462" xr:uid="{00000000-0005-0000-0000-0000F7A10000}"/>
    <cellStyle name="Normal 66 5 3" xfId="41463" xr:uid="{00000000-0005-0000-0000-0000F8A10000}"/>
    <cellStyle name="Normal 66 5 4" xfId="41464" xr:uid="{00000000-0005-0000-0000-0000F9A10000}"/>
    <cellStyle name="Normal 66 5 5" xfId="41465" xr:uid="{00000000-0005-0000-0000-0000FAA10000}"/>
    <cellStyle name="Normal 66 5 6" xfId="41466" xr:uid="{00000000-0005-0000-0000-0000FBA10000}"/>
    <cellStyle name="Normal 66 6" xfId="41467" xr:uid="{00000000-0005-0000-0000-0000FCA10000}"/>
    <cellStyle name="Normal 66 6 10" xfId="41468" xr:uid="{00000000-0005-0000-0000-0000FDA10000}"/>
    <cellStyle name="Normal 66 6 11" xfId="41469" xr:uid="{00000000-0005-0000-0000-0000FEA10000}"/>
    <cellStyle name="Normal 66 6 2" xfId="41470" xr:uid="{00000000-0005-0000-0000-0000FFA10000}"/>
    <cellStyle name="Normal 66 6 2 2" xfId="41471" xr:uid="{00000000-0005-0000-0000-000000A20000}"/>
    <cellStyle name="Normal 66 6 2 2 2" xfId="41472" xr:uid="{00000000-0005-0000-0000-000001A20000}"/>
    <cellStyle name="Normal 66 6 2 2 2 2" xfId="41473" xr:uid="{00000000-0005-0000-0000-000002A20000}"/>
    <cellStyle name="Normal 66 6 3" xfId="41474" xr:uid="{00000000-0005-0000-0000-000003A20000}"/>
    <cellStyle name="Normal 66 6 3 2" xfId="41475" xr:uid="{00000000-0005-0000-0000-000004A20000}"/>
    <cellStyle name="Normal 66 6 4" xfId="41476" xr:uid="{00000000-0005-0000-0000-000005A20000}"/>
    <cellStyle name="Normal 66 6 5" xfId="41477" xr:uid="{00000000-0005-0000-0000-000006A20000}"/>
    <cellStyle name="Normal 66 6 6" xfId="41478" xr:uid="{00000000-0005-0000-0000-000007A20000}"/>
    <cellStyle name="Normal 66 6 7" xfId="41479" xr:uid="{00000000-0005-0000-0000-000008A20000}"/>
    <cellStyle name="Normal 66 6 8" xfId="41480" xr:uid="{00000000-0005-0000-0000-000009A20000}"/>
    <cellStyle name="Normal 66 6 9" xfId="41481" xr:uid="{00000000-0005-0000-0000-00000AA20000}"/>
    <cellStyle name="Normal 66 7" xfId="41482" xr:uid="{00000000-0005-0000-0000-00000BA20000}"/>
    <cellStyle name="Normal 66 7 2" xfId="41483" xr:uid="{00000000-0005-0000-0000-00000CA20000}"/>
    <cellStyle name="Normal 66 7 3" xfId="41484" xr:uid="{00000000-0005-0000-0000-00000DA20000}"/>
    <cellStyle name="Normal 66 7 3 2" xfId="41485" xr:uid="{00000000-0005-0000-0000-00000EA20000}"/>
    <cellStyle name="Normal 66 7 4" xfId="41486" xr:uid="{00000000-0005-0000-0000-00000FA20000}"/>
    <cellStyle name="Normal 66 7 5" xfId="41487" xr:uid="{00000000-0005-0000-0000-000010A20000}"/>
    <cellStyle name="Normal 66 7 6" xfId="41488" xr:uid="{00000000-0005-0000-0000-000011A20000}"/>
    <cellStyle name="Normal 66 7 7" xfId="41489" xr:uid="{00000000-0005-0000-0000-000012A20000}"/>
    <cellStyle name="Normal 66 7 8" xfId="41490" xr:uid="{00000000-0005-0000-0000-000013A20000}"/>
    <cellStyle name="Normal 66 7 9" xfId="41491" xr:uid="{00000000-0005-0000-0000-000014A20000}"/>
    <cellStyle name="Normal 66 8" xfId="41492" xr:uid="{00000000-0005-0000-0000-000015A20000}"/>
    <cellStyle name="Normal 66 8 2" xfId="41493" xr:uid="{00000000-0005-0000-0000-000016A20000}"/>
    <cellStyle name="Normal 66 8 3" xfId="41494" xr:uid="{00000000-0005-0000-0000-000017A20000}"/>
    <cellStyle name="Normal 66 9" xfId="41495" xr:uid="{00000000-0005-0000-0000-000018A20000}"/>
    <cellStyle name="Normal 66 9 2" xfId="41496" xr:uid="{00000000-0005-0000-0000-000019A20000}"/>
    <cellStyle name="Normal 66 9 3" xfId="41497" xr:uid="{00000000-0005-0000-0000-00001AA20000}"/>
    <cellStyle name="Normal 67" xfId="41498" xr:uid="{00000000-0005-0000-0000-00001BA20000}"/>
    <cellStyle name="Normal 67 10" xfId="41499" xr:uid="{00000000-0005-0000-0000-00001CA20000}"/>
    <cellStyle name="Normal 67 10 2" xfId="41500" xr:uid="{00000000-0005-0000-0000-00001DA20000}"/>
    <cellStyle name="Normal 67 10 3" xfId="41501" xr:uid="{00000000-0005-0000-0000-00001EA20000}"/>
    <cellStyle name="Normal 67 11" xfId="41502" xr:uid="{00000000-0005-0000-0000-00001FA20000}"/>
    <cellStyle name="Normal 67 12" xfId="41503" xr:uid="{00000000-0005-0000-0000-000020A20000}"/>
    <cellStyle name="Normal 67 13" xfId="41504" xr:uid="{00000000-0005-0000-0000-000021A20000}"/>
    <cellStyle name="Normal 67 14" xfId="41505" xr:uid="{00000000-0005-0000-0000-000022A20000}"/>
    <cellStyle name="Normal 67 15" xfId="41506" xr:uid="{00000000-0005-0000-0000-000023A20000}"/>
    <cellStyle name="Normal 67 16" xfId="41507" xr:uid="{00000000-0005-0000-0000-000024A20000}"/>
    <cellStyle name="Normal 67 17" xfId="41508" xr:uid="{00000000-0005-0000-0000-000025A20000}"/>
    <cellStyle name="Normal 67 18" xfId="41509" xr:uid="{00000000-0005-0000-0000-000026A20000}"/>
    <cellStyle name="Normal 67 19" xfId="41510" xr:uid="{00000000-0005-0000-0000-000027A20000}"/>
    <cellStyle name="Normal 67 2" xfId="41511" xr:uid="{00000000-0005-0000-0000-000028A20000}"/>
    <cellStyle name="Normal 67 2 2" xfId="41512" xr:uid="{00000000-0005-0000-0000-000029A20000}"/>
    <cellStyle name="Normal 67 2 2 2" xfId="41513" xr:uid="{00000000-0005-0000-0000-00002AA20000}"/>
    <cellStyle name="Normal 67 2 2 3" xfId="41514" xr:uid="{00000000-0005-0000-0000-00002BA20000}"/>
    <cellStyle name="Normal 67 2 3" xfId="41515" xr:uid="{00000000-0005-0000-0000-00002CA20000}"/>
    <cellStyle name="Normal 67 2 4" xfId="41516" xr:uid="{00000000-0005-0000-0000-00002DA20000}"/>
    <cellStyle name="Normal 67 2 5" xfId="41517" xr:uid="{00000000-0005-0000-0000-00002EA20000}"/>
    <cellStyle name="Normal 67 2 6" xfId="41518" xr:uid="{00000000-0005-0000-0000-00002FA20000}"/>
    <cellStyle name="Normal 67 20" xfId="41519" xr:uid="{00000000-0005-0000-0000-000030A20000}"/>
    <cellStyle name="Normal 67 21" xfId="41520" xr:uid="{00000000-0005-0000-0000-000031A20000}"/>
    <cellStyle name="Normal 67 22" xfId="41521" xr:uid="{00000000-0005-0000-0000-000032A20000}"/>
    <cellStyle name="Normal 67 23" xfId="41522" xr:uid="{00000000-0005-0000-0000-000033A20000}"/>
    <cellStyle name="Normal 67 24" xfId="41523" xr:uid="{00000000-0005-0000-0000-000034A20000}"/>
    <cellStyle name="Normal 67 25" xfId="41524" xr:uid="{00000000-0005-0000-0000-000035A20000}"/>
    <cellStyle name="Normal 67 26" xfId="41525" xr:uid="{00000000-0005-0000-0000-000036A20000}"/>
    <cellStyle name="Normal 67 27" xfId="41526" xr:uid="{00000000-0005-0000-0000-000037A20000}"/>
    <cellStyle name="Normal 67 28" xfId="41527" xr:uid="{00000000-0005-0000-0000-000038A20000}"/>
    <cellStyle name="Normal 67 29" xfId="41528" xr:uid="{00000000-0005-0000-0000-000039A20000}"/>
    <cellStyle name="Normal 67 3" xfId="41529" xr:uid="{00000000-0005-0000-0000-00003AA20000}"/>
    <cellStyle name="Normal 67 3 2" xfId="41530" xr:uid="{00000000-0005-0000-0000-00003BA20000}"/>
    <cellStyle name="Normal 67 3 2 2" xfId="41531" xr:uid="{00000000-0005-0000-0000-00003CA20000}"/>
    <cellStyle name="Normal 67 3 2 3" xfId="41532" xr:uid="{00000000-0005-0000-0000-00003DA20000}"/>
    <cellStyle name="Normal 67 3 3" xfId="41533" xr:uid="{00000000-0005-0000-0000-00003EA20000}"/>
    <cellStyle name="Normal 67 3 4" xfId="41534" xr:uid="{00000000-0005-0000-0000-00003FA20000}"/>
    <cellStyle name="Normal 67 3 5" xfId="41535" xr:uid="{00000000-0005-0000-0000-000040A20000}"/>
    <cellStyle name="Normal 67 3 6" xfId="41536" xr:uid="{00000000-0005-0000-0000-000041A20000}"/>
    <cellStyle name="Normal 67 4" xfId="41537" xr:uid="{00000000-0005-0000-0000-000042A20000}"/>
    <cellStyle name="Normal 67 4 2" xfId="41538" xr:uid="{00000000-0005-0000-0000-000043A20000}"/>
    <cellStyle name="Normal 67 4 2 2" xfId="41539" xr:uid="{00000000-0005-0000-0000-000044A20000}"/>
    <cellStyle name="Normal 67 4 2 3" xfId="41540" xr:uid="{00000000-0005-0000-0000-000045A20000}"/>
    <cellStyle name="Normal 67 4 3" xfId="41541" xr:uid="{00000000-0005-0000-0000-000046A20000}"/>
    <cellStyle name="Normal 67 4 4" xfId="41542" xr:uid="{00000000-0005-0000-0000-000047A20000}"/>
    <cellStyle name="Normal 67 4 5" xfId="41543" xr:uid="{00000000-0005-0000-0000-000048A20000}"/>
    <cellStyle name="Normal 67 4 6" xfId="41544" xr:uid="{00000000-0005-0000-0000-000049A20000}"/>
    <cellStyle name="Normal 67 5" xfId="41545" xr:uid="{00000000-0005-0000-0000-00004AA20000}"/>
    <cellStyle name="Normal 67 5 2" xfId="41546" xr:uid="{00000000-0005-0000-0000-00004BA20000}"/>
    <cellStyle name="Normal 67 5 2 2" xfId="41547" xr:uid="{00000000-0005-0000-0000-00004CA20000}"/>
    <cellStyle name="Normal 67 5 2 3" xfId="41548" xr:uid="{00000000-0005-0000-0000-00004DA20000}"/>
    <cellStyle name="Normal 67 5 3" xfId="41549" xr:uid="{00000000-0005-0000-0000-00004EA20000}"/>
    <cellStyle name="Normal 67 5 4" xfId="41550" xr:uid="{00000000-0005-0000-0000-00004FA20000}"/>
    <cellStyle name="Normal 67 5 5" xfId="41551" xr:uid="{00000000-0005-0000-0000-000050A20000}"/>
    <cellStyle name="Normal 67 5 6" xfId="41552" xr:uid="{00000000-0005-0000-0000-000051A20000}"/>
    <cellStyle name="Normal 67 6" xfId="41553" xr:uid="{00000000-0005-0000-0000-000052A20000}"/>
    <cellStyle name="Normal 67 6 10" xfId="41554" xr:uid="{00000000-0005-0000-0000-000053A20000}"/>
    <cellStyle name="Normal 67 6 11" xfId="41555" xr:uid="{00000000-0005-0000-0000-000054A20000}"/>
    <cellStyle name="Normal 67 6 2" xfId="41556" xr:uid="{00000000-0005-0000-0000-000055A20000}"/>
    <cellStyle name="Normal 67 6 2 2" xfId="41557" xr:uid="{00000000-0005-0000-0000-000056A20000}"/>
    <cellStyle name="Normal 67 6 2 2 2" xfId="41558" xr:uid="{00000000-0005-0000-0000-000057A20000}"/>
    <cellStyle name="Normal 67 6 2 2 2 2" xfId="41559" xr:uid="{00000000-0005-0000-0000-000058A20000}"/>
    <cellStyle name="Normal 67 6 3" xfId="41560" xr:uid="{00000000-0005-0000-0000-000059A20000}"/>
    <cellStyle name="Normal 67 6 3 2" xfId="41561" xr:uid="{00000000-0005-0000-0000-00005AA20000}"/>
    <cellStyle name="Normal 67 6 4" xfId="41562" xr:uid="{00000000-0005-0000-0000-00005BA20000}"/>
    <cellStyle name="Normal 67 6 5" xfId="41563" xr:uid="{00000000-0005-0000-0000-00005CA20000}"/>
    <cellStyle name="Normal 67 6 6" xfId="41564" xr:uid="{00000000-0005-0000-0000-00005DA20000}"/>
    <cellStyle name="Normal 67 6 7" xfId="41565" xr:uid="{00000000-0005-0000-0000-00005EA20000}"/>
    <cellStyle name="Normal 67 6 8" xfId="41566" xr:uid="{00000000-0005-0000-0000-00005FA20000}"/>
    <cellStyle name="Normal 67 6 9" xfId="41567" xr:uid="{00000000-0005-0000-0000-000060A20000}"/>
    <cellStyle name="Normal 67 7" xfId="41568" xr:uid="{00000000-0005-0000-0000-000061A20000}"/>
    <cellStyle name="Normal 67 7 2" xfId="41569" xr:uid="{00000000-0005-0000-0000-000062A20000}"/>
    <cellStyle name="Normal 67 7 3" xfId="41570" xr:uid="{00000000-0005-0000-0000-000063A20000}"/>
    <cellStyle name="Normal 67 7 3 2" xfId="41571" xr:uid="{00000000-0005-0000-0000-000064A20000}"/>
    <cellStyle name="Normal 67 7 4" xfId="41572" xr:uid="{00000000-0005-0000-0000-000065A20000}"/>
    <cellStyle name="Normal 67 7 5" xfId="41573" xr:uid="{00000000-0005-0000-0000-000066A20000}"/>
    <cellStyle name="Normal 67 7 6" xfId="41574" xr:uid="{00000000-0005-0000-0000-000067A20000}"/>
    <cellStyle name="Normal 67 7 7" xfId="41575" xr:uid="{00000000-0005-0000-0000-000068A20000}"/>
    <cellStyle name="Normal 67 7 8" xfId="41576" xr:uid="{00000000-0005-0000-0000-000069A20000}"/>
    <cellStyle name="Normal 67 7 9" xfId="41577" xr:uid="{00000000-0005-0000-0000-00006AA20000}"/>
    <cellStyle name="Normal 67 8" xfId="41578" xr:uid="{00000000-0005-0000-0000-00006BA20000}"/>
    <cellStyle name="Normal 67 8 2" xfId="41579" xr:uid="{00000000-0005-0000-0000-00006CA20000}"/>
    <cellStyle name="Normal 67 8 3" xfId="41580" xr:uid="{00000000-0005-0000-0000-00006DA20000}"/>
    <cellStyle name="Normal 67 9" xfId="41581" xr:uid="{00000000-0005-0000-0000-00006EA20000}"/>
    <cellStyle name="Normal 67 9 2" xfId="41582" xr:uid="{00000000-0005-0000-0000-00006FA20000}"/>
    <cellStyle name="Normal 67 9 3" xfId="41583" xr:uid="{00000000-0005-0000-0000-000070A20000}"/>
    <cellStyle name="Normal 68" xfId="41584" xr:uid="{00000000-0005-0000-0000-000071A20000}"/>
    <cellStyle name="Normal 68 10" xfId="41585" xr:uid="{00000000-0005-0000-0000-000072A20000}"/>
    <cellStyle name="Normal 68 11" xfId="41586" xr:uid="{00000000-0005-0000-0000-000073A20000}"/>
    <cellStyle name="Normal 68 12" xfId="41587" xr:uid="{00000000-0005-0000-0000-000074A20000}"/>
    <cellStyle name="Normal 68 13" xfId="41588" xr:uid="{00000000-0005-0000-0000-000075A20000}"/>
    <cellStyle name="Normal 68 14" xfId="41589" xr:uid="{00000000-0005-0000-0000-000076A20000}"/>
    <cellStyle name="Normal 68 15" xfId="41590" xr:uid="{00000000-0005-0000-0000-000077A20000}"/>
    <cellStyle name="Normal 68 16" xfId="41591" xr:uid="{00000000-0005-0000-0000-000078A20000}"/>
    <cellStyle name="Normal 68 17" xfId="41592" xr:uid="{00000000-0005-0000-0000-000079A20000}"/>
    <cellStyle name="Normal 68 18" xfId="41593" xr:uid="{00000000-0005-0000-0000-00007AA20000}"/>
    <cellStyle name="Normal 68 19" xfId="41594" xr:uid="{00000000-0005-0000-0000-00007BA20000}"/>
    <cellStyle name="Normal 68 2" xfId="41595" xr:uid="{00000000-0005-0000-0000-00007CA20000}"/>
    <cellStyle name="Normal 68 2 2" xfId="41596" xr:uid="{00000000-0005-0000-0000-00007DA20000}"/>
    <cellStyle name="Normal 68 2 2 2" xfId="41597" xr:uid="{00000000-0005-0000-0000-00007EA20000}"/>
    <cellStyle name="Normal 68 2 2 3" xfId="41598" xr:uid="{00000000-0005-0000-0000-00007FA20000}"/>
    <cellStyle name="Normal 68 2 3" xfId="41599" xr:uid="{00000000-0005-0000-0000-000080A20000}"/>
    <cellStyle name="Normal 68 2 4" xfId="41600" xr:uid="{00000000-0005-0000-0000-000081A20000}"/>
    <cellStyle name="Normal 68 2 5" xfId="41601" xr:uid="{00000000-0005-0000-0000-000082A20000}"/>
    <cellStyle name="Normal 68 2 6" xfId="41602" xr:uid="{00000000-0005-0000-0000-000083A20000}"/>
    <cellStyle name="Normal 68 20" xfId="41603" xr:uid="{00000000-0005-0000-0000-000084A20000}"/>
    <cellStyle name="Normal 68 21" xfId="41604" xr:uid="{00000000-0005-0000-0000-000085A20000}"/>
    <cellStyle name="Normal 68 22" xfId="41605" xr:uid="{00000000-0005-0000-0000-000086A20000}"/>
    <cellStyle name="Normal 68 23" xfId="41606" xr:uid="{00000000-0005-0000-0000-000087A20000}"/>
    <cellStyle name="Normal 68 24" xfId="41607" xr:uid="{00000000-0005-0000-0000-000088A20000}"/>
    <cellStyle name="Normal 68 25" xfId="41608" xr:uid="{00000000-0005-0000-0000-000089A20000}"/>
    <cellStyle name="Normal 68 26" xfId="41609" xr:uid="{00000000-0005-0000-0000-00008AA20000}"/>
    <cellStyle name="Normal 68 27" xfId="41610" xr:uid="{00000000-0005-0000-0000-00008BA20000}"/>
    <cellStyle name="Normal 68 28" xfId="41611" xr:uid="{00000000-0005-0000-0000-00008CA20000}"/>
    <cellStyle name="Normal 68 29" xfId="41612" xr:uid="{00000000-0005-0000-0000-00008DA20000}"/>
    <cellStyle name="Normal 68 3" xfId="41613" xr:uid="{00000000-0005-0000-0000-00008EA20000}"/>
    <cellStyle name="Normal 68 3 2" xfId="41614" xr:uid="{00000000-0005-0000-0000-00008FA20000}"/>
    <cellStyle name="Normal 68 3 2 2" xfId="41615" xr:uid="{00000000-0005-0000-0000-000090A20000}"/>
    <cellStyle name="Normal 68 3 2 3" xfId="41616" xr:uid="{00000000-0005-0000-0000-000091A20000}"/>
    <cellStyle name="Normal 68 3 3" xfId="41617" xr:uid="{00000000-0005-0000-0000-000092A20000}"/>
    <cellStyle name="Normal 68 3 4" xfId="41618" xr:uid="{00000000-0005-0000-0000-000093A20000}"/>
    <cellStyle name="Normal 68 3 5" xfId="41619" xr:uid="{00000000-0005-0000-0000-000094A20000}"/>
    <cellStyle name="Normal 68 3 6" xfId="41620" xr:uid="{00000000-0005-0000-0000-000095A20000}"/>
    <cellStyle name="Normal 68 4" xfId="41621" xr:uid="{00000000-0005-0000-0000-000096A20000}"/>
    <cellStyle name="Normal 68 4 2" xfId="41622" xr:uid="{00000000-0005-0000-0000-000097A20000}"/>
    <cellStyle name="Normal 68 4 2 2" xfId="41623" xr:uid="{00000000-0005-0000-0000-000098A20000}"/>
    <cellStyle name="Normal 68 4 2 3" xfId="41624" xr:uid="{00000000-0005-0000-0000-000099A20000}"/>
    <cellStyle name="Normal 68 4 3" xfId="41625" xr:uid="{00000000-0005-0000-0000-00009AA20000}"/>
    <cellStyle name="Normal 68 4 4" xfId="41626" xr:uid="{00000000-0005-0000-0000-00009BA20000}"/>
    <cellStyle name="Normal 68 4 5" xfId="41627" xr:uid="{00000000-0005-0000-0000-00009CA20000}"/>
    <cellStyle name="Normal 68 4 6" xfId="41628" xr:uid="{00000000-0005-0000-0000-00009DA20000}"/>
    <cellStyle name="Normal 68 5" xfId="41629" xr:uid="{00000000-0005-0000-0000-00009EA20000}"/>
    <cellStyle name="Normal 68 5 2" xfId="41630" xr:uid="{00000000-0005-0000-0000-00009FA20000}"/>
    <cellStyle name="Normal 68 5 2 2" xfId="41631" xr:uid="{00000000-0005-0000-0000-0000A0A20000}"/>
    <cellStyle name="Normal 68 5 2 3" xfId="41632" xr:uid="{00000000-0005-0000-0000-0000A1A20000}"/>
    <cellStyle name="Normal 68 5 3" xfId="41633" xr:uid="{00000000-0005-0000-0000-0000A2A20000}"/>
    <cellStyle name="Normal 68 5 4" xfId="41634" xr:uid="{00000000-0005-0000-0000-0000A3A20000}"/>
    <cellStyle name="Normal 68 5 5" xfId="41635" xr:uid="{00000000-0005-0000-0000-0000A4A20000}"/>
    <cellStyle name="Normal 68 5 6" xfId="41636" xr:uid="{00000000-0005-0000-0000-0000A5A20000}"/>
    <cellStyle name="Normal 68 6" xfId="41637" xr:uid="{00000000-0005-0000-0000-0000A6A20000}"/>
    <cellStyle name="Normal 68 6 2" xfId="41638" xr:uid="{00000000-0005-0000-0000-0000A7A20000}"/>
    <cellStyle name="Normal 68 6 2 2" xfId="41639" xr:uid="{00000000-0005-0000-0000-0000A8A20000}"/>
    <cellStyle name="Normal 68 6 2 2 2" xfId="41640" xr:uid="{00000000-0005-0000-0000-0000A9A20000}"/>
    <cellStyle name="Normal 68 6 2 2 2 2" xfId="41641" xr:uid="{00000000-0005-0000-0000-0000AAA20000}"/>
    <cellStyle name="Normal 68 6 3" xfId="41642" xr:uid="{00000000-0005-0000-0000-0000ABA20000}"/>
    <cellStyle name="Normal 68 6 3 2" xfId="41643" xr:uid="{00000000-0005-0000-0000-0000ACA20000}"/>
    <cellStyle name="Normal 68 6 4" xfId="41644" xr:uid="{00000000-0005-0000-0000-0000ADA20000}"/>
    <cellStyle name="Normal 68 6 5" xfId="41645" xr:uid="{00000000-0005-0000-0000-0000AEA20000}"/>
    <cellStyle name="Normal 68 6 6" xfId="41646" xr:uid="{00000000-0005-0000-0000-0000AFA20000}"/>
    <cellStyle name="Normal 68 6 7" xfId="41647" xr:uid="{00000000-0005-0000-0000-0000B0A20000}"/>
    <cellStyle name="Normal 68 6 8" xfId="41648" xr:uid="{00000000-0005-0000-0000-0000B1A20000}"/>
    <cellStyle name="Normal 68 6 9" xfId="41649" xr:uid="{00000000-0005-0000-0000-0000B2A20000}"/>
    <cellStyle name="Normal 68 7" xfId="41650" xr:uid="{00000000-0005-0000-0000-0000B3A20000}"/>
    <cellStyle name="Normal 68 7 2" xfId="41651" xr:uid="{00000000-0005-0000-0000-0000B4A20000}"/>
    <cellStyle name="Normal 68 7 3" xfId="41652" xr:uid="{00000000-0005-0000-0000-0000B5A20000}"/>
    <cellStyle name="Normal 68 7 3 2" xfId="41653" xr:uid="{00000000-0005-0000-0000-0000B6A20000}"/>
    <cellStyle name="Normal 68 7 4" xfId="41654" xr:uid="{00000000-0005-0000-0000-0000B7A20000}"/>
    <cellStyle name="Normal 68 7 5" xfId="41655" xr:uid="{00000000-0005-0000-0000-0000B8A20000}"/>
    <cellStyle name="Normal 68 7 6" xfId="41656" xr:uid="{00000000-0005-0000-0000-0000B9A20000}"/>
    <cellStyle name="Normal 68 7 7" xfId="41657" xr:uid="{00000000-0005-0000-0000-0000BAA20000}"/>
    <cellStyle name="Normal 68 8" xfId="41658" xr:uid="{00000000-0005-0000-0000-0000BBA20000}"/>
    <cellStyle name="Normal 68 9" xfId="41659" xr:uid="{00000000-0005-0000-0000-0000BCA20000}"/>
    <cellStyle name="Normal 69" xfId="41660" xr:uid="{00000000-0005-0000-0000-0000BDA20000}"/>
    <cellStyle name="Normal 69 10" xfId="41661" xr:uid="{00000000-0005-0000-0000-0000BEA20000}"/>
    <cellStyle name="Normal 69 11" xfId="41662" xr:uid="{00000000-0005-0000-0000-0000BFA20000}"/>
    <cellStyle name="Normal 69 12" xfId="41663" xr:uid="{00000000-0005-0000-0000-0000C0A20000}"/>
    <cellStyle name="Normal 69 13" xfId="41664" xr:uid="{00000000-0005-0000-0000-0000C1A20000}"/>
    <cellStyle name="Normal 69 14" xfId="41665" xr:uid="{00000000-0005-0000-0000-0000C2A20000}"/>
    <cellStyle name="Normal 69 15" xfId="41666" xr:uid="{00000000-0005-0000-0000-0000C3A20000}"/>
    <cellStyle name="Normal 69 16" xfId="41667" xr:uid="{00000000-0005-0000-0000-0000C4A20000}"/>
    <cellStyle name="Normal 69 17" xfId="41668" xr:uid="{00000000-0005-0000-0000-0000C5A20000}"/>
    <cellStyle name="Normal 69 18" xfId="41669" xr:uid="{00000000-0005-0000-0000-0000C6A20000}"/>
    <cellStyle name="Normal 69 19" xfId="41670" xr:uid="{00000000-0005-0000-0000-0000C7A20000}"/>
    <cellStyle name="Normal 69 2" xfId="41671" xr:uid="{00000000-0005-0000-0000-0000C8A20000}"/>
    <cellStyle name="Normal 69 2 2" xfId="41672" xr:uid="{00000000-0005-0000-0000-0000C9A20000}"/>
    <cellStyle name="Normal 69 2 2 2" xfId="41673" xr:uid="{00000000-0005-0000-0000-0000CAA20000}"/>
    <cellStyle name="Normal 69 2 2 3" xfId="41674" xr:uid="{00000000-0005-0000-0000-0000CBA20000}"/>
    <cellStyle name="Normal 69 2 3" xfId="41675" xr:uid="{00000000-0005-0000-0000-0000CCA20000}"/>
    <cellStyle name="Normal 69 2 4" xfId="41676" xr:uid="{00000000-0005-0000-0000-0000CDA20000}"/>
    <cellStyle name="Normal 69 2 5" xfId="41677" xr:uid="{00000000-0005-0000-0000-0000CEA20000}"/>
    <cellStyle name="Normal 69 2 6" xfId="41678" xr:uid="{00000000-0005-0000-0000-0000CFA20000}"/>
    <cellStyle name="Normal 69 20" xfId="41679" xr:uid="{00000000-0005-0000-0000-0000D0A20000}"/>
    <cellStyle name="Normal 69 21" xfId="41680" xr:uid="{00000000-0005-0000-0000-0000D1A20000}"/>
    <cellStyle name="Normal 69 22" xfId="41681" xr:uid="{00000000-0005-0000-0000-0000D2A20000}"/>
    <cellStyle name="Normal 69 23" xfId="41682" xr:uid="{00000000-0005-0000-0000-0000D3A20000}"/>
    <cellStyle name="Normal 69 24" xfId="41683" xr:uid="{00000000-0005-0000-0000-0000D4A20000}"/>
    <cellStyle name="Normal 69 25" xfId="41684" xr:uid="{00000000-0005-0000-0000-0000D5A20000}"/>
    <cellStyle name="Normal 69 26" xfId="41685" xr:uid="{00000000-0005-0000-0000-0000D6A20000}"/>
    <cellStyle name="Normal 69 27" xfId="41686" xr:uid="{00000000-0005-0000-0000-0000D7A20000}"/>
    <cellStyle name="Normal 69 28" xfId="41687" xr:uid="{00000000-0005-0000-0000-0000D8A20000}"/>
    <cellStyle name="Normal 69 29" xfId="41688" xr:uid="{00000000-0005-0000-0000-0000D9A20000}"/>
    <cellStyle name="Normal 69 3" xfId="41689" xr:uid="{00000000-0005-0000-0000-0000DAA20000}"/>
    <cellStyle name="Normal 69 3 2" xfId="41690" xr:uid="{00000000-0005-0000-0000-0000DBA20000}"/>
    <cellStyle name="Normal 69 3 2 2" xfId="41691" xr:uid="{00000000-0005-0000-0000-0000DCA20000}"/>
    <cellStyle name="Normal 69 3 2 3" xfId="41692" xr:uid="{00000000-0005-0000-0000-0000DDA20000}"/>
    <cellStyle name="Normal 69 3 3" xfId="41693" xr:uid="{00000000-0005-0000-0000-0000DEA20000}"/>
    <cellStyle name="Normal 69 3 4" xfId="41694" xr:uid="{00000000-0005-0000-0000-0000DFA20000}"/>
    <cellStyle name="Normal 69 3 5" xfId="41695" xr:uid="{00000000-0005-0000-0000-0000E0A20000}"/>
    <cellStyle name="Normal 69 3 6" xfId="41696" xr:uid="{00000000-0005-0000-0000-0000E1A20000}"/>
    <cellStyle name="Normal 69 4" xfId="41697" xr:uid="{00000000-0005-0000-0000-0000E2A20000}"/>
    <cellStyle name="Normal 69 4 2" xfId="41698" xr:uid="{00000000-0005-0000-0000-0000E3A20000}"/>
    <cellStyle name="Normal 69 4 2 2" xfId="41699" xr:uid="{00000000-0005-0000-0000-0000E4A20000}"/>
    <cellStyle name="Normal 69 4 2 3" xfId="41700" xr:uid="{00000000-0005-0000-0000-0000E5A20000}"/>
    <cellStyle name="Normal 69 4 3" xfId="41701" xr:uid="{00000000-0005-0000-0000-0000E6A20000}"/>
    <cellStyle name="Normal 69 4 4" xfId="41702" xr:uid="{00000000-0005-0000-0000-0000E7A20000}"/>
    <cellStyle name="Normal 69 4 5" xfId="41703" xr:uid="{00000000-0005-0000-0000-0000E8A20000}"/>
    <cellStyle name="Normal 69 4 6" xfId="41704" xr:uid="{00000000-0005-0000-0000-0000E9A20000}"/>
    <cellStyle name="Normal 69 5" xfId="41705" xr:uid="{00000000-0005-0000-0000-0000EAA20000}"/>
    <cellStyle name="Normal 69 5 2" xfId="41706" xr:uid="{00000000-0005-0000-0000-0000EBA20000}"/>
    <cellStyle name="Normal 69 5 2 2" xfId="41707" xr:uid="{00000000-0005-0000-0000-0000ECA20000}"/>
    <cellStyle name="Normal 69 5 2 3" xfId="41708" xr:uid="{00000000-0005-0000-0000-0000EDA20000}"/>
    <cellStyle name="Normal 69 5 3" xfId="41709" xr:uid="{00000000-0005-0000-0000-0000EEA20000}"/>
    <cellStyle name="Normal 69 5 4" xfId="41710" xr:uid="{00000000-0005-0000-0000-0000EFA20000}"/>
    <cellStyle name="Normal 69 5 5" xfId="41711" xr:uid="{00000000-0005-0000-0000-0000F0A20000}"/>
    <cellStyle name="Normal 69 5 6" xfId="41712" xr:uid="{00000000-0005-0000-0000-0000F1A20000}"/>
    <cellStyle name="Normal 69 6" xfId="41713" xr:uid="{00000000-0005-0000-0000-0000F2A20000}"/>
    <cellStyle name="Normal 69 6 2" xfId="41714" xr:uid="{00000000-0005-0000-0000-0000F3A20000}"/>
    <cellStyle name="Normal 69 6 3" xfId="41715" xr:uid="{00000000-0005-0000-0000-0000F4A20000}"/>
    <cellStyle name="Normal 69 6 3 2" xfId="41716" xr:uid="{00000000-0005-0000-0000-0000F5A20000}"/>
    <cellStyle name="Normal 69 6 4" xfId="41717" xr:uid="{00000000-0005-0000-0000-0000F6A20000}"/>
    <cellStyle name="Normal 69 6 5" xfId="41718" xr:uid="{00000000-0005-0000-0000-0000F7A20000}"/>
    <cellStyle name="Normal 69 6 6" xfId="41719" xr:uid="{00000000-0005-0000-0000-0000F8A20000}"/>
    <cellStyle name="Normal 69 6 7" xfId="41720" xr:uid="{00000000-0005-0000-0000-0000F9A20000}"/>
    <cellStyle name="Normal 69 6 8" xfId="41721" xr:uid="{00000000-0005-0000-0000-0000FAA20000}"/>
    <cellStyle name="Normal 69 7" xfId="41722" xr:uid="{00000000-0005-0000-0000-0000FBA20000}"/>
    <cellStyle name="Normal 69 7 2" xfId="41723" xr:uid="{00000000-0005-0000-0000-0000FCA20000}"/>
    <cellStyle name="Normal 69 7 3" xfId="41724" xr:uid="{00000000-0005-0000-0000-0000FDA20000}"/>
    <cellStyle name="Normal 69 7 3 2" xfId="41725" xr:uid="{00000000-0005-0000-0000-0000FEA20000}"/>
    <cellStyle name="Normal 69 7 4" xfId="41726" xr:uid="{00000000-0005-0000-0000-0000FFA20000}"/>
    <cellStyle name="Normal 69 7 5" xfId="41727" xr:uid="{00000000-0005-0000-0000-000000A30000}"/>
    <cellStyle name="Normal 69 7 6" xfId="41728" xr:uid="{00000000-0005-0000-0000-000001A30000}"/>
    <cellStyle name="Normal 69 7 7" xfId="41729" xr:uid="{00000000-0005-0000-0000-000002A30000}"/>
    <cellStyle name="Normal 69 8" xfId="41730" xr:uid="{00000000-0005-0000-0000-000003A30000}"/>
    <cellStyle name="Normal 69 9" xfId="41731" xr:uid="{00000000-0005-0000-0000-000004A30000}"/>
    <cellStyle name="Normal 7" xfId="41732" xr:uid="{00000000-0005-0000-0000-000005A30000}"/>
    <cellStyle name="Normal 7 10" xfId="41733" xr:uid="{00000000-0005-0000-0000-000006A30000}"/>
    <cellStyle name="Normal 7 11" xfId="41734" xr:uid="{00000000-0005-0000-0000-000007A30000}"/>
    <cellStyle name="Normal 7 12" xfId="41735" xr:uid="{00000000-0005-0000-0000-000008A30000}"/>
    <cellStyle name="Normal 7 13" xfId="41736" xr:uid="{00000000-0005-0000-0000-000009A30000}"/>
    <cellStyle name="Normal 7 14" xfId="41737" xr:uid="{00000000-0005-0000-0000-00000AA30000}"/>
    <cellStyle name="Normal 7 15" xfId="41738" xr:uid="{00000000-0005-0000-0000-00000BA30000}"/>
    <cellStyle name="Normal 7 16" xfId="41739" xr:uid="{00000000-0005-0000-0000-00000CA30000}"/>
    <cellStyle name="Normal 7 17" xfId="41740" xr:uid="{00000000-0005-0000-0000-00000DA30000}"/>
    <cellStyle name="Normal 7 18" xfId="41741" xr:uid="{00000000-0005-0000-0000-00000EA30000}"/>
    <cellStyle name="Normal 7 19" xfId="41742" xr:uid="{00000000-0005-0000-0000-00000FA30000}"/>
    <cellStyle name="Normal 7 2" xfId="41743" xr:uid="{00000000-0005-0000-0000-000010A30000}"/>
    <cellStyle name="Normal 7 2 2" xfId="41744" xr:uid="{00000000-0005-0000-0000-000011A30000}"/>
    <cellStyle name="Normal 7 2 2 2" xfId="41745" xr:uid="{00000000-0005-0000-0000-000012A30000}"/>
    <cellStyle name="Normal 7 2 2 3" xfId="41746" xr:uid="{00000000-0005-0000-0000-000013A30000}"/>
    <cellStyle name="Normal 7 2 2 4" xfId="41747" xr:uid="{00000000-0005-0000-0000-000014A30000}"/>
    <cellStyle name="Normal 7 2 3" xfId="41748" xr:uid="{00000000-0005-0000-0000-000015A30000}"/>
    <cellStyle name="Normal 7 2 3 2" xfId="41749" xr:uid="{00000000-0005-0000-0000-000016A30000}"/>
    <cellStyle name="Normal 7 2 3 3" xfId="41750" xr:uid="{00000000-0005-0000-0000-000017A30000}"/>
    <cellStyle name="Normal 7 2 4" xfId="41751" xr:uid="{00000000-0005-0000-0000-000018A30000}"/>
    <cellStyle name="Normal 7 2 5" xfId="41752" xr:uid="{00000000-0005-0000-0000-000019A30000}"/>
    <cellStyle name="Normal 7 2 6" xfId="41753" xr:uid="{00000000-0005-0000-0000-00001AA30000}"/>
    <cellStyle name="Normal 7 2 7" xfId="41754" xr:uid="{00000000-0005-0000-0000-00001BA30000}"/>
    <cellStyle name="Normal 7 20" xfId="41755" xr:uid="{00000000-0005-0000-0000-00001CA30000}"/>
    <cellStyle name="Normal 7 21" xfId="41756" xr:uid="{00000000-0005-0000-0000-00001DA30000}"/>
    <cellStyle name="Normal 7 22" xfId="41757" xr:uid="{00000000-0005-0000-0000-00001EA30000}"/>
    <cellStyle name="Normal 7 23" xfId="41758" xr:uid="{00000000-0005-0000-0000-00001FA30000}"/>
    <cellStyle name="Normal 7 24" xfId="41759" xr:uid="{00000000-0005-0000-0000-000020A30000}"/>
    <cellStyle name="Normal 7 25" xfId="41760" xr:uid="{00000000-0005-0000-0000-000021A30000}"/>
    <cellStyle name="Normal 7 26" xfId="41761" xr:uid="{00000000-0005-0000-0000-000022A30000}"/>
    <cellStyle name="Normal 7 27" xfId="41762" xr:uid="{00000000-0005-0000-0000-000023A30000}"/>
    <cellStyle name="Normal 7 28" xfId="41763" xr:uid="{00000000-0005-0000-0000-000024A30000}"/>
    <cellStyle name="Normal 7 29" xfId="41764" xr:uid="{00000000-0005-0000-0000-000025A30000}"/>
    <cellStyle name="Normal 7 3" xfId="41765" xr:uid="{00000000-0005-0000-0000-000026A30000}"/>
    <cellStyle name="Normal 7 30" xfId="41766" xr:uid="{00000000-0005-0000-0000-000027A30000}"/>
    <cellStyle name="Normal 7 31" xfId="41767" xr:uid="{00000000-0005-0000-0000-000028A30000}"/>
    <cellStyle name="Normal 7 32" xfId="41768" xr:uid="{00000000-0005-0000-0000-000029A30000}"/>
    <cellStyle name="Normal 7 33" xfId="41769" xr:uid="{00000000-0005-0000-0000-00002AA30000}"/>
    <cellStyle name="Normal 7 33 2" xfId="41770" xr:uid="{00000000-0005-0000-0000-00002BA30000}"/>
    <cellStyle name="Normal 7 33 3" xfId="41771" xr:uid="{00000000-0005-0000-0000-00002CA30000}"/>
    <cellStyle name="Normal 7 34" xfId="41772" xr:uid="{00000000-0005-0000-0000-00002DA30000}"/>
    <cellStyle name="Normal 7 34 2" xfId="41773" xr:uid="{00000000-0005-0000-0000-00002EA30000}"/>
    <cellStyle name="Normal 7 34 3" xfId="41774" xr:uid="{00000000-0005-0000-0000-00002FA30000}"/>
    <cellStyle name="Normal 7 35" xfId="41775" xr:uid="{00000000-0005-0000-0000-000030A30000}"/>
    <cellStyle name="Normal 7 35 2" xfId="41776" xr:uid="{00000000-0005-0000-0000-000031A30000}"/>
    <cellStyle name="Normal 7 35 3" xfId="41777" xr:uid="{00000000-0005-0000-0000-000032A30000}"/>
    <cellStyle name="Normal 7 36" xfId="41778" xr:uid="{00000000-0005-0000-0000-000033A30000}"/>
    <cellStyle name="Normal 7 36 2" xfId="41779" xr:uid="{00000000-0005-0000-0000-000034A30000}"/>
    <cellStyle name="Normal 7 36 3" xfId="41780" xr:uid="{00000000-0005-0000-0000-000035A30000}"/>
    <cellStyle name="Normal 7 37" xfId="41781" xr:uid="{00000000-0005-0000-0000-000036A30000}"/>
    <cellStyle name="Normal 7 38" xfId="41782" xr:uid="{00000000-0005-0000-0000-000037A30000}"/>
    <cellStyle name="Normal 7 4" xfId="41783" xr:uid="{00000000-0005-0000-0000-000038A30000}"/>
    <cellStyle name="Normal 7 5" xfId="41784" xr:uid="{00000000-0005-0000-0000-000039A30000}"/>
    <cellStyle name="Normal 7 6" xfId="41785" xr:uid="{00000000-0005-0000-0000-00003AA30000}"/>
    <cellStyle name="Normal 7 7" xfId="41786" xr:uid="{00000000-0005-0000-0000-00003BA30000}"/>
    <cellStyle name="Normal 7 8" xfId="41787" xr:uid="{00000000-0005-0000-0000-00003CA30000}"/>
    <cellStyle name="Normal 7 9" xfId="41788" xr:uid="{00000000-0005-0000-0000-00003DA30000}"/>
    <cellStyle name="Normal 70" xfId="41789" xr:uid="{00000000-0005-0000-0000-00003EA30000}"/>
    <cellStyle name="Normal 70 10" xfId="41790" xr:uid="{00000000-0005-0000-0000-00003FA30000}"/>
    <cellStyle name="Normal 70 11" xfId="41791" xr:uid="{00000000-0005-0000-0000-000040A30000}"/>
    <cellStyle name="Normal 70 12" xfId="41792" xr:uid="{00000000-0005-0000-0000-000041A30000}"/>
    <cellStyle name="Normal 70 13" xfId="41793" xr:uid="{00000000-0005-0000-0000-000042A30000}"/>
    <cellStyle name="Normal 70 14" xfId="41794" xr:uid="{00000000-0005-0000-0000-000043A30000}"/>
    <cellStyle name="Normal 70 15" xfId="41795" xr:uid="{00000000-0005-0000-0000-000044A30000}"/>
    <cellStyle name="Normal 70 16" xfId="41796" xr:uid="{00000000-0005-0000-0000-000045A30000}"/>
    <cellStyle name="Normal 70 17" xfId="41797" xr:uid="{00000000-0005-0000-0000-000046A30000}"/>
    <cellStyle name="Normal 70 18" xfId="41798" xr:uid="{00000000-0005-0000-0000-000047A30000}"/>
    <cellStyle name="Normal 70 19" xfId="41799" xr:uid="{00000000-0005-0000-0000-000048A30000}"/>
    <cellStyle name="Normal 70 2" xfId="41800" xr:uid="{00000000-0005-0000-0000-000049A30000}"/>
    <cellStyle name="Normal 70 2 2" xfId="41801" xr:uid="{00000000-0005-0000-0000-00004AA30000}"/>
    <cellStyle name="Normal 70 2 2 2" xfId="41802" xr:uid="{00000000-0005-0000-0000-00004BA30000}"/>
    <cellStyle name="Normal 70 2 2 3" xfId="41803" xr:uid="{00000000-0005-0000-0000-00004CA30000}"/>
    <cellStyle name="Normal 70 2 3" xfId="41804" xr:uid="{00000000-0005-0000-0000-00004DA30000}"/>
    <cellStyle name="Normal 70 2 4" xfId="41805" xr:uid="{00000000-0005-0000-0000-00004EA30000}"/>
    <cellStyle name="Normal 70 2 5" xfId="41806" xr:uid="{00000000-0005-0000-0000-00004FA30000}"/>
    <cellStyle name="Normal 70 2 6" xfId="41807" xr:uid="{00000000-0005-0000-0000-000050A30000}"/>
    <cellStyle name="Normal 70 20" xfId="41808" xr:uid="{00000000-0005-0000-0000-000051A30000}"/>
    <cellStyle name="Normal 70 21" xfId="41809" xr:uid="{00000000-0005-0000-0000-000052A30000}"/>
    <cellStyle name="Normal 70 22" xfId="41810" xr:uid="{00000000-0005-0000-0000-000053A30000}"/>
    <cellStyle name="Normal 70 23" xfId="41811" xr:uid="{00000000-0005-0000-0000-000054A30000}"/>
    <cellStyle name="Normal 70 24" xfId="41812" xr:uid="{00000000-0005-0000-0000-000055A30000}"/>
    <cellStyle name="Normal 70 25" xfId="41813" xr:uid="{00000000-0005-0000-0000-000056A30000}"/>
    <cellStyle name="Normal 70 26" xfId="41814" xr:uid="{00000000-0005-0000-0000-000057A30000}"/>
    <cellStyle name="Normal 70 27" xfId="41815" xr:uid="{00000000-0005-0000-0000-000058A30000}"/>
    <cellStyle name="Normal 70 28" xfId="41816" xr:uid="{00000000-0005-0000-0000-000059A30000}"/>
    <cellStyle name="Normal 70 29" xfId="41817" xr:uid="{00000000-0005-0000-0000-00005AA30000}"/>
    <cellStyle name="Normal 70 3" xfId="41818" xr:uid="{00000000-0005-0000-0000-00005BA30000}"/>
    <cellStyle name="Normal 70 3 2" xfId="41819" xr:uid="{00000000-0005-0000-0000-00005CA30000}"/>
    <cellStyle name="Normal 70 3 2 2" xfId="41820" xr:uid="{00000000-0005-0000-0000-00005DA30000}"/>
    <cellStyle name="Normal 70 3 2 3" xfId="41821" xr:uid="{00000000-0005-0000-0000-00005EA30000}"/>
    <cellStyle name="Normal 70 3 3" xfId="41822" xr:uid="{00000000-0005-0000-0000-00005FA30000}"/>
    <cellStyle name="Normal 70 3 4" xfId="41823" xr:uid="{00000000-0005-0000-0000-000060A30000}"/>
    <cellStyle name="Normal 70 3 5" xfId="41824" xr:uid="{00000000-0005-0000-0000-000061A30000}"/>
    <cellStyle name="Normal 70 3 6" xfId="41825" xr:uid="{00000000-0005-0000-0000-000062A30000}"/>
    <cellStyle name="Normal 70 4" xfId="41826" xr:uid="{00000000-0005-0000-0000-000063A30000}"/>
    <cellStyle name="Normal 70 4 2" xfId="41827" xr:uid="{00000000-0005-0000-0000-000064A30000}"/>
    <cellStyle name="Normal 70 4 2 2" xfId="41828" xr:uid="{00000000-0005-0000-0000-000065A30000}"/>
    <cellStyle name="Normal 70 4 2 3" xfId="41829" xr:uid="{00000000-0005-0000-0000-000066A30000}"/>
    <cellStyle name="Normal 70 4 3" xfId="41830" xr:uid="{00000000-0005-0000-0000-000067A30000}"/>
    <cellStyle name="Normal 70 4 4" xfId="41831" xr:uid="{00000000-0005-0000-0000-000068A30000}"/>
    <cellStyle name="Normal 70 4 5" xfId="41832" xr:uid="{00000000-0005-0000-0000-000069A30000}"/>
    <cellStyle name="Normal 70 4 6" xfId="41833" xr:uid="{00000000-0005-0000-0000-00006AA30000}"/>
    <cellStyle name="Normal 70 5" xfId="41834" xr:uid="{00000000-0005-0000-0000-00006BA30000}"/>
    <cellStyle name="Normal 70 5 2" xfId="41835" xr:uid="{00000000-0005-0000-0000-00006CA30000}"/>
    <cellStyle name="Normal 70 5 2 2" xfId="41836" xr:uid="{00000000-0005-0000-0000-00006DA30000}"/>
    <cellStyle name="Normal 70 5 2 3" xfId="41837" xr:uid="{00000000-0005-0000-0000-00006EA30000}"/>
    <cellStyle name="Normal 70 5 3" xfId="41838" xr:uid="{00000000-0005-0000-0000-00006FA30000}"/>
    <cellStyle name="Normal 70 5 4" xfId="41839" xr:uid="{00000000-0005-0000-0000-000070A30000}"/>
    <cellStyle name="Normal 70 5 5" xfId="41840" xr:uid="{00000000-0005-0000-0000-000071A30000}"/>
    <cellStyle name="Normal 70 5 6" xfId="41841" xr:uid="{00000000-0005-0000-0000-000072A30000}"/>
    <cellStyle name="Normal 70 6" xfId="41842" xr:uid="{00000000-0005-0000-0000-000073A30000}"/>
    <cellStyle name="Normal 70 6 2" xfId="41843" xr:uid="{00000000-0005-0000-0000-000074A30000}"/>
    <cellStyle name="Normal 70 6 3" xfId="41844" xr:uid="{00000000-0005-0000-0000-000075A30000}"/>
    <cellStyle name="Normal 70 6 3 2" xfId="41845" xr:uid="{00000000-0005-0000-0000-000076A30000}"/>
    <cellStyle name="Normal 70 6 4" xfId="41846" xr:uid="{00000000-0005-0000-0000-000077A30000}"/>
    <cellStyle name="Normal 70 6 5" xfId="41847" xr:uid="{00000000-0005-0000-0000-000078A30000}"/>
    <cellStyle name="Normal 70 6 6" xfId="41848" xr:uid="{00000000-0005-0000-0000-000079A30000}"/>
    <cellStyle name="Normal 70 6 7" xfId="41849" xr:uid="{00000000-0005-0000-0000-00007AA30000}"/>
    <cellStyle name="Normal 70 6 8" xfId="41850" xr:uid="{00000000-0005-0000-0000-00007BA30000}"/>
    <cellStyle name="Normal 70 7" xfId="41851" xr:uid="{00000000-0005-0000-0000-00007CA30000}"/>
    <cellStyle name="Normal 70 7 2" xfId="41852" xr:uid="{00000000-0005-0000-0000-00007DA30000}"/>
    <cellStyle name="Normal 70 7 3" xfId="41853" xr:uid="{00000000-0005-0000-0000-00007EA30000}"/>
    <cellStyle name="Normal 70 7 3 2" xfId="41854" xr:uid="{00000000-0005-0000-0000-00007FA30000}"/>
    <cellStyle name="Normal 70 7 4" xfId="41855" xr:uid="{00000000-0005-0000-0000-000080A30000}"/>
    <cellStyle name="Normal 70 7 5" xfId="41856" xr:uid="{00000000-0005-0000-0000-000081A30000}"/>
    <cellStyle name="Normal 70 7 6" xfId="41857" xr:uid="{00000000-0005-0000-0000-000082A30000}"/>
    <cellStyle name="Normal 70 7 7" xfId="41858" xr:uid="{00000000-0005-0000-0000-000083A30000}"/>
    <cellStyle name="Normal 70 8" xfId="41859" xr:uid="{00000000-0005-0000-0000-000084A30000}"/>
    <cellStyle name="Normal 70 9" xfId="41860" xr:uid="{00000000-0005-0000-0000-000085A30000}"/>
    <cellStyle name="Normal 71" xfId="41861" xr:uid="{00000000-0005-0000-0000-000086A30000}"/>
    <cellStyle name="Normal 71 10" xfId="41862" xr:uid="{00000000-0005-0000-0000-000087A30000}"/>
    <cellStyle name="Normal 71 11" xfId="41863" xr:uid="{00000000-0005-0000-0000-000088A30000}"/>
    <cellStyle name="Normal 71 12" xfId="41864" xr:uid="{00000000-0005-0000-0000-000089A30000}"/>
    <cellStyle name="Normal 71 13" xfId="41865" xr:uid="{00000000-0005-0000-0000-00008AA30000}"/>
    <cellStyle name="Normal 71 14" xfId="41866" xr:uid="{00000000-0005-0000-0000-00008BA30000}"/>
    <cellStyle name="Normal 71 15" xfId="41867" xr:uid="{00000000-0005-0000-0000-00008CA30000}"/>
    <cellStyle name="Normal 71 16" xfId="41868" xr:uid="{00000000-0005-0000-0000-00008DA30000}"/>
    <cellStyle name="Normal 71 17" xfId="41869" xr:uid="{00000000-0005-0000-0000-00008EA30000}"/>
    <cellStyle name="Normal 71 18" xfId="41870" xr:uid="{00000000-0005-0000-0000-00008FA30000}"/>
    <cellStyle name="Normal 71 19" xfId="41871" xr:uid="{00000000-0005-0000-0000-000090A30000}"/>
    <cellStyle name="Normal 71 2" xfId="41872" xr:uid="{00000000-0005-0000-0000-000091A30000}"/>
    <cellStyle name="Normal 71 2 2" xfId="41873" xr:uid="{00000000-0005-0000-0000-000092A30000}"/>
    <cellStyle name="Normal 71 2 2 2" xfId="41874" xr:uid="{00000000-0005-0000-0000-000093A30000}"/>
    <cellStyle name="Normal 71 2 2 3" xfId="41875" xr:uid="{00000000-0005-0000-0000-000094A30000}"/>
    <cellStyle name="Normal 71 2 3" xfId="41876" xr:uid="{00000000-0005-0000-0000-000095A30000}"/>
    <cellStyle name="Normal 71 2 4" xfId="41877" xr:uid="{00000000-0005-0000-0000-000096A30000}"/>
    <cellStyle name="Normal 71 2 5" xfId="41878" xr:uid="{00000000-0005-0000-0000-000097A30000}"/>
    <cellStyle name="Normal 71 2 6" xfId="41879" xr:uid="{00000000-0005-0000-0000-000098A30000}"/>
    <cellStyle name="Normal 71 20" xfId="41880" xr:uid="{00000000-0005-0000-0000-000099A30000}"/>
    <cellStyle name="Normal 71 21" xfId="41881" xr:uid="{00000000-0005-0000-0000-00009AA30000}"/>
    <cellStyle name="Normal 71 22" xfId="41882" xr:uid="{00000000-0005-0000-0000-00009BA30000}"/>
    <cellStyle name="Normal 71 23" xfId="41883" xr:uid="{00000000-0005-0000-0000-00009CA30000}"/>
    <cellStyle name="Normal 71 24" xfId="41884" xr:uid="{00000000-0005-0000-0000-00009DA30000}"/>
    <cellStyle name="Normal 71 25" xfId="41885" xr:uid="{00000000-0005-0000-0000-00009EA30000}"/>
    <cellStyle name="Normal 71 26" xfId="41886" xr:uid="{00000000-0005-0000-0000-00009FA30000}"/>
    <cellStyle name="Normal 71 27" xfId="41887" xr:uid="{00000000-0005-0000-0000-0000A0A30000}"/>
    <cellStyle name="Normal 71 28" xfId="41888" xr:uid="{00000000-0005-0000-0000-0000A1A30000}"/>
    <cellStyle name="Normal 71 29" xfId="41889" xr:uid="{00000000-0005-0000-0000-0000A2A30000}"/>
    <cellStyle name="Normal 71 3" xfId="41890" xr:uid="{00000000-0005-0000-0000-0000A3A30000}"/>
    <cellStyle name="Normal 71 3 2" xfId="41891" xr:uid="{00000000-0005-0000-0000-0000A4A30000}"/>
    <cellStyle name="Normal 71 3 2 2" xfId="41892" xr:uid="{00000000-0005-0000-0000-0000A5A30000}"/>
    <cellStyle name="Normal 71 3 2 3" xfId="41893" xr:uid="{00000000-0005-0000-0000-0000A6A30000}"/>
    <cellStyle name="Normal 71 3 3" xfId="41894" xr:uid="{00000000-0005-0000-0000-0000A7A30000}"/>
    <cellStyle name="Normal 71 3 4" xfId="41895" xr:uid="{00000000-0005-0000-0000-0000A8A30000}"/>
    <cellStyle name="Normal 71 3 5" xfId="41896" xr:uid="{00000000-0005-0000-0000-0000A9A30000}"/>
    <cellStyle name="Normal 71 3 6" xfId="41897" xr:uid="{00000000-0005-0000-0000-0000AAA30000}"/>
    <cellStyle name="Normal 71 4" xfId="41898" xr:uid="{00000000-0005-0000-0000-0000ABA30000}"/>
    <cellStyle name="Normal 71 4 2" xfId="41899" xr:uid="{00000000-0005-0000-0000-0000ACA30000}"/>
    <cellStyle name="Normal 71 4 2 2" xfId="41900" xr:uid="{00000000-0005-0000-0000-0000ADA30000}"/>
    <cellStyle name="Normal 71 4 2 3" xfId="41901" xr:uid="{00000000-0005-0000-0000-0000AEA30000}"/>
    <cellStyle name="Normal 71 4 3" xfId="41902" xr:uid="{00000000-0005-0000-0000-0000AFA30000}"/>
    <cellStyle name="Normal 71 4 4" xfId="41903" xr:uid="{00000000-0005-0000-0000-0000B0A30000}"/>
    <cellStyle name="Normal 71 4 5" xfId="41904" xr:uid="{00000000-0005-0000-0000-0000B1A30000}"/>
    <cellStyle name="Normal 71 4 6" xfId="41905" xr:uid="{00000000-0005-0000-0000-0000B2A30000}"/>
    <cellStyle name="Normal 71 5" xfId="41906" xr:uid="{00000000-0005-0000-0000-0000B3A30000}"/>
    <cellStyle name="Normal 71 5 2" xfId="41907" xr:uid="{00000000-0005-0000-0000-0000B4A30000}"/>
    <cellStyle name="Normal 71 5 2 2" xfId="41908" xr:uid="{00000000-0005-0000-0000-0000B5A30000}"/>
    <cellStyle name="Normal 71 5 2 3" xfId="41909" xr:uid="{00000000-0005-0000-0000-0000B6A30000}"/>
    <cellStyle name="Normal 71 5 3" xfId="41910" xr:uid="{00000000-0005-0000-0000-0000B7A30000}"/>
    <cellStyle name="Normal 71 5 4" xfId="41911" xr:uid="{00000000-0005-0000-0000-0000B8A30000}"/>
    <cellStyle name="Normal 71 5 5" xfId="41912" xr:uid="{00000000-0005-0000-0000-0000B9A30000}"/>
    <cellStyle name="Normal 71 5 6" xfId="41913" xr:uid="{00000000-0005-0000-0000-0000BAA30000}"/>
    <cellStyle name="Normal 71 6" xfId="41914" xr:uid="{00000000-0005-0000-0000-0000BBA30000}"/>
    <cellStyle name="Normal 71 6 2" xfId="41915" xr:uid="{00000000-0005-0000-0000-0000BCA30000}"/>
    <cellStyle name="Normal 71 6 3" xfId="41916" xr:uid="{00000000-0005-0000-0000-0000BDA30000}"/>
    <cellStyle name="Normal 71 6 3 2" xfId="41917" xr:uid="{00000000-0005-0000-0000-0000BEA30000}"/>
    <cellStyle name="Normal 71 6 4" xfId="41918" xr:uid="{00000000-0005-0000-0000-0000BFA30000}"/>
    <cellStyle name="Normal 71 6 5" xfId="41919" xr:uid="{00000000-0005-0000-0000-0000C0A30000}"/>
    <cellStyle name="Normal 71 6 6" xfId="41920" xr:uid="{00000000-0005-0000-0000-0000C1A30000}"/>
    <cellStyle name="Normal 71 6 7" xfId="41921" xr:uid="{00000000-0005-0000-0000-0000C2A30000}"/>
    <cellStyle name="Normal 71 6 8" xfId="41922" xr:uid="{00000000-0005-0000-0000-0000C3A30000}"/>
    <cellStyle name="Normal 71 7" xfId="41923" xr:uid="{00000000-0005-0000-0000-0000C4A30000}"/>
    <cellStyle name="Normal 71 7 2" xfId="41924" xr:uid="{00000000-0005-0000-0000-0000C5A30000}"/>
    <cellStyle name="Normal 71 7 3" xfId="41925" xr:uid="{00000000-0005-0000-0000-0000C6A30000}"/>
    <cellStyle name="Normal 71 7 3 2" xfId="41926" xr:uid="{00000000-0005-0000-0000-0000C7A30000}"/>
    <cellStyle name="Normal 71 7 4" xfId="41927" xr:uid="{00000000-0005-0000-0000-0000C8A30000}"/>
    <cellStyle name="Normal 71 7 5" xfId="41928" xr:uid="{00000000-0005-0000-0000-0000C9A30000}"/>
    <cellStyle name="Normal 71 7 6" xfId="41929" xr:uid="{00000000-0005-0000-0000-0000CAA30000}"/>
    <cellStyle name="Normal 71 7 7" xfId="41930" xr:uid="{00000000-0005-0000-0000-0000CBA30000}"/>
    <cellStyle name="Normal 71 8" xfId="41931" xr:uid="{00000000-0005-0000-0000-0000CCA30000}"/>
    <cellStyle name="Normal 71 9" xfId="41932" xr:uid="{00000000-0005-0000-0000-0000CDA30000}"/>
    <cellStyle name="Normal 72" xfId="41933" xr:uid="{00000000-0005-0000-0000-0000CEA30000}"/>
    <cellStyle name="Normal 72 10" xfId="41934" xr:uid="{00000000-0005-0000-0000-0000CFA30000}"/>
    <cellStyle name="Normal 72 11" xfId="41935" xr:uid="{00000000-0005-0000-0000-0000D0A30000}"/>
    <cellStyle name="Normal 72 12" xfId="41936" xr:uid="{00000000-0005-0000-0000-0000D1A30000}"/>
    <cellStyle name="Normal 72 13" xfId="41937" xr:uid="{00000000-0005-0000-0000-0000D2A30000}"/>
    <cellStyle name="Normal 72 14" xfId="41938" xr:uid="{00000000-0005-0000-0000-0000D3A30000}"/>
    <cellStyle name="Normal 72 15" xfId="41939" xr:uid="{00000000-0005-0000-0000-0000D4A30000}"/>
    <cellStyle name="Normal 72 16" xfId="41940" xr:uid="{00000000-0005-0000-0000-0000D5A30000}"/>
    <cellStyle name="Normal 72 17" xfId="41941" xr:uid="{00000000-0005-0000-0000-0000D6A30000}"/>
    <cellStyle name="Normal 72 18" xfId="41942" xr:uid="{00000000-0005-0000-0000-0000D7A30000}"/>
    <cellStyle name="Normal 72 19" xfId="41943" xr:uid="{00000000-0005-0000-0000-0000D8A30000}"/>
    <cellStyle name="Normal 72 2" xfId="41944" xr:uid="{00000000-0005-0000-0000-0000D9A30000}"/>
    <cellStyle name="Normal 72 2 2" xfId="41945" xr:uid="{00000000-0005-0000-0000-0000DAA30000}"/>
    <cellStyle name="Normal 72 2 2 2" xfId="41946" xr:uid="{00000000-0005-0000-0000-0000DBA30000}"/>
    <cellStyle name="Normal 72 2 2 3" xfId="41947" xr:uid="{00000000-0005-0000-0000-0000DCA30000}"/>
    <cellStyle name="Normal 72 2 3" xfId="41948" xr:uid="{00000000-0005-0000-0000-0000DDA30000}"/>
    <cellStyle name="Normal 72 2 4" xfId="41949" xr:uid="{00000000-0005-0000-0000-0000DEA30000}"/>
    <cellStyle name="Normal 72 2 5" xfId="41950" xr:uid="{00000000-0005-0000-0000-0000DFA30000}"/>
    <cellStyle name="Normal 72 2 6" xfId="41951" xr:uid="{00000000-0005-0000-0000-0000E0A30000}"/>
    <cellStyle name="Normal 72 20" xfId="41952" xr:uid="{00000000-0005-0000-0000-0000E1A30000}"/>
    <cellStyle name="Normal 72 21" xfId="41953" xr:uid="{00000000-0005-0000-0000-0000E2A30000}"/>
    <cellStyle name="Normal 72 22" xfId="41954" xr:uid="{00000000-0005-0000-0000-0000E3A30000}"/>
    <cellStyle name="Normal 72 23" xfId="41955" xr:uid="{00000000-0005-0000-0000-0000E4A30000}"/>
    <cellStyle name="Normal 72 24" xfId="41956" xr:uid="{00000000-0005-0000-0000-0000E5A30000}"/>
    <cellStyle name="Normal 72 25" xfId="41957" xr:uid="{00000000-0005-0000-0000-0000E6A30000}"/>
    <cellStyle name="Normal 72 26" xfId="41958" xr:uid="{00000000-0005-0000-0000-0000E7A30000}"/>
    <cellStyle name="Normal 72 27" xfId="41959" xr:uid="{00000000-0005-0000-0000-0000E8A30000}"/>
    <cellStyle name="Normal 72 28" xfId="41960" xr:uid="{00000000-0005-0000-0000-0000E9A30000}"/>
    <cellStyle name="Normal 72 29" xfId="41961" xr:uid="{00000000-0005-0000-0000-0000EAA30000}"/>
    <cellStyle name="Normal 72 3" xfId="41962" xr:uid="{00000000-0005-0000-0000-0000EBA30000}"/>
    <cellStyle name="Normal 72 3 2" xfId="41963" xr:uid="{00000000-0005-0000-0000-0000ECA30000}"/>
    <cellStyle name="Normal 72 3 2 2" xfId="41964" xr:uid="{00000000-0005-0000-0000-0000EDA30000}"/>
    <cellStyle name="Normal 72 3 2 3" xfId="41965" xr:uid="{00000000-0005-0000-0000-0000EEA30000}"/>
    <cellStyle name="Normal 72 3 3" xfId="41966" xr:uid="{00000000-0005-0000-0000-0000EFA30000}"/>
    <cellStyle name="Normal 72 3 4" xfId="41967" xr:uid="{00000000-0005-0000-0000-0000F0A30000}"/>
    <cellStyle name="Normal 72 3 5" xfId="41968" xr:uid="{00000000-0005-0000-0000-0000F1A30000}"/>
    <cellStyle name="Normal 72 3 6" xfId="41969" xr:uid="{00000000-0005-0000-0000-0000F2A30000}"/>
    <cellStyle name="Normal 72 4" xfId="41970" xr:uid="{00000000-0005-0000-0000-0000F3A30000}"/>
    <cellStyle name="Normal 72 4 2" xfId="41971" xr:uid="{00000000-0005-0000-0000-0000F4A30000}"/>
    <cellStyle name="Normal 72 4 2 2" xfId="41972" xr:uid="{00000000-0005-0000-0000-0000F5A30000}"/>
    <cellStyle name="Normal 72 4 2 3" xfId="41973" xr:uid="{00000000-0005-0000-0000-0000F6A30000}"/>
    <cellStyle name="Normal 72 4 3" xfId="41974" xr:uid="{00000000-0005-0000-0000-0000F7A30000}"/>
    <cellStyle name="Normal 72 4 4" xfId="41975" xr:uid="{00000000-0005-0000-0000-0000F8A30000}"/>
    <cellStyle name="Normal 72 4 5" xfId="41976" xr:uid="{00000000-0005-0000-0000-0000F9A30000}"/>
    <cellStyle name="Normal 72 4 6" xfId="41977" xr:uid="{00000000-0005-0000-0000-0000FAA30000}"/>
    <cellStyle name="Normal 72 5" xfId="41978" xr:uid="{00000000-0005-0000-0000-0000FBA30000}"/>
    <cellStyle name="Normal 72 5 2" xfId="41979" xr:uid="{00000000-0005-0000-0000-0000FCA30000}"/>
    <cellStyle name="Normal 72 5 2 2" xfId="41980" xr:uid="{00000000-0005-0000-0000-0000FDA30000}"/>
    <cellStyle name="Normal 72 5 2 3" xfId="41981" xr:uid="{00000000-0005-0000-0000-0000FEA30000}"/>
    <cellStyle name="Normal 72 5 3" xfId="41982" xr:uid="{00000000-0005-0000-0000-0000FFA30000}"/>
    <cellStyle name="Normal 72 5 4" xfId="41983" xr:uid="{00000000-0005-0000-0000-000000A40000}"/>
    <cellStyle name="Normal 72 5 5" xfId="41984" xr:uid="{00000000-0005-0000-0000-000001A40000}"/>
    <cellStyle name="Normal 72 5 6" xfId="41985" xr:uid="{00000000-0005-0000-0000-000002A40000}"/>
    <cellStyle name="Normal 72 6" xfId="41986" xr:uid="{00000000-0005-0000-0000-000003A40000}"/>
    <cellStyle name="Normal 72 6 2" xfId="41987" xr:uid="{00000000-0005-0000-0000-000004A40000}"/>
    <cellStyle name="Normal 72 6 3" xfId="41988" xr:uid="{00000000-0005-0000-0000-000005A40000}"/>
    <cellStyle name="Normal 72 6 3 2" xfId="41989" xr:uid="{00000000-0005-0000-0000-000006A40000}"/>
    <cellStyle name="Normal 72 6 4" xfId="41990" xr:uid="{00000000-0005-0000-0000-000007A40000}"/>
    <cellStyle name="Normal 72 6 5" xfId="41991" xr:uid="{00000000-0005-0000-0000-000008A40000}"/>
    <cellStyle name="Normal 72 6 6" xfId="41992" xr:uid="{00000000-0005-0000-0000-000009A40000}"/>
    <cellStyle name="Normal 72 6 7" xfId="41993" xr:uid="{00000000-0005-0000-0000-00000AA40000}"/>
    <cellStyle name="Normal 72 6 8" xfId="41994" xr:uid="{00000000-0005-0000-0000-00000BA40000}"/>
    <cellStyle name="Normal 72 7" xfId="41995" xr:uid="{00000000-0005-0000-0000-00000CA40000}"/>
    <cellStyle name="Normal 72 7 2" xfId="41996" xr:uid="{00000000-0005-0000-0000-00000DA40000}"/>
    <cellStyle name="Normal 72 7 3" xfId="41997" xr:uid="{00000000-0005-0000-0000-00000EA40000}"/>
    <cellStyle name="Normal 72 7 3 2" xfId="41998" xr:uid="{00000000-0005-0000-0000-00000FA40000}"/>
    <cellStyle name="Normal 72 7 4" xfId="41999" xr:uid="{00000000-0005-0000-0000-000010A40000}"/>
    <cellStyle name="Normal 72 7 5" xfId="42000" xr:uid="{00000000-0005-0000-0000-000011A40000}"/>
    <cellStyle name="Normal 72 7 6" xfId="42001" xr:uid="{00000000-0005-0000-0000-000012A40000}"/>
    <cellStyle name="Normal 72 7 7" xfId="42002" xr:uid="{00000000-0005-0000-0000-000013A40000}"/>
    <cellStyle name="Normal 72 8" xfId="42003" xr:uid="{00000000-0005-0000-0000-000014A40000}"/>
    <cellStyle name="Normal 72 9" xfId="42004" xr:uid="{00000000-0005-0000-0000-000015A40000}"/>
    <cellStyle name="Normal 73" xfId="42005" xr:uid="{00000000-0005-0000-0000-000016A40000}"/>
    <cellStyle name="Normal 73 10" xfId="42006" xr:uid="{00000000-0005-0000-0000-000017A40000}"/>
    <cellStyle name="Normal 73 11" xfId="42007" xr:uid="{00000000-0005-0000-0000-000018A40000}"/>
    <cellStyle name="Normal 73 12" xfId="42008" xr:uid="{00000000-0005-0000-0000-000019A40000}"/>
    <cellStyle name="Normal 73 13" xfId="42009" xr:uid="{00000000-0005-0000-0000-00001AA40000}"/>
    <cellStyle name="Normal 73 14" xfId="42010" xr:uid="{00000000-0005-0000-0000-00001BA40000}"/>
    <cellStyle name="Normal 73 15" xfId="42011" xr:uid="{00000000-0005-0000-0000-00001CA40000}"/>
    <cellStyle name="Normal 73 16" xfId="42012" xr:uid="{00000000-0005-0000-0000-00001DA40000}"/>
    <cellStyle name="Normal 73 17" xfId="42013" xr:uid="{00000000-0005-0000-0000-00001EA40000}"/>
    <cellStyle name="Normal 73 18" xfId="42014" xr:uid="{00000000-0005-0000-0000-00001FA40000}"/>
    <cellStyle name="Normal 73 19" xfId="42015" xr:uid="{00000000-0005-0000-0000-000020A40000}"/>
    <cellStyle name="Normal 73 2" xfId="42016" xr:uid="{00000000-0005-0000-0000-000021A40000}"/>
    <cellStyle name="Normal 73 2 2" xfId="42017" xr:uid="{00000000-0005-0000-0000-000022A40000}"/>
    <cellStyle name="Normal 73 2 2 2" xfId="42018" xr:uid="{00000000-0005-0000-0000-000023A40000}"/>
    <cellStyle name="Normal 73 2 2 3" xfId="42019" xr:uid="{00000000-0005-0000-0000-000024A40000}"/>
    <cellStyle name="Normal 73 2 3" xfId="42020" xr:uid="{00000000-0005-0000-0000-000025A40000}"/>
    <cellStyle name="Normal 73 2 4" xfId="42021" xr:uid="{00000000-0005-0000-0000-000026A40000}"/>
    <cellStyle name="Normal 73 2 5" xfId="42022" xr:uid="{00000000-0005-0000-0000-000027A40000}"/>
    <cellStyle name="Normal 73 2 6" xfId="42023" xr:uid="{00000000-0005-0000-0000-000028A40000}"/>
    <cellStyle name="Normal 73 20" xfId="42024" xr:uid="{00000000-0005-0000-0000-000029A40000}"/>
    <cellStyle name="Normal 73 21" xfId="42025" xr:uid="{00000000-0005-0000-0000-00002AA40000}"/>
    <cellStyle name="Normal 73 22" xfId="42026" xr:uid="{00000000-0005-0000-0000-00002BA40000}"/>
    <cellStyle name="Normal 73 23" xfId="42027" xr:uid="{00000000-0005-0000-0000-00002CA40000}"/>
    <cellStyle name="Normal 73 24" xfId="42028" xr:uid="{00000000-0005-0000-0000-00002DA40000}"/>
    <cellStyle name="Normal 73 25" xfId="42029" xr:uid="{00000000-0005-0000-0000-00002EA40000}"/>
    <cellStyle name="Normal 73 26" xfId="42030" xr:uid="{00000000-0005-0000-0000-00002FA40000}"/>
    <cellStyle name="Normal 73 27" xfId="42031" xr:uid="{00000000-0005-0000-0000-000030A40000}"/>
    <cellStyle name="Normal 73 28" xfId="42032" xr:uid="{00000000-0005-0000-0000-000031A40000}"/>
    <cellStyle name="Normal 73 29" xfId="42033" xr:uid="{00000000-0005-0000-0000-000032A40000}"/>
    <cellStyle name="Normal 73 3" xfId="42034" xr:uid="{00000000-0005-0000-0000-000033A40000}"/>
    <cellStyle name="Normal 73 3 2" xfId="42035" xr:uid="{00000000-0005-0000-0000-000034A40000}"/>
    <cellStyle name="Normal 73 3 2 2" xfId="42036" xr:uid="{00000000-0005-0000-0000-000035A40000}"/>
    <cellStyle name="Normal 73 3 2 3" xfId="42037" xr:uid="{00000000-0005-0000-0000-000036A40000}"/>
    <cellStyle name="Normal 73 3 3" xfId="42038" xr:uid="{00000000-0005-0000-0000-000037A40000}"/>
    <cellStyle name="Normal 73 3 4" xfId="42039" xr:uid="{00000000-0005-0000-0000-000038A40000}"/>
    <cellStyle name="Normal 73 3 5" xfId="42040" xr:uid="{00000000-0005-0000-0000-000039A40000}"/>
    <cellStyle name="Normal 73 3 6" xfId="42041" xr:uid="{00000000-0005-0000-0000-00003AA40000}"/>
    <cellStyle name="Normal 73 4" xfId="42042" xr:uid="{00000000-0005-0000-0000-00003BA40000}"/>
    <cellStyle name="Normal 73 4 2" xfId="42043" xr:uid="{00000000-0005-0000-0000-00003CA40000}"/>
    <cellStyle name="Normal 73 4 2 2" xfId="42044" xr:uid="{00000000-0005-0000-0000-00003DA40000}"/>
    <cellStyle name="Normal 73 4 2 3" xfId="42045" xr:uid="{00000000-0005-0000-0000-00003EA40000}"/>
    <cellStyle name="Normal 73 4 3" xfId="42046" xr:uid="{00000000-0005-0000-0000-00003FA40000}"/>
    <cellStyle name="Normal 73 4 4" xfId="42047" xr:uid="{00000000-0005-0000-0000-000040A40000}"/>
    <cellStyle name="Normal 73 4 5" xfId="42048" xr:uid="{00000000-0005-0000-0000-000041A40000}"/>
    <cellStyle name="Normal 73 4 6" xfId="42049" xr:uid="{00000000-0005-0000-0000-000042A40000}"/>
    <cellStyle name="Normal 73 5" xfId="42050" xr:uid="{00000000-0005-0000-0000-000043A40000}"/>
    <cellStyle name="Normal 73 5 2" xfId="42051" xr:uid="{00000000-0005-0000-0000-000044A40000}"/>
    <cellStyle name="Normal 73 5 2 2" xfId="42052" xr:uid="{00000000-0005-0000-0000-000045A40000}"/>
    <cellStyle name="Normal 73 5 2 3" xfId="42053" xr:uid="{00000000-0005-0000-0000-000046A40000}"/>
    <cellStyle name="Normal 73 5 3" xfId="42054" xr:uid="{00000000-0005-0000-0000-000047A40000}"/>
    <cellStyle name="Normal 73 5 4" xfId="42055" xr:uid="{00000000-0005-0000-0000-000048A40000}"/>
    <cellStyle name="Normal 73 5 5" xfId="42056" xr:uid="{00000000-0005-0000-0000-000049A40000}"/>
    <cellStyle name="Normal 73 5 6" xfId="42057" xr:uid="{00000000-0005-0000-0000-00004AA40000}"/>
    <cellStyle name="Normal 73 6" xfId="42058" xr:uid="{00000000-0005-0000-0000-00004BA40000}"/>
    <cellStyle name="Normal 73 6 2" xfId="42059" xr:uid="{00000000-0005-0000-0000-00004CA40000}"/>
    <cellStyle name="Normal 73 6 3" xfId="42060" xr:uid="{00000000-0005-0000-0000-00004DA40000}"/>
    <cellStyle name="Normal 73 6 3 2" xfId="42061" xr:uid="{00000000-0005-0000-0000-00004EA40000}"/>
    <cellStyle name="Normal 73 6 4" xfId="42062" xr:uid="{00000000-0005-0000-0000-00004FA40000}"/>
    <cellStyle name="Normal 73 6 5" xfId="42063" xr:uid="{00000000-0005-0000-0000-000050A40000}"/>
    <cellStyle name="Normal 73 6 6" xfId="42064" xr:uid="{00000000-0005-0000-0000-000051A40000}"/>
    <cellStyle name="Normal 73 6 7" xfId="42065" xr:uid="{00000000-0005-0000-0000-000052A40000}"/>
    <cellStyle name="Normal 73 6 8" xfId="42066" xr:uid="{00000000-0005-0000-0000-000053A40000}"/>
    <cellStyle name="Normal 73 7" xfId="42067" xr:uid="{00000000-0005-0000-0000-000054A40000}"/>
    <cellStyle name="Normal 73 7 2" xfId="42068" xr:uid="{00000000-0005-0000-0000-000055A40000}"/>
    <cellStyle name="Normal 73 7 3" xfId="42069" xr:uid="{00000000-0005-0000-0000-000056A40000}"/>
    <cellStyle name="Normal 73 7 3 2" xfId="42070" xr:uid="{00000000-0005-0000-0000-000057A40000}"/>
    <cellStyle name="Normal 73 7 4" xfId="42071" xr:uid="{00000000-0005-0000-0000-000058A40000}"/>
    <cellStyle name="Normal 73 7 5" xfId="42072" xr:uid="{00000000-0005-0000-0000-000059A40000}"/>
    <cellStyle name="Normal 73 7 6" xfId="42073" xr:uid="{00000000-0005-0000-0000-00005AA40000}"/>
    <cellStyle name="Normal 73 7 7" xfId="42074" xr:uid="{00000000-0005-0000-0000-00005BA40000}"/>
    <cellStyle name="Normal 73 8" xfId="42075" xr:uid="{00000000-0005-0000-0000-00005CA40000}"/>
    <cellStyle name="Normal 73 9" xfId="42076" xr:uid="{00000000-0005-0000-0000-00005DA40000}"/>
    <cellStyle name="Normal 74" xfId="42077" xr:uid="{00000000-0005-0000-0000-00005EA40000}"/>
    <cellStyle name="Normal 74 10" xfId="42078" xr:uid="{00000000-0005-0000-0000-00005FA40000}"/>
    <cellStyle name="Normal 74 11" xfId="42079" xr:uid="{00000000-0005-0000-0000-000060A40000}"/>
    <cellStyle name="Normal 74 12" xfId="42080" xr:uid="{00000000-0005-0000-0000-000061A40000}"/>
    <cellStyle name="Normal 74 13" xfId="42081" xr:uid="{00000000-0005-0000-0000-000062A40000}"/>
    <cellStyle name="Normal 74 14" xfId="42082" xr:uid="{00000000-0005-0000-0000-000063A40000}"/>
    <cellStyle name="Normal 74 15" xfId="42083" xr:uid="{00000000-0005-0000-0000-000064A40000}"/>
    <cellStyle name="Normal 74 16" xfId="42084" xr:uid="{00000000-0005-0000-0000-000065A40000}"/>
    <cellStyle name="Normal 74 17" xfId="42085" xr:uid="{00000000-0005-0000-0000-000066A40000}"/>
    <cellStyle name="Normal 74 18" xfId="42086" xr:uid="{00000000-0005-0000-0000-000067A40000}"/>
    <cellStyle name="Normal 74 19" xfId="42087" xr:uid="{00000000-0005-0000-0000-000068A40000}"/>
    <cellStyle name="Normal 74 2" xfId="42088" xr:uid="{00000000-0005-0000-0000-000069A40000}"/>
    <cellStyle name="Normal 74 2 2" xfId="42089" xr:uid="{00000000-0005-0000-0000-00006AA40000}"/>
    <cellStyle name="Normal 74 2 2 2" xfId="42090" xr:uid="{00000000-0005-0000-0000-00006BA40000}"/>
    <cellStyle name="Normal 74 2 2 3" xfId="42091" xr:uid="{00000000-0005-0000-0000-00006CA40000}"/>
    <cellStyle name="Normal 74 2 3" xfId="42092" xr:uid="{00000000-0005-0000-0000-00006DA40000}"/>
    <cellStyle name="Normal 74 2 4" xfId="42093" xr:uid="{00000000-0005-0000-0000-00006EA40000}"/>
    <cellStyle name="Normal 74 2 5" xfId="42094" xr:uid="{00000000-0005-0000-0000-00006FA40000}"/>
    <cellStyle name="Normal 74 2 6" xfId="42095" xr:uid="{00000000-0005-0000-0000-000070A40000}"/>
    <cellStyle name="Normal 74 20" xfId="42096" xr:uid="{00000000-0005-0000-0000-000071A40000}"/>
    <cellStyle name="Normal 74 21" xfId="42097" xr:uid="{00000000-0005-0000-0000-000072A40000}"/>
    <cellStyle name="Normal 74 22" xfId="42098" xr:uid="{00000000-0005-0000-0000-000073A40000}"/>
    <cellStyle name="Normal 74 23" xfId="42099" xr:uid="{00000000-0005-0000-0000-000074A40000}"/>
    <cellStyle name="Normal 74 24" xfId="42100" xr:uid="{00000000-0005-0000-0000-000075A40000}"/>
    <cellStyle name="Normal 74 25" xfId="42101" xr:uid="{00000000-0005-0000-0000-000076A40000}"/>
    <cellStyle name="Normal 74 26" xfId="42102" xr:uid="{00000000-0005-0000-0000-000077A40000}"/>
    <cellStyle name="Normal 74 27" xfId="42103" xr:uid="{00000000-0005-0000-0000-000078A40000}"/>
    <cellStyle name="Normal 74 28" xfId="42104" xr:uid="{00000000-0005-0000-0000-000079A40000}"/>
    <cellStyle name="Normal 74 29" xfId="42105" xr:uid="{00000000-0005-0000-0000-00007AA40000}"/>
    <cellStyle name="Normal 74 3" xfId="42106" xr:uid="{00000000-0005-0000-0000-00007BA40000}"/>
    <cellStyle name="Normal 74 3 2" xfId="42107" xr:uid="{00000000-0005-0000-0000-00007CA40000}"/>
    <cellStyle name="Normal 74 3 2 2" xfId="42108" xr:uid="{00000000-0005-0000-0000-00007DA40000}"/>
    <cellStyle name="Normal 74 3 2 3" xfId="42109" xr:uid="{00000000-0005-0000-0000-00007EA40000}"/>
    <cellStyle name="Normal 74 3 3" xfId="42110" xr:uid="{00000000-0005-0000-0000-00007FA40000}"/>
    <cellStyle name="Normal 74 3 4" xfId="42111" xr:uid="{00000000-0005-0000-0000-000080A40000}"/>
    <cellStyle name="Normal 74 3 5" xfId="42112" xr:uid="{00000000-0005-0000-0000-000081A40000}"/>
    <cellStyle name="Normal 74 3 6" xfId="42113" xr:uid="{00000000-0005-0000-0000-000082A40000}"/>
    <cellStyle name="Normal 74 4" xfId="42114" xr:uid="{00000000-0005-0000-0000-000083A40000}"/>
    <cellStyle name="Normal 74 4 2" xfId="42115" xr:uid="{00000000-0005-0000-0000-000084A40000}"/>
    <cellStyle name="Normal 74 4 2 2" xfId="42116" xr:uid="{00000000-0005-0000-0000-000085A40000}"/>
    <cellStyle name="Normal 74 4 2 3" xfId="42117" xr:uid="{00000000-0005-0000-0000-000086A40000}"/>
    <cellStyle name="Normal 74 4 3" xfId="42118" xr:uid="{00000000-0005-0000-0000-000087A40000}"/>
    <cellStyle name="Normal 74 4 4" xfId="42119" xr:uid="{00000000-0005-0000-0000-000088A40000}"/>
    <cellStyle name="Normal 74 4 5" xfId="42120" xr:uid="{00000000-0005-0000-0000-000089A40000}"/>
    <cellStyle name="Normal 74 4 6" xfId="42121" xr:uid="{00000000-0005-0000-0000-00008AA40000}"/>
    <cellStyle name="Normal 74 5" xfId="42122" xr:uid="{00000000-0005-0000-0000-00008BA40000}"/>
    <cellStyle name="Normal 74 5 2" xfId="42123" xr:uid="{00000000-0005-0000-0000-00008CA40000}"/>
    <cellStyle name="Normal 74 5 2 2" xfId="42124" xr:uid="{00000000-0005-0000-0000-00008DA40000}"/>
    <cellStyle name="Normal 74 5 2 3" xfId="42125" xr:uid="{00000000-0005-0000-0000-00008EA40000}"/>
    <cellStyle name="Normal 74 5 3" xfId="42126" xr:uid="{00000000-0005-0000-0000-00008FA40000}"/>
    <cellStyle name="Normal 74 5 4" xfId="42127" xr:uid="{00000000-0005-0000-0000-000090A40000}"/>
    <cellStyle name="Normal 74 5 5" xfId="42128" xr:uid="{00000000-0005-0000-0000-000091A40000}"/>
    <cellStyle name="Normal 74 5 6" xfId="42129" xr:uid="{00000000-0005-0000-0000-000092A40000}"/>
    <cellStyle name="Normal 74 6" xfId="42130" xr:uid="{00000000-0005-0000-0000-000093A40000}"/>
    <cellStyle name="Normal 74 6 2" xfId="42131" xr:uid="{00000000-0005-0000-0000-000094A40000}"/>
    <cellStyle name="Normal 74 6 3" xfId="42132" xr:uid="{00000000-0005-0000-0000-000095A40000}"/>
    <cellStyle name="Normal 74 6 3 2" xfId="42133" xr:uid="{00000000-0005-0000-0000-000096A40000}"/>
    <cellStyle name="Normal 74 6 4" xfId="42134" xr:uid="{00000000-0005-0000-0000-000097A40000}"/>
    <cellStyle name="Normal 74 6 5" xfId="42135" xr:uid="{00000000-0005-0000-0000-000098A40000}"/>
    <cellStyle name="Normal 74 6 6" xfId="42136" xr:uid="{00000000-0005-0000-0000-000099A40000}"/>
    <cellStyle name="Normal 74 6 7" xfId="42137" xr:uid="{00000000-0005-0000-0000-00009AA40000}"/>
    <cellStyle name="Normal 74 6 8" xfId="42138" xr:uid="{00000000-0005-0000-0000-00009BA40000}"/>
    <cellStyle name="Normal 74 7" xfId="42139" xr:uid="{00000000-0005-0000-0000-00009CA40000}"/>
    <cellStyle name="Normal 74 7 2" xfId="42140" xr:uid="{00000000-0005-0000-0000-00009DA40000}"/>
    <cellStyle name="Normal 74 7 3" xfId="42141" xr:uid="{00000000-0005-0000-0000-00009EA40000}"/>
    <cellStyle name="Normal 74 7 3 2" xfId="42142" xr:uid="{00000000-0005-0000-0000-00009FA40000}"/>
    <cellStyle name="Normal 74 7 4" xfId="42143" xr:uid="{00000000-0005-0000-0000-0000A0A40000}"/>
    <cellStyle name="Normal 74 7 5" xfId="42144" xr:uid="{00000000-0005-0000-0000-0000A1A40000}"/>
    <cellStyle name="Normal 74 7 6" xfId="42145" xr:uid="{00000000-0005-0000-0000-0000A2A40000}"/>
    <cellStyle name="Normal 74 7 7" xfId="42146" xr:uid="{00000000-0005-0000-0000-0000A3A40000}"/>
    <cellStyle name="Normal 74 8" xfId="42147" xr:uid="{00000000-0005-0000-0000-0000A4A40000}"/>
    <cellStyle name="Normal 74 9" xfId="42148" xr:uid="{00000000-0005-0000-0000-0000A5A40000}"/>
    <cellStyle name="Normal 75" xfId="42149" xr:uid="{00000000-0005-0000-0000-0000A6A40000}"/>
    <cellStyle name="Normal 75 10" xfId="42150" xr:uid="{00000000-0005-0000-0000-0000A7A40000}"/>
    <cellStyle name="Normal 75 11" xfId="42151" xr:uid="{00000000-0005-0000-0000-0000A8A40000}"/>
    <cellStyle name="Normal 75 12" xfId="42152" xr:uid="{00000000-0005-0000-0000-0000A9A40000}"/>
    <cellStyle name="Normal 75 13" xfId="42153" xr:uid="{00000000-0005-0000-0000-0000AAA40000}"/>
    <cellStyle name="Normal 75 14" xfId="42154" xr:uid="{00000000-0005-0000-0000-0000ABA40000}"/>
    <cellStyle name="Normal 75 15" xfId="42155" xr:uid="{00000000-0005-0000-0000-0000ACA40000}"/>
    <cellStyle name="Normal 75 16" xfId="42156" xr:uid="{00000000-0005-0000-0000-0000ADA40000}"/>
    <cellStyle name="Normal 75 17" xfId="42157" xr:uid="{00000000-0005-0000-0000-0000AEA40000}"/>
    <cellStyle name="Normal 75 18" xfId="42158" xr:uid="{00000000-0005-0000-0000-0000AFA40000}"/>
    <cellStyle name="Normal 75 19" xfId="42159" xr:uid="{00000000-0005-0000-0000-0000B0A40000}"/>
    <cellStyle name="Normal 75 2" xfId="42160" xr:uid="{00000000-0005-0000-0000-0000B1A40000}"/>
    <cellStyle name="Normal 75 2 2" xfId="42161" xr:uid="{00000000-0005-0000-0000-0000B2A40000}"/>
    <cellStyle name="Normal 75 2 2 2" xfId="42162" xr:uid="{00000000-0005-0000-0000-0000B3A40000}"/>
    <cellStyle name="Normal 75 2 2 3" xfId="42163" xr:uid="{00000000-0005-0000-0000-0000B4A40000}"/>
    <cellStyle name="Normal 75 2 3" xfId="42164" xr:uid="{00000000-0005-0000-0000-0000B5A40000}"/>
    <cellStyle name="Normal 75 2 4" xfId="42165" xr:uid="{00000000-0005-0000-0000-0000B6A40000}"/>
    <cellStyle name="Normal 75 2 5" xfId="42166" xr:uid="{00000000-0005-0000-0000-0000B7A40000}"/>
    <cellStyle name="Normal 75 2 6" xfId="42167" xr:uid="{00000000-0005-0000-0000-0000B8A40000}"/>
    <cellStyle name="Normal 75 20" xfId="42168" xr:uid="{00000000-0005-0000-0000-0000B9A40000}"/>
    <cellStyle name="Normal 75 21" xfId="42169" xr:uid="{00000000-0005-0000-0000-0000BAA40000}"/>
    <cellStyle name="Normal 75 22" xfId="42170" xr:uid="{00000000-0005-0000-0000-0000BBA40000}"/>
    <cellStyle name="Normal 75 23" xfId="42171" xr:uid="{00000000-0005-0000-0000-0000BCA40000}"/>
    <cellStyle name="Normal 75 24" xfId="42172" xr:uid="{00000000-0005-0000-0000-0000BDA40000}"/>
    <cellStyle name="Normal 75 25" xfId="42173" xr:uid="{00000000-0005-0000-0000-0000BEA40000}"/>
    <cellStyle name="Normal 75 26" xfId="42174" xr:uid="{00000000-0005-0000-0000-0000BFA40000}"/>
    <cellStyle name="Normal 75 27" xfId="42175" xr:uid="{00000000-0005-0000-0000-0000C0A40000}"/>
    <cellStyle name="Normal 75 28" xfId="42176" xr:uid="{00000000-0005-0000-0000-0000C1A40000}"/>
    <cellStyle name="Normal 75 29" xfId="42177" xr:uid="{00000000-0005-0000-0000-0000C2A40000}"/>
    <cellStyle name="Normal 75 3" xfId="42178" xr:uid="{00000000-0005-0000-0000-0000C3A40000}"/>
    <cellStyle name="Normal 75 3 2" xfId="42179" xr:uid="{00000000-0005-0000-0000-0000C4A40000}"/>
    <cellStyle name="Normal 75 3 2 2" xfId="42180" xr:uid="{00000000-0005-0000-0000-0000C5A40000}"/>
    <cellStyle name="Normal 75 3 2 3" xfId="42181" xr:uid="{00000000-0005-0000-0000-0000C6A40000}"/>
    <cellStyle name="Normal 75 3 3" xfId="42182" xr:uid="{00000000-0005-0000-0000-0000C7A40000}"/>
    <cellStyle name="Normal 75 3 4" xfId="42183" xr:uid="{00000000-0005-0000-0000-0000C8A40000}"/>
    <cellStyle name="Normal 75 3 5" xfId="42184" xr:uid="{00000000-0005-0000-0000-0000C9A40000}"/>
    <cellStyle name="Normal 75 3 6" xfId="42185" xr:uid="{00000000-0005-0000-0000-0000CAA40000}"/>
    <cellStyle name="Normal 75 4" xfId="42186" xr:uid="{00000000-0005-0000-0000-0000CBA40000}"/>
    <cellStyle name="Normal 75 4 2" xfId="42187" xr:uid="{00000000-0005-0000-0000-0000CCA40000}"/>
    <cellStyle name="Normal 75 4 2 2" xfId="42188" xr:uid="{00000000-0005-0000-0000-0000CDA40000}"/>
    <cellStyle name="Normal 75 4 2 3" xfId="42189" xr:uid="{00000000-0005-0000-0000-0000CEA40000}"/>
    <cellStyle name="Normal 75 4 3" xfId="42190" xr:uid="{00000000-0005-0000-0000-0000CFA40000}"/>
    <cellStyle name="Normal 75 4 4" xfId="42191" xr:uid="{00000000-0005-0000-0000-0000D0A40000}"/>
    <cellStyle name="Normal 75 4 5" xfId="42192" xr:uid="{00000000-0005-0000-0000-0000D1A40000}"/>
    <cellStyle name="Normal 75 4 6" xfId="42193" xr:uid="{00000000-0005-0000-0000-0000D2A40000}"/>
    <cellStyle name="Normal 75 5" xfId="42194" xr:uid="{00000000-0005-0000-0000-0000D3A40000}"/>
    <cellStyle name="Normal 75 5 2" xfId="42195" xr:uid="{00000000-0005-0000-0000-0000D4A40000}"/>
    <cellStyle name="Normal 75 5 2 2" xfId="42196" xr:uid="{00000000-0005-0000-0000-0000D5A40000}"/>
    <cellStyle name="Normal 75 5 2 3" xfId="42197" xr:uid="{00000000-0005-0000-0000-0000D6A40000}"/>
    <cellStyle name="Normal 75 5 3" xfId="42198" xr:uid="{00000000-0005-0000-0000-0000D7A40000}"/>
    <cellStyle name="Normal 75 5 4" xfId="42199" xr:uid="{00000000-0005-0000-0000-0000D8A40000}"/>
    <cellStyle name="Normal 75 5 5" xfId="42200" xr:uid="{00000000-0005-0000-0000-0000D9A40000}"/>
    <cellStyle name="Normal 75 5 6" xfId="42201" xr:uid="{00000000-0005-0000-0000-0000DAA40000}"/>
    <cellStyle name="Normal 75 6" xfId="42202" xr:uid="{00000000-0005-0000-0000-0000DBA40000}"/>
    <cellStyle name="Normal 75 6 2" xfId="42203" xr:uid="{00000000-0005-0000-0000-0000DCA40000}"/>
    <cellStyle name="Normal 75 6 3" xfId="42204" xr:uid="{00000000-0005-0000-0000-0000DDA40000}"/>
    <cellStyle name="Normal 75 6 3 2" xfId="42205" xr:uid="{00000000-0005-0000-0000-0000DEA40000}"/>
    <cellStyle name="Normal 75 6 4" xfId="42206" xr:uid="{00000000-0005-0000-0000-0000DFA40000}"/>
    <cellStyle name="Normal 75 6 5" xfId="42207" xr:uid="{00000000-0005-0000-0000-0000E0A40000}"/>
    <cellStyle name="Normal 75 6 6" xfId="42208" xr:uid="{00000000-0005-0000-0000-0000E1A40000}"/>
    <cellStyle name="Normal 75 6 7" xfId="42209" xr:uid="{00000000-0005-0000-0000-0000E2A40000}"/>
    <cellStyle name="Normal 75 6 8" xfId="42210" xr:uid="{00000000-0005-0000-0000-0000E3A40000}"/>
    <cellStyle name="Normal 75 7" xfId="42211" xr:uid="{00000000-0005-0000-0000-0000E4A40000}"/>
    <cellStyle name="Normal 75 7 2" xfId="42212" xr:uid="{00000000-0005-0000-0000-0000E5A40000}"/>
    <cellStyle name="Normal 75 7 3" xfId="42213" xr:uid="{00000000-0005-0000-0000-0000E6A40000}"/>
    <cellStyle name="Normal 75 7 3 2" xfId="42214" xr:uid="{00000000-0005-0000-0000-0000E7A40000}"/>
    <cellStyle name="Normal 75 7 4" xfId="42215" xr:uid="{00000000-0005-0000-0000-0000E8A40000}"/>
    <cellStyle name="Normal 75 7 5" xfId="42216" xr:uid="{00000000-0005-0000-0000-0000E9A40000}"/>
    <cellStyle name="Normal 75 7 6" xfId="42217" xr:uid="{00000000-0005-0000-0000-0000EAA40000}"/>
    <cellStyle name="Normal 75 7 7" xfId="42218" xr:uid="{00000000-0005-0000-0000-0000EBA40000}"/>
    <cellStyle name="Normal 75 8" xfId="42219" xr:uid="{00000000-0005-0000-0000-0000ECA40000}"/>
    <cellStyle name="Normal 75 9" xfId="42220" xr:uid="{00000000-0005-0000-0000-0000EDA40000}"/>
    <cellStyle name="Normal 76" xfId="42221" xr:uid="{00000000-0005-0000-0000-0000EEA40000}"/>
    <cellStyle name="Normal 76 10" xfId="42222" xr:uid="{00000000-0005-0000-0000-0000EFA40000}"/>
    <cellStyle name="Normal 76 11" xfId="42223" xr:uid="{00000000-0005-0000-0000-0000F0A40000}"/>
    <cellStyle name="Normal 76 12" xfId="42224" xr:uid="{00000000-0005-0000-0000-0000F1A40000}"/>
    <cellStyle name="Normal 76 13" xfId="42225" xr:uid="{00000000-0005-0000-0000-0000F2A40000}"/>
    <cellStyle name="Normal 76 14" xfId="42226" xr:uid="{00000000-0005-0000-0000-0000F3A40000}"/>
    <cellStyle name="Normal 76 15" xfId="42227" xr:uid="{00000000-0005-0000-0000-0000F4A40000}"/>
    <cellStyle name="Normal 76 16" xfId="42228" xr:uid="{00000000-0005-0000-0000-0000F5A40000}"/>
    <cellStyle name="Normal 76 17" xfId="42229" xr:uid="{00000000-0005-0000-0000-0000F6A40000}"/>
    <cellStyle name="Normal 76 18" xfId="42230" xr:uid="{00000000-0005-0000-0000-0000F7A40000}"/>
    <cellStyle name="Normal 76 19" xfId="42231" xr:uid="{00000000-0005-0000-0000-0000F8A40000}"/>
    <cellStyle name="Normal 76 2" xfId="42232" xr:uid="{00000000-0005-0000-0000-0000F9A40000}"/>
    <cellStyle name="Normal 76 2 2" xfId="42233" xr:uid="{00000000-0005-0000-0000-0000FAA40000}"/>
    <cellStyle name="Normal 76 2 2 2" xfId="42234" xr:uid="{00000000-0005-0000-0000-0000FBA40000}"/>
    <cellStyle name="Normal 76 2 2 3" xfId="42235" xr:uid="{00000000-0005-0000-0000-0000FCA40000}"/>
    <cellStyle name="Normal 76 2 3" xfId="42236" xr:uid="{00000000-0005-0000-0000-0000FDA40000}"/>
    <cellStyle name="Normal 76 2 4" xfId="42237" xr:uid="{00000000-0005-0000-0000-0000FEA40000}"/>
    <cellStyle name="Normal 76 2 5" xfId="42238" xr:uid="{00000000-0005-0000-0000-0000FFA40000}"/>
    <cellStyle name="Normal 76 2 6" xfId="42239" xr:uid="{00000000-0005-0000-0000-000000A50000}"/>
    <cellStyle name="Normal 76 20" xfId="42240" xr:uid="{00000000-0005-0000-0000-000001A50000}"/>
    <cellStyle name="Normal 76 21" xfId="42241" xr:uid="{00000000-0005-0000-0000-000002A50000}"/>
    <cellStyle name="Normal 76 22" xfId="42242" xr:uid="{00000000-0005-0000-0000-000003A50000}"/>
    <cellStyle name="Normal 76 23" xfId="42243" xr:uid="{00000000-0005-0000-0000-000004A50000}"/>
    <cellStyle name="Normal 76 24" xfId="42244" xr:uid="{00000000-0005-0000-0000-000005A50000}"/>
    <cellStyle name="Normal 76 25" xfId="42245" xr:uid="{00000000-0005-0000-0000-000006A50000}"/>
    <cellStyle name="Normal 76 26" xfId="42246" xr:uid="{00000000-0005-0000-0000-000007A50000}"/>
    <cellStyle name="Normal 76 27" xfId="42247" xr:uid="{00000000-0005-0000-0000-000008A50000}"/>
    <cellStyle name="Normal 76 28" xfId="42248" xr:uid="{00000000-0005-0000-0000-000009A50000}"/>
    <cellStyle name="Normal 76 29" xfId="42249" xr:uid="{00000000-0005-0000-0000-00000AA50000}"/>
    <cellStyle name="Normal 76 3" xfId="42250" xr:uid="{00000000-0005-0000-0000-00000BA50000}"/>
    <cellStyle name="Normal 76 3 2" xfId="42251" xr:uid="{00000000-0005-0000-0000-00000CA50000}"/>
    <cellStyle name="Normal 76 3 2 2" xfId="42252" xr:uid="{00000000-0005-0000-0000-00000DA50000}"/>
    <cellStyle name="Normal 76 3 2 3" xfId="42253" xr:uid="{00000000-0005-0000-0000-00000EA50000}"/>
    <cellStyle name="Normal 76 3 3" xfId="42254" xr:uid="{00000000-0005-0000-0000-00000FA50000}"/>
    <cellStyle name="Normal 76 3 4" xfId="42255" xr:uid="{00000000-0005-0000-0000-000010A50000}"/>
    <cellStyle name="Normal 76 3 5" xfId="42256" xr:uid="{00000000-0005-0000-0000-000011A50000}"/>
    <cellStyle name="Normal 76 3 6" xfId="42257" xr:uid="{00000000-0005-0000-0000-000012A50000}"/>
    <cellStyle name="Normal 76 4" xfId="42258" xr:uid="{00000000-0005-0000-0000-000013A50000}"/>
    <cellStyle name="Normal 76 4 2" xfId="42259" xr:uid="{00000000-0005-0000-0000-000014A50000}"/>
    <cellStyle name="Normal 76 4 2 2" xfId="42260" xr:uid="{00000000-0005-0000-0000-000015A50000}"/>
    <cellStyle name="Normal 76 4 2 3" xfId="42261" xr:uid="{00000000-0005-0000-0000-000016A50000}"/>
    <cellStyle name="Normal 76 4 3" xfId="42262" xr:uid="{00000000-0005-0000-0000-000017A50000}"/>
    <cellStyle name="Normal 76 4 4" xfId="42263" xr:uid="{00000000-0005-0000-0000-000018A50000}"/>
    <cellStyle name="Normal 76 4 5" xfId="42264" xr:uid="{00000000-0005-0000-0000-000019A50000}"/>
    <cellStyle name="Normal 76 4 6" xfId="42265" xr:uid="{00000000-0005-0000-0000-00001AA50000}"/>
    <cellStyle name="Normal 76 5" xfId="42266" xr:uid="{00000000-0005-0000-0000-00001BA50000}"/>
    <cellStyle name="Normal 76 5 2" xfId="42267" xr:uid="{00000000-0005-0000-0000-00001CA50000}"/>
    <cellStyle name="Normal 76 5 2 2" xfId="42268" xr:uid="{00000000-0005-0000-0000-00001DA50000}"/>
    <cellStyle name="Normal 76 5 2 3" xfId="42269" xr:uid="{00000000-0005-0000-0000-00001EA50000}"/>
    <cellStyle name="Normal 76 5 3" xfId="42270" xr:uid="{00000000-0005-0000-0000-00001FA50000}"/>
    <cellStyle name="Normal 76 5 4" xfId="42271" xr:uid="{00000000-0005-0000-0000-000020A50000}"/>
    <cellStyle name="Normal 76 5 5" xfId="42272" xr:uid="{00000000-0005-0000-0000-000021A50000}"/>
    <cellStyle name="Normal 76 5 6" xfId="42273" xr:uid="{00000000-0005-0000-0000-000022A50000}"/>
    <cellStyle name="Normal 76 6" xfId="42274" xr:uid="{00000000-0005-0000-0000-000023A50000}"/>
    <cellStyle name="Normal 76 6 2" xfId="42275" xr:uid="{00000000-0005-0000-0000-000024A50000}"/>
    <cellStyle name="Normal 76 6 3" xfId="42276" xr:uid="{00000000-0005-0000-0000-000025A50000}"/>
    <cellStyle name="Normal 76 6 3 2" xfId="42277" xr:uid="{00000000-0005-0000-0000-000026A50000}"/>
    <cellStyle name="Normal 76 6 4" xfId="42278" xr:uid="{00000000-0005-0000-0000-000027A50000}"/>
    <cellStyle name="Normal 76 6 5" xfId="42279" xr:uid="{00000000-0005-0000-0000-000028A50000}"/>
    <cellStyle name="Normal 76 6 6" xfId="42280" xr:uid="{00000000-0005-0000-0000-000029A50000}"/>
    <cellStyle name="Normal 76 6 7" xfId="42281" xr:uid="{00000000-0005-0000-0000-00002AA50000}"/>
    <cellStyle name="Normal 76 6 8" xfId="42282" xr:uid="{00000000-0005-0000-0000-00002BA50000}"/>
    <cellStyle name="Normal 76 7" xfId="42283" xr:uid="{00000000-0005-0000-0000-00002CA50000}"/>
    <cellStyle name="Normal 76 7 2" xfId="42284" xr:uid="{00000000-0005-0000-0000-00002DA50000}"/>
    <cellStyle name="Normal 76 7 3" xfId="42285" xr:uid="{00000000-0005-0000-0000-00002EA50000}"/>
    <cellStyle name="Normal 76 7 3 2" xfId="42286" xr:uid="{00000000-0005-0000-0000-00002FA50000}"/>
    <cellStyle name="Normal 76 7 4" xfId="42287" xr:uid="{00000000-0005-0000-0000-000030A50000}"/>
    <cellStyle name="Normal 76 7 5" xfId="42288" xr:uid="{00000000-0005-0000-0000-000031A50000}"/>
    <cellStyle name="Normal 76 7 6" xfId="42289" xr:uid="{00000000-0005-0000-0000-000032A50000}"/>
    <cellStyle name="Normal 76 7 7" xfId="42290" xr:uid="{00000000-0005-0000-0000-000033A50000}"/>
    <cellStyle name="Normal 76 8" xfId="42291" xr:uid="{00000000-0005-0000-0000-000034A50000}"/>
    <cellStyle name="Normal 76 9" xfId="42292" xr:uid="{00000000-0005-0000-0000-000035A50000}"/>
    <cellStyle name="Normal 77" xfId="42293" xr:uid="{00000000-0005-0000-0000-000036A50000}"/>
    <cellStyle name="Normal 77 10" xfId="42294" xr:uid="{00000000-0005-0000-0000-000037A50000}"/>
    <cellStyle name="Normal 77 11" xfId="42295" xr:uid="{00000000-0005-0000-0000-000038A50000}"/>
    <cellStyle name="Normal 77 12" xfId="42296" xr:uid="{00000000-0005-0000-0000-000039A50000}"/>
    <cellStyle name="Normal 77 13" xfId="42297" xr:uid="{00000000-0005-0000-0000-00003AA50000}"/>
    <cellStyle name="Normal 77 14" xfId="42298" xr:uid="{00000000-0005-0000-0000-00003BA50000}"/>
    <cellStyle name="Normal 77 15" xfId="42299" xr:uid="{00000000-0005-0000-0000-00003CA50000}"/>
    <cellStyle name="Normal 77 16" xfId="42300" xr:uid="{00000000-0005-0000-0000-00003DA50000}"/>
    <cellStyle name="Normal 77 17" xfId="42301" xr:uid="{00000000-0005-0000-0000-00003EA50000}"/>
    <cellStyle name="Normal 77 18" xfId="42302" xr:uid="{00000000-0005-0000-0000-00003FA50000}"/>
    <cellStyle name="Normal 77 19" xfId="42303" xr:uid="{00000000-0005-0000-0000-000040A50000}"/>
    <cellStyle name="Normal 77 2" xfId="42304" xr:uid="{00000000-0005-0000-0000-000041A50000}"/>
    <cellStyle name="Normal 77 2 2" xfId="42305" xr:uid="{00000000-0005-0000-0000-000042A50000}"/>
    <cellStyle name="Normal 77 2 2 2" xfId="42306" xr:uid="{00000000-0005-0000-0000-000043A50000}"/>
    <cellStyle name="Normal 77 2 2 3" xfId="42307" xr:uid="{00000000-0005-0000-0000-000044A50000}"/>
    <cellStyle name="Normal 77 2 3" xfId="42308" xr:uid="{00000000-0005-0000-0000-000045A50000}"/>
    <cellStyle name="Normal 77 2 4" xfId="42309" xr:uid="{00000000-0005-0000-0000-000046A50000}"/>
    <cellStyle name="Normal 77 2 5" xfId="42310" xr:uid="{00000000-0005-0000-0000-000047A50000}"/>
    <cellStyle name="Normal 77 2 6" xfId="42311" xr:uid="{00000000-0005-0000-0000-000048A50000}"/>
    <cellStyle name="Normal 77 20" xfId="42312" xr:uid="{00000000-0005-0000-0000-000049A50000}"/>
    <cellStyle name="Normal 77 21" xfId="42313" xr:uid="{00000000-0005-0000-0000-00004AA50000}"/>
    <cellStyle name="Normal 77 22" xfId="42314" xr:uid="{00000000-0005-0000-0000-00004BA50000}"/>
    <cellStyle name="Normal 77 23" xfId="42315" xr:uid="{00000000-0005-0000-0000-00004CA50000}"/>
    <cellStyle name="Normal 77 24" xfId="42316" xr:uid="{00000000-0005-0000-0000-00004DA50000}"/>
    <cellStyle name="Normal 77 25" xfId="42317" xr:uid="{00000000-0005-0000-0000-00004EA50000}"/>
    <cellStyle name="Normal 77 26" xfId="42318" xr:uid="{00000000-0005-0000-0000-00004FA50000}"/>
    <cellStyle name="Normal 77 27" xfId="42319" xr:uid="{00000000-0005-0000-0000-000050A50000}"/>
    <cellStyle name="Normal 77 28" xfId="42320" xr:uid="{00000000-0005-0000-0000-000051A50000}"/>
    <cellStyle name="Normal 77 29" xfId="42321" xr:uid="{00000000-0005-0000-0000-000052A50000}"/>
    <cellStyle name="Normal 77 3" xfId="42322" xr:uid="{00000000-0005-0000-0000-000053A50000}"/>
    <cellStyle name="Normal 77 3 2" xfId="42323" xr:uid="{00000000-0005-0000-0000-000054A50000}"/>
    <cellStyle name="Normal 77 3 2 2" xfId="42324" xr:uid="{00000000-0005-0000-0000-000055A50000}"/>
    <cellStyle name="Normal 77 3 2 3" xfId="42325" xr:uid="{00000000-0005-0000-0000-000056A50000}"/>
    <cellStyle name="Normal 77 3 3" xfId="42326" xr:uid="{00000000-0005-0000-0000-000057A50000}"/>
    <cellStyle name="Normal 77 3 4" xfId="42327" xr:uid="{00000000-0005-0000-0000-000058A50000}"/>
    <cellStyle name="Normal 77 3 5" xfId="42328" xr:uid="{00000000-0005-0000-0000-000059A50000}"/>
    <cellStyle name="Normal 77 3 6" xfId="42329" xr:uid="{00000000-0005-0000-0000-00005AA50000}"/>
    <cellStyle name="Normal 77 4" xfId="42330" xr:uid="{00000000-0005-0000-0000-00005BA50000}"/>
    <cellStyle name="Normal 77 4 2" xfId="42331" xr:uid="{00000000-0005-0000-0000-00005CA50000}"/>
    <cellStyle name="Normal 77 4 2 2" xfId="42332" xr:uid="{00000000-0005-0000-0000-00005DA50000}"/>
    <cellStyle name="Normal 77 4 2 3" xfId="42333" xr:uid="{00000000-0005-0000-0000-00005EA50000}"/>
    <cellStyle name="Normal 77 4 3" xfId="42334" xr:uid="{00000000-0005-0000-0000-00005FA50000}"/>
    <cellStyle name="Normal 77 4 4" xfId="42335" xr:uid="{00000000-0005-0000-0000-000060A50000}"/>
    <cellStyle name="Normal 77 4 5" xfId="42336" xr:uid="{00000000-0005-0000-0000-000061A50000}"/>
    <cellStyle name="Normal 77 4 6" xfId="42337" xr:uid="{00000000-0005-0000-0000-000062A50000}"/>
    <cellStyle name="Normal 77 5" xfId="42338" xr:uid="{00000000-0005-0000-0000-000063A50000}"/>
    <cellStyle name="Normal 77 5 2" xfId="42339" xr:uid="{00000000-0005-0000-0000-000064A50000}"/>
    <cellStyle name="Normal 77 5 2 2" xfId="42340" xr:uid="{00000000-0005-0000-0000-000065A50000}"/>
    <cellStyle name="Normal 77 5 2 3" xfId="42341" xr:uid="{00000000-0005-0000-0000-000066A50000}"/>
    <cellStyle name="Normal 77 5 3" xfId="42342" xr:uid="{00000000-0005-0000-0000-000067A50000}"/>
    <cellStyle name="Normal 77 5 4" xfId="42343" xr:uid="{00000000-0005-0000-0000-000068A50000}"/>
    <cellStyle name="Normal 77 5 5" xfId="42344" xr:uid="{00000000-0005-0000-0000-000069A50000}"/>
    <cellStyle name="Normal 77 5 6" xfId="42345" xr:uid="{00000000-0005-0000-0000-00006AA50000}"/>
    <cellStyle name="Normal 77 6" xfId="42346" xr:uid="{00000000-0005-0000-0000-00006BA50000}"/>
    <cellStyle name="Normal 77 6 2" xfId="42347" xr:uid="{00000000-0005-0000-0000-00006CA50000}"/>
    <cellStyle name="Normal 77 6 3" xfId="42348" xr:uid="{00000000-0005-0000-0000-00006DA50000}"/>
    <cellStyle name="Normal 77 6 3 2" xfId="42349" xr:uid="{00000000-0005-0000-0000-00006EA50000}"/>
    <cellStyle name="Normal 77 6 4" xfId="42350" xr:uid="{00000000-0005-0000-0000-00006FA50000}"/>
    <cellStyle name="Normal 77 6 5" xfId="42351" xr:uid="{00000000-0005-0000-0000-000070A50000}"/>
    <cellStyle name="Normal 77 6 6" xfId="42352" xr:uid="{00000000-0005-0000-0000-000071A50000}"/>
    <cellStyle name="Normal 77 6 7" xfId="42353" xr:uid="{00000000-0005-0000-0000-000072A50000}"/>
    <cellStyle name="Normal 77 6 8" xfId="42354" xr:uid="{00000000-0005-0000-0000-000073A50000}"/>
    <cellStyle name="Normal 77 7" xfId="42355" xr:uid="{00000000-0005-0000-0000-000074A50000}"/>
    <cellStyle name="Normal 77 7 2" xfId="42356" xr:uid="{00000000-0005-0000-0000-000075A50000}"/>
    <cellStyle name="Normal 77 7 3" xfId="42357" xr:uid="{00000000-0005-0000-0000-000076A50000}"/>
    <cellStyle name="Normal 77 7 3 2" xfId="42358" xr:uid="{00000000-0005-0000-0000-000077A50000}"/>
    <cellStyle name="Normal 77 7 4" xfId="42359" xr:uid="{00000000-0005-0000-0000-000078A50000}"/>
    <cellStyle name="Normal 77 7 5" xfId="42360" xr:uid="{00000000-0005-0000-0000-000079A50000}"/>
    <cellStyle name="Normal 77 7 6" xfId="42361" xr:uid="{00000000-0005-0000-0000-00007AA50000}"/>
    <cellStyle name="Normal 77 7 7" xfId="42362" xr:uid="{00000000-0005-0000-0000-00007BA50000}"/>
    <cellStyle name="Normal 77 8" xfId="42363" xr:uid="{00000000-0005-0000-0000-00007CA50000}"/>
    <cellStyle name="Normal 77 9" xfId="42364" xr:uid="{00000000-0005-0000-0000-00007DA50000}"/>
    <cellStyle name="Normal 78" xfId="42365" xr:uid="{00000000-0005-0000-0000-00007EA50000}"/>
    <cellStyle name="Normal 78 10" xfId="42366" xr:uid="{00000000-0005-0000-0000-00007FA50000}"/>
    <cellStyle name="Normal 78 11" xfId="42367" xr:uid="{00000000-0005-0000-0000-000080A50000}"/>
    <cellStyle name="Normal 78 12" xfId="42368" xr:uid="{00000000-0005-0000-0000-000081A50000}"/>
    <cellStyle name="Normal 78 13" xfId="42369" xr:uid="{00000000-0005-0000-0000-000082A50000}"/>
    <cellStyle name="Normal 78 14" xfId="42370" xr:uid="{00000000-0005-0000-0000-000083A50000}"/>
    <cellStyle name="Normal 78 15" xfId="42371" xr:uid="{00000000-0005-0000-0000-000084A50000}"/>
    <cellStyle name="Normal 78 16" xfId="42372" xr:uid="{00000000-0005-0000-0000-000085A50000}"/>
    <cellStyle name="Normal 78 17" xfId="42373" xr:uid="{00000000-0005-0000-0000-000086A50000}"/>
    <cellStyle name="Normal 78 18" xfId="42374" xr:uid="{00000000-0005-0000-0000-000087A50000}"/>
    <cellStyle name="Normal 78 19" xfId="42375" xr:uid="{00000000-0005-0000-0000-000088A50000}"/>
    <cellStyle name="Normal 78 2" xfId="42376" xr:uid="{00000000-0005-0000-0000-000089A50000}"/>
    <cellStyle name="Normal 78 2 2" xfId="42377" xr:uid="{00000000-0005-0000-0000-00008AA50000}"/>
    <cellStyle name="Normal 78 2 2 2" xfId="42378" xr:uid="{00000000-0005-0000-0000-00008BA50000}"/>
    <cellStyle name="Normal 78 2 2 3" xfId="42379" xr:uid="{00000000-0005-0000-0000-00008CA50000}"/>
    <cellStyle name="Normal 78 2 3" xfId="42380" xr:uid="{00000000-0005-0000-0000-00008DA50000}"/>
    <cellStyle name="Normal 78 2 4" xfId="42381" xr:uid="{00000000-0005-0000-0000-00008EA50000}"/>
    <cellStyle name="Normal 78 2 5" xfId="42382" xr:uid="{00000000-0005-0000-0000-00008FA50000}"/>
    <cellStyle name="Normal 78 2 6" xfId="42383" xr:uid="{00000000-0005-0000-0000-000090A50000}"/>
    <cellStyle name="Normal 78 20" xfId="42384" xr:uid="{00000000-0005-0000-0000-000091A50000}"/>
    <cellStyle name="Normal 78 21" xfId="42385" xr:uid="{00000000-0005-0000-0000-000092A50000}"/>
    <cellStyle name="Normal 78 22" xfId="42386" xr:uid="{00000000-0005-0000-0000-000093A50000}"/>
    <cellStyle name="Normal 78 23" xfId="42387" xr:uid="{00000000-0005-0000-0000-000094A50000}"/>
    <cellStyle name="Normal 78 24" xfId="42388" xr:uid="{00000000-0005-0000-0000-000095A50000}"/>
    <cellStyle name="Normal 78 25" xfId="42389" xr:uid="{00000000-0005-0000-0000-000096A50000}"/>
    <cellStyle name="Normal 78 26" xfId="42390" xr:uid="{00000000-0005-0000-0000-000097A50000}"/>
    <cellStyle name="Normal 78 27" xfId="42391" xr:uid="{00000000-0005-0000-0000-000098A50000}"/>
    <cellStyle name="Normal 78 28" xfId="42392" xr:uid="{00000000-0005-0000-0000-000099A50000}"/>
    <cellStyle name="Normal 78 29" xfId="42393" xr:uid="{00000000-0005-0000-0000-00009AA50000}"/>
    <cellStyle name="Normal 78 3" xfId="42394" xr:uid="{00000000-0005-0000-0000-00009BA50000}"/>
    <cellStyle name="Normal 78 3 2" xfId="42395" xr:uid="{00000000-0005-0000-0000-00009CA50000}"/>
    <cellStyle name="Normal 78 3 2 2" xfId="42396" xr:uid="{00000000-0005-0000-0000-00009DA50000}"/>
    <cellStyle name="Normal 78 3 2 3" xfId="42397" xr:uid="{00000000-0005-0000-0000-00009EA50000}"/>
    <cellStyle name="Normal 78 3 3" xfId="42398" xr:uid="{00000000-0005-0000-0000-00009FA50000}"/>
    <cellStyle name="Normal 78 3 4" xfId="42399" xr:uid="{00000000-0005-0000-0000-0000A0A50000}"/>
    <cellStyle name="Normal 78 3 5" xfId="42400" xr:uid="{00000000-0005-0000-0000-0000A1A50000}"/>
    <cellStyle name="Normal 78 3 6" xfId="42401" xr:uid="{00000000-0005-0000-0000-0000A2A50000}"/>
    <cellStyle name="Normal 78 4" xfId="42402" xr:uid="{00000000-0005-0000-0000-0000A3A50000}"/>
    <cellStyle name="Normal 78 4 2" xfId="42403" xr:uid="{00000000-0005-0000-0000-0000A4A50000}"/>
    <cellStyle name="Normal 78 4 2 2" xfId="42404" xr:uid="{00000000-0005-0000-0000-0000A5A50000}"/>
    <cellStyle name="Normal 78 4 2 3" xfId="42405" xr:uid="{00000000-0005-0000-0000-0000A6A50000}"/>
    <cellStyle name="Normal 78 4 3" xfId="42406" xr:uid="{00000000-0005-0000-0000-0000A7A50000}"/>
    <cellStyle name="Normal 78 4 4" xfId="42407" xr:uid="{00000000-0005-0000-0000-0000A8A50000}"/>
    <cellStyle name="Normal 78 4 5" xfId="42408" xr:uid="{00000000-0005-0000-0000-0000A9A50000}"/>
    <cellStyle name="Normal 78 4 6" xfId="42409" xr:uid="{00000000-0005-0000-0000-0000AAA50000}"/>
    <cellStyle name="Normal 78 5" xfId="42410" xr:uid="{00000000-0005-0000-0000-0000ABA50000}"/>
    <cellStyle name="Normal 78 5 2" xfId="42411" xr:uid="{00000000-0005-0000-0000-0000ACA50000}"/>
    <cellStyle name="Normal 78 5 2 2" xfId="42412" xr:uid="{00000000-0005-0000-0000-0000ADA50000}"/>
    <cellStyle name="Normal 78 5 2 3" xfId="42413" xr:uid="{00000000-0005-0000-0000-0000AEA50000}"/>
    <cellStyle name="Normal 78 5 3" xfId="42414" xr:uid="{00000000-0005-0000-0000-0000AFA50000}"/>
    <cellStyle name="Normal 78 5 4" xfId="42415" xr:uid="{00000000-0005-0000-0000-0000B0A50000}"/>
    <cellStyle name="Normal 78 5 5" xfId="42416" xr:uid="{00000000-0005-0000-0000-0000B1A50000}"/>
    <cellStyle name="Normal 78 5 6" xfId="42417" xr:uid="{00000000-0005-0000-0000-0000B2A50000}"/>
    <cellStyle name="Normal 78 6" xfId="42418" xr:uid="{00000000-0005-0000-0000-0000B3A50000}"/>
    <cellStyle name="Normal 78 6 2" xfId="42419" xr:uid="{00000000-0005-0000-0000-0000B4A50000}"/>
    <cellStyle name="Normal 78 6 3" xfId="42420" xr:uid="{00000000-0005-0000-0000-0000B5A50000}"/>
    <cellStyle name="Normal 78 6 3 2" xfId="42421" xr:uid="{00000000-0005-0000-0000-0000B6A50000}"/>
    <cellStyle name="Normal 78 6 4" xfId="42422" xr:uid="{00000000-0005-0000-0000-0000B7A50000}"/>
    <cellStyle name="Normal 78 6 5" xfId="42423" xr:uid="{00000000-0005-0000-0000-0000B8A50000}"/>
    <cellStyle name="Normal 78 6 6" xfId="42424" xr:uid="{00000000-0005-0000-0000-0000B9A50000}"/>
    <cellStyle name="Normal 78 6 7" xfId="42425" xr:uid="{00000000-0005-0000-0000-0000BAA50000}"/>
    <cellStyle name="Normal 78 6 8" xfId="42426" xr:uid="{00000000-0005-0000-0000-0000BBA50000}"/>
    <cellStyle name="Normal 78 7" xfId="42427" xr:uid="{00000000-0005-0000-0000-0000BCA50000}"/>
    <cellStyle name="Normal 78 7 2" xfId="42428" xr:uid="{00000000-0005-0000-0000-0000BDA50000}"/>
    <cellStyle name="Normal 78 7 3" xfId="42429" xr:uid="{00000000-0005-0000-0000-0000BEA50000}"/>
    <cellStyle name="Normal 78 7 3 2" xfId="42430" xr:uid="{00000000-0005-0000-0000-0000BFA50000}"/>
    <cellStyle name="Normal 78 7 4" xfId="42431" xr:uid="{00000000-0005-0000-0000-0000C0A50000}"/>
    <cellStyle name="Normal 78 7 5" xfId="42432" xr:uid="{00000000-0005-0000-0000-0000C1A50000}"/>
    <cellStyle name="Normal 78 7 6" xfId="42433" xr:uid="{00000000-0005-0000-0000-0000C2A50000}"/>
    <cellStyle name="Normal 78 7 7" xfId="42434" xr:uid="{00000000-0005-0000-0000-0000C3A50000}"/>
    <cellStyle name="Normal 78 8" xfId="42435" xr:uid="{00000000-0005-0000-0000-0000C4A50000}"/>
    <cellStyle name="Normal 78 9" xfId="42436" xr:uid="{00000000-0005-0000-0000-0000C5A50000}"/>
    <cellStyle name="Normal 79" xfId="42437" xr:uid="{00000000-0005-0000-0000-0000C6A50000}"/>
    <cellStyle name="Normal 79 10" xfId="42438" xr:uid="{00000000-0005-0000-0000-0000C7A50000}"/>
    <cellStyle name="Normal 79 11" xfId="42439" xr:uid="{00000000-0005-0000-0000-0000C8A50000}"/>
    <cellStyle name="Normal 79 12" xfId="42440" xr:uid="{00000000-0005-0000-0000-0000C9A50000}"/>
    <cellStyle name="Normal 79 13" xfId="42441" xr:uid="{00000000-0005-0000-0000-0000CAA50000}"/>
    <cellStyle name="Normal 79 14" xfId="42442" xr:uid="{00000000-0005-0000-0000-0000CBA50000}"/>
    <cellStyle name="Normal 79 15" xfId="42443" xr:uid="{00000000-0005-0000-0000-0000CCA50000}"/>
    <cellStyle name="Normal 79 16" xfId="42444" xr:uid="{00000000-0005-0000-0000-0000CDA50000}"/>
    <cellStyle name="Normal 79 17" xfId="42445" xr:uid="{00000000-0005-0000-0000-0000CEA50000}"/>
    <cellStyle name="Normal 79 18" xfId="42446" xr:uid="{00000000-0005-0000-0000-0000CFA50000}"/>
    <cellStyle name="Normal 79 19" xfId="42447" xr:uid="{00000000-0005-0000-0000-0000D0A50000}"/>
    <cellStyle name="Normal 79 2" xfId="42448" xr:uid="{00000000-0005-0000-0000-0000D1A50000}"/>
    <cellStyle name="Normal 79 2 2" xfId="42449" xr:uid="{00000000-0005-0000-0000-0000D2A50000}"/>
    <cellStyle name="Normal 79 2 2 2" xfId="42450" xr:uid="{00000000-0005-0000-0000-0000D3A50000}"/>
    <cellStyle name="Normal 79 2 2 3" xfId="42451" xr:uid="{00000000-0005-0000-0000-0000D4A50000}"/>
    <cellStyle name="Normal 79 2 3" xfId="42452" xr:uid="{00000000-0005-0000-0000-0000D5A50000}"/>
    <cellStyle name="Normal 79 2 4" xfId="42453" xr:uid="{00000000-0005-0000-0000-0000D6A50000}"/>
    <cellStyle name="Normal 79 2 5" xfId="42454" xr:uid="{00000000-0005-0000-0000-0000D7A50000}"/>
    <cellStyle name="Normal 79 2 6" xfId="42455" xr:uid="{00000000-0005-0000-0000-0000D8A50000}"/>
    <cellStyle name="Normal 79 20" xfId="42456" xr:uid="{00000000-0005-0000-0000-0000D9A50000}"/>
    <cellStyle name="Normal 79 21" xfId="42457" xr:uid="{00000000-0005-0000-0000-0000DAA50000}"/>
    <cellStyle name="Normal 79 22" xfId="42458" xr:uid="{00000000-0005-0000-0000-0000DBA50000}"/>
    <cellStyle name="Normal 79 23" xfId="42459" xr:uid="{00000000-0005-0000-0000-0000DCA50000}"/>
    <cellStyle name="Normal 79 24" xfId="42460" xr:uid="{00000000-0005-0000-0000-0000DDA50000}"/>
    <cellStyle name="Normal 79 25" xfId="42461" xr:uid="{00000000-0005-0000-0000-0000DEA50000}"/>
    <cellStyle name="Normal 79 26" xfId="42462" xr:uid="{00000000-0005-0000-0000-0000DFA50000}"/>
    <cellStyle name="Normal 79 27" xfId="42463" xr:uid="{00000000-0005-0000-0000-0000E0A50000}"/>
    <cellStyle name="Normal 79 28" xfId="42464" xr:uid="{00000000-0005-0000-0000-0000E1A50000}"/>
    <cellStyle name="Normal 79 29" xfId="42465" xr:uid="{00000000-0005-0000-0000-0000E2A50000}"/>
    <cellStyle name="Normal 79 3" xfId="42466" xr:uid="{00000000-0005-0000-0000-0000E3A50000}"/>
    <cellStyle name="Normal 79 3 2" xfId="42467" xr:uid="{00000000-0005-0000-0000-0000E4A50000}"/>
    <cellStyle name="Normal 79 3 2 2" xfId="42468" xr:uid="{00000000-0005-0000-0000-0000E5A50000}"/>
    <cellStyle name="Normal 79 3 2 3" xfId="42469" xr:uid="{00000000-0005-0000-0000-0000E6A50000}"/>
    <cellStyle name="Normal 79 3 3" xfId="42470" xr:uid="{00000000-0005-0000-0000-0000E7A50000}"/>
    <cellStyle name="Normal 79 3 4" xfId="42471" xr:uid="{00000000-0005-0000-0000-0000E8A50000}"/>
    <cellStyle name="Normal 79 3 5" xfId="42472" xr:uid="{00000000-0005-0000-0000-0000E9A50000}"/>
    <cellStyle name="Normal 79 3 6" xfId="42473" xr:uid="{00000000-0005-0000-0000-0000EAA50000}"/>
    <cellStyle name="Normal 79 30" xfId="42474" xr:uid="{00000000-0005-0000-0000-0000EBA50000}"/>
    <cellStyle name="Normal 79 4" xfId="42475" xr:uid="{00000000-0005-0000-0000-0000ECA50000}"/>
    <cellStyle name="Normal 79 4 2" xfId="42476" xr:uid="{00000000-0005-0000-0000-0000EDA50000}"/>
    <cellStyle name="Normal 79 4 2 2" xfId="42477" xr:uid="{00000000-0005-0000-0000-0000EEA50000}"/>
    <cellStyle name="Normal 79 4 2 3" xfId="42478" xr:uid="{00000000-0005-0000-0000-0000EFA50000}"/>
    <cellStyle name="Normal 79 4 3" xfId="42479" xr:uid="{00000000-0005-0000-0000-0000F0A50000}"/>
    <cellStyle name="Normal 79 4 4" xfId="42480" xr:uid="{00000000-0005-0000-0000-0000F1A50000}"/>
    <cellStyle name="Normal 79 4 5" xfId="42481" xr:uid="{00000000-0005-0000-0000-0000F2A50000}"/>
    <cellStyle name="Normal 79 4 6" xfId="42482" xr:uid="{00000000-0005-0000-0000-0000F3A50000}"/>
    <cellStyle name="Normal 79 5" xfId="42483" xr:uid="{00000000-0005-0000-0000-0000F4A50000}"/>
    <cellStyle name="Normal 79 5 2" xfId="42484" xr:uid="{00000000-0005-0000-0000-0000F5A50000}"/>
    <cellStyle name="Normal 79 5 2 2" xfId="42485" xr:uid="{00000000-0005-0000-0000-0000F6A50000}"/>
    <cellStyle name="Normal 79 5 2 3" xfId="42486" xr:uid="{00000000-0005-0000-0000-0000F7A50000}"/>
    <cellStyle name="Normal 79 5 3" xfId="42487" xr:uid="{00000000-0005-0000-0000-0000F8A50000}"/>
    <cellStyle name="Normal 79 5 4" xfId="42488" xr:uid="{00000000-0005-0000-0000-0000F9A50000}"/>
    <cellStyle name="Normal 79 5 5" xfId="42489" xr:uid="{00000000-0005-0000-0000-0000FAA50000}"/>
    <cellStyle name="Normal 79 5 6" xfId="42490" xr:uid="{00000000-0005-0000-0000-0000FBA50000}"/>
    <cellStyle name="Normal 79 6" xfId="42491" xr:uid="{00000000-0005-0000-0000-0000FCA50000}"/>
    <cellStyle name="Normal 79 6 2" xfId="42492" xr:uid="{00000000-0005-0000-0000-0000FDA50000}"/>
    <cellStyle name="Normal 79 6 3" xfId="42493" xr:uid="{00000000-0005-0000-0000-0000FEA50000}"/>
    <cellStyle name="Normal 79 6 3 2" xfId="42494" xr:uid="{00000000-0005-0000-0000-0000FFA50000}"/>
    <cellStyle name="Normal 79 6 4" xfId="42495" xr:uid="{00000000-0005-0000-0000-000000A60000}"/>
    <cellStyle name="Normal 79 6 5" xfId="42496" xr:uid="{00000000-0005-0000-0000-000001A60000}"/>
    <cellStyle name="Normal 79 6 6" xfId="42497" xr:uid="{00000000-0005-0000-0000-000002A60000}"/>
    <cellStyle name="Normal 79 6 7" xfId="42498" xr:uid="{00000000-0005-0000-0000-000003A60000}"/>
    <cellStyle name="Normal 79 6 8" xfId="42499" xr:uid="{00000000-0005-0000-0000-000004A60000}"/>
    <cellStyle name="Normal 79 6 9" xfId="42500" xr:uid="{00000000-0005-0000-0000-000005A60000}"/>
    <cellStyle name="Normal 79 7" xfId="42501" xr:uid="{00000000-0005-0000-0000-000006A60000}"/>
    <cellStyle name="Normal 79 7 2" xfId="42502" xr:uid="{00000000-0005-0000-0000-000007A60000}"/>
    <cellStyle name="Normal 79 7 3" xfId="42503" xr:uid="{00000000-0005-0000-0000-000008A60000}"/>
    <cellStyle name="Normal 79 7 3 2" xfId="42504" xr:uid="{00000000-0005-0000-0000-000009A60000}"/>
    <cellStyle name="Normal 79 7 4" xfId="42505" xr:uid="{00000000-0005-0000-0000-00000AA60000}"/>
    <cellStyle name="Normal 79 7 5" xfId="42506" xr:uid="{00000000-0005-0000-0000-00000BA60000}"/>
    <cellStyle name="Normal 79 7 6" xfId="42507" xr:uid="{00000000-0005-0000-0000-00000CA60000}"/>
    <cellStyle name="Normal 79 7 7" xfId="42508" xr:uid="{00000000-0005-0000-0000-00000DA60000}"/>
    <cellStyle name="Normal 79 8" xfId="42509" xr:uid="{00000000-0005-0000-0000-00000EA60000}"/>
    <cellStyle name="Normal 79 9" xfId="42510" xr:uid="{00000000-0005-0000-0000-00000FA60000}"/>
    <cellStyle name="Normal 8" xfId="42511" xr:uid="{00000000-0005-0000-0000-000010A60000}"/>
    <cellStyle name="Normal 8 10" xfId="42512" xr:uid="{00000000-0005-0000-0000-000011A60000}"/>
    <cellStyle name="Normal 8 11" xfId="42513" xr:uid="{00000000-0005-0000-0000-000012A60000}"/>
    <cellStyle name="Normal 8 12" xfId="42514" xr:uid="{00000000-0005-0000-0000-000013A60000}"/>
    <cellStyle name="Normal 8 13" xfId="42515" xr:uid="{00000000-0005-0000-0000-000014A60000}"/>
    <cellStyle name="Normal 8 14" xfId="42516" xr:uid="{00000000-0005-0000-0000-000015A60000}"/>
    <cellStyle name="Normal 8 15" xfId="42517" xr:uid="{00000000-0005-0000-0000-000016A60000}"/>
    <cellStyle name="Normal 8 16" xfId="42518" xr:uid="{00000000-0005-0000-0000-000017A60000}"/>
    <cellStyle name="Normal 8 17" xfId="42519" xr:uid="{00000000-0005-0000-0000-000018A60000}"/>
    <cellStyle name="Normal 8 18" xfId="42520" xr:uid="{00000000-0005-0000-0000-000019A60000}"/>
    <cellStyle name="Normal 8 19" xfId="42521" xr:uid="{00000000-0005-0000-0000-00001AA60000}"/>
    <cellStyle name="Normal 8 2" xfId="42522" xr:uid="{00000000-0005-0000-0000-00001BA60000}"/>
    <cellStyle name="Normal 8 2 2" xfId="42523" xr:uid="{00000000-0005-0000-0000-00001CA60000}"/>
    <cellStyle name="Normal 8 2 2 2" xfId="42524" xr:uid="{00000000-0005-0000-0000-00001DA60000}"/>
    <cellStyle name="Normal 8 2 2 3" xfId="42525" xr:uid="{00000000-0005-0000-0000-00001EA60000}"/>
    <cellStyle name="Normal 8 2 3" xfId="42526" xr:uid="{00000000-0005-0000-0000-00001FA60000}"/>
    <cellStyle name="Normal 8 2 4" xfId="42527" xr:uid="{00000000-0005-0000-0000-000020A60000}"/>
    <cellStyle name="Normal 8 2 5" xfId="42528" xr:uid="{00000000-0005-0000-0000-000021A60000}"/>
    <cellStyle name="Normal 8 20" xfId="42529" xr:uid="{00000000-0005-0000-0000-000022A60000}"/>
    <cellStyle name="Normal 8 21" xfId="42530" xr:uid="{00000000-0005-0000-0000-000023A60000}"/>
    <cellStyle name="Normal 8 22" xfId="42531" xr:uid="{00000000-0005-0000-0000-000024A60000}"/>
    <cellStyle name="Normal 8 23" xfId="42532" xr:uid="{00000000-0005-0000-0000-000025A60000}"/>
    <cellStyle name="Normal 8 24" xfId="42533" xr:uid="{00000000-0005-0000-0000-000026A60000}"/>
    <cellStyle name="Normal 8 25" xfId="42534" xr:uid="{00000000-0005-0000-0000-000027A60000}"/>
    <cellStyle name="Normal 8 26" xfId="42535" xr:uid="{00000000-0005-0000-0000-000028A60000}"/>
    <cellStyle name="Normal 8 27" xfId="42536" xr:uid="{00000000-0005-0000-0000-000029A60000}"/>
    <cellStyle name="Normal 8 28" xfId="42537" xr:uid="{00000000-0005-0000-0000-00002AA60000}"/>
    <cellStyle name="Normal 8 29" xfId="42538" xr:uid="{00000000-0005-0000-0000-00002BA60000}"/>
    <cellStyle name="Normal 8 3" xfId="42539" xr:uid="{00000000-0005-0000-0000-00002CA60000}"/>
    <cellStyle name="Normal 8 3 2" xfId="42540" xr:uid="{00000000-0005-0000-0000-00002DA60000}"/>
    <cellStyle name="Normal 8 30" xfId="42541" xr:uid="{00000000-0005-0000-0000-00002EA60000}"/>
    <cellStyle name="Normal 8 31" xfId="42542" xr:uid="{00000000-0005-0000-0000-00002FA60000}"/>
    <cellStyle name="Normal 8 32" xfId="42543" xr:uid="{00000000-0005-0000-0000-000030A60000}"/>
    <cellStyle name="Normal 8 33" xfId="42544" xr:uid="{00000000-0005-0000-0000-000031A60000}"/>
    <cellStyle name="Normal 8 33 2" xfId="42545" xr:uid="{00000000-0005-0000-0000-000032A60000}"/>
    <cellStyle name="Normal 8 33 3" xfId="42546" xr:uid="{00000000-0005-0000-0000-000033A60000}"/>
    <cellStyle name="Normal 8 34" xfId="42547" xr:uid="{00000000-0005-0000-0000-000034A60000}"/>
    <cellStyle name="Normal 8 34 2" xfId="42548" xr:uid="{00000000-0005-0000-0000-000035A60000}"/>
    <cellStyle name="Normal 8 34 3" xfId="42549" xr:uid="{00000000-0005-0000-0000-000036A60000}"/>
    <cellStyle name="Normal 8 35" xfId="42550" xr:uid="{00000000-0005-0000-0000-000037A60000}"/>
    <cellStyle name="Normal 8 36" xfId="42551" xr:uid="{00000000-0005-0000-0000-000038A60000}"/>
    <cellStyle name="Normal 8 4" xfId="42552" xr:uid="{00000000-0005-0000-0000-000039A60000}"/>
    <cellStyle name="Normal 8 5" xfId="42553" xr:uid="{00000000-0005-0000-0000-00003AA60000}"/>
    <cellStyle name="Normal 8 6" xfId="42554" xr:uid="{00000000-0005-0000-0000-00003BA60000}"/>
    <cellStyle name="Normal 8 7" xfId="42555" xr:uid="{00000000-0005-0000-0000-00003CA60000}"/>
    <cellStyle name="Normal 8 8" xfId="42556" xr:uid="{00000000-0005-0000-0000-00003DA60000}"/>
    <cellStyle name="Normal 8 9" xfId="42557" xr:uid="{00000000-0005-0000-0000-00003EA60000}"/>
    <cellStyle name="Normal 80" xfId="42558" xr:uid="{00000000-0005-0000-0000-00003FA60000}"/>
    <cellStyle name="Normal 80 10" xfId="42559" xr:uid="{00000000-0005-0000-0000-000040A60000}"/>
    <cellStyle name="Normal 80 11" xfId="42560" xr:uid="{00000000-0005-0000-0000-000041A60000}"/>
    <cellStyle name="Normal 80 12" xfId="42561" xr:uid="{00000000-0005-0000-0000-000042A60000}"/>
    <cellStyle name="Normal 80 13" xfId="42562" xr:uid="{00000000-0005-0000-0000-000043A60000}"/>
    <cellStyle name="Normal 80 14" xfId="42563" xr:uid="{00000000-0005-0000-0000-000044A60000}"/>
    <cellStyle name="Normal 80 15" xfId="42564" xr:uid="{00000000-0005-0000-0000-000045A60000}"/>
    <cellStyle name="Normal 80 16" xfId="42565" xr:uid="{00000000-0005-0000-0000-000046A60000}"/>
    <cellStyle name="Normal 80 17" xfId="42566" xr:uid="{00000000-0005-0000-0000-000047A60000}"/>
    <cellStyle name="Normal 80 18" xfId="42567" xr:uid="{00000000-0005-0000-0000-000048A60000}"/>
    <cellStyle name="Normal 80 19" xfId="42568" xr:uid="{00000000-0005-0000-0000-000049A60000}"/>
    <cellStyle name="Normal 80 2" xfId="42569" xr:uid="{00000000-0005-0000-0000-00004AA60000}"/>
    <cellStyle name="Normal 80 2 2" xfId="42570" xr:uid="{00000000-0005-0000-0000-00004BA60000}"/>
    <cellStyle name="Normal 80 2 2 2" xfId="42571" xr:uid="{00000000-0005-0000-0000-00004CA60000}"/>
    <cellStyle name="Normal 80 2 2 3" xfId="42572" xr:uid="{00000000-0005-0000-0000-00004DA60000}"/>
    <cellStyle name="Normal 80 2 3" xfId="42573" xr:uid="{00000000-0005-0000-0000-00004EA60000}"/>
    <cellStyle name="Normal 80 2 4" xfId="42574" xr:uid="{00000000-0005-0000-0000-00004FA60000}"/>
    <cellStyle name="Normal 80 2 5" xfId="42575" xr:uid="{00000000-0005-0000-0000-000050A60000}"/>
    <cellStyle name="Normal 80 2 6" xfId="42576" xr:uid="{00000000-0005-0000-0000-000051A60000}"/>
    <cellStyle name="Normal 80 20" xfId="42577" xr:uid="{00000000-0005-0000-0000-000052A60000}"/>
    <cellStyle name="Normal 80 21" xfId="42578" xr:uid="{00000000-0005-0000-0000-000053A60000}"/>
    <cellStyle name="Normal 80 22" xfId="42579" xr:uid="{00000000-0005-0000-0000-000054A60000}"/>
    <cellStyle name="Normal 80 23" xfId="42580" xr:uid="{00000000-0005-0000-0000-000055A60000}"/>
    <cellStyle name="Normal 80 24" xfId="42581" xr:uid="{00000000-0005-0000-0000-000056A60000}"/>
    <cellStyle name="Normal 80 25" xfId="42582" xr:uid="{00000000-0005-0000-0000-000057A60000}"/>
    <cellStyle name="Normal 80 26" xfId="42583" xr:uid="{00000000-0005-0000-0000-000058A60000}"/>
    <cellStyle name="Normal 80 27" xfId="42584" xr:uid="{00000000-0005-0000-0000-000059A60000}"/>
    <cellStyle name="Normal 80 28" xfId="42585" xr:uid="{00000000-0005-0000-0000-00005AA60000}"/>
    <cellStyle name="Normal 80 29" xfId="42586" xr:uid="{00000000-0005-0000-0000-00005BA60000}"/>
    <cellStyle name="Normal 80 3" xfId="42587" xr:uid="{00000000-0005-0000-0000-00005CA60000}"/>
    <cellStyle name="Normal 80 3 2" xfId="42588" xr:uid="{00000000-0005-0000-0000-00005DA60000}"/>
    <cellStyle name="Normal 80 3 2 2" xfId="42589" xr:uid="{00000000-0005-0000-0000-00005EA60000}"/>
    <cellStyle name="Normal 80 3 2 3" xfId="42590" xr:uid="{00000000-0005-0000-0000-00005FA60000}"/>
    <cellStyle name="Normal 80 3 3" xfId="42591" xr:uid="{00000000-0005-0000-0000-000060A60000}"/>
    <cellStyle name="Normal 80 3 4" xfId="42592" xr:uid="{00000000-0005-0000-0000-000061A60000}"/>
    <cellStyle name="Normal 80 3 5" xfId="42593" xr:uid="{00000000-0005-0000-0000-000062A60000}"/>
    <cellStyle name="Normal 80 3 6" xfId="42594" xr:uid="{00000000-0005-0000-0000-000063A60000}"/>
    <cellStyle name="Normal 80 4" xfId="42595" xr:uid="{00000000-0005-0000-0000-000064A60000}"/>
    <cellStyle name="Normal 80 4 2" xfId="42596" xr:uid="{00000000-0005-0000-0000-000065A60000}"/>
    <cellStyle name="Normal 80 4 2 2" xfId="42597" xr:uid="{00000000-0005-0000-0000-000066A60000}"/>
    <cellStyle name="Normal 80 4 2 3" xfId="42598" xr:uid="{00000000-0005-0000-0000-000067A60000}"/>
    <cellStyle name="Normal 80 4 3" xfId="42599" xr:uid="{00000000-0005-0000-0000-000068A60000}"/>
    <cellStyle name="Normal 80 4 4" xfId="42600" xr:uid="{00000000-0005-0000-0000-000069A60000}"/>
    <cellStyle name="Normal 80 4 5" xfId="42601" xr:uid="{00000000-0005-0000-0000-00006AA60000}"/>
    <cellStyle name="Normal 80 4 6" xfId="42602" xr:uid="{00000000-0005-0000-0000-00006BA60000}"/>
    <cellStyle name="Normal 80 5" xfId="42603" xr:uid="{00000000-0005-0000-0000-00006CA60000}"/>
    <cellStyle name="Normal 80 5 2" xfId="42604" xr:uid="{00000000-0005-0000-0000-00006DA60000}"/>
    <cellStyle name="Normal 80 5 2 2" xfId="42605" xr:uid="{00000000-0005-0000-0000-00006EA60000}"/>
    <cellStyle name="Normal 80 5 2 3" xfId="42606" xr:uid="{00000000-0005-0000-0000-00006FA60000}"/>
    <cellStyle name="Normal 80 5 3" xfId="42607" xr:uid="{00000000-0005-0000-0000-000070A60000}"/>
    <cellStyle name="Normal 80 5 4" xfId="42608" xr:uid="{00000000-0005-0000-0000-000071A60000}"/>
    <cellStyle name="Normal 80 5 5" xfId="42609" xr:uid="{00000000-0005-0000-0000-000072A60000}"/>
    <cellStyle name="Normal 80 5 6" xfId="42610" xr:uid="{00000000-0005-0000-0000-000073A60000}"/>
    <cellStyle name="Normal 80 6" xfId="42611" xr:uid="{00000000-0005-0000-0000-000074A60000}"/>
    <cellStyle name="Normal 80 6 2" xfId="42612" xr:uid="{00000000-0005-0000-0000-000075A60000}"/>
    <cellStyle name="Normal 80 6 3" xfId="42613" xr:uid="{00000000-0005-0000-0000-000076A60000}"/>
    <cellStyle name="Normal 80 6 3 2" xfId="42614" xr:uid="{00000000-0005-0000-0000-000077A60000}"/>
    <cellStyle name="Normal 80 6 4" xfId="42615" xr:uid="{00000000-0005-0000-0000-000078A60000}"/>
    <cellStyle name="Normal 80 6 5" xfId="42616" xr:uid="{00000000-0005-0000-0000-000079A60000}"/>
    <cellStyle name="Normal 80 6 6" xfId="42617" xr:uid="{00000000-0005-0000-0000-00007AA60000}"/>
    <cellStyle name="Normal 80 6 7" xfId="42618" xr:uid="{00000000-0005-0000-0000-00007BA60000}"/>
    <cellStyle name="Normal 80 6 8" xfId="42619" xr:uid="{00000000-0005-0000-0000-00007CA60000}"/>
    <cellStyle name="Normal 80 6 9" xfId="42620" xr:uid="{00000000-0005-0000-0000-00007DA60000}"/>
    <cellStyle name="Normal 80 7" xfId="42621" xr:uid="{00000000-0005-0000-0000-00007EA60000}"/>
    <cellStyle name="Normal 80 7 2" xfId="42622" xr:uid="{00000000-0005-0000-0000-00007FA60000}"/>
    <cellStyle name="Normal 80 7 3" xfId="42623" xr:uid="{00000000-0005-0000-0000-000080A60000}"/>
    <cellStyle name="Normal 80 7 3 2" xfId="42624" xr:uid="{00000000-0005-0000-0000-000081A60000}"/>
    <cellStyle name="Normal 80 7 4" xfId="42625" xr:uid="{00000000-0005-0000-0000-000082A60000}"/>
    <cellStyle name="Normal 80 7 5" xfId="42626" xr:uid="{00000000-0005-0000-0000-000083A60000}"/>
    <cellStyle name="Normal 80 7 6" xfId="42627" xr:uid="{00000000-0005-0000-0000-000084A60000}"/>
    <cellStyle name="Normal 80 7 7" xfId="42628" xr:uid="{00000000-0005-0000-0000-000085A60000}"/>
    <cellStyle name="Normal 80 8" xfId="42629" xr:uid="{00000000-0005-0000-0000-000086A60000}"/>
    <cellStyle name="Normal 80 9" xfId="42630" xr:uid="{00000000-0005-0000-0000-000087A60000}"/>
    <cellStyle name="Normal 81" xfId="42631" xr:uid="{00000000-0005-0000-0000-000088A60000}"/>
    <cellStyle name="Normal 81 10" xfId="42632" xr:uid="{00000000-0005-0000-0000-000089A60000}"/>
    <cellStyle name="Normal 81 11" xfId="42633" xr:uid="{00000000-0005-0000-0000-00008AA60000}"/>
    <cellStyle name="Normal 81 12" xfId="42634" xr:uid="{00000000-0005-0000-0000-00008BA60000}"/>
    <cellStyle name="Normal 81 13" xfId="42635" xr:uid="{00000000-0005-0000-0000-00008CA60000}"/>
    <cellStyle name="Normal 81 14" xfId="42636" xr:uid="{00000000-0005-0000-0000-00008DA60000}"/>
    <cellStyle name="Normal 81 15" xfId="42637" xr:uid="{00000000-0005-0000-0000-00008EA60000}"/>
    <cellStyle name="Normal 81 16" xfId="42638" xr:uid="{00000000-0005-0000-0000-00008FA60000}"/>
    <cellStyle name="Normal 81 17" xfId="42639" xr:uid="{00000000-0005-0000-0000-000090A60000}"/>
    <cellStyle name="Normal 81 18" xfId="42640" xr:uid="{00000000-0005-0000-0000-000091A60000}"/>
    <cellStyle name="Normal 81 19" xfId="42641" xr:uid="{00000000-0005-0000-0000-000092A60000}"/>
    <cellStyle name="Normal 81 2" xfId="42642" xr:uid="{00000000-0005-0000-0000-000093A60000}"/>
    <cellStyle name="Normal 81 2 2" xfId="42643" xr:uid="{00000000-0005-0000-0000-000094A60000}"/>
    <cellStyle name="Normal 81 2 2 2" xfId="42644" xr:uid="{00000000-0005-0000-0000-000095A60000}"/>
    <cellStyle name="Normal 81 2 2 3" xfId="42645" xr:uid="{00000000-0005-0000-0000-000096A60000}"/>
    <cellStyle name="Normal 81 2 3" xfId="42646" xr:uid="{00000000-0005-0000-0000-000097A60000}"/>
    <cellStyle name="Normal 81 2 4" xfId="42647" xr:uid="{00000000-0005-0000-0000-000098A60000}"/>
    <cellStyle name="Normal 81 2 5" xfId="42648" xr:uid="{00000000-0005-0000-0000-000099A60000}"/>
    <cellStyle name="Normal 81 2 6" xfId="42649" xr:uid="{00000000-0005-0000-0000-00009AA60000}"/>
    <cellStyle name="Normal 81 20" xfId="42650" xr:uid="{00000000-0005-0000-0000-00009BA60000}"/>
    <cellStyle name="Normal 81 21" xfId="42651" xr:uid="{00000000-0005-0000-0000-00009CA60000}"/>
    <cellStyle name="Normal 81 22" xfId="42652" xr:uid="{00000000-0005-0000-0000-00009DA60000}"/>
    <cellStyle name="Normal 81 23" xfId="42653" xr:uid="{00000000-0005-0000-0000-00009EA60000}"/>
    <cellStyle name="Normal 81 24" xfId="42654" xr:uid="{00000000-0005-0000-0000-00009FA60000}"/>
    <cellStyle name="Normal 81 25" xfId="42655" xr:uid="{00000000-0005-0000-0000-0000A0A60000}"/>
    <cellStyle name="Normal 81 26" xfId="42656" xr:uid="{00000000-0005-0000-0000-0000A1A60000}"/>
    <cellStyle name="Normal 81 27" xfId="42657" xr:uid="{00000000-0005-0000-0000-0000A2A60000}"/>
    <cellStyle name="Normal 81 28" xfId="42658" xr:uid="{00000000-0005-0000-0000-0000A3A60000}"/>
    <cellStyle name="Normal 81 29" xfId="42659" xr:uid="{00000000-0005-0000-0000-0000A4A60000}"/>
    <cellStyle name="Normal 81 3" xfId="42660" xr:uid="{00000000-0005-0000-0000-0000A5A60000}"/>
    <cellStyle name="Normal 81 3 2" xfId="42661" xr:uid="{00000000-0005-0000-0000-0000A6A60000}"/>
    <cellStyle name="Normal 81 3 2 2" xfId="42662" xr:uid="{00000000-0005-0000-0000-0000A7A60000}"/>
    <cellStyle name="Normal 81 3 2 3" xfId="42663" xr:uid="{00000000-0005-0000-0000-0000A8A60000}"/>
    <cellStyle name="Normal 81 3 3" xfId="42664" xr:uid="{00000000-0005-0000-0000-0000A9A60000}"/>
    <cellStyle name="Normal 81 3 4" xfId="42665" xr:uid="{00000000-0005-0000-0000-0000AAA60000}"/>
    <cellStyle name="Normal 81 3 5" xfId="42666" xr:uid="{00000000-0005-0000-0000-0000ABA60000}"/>
    <cellStyle name="Normal 81 3 6" xfId="42667" xr:uid="{00000000-0005-0000-0000-0000ACA60000}"/>
    <cellStyle name="Normal 81 4" xfId="42668" xr:uid="{00000000-0005-0000-0000-0000ADA60000}"/>
    <cellStyle name="Normal 81 4 2" xfId="42669" xr:uid="{00000000-0005-0000-0000-0000AEA60000}"/>
    <cellStyle name="Normal 81 4 2 2" xfId="42670" xr:uid="{00000000-0005-0000-0000-0000AFA60000}"/>
    <cellStyle name="Normal 81 4 2 3" xfId="42671" xr:uid="{00000000-0005-0000-0000-0000B0A60000}"/>
    <cellStyle name="Normal 81 4 3" xfId="42672" xr:uid="{00000000-0005-0000-0000-0000B1A60000}"/>
    <cellStyle name="Normal 81 4 4" xfId="42673" xr:uid="{00000000-0005-0000-0000-0000B2A60000}"/>
    <cellStyle name="Normal 81 4 5" xfId="42674" xr:uid="{00000000-0005-0000-0000-0000B3A60000}"/>
    <cellStyle name="Normal 81 4 6" xfId="42675" xr:uid="{00000000-0005-0000-0000-0000B4A60000}"/>
    <cellStyle name="Normal 81 5" xfId="42676" xr:uid="{00000000-0005-0000-0000-0000B5A60000}"/>
    <cellStyle name="Normal 81 5 2" xfId="42677" xr:uid="{00000000-0005-0000-0000-0000B6A60000}"/>
    <cellStyle name="Normal 81 5 2 2" xfId="42678" xr:uid="{00000000-0005-0000-0000-0000B7A60000}"/>
    <cellStyle name="Normal 81 5 2 3" xfId="42679" xr:uid="{00000000-0005-0000-0000-0000B8A60000}"/>
    <cellStyle name="Normal 81 5 3" xfId="42680" xr:uid="{00000000-0005-0000-0000-0000B9A60000}"/>
    <cellStyle name="Normal 81 5 4" xfId="42681" xr:uid="{00000000-0005-0000-0000-0000BAA60000}"/>
    <cellStyle name="Normal 81 5 5" xfId="42682" xr:uid="{00000000-0005-0000-0000-0000BBA60000}"/>
    <cellStyle name="Normal 81 5 6" xfId="42683" xr:uid="{00000000-0005-0000-0000-0000BCA60000}"/>
    <cellStyle name="Normal 81 6" xfId="42684" xr:uid="{00000000-0005-0000-0000-0000BDA60000}"/>
    <cellStyle name="Normal 81 6 2" xfId="42685" xr:uid="{00000000-0005-0000-0000-0000BEA60000}"/>
    <cellStyle name="Normal 81 6 3" xfId="42686" xr:uid="{00000000-0005-0000-0000-0000BFA60000}"/>
    <cellStyle name="Normal 81 6 3 2" xfId="42687" xr:uid="{00000000-0005-0000-0000-0000C0A60000}"/>
    <cellStyle name="Normal 81 6 4" xfId="42688" xr:uid="{00000000-0005-0000-0000-0000C1A60000}"/>
    <cellStyle name="Normal 81 6 5" xfId="42689" xr:uid="{00000000-0005-0000-0000-0000C2A60000}"/>
    <cellStyle name="Normal 81 6 6" xfId="42690" xr:uid="{00000000-0005-0000-0000-0000C3A60000}"/>
    <cellStyle name="Normal 81 6 7" xfId="42691" xr:uid="{00000000-0005-0000-0000-0000C4A60000}"/>
    <cellStyle name="Normal 81 6 8" xfId="42692" xr:uid="{00000000-0005-0000-0000-0000C5A60000}"/>
    <cellStyle name="Normal 81 7" xfId="42693" xr:uid="{00000000-0005-0000-0000-0000C6A60000}"/>
    <cellStyle name="Normal 81 7 2" xfId="42694" xr:uid="{00000000-0005-0000-0000-0000C7A60000}"/>
    <cellStyle name="Normal 81 7 3" xfId="42695" xr:uid="{00000000-0005-0000-0000-0000C8A60000}"/>
    <cellStyle name="Normal 81 7 3 2" xfId="42696" xr:uid="{00000000-0005-0000-0000-0000C9A60000}"/>
    <cellStyle name="Normal 81 7 4" xfId="42697" xr:uid="{00000000-0005-0000-0000-0000CAA60000}"/>
    <cellStyle name="Normal 81 7 5" xfId="42698" xr:uid="{00000000-0005-0000-0000-0000CBA60000}"/>
    <cellStyle name="Normal 81 7 6" xfId="42699" xr:uid="{00000000-0005-0000-0000-0000CCA60000}"/>
    <cellStyle name="Normal 81 7 7" xfId="42700" xr:uid="{00000000-0005-0000-0000-0000CDA60000}"/>
    <cellStyle name="Normal 81 8" xfId="42701" xr:uid="{00000000-0005-0000-0000-0000CEA60000}"/>
    <cellStyle name="Normal 81 9" xfId="42702" xr:uid="{00000000-0005-0000-0000-0000CFA60000}"/>
    <cellStyle name="Normal 82" xfId="42703" xr:uid="{00000000-0005-0000-0000-0000D0A60000}"/>
    <cellStyle name="Normal 82 10" xfId="42704" xr:uid="{00000000-0005-0000-0000-0000D1A60000}"/>
    <cellStyle name="Normal 82 11" xfId="42705" xr:uid="{00000000-0005-0000-0000-0000D2A60000}"/>
    <cellStyle name="Normal 82 12" xfId="42706" xr:uid="{00000000-0005-0000-0000-0000D3A60000}"/>
    <cellStyle name="Normal 82 13" xfId="42707" xr:uid="{00000000-0005-0000-0000-0000D4A60000}"/>
    <cellStyle name="Normal 82 14" xfId="42708" xr:uid="{00000000-0005-0000-0000-0000D5A60000}"/>
    <cellStyle name="Normal 82 15" xfId="42709" xr:uid="{00000000-0005-0000-0000-0000D6A60000}"/>
    <cellStyle name="Normal 82 16" xfId="42710" xr:uid="{00000000-0005-0000-0000-0000D7A60000}"/>
    <cellStyle name="Normal 82 17" xfId="42711" xr:uid="{00000000-0005-0000-0000-0000D8A60000}"/>
    <cellStyle name="Normal 82 18" xfId="42712" xr:uid="{00000000-0005-0000-0000-0000D9A60000}"/>
    <cellStyle name="Normal 82 19" xfId="42713" xr:uid="{00000000-0005-0000-0000-0000DAA60000}"/>
    <cellStyle name="Normal 82 2" xfId="42714" xr:uid="{00000000-0005-0000-0000-0000DBA60000}"/>
    <cellStyle name="Normal 82 2 2" xfId="42715" xr:uid="{00000000-0005-0000-0000-0000DCA60000}"/>
    <cellStyle name="Normal 82 2 2 2" xfId="42716" xr:uid="{00000000-0005-0000-0000-0000DDA60000}"/>
    <cellStyle name="Normal 82 2 2 3" xfId="42717" xr:uid="{00000000-0005-0000-0000-0000DEA60000}"/>
    <cellStyle name="Normal 82 2 3" xfId="42718" xr:uid="{00000000-0005-0000-0000-0000DFA60000}"/>
    <cellStyle name="Normal 82 2 4" xfId="42719" xr:uid="{00000000-0005-0000-0000-0000E0A60000}"/>
    <cellStyle name="Normal 82 2 5" xfId="42720" xr:uid="{00000000-0005-0000-0000-0000E1A60000}"/>
    <cellStyle name="Normal 82 2 6" xfId="42721" xr:uid="{00000000-0005-0000-0000-0000E2A60000}"/>
    <cellStyle name="Normal 82 20" xfId="42722" xr:uid="{00000000-0005-0000-0000-0000E3A60000}"/>
    <cellStyle name="Normal 82 21" xfId="42723" xr:uid="{00000000-0005-0000-0000-0000E4A60000}"/>
    <cellStyle name="Normal 82 22" xfId="42724" xr:uid="{00000000-0005-0000-0000-0000E5A60000}"/>
    <cellStyle name="Normal 82 23" xfId="42725" xr:uid="{00000000-0005-0000-0000-0000E6A60000}"/>
    <cellStyle name="Normal 82 24" xfId="42726" xr:uid="{00000000-0005-0000-0000-0000E7A60000}"/>
    <cellStyle name="Normal 82 25" xfId="42727" xr:uid="{00000000-0005-0000-0000-0000E8A60000}"/>
    <cellStyle name="Normal 82 26" xfId="42728" xr:uid="{00000000-0005-0000-0000-0000E9A60000}"/>
    <cellStyle name="Normal 82 27" xfId="42729" xr:uid="{00000000-0005-0000-0000-0000EAA60000}"/>
    <cellStyle name="Normal 82 28" xfId="42730" xr:uid="{00000000-0005-0000-0000-0000EBA60000}"/>
    <cellStyle name="Normal 82 29" xfId="42731" xr:uid="{00000000-0005-0000-0000-0000ECA60000}"/>
    <cellStyle name="Normal 82 3" xfId="42732" xr:uid="{00000000-0005-0000-0000-0000EDA60000}"/>
    <cellStyle name="Normal 82 3 2" xfId="42733" xr:uid="{00000000-0005-0000-0000-0000EEA60000}"/>
    <cellStyle name="Normal 82 3 2 2" xfId="42734" xr:uid="{00000000-0005-0000-0000-0000EFA60000}"/>
    <cellStyle name="Normal 82 3 2 3" xfId="42735" xr:uid="{00000000-0005-0000-0000-0000F0A60000}"/>
    <cellStyle name="Normal 82 3 3" xfId="42736" xr:uid="{00000000-0005-0000-0000-0000F1A60000}"/>
    <cellStyle name="Normal 82 3 4" xfId="42737" xr:uid="{00000000-0005-0000-0000-0000F2A60000}"/>
    <cellStyle name="Normal 82 3 5" xfId="42738" xr:uid="{00000000-0005-0000-0000-0000F3A60000}"/>
    <cellStyle name="Normal 82 3 6" xfId="42739" xr:uid="{00000000-0005-0000-0000-0000F4A60000}"/>
    <cellStyle name="Normal 82 4" xfId="42740" xr:uid="{00000000-0005-0000-0000-0000F5A60000}"/>
    <cellStyle name="Normal 82 4 2" xfId="42741" xr:uid="{00000000-0005-0000-0000-0000F6A60000}"/>
    <cellStyle name="Normal 82 4 2 2" xfId="42742" xr:uid="{00000000-0005-0000-0000-0000F7A60000}"/>
    <cellStyle name="Normal 82 4 2 3" xfId="42743" xr:uid="{00000000-0005-0000-0000-0000F8A60000}"/>
    <cellStyle name="Normal 82 4 3" xfId="42744" xr:uid="{00000000-0005-0000-0000-0000F9A60000}"/>
    <cellStyle name="Normal 82 4 4" xfId="42745" xr:uid="{00000000-0005-0000-0000-0000FAA60000}"/>
    <cellStyle name="Normal 82 4 5" xfId="42746" xr:uid="{00000000-0005-0000-0000-0000FBA60000}"/>
    <cellStyle name="Normal 82 4 6" xfId="42747" xr:uid="{00000000-0005-0000-0000-0000FCA60000}"/>
    <cellStyle name="Normal 82 5" xfId="42748" xr:uid="{00000000-0005-0000-0000-0000FDA60000}"/>
    <cellStyle name="Normal 82 5 2" xfId="42749" xr:uid="{00000000-0005-0000-0000-0000FEA60000}"/>
    <cellStyle name="Normal 82 5 2 2" xfId="42750" xr:uid="{00000000-0005-0000-0000-0000FFA60000}"/>
    <cellStyle name="Normal 82 5 2 3" xfId="42751" xr:uid="{00000000-0005-0000-0000-000000A70000}"/>
    <cellStyle name="Normal 82 5 3" xfId="42752" xr:uid="{00000000-0005-0000-0000-000001A70000}"/>
    <cellStyle name="Normal 82 5 4" xfId="42753" xr:uid="{00000000-0005-0000-0000-000002A70000}"/>
    <cellStyle name="Normal 82 5 5" xfId="42754" xr:uid="{00000000-0005-0000-0000-000003A70000}"/>
    <cellStyle name="Normal 82 5 6" xfId="42755" xr:uid="{00000000-0005-0000-0000-000004A70000}"/>
    <cellStyle name="Normal 82 6" xfId="42756" xr:uid="{00000000-0005-0000-0000-000005A70000}"/>
    <cellStyle name="Normal 82 6 2" xfId="42757" xr:uid="{00000000-0005-0000-0000-000006A70000}"/>
    <cellStyle name="Normal 82 6 3" xfId="42758" xr:uid="{00000000-0005-0000-0000-000007A70000}"/>
    <cellStyle name="Normal 82 6 3 2" xfId="42759" xr:uid="{00000000-0005-0000-0000-000008A70000}"/>
    <cellStyle name="Normal 82 6 4" xfId="42760" xr:uid="{00000000-0005-0000-0000-000009A70000}"/>
    <cellStyle name="Normal 82 6 5" xfId="42761" xr:uid="{00000000-0005-0000-0000-00000AA70000}"/>
    <cellStyle name="Normal 82 6 6" xfId="42762" xr:uid="{00000000-0005-0000-0000-00000BA70000}"/>
    <cellStyle name="Normal 82 6 7" xfId="42763" xr:uid="{00000000-0005-0000-0000-00000CA70000}"/>
    <cellStyle name="Normal 82 6 8" xfId="42764" xr:uid="{00000000-0005-0000-0000-00000DA70000}"/>
    <cellStyle name="Normal 82 7" xfId="42765" xr:uid="{00000000-0005-0000-0000-00000EA70000}"/>
    <cellStyle name="Normal 82 7 2" xfId="42766" xr:uid="{00000000-0005-0000-0000-00000FA70000}"/>
    <cellStyle name="Normal 82 7 3" xfId="42767" xr:uid="{00000000-0005-0000-0000-000010A70000}"/>
    <cellStyle name="Normal 82 7 3 2" xfId="42768" xr:uid="{00000000-0005-0000-0000-000011A70000}"/>
    <cellStyle name="Normal 82 7 4" xfId="42769" xr:uid="{00000000-0005-0000-0000-000012A70000}"/>
    <cellStyle name="Normal 82 7 5" xfId="42770" xr:uid="{00000000-0005-0000-0000-000013A70000}"/>
    <cellStyle name="Normal 82 7 6" xfId="42771" xr:uid="{00000000-0005-0000-0000-000014A70000}"/>
    <cellStyle name="Normal 82 7 7" xfId="42772" xr:uid="{00000000-0005-0000-0000-000015A70000}"/>
    <cellStyle name="Normal 82 8" xfId="42773" xr:uid="{00000000-0005-0000-0000-000016A70000}"/>
    <cellStyle name="Normal 82 9" xfId="42774" xr:uid="{00000000-0005-0000-0000-000017A70000}"/>
    <cellStyle name="Normal 83" xfId="42775" xr:uid="{00000000-0005-0000-0000-000018A70000}"/>
    <cellStyle name="Normal 83 10" xfId="42776" xr:uid="{00000000-0005-0000-0000-000019A70000}"/>
    <cellStyle name="Normal 83 11" xfId="42777" xr:uid="{00000000-0005-0000-0000-00001AA70000}"/>
    <cellStyle name="Normal 83 12" xfId="42778" xr:uid="{00000000-0005-0000-0000-00001BA70000}"/>
    <cellStyle name="Normal 83 2" xfId="42779" xr:uid="{00000000-0005-0000-0000-00001CA70000}"/>
    <cellStyle name="Normal 83 2 2" xfId="42780" xr:uid="{00000000-0005-0000-0000-00001DA70000}"/>
    <cellStyle name="Normal 83 2 2 2" xfId="42781" xr:uid="{00000000-0005-0000-0000-00001EA70000}"/>
    <cellStyle name="Normal 83 2 3" xfId="42782" xr:uid="{00000000-0005-0000-0000-00001FA70000}"/>
    <cellStyle name="Normal 83 2 4" xfId="42783" xr:uid="{00000000-0005-0000-0000-000020A70000}"/>
    <cellStyle name="Normal 83 2 5" xfId="42784" xr:uid="{00000000-0005-0000-0000-000021A70000}"/>
    <cellStyle name="Normal 83 2 6" xfId="42785" xr:uid="{00000000-0005-0000-0000-000022A70000}"/>
    <cellStyle name="Normal 83 3" xfId="42786" xr:uid="{00000000-0005-0000-0000-000023A70000}"/>
    <cellStyle name="Normal 83 3 2" xfId="42787" xr:uid="{00000000-0005-0000-0000-000024A70000}"/>
    <cellStyle name="Normal 83 3 2 2" xfId="42788" xr:uid="{00000000-0005-0000-0000-000025A70000}"/>
    <cellStyle name="Normal 83 3 3" xfId="42789" xr:uid="{00000000-0005-0000-0000-000026A70000}"/>
    <cellStyle name="Normal 83 3 4" xfId="42790" xr:uid="{00000000-0005-0000-0000-000027A70000}"/>
    <cellStyle name="Normal 83 3 5" xfId="42791" xr:uid="{00000000-0005-0000-0000-000028A70000}"/>
    <cellStyle name="Normal 83 3 6" xfId="42792" xr:uid="{00000000-0005-0000-0000-000029A70000}"/>
    <cellStyle name="Normal 83 4" xfId="42793" xr:uid="{00000000-0005-0000-0000-00002AA70000}"/>
    <cellStyle name="Normal 83 4 2" xfId="42794" xr:uid="{00000000-0005-0000-0000-00002BA70000}"/>
    <cellStyle name="Normal 83 4 2 2" xfId="42795" xr:uid="{00000000-0005-0000-0000-00002CA70000}"/>
    <cellStyle name="Normal 83 4 3" xfId="42796" xr:uid="{00000000-0005-0000-0000-00002DA70000}"/>
    <cellStyle name="Normal 83 4 4" xfId="42797" xr:uid="{00000000-0005-0000-0000-00002EA70000}"/>
    <cellStyle name="Normal 83 4 5" xfId="42798" xr:uid="{00000000-0005-0000-0000-00002FA70000}"/>
    <cellStyle name="Normal 83 4 6" xfId="42799" xr:uid="{00000000-0005-0000-0000-000030A70000}"/>
    <cellStyle name="Normal 83 5" xfId="42800" xr:uid="{00000000-0005-0000-0000-000031A70000}"/>
    <cellStyle name="Normal 83 5 2" xfId="42801" xr:uid="{00000000-0005-0000-0000-000032A70000}"/>
    <cellStyle name="Normal 83 5 2 2" xfId="42802" xr:uid="{00000000-0005-0000-0000-000033A70000}"/>
    <cellStyle name="Normal 83 5 3" xfId="42803" xr:uid="{00000000-0005-0000-0000-000034A70000}"/>
    <cellStyle name="Normal 83 5 4" xfId="42804" xr:uid="{00000000-0005-0000-0000-000035A70000}"/>
    <cellStyle name="Normal 83 5 5" xfId="42805" xr:uid="{00000000-0005-0000-0000-000036A70000}"/>
    <cellStyle name="Normal 83 5 6" xfId="42806" xr:uid="{00000000-0005-0000-0000-000037A70000}"/>
    <cellStyle name="Normal 83 6" xfId="42807" xr:uid="{00000000-0005-0000-0000-000038A70000}"/>
    <cellStyle name="Normal 83 6 2" xfId="42808" xr:uid="{00000000-0005-0000-0000-000039A70000}"/>
    <cellStyle name="Normal 83 6 3" xfId="42809" xr:uid="{00000000-0005-0000-0000-00003AA70000}"/>
    <cellStyle name="Normal 83 7" xfId="42810" xr:uid="{00000000-0005-0000-0000-00003BA70000}"/>
    <cellStyle name="Normal 83 8" xfId="42811" xr:uid="{00000000-0005-0000-0000-00003CA70000}"/>
    <cellStyle name="Normal 83 9" xfId="42812" xr:uid="{00000000-0005-0000-0000-00003DA70000}"/>
    <cellStyle name="Normal 84" xfId="42813" xr:uid="{00000000-0005-0000-0000-00003EA70000}"/>
    <cellStyle name="Normal 84 10" xfId="42814" xr:uid="{00000000-0005-0000-0000-00003FA70000}"/>
    <cellStyle name="Normal 84 2" xfId="42815" xr:uid="{00000000-0005-0000-0000-000040A70000}"/>
    <cellStyle name="Normal 84 2 2" xfId="42816" xr:uid="{00000000-0005-0000-0000-000041A70000}"/>
    <cellStyle name="Normal 84 2 2 2" xfId="42817" xr:uid="{00000000-0005-0000-0000-000042A70000}"/>
    <cellStyle name="Normal 84 2 3" xfId="42818" xr:uid="{00000000-0005-0000-0000-000043A70000}"/>
    <cellStyle name="Normal 84 2 4" xfId="42819" xr:uid="{00000000-0005-0000-0000-000044A70000}"/>
    <cellStyle name="Normal 84 2 5" xfId="42820" xr:uid="{00000000-0005-0000-0000-000045A70000}"/>
    <cellStyle name="Normal 84 2 6" xfId="42821" xr:uid="{00000000-0005-0000-0000-000046A70000}"/>
    <cellStyle name="Normal 84 3" xfId="42822" xr:uid="{00000000-0005-0000-0000-000047A70000}"/>
    <cellStyle name="Normal 84 3 2" xfId="42823" xr:uid="{00000000-0005-0000-0000-000048A70000}"/>
    <cellStyle name="Normal 84 3 2 2" xfId="42824" xr:uid="{00000000-0005-0000-0000-000049A70000}"/>
    <cellStyle name="Normal 84 3 3" xfId="42825" xr:uid="{00000000-0005-0000-0000-00004AA70000}"/>
    <cellStyle name="Normal 84 3 4" xfId="42826" xr:uid="{00000000-0005-0000-0000-00004BA70000}"/>
    <cellStyle name="Normal 84 3 5" xfId="42827" xr:uid="{00000000-0005-0000-0000-00004CA70000}"/>
    <cellStyle name="Normal 84 3 6" xfId="42828" xr:uid="{00000000-0005-0000-0000-00004DA70000}"/>
    <cellStyle name="Normal 84 4" xfId="42829" xr:uid="{00000000-0005-0000-0000-00004EA70000}"/>
    <cellStyle name="Normal 84 4 2" xfId="42830" xr:uid="{00000000-0005-0000-0000-00004FA70000}"/>
    <cellStyle name="Normal 84 4 2 2" xfId="42831" xr:uid="{00000000-0005-0000-0000-000050A70000}"/>
    <cellStyle name="Normal 84 4 3" xfId="42832" xr:uid="{00000000-0005-0000-0000-000051A70000}"/>
    <cellStyle name="Normal 84 4 4" xfId="42833" xr:uid="{00000000-0005-0000-0000-000052A70000}"/>
    <cellStyle name="Normal 84 4 5" xfId="42834" xr:uid="{00000000-0005-0000-0000-000053A70000}"/>
    <cellStyle name="Normal 84 4 6" xfId="42835" xr:uid="{00000000-0005-0000-0000-000054A70000}"/>
    <cellStyle name="Normal 84 5" xfId="42836" xr:uid="{00000000-0005-0000-0000-000055A70000}"/>
    <cellStyle name="Normal 84 5 2" xfId="42837" xr:uid="{00000000-0005-0000-0000-000056A70000}"/>
    <cellStyle name="Normal 84 5 2 2" xfId="42838" xr:uid="{00000000-0005-0000-0000-000057A70000}"/>
    <cellStyle name="Normal 84 5 3" xfId="42839" xr:uid="{00000000-0005-0000-0000-000058A70000}"/>
    <cellStyle name="Normal 84 5 4" xfId="42840" xr:uid="{00000000-0005-0000-0000-000059A70000}"/>
    <cellStyle name="Normal 84 5 5" xfId="42841" xr:uid="{00000000-0005-0000-0000-00005AA70000}"/>
    <cellStyle name="Normal 84 5 6" xfId="42842" xr:uid="{00000000-0005-0000-0000-00005BA70000}"/>
    <cellStyle name="Normal 84 6" xfId="42843" xr:uid="{00000000-0005-0000-0000-00005CA70000}"/>
    <cellStyle name="Normal 84 6 2" xfId="42844" xr:uid="{00000000-0005-0000-0000-00005DA70000}"/>
    <cellStyle name="Normal 84 7" xfId="42845" xr:uid="{00000000-0005-0000-0000-00005EA70000}"/>
    <cellStyle name="Normal 84 8" xfId="42846" xr:uid="{00000000-0005-0000-0000-00005FA70000}"/>
    <cellStyle name="Normal 84 9" xfId="42847" xr:uid="{00000000-0005-0000-0000-000060A70000}"/>
    <cellStyle name="Normal 85" xfId="42848" xr:uid="{00000000-0005-0000-0000-000061A70000}"/>
    <cellStyle name="Normal 85 10" xfId="42849" xr:uid="{00000000-0005-0000-0000-000062A70000}"/>
    <cellStyle name="Normal 85 2" xfId="42850" xr:uid="{00000000-0005-0000-0000-000063A70000}"/>
    <cellStyle name="Normal 85 2 2" xfId="42851" xr:uid="{00000000-0005-0000-0000-000064A70000}"/>
    <cellStyle name="Normal 85 2 2 2" xfId="42852" xr:uid="{00000000-0005-0000-0000-000065A70000}"/>
    <cellStyle name="Normal 85 2 3" xfId="42853" xr:uid="{00000000-0005-0000-0000-000066A70000}"/>
    <cellStyle name="Normal 85 2 4" xfId="42854" xr:uid="{00000000-0005-0000-0000-000067A70000}"/>
    <cellStyle name="Normal 85 2 5" xfId="42855" xr:uid="{00000000-0005-0000-0000-000068A70000}"/>
    <cellStyle name="Normal 85 2 6" xfId="42856" xr:uid="{00000000-0005-0000-0000-000069A70000}"/>
    <cellStyle name="Normal 85 3" xfId="42857" xr:uid="{00000000-0005-0000-0000-00006AA70000}"/>
    <cellStyle name="Normal 85 3 2" xfId="42858" xr:uid="{00000000-0005-0000-0000-00006BA70000}"/>
    <cellStyle name="Normal 85 3 2 2" xfId="42859" xr:uid="{00000000-0005-0000-0000-00006CA70000}"/>
    <cellStyle name="Normal 85 3 3" xfId="42860" xr:uid="{00000000-0005-0000-0000-00006DA70000}"/>
    <cellStyle name="Normal 85 3 4" xfId="42861" xr:uid="{00000000-0005-0000-0000-00006EA70000}"/>
    <cellStyle name="Normal 85 3 5" xfId="42862" xr:uid="{00000000-0005-0000-0000-00006FA70000}"/>
    <cellStyle name="Normal 85 3 6" xfId="42863" xr:uid="{00000000-0005-0000-0000-000070A70000}"/>
    <cellStyle name="Normal 85 4" xfId="42864" xr:uid="{00000000-0005-0000-0000-000071A70000}"/>
    <cellStyle name="Normal 85 4 2" xfId="42865" xr:uid="{00000000-0005-0000-0000-000072A70000}"/>
    <cellStyle name="Normal 85 4 2 2" xfId="42866" xr:uid="{00000000-0005-0000-0000-000073A70000}"/>
    <cellStyle name="Normal 85 4 3" xfId="42867" xr:uid="{00000000-0005-0000-0000-000074A70000}"/>
    <cellStyle name="Normal 85 4 4" xfId="42868" xr:uid="{00000000-0005-0000-0000-000075A70000}"/>
    <cellStyle name="Normal 85 4 5" xfId="42869" xr:uid="{00000000-0005-0000-0000-000076A70000}"/>
    <cellStyle name="Normal 85 4 6" xfId="42870" xr:uid="{00000000-0005-0000-0000-000077A70000}"/>
    <cellStyle name="Normal 85 5" xfId="42871" xr:uid="{00000000-0005-0000-0000-000078A70000}"/>
    <cellStyle name="Normal 85 5 2" xfId="42872" xr:uid="{00000000-0005-0000-0000-000079A70000}"/>
    <cellStyle name="Normal 85 5 2 2" xfId="42873" xr:uid="{00000000-0005-0000-0000-00007AA70000}"/>
    <cellStyle name="Normal 85 5 3" xfId="42874" xr:uid="{00000000-0005-0000-0000-00007BA70000}"/>
    <cellStyle name="Normal 85 5 4" xfId="42875" xr:uid="{00000000-0005-0000-0000-00007CA70000}"/>
    <cellStyle name="Normal 85 5 5" xfId="42876" xr:uid="{00000000-0005-0000-0000-00007DA70000}"/>
    <cellStyle name="Normal 85 5 6" xfId="42877" xr:uid="{00000000-0005-0000-0000-00007EA70000}"/>
    <cellStyle name="Normal 85 6" xfId="42878" xr:uid="{00000000-0005-0000-0000-00007FA70000}"/>
    <cellStyle name="Normal 85 6 2" xfId="42879" xr:uid="{00000000-0005-0000-0000-000080A70000}"/>
    <cellStyle name="Normal 85 7" xfId="42880" xr:uid="{00000000-0005-0000-0000-000081A70000}"/>
    <cellStyle name="Normal 85 8" xfId="42881" xr:uid="{00000000-0005-0000-0000-000082A70000}"/>
    <cellStyle name="Normal 85 9" xfId="42882" xr:uid="{00000000-0005-0000-0000-000083A70000}"/>
    <cellStyle name="Normal 86" xfId="42883" xr:uid="{00000000-0005-0000-0000-000084A70000}"/>
    <cellStyle name="Normal 86 10" xfId="42884" xr:uid="{00000000-0005-0000-0000-000085A70000}"/>
    <cellStyle name="Normal 86 2" xfId="42885" xr:uid="{00000000-0005-0000-0000-000086A70000}"/>
    <cellStyle name="Normal 86 2 2" xfId="42886" xr:uid="{00000000-0005-0000-0000-000087A70000}"/>
    <cellStyle name="Normal 86 2 2 2" xfId="42887" xr:uid="{00000000-0005-0000-0000-000088A70000}"/>
    <cellStyle name="Normal 86 2 3" xfId="42888" xr:uid="{00000000-0005-0000-0000-000089A70000}"/>
    <cellStyle name="Normal 86 2 4" xfId="42889" xr:uid="{00000000-0005-0000-0000-00008AA70000}"/>
    <cellStyle name="Normal 86 2 5" xfId="42890" xr:uid="{00000000-0005-0000-0000-00008BA70000}"/>
    <cellStyle name="Normal 86 2 6" xfId="42891" xr:uid="{00000000-0005-0000-0000-00008CA70000}"/>
    <cellStyle name="Normal 86 3" xfId="42892" xr:uid="{00000000-0005-0000-0000-00008DA70000}"/>
    <cellStyle name="Normal 86 3 2" xfId="42893" xr:uid="{00000000-0005-0000-0000-00008EA70000}"/>
    <cellStyle name="Normal 86 3 2 2" xfId="42894" xr:uid="{00000000-0005-0000-0000-00008FA70000}"/>
    <cellStyle name="Normal 86 3 3" xfId="42895" xr:uid="{00000000-0005-0000-0000-000090A70000}"/>
    <cellStyle name="Normal 86 3 4" xfId="42896" xr:uid="{00000000-0005-0000-0000-000091A70000}"/>
    <cellStyle name="Normal 86 3 5" xfId="42897" xr:uid="{00000000-0005-0000-0000-000092A70000}"/>
    <cellStyle name="Normal 86 3 6" xfId="42898" xr:uid="{00000000-0005-0000-0000-000093A70000}"/>
    <cellStyle name="Normal 86 4" xfId="42899" xr:uid="{00000000-0005-0000-0000-000094A70000}"/>
    <cellStyle name="Normal 86 4 2" xfId="42900" xr:uid="{00000000-0005-0000-0000-000095A70000}"/>
    <cellStyle name="Normal 86 4 2 2" xfId="42901" xr:uid="{00000000-0005-0000-0000-000096A70000}"/>
    <cellStyle name="Normal 86 4 3" xfId="42902" xr:uid="{00000000-0005-0000-0000-000097A70000}"/>
    <cellStyle name="Normal 86 4 4" xfId="42903" xr:uid="{00000000-0005-0000-0000-000098A70000}"/>
    <cellStyle name="Normal 86 4 5" xfId="42904" xr:uid="{00000000-0005-0000-0000-000099A70000}"/>
    <cellStyle name="Normal 86 4 6" xfId="42905" xr:uid="{00000000-0005-0000-0000-00009AA70000}"/>
    <cellStyle name="Normal 86 5" xfId="42906" xr:uid="{00000000-0005-0000-0000-00009BA70000}"/>
    <cellStyle name="Normal 86 5 2" xfId="42907" xr:uid="{00000000-0005-0000-0000-00009CA70000}"/>
    <cellStyle name="Normal 86 5 2 2" xfId="42908" xr:uid="{00000000-0005-0000-0000-00009DA70000}"/>
    <cellStyle name="Normal 86 5 3" xfId="42909" xr:uid="{00000000-0005-0000-0000-00009EA70000}"/>
    <cellStyle name="Normal 86 5 4" xfId="42910" xr:uid="{00000000-0005-0000-0000-00009FA70000}"/>
    <cellStyle name="Normal 86 5 5" xfId="42911" xr:uid="{00000000-0005-0000-0000-0000A0A70000}"/>
    <cellStyle name="Normal 86 5 6" xfId="42912" xr:uid="{00000000-0005-0000-0000-0000A1A70000}"/>
    <cellStyle name="Normal 86 6" xfId="42913" xr:uid="{00000000-0005-0000-0000-0000A2A70000}"/>
    <cellStyle name="Normal 86 6 2" xfId="42914" xr:uid="{00000000-0005-0000-0000-0000A3A70000}"/>
    <cellStyle name="Normal 86 7" xfId="42915" xr:uid="{00000000-0005-0000-0000-0000A4A70000}"/>
    <cellStyle name="Normal 86 8" xfId="42916" xr:uid="{00000000-0005-0000-0000-0000A5A70000}"/>
    <cellStyle name="Normal 86 9" xfId="42917" xr:uid="{00000000-0005-0000-0000-0000A6A70000}"/>
    <cellStyle name="Normal 87" xfId="42918" xr:uid="{00000000-0005-0000-0000-0000A7A70000}"/>
    <cellStyle name="Normal 87 10" xfId="42919" xr:uid="{00000000-0005-0000-0000-0000A8A70000}"/>
    <cellStyle name="Normal 87 2" xfId="42920" xr:uid="{00000000-0005-0000-0000-0000A9A70000}"/>
    <cellStyle name="Normal 87 2 2" xfId="42921" xr:uid="{00000000-0005-0000-0000-0000AAA70000}"/>
    <cellStyle name="Normal 87 2 2 2" xfId="42922" xr:uid="{00000000-0005-0000-0000-0000ABA70000}"/>
    <cellStyle name="Normal 87 2 3" xfId="42923" xr:uid="{00000000-0005-0000-0000-0000ACA70000}"/>
    <cellStyle name="Normal 87 2 4" xfId="42924" xr:uid="{00000000-0005-0000-0000-0000ADA70000}"/>
    <cellStyle name="Normal 87 2 5" xfId="42925" xr:uid="{00000000-0005-0000-0000-0000AEA70000}"/>
    <cellStyle name="Normal 87 2 6" xfId="42926" xr:uid="{00000000-0005-0000-0000-0000AFA70000}"/>
    <cellStyle name="Normal 87 3" xfId="42927" xr:uid="{00000000-0005-0000-0000-0000B0A70000}"/>
    <cellStyle name="Normal 87 3 2" xfId="42928" xr:uid="{00000000-0005-0000-0000-0000B1A70000}"/>
    <cellStyle name="Normal 87 3 2 2" xfId="42929" xr:uid="{00000000-0005-0000-0000-0000B2A70000}"/>
    <cellStyle name="Normal 87 3 3" xfId="42930" xr:uid="{00000000-0005-0000-0000-0000B3A70000}"/>
    <cellStyle name="Normal 87 3 4" xfId="42931" xr:uid="{00000000-0005-0000-0000-0000B4A70000}"/>
    <cellStyle name="Normal 87 3 5" xfId="42932" xr:uid="{00000000-0005-0000-0000-0000B5A70000}"/>
    <cellStyle name="Normal 87 3 6" xfId="42933" xr:uid="{00000000-0005-0000-0000-0000B6A70000}"/>
    <cellStyle name="Normal 87 4" xfId="42934" xr:uid="{00000000-0005-0000-0000-0000B7A70000}"/>
    <cellStyle name="Normal 87 4 2" xfId="42935" xr:uid="{00000000-0005-0000-0000-0000B8A70000}"/>
    <cellStyle name="Normal 87 4 2 2" xfId="42936" xr:uid="{00000000-0005-0000-0000-0000B9A70000}"/>
    <cellStyle name="Normal 87 4 3" xfId="42937" xr:uid="{00000000-0005-0000-0000-0000BAA70000}"/>
    <cellStyle name="Normal 87 4 4" xfId="42938" xr:uid="{00000000-0005-0000-0000-0000BBA70000}"/>
    <cellStyle name="Normal 87 4 5" xfId="42939" xr:uid="{00000000-0005-0000-0000-0000BCA70000}"/>
    <cellStyle name="Normal 87 4 6" xfId="42940" xr:uid="{00000000-0005-0000-0000-0000BDA70000}"/>
    <cellStyle name="Normal 87 5" xfId="42941" xr:uid="{00000000-0005-0000-0000-0000BEA70000}"/>
    <cellStyle name="Normal 87 5 2" xfId="42942" xr:uid="{00000000-0005-0000-0000-0000BFA70000}"/>
    <cellStyle name="Normal 87 5 2 2" xfId="42943" xr:uid="{00000000-0005-0000-0000-0000C0A70000}"/>
    <cellStyle name="Normal 87 5 3" xfId="42944" xr:uid="{00000000-0005-0000-0000-0000C1A70000}"/>
    <cellStyle name="Normal 87 5 4" xfId="42945" xr:uid="{00000000-0005-0000-0000-0000C2A70000}"/>
    <cellStyle name="Normal 87 5 5" xfId="42946" xr:uid="{00000000-0005-0000-0000-0000C3A70000}"/>
    <cellStyle name="Normal 87 5 6" xfId="42947" xr:uid="{00000000-0005-0000-0000-0000C4A70000}"/>
    <cellStyle name="Normal 87 6" xfId="42948" xr:uid="{00000000-0005-0000-0000-0000C5A70000}"/>
    <cellStyle name="Normal 87 6 2" xfId="42949" xr:uid="{00000000-0005-0000-0000-0000C6A70000}"/>
    <cellStyle name="Normal 87 7" xfId="42950" xr:uid="{00000000-0005-0000-0000-0000C7A70000}"/>
    <cellStyle name="Normal 87 8" xfId="42951" xr:uid="{00000000-0005-0000-0000-0000C8A70000}"/>
    <cellStyle name="Normal 87 9" xfId="42952" xr:uid="{00000000-0005-0000-0000-0000C9A70000}"/>
    <cellStyle name="Normal 88" xfId="42953" xr:uid="{00000000-0005-0000-0000-0000CAA70000}"/>
    <cellStyle name="Normal 88 10" xfId="42954" xr:uid="{00000000-0005-0000-0000-0000CBA70000}"/>
    <cellStyle name="Normal 88 2" xfId="42955" xr:uid="{00000000-0005-0000-0000-0000CCA70000}"/>
    <cellStyle name="Normal 88 2 2" xfId="42956" xr:uid="{00000000-0005-0000-0000-0000CDA70000}"/>
    <cellStyle name="Normal 88 2 2 2" xfId="42957" xr:uid="{00000000-0005-0000-0000-0000CEA70000}"/>
    <cellStyle name="Normal 88 2 3" xfId="42958" xr:uid="{00000000-0005-0000-0000-0000CFA70000}"/>
    <cellStyle name="Normal 88 2 4" xfId="42959" xr:uid="{00000000-0005-0000-0000-0000D0A70000}"/>
    <cellStyle name="Normal 88 2 5" xfId="42960" xr:uid="{00000000-0005-0000-0000-0000D1A70000}"/>
    <cellStyle name="Normal 88 2 6" xfId="42961" xr:uid="{00000000-0005-0000-0000-0000D2A70000}"/>
    <cellStyle name="Normal 88 3" xfId="42962" xr:uid="{00000000-0005-0000-0000-0000D3A70000}"/>
    <cellStyle name="Normal 88 3 2" xfId="42963" xr:uid="{00000000-0005-0000-0000-0000D4A70000}"/>
    <cellStyle name="Normal 88 3 2 2" xfId="42964" xr:uid="{00000000-0005-0000-0000-0000D5A70000}"/>
    <cellStyle name="Normal 88 3 3" xfId="42965" xr:uid="{00000000-0005-0000-0000-0000D6A70000}"/>
    <cellStyle name="Normal 88 3 4" xfId="42966" xr:uid="{00000000-0005-0000-0000-0000D7A70000}"/>
    <cellStyle name="Normal 88 3 5" xfId="42967" xr:uid="{00000000-0005-0000-0000-0000D8A70000}"/>
    <cellStyle name="Normal 88 3 6" xfId="42968" xr:uid="{00000000-0005-0000-0000-0000D9A70000}"/>
    <cellStyle name="Normal 88 4" xfId="42969" xr:uid="{00000000-0005-0000-0000-0000DAA70000}"/>
    <cellStyle name="Normal 88 4 2" xfId="42970" xr:uid="{00000000-0005-0000-0000-0000DBA70000}"/>
    <cellStyle name="Normal 88 4 2 2" xfId="42971" xr:uid="{00000000-0005-0000-0000-0000DCA70000}"/>
    <cellStyle name="Normal 88 4 3" xfId="42972" xr:uid="{00000000-0005-0000-0000-0000DDA70000}"/>
    <cellStyle name="Normal 88 4 4" xfId="42973" xr:uid="{00000000-0005-0000-0000-0000DEA70000}"/>
    <cellStyle name="Normal 88 4 5" xfId="42974" xr:uid="{00000000-0005-0000-0000-0000DFA70000}"/>
    <cellStyle name="Normal 88 4 6" xfId="42975" xr:uid="{00000000-0005-0000-0000-0000E0A70000}"/>
    <cellStyle name="Normal 88 5" xfId="42976" xr:uid="{00000000-0005-0000-0000-0000E1A70000}"/>
    <cellStyle name="Normal 88 5 2" xfId="42977" xr:uid="{00000000-0005-0000-0000-0000E2A70000}"/>
    <cellStyle name="Normal 88 5 2 2" xfId="42978" xr:uid="{00000000-0005-0000-0000-0000E3A70000}"/>
    <cellStyle name="Normal 88 5 3" xfId="42979" xr:uid="{00000000-0005-0000-0000-0000E4A70000}"/>
    <cellStyle name="Normal 88 5 4" xfId="42980" xr:uid="{00000000-0005-0000-0000-0000E5A70000}"/>
    <cellStyle name="Normal 88 5 5" xfId="42981" xr:uid="{00000000-0005-0000-0000-0000E6A70000}"/>
    <cellStyle name="Normal 88 5 6" xfId="42982" xr:uid="{00000000-0005-0000-0000-0000E7A70000}"/>
    <cellStyle name="Normal 88 6" xfId="42983" xr:uid="{00000000-0005-0000-0000-0000E8A70000}"/>
    <cellStyle name="Normal 88 6 2" xfId="42984" xr:uid="{00000000-0005-0000-0000-0000E9A70000}"/>
    <cellStyle name="Normal 88 7" xfId="42985" xr:uid="{00000000-0005-0000-0000-0000EAA70000}"/>
    <cellStyle name="Normal 88 8" xfId="42986" xr:uid="{00000000-0005-0000-0000-0000EBA70000}"/>
    <cellStyle name="Normal 88 9" xfId="42987" xr:uid="{00000000-0005-0000-0000-0000ECA70000}"/>
    <cellStyle name="Normal 89" xfId="42988" xr:uid="{00000000-0005-0000-0000-0000EDA70000}"/>
    <cellStyle name="Normal 89 10" xfId="42989" xr:uid="{00000000-0005-0000-0000-0000EEA70000}"/>
    <cellStyle name="Normal 89 2" xfId="42990" xr:uid="{00000000-0005-0000-0000-0000EFA70000}"/>
    <cellStyle name="Normal 89 2 2" xfId="42991" xr:uid="{00000000-0005-0000-0000-0000F0A70000}"/>
    <cellStyle name="Normal 89 2 2 2" xfId="42992" xr:uid="{00000000-0005-0000-0000-0000F1A70000}"/>
    <cellStyle name="Normal 89 2 3" xfId="42993" xr:uid="{00000000-0005-0000-0000-0000F2A70000}"/>
    <cellStyle name="Normal 89 2 4" xfId="42994" xr:uid="{00000000-0005-0000-0000-0000F3A70000}"/>
    <cellStyle name="Normal 89 2 5" xfId="42995" xr:uid="{00000000-0005-0000-0000-0000F4A70000}"/>
    <cellStyle name="Normal 89 2 6" xfId="42996" xr:uid="{00000000-0005-0000-0000-0000F5A70000}"/>
    <cellStyle name="Normal 89 3" xfId="42997" xr:uid="{00000000-0005-0000-0000-0000F6A70000}"/>
    <cellStyle name="Normal 89 3 2" xfId="42998" xr:uid="{00000000-0005-0000-0000-0000F7A70000}"/>
    <cellStyle name="Normal 89 3 2 2" xfId="42999" xr:uid="{00000000-0005-0000-0000-0000F8A70000}"/>
    <cellStyle name="Normal 89 3 3" xfId="43000" xr:uid="{00000000-0005-0000-0000-0000F9A70000}"/>
    <cellStyle name="Normal 89 3 4" xfId="43001" xr:uid="{00000000-0005-0000-0000-0000FAA70000}"/>
    <cellStyle name="Normal 89 3 5" xfId="43002" xr:uid="{00000000-0005-0000-0000-0000FBA70000}"/>
    <cellStyle name="Normal 89 3 6" xfId="43003" xr:uid="{00000000-0005-0000-0000-0000FCA70000}"/>
    <cellStyle name="Normal 89 4" xfId="43004" xr:uid="{00000000-0005-0000-0000-0000FDA70000}"/>
    <cellStyle name="Normal 89 4 2" xfId="43005" xr:uid="{00000000-0005-0000-0000-0000FEA70000}"/>
    <cellStyle name="Normal 89 4 2 2" xfId="43006" xr:uid="{00000000-0005-0000-0000-0000FFA70000}"/>
    <cellStyle name="Normal 89 4 3" xfId="43007" xr:uid="{00000000-0005-0000-0000-000000A80000}"/>
    <cellStyle name="Normal 89 4 4" xfId="43008" xr:uid="{00000000-0005-0000-0000-000001A80000}"/>
    <cellStyle name="Normal 89 4 5" xfId="43009" xr:uid="{00000000-0005-0000-0000-000002A80000}"/>
    <cellStyle name="Normal 89 4 6" xfId="43010" xr:uid="{00000000-0005-0000-0000-000003A80000}"/>
    <cellStyle name="Normal 89 5" xfId="43011" xr:uid="{00000000-0005-0000-0000-000004A80000}"/>
    <cellStyle name="Normal 89 5 2" xfId="43012" xr:uid="{00000000-0005-0000-0000-000005A80000}"/>
    <cellStyle name="Normal 89 5 2 2" xfId="43013" xr:uid="{00000000-0005-0000-0000-000006A80000}"/>
    <cellStyle name="Normal 89 5 3" xfId="43014" xr:uid="{00000000-0005-0000-0000-000007A80000}"/>
    <cellStyle name="Normal 89 5 4" xfId="43015" xr:uid="{00000000-0005-0000-0000-000008A80000}"/>
    <cellStyle name="Normal 89 5 5" xfId="43016" xr:uid="{00000000-0005-0000-0000-000009A80000}"/>
    <cellStyle name="Normal 89 5 6" xfId="43017" xr:uid="{00000000-0005-0000-0000-00000AA80000}"/>
    <cellStyle name="Normal 89 6" xfId="43018" xr:uid="{00000000-0005-0000-0000-00000BA80000}"/>
    <cellStyle name="Normal 89 6 2" xfId="43019" xr:uid="{00000000-0005-0000-0000-00000CA80000}"/>
    <cellStyle name="Normal 89 7" xfId="43020" xr:uid="{00000000-0005-0000-0000-00000DA80000}"/>
    <cellStyle name="Normal 89 8" xfId="43021" xr:uid="{00000000-0005-0000-0000-00000EA80000}"/>
    <cellStyle name="Normal 89 9" xfId="43022" xr:uid="{00000000-0005-0000-0000-00000FA80000}"/>
    <cellStyle name="Normal 9" xfId="43023" xr:uid="{00000000-0005-0000-0000-000010A80000}"/>
    <cellStyle name="Normal 9 10" xfId="43024" xr:uid="{00000000-0005-0000-0000-000011A80000}"/>
    <cellStyle name="Normal 9 11" xfId="43025" xr:uid="{00000000-0005-0000-0000-000012A80000}"/>
    <cellStyle name="Normal 9 12" xfId="43026" xr:uid="{00000000-0005-0000-0000-000013A80000}"/>
    <cellStyle name="Normal 9 13" xfId="43027" xr:uid="{00000000-0005-0000-0000-000014A80000}"/>
    <cellStyle name="Normal 9 14" xfId="43028" xr:uid="{00000000-0005-0000-0000-000015A80000}"/>
    <cellStyle name="Normal 9 15" xfId="43029" xr:uid="{00000000-0005-0000-0000-000016A80000}"/>
    <cellStyle name="Normal 9 16" xfId="43030" xr:uid="{00000000-0005-0000-0000-000017A80000}"/>
    <cellStyle name="Normal 9 17" xfId="43031" xr:uid="{00000000-0005-0000-0000-000018A80000}"/>
    <cellStyle name="Normal 9 18" xfId="43032" xr:uid="{00000000-0005-0000-0000-000019A80000}"/>
    <cellStyle name="Normal 9 19" xfId="43033" xr:uid="{00000000-0005-0000-0000-00001AA80000}"/>
    <cellStyle name="Normal 9 2" xfId="43034" xr:uid="{00000000-0005-0000-0000-00001BA80000}"/>
    <cellStyle name="Normal 9 2 10" xfId="43035" xr:uid="{00000000-0005-0000-0000-00001CA80000}"/>
    <cellStyle name="Normal 9 2 11" xfId="43036" xr:uid="{00000000-0005-0000-0000-00001DA80000}"/>
    <cellStyle name="Normal 9 2 2" xfId="43037" xr:uid="{00000000-0005-0000-0000-00001EA80000}"/>
    <cellStyle name="Normal 9 2 2 2" xfId="43038" xr:uid="{00000000-0005-0000-0000-00001FA80000}"/>
    <cellStyle name="Normal 9 2 2 2 2" xfId="43039" xr:uid="{00000000-0005-0000-0000-000020A80000}"/>
    <cellStyle name="Normal 9 2 2 2 2 2" xfId="43040" xr:uid="{00000000-0005-0000-0000-000021A80000}"/>
    <cellStyle name="Normal 9 2 2 2 2 2 2" xfId="43041" xr:uid="{00000000-0005-0000-0000-000022A80000}"/>
    <cellStyle name="Normal 9 2 2 3" xfId="43042" xr:uid="{00000000-0005-0000-0000-000023A80000}"/>
    <cellStyle name="Normal 9 2 2 4" xfId="43043" xr:uid="{00000000-0005-0000-0000-000024A80000}"/>
    <cellStyle name="Normal 9 2 2 5" xfId="43044" xr:uid="{00000000-0005-0000-0000-000025A80000}"/>
    <cellStyle name="Normal 9 2 2 6" xfId="43045" xr:uid="{00000000-0005-0000-0000-000026A80000}"/>
    <cellStyle name="Normal 9 2 3" xfId="43046" xr:uid="{00000000-0005-0000-0000-000027A80000}"/>
    <cellStyle name="Normal 9 2 4" xfId="43047" xr:uid="{00000000-0005-0000-0000-000028A80000}"/>
    <cellStyle name="Normal 9 2 5" xfId="43048" xr:uid="{00000000-0005-0000-0000-000029A80000}"/>
    <cellStyle name="Normal 9 2 6" xfId="43049" xr:uid="{00000000-0005-0000-0000-00002AA80000}"/>
    <cellStyle name="Normal 9 2 7" xfId="43050" xr:uid="{00000000-0005-0000-0000-00002BA80000}"/>
    <cellStyle name="Normal 9 2 8" xfId="43051" xr:uid="{00000000-0005-0000-0000-00002CA80000}"/>
    <cellStyle name="Normal 9 2 9" xfId="43052" xr:uid="{00000000-0005-0000-0000-00002DA80000}"/>
    <cellStyle name="Normal 9 20" xfId="43053" xr:uid="{00000000-0005-0000-0000-00002EA80000}"/>
    <cellStyle name="Normal 9 21" xfId="43054" xr:uid="{00000000-0005-0000-0000-00002FA80000}"/>
    <cellStyle name="Normal 9 22" xfId="43055" xr:uid="{00000000-0005-0000-0000-000030A80000}"/>
    <cellStyle name="Normal 9 23" xfId="43056" xr:uid="{00000000-0005-0000-0000-000031A80000}"/>
    <cellStyle name="Normal 9 24" xfId="43057" xr:uid="{00000000-0005-0000-0000-000032A80000}"/>
    <cellStyle name="Normal 9 25" xfId="43058" xr:uid="{00000000-0005-0000-0000-000033A80000}"/>
    <cellStyle name="Normal 9 26" xfId="43059" xr:uid="{00000000-0005-0000-0000-000034A80000}"/>
    <cellStyle name="Normal 9 27" xfId="43060" xr:uid="{00000000-0005-0000-0000-000035A80000}"/>
    <cellStyle name="Normal 9 28" xfId="43061" xr:uid="{00000000-0005-0000-0000-000036A80000}"/>
    <cellStyle name="Normal 9 29" xfId="43062" xr:uid="{00000000-0005-0000-0000-000037A80000}"/>
    <cellStyle name="Normal 9 3" xfId="43063" xr:uid="{00000000-0005-0000-0000-000038A80000}"/>
    <cellStyle name="Normal 9 3 10" xfId="43064" xr:uid="{00000000-0005-0000-0000-000039A80000}"/>
    <cellStyle name="Normal 9 3 11" xfId="43065" xr:uid="{00000000-0005-0000-0000-00003AA80000}"/>
    <cellStyle name="Normal 9 3 2" xfId="43066" xr:uid="{00000000-0005-0000-0000-00003BA80000}"/>
    <cellStyle name="Normal 9 3 2 2" xfId="43067" xr:uid="{00000000-0005-0000-0000-00003CA80000}"/>
    <cellStyle name="Normal 9 3 2 2 2" xfId="43068" xr:uid="{00000000-0005-0000-0000-00003DA80000}"/>
    <cellStyle name="Normal 9 3 2 2 2 2" xfId="43069" xr:uid="{00000000-0005-0000-0000-00003EA80000}"/>
    <cellStyle name="Normal 9 3 2 2 2 2 2" xfId="43070" xr:uid="{00000000-0005-0000-0000-00003FA80000}"/>
    <cellStyle name="Normal 9 3 2 3" xfId="43071" xr:uid="{00000000-0005-0000-0000-000040A80000}"/>
    <cellStyle name="Normal 9 3 2 4" xfId="43072" xr:uid="{00000000-0005-0000-0000-000041A80000}"/>
    <cellStyle name="Normal 9 3 2 5" xfId="43073" xr:uid="{00000000-0005-0000-0000-000042A80000}"/>
    <cellStyle name="Normal 9 3 2 6" xfId="43074" xr:uid="{00000000-0005-0000-0000-000043A80000}"/>
    <cellStyle name="Normal 9 3 3" xfId="43075" xr:uid="{00000000-0005-0000-0000-000044A80000}"/>
    <cellStyle name="Normal 9 3 4" xfId="43076" xr:uid="{00000000-0005-0000-0000-000045A80000}"/>
    <cellStyle name="Normal 9 3 5" xfId="43077" xr:uid="{00000000-0005-0000-0000-000046A80000}"/>
    <cellStyle name="Normal 9 3 6" xfId="43078" xr:uid="{00000000-0005-0000-0000-000047A80000}"/>
    <cellStyle name="Normal 9 3 7" xfId="43079" xr:uid="{00000000-0005-0000-0000-000048A80000}"/>
    <cellStyle name="Normal 9 3 8" xfId="43080" xr:uid="{00000000-0005-0000-0000-000049A80000}"/>
    <cellStyle name="Normal 9 3 9" xfId="43081" xr:uid="{00000000-0005-0000-0000-00004AA80000}"/>
    <cellStyle name="Normal 9 30" xfId="43082" xr:uid="{00000000-0005-0000-0000-00004BA80000}"/>
    <cellStyle name="Normal 9 31" xfId="43083" xr:uid="{00000000-0005-0000-0000-00004CA80000}"/>
    <cellStyle name="Normal 9 32" xfId="43084" xr:uid="{00000000-0005-0000-0000-00004DA80000}"/>
    <cellStyle name="Normal 9 33" xfId="43085" xr:uid="{00000000-0005-0000-0000-00004EA80000}"/>
    <cellStyle name="Normal 9 34" xfId="43086" xr:uid="{00000000-0005-0000-0000-00004FA80000}"/>
    <cellStyle name="Normal 9 35" xfId="43087" xr:uid="{00000000-0005-0000-0000-000050A80000}"/>
    <cellStyle name="Normal 9 35 2" xfId="43088" xr:uid="{00000000-0005-0000-0000-000051A80000}"/>
    <cellStyle name="Normal 9 35 3" xfId="43089" xr:uid="{00000000-0005-0000-0000-000052A80000}"/>
    <cellStyle name="Normal 9 36" xfId="43090" xr:uid="{00000000-0005-0000-0000-000053A80000}"/>
    <cellStyle name="Normal 9 36 2" xfId="43091" xr:uid="{00000000-0005-0000-0000-000054A80000}"/>
    <cellStyle name="Normal 9 36 3" xfId="43092" xr:uid="{00000000-0005-0000-0000-000055A80000}"/>
    <cellStyle name="Normal 9 37" xfId="43093" xr:uid="{00000000-0005-0000-0000-000056A80000}"/>
    <cellStyle name="Normal 9 37 2" xfId="43094" xr:uid="{00000000-0005-0000-0000-000057A80000}"/>
    <cellStyle name="Normal 9 37 3" xfId="43095" xr:uid="{00000000-0005-0000-0000-000058A80000}"/>
    <cellStyle name="Normal 9 38" xfId="43096" xr:uid="{00000000-0005-0000-0000-000059A80000}"/>
    <cellStyle name="Normal 9 38 2" xfId="43097" xr:uid="{00000000-0005-0000-0000-00005AA80000}"/>
    <cellStyle name="Normal 9 38 3" xfId="43098" xr:uid="{00000000-0005-0000-0000-00005BA80000}"/>
    <cellStyle name="Normal 9 39" xfId="43099" xr:uid="{00000000-0005-0000-0000-00005CA80000}"/>
    <cellStyle name="Normal 9 39 2" xfId="43100" xr:uid="{00000000-0005-0000-0000-00005DA80000}"/>
    <cellStyle name="Normal 9 39 3" xfId="43101" xr:uid="{00000000-0005-0000-0000-00005EA80000}"/>
    <cellStyle name="Normal 9 4" xfId="43102" xr:uid="{00000000-0005-0000-0000-00005FA80000}"/>
    <cellStyle name="Normal 9 4 10" xfId="43103" xr:uid="{00000000-0005-0000-0000-000060A80000}"/>
    <cellStyle name="Normal 9 4 11" xfId="43104" xr:uid="{00000000-0005-0000-0000-000061A80000}"/>
    <cellStyle name="Normal 9 4 2" xfId="43105" xr:uid="{00000000-0005-0000-0000-000062A80000}"/>
    <cellStyle name="Normal 9 4 2 2" xfId="43106" xr:uid="{00000000-0005-0000-0000-000063A80000}"/>
    <cellStyle name="Normal 9 4 2 2 2" xfId="43107" xr:uid="{00000000-0005-0000-0000-000064A80000}"/>
    <cellStyle name="Normal 9 4 2 2 2 2" xfId="43108" xr:uid="{00000000-0005-0000-0000-000065A80000}"/>
    <cellStyle name="Normal 9 4 2 2 2 2 2" xfId="43109" xr:uid="{00000000-0005-0000-0000-000066A80000}"/>
    <cellStyle name="Normal 9 4 2 3" xfId="43110" xr:uid="{00000000-0005-0000-0000-000067A80000}"/>
    <cellStyle name="Normal 9 4 2 4" xfId="43111" xr:uid="{00000000-0005-0000-0000-000068A80000}"/>
    <cellStyle name="Normal 9 4 2 5" xfId="43112" xr:uid="{00000000-0005-0000-0000-000069A80000}"/>
    <cellStyle name="Normal 9 4 2 6" xfId="43113" xr:uid="{00000000-0005-0000-0000-00006AA80000}"/>
    <cellStyle name="Normal 9 4 3" xfId="43114" xr:uid="{00000000-0005-0000-0000-00006BA80000}"/>
    <cellStyle name="Normal 9 4 4" xfId="43115" xr:uid="{00000000-0005-0000-0000-00006CA80000}"/>
    <cellStyle name="Normal 9 4 5" xfId="43116" xr:uid="{00000000-0005-0000-0000-00006DA80000}"/>
    <cellStyle name="Normal 9 4 6" xfId="43117" xr:uid="{00000000-0005-0000-0000-00006EA80000}"/>
    <cellStyle name="Normal 9 4 7" xfId="43118" xr:uid="{00000000-0005-0000-0000-00006FA80000}"/>
    <cellStyle name="Normal 9 4 8" xfId="43119" xr:uid="{00000000-0005-0000-0000-000070A80000}"/>
    <cellStyle name="Normal 9 4 9" xfId="43120" xr:uid="{00000000-0005-0000-0000-000071A80000}"/>
    <cellStyle name="Normal 9 40" xfId="43121" xr:uid="{00000000-0005-0000-0000-000072A80000}"/>
    <cellStyle name="Normal 9 41" xfId="43122" xr:uid="{00000000-0005-0000-0000-000073A80000}"/>
    <cellStyle name="Normal 9 5" xfId="43123" xr:uid="{00000000-0005-0000-0000-000074A80000}"/>
    <cellStyle name="Normal 9 5 2" xfId="43124" xr:uid="{00000000-0005-0000-0000-000075A80000}"/>
    <cellStyle name="Normal 9 5 2 2" xfId="43125" xr:uid="{00000000-0005-0000-0000-000076A80000}"/>
    <cellStyle name="Normal 9 5 3" xfId="43126" xr:uid="{00000000-0005-0000-0000-000077A80000}"/>
    <cellStyle name="Normal 9 5 4" xfId="43127" xr:uid="{00000000-0005-0000-0000-000078A80000}"/>
    <cellStyle name="Normal 9 5 5" xfId="43128" xr:uid="{00000000-0005-0000-0000-000079A80000}"/>
    <cellStyle name="Normal 9 5 6" xfId="43129" xr:uid="{00000000-0005-0000-0000-00007AA80000}"/>
    <cellStyle name="Normal 9 5 7" xfId="43130" xr:uid="{00000000-0005-0000-0000-00007BA80000}"/>
    <cellStyle name="Normal 9 6" xfId="43131" xr:uid="{00000000-0005-0000-0000-00007CA80000}"/>
    <cellStyle name="Normal 9 6 2" xfId="43132" xr:uid="{00000000-0005-0000-0000-00007DA80000}"/>
    <cellStyle name="Normal 9 6 2 2" xfId="43133" xr:uid="{00000000-0005-0000-0000-00007EA80000}"/>
    <cellStyle name="Normal 9 6 2 2 2" xfId="43134" xr:uid="{00000000-0005-0000-0000-00007FA80000}"/>
    <cellStyle name="Normal 9 6 2 2 2 2" xfId="43135" xr:uid="{00000000-0005-0000-0000-000080A80000}"/>
    <cellStyle name="Normal 9 6 3" xfId="43136" xr:uid="{00000000-0005-0000-0000-000081A80000}"/>
    <cellStyle name="Normal 9 6 4" xfId="43137" xr:uid="{00000000-0005-0000-0000-000082A80000}"/>
    <cellStyle name="Normal 9 6 5" xfId="43138" xr:uid="{00000000-0005-0000-0000-000083A80000}"/>
    <cellStyle name="Normal 9 6 6" xfId="43139" xr:uid="{00000000-0005-0000-0000-000084A80000}"/>
    <cellStyle name="Normal 9 6 7" xfId="43140" xr:uid="{00000000-0005-0000-0000-000085A80000}"/>
    <cellStyle name="Normal 9 7" xfId="43141" xr:uid="{00000000-0005-0000-0000-000086A80000}"/>
    <cellStyle name="Normal 9 8" xfId="43142" xr:uid="{00000000-0005-0000-0000-000087A80000}"/>
    <cellStyle name="Normal 9 9" xfId="43143" xr:uid="{00000000-0005-0000-0000-000088A80000}"/>
    <cellStyle name="Normal 90" xfId="43144" xr:uid="{00000000-0005-0000-0000-000089A80000}"/>
    <cellStyle name="Normal 90 10" xfId="43145" xr:uid="{00000000-0005-0000-0000-00008AA80000}"/>
    <cellStyle name="Normal 90 2" xfId="43146" xr:uid="{00000000-0005-0000-0000-00008BA80000}"/>
    <cellStyle name="Normal 90 2 2" xfId="43147" xr:uid="{00000000-0005-0000-0000-00008CA80000}"/>
    <cellStyle name="Normal 90 2 2 2" xfId="43148" xr:uid="{00000000-0005-0000-0000-00008DA80000}"/>
    <cellStyle name="Normal 90 2 3" xfId="43149" xr:uid="{00000000-0005-0000-0000-00008EA80000}"/>
    <cellStyle name="Normal 90 2 4" xfId="43150" xr:uid="{00000000-0005-0000-0000-00008FA80000}"/>
    <cellStyle name="Normal 90 2 5" xfId="43151" xr:uid="{00000000-0005-0000-0000-000090A80000}"/>
    <cellStyle name="Normal 90 2 6" xfId="43152" xr:uid="{00000000-0005-0000-0000-000091A80000}"/>
    <cellStyle name="Normal 90 3" xfId="43153" xr:uid="{00000000-0005-0000-0000-000092A80000}"/>
    <cellStyle name="Normal 90 3 2" xfId="43154" xr:uid="{00000000-0005-0000-0000-000093A80000}"/>
    <cellStyle name="Normal 90 3 2 2" xfId="43155" xr:uid="{00000000-0005-0000-0000-000094A80000}"/>
    <cellStyle name="Normal 90 3 3" xfId="43156" xr:uid="{00000000-0005-0000-0000-000095A80000}"/>
    <cellStyle name="Normal 90 3 4" xfId="43157" xr:uid="{00000000-0005-0000-0000-000096A80000}"/>
    <cellStyle name="Normal 90 3 5" xfId="43158" xr:uid="{00000000-0005-0000-0000-000097A80000}"/>
    <cellStyle name="Normal 90 3 6" xfId="43159" xr:uid="{00000000-0005-0000-0000-000098A80000}"/>
    <cellStyle name="Normal 90 4" xfId="43160" xr:uid="{00000000-0005-0000-0000-000099A80000}"/>
    <cellStyle name="Normal 90 4 2" xfId="43161" xr:uid="{00000000-0005-0000-0000-00009AA80000}"/>
    <cellStyle name="Normal 90 4 2 2" xfId="43162" xr:uid="{00000000-0005-0000-0000-00009BA80000}"/>
    <cellStyle name="Normal 90 4 3" xfId="43163" xr:uid="{00000000-0005-0000-0000-00009CA80000}"/>
    <cellStyle name="Normal 90 4 4" xfId="43164" xr:uid="{00000000-0005-0000-0000-00009DA80000}"/>
    <cellStyle name="Normal 90 4 5" xfId="43165" xr:uid="{00000000-0005-0000-0000-00009EA80000}"/>
    <cellStyle name="Normal 90 4 6" xfId="43166" xr:uid="{00000000-0005-0000-0000-00009FA80000}"/>
    <cellStyle name="Normal 90 5" xfId="43167" xr:uid="{00000000-0005-0000-0000-0000A0A80000}"/>
    <cellStyle name="Normal 90 5 2" xfId="43168" xr:uid="{00000000-0005-0000-0000-0000A1A80000}"/>
    <cellStyle name="Normal 90 5 2 2" xfId="43169" xr:uid="{00000000-0005-0000-0000-0000A2A80000}"/>
    <cellStyle name="Normal 90 5 3" xfId="43170" xr:uid="{00000000-0005-0000-0000-0000A3A80000}"/>
    <cellStyle name="Normal 90 5 4" xfId="43171" xr:uid="{00000000-0005-0000-0000-0000A4A80000}"/>
    <cellStyle name="Normal 90 5 5" xfId="43172" xr:uid="{00000000-0005-0000-0000-0000A5A80000}"/>
    <cellStyle name="Normal 90 5 6" xfId="43173" xr:uid="{00000000-0005-0000-0000-0000A6A80000}"/>
    <cellStyle name="Normal 90 6" xfId="43174" xr:uid="{00000000-0005-0000-0000-0000A7A80000}"/>
    <cellStyle name="Normal 90 6 2" xfId="43175" xr:uid="{00000000-0005-0000-0000-0000A8A80000}"/>
    <cellStyle name="Normal 90 7" xfId="43176" xr:uid="{00000000-0005-0000-0000-0000A9A80000}"/>
    <cellStyle name="Normal 90 8" xfId="43177" xr:uid="{00000000-0005-0000-0000-0000AAA80000}"/>
    <cellStyle name="Normal 90 9" xfId="43178" xr:uid="{00000000-0005-0000-0000-0000ABA80000}"/>
    <cellStyle name="Normal 91" xfId="43179" xr:uid="{00000000-0005-0000-0000-0000ACA80000}"/>
    <cellStyle name="Normal 91 10" xfId="43180" xr:uid="{00000000-0005-0000-0000-0000ADA80000}"/>
    <cellStyle name="Normal 91 2" xfId="43181" xr:uid="{00000000-0005-0000-0000-0000AEA80000}"/>
    <cellStyle name="Normal 91 2 2" xfId="43182" xr:uid="{00000000-0005-0000-0000-0000AFA80000}"/>
    <cellStyle name="Normal 91 2 2 2" xfId="43183" xr:uid="{00000000-0005-0000-0000-0000B0A80000}"/>
    <cellStyle name="Normal 91 2 3" xfId="43184" xr:uid="{00000000-0005-0000-0000-0000B1A80000}"/>
    <cellStyle name="Normal 91 2 4" xfId="43185" xr:uid="{00000000-0005-0000-0000-0000B2A80000}"/>
    <cellStyle name="Normal 91 2 5" xfId="43186" xr:uid="{00000000-0005-0000-0000-0000B3A80000}"/>
    <cellStyle name="Normal 91 2 6" xfId="43187" xr:uid="{00000000-0005-0000-0000-0000B4A80000}"/>
    <cellStyle name="Normal 91 3" xfId="43188" xr:uid="{00000000-0005-0000-0000-0000B5A80000}"/>
    <cellStyle name="Normal 91 3 2" xfId="43189" xr:uid="{00000000-0005-0000-0000-0000B6A80000}"/>
    <cellStyle name="Normal 91 3 2 2" xfId="43190" xr:uid="{00000000-0005-0000-0000-0000B7A80000}"/>
    <cellStyle name="Normal 91 3 3" xfId="43191" xr:uid="{00000000-0005-0000-0000-0000B8A80000}"/>
    <cellStyle name="Normal 91 3 4" xfId="43192" xr:uid="{00000000-0005-0000-0000-0000B9A80000}"/>
    <cellStyle name="Normal 91 3 5" xfId="43193" xr:uid="{00000000-0005-0000-0000-0000BAA80000}"/>
    <cellStyle name="Normal 91 3 6" xfId="43194" xr:uid="{00000000-0005-0000-0000-0000BBA80000}"/>
    <cellStyle name="Normal 91 4" xfId="43195" xr:uid="{00000000-0005-0000-0000-0000BCA80000}"/>
    <cellStyle name="Normal 91 4 2" xfId="43196" xr:uid="{00000000-0005-0000-0000-0000BDA80000}"/>
    <cellStyle name="Normal 91 4 2 2" xfId="43197" xr:uid="{00000000-0005-0000-0000-0000BEA80000}"/>
    <cellStyle name="Normal 91 4 3" xfId="43198" xr:uid="{00000000-0005-0000-0000-0000BFA80000}"/>
    <cellStyle name="Normal 91 4 4" xfId="43199" xr:uid="{00000000-0005-0000-0000-0000C0A80000}"/>
    <cellStyle name="Normal 91 4 5" xfId="43200" xr:uid="{00000000-0005-0000-0000-0000C1A80000}"/>
    <cellStyle name="Normal 91 4 6" xfId="43201" xr:uid="{00000000-0005-0000-0000-0000C2A80000}"/>
    <cellStyle name="Normal 91 5" xfId="43202" xr:uid="{00000000-0005-0000-0000-0000C3A80000}"/>
    <cellStyle name="Normal 91 5 2" xfId="43203" xr:uid="{00000000-0005-0000-0000-0000C4A80000}"/>
    <cellStyle name="Normal 91 5 2 2" xfId="43204" xr:uid="{00000000-0005-0000-0000-0000C5A80000}"/>
    <cellStyle name="Normal 91 5 3" xfId="43205" xr:uid="{00000000-0005-0000-0000-0000C6A80000}"/>
    <cellStyle name="Normal 91 5 4" xfId="43206" xr:uid="{00000000-0005-0000-0000-0000C7A80000}"/>
    <cellStyle name="Normal 91 5 5" xfId="43207" xr:uid="{00000000-0005-0000-0000-0000C8A80000}"/>
    <cellStyle name="Normal 91 5 6" xfId="43208" xr:uid="{00000000-0005-0000-0000-0000C9A80000}"/>
    <cellStyle name="Normal 91 6" xfId="43209" xr:uid="{00000000-0005-0000-0000-0000CAA80000}"/>
    <cellStyle name="Normal 91 6 2" xfId="43210" xr:uid="{00000000-0005-0000-0000-0000CBA80000}"/>
    <cellStyle name="Normal 91 7" xfId="43211" xr:uid="{00000000-0005-0000-0000-0000CCA80000}"/>
    <cellStyle name="Normal 91 8" xfId="43212" xr:uid="{00000000-0005-0000-0000-0000CDA80000}"/>
    <cellStyle name="Normal 91 9" xfId="43213" xr:uid="{00000000-0005-0000-0000-0000CEA80000}"/>
    <cellStyle name="Normal 92" xfId="43214" xr:uid="{00000000-0005-0000-0000-0000CFA80000}"/>
    <cellStyle name="Normal 92 10" xfId="43215" xr:uid="{00000000-0005-0000-0000-0000D0A80000}"/>
    <cellStyle name="Normal 92 2" xfId="43216" xr:uid="{00000000-0005-0000-0000-0000D1A80000}"/>
    <cellStyle name="Normal 92 2 2" xfId="43217" xr:uid="{00000000-0005-0000-0000-0000D2A80000}"/>
    <cellStyle name="Normal 92 2 2 2" xfId="43218" xr:uid="{00000000-0005-0000-0000-0000D3A80000}"/>
    <cellStyle name="Normal 92 2 3" xfId="43219" xr:uid="{00000000-0005-0000-0000-0000D4A80000}"/>
    <cellStyle name="Normal 92 2 4" xfId="43220" xr:uid="{00000000-0005-0000-0000-0000D5A80000}"/>
    <cellStyle name="Normal 92 2 5" xfId="43221" xr:uid="{00000000-0005-0000-0000-0000D6A80000}"/>
    <cellStyle name="Normal 92 2 6" xfId="43222" xr:uid="{00000000-0005-0000-0000-0000D7A80000}"/>
    <cellStyle name="Normal 92 3" xfId="43223" xr:uid="{00000000-0005-0000-0000-0000D8A80000}"/>
    <cellStyle name="Normal 92 3 2" xfId="43224" xr:uid="{00000000-0005-0000-0000-0000D9A80000}"/>
    <cellStyle name="Normal 92 3 2 2" xfId="43225" xr:uid="{00000000-0005-0000-0000-0000DAA80000}"/>
    <cellStyle name="Normal 92 3 3" xfId="43226" xr:uid="{00000000-0005-0000-0000-0000DBA80000}"/>
    <cellStyle name="Normal 92 3 4" xfId="43227" xr:uid="{00000000-0005-0000-0000-0000DCA80000}"/>
    <cellStyle name="Normal 92 3 5" xfId="43228" xr:uid="{00000000-0005-0000-0000-0000DDA80000}"/>
    <cellStyle name="Normal 92 3 6" xfId="43229" xr:uid="{00000000-0005-0000-0000-0000DEA80000}"/>
    <cellStyle name="Normal 92 4" xfId="43230" xr:uid="{00000000-0005-0000-0000-0000DFA80000}"/>
    <cellStyle name="Normal 92 4 2" xfId="43231" xr:uid="{00000000-0005-0000-0000-0000E0A80000}"/>
    <cellStyle name="Normal 92 4 2 2" xfId="43232" xr:uid="{00000000-0005-0000-0000-0000E1A80000}"/>
    <cellStyle name="Normal 92 4 3" xfId="43233" xr:uid="{00000000-0005-0000-0000-0000E2A80000}"/>
    <cellStyle name="Normal 92 4 4" xfId="43234" xr:uid="{00000000-0005-0000-0000-0000E3A80000}"/>
    <cellStyle name="Normal 92 4 5" xfId="43235" xr:uid="{00000000-0005-0000-0000-0000E4A80000}"/>
    <cellStyle name="Normal 92 4 6" xfId="43236" xr:uid="{00000000-0005-0000-0000-0000E5A80000}"/>
    <cellStyle name="Normal 92 5" xfId="43237" xr:uid="{00000000-0005-0000-0000-0000E6A80000}"/>
    <cellStyle name="Normal 92 5 2" xfId="43238" xr:uid="{00000000-0005-0000-0000-0000E7A80000}"/>
    <cellStyle name="Normal 92 5 2 2" xfId="43239" xr:uid="{00000000-0005-0000-0000-0000E8A80000}"/>
    <cellStyle name="Normal 92 5 3" xfId="43240" xr:uid="{00000000-0005-0000-0000-0000E9A80000}"/>
    <cellStyle name="Normal 92 5 4" xfId="43241" xr:uid="{00000000-0005-0000-0000-0000EAA80000}"/>
    <cellStyle name="Normal 92 5 5" xfId="43242" xr:uid="{00000000-0005-0000-0000-0000EBA80000}"/>
    <cellStyle name="Normal 92 5 6" xfId="43243" xr:uid="{00000000-0005-0000-0000-0000ECA80000}"/>
    <cellStyle name="Normal 92 6" xfId="43244" xr:uid="{00000000-0005-0000-0000-0000EDA80000}"/>
    <cellStyle name="Normal 92 6 2" xfId="43245" xr:uid="{00000000-0005-0000-0000-0000EEA80000}"/>
    <cellStyle name="Normal 92 7" xfId="43246" xr:uid="{00000000-0005-0000-0000-0000EFA80000}"/>
    <cellStyle name="Normal 92 8" xfId="43247" xr:uid="{00000000-0005-0000-0000-0000F0A80000}"/>
    <cellStyle name="Normal 92 9" xfId="43248" xr:uid="{00000000-0005-0000-0000-0000F1A80000}"/>
    <cellStyle name="Normal 93" xfId="43249" xr:uid="{00000000-0005-0000-0000-0000F2A80000}"/>
    <cellStyle name="Normal 93 10" xfId="43250" xr:uid="{00000000-0005-0000-0000-0000F3A80000}"/>
    <cellStyle name="Normal 93 2" xfId="43251" xr:uid="{00000000-0005-0000-0000-0000F4A80000}"/>
    <cellStyle name="Normal 93 2 2" xfId="43252" xr:uid="{00000000-0005-0000-0000-0000F5A80000}"/>
    <cellStyle name="Normal 93 2 2 2" xfId="43253" xr:uid="{00000000-0005-0000-0000-0000F6A80000}"/>
    <cellStyle name="Normal 93 2 3" xfId="43254" xr:uid="{00000000-0005-0000-0000-0000F7A80000}"/>
    <cellStyle name="Normal 93 2 4" xfId="43255" xr:uid="{00000000-0005-0000-0000-0000F8A80000}"/>
    <cellStyle name="Normal 93 2 5" xfId="43256" xr:uid="{00000000-0005-0000-0000-0000F9A80000}"/>
    <cellStyle name="Normal 93 2 6" xfId="43257" xr:uid="{00000000-0005-0000-0000-0000FAA80000}"/>
    <cellStyle name="Normal 93 3" xfId="43258" xr:uid="{00000000-0005-0000-0000-0000FBA80000}"/>
    <cellStyle name="Normal 93 3 2" xfId="43259" xr:uid="{00000000-0005-0000-0000-0000FCA80000}"/>
    <cellStyle name="Normal 93 3 2 2" xfId="43260" xr:uid="{00000000-0005-0000-0000-0000FDA80000}"/>
    <cellStyle name="Normal 93 3 3" xfId="43261" xr:uid="{00000000-0005-0000-0000-0000FEA80000}"/>
    <cellStyle name="Normal 93 3 4" xfId="43262" xr:uid="{00000000-0005-0000-0000-0000FFA80000}"/>
    <cellStyle name="Normal 93 3 5" xfId="43263" xr:uid="{00000000-0005-0000-0000-000000A90000}"/>
    <cellStyle name="Normal 93 3 6" xfId="43264" xr:uid="{00000000-0005-0000-0000-000001A90000}"/>
    <cellStyle name="Normal 93 4" xfId="43265" xr:uid="{00000000-0005-0000-0000-000002A90000}"/>
    <cellStyle name="Normal 93 4 2" xfId="43266" xr:uid="{00000000-0005-0000-0000-000003A90000}"/>
    <cellStyle name="Normal 93 4 2 2" xfId="43267" xr:uid="{00000000-0005-0000-0000-000004A90000}"/>
    <cellStyle name="Normal 93 4 3" xfId="43268" xr:uid="{00000000-0005-0000-0000-000005A90000}"/>
    <cellStyle name="Normal 93 4 4" xfId="43269" xr:uid="{00000000-0005-0000-0000-000006A90000}"/>
    <cellStyle name="Normal 93 4 5" xfId="43270" xr:uid="{00000000-0005-0000-0000-000007A90000}"/>
    <cellStyle name="Normal 93 4 6" xfId="43271" xr:uid="{00000000-0005-0000-0000-000008A90000}"/>
    <cellStyle name="Normal 93 5" xfId="43272" xr:uid="{00000000-0005-0000-0000-000009A90000}"/>
    <cellStyle name="Normal 93 5 2" xfId="43273" xr:uid="{00000000-0005-0000-0000-00000AA90000}"/>
    <cellStyle name="Normal 93 5 2 2" xfId="43274" xr:uid="{00000000-0005-0000-0000-00000BA90000}"/>
    <cellStyle name="Normal 93 5 3" xfId="43275" xr:uid="{00000000-0005-0000-0000-00000CA90000}"/>
    <cellStyle name="Normal 93 5 4" xfId="43276" xr:uid="{00000000-0005-0000-0000-00000DA90000}"/>
    <cellStyle name="Normal 93 5 5" xfId="43277" xr:uid="{00000000-0005-0000-0000-00000EA90000}"/>
    <cellStyle name="Normal 93 5 6" xfId="43278" xr:uid="{00000000-0005-0000-0000-00000FA90000}"/>
    <cellStyle name="Normal 93 6" xfId="43279" xr:uid="{00000000-0005-0000-0000-000010A90000}"/>
    <cellStyle name="Normal 93 6 2" xfId="43280" xr:uid="{00000000-0005-0000-0000-000011A90000}"/>
    <cellStyle name="Normal 93 7" xfId="43281" xr:uid="{00000000-0005-0000-0000-000012A90000}"/>
    <cellStyle name="Normal 93 8" xfId="43282" xr:uid="{00000000-0005-0000-0000-000013A90000}"/>
    <cellStyle name="Normal 93 9" xfId="43283" xr:uid="{00000000-0005-0000-0000-000014A90000}"/>
    <cellStyle name="Normal 94" xfId="43284" xr:uid="{00000000-0005-0000-0000-000015A90000}"/>
    <cellStyle name="Normal 94 10" xfId="43285" xr:uid="{00000000-0005-0000-0000-000016A90000}"/>
    <cellStyle name="Normal 94 2" xfId="43286" xr:uid="{00000000-0005-0000-0000-000017A90000}"/>
    <cellStyle name="Normal 94 2 2" xfId="43287" xr:uid="{00000000-0005-0000-0000-000018A90000}"/>
    <cellStyle name="Normal 94 2 2 2" xfId="43288" xr:uid="{00000000-0005-0000-0000-000019A90000}"/>
    <cellStyle name="Normal 94 2 3" xfId="43289" xr:uid="{00000000-0005-0000-0000-00001AA90000}"/>
    <cellStyle name="Normal 94 2 4" xfId="43290" xr:uid="{00000000-0005-0000-0000-00001BA90000}"/>
    <cellStyle name="Normal 94 2 5" xfId="43291" xr:uid="{00000000-0005-0000-0000-00001CA90000}"/>
    <cellStyle name="Normal 94 2 6" xfId="43292" xr:uid="{00000000-0005-0000-0000-00001DA90000}"/>
    <cellStyle name="Normal 94 3" xfId="43293" xr:uid="{00000000-0005-0000-0000-00001EA90000}"/>
    <cellStyle name="Normal 94 3 2" xfId="43294" xr:uid="{00000000-0005-0000-0000-00001FA90000}"/>
    <cellStyle name="Normal 94 3 2 2" xfId="43295" xr:uid="{00000000-0005-0000-0000-000020A90000}"/>
    <cellStyle name="Normal 94 3 3" xfId="43296" xr:uid="{00000000-0005-0000-0000-000021A90000}"/>
    <cellStyle name="Normal 94 3 4" xfId="43297" xr:uid="{00000000-0005-0000-0000-000022A90000}"/>
    <cellStyle name="Normal 94 3 5" xfId="43298" xr:uid="{00000000-0005-0000-0000-000023A90000}"/>
    <cellStyle name="Normal 94 3 6" xfId="43299" xr:uid="{00000000-0005-0000-0000-000024A90000}"/>
    <cellStyle name="Normal 94 4" xfId="43300" xr:uid="{00000000-0005-0000-0000-000025A90000}"/>
    <cellStyle name="Normal 94 4 2" xfId="43301" xr:uid="{00000000-0005-0000-0000-000026A90000}"/>
    <cellStyle name="Normal 94 4 2 2" xfId="43302" xr:uid="{00000000-0005-0000-0000-000027A90000}"/>
    <cellStyle name="Normal 94 4 3" xfId="43303" xr:uid="{00000000-0005-0000-0000-000028A90000}"/>
    <cellStyle name="Normal 94 4 4" xfId="43304" xr:uid="{00000000-0005-0000-0000-000029A90000}"/>
    <cellStyle name="Normal 94 4 5" xfId="43305" xr:uid="{00000000-0005-0000-0000-00002AA90000}"/>
    <cellStyle name="Normal 94 4 6" xfId="43306" xr:uid="{00000000-0005-0000-0000-00002BA90000}"/>
    <cellStyle name="Normal 94 5" xfId="43307" xr:uid="{00000000-0005-0000-0000-00002CA90000}"/>
    <cellStyle name="Normal 94 5 2" xfId="43308" xr:uid="{00000000-0005-0000-0000-00002DA90000}"/>
    <cellStyle name="Normal 94 5 2 2" xfId="43309" xr:uid="{00000000-0005-0000-0000-00002EA90000}"/>
    <cellStyle name="Normal 94 5 3" xfId="43310" xr:uid="{00000000-0005-0000-0000-00002FA90000}"/>
    <cellStyle name="Normal 94 5 4" xfId="43311" xr:uid="{00000000-0005-0000-0000-000030A90000}"/>
    <cellStyle name="Normal 94 5 5" xfId="43312" xr:uid="{00000000-0005-0000-0000-000031A90000}"/>
    <cellStyle name="Normal 94 5 6" xfId="43313" xr:uid="{00000000-0005-0000-0000-000032A90000}"/>
    <cellStyle name="Normal 94 6" xfId="43314" xr:uid="{00000000-0005-0000-0000-000033A90000}"/>
    <cellStyle name="Normal 94 6 2" xfId="43315" xr:uid="{00000000-0005-0000-0000-000034A90000}"/>
    <cellStyle name="Normal 94 7" xfId="43316" xr:uid="{00000000-0005-0000-0000-000035A90000}"/>
    <cellStyle name="Normal 94 8" xfId="43317" xr:uid="{00000000-0005-0000-0000-000036A90000}"/>
    <cellStyle name="Normal 94 9" xfId="43318" xr:uid="{00000000-0005-0000-0000-000037A90000}"/>
    <cellStyle name="Normal 95" xfId="43319" xr:uid="{00000000-0005-0000-0000-000038A90000}"/>
    <cellStyle name="Normal 95 10" xfId="43320" xr:uid="{00000000-0005-0000-0000-000039A90000}"/>
    <cellStyle name="Normal 95 2" xfId="43321" xr:uid="{00000000-0005-0000-0000-00003AA90000}"/>
    <cellStyle name="Normal 95 2 2" xfId="43322" xr:uid="{00000000-0005-0000-0000-00003BA90000}"/>
    <cellStyle name="Normal 95 2 2 2" xfId="43323" xr:uid="{00000000-0005-0000-0000-00003CA90000}"/>
    <cellStyle name="Normal 95 2 3" xfId="43324" xr:uid="{00000000-0005-0000-0000-00003DA90000}"/>
    <cellStyle name="Normal 95 2 4" xfId="43325" xr:uid="{00000000-0005-0000-0000-00003EA90000}"/>
    <cellStyle name="Normal 95 2 5" xfId="43326" xr:uid="{00000000-0005-0000-0000-00003FA90000}"/>
    <cellStyle name="Normal 95 2 6" xfId="43327" xr:uid="{00000000-0005-0000-0000-000040A90000}"/>
    <cellStyle name="Normal 95 3" xfId="43328" xr:uid="{00000000-0005-0000-0000-000041A90000}"/>
    <cellStyle name="Normal 95 3 2" xfId="43329" xr:uid="{00000000-0005-0000-0000-000042A90000}"/>
    <cellStyle name="Normal 95 3 2 2" xfId="43330" xr:uid="{00000000-0005-0000-0000-000043A90000}"/>
    <cellStyle name="Normal 95 3 3" xfId="43331" xr:uid="{00000000-0005-0000-0000-000044A90000}"/>
    <cellStyle name="Normal 95 3 4" xfId="43332" xr:uid="{00000000-0005-0000-0000-000045A90000}"/>
    <cellStyle name="Normal 95 3 5" xfId="43333" xr:uid="{00000000-0005-0000-0000-000046A90000}"/>
    <cellStyle name="Normal 95 3 6" xfId="43334" xr:uid="{00000000-0005-0000-0000-000047A90000}"/>
    <cellStyle name="Normal 95 4" xfId="43335" xr:uid="{00000000-0005-0000-0000-000048A90000}"/>
    <cellStyle name="Normal 95 4 2" xfId="43336" xr:uid="{00000000-0005-0000-0000-000049A90000}"/>
    <cellStyle name="Normal 95 4 2 2" xfId="43337" xr:uid="{00000000-0005-0000-0000-00004AA90000}"/>
    <cellStyle name="Normal 95 4 3" xfId="43338" xr:uid="{00000000-0005-0000-0000-00004BA90000}"/>
    <cellStyle name="Normal 95 4 4" xfId="43339" xr:uid="{00000000-0005-0000-0000-00004CA90000}"/>
    <cellStyle name="Normal 95 4 5" xfId="43340" xr:uid="{00000000-0005-0000-0000-00004DA90000}"/>
    <cellStyle name="Normal 95 4 6" xfId="43341" xr:uid="{00000000-0005-0000-0000-00004EA90000}"/>
    <cellStyle name="Normal 95 5" xfId="43342" xr:uid="{00000000-0005-0000-0000-00004FA90000}"/>
    <cellStyle name="Normal 95 5 2" xfId="43343" xr:uid="{00000000-0005-0000-0000-000050A90000}"/>
    <cellStyle name="Normal 95 5 2 2" xfId="43344" xr:uid="{00000000-0005-0000-0000-000051A90000}"/>
    <cellStyle name="Normal 95 5 3" xfId="43345" xr:uid="{00000000-0005-0000-0000-000052A90000}"/>
    <cellStyle name="Normal 95 5 4" xfId="43346" xr:uid="{00000000-0005-0000-0000-000053A90000}"/>
    <cellStyle name="Normal 95 5 5" xfId="43347" xr:uid="{00000000-0005-0000-0000-000054A90000}"/>
    <cellStyle name="Normal 95 5 6" xfId="43348" xr:uid="{00000000-0005-0000-0000-000055A90000}"/>
    <cellStyle name="Normal 95 6" xfId="43349" xr:uid="{00000000-0005-0000-0000-000056A90000}"/>
    <cellStyle name="Normal 95 6 2" xfId="43350" xr:uid="{00000000-0005-0000-0000-000057A90000}"/>
    <cellStyle name="Normal 95 7" xfId="43351" xr:uid="{00000000-0005-0000-0000-000058A90000}"/>
    <cellStyle name="Normal 95 8" xfId="43352" xr:uid="{00000000-0005-0000-0000-000059A90000}"/>
    <cellStyle name="Normal 95 9" xfId="43353" xr:uid="{00000000-0005-0000-0000-00005AA90000}"/>
    <cellStyle name="Normal 96" xfId="43354" xr:uid="{00000000-0005-0000-0000-00005BA90000}"/>
    <cellStyle name="Normal 96 10" xfId="43355" xr:uid="{00000000-0005-0000-0000-00005CA90000}"/>
    <cellStyle name="Normal 96 2" xfId="43356" xr:uid="{00000000-0005-0000-0000-00005DA90000}"/>
    <cellStyle name="Normal 96 2 2" xfId="43357" xr:uid="{00000000-0005-0000-0000-00005EA90000}"/>
    <cellStyle name="Normal 96 2 2 2" xfId="43358" xr:uid="{00000000-0005-0000-0000-00005FA90000}"/>
    <cellStyle name="Normal 96 2 3" xfId="43359" xr:uid="{00000000-0005-0000-0000-000060A90000}"/>
    <cellStyle name="Normal 96 2 4" xfId="43360" xr:uid="{00000000-0005-0000-0000-000061A90000}"/>
    <cellStyle name="Normal 96 2 5" xfId="43361" xr:uid="{00000000-0005-0000-0000-000062A90000}"/>
    <cellStyle name="Normal 96 2 6" xfId="43362" xr:uid="{00000000-0005-0000-0000-000063A90000}"/>
    <cellStyle name="Normal 96 3" xfId="43363" xr:uid="{00000000-0005-0000-0000-000064A90000}"/>
    <cellStyle name="Normal 96 3 2" xfId="43364" xr:uid="{00000000-0005-0000-0000-000065A90000}"/>
    <cellStyle name="Normal 96 3 2 2" xfId="43365" xr:uid="{00000000-0005-0000-0000-000066A90000}"/>
    <cellStyle name="Normal 96 3 3" xfId="43366" xr:uid="{00000000-0005-0000-0000-000067A90000}"/>
    <cellStyle name="Normal 96 3 4" xfId="43367" xr:uid="{00000000-0005-0000-0000-000068A90000}"/>
    <cellStyle name="Normal 96 3 5" xfId="43368" xr:uid="{00000000-0005-0000-0000-000069A90000}"/>
    <cellStyle name="Normal 96 3 6" xfId="43369" xr:uid="{00000000-0005-0000-0000-00006AA90000}"/>
    <cellStyle name="Normal 96 4" xfId="43370" xr:uid="{00000000-0005-0000-0000-00006BA90000}"/>
    <cellStyle name="Normal 96 4 2" xfId="43371" xr:uid="{00000000-0005-0000-0000-00006CA90000}"/>
    <cellStyle name="Normal 96 4 2 2" xfId="43372" xr:uid="{00000000-0005-0000-0000-00006DA90000}"/>
    <cellStyle name="Normal 96 4 3" xfId="43373" xr:uid="{00000000-0005-0000-0000-00006EA90000}"/>
    <cellStyle name="Normal 96 4 4" xfId="43374" xr:uid="{00000000-0005-0000-0000-00006FA90000}"/>
    <cellStyle name="Normal 96 4 5" xfId="43375" xr:uid="{00000000-0005-0000-0000-000070A90000}"/>
    <cellStyle name="Normal 96 4 6" xfId="43376" xr:uid="{00000000-0005-0000-0000-000071A90000}"/>
    <cellStyle name="Normal 96 5" xfId="43377" xr:uid="{00000000-0005-0000-0000-000072A90000}"/>
    <cellStyle name="Normal 96 5 2" xfId="43378" xr:uid="{00000000-0005-0000-0000-000073A90000}"/>
    <cellStyle name="Normal 96 5 2 2" xfId="43379" xr:uid="{00000000-0005-0000-0000-000074A90000}"/>
    <cellStyle name="Normal 96 5 3" xfId="43380" xr:uid="{00000000-0005-0000-0000-000075A90000}"/>
    <cellStyle name="Normal 96 5 4" xfId="43381" xr:uid="{00000000-0005-0000-0000-000076A90000}"/>
    <cellStyle name="Normal 96 5 5" xfId="43382" xr:uid="{00000000-0005-0000-0000-000077A90000}"/>
    <cellStyle name="Normal 96 5 6" xfId="43383" xr:uid="{00000000-0005-0000-0000-000078A90000}"/>
    <cellStyle name="Normal 96 6" xfId="43384" xr:uid="{00000000-0005-0000-0000-000079A90000}"/>
    <cellStyle name="Normal 96 6 2" xfId="43385" xr:uid="{00000000-0005-0000-0000-00007AA90000}"/>
    <cellStyle name="Normal 96 7" xfId="43386" xr:uid="{00000000-0005-0000-0000-00007BA90000}"/>
    <cellStyle name="Normal 96 8" xfId="43387" xr:uid="{00000000-0005-0000-0000-00007CA90000}"/>
    <cellStyle name="Normal 96 9" xfId="43388" xr:uid="{00000000-0005-0000-0000-00007DA90000}"/>
    <cellStyle name="Normal 97" xfId="43389" xr:uid="{00000000-0005-0000-0000-00007EA90000}"/>
    <cellStyle name="Normal 97 10" xfId="43390" xr:uid="{00000000-0005-0000-0000-00007FA90000}"/>
    <cellStyle name="Normal 97 2" xfId="43391" xr:uid="{00000000-0005-0000-0000-000080A90000}"/>
    <cellStyle name="Normal 97 2 2" xfId="43392" xr:uid="{00000000-0005-0000-0000-000081A90000}"/>
    <cellStyle name="Normal 97 2 2 2" xfId="43393" xr:uid="{00000000-0005-0000-0000-000082A90000}"/>
    <cellStyle name="Normal 97 2 3" xfId="43394" xr:uid="{00000000-0005-0000-0000-000083A90000}"/>
    <cellStyle name="Normal 97 2 4" xfId="43395" xr:uid="{00000000-0005-0000-0000-000084A90000}"/>
    <cellStyle name="Normal 97 2 5" xfId="43396" xr:uid="{00000000-0005-0000-0000-000085A90000}"/>
    <cellStyle name="Normal 97 2 6" xfId="43397" xr:uid="{00000000-0005-0000-0000-000086A90000}"/>
    <cellStyle name="Normal 97 3" xfId="43398" xr:uid="{00000000-0005-0000-0000-000087A90000}"/>
    <cellStyle name="Normal 97 3 2" xfId="43399" xr:uid="{00000000-0005-0000-0000-000088A90000}"/>
    <cellStyle name="Normal 97 3 2 2" xfId="43400" xr:uid="{00000000-0005-0000-0000-000089A90000}"/>
    <cellStyle name="Normal 97 3 3" xfId="43401" xr:uid="{00000000-0005-0000-0000-00008AA90000}"/>
    <cellStyle name="Normal 97 3 4" xfId="43402" xr:uid="{00000000-0005-0000-0000-00008BA90000}"/>
    <cellStyle name="Normal 97 3 5" xfId="43403" xr:uid="{00000000-0005-0000-0000-00008CA90000}"/>
    <cellStyle name="Normal 97 3 6" xfId="43404" xr:uid="{00000000-0005-0000-0000-00008DA90000}"/>
    <cellStyle name="Normal 97 4" xfId="43405" xr:uid="{00000000-0005-0000-0000-00008EA90000}"/>
    <cellStyle name="Normal 97 4 2" xfId="43406" xr:uid="{00000000-0005-0000-0000-00008FA90000}"/>
    <cellStyle name="Normal 97 4 2 2" xfId="43407" xr:uid="{00000000-0005-0000-0000-000090A90000}"/>
    <cellStyle name="Normal 97 4 3" xfId="43408" xr:uid="{00000000-0005-0000-0000-000091A90000}"/>
    <cellStyle name="Normal 97 4 4" xfId="43409" xr:uid="{00000000-0005-0000-0000-000092A90000}"/>
    <cellStyle name="Normal 97 4 5" xfId="43410" xr:uid="{00000000-0005-0000-0000-000093A90000}"/>
    <cellStyle name="Normal 97 4 6" xfId="43411" xr:uid="{00000000-0005-0000-0000-000094A90000}"/>
    <cellStyle name="Normal 97 5" xfId="43412" xr:uid="{00000000-0005-0000-0000-000095A90000}"/>
    <cellStyle name="Normal 97 5 2" xfId="43413" xr:uid="{00000000-0005-0000-0000-000096A90000}"/>
    <cellStyle name="Normal 97 5 2 2" xfId="43414" xr:uid="{00000000-0005-0000-0000-000097A90000}"/>
    <cellStyle name="Normal 97 5 3" xfId="43415" xr:uid="{00000000-0005-0000-0000-000098A90000}"/>
    <cellStyle name="Normal 97 5 4" xfId="43416" xr:uid="{00000000-0005-0000-0000-000099A90000}"/>
    <cellStyle name="Normal 97 5 5" xfId="43417" xr:uid="{00000000-0005-0000-0000-00009AA90000}"/>
    <cellStyle name="Normal 97 5 6" xfId="43418" xr:uid="{00000000-0005-0000-0000-00009BA90000}"/>
    <cellStyle name="Normal 97 6" xfId="43419" xr:uid="{00000000-0005-0000-0000-00009CA90000}"/>
    <cellStyle name="Normal 97 6 2" xfId="43420" xr:uid="{00000000-0005-0000-0000-00009DA90000}"/>
    <cellStyle name="Normal 97 7" xfId="43421" xr:uid="{00000000-0005-0000-0000-00009EA90000}"/>
    <cellStyle name="Normal 97 8" xfId="43422" xr:uid="{00000000-0005-0000-0000-00009FA90000}"/>
    <cellStyle name="Normal 97 9" xfId="43423" xr:uid="{00000000-0005-0000-0000-0000A0A90000}"/>
    <cellStyle name="Normal 98" xfId="43424" xr:uid="{00000000-0005-0000-0000-0000A1A90000}"/>
    <cellStyle name="Normal 98 10" xfId="43425" xr:uid="{00000000-0005-0000-0000-0000A2A90000}"/>
    <cellStyle name="Normal 98 2" xfId="43426" xr:uid="{00000000-0005-0000-0000-0000A3A90000}"/>
    <cellStyle name="Normal 98 2 2" xfId="43427" xr:uid="{00000000-0005-0000-0000-0000A4A90000}"/>
    <cellStyle name="Normal 98 2 2 2" xfId="43428" xr:uid="{00000000-0005-0000-0000-0000A5A90000}"/>
    <cellStyle name="Normal 98 2 3" xfId="43429" xr:uid="{00000000-0005-0000-0000-0000A6A90000}"/>
    <cellStyle name="Normal 98 2 4" xfId="43430" xr:uid="{00000000-0005-0000-0000-0000A7A90000}"/>
    <cellStyle name="Normal 98 2 5" xfId="43431" xr:uid="{00000000-0005-0000-0000-0000A8A90000}"/>
    <cellStyle name="Normal 98 2 6" xfId="43432" xr:uid="{00000000-0005-0000-0000-0000A9A90000}"/>
    <cellStyle name="Normal 98 3" xfId="43433" xr:uid="{00000000-0005-0000-0000-0000AAA90000}"/>
    <cellStyle name="Normal 98 3 2" xfId="43434" xr:uid="{00000000-0005-0000-0000-0000ABA90000}"/>
    <cellStyle name="Normal 98 3 2 2" xfId="43435" xr:uid="{00000000-0005-0000-0000-0000ACA90000}"/>
    <cellStyle name="Normal 98 3 3" xfId="43436" xr:uid="{00000000-0005-0000-0000-0000ADA90000}"/>
    <cellStyle name="Normal 98 3 4" xfId="43437" xr:uid="{00000000-0005-0000-0000-0000AEA90000}"/>
    <cellStyle name="Normal 98 3 5" xfId="43438" xr:uid="{00000000-0005-0000-0000-0000AFA90000}"/>
    <cellStyle name="Normal 98 3 6" xfId="43439" xr:uid="{00000000-0005-0000-0000-0000B0A90000}"/>
    <cellStyle name="Normal 98 4" xfId="43440" xr:uid="{00000000-0005-0000-0000-0000B1A90000}"/>
    <cellStyle name="Normal 98 4 2" xfId="43441" xr:uid="{00000000-0005-0000-0000-0000B2A90000}"/>
    <cellStyle name="Normal 98 4 2 2" xfId="43442" xr:uid="{00000000-0005-0000-0000-0000B3A90000}"/>
    <cellStyle name="Normal 98 4 3" xfId="43443" xr:uid="{00000000-0005-0000-0000-0000B4A90000}"/>
    <cellStyle name="Normal 98 4 4" xfId="43444" xr:uid="{00000000-0005-0000-0000-0000B5A90000}"/>
    <cellStyle name="Normal 98 4 5" xfId="43445" xr:uid="{00000000-0005-0000-0000-0000B6A90000}"/>
    <cellStyle name="Normal 98 4 6" xfId="43446" xr:uid="{00000000-0005-0000-0000-0000B7A90000}"/>
    <cellStyle name="Normal 98 5" xfId="43447" xr:uid="{00000000-0005-0000-0000-0000B8A90000}"/>
    <cellStyle name="Normal 98 5 2" xfId="43448" xr:uid="{00000000-0005-0000-0000-0000B9A90000}"/>
    <cellStyle name="Normal 98 5 2 2" xfId="43449" xr:uid="{00000000-0005-0000-0000-0000BAA90000}"/>
    <cellStyle name="Normal 98 5 3" xfId="43450" xr:uid="{00000000-0005-0000-0000-0000BBA90000}"/>
    <cellStyle name="Normal 98 5 4" xfId="43451" xr:uid="{00000000-0005-0000-0000-0000BCA90000}"/>
    <cellStyle name="Normal 98 5 5" xfId="43452" xr:uid="{00000000-0005-0000-0000-0000BDA90000}"/>
    <cellStyle name="Normal 98 5 6" xfId="43453" xr:uid="{00000000-0005-0000-0000-0000BEA90000}"/>
    <cellStyle name="Normal 98 6" xfId="43454" xr:uid="{00000000-0005-0000-0000-0000BFA90000}"/>
    <cellStyle name="Normal 98 6 2" xfId="43455" xr:uid="{00000000-0005-0000-0000-0000C0A90000}"/>
    <cellStyle name="Normal 98 7" xfId="43456" xr:uid="{00000000-0005-0000-0000-0000C1A90000}"/>
    <cellStyle name="Normal 98 8" xfId="43457" xr:uid="{00000000-0005-0000-0000-0000C2A90000}"/>
    <cellStyle name="Normal 98 9" xfId="43458" xr:uid="{00000000-0005-0000-0000-0000C3A90000}"/>
    <cellStyle name="Normal 99" xfId="43459" xr:uid="{00000000-0005-0000-0000-0000C4A90000}"/>
    <cellStyle name="Normal 99 10" xfId="43460" xr:uid="{00000000-0005-0000-0000-0000C5A90000}"/>
    <cellStyle name="Normal 99 2" xfId="43461" xr:uid="{00000000-0005-0000-0000-0000C6A90000}"/>
    <cellStyle name="Normal 99 2 2" xfId="43462" xr:uid="{00000000-0005-0000-0000-0000C7A90000}"/>
    <cellStyle name="Normal 99 2 2 2" xfId="43463" xr:uid="{00000000-0005-0000-0000-0000C8A90000}"/>
    <cellStyle name="Normal 99 2 3" xfId="43464" xr:uid="{00000000-0005-0000-0000-0000C9A90000}"/>
    <cellStyle name="Normal 99 2 4" xfId="43465" xr:uid="{00000000-0005-0000-0000-0000CAA90000}"/>
    <cellStyle name="Normal 99 2 5" xfId="43466" xr:uid="{00000000-0005-0000-0000-0000CBA90000}"/>
    <cellStyle name="Normal 99 2 6" xfId="43467" xr:uid="{00000000-0005-0000-0000-0000CCA90000}"/>
    <cellStyle name="Normal 99 3" xfId="43468" xr:uid="{00000000-0005-0000-0000-0000CDA90000}"/>
    <cellStyle name="Normal 99 3 2" xfId="43469" xr:uid="{00000000-0005-0000-0000-0000CEA90000}"/>
    <cellStyle name="Normal 99 3 2 2" xfId="43470" xr:uid="{00000000-0005-0000-0000-0000CFA90000}"/>
    <cellStyle name="Normal 99 3 3" xfId="43471" xr:uid="{00000000-0005-0000-0000-0000D0A90000}"/>
    <cellStyle name="Normal 99 3 4" xfId="43472" xr:uid="{00000000-0005-0000-0000-0000D1A90000}"/>
    <cellStyle name="Normal 99 3 5" xfId="43473" xr:uid="{00000000-0005-0000-0000-0000D2A90000}"/>
    <cellStyle name="Normal 99 3 6" xfId="43474" xr:uid="{00000000-0005-0000-0000-0000D3A90000}"/>
    <cellStyle name="Normal 99 4" xfId="43475" xr:uid="{00000000-0005-0000-0000-0000D4A90000}"/>
    <cellStyle name="Normal 99 4 2" xfId="43476" xr:uid="{00000000-0005-0000-0000-0000D5A90000}"/>
    <cellStyle name="Normal 99 4 2 2" xfId="43477" xr:uid="{00000000-0005-0000-0000-0000D6A90000}"/>
    <cellStyle name="Normal 99 4 3" xfId="43478" xr:uid="{00000000-0005-0000-0000-0000D7A90000}"/>
    <cellStyle name="Normal 99 4 4" xfId="43479" xr:uid="{00000000-0005-0000-0000-0000D8A90000}"/>
    <cellStyle name="Normal 99 4 5" xfId="43480" xr:uid="{00000000-0005-0000-0000-0000D9A90000}"/>
    <cellStyle name="Normal 99 4 6" xfId="43481" xr:uid="{00000000-0005-0000-0000-0000DAA90000}"/>
    <cellStyle name="Normal 99 5" xfId="43482" xr:uid="{00000000-0005-0000-0000-0000DBA90000}"/>
    <cellStyle name="Normal 99 5 2" xfId="43483" xr:uid="{00000000-0005-0000-0000-0000DCA90000}"/>
    <cellStyle name="Normal 99 5 2 2" xfId="43484" xr:uid="{00000000-0005-0000-0000-0000DDA90000}"/>
    <cellStyle name="Normal 99 5 3" xfId="43485" xr:uid="{00000000-0005-0000-0000-0000DEA90000}"/>
    <cellStyle name="Normal 99 5 4" xfId="43486" xr:uid="{00000000-0005-0000-0000-0000DFA90000}"/>
    <cellStyle name="Normal 99 5 5" xfId="43487" xr:uid="{00000000-0005-0000-0000-0000E0A90000}"/>
    <cellStyle name="Normal 99 5 6" xfId="43488" xr:uid="{00000000-0005-0000-0000-0000E1A90000}"/>
    <cellStyle name="Normal 99 6" xfId="43489" xr:uid="{00000000-0005-0000-0000-0000E2A90000}"/>
    <cellStyle name="Normal 99 6 2" xfId="43490" xr:uid="{00000000-0005-0000-0000-0000E3A90000}"/>
    <cellStyle name="Normal 99 7" xfId="43491" xr:uid="{00000000-0005-0000-0000-0000E4A90000}"/>
    <cellStyle name="Normal 99 8" xfId="43492" xr:uid="{00000000-0005-0000-0000-0000E5A90000}"/>
    <cellStyle name="Normal 99 9" xfId="43493" xr:uid="{00000000-0005-0000-0000-0000E6A90000}"/>
    <cellStyle name="Note 10" xfId="43494" xr:uid="{00000000-0005-0000-0000-0000E7A90000}"/>
    <cellStyle name="Note 10 10" xfId="43495" xr:uid="{00000000-0005-0000-0000-0000E8A90000}"/>
    <cellStyle name="Note 10 10 2" xfId="43496" xr:uid="{00000000-0005-0000-0000-0000E9A90000}"/>
    <cellStyle name="Note 10 11" xfId="43497" xr:uid="{00000000-0005-0000-0000-0000EAA90000}"/>
    <cellStyle name="Note 10 11 2" xfId="43498" xr:uid="{00000000-0005-0000-0000-0000EBA90000}"/>
    <cellStyle name="Note 10 12" xfId="43499" xr:uid="{00000000-0005-0000-0000-0000ECA90000}"/>
    <cellStyle name="Note 10 2" xfId="43500" xr:uid="{00000000-0005-0000-0000-0000EDA90000}"/>
    <cellStyle name="Note 10 2 10" xfId="43501" xr:uid="{00000000-0005-0000-0000-0000EEA90000}"/>
    <cellStyle name="Note 10 2 11" xfId="43502" xr:uid="{00000000-0005-0000-0000-0000EFA90000}"/>
    <cellStyle name="Note 10 2 2" xfId="43503" xr:uid="{00000000-0005-0000-0000-0000F0A90000}"/>
    <cellStyle name="Note 10 2 2 2" xfId="43504" xr:uid="{00000000-0005-0000-0000-0000F1A90000}"/>
    <cellStyle name="Note 10 2 2 2 2" xfId="43505" xr:uid="{00000000-0005-0000-0000-0000F2A90000}"/>
    <cellStyle name="Note 10 2 2 3" xfId="43506" xr:uid="{00000000-0005-0000-0000-0000F3A90000}"/>
    <cellStyle name="Note 10 2 2 4" xfId="43507" xr:uid="{00000000-0005-0000-0000-0000F4A90000}"/>
    <cellStyle name="Note 10 2 3" xfId="43508" xr:uid="{00000000-0005-0000-0000-0000F5A90000}"/>
    <cellStyle name="Note 10 2 3 2" xfId="43509" xr:uid="{00000000-0005-0000-0000-0000F6A90000}"/>
    <cellStyle name="Note 10 2 4" xfId="43510" xr:uid="{00000000-0005-0000-0000-0000F7A90000}"/>
    <cellStyle name="Note 10 2 4 2" xfId="43511" xr:uid="{00000000-0005-0000-0000-0000F8A90000}"/>
    <cellStyle name="Note 10 2 5" xfId="43512" xr:uid="{00000000-0005-0000-0000-0000F9A90000}"/>
    <cellStyle name="Note 10 2 5 2" xfId="43513" xr:uid="{00000000-0005-0000-0000-0000FAA90000}"/>
    <cellStyle name="Note 10 2 6" xfId="43514" xr:uid="{00000000-0005-0000-0000-0000FBA90000}"/>
    <cellStyle name="Note 10 2 6 2" xfId="43515" xr:uid="{00000000-0005-0000-0000-0000FCA90000}"/>
    <cellStyle name="Note 10 2 7" xfId="43516" xr:uid="{00000000-0005-0000-0000-0000FDA90000}"/>
    <cellStyle name="Note 10 2 8" xfId="43517" xr:uid="{00000000-0005-0000-0000-0000FEA90000}"/>
    <cellStyle name="Note 10 2 9" xfId="43518" xr:uid="{00000000-0005-0000-0000-0000FFA90000}"/>
    <cellStyle name="Note 10 3" xfId="43519" xr:uid="{00000000-0005-0000-0000-000000AA0000}"/>
    <cellStyle name="Note 10 3 2" xfId="43520" xr:uid="{00000000-0005-0000-0000-000001AA0000}"/>
    <cellStyle name="Note 10 3 3" xfId="43521" xr:uid="{00000000-0005-0000-0000-000002AA0000}"/>
    <cellStyle name="Note 10 3 4" xfId="43522" xr:uid="{00000000-0005-0000-0000-000003AA0000}"/>
    <cellStyle name="Note 10 4" xfId="43523" xr:uid="{00000000-0005-0000-0000-000004AA0000}"/>
    <cellStyle name="Note 10 4 2" xfId="43524" xr:uid="{00000000-0005-0000-0000-000005AA0000}"/>
    <cellStyle name="Note 10 4 3" xfId="43525" xr:uid="{00000000-0005-0000-0000-000006AA0000}"/>
    <cellStyle name="Note 10 4 4" xfId="43526" xr:uid="{00000000-0005-0000-0000-000007AA0000}"/>
    <cellStyle name="Note 10 5" xfId="43527" xr:uid="{00000000-0005-0000-0000-000008AA0000}"/>
    <cellStyle name="Note 10 5 2" xfId="43528" xr:uid="{00000000-0005-0000-0000-000009AA0000}"/>
    <cellStyle name="Note 10 6" xfId="43529" xr:uid="{00000000-0005-0000-0000-00000AAA0000}"/>
    <cellStyle name="Note 10 6 2" xfId="43530" xr:uid="{00000000-0005-0000-0000-00000BAA0000}"/>
    <cellStyle name="Note 10 7" xfId="43531" xr:uid="{00000000-0005-0000-0000-00000CAA0000}"/>
    <cellStyle name="Note 10 7 2" xfId="43532" xr:uid="{00000000-0005-0000-0000-00000DAA0000}"/>
    <cellStyle name="Note 10 8" xfId="43533" xr:uid="{00000000-0005-0000-0000-00000EAA0000}"/>
    <cellStyle name="Note 10 8 2" xfId="43534" xr:uid="{00000000-0005-0000-0000-00000FAA0000}"/>
    <cellStyle name="Note 10 9" xfId="43535" xr:uid="{00000000-0005-0000-0000-000010AA0000}"/>
    <cellStyle name="Note 10 9 2" xfId="43536" xr:uid="{00000000-0005-0000-0000-000011AA0000}"/>
    <cellStyle name="Note 100" xfId="43537" xr:uid="{00000000-0005-0000-0000-000012AA0000}"/>
    <cellStyle name="Note 101" xfId="43538" xr:uid="{00000000-0005-0000-0000-000013AA0000}"/>
    <cellStyle name="Note 102" xfId="43539" xr:uid="{00000000-0005-0000-0000-000014AA0000}"/>
    <cellStyle name="Note 103" xfId="43540" xr:uid="{00000000-0005-0000-0000-000015AA0000}"/>
    <cellStyle name="Note 104" xfId="43541" xr:uid="{00000000-0005-0000-0000-000016AA0000}"/>
    <cellStyle name="Note 105" xfId="43542" xr:uid="{00000000-0005-0000-0000-000017AA0000}"/>
    <cellStyle name="Note 106" xfId="43543" xr:uid="{00000000-0005-0000-0000-000018AA0000}"/>
    <cellStyle name="Note 107" xfId="43544" xr:uid="{00000000-0005-0000-0000-000019AA0000}"/>
    <cellStyle name="Note 108" xfId="43545" xr:uid="{00000000-0005-0000-0000-00001AAA0000}"/>
    <cellStyle name="Note 109" xfId="43546" xr:uid="{00000000-0005-0000-0000-00001BAA0000}"/>
    <cellStyle name="Note 11" xfId="43547" xr:uid="{00000000-0005-0000-0000-00001CAA0000}"/>
    <cellStyle name="Note 11 10" xfId="43548" xr:uid="{00000000-0005-0000-0000-00001DAA0000}"/>
    <cellStyle name="Note 11 11" xfId="43549" xr:uid="{00000000-0005-0000-0000-00001EAA0000}"/>
    <cellStyle name="Note 11 2" xfId="43550" xr:uid="{00000000-0005-0000-0000-00001FAA0000}"/>
    <cellStyle name="Note 11 2 10" xfId="43551" xr:uid="{00000000-0005-0000-0000-000020AA0000}"/>
    <cellStyle name="Note 11 2 11" xfId="43552" xr:uid="{00000000-0005-0000-0000-000021AA0000}"/>
    <cellStyle name="Note 11 2 2" xfId="43553" xr:uid="{00000000-0005-0000-0000-000022AA0000}"/>
    <cellStyle name="Note 11 2 3" xfId="43554" xr:uid="{00000000-0005-0000-0000-000023AA0000}"/>
    <cellStyle name="Note 11 2 4" xfId="43555" xr:uid="{00000000-0005-0000-0000-000024AA0000}"/>
    <cellStyle name="Note 11 2 5" xfId="43556" xr:uid="{00000000-0005-0000-0000-000025AA0000}"/>
    <cellStyle name="Note 11 2 6" xfId="43557" xr:uid="{00000000-0005-0000-0000-000026AA0000}"/>
    <cellStyle name="Note 11 2 7" xfId="43558" xr:uid="{00000000-0005-0000-0000-000027AA0000}"/>
    <cellStyle name="Note 11 2 8" xfId="43559" xr:uid="{00000000-0005-0000-0000-000028AA0000}"/>
    <cellStyle name="Note 11 2 9" xfId="43560" xr:uid="{00000000-0005-0000-0000-000029AA0000}"/>
    <cellStyle name="Note 11 3" xfId="43561" xr:uid="{00000000-0005-0000-0000-00002AAA0000}"/>
    <cellStyle name="Note 11 3 2" xfId="43562" xr:uid="{00000000-0005-0000-0000-00002BAA0000}"/>
    <cellStyle name="Note 11 3 2 2" xfId="43563" xr:uid="{00000000-0005-0000-0000-00002CAA0000}"/>
    <cellStyle name="Note 11 3 2 2 2" xfId="43564" xr:uid="{00000000-0005-0000-0000-00002DAA0000}"/>
    <cellStyle name="Note 11 4" xfId="43565" xr:uid="{00000000-0005-0000-0000-00002EAA0000}"/>
    <cellStyle name="Note 11 4 2" xfId="43566" xr:uid="{00000000-0005-0000-0000-00002FAA0000}"/>
    <cellStyle name="Note 11 5" xfId="43567" xr:uid="{00000000-0005-0000-0000-000030AA0000}"/>
    <cellStyle name="Note 11 5 2" xfId="43568" xr:uid="{00000000-0005-0000-0000-000031AA0000}"/>
    <cellStyle name="Note 11 6" xfId="43569" xr:uid="{00000000-0005-0000-0000-000032AA0000}"/>
    <cellStyle name="Note 11 6 2" xfId="43570" xr:uid="{00000000-0005-0000-0000-000033AA0000}"/>
    <cellStyle name="Note 11 7" xfId="43571" xr:uid="{00000000-0005-0000-0000-000034AA0000}"/>
    <cellStyle name="Note 11 7 2" xfId="43572" xr:uid="{00000000-0005-0000-0000-000035AA0000}"/>
    <cellStyle name="Note 11 8" xfId="43573" xr:uid="{00000000-0005-0000-0000-000036AA0000}"/>
    <cellStyle name="Note 11 8 2" xfId="43574" xr:uid="{00000000-0005-0000-0000-000037AA0000}"/>
    <cellStyle name="Note 11 9" xfId="43575" xr:uid="{00000000-0005-0000-0000-000038AA0000}"/>
    <cellStyle name="Note 110" xfId="43576" xr:uid="{00000000-0005-0000-0000-000039AA0000}"/>
    <cellStyle name="Note 111" xfId="43577" xr:uid="{00000000-0005-0000-0000-00003AAA0000}"/>
    <cellStyle name="Note 112" xfId="43578" xr:uid="{00000000-0005-0000-0000-00003BAA0000}"/>
    <cellStyle name="Note 113" xfId="43579" xr:uid="{00000000-0005-0000-0000-00003CAA0000}"/>
    <cellStyle name="Note 114" xfId="43580" xr:uid="{00000000-0005-0000-0000-00003DAA0000}"/>
    <cellStyle name="Note 115" xfId="43581" xr:uid="{00000000-0005-0000-0000-00003EAA0000}"/>
    <cellStyle name="Note 116" xfId="43582" xr:uid="{00000000-0005-0000-0000-00003FAA0000}"/>
    <cellStyle name="Note 117" xfId="43583" xr:uid="{00000000-0005-0000-0000-000040AA0000}"/>
    <cellStyle name="Note 118" xfId="43584" xr:uid="{00000000-0005-0000-0000-000041AA0000}"/>
    <cellStyle name="Note 119" xfId="43585" xr:uid="{00000000-0005-0000-0000-000042AA0000}"/>
    <cellStyle name="Note 12" xfId="43586" xr:uid="{00000000-0005-0000-0000-000043AA0000}"/>
    <cellStyle name="Note 12 10" xfId="43587" xr:uid="{00000000-0005-0000-0000-000044AA0000}"/>
    <cellStyle name="Note 12 11" xfId="43588" xr:uid="{00000000-0005-0000-0000-000045AA0000}"/>
    <cellStyle name="Note 12 12" xfId="43589" xr:uid="{00000000-0005-0000-0000-000046AA0000}"/>
    <cellStyle name="Note 12 2" xfId="43590" xr:uid="{00000000-0005-0000-0000-000047AA0000}"/>
    <cellStyle name="Note 12 2 10" xfId="43591" xr:uid="{00000000-0005-0000-0000-000048AA0000}"/>
    <cellStyle name="Note 12 2 11" xfId="43592" xr:uid="{00000000-0005-0000-0000-000049AA0000}"/>
    <cellStyle name="Note 12 2 2" xfId="43593" xr:uid="{00000000-0005-0000-0000-00004AAA0000}"/>
    <cellStyle name="Note 12 2 2 2" xfId="43594" xr:uid="{00000000-0005-0000-0000-00004BAA0000}"/>
    <cellStyle name="Note 12 2 2 2 2" xfId="43595" xr:uid="{00000000-0005-0000-0000-00004CAA0000}"/>
    <cellStyle name="Note 12 2 2 3" xfId="43596" xr:uid="{00000000-0005-0000-0000-00004DAA0000}"/>
    <cellStyle name="Note 12 2 3" xfId="43597" xr:uid="{00000000-0005-0000-0000-00004EAA0000}"/>
    <cellStyle name="Note 12 2 3 2" xfId="43598" xr:uid="{00000000-0005-0000-0000-00004FAA0000}"/>
    <cellStyle name="Note 12 2 4" xfId="43599" xr:uid="{00000000-0005-0000-0000-000050AA0000}"/>
    <cellStyle name="Note 12 2 5" xfId="43600" xr:uid="{00000000-0005-0000-0000-000051AA0000}"/>
    <cellStyle name="Note 12 2 6" xfId="43601" xr:uid="{00000000-0005-0000-0000-000052AA0000}"/>
    <cellStyle name="Note 12 2 7" xfId="43602" xr:uid="{00000000-0005-0000-0000-000053AA0000}"/>
    <cellStyle name="Note 12 2 8" xfId="43603" xr:uid="{00000000-0005-0000-0000-000054AA0000}"/>
    <cellStyle name="Note 12 2 9" xfId="43604" xr:uid="{00000000-0005-0000-0000-000055AA0000}"/>
    <cellStyle name="Note 12 3" xfId="43605" xr:uid="{00000000-0005-0000-0000-000056AA0000}"/>
    <cellStyle name="Note 12 3 2" xfId="43606" xr:uid="{00000000-0005-0000-0000-000057AA0000}"/>
    <cellStyle name="Note 12 3 2 2" xfId="43607" xr:uid="{00000000-0005-0000-0000-000058AA0000}"/>
    <cellStyle name="Note 12 3 3" xfId="43608" xr:uid="{00000000-0005-0000-0000-000059AA0000}"/>
    <cellStyle name="Note 12 4" xfId="43609" xr:uid="{00000000-0005-0000-0000-00005AAA0000}"/>
    <cellStyle name="Note 12 4 2" xfId="43610" xr:uid="{00000000-0005-0000-0000-00005BAA0000}"/>
    <cellStyle name="Note 12 5" xfId="43611" xr:uid="{00000000-0005-0000-0000-00005CAA0000}"/>
    <cellStyle name="Note 12 6" xfId="43612" xr:uid="{00000000-0005-0000-0000-00005DAA0000}"/>
    <cellStyle name="Note 12 7" xfId="43613" xr:uid="{00000000-0005-0000-0000-00005EAA0000}"/>
    <cellStyle name="Note 12 8" xfId="43614" xr:uid="{00000000-0005-0000-0000-00005FAA0000}"/>
    <cellStyle name="Note 12 9" xfId="43615" xr:uid="{00000000-0005-0000-0000-000060AA0000}"/>
    <cellStyle name="Note 120" xfId="43616" xr:uid="{00000000-0005-0000-0000-000061AA0000}"/>
    <cellStyle name="Note 13" xfId="43617" xr:uid="{00000000-0005-0000-0000-000062AA0000}"/>
    <cellStyle name="Note 13 10" xfId="43618" xr:uid="{00000000-0005-0000-0000-000063AA0000}"/>
    <cellStyle name="Note 13 11" xfId="43619" xr:uid="{00000000-0005-0000-0000-000064AA0000}"/>
    <cellStyle name="Note 13 2" xfId="43620" xr:uid="{00000000-0005-0000-0000-000065AA0000}"/>
    <cellStyle name="Note 13 2 2" xfId="43621" xr:uid="{00000000-0005-0000-0000-000066AA0000}"/>
    <cellStyle name="Note 13 2 2 2" xfId="43622" xr:uid="{00000000-0005-0000-0000-000067AA0000}"/>
    <cellStyle name="Note 13 2 2 2 2" xfId="43623" xr:uid="{00000000-0005-0000-0000-000068AA0000}"/>
    <cellStyle name="Note 13 2 3" xfId="43624" xr:uid="{00000000-0005-0000-0000-000069AA0000}"/>
    <cellStyle name="Note 13 2 4" xfId="43625" xr:uid="{00000000-0005-0000-0000-00006AAA0000}"/>
    <cellStyle name="Note 13 3" xfId="43626" xr:uid="{00000000-0005-0000-0000-00006BAA0000}"/>
    <cellStyle name="Note 13 3 2" xfId="43627" xr:uid="{00000000-0005-0000-0000-00006CAA0000}"/>
    <cellStyle name="Note 13 3 2 2" xfId="43628" xr:uid="{00000000-0005-0000-0000-00006DAA0000}"/>
    <cellStyle name="Note 13 3 3" xfId="43629" xr:uid="{00000000-0005-0000-0000-00006EAA0000}"/>
    <cellStyle name="Note 13 4" xfId="43630" xr:uid="{00000000-0005-0000-0000-00006FAA0000}"/>
    <cellStyle name="Note 13 4 2" xfId="43631" xr:uid="{00000000-0005-0000-0000-000070AA0000}"/>
    <cellStyle name="Note 13 5" xfId="43632" xr:uid="{00000000-0005-0000-0000-000071AA0000}"/>
    <cellStyle name="Note 13 6" xfId="43633" xr:uid="{00000000-0005-0000-0000-000072AA0000}"/>
    <cellStyle name="Note 13 7" xfId="43634" xr:uid="{00000000-0005-0000-0000-000073AA0000}"/>
    <cellStyle name="Note 13 8" xfId="43635" xr:uid="{00000000-0005-0000-0000-000074AA0000}"/>
    <cellStyle name="Note 13 9" xfId="43636" xr:uid="{00000000-0005-0000-0000-000075AA0000}"/>
    <cellStyle name="Note 14" xfId="43637" xr:uid="{00000000-0005-0000-0000-000076AA0000}"/>
    <cellStyle name="Note 14 2" xfId="43638" xr:uid="{00000000-0005-0000-0000-000077AA0000}"/>
    <cellStyle name="Note 14 2 2" xfId="43639" xr:uid="{00000000-0005-0000-0000-000078AA0000}"/>
    <cellStyle name="Note 14 2 2 2" xfId="43640" xr:uid="{00000000-0005-0000-0000-000079AA0000}"/>
    <cellStyle name="Note 14 2 2 2 2" xfId="43641" xr:uid="{00000000-0005-0000-0000-00007AAA0000}"/>
    <cellStyle name="Note 14 2 3" xfId="43642" xr:uid="{00000000-0005-0000-0000-00007BAA0000}"/>
    <cellStyle name="Note 14 3" xfId="43643" xr:uid="{00000000-0005-0000-0000-00007CAA0000}"/>
    <cellStyle name="Note 14 3 2" xfId="43644" xr:uid="{00000000-0005-0000-0000-00007DAA0000}"/>
    <cellStyle name="Note 14 3 2 2" xfId="43645" xr:uid="{00000000-0005-0000-0000-00007EAA0000}"/>
    <cellStyle name="Note 14 4" xfId="43646" xr:uid="{00000000-0005-0000-0000-00007FAA0000}"/>
    <cellStyle name="Note 14 5" xfId="43647" xr:uid="{00000000-0005-0000-0000-000080AA0000}"/>
    <cellStyle name="Note 15" xfId="43648" xr:uid="{00000000-0005-0000-0000-000081AA0000}"/>
    <cellStyle name="Note 15 2" xfId="43649" xr:uid="{00000000-0005-0000-0000-000082AA0000}"/>
    <cellStyle name="Note 15 2 2" xfId="43650" xr:uid="{00000000-0005-0000-0000-000083AA0000}"/>
    <cellStyle name="Note 15 2 2 2" xfId="43651" xr:uid="{00000000-0005-0000-0000-000084AA0000}"/>
    <cellStyle name="Note 15 2 2 2 2" xfId="43652" xr:uid="{00000000-0005-0000-0000-000085AA0000}"/>
    <cellStyle name="Note 15 2 3" xfId="43653" xr:uid="{00000000-0005-0000-0000-000086AA0000}"/>
    <cellStyle name="Note 15 3" xfId="43654" xr:uid="{00000000-0005-0000-0000-000087AA0000}"/>
    <cellStyle name="Note 15 3 2" xfId="43655" xr:uid="{00000000-0005-0000-0000-000088AA0000}"/>
    <cellStyle name="Note 15 3 2 2" xfId="43656" xr:uid="{00000000-0005-0000-0000-000089AA0000}"/>
    <cellStyle name="Note 15 4" xfId="43657" xr:uid="{00000000-0005-0000-0000-00008AAA0000}"/>
    <cellStyle name="Note 15 5" xfId="43658" xr:uid="{00000000-0005-0000-0000-00008BAA0000}"/>
    <cellStyle name="Note 16" xfId="43659" xr:uid="{00000000-0005-0000-0000-00008CAA0000}"/>
    <cellStyle name="Note 16 2" xfId="43660" xr:uid="{00000000-0005-0000-0000-00008DAA0000}"/>
    <cellStyle name="Note 16 2 2" xfId="43661" xr:uid="{00000000-0005-0000-0000-00008EAA0000}"/>
    <cellStyle name="Note 16 2 2 2" xfId="43662" xr:uid="{00000000-0005-0000-0000-00008FAA0000}"/>
    <cellStyle name="Note 16 2 2 2 2" xfId="43663" xr:uid="{00000000-0005-0000-0000-000090AA0000}"/>
    <cellStyle name="Note 16 2 3" xfId="43664" xr:uid="{00000000-0005-0000-0000-000091AA0000}"/>
    <cellStyle name="Note 16 3" xfId="43665" xr:uid="{00000000-0005-0000-0000-000092AA0000}"/>
    <cellStyle name="Note 16 3 2" xfId="43666" xr:uid="{00000000-0005-0000-0000-000093AA0000}"/>
    <cellStyle name="Note 16 3 2 2" xfId="43667" xr:uid="{00000000-0005-0000-0000-000094AA0000}"/>
    <cellStyle name="Note 16 4" xfId="43668" xr:uid="{00000000-0005-0000-0000-000095AA0000}"/>
    <cellStyle name="Note 16 5" xfId="43669" xr:uid="{00000000-0005-0000-0000-000096AA0000}"/>
    <cellStyle name="Note 17" xfId="43670" xr:uid="{00000000-0005-0000-0000-000097AA0000}"/>
    <cellStyle name="Note 17 2" xfId="43671" xr:uid="{00000000-0005-0000-0000-000098AA0000}"/>
    <cellStyle name="Note 17 2 2" xfId="43672" xr:uid="{00000000-0005-0000-0000-000099AA0000}"/>
    <cellStyle name="Note 17 2 2 2" xfId="43673" xr:uid="{00000000-0005-0000-0000-00009AAA0000}"/>
    <cellStyle name="Note 17 2 2 2 2" xfId="43674" xr:uid="{00000000-0005-0000-0000-00009BAA0000}"/>
    <cellStyle name="Note 17 2 3" xfId="43675" xr:uid="{00000000-0005-0000-0000-00009CAA0000}"/>
    <cellStyle name="Note 17 3" xfId="43676" xr:uid="{00000000-0005-0000-0000-00009DAA0000}"/>
    <cellStyle name="Note 17 3 2" xfId="43677" xr:uid="{00000000-0005-0000-0000-00009EAA0000}"/>
    <cellStyle name="Note 17 3 2 2" xfId="43678" xr:uid="{00000000-0005-0000-0000-00009FAA0000}"/>
    <cellStyle name="Note 17 4" xfId="43679" xr:uid="{00000000-0005-0000-0000-0000A0AA0000}"/>
    <cellStyle name="Note 17 5" xfId="43680" xr:uid="{00000000-0005-0000-0000-0000A1AA0000}"/>
    <cellStyle name="Note 18" xfId="43681" xr:uid="{00000000-0005-0000-0000-0000A2AA0000}"/>
    <cellStyle name="Note 18 2" xfId="43682" xr:uid="{00000000-0005-0000-0000-0000A3AA0000}"/>
    <cellStyle name="Note 18 2 2" xfId="43683" xr:uid="{00000000-0005-0000-0000-0000A4AA0000}"/>
    <cellStyle name="Note 18 2 2 2" xfId="43684" xr:uid="{00000000-0005-0000-0000-0000A5AA0000}"/>
    <cellStyle name="Note 18 2 2 2 2" xfId="43685" xr:uid="{00000000-0005-0000-0000-0000A6AA0000}"/>
    <cellStyle name="Note 18 2 3" xfId="43686" xr:uid="{00000000-0005-0000-0000-0000A7AA0000}"/>
    <cellStyle name="Note 18 3" xfId="43687" xr:uid="{00000000-0005-0000-0000-0000A8AA0000}"/>
    <cellStyle name="Note 18 3 2" xfId="43688" xr:uid="{00000000-0005-0000-0000-0000A9AA0000}"/>
    <cellStyle name="Note 18 3 2 2" xfId="43689" xr:uid="{00000000-0005-0000-0000-0000AAAA0000}"/>
    <cellStyle name="Note 18 4" xfId="43690" xr:uid="{00000000-0005-0000-0000-0000ABAA0000}"/>
    <cellStyle name="Note 18 5" xfId="43691" xr:uid="{00000000-0005-0000-0000-0000ACAA0000}"/>
    <cellStyle name="Note 19" xfId="43692" xr:uid="{00000000-0005-0000-0000-0000ADAA0000}"/>
    <cellStyle name="Note 19 2" xfId="43693" xr:uid="{00000000-0005-0000-0000-0000AEAA0000}"/>
    <cellStyle name="Note 19 2 2" xfId="43694" xr:uid="{00000000-0005-0000-0000-0000AFAA0000}"/>
    <cellStyle name="Note 19 2 2 2" xfId="43695" xr:uid="{00000000-0005-0000-0000-0000B0AA0000}"/>
    <cellStyle name="Note 19 2 2 2 2" xfId="43696" xr:uid="{00000000-0005-0000-0000-0000B1AA0000}"/>
    <cellStyle name="Note 19 2 3" xfId="43697" xr:uid="{00000000-0005-0000-0000-0000B2AA0000}"/>
    <cellStyle name="Note 19 3" xfId="43698" xr:uid="{00000000-0005-0000-0000-0000B3AA0000}"/>
    <cellStyle name="Note 19 3 2" xfId="43699" xr:uid="{00000000-0005-0000-0000-0000B4AA0000}"/>
    <cellStyle name="Note 19 3 2 2" xfId="43700" xr:uid="{00000000-0005-0000-0000-0000B5AA0000}"/>
    <cellStyle name="Note 19 4" xfId="43701" xr:uid="{00000000-0005-0000-0000-0000B6AA0000}"/>
    <cellStyle name="Note 19 5" xfId="43702" xr:uid="{00000000-0005-0000-0000-0000B7AA0000}"/>
    <cellStyle name="Note 2" xfId="43703" xr:uid="{00000000-0005-0000-0000-0000B8AA0000}"/>
    <cellStyle name="Note 2 10" xfId="43704" xr:uid="{00000000-0005-0000-0000-0000B9AA0000}"/>
    <cellStyle name="Note 2 10 2" xfId="43705" xr:uid="{00000000-0005-0000-0000-0000BAAA0000}"/>
    <cellStyle name="Note 2 10 2 2" xfId="43706" xr:uid="{00000000-0005-0000-0000-0000BBAA0000}"/>
    <cellStyle name="Note 2 10 2 3" xfId="43707" xr:uid="{00000000-0005-0000-0000-0000BCAA0000}"/>
    <cellStyle name="Note 2 10 3" xfId="43708" xr:uid="{00000000-0005-0000-0000-0000BDAA0000}"/>
    <cellStyle name="Note 2 10 4" xfId="43709" xr:uid="{00000000-0005-0000-0000-0000BEAA0000}"/>
    <cellStyle name="Note 2 10 5" xfId="43710" xr:uid="{00000000-0005-0000-0000-0000BFAA0000}"/>
    <cellStyle name="Note 2 10 6" xfId="43711" xr:uid="{00000000-0005-0000-0000-0000C0AA0000}"/>
    <cellStyle name="Note 2 11" xfId="43712" xr:uid="{00000000-0005-0000-0000-0000C1AA0000}"/>
    <cellStyle name="Note 2 11 2" xfId="43713" xr:uid="{00000000-0005-0000-0000-0000C2AA0000}"/>
    <cellStyle name="Note 2 11 2 2" xfId="43714" xr:uid="{00000000-0005-0000-0000-0000C3AA0000}"/>
    <cellStyle name="Note 2 11 2 3" xfId="43715" xr:uid="{00000000-0005-0000-0000-0000C4AA0000}"/>
    <cellStyle name="Note 2 11 3" xfId="43716" xr:uid="{00000000-0005-0000-0000-0000C5AA0000}"/>
    <cellStyle name="Note 2 11 4" xfId="43717" xr:uid="{00000000-0005-0000-0000-0000C6AA0000}"/>
    <cellStyle name="Note 2 12" xfId="43718" xr:uid="{00000000-0005-0000-0000-0000C7AA0000}"/>
    <cellStyle name="Note 2 12 2" xfId="43719" xr:uid="{00000000-0005-0000-0000-0000C8AA0000}"/>
    <cellStyle name="Note 2 12 2 2" xfId="43720" xr:uid="{00000000-0005-0000-0000-0000C9AA0000}"/>
    <cellStyle name="Note 2 12 2 3" xfId="43721" xr:uid="{00000000-0005-0000-0000-0000CAAA0000}"/>
    <cellStyle name="Note 2 12 3" xfId="43722" xr:uid="{00000000-0005-0000-0000-0000CBAA0000}"/>
    <cellStyle name="Note 2 12 4" xfId="43723" xr:uid="{00000000-0005-0000-0000-0000CCAA0000}"/>
    <cellStyle name="Note 2 13" xfId="43724" xr:uid="{00000000-0005-0000-0000-0000CDAA0000}"/>
    <cellStyle name="Note 2 13 2" xfId="43725" xr:uid="{00000000-0005-0000-0000-0000CEAA0000}"/>
    <cellStyle name="Note 2 13 2 2" xfId="43726" xr:uid="{00000000-0005-0000-0000-0000CFAA0000}"/>
    <cellStyle name="Note 2 13 2 3" xfId="43727" xr:uid="{00000000-0005-0000-0000-0000D0AA0000}"/>
    <cellStyle name="Note 2 13 3" xfId="43728" xr:uid="{00000000-0005-0000-0000-0000D1AA0000}"/>
    <cellStyle name="Note 2 13 4" xfId="43729" xr:uid="{00000000-0005-0000-0000-0000D2AA0000}"/>
    <cellStyle name="Note 2 14" xfId="43730" xr:uid="{00000000-0005-0000-0000-0000D3AA0000}"/>
    <cellStyle name="Note 2 14 2" xfId="43731" xr:uid="{00000000-0005-0000-0000-0000D4AA0000}"/>
    <cellStyle name="Note 2 14 2 2" xfId="43732" xr:uid="{00000000-0005-0000-0000-0000D5AA0000}"/>
    <cellStyle name="Note 2 14 2 3" xfId="43733" xr:uid="{00000000-0005-0000-0000-0000D6AA0000}"/>
    <cellStyle name="Note 2 14 3" xfId="43734" xr:uid="{00000000-0005-0000-0000-0000D7AA0000}"/>
    <cellStyle name="Note 2 14 4" xfId="43735" xr:uid="{00000000-0005-0000-0000-0000D8AA0000}"/>
    <cellStyle name="Note 2 15" xfId="43736" xr:uid="{00000000-0005-0000-0000-0000D9AA0000}"/>
    <cellStyle name="Note 2 15 2" xfId="43737" xr:uid="{00000000-0005-0000-0000-0000DAAA0000}"/>
    <cellStyle name="Note 2 15 2 2" xfId="43738" xr:uid="{00000000-0005-0000-0000-0000DBAA0000}"/>
    <cellStyle name="Note 2 15 2 3" xfId="43739" xr:uid="{00000000-0005-0000-0000-0000DCAA0000}"/>
    <cellStyle name="Note 2 15 3" xfId="43740" xr:uid="{00000000-0005-0000-0000-0000DDAA0000}"/>
    <cellStyle name="Note 2 15 4" xfId="43741" xr:uid="{00000000-0005-0000-0000-0000DEAA0000}"/>
    <cellStyle name="Note 2 16" xfId="43742" xr:uid="{00000000-0005-0000-0000-0000DFAA0000}"/>
    <cellStyle name="Note 2 16 2" xfId="43743" xr:uid="{00000000-0005-0000-0000-0000E0AA0000}"/>
    <cellStyle name="Note 2 16 2 2" xfId="43744" xr:uid="{00000000-0005-0000-0000-0000E1AA0000}"/>
    <cellStyle name="Note 2 16 2 3" xfId="43745" xr:uid="{00000000-0005-0000-0000-0000E2AA0000}"/>
    <cellStyle name="Note 2 16 3" xfId="43746" xr:uid="{00000000-0005-0000-0000-0000E3AA0000}"/>
    <cellStyle name="Note 2 16 4" xfId="43747" xr:uid="{00000000-0005-0000-0000-0000E4AA0000}"/>
    <cellStyle name="Note 2 17" xfId="43748" xr:uid="{00000000-0005-0000-0000-0000E5AA0000}"/>
    <cellStyle name="Note 2 17 2" xfId="43749" xr:uid="{00000000-0005-0000-0000-0000E6AA0000}"/>
    <cellStyle name="Note 2 17 2 2" xfId="43750" xr:uid="{00000000-0005-0000-0000-0000E7AA0000}"/>
    <cellStyle name="Note 2 17 2 3" xfId="43751" xr:uid="{00000000-0005-0000-0000-0000E8AA0000}"/>
    <cellStyle name="Note 2 17 3" xfId="43752" xr:uid="{00000000-0005-0000-0000-0000E9AA0000}"/>
    <cellStyle name="Note 2 17 4" xfId="43753" xr:uid="{00000000-0005-0000-0000-0000EAAA0000}"/>
    <cellStyle name="Note 2 18" xfId="43754" xr:uid="{00000000-0005-0000-0000-0000EBAA0000}"/>
    <cellStyle name="Note 2 18 2" xfId="43755" xr:uid="{00000000-0005-0000-0000-0000ECAA0000}"/>
    <cellStyle name="Note 2 18 2 2" xfId="43756" xr:uid="{00000000-0005-0000-0000-0000EDAA0000}"/>
    <cellStyle name="Note 2 18 2 3" xfId="43757" xr:uid="{00000000-0005-0000-0000-0000EEAA0000}"/>
    <cellStyle name="Note 2 18 3" xfId="43758" xr:uid="{00000000-0005-0000-0000-0000EFAA0000}"/>
    <cellStyle name="Note 2 18 4" xfId="43759" xr:uid="{00000000-0005-0000-0000-0000F0AA0000}"/>
    <cellStyle name="Note 2 19" xfId="43760" xr:uid="{00000000-0005-0000-0000-0000F1AA0000}"/>
    <cellStyle name="Note 2 19 2" xfId="43761" xr:uid="{00000000-0005-0000-0000-0000F2AA0000}"/>
    <cellStyle name="Note 2 19 2 2" xfId="43762" xr:uid="{00000000-0005-0000-0000-0000F3AA0000}"/>
    <cellStyle name="Note 2 19 2 3" xfId="43763" xr:uid="{00000000-0005-0000-0000-0000F4AA0000}"/>
    <cellStyle name="Note 2 19 3" xfId="43764" xr:uid="{00000000-0005-0000-0000-0000F5AA0000}"/>
    <cellStyle name="Note 2 19 4" xfId="43765" xr:uid="{00000000-0005-0000-0000-0000F6AA0000}"/>
    <cellStyle name="Note 2 19 5" xfId="43766" xr:uid="{00000000-0005-0000-0000-0000F7AA0000}"/>
    <cellStyle name="Note 2 2" xfId="43767" xr:uid="{00000000-0005-0000-0000-0000F8AA0000}"/>
    <cellStyle name="Note 2 2 10" xfId="43768" xr:uid="{00000000-0005-0000-0000-0000F9AA0000}"/>
    <cellStyle name="Note 2 2 10 2" xfId="43769" xr:uid="{00000000-0005-0000-0000-0000FAAA0000}"/>
    <cellStyle name="Note 2 2 11" xfId="43770" xr:uid="{00000000-0005-0000-0000-0000FBAA0000}"/>
    <cellStyle name="Note 2 2 11 2" xfId="43771" xr:uid="{00000000-0005-0000-0000-0000FCAA0000}"/>
    <cellStyle name="Note 2 2 12" xfId="43772" xr:uid="{00000000-0005-0000-0000-0000FDAA0000}"/>
    <cellStyle name="Note 2 2 12 2" xfId="43773" xr:uid="{00000000-0005-0000-0000-0000FEAA0000}"/>
    <cellStyle name="Note 2 2 13" xfId="43774" xr:uid="{00000000-0005-0000-0000-0000FFAA0000}"/>
    <cellStyle name="Note 2 2 2" xfId="43775" xr:uid="{00000000-0005-0000-0000-000000AB0000}"/>
    <cellStyle name="Note 2 2 2 10" xfId="43776" xr:uid="{00000000-0005-0000-0000-000001AB0000}"/>
    <cellStyle name="Note 2 2 2 11" xfId="43777" xr:uid="{00000000-0005-0000-0000-000002AB0000}"/>
    <cellStyle name="Note 2 2 2 2" xfId="43778" xr:uid="{00000000-0005-0000-0000-000003AB0000}"/>
    <cellStyle name="Note 2 2 2 2 10" xfId="43779" xr:uid="{00000000-0005-0000-0000-000004AB0000}"/>
    <cellStyle name="Note 2 2 2 2 2" xfId="43780" xr:uid="{00000000-0005-0000-0000-000005AB0000}"/>
    <cellStyle name="Note 2 2 2 2 2 2" xfId="43781" xr:uid="{00000000-0005-0000-0000-000006AB0000}"/>
    <cellStyle name="Note 2 2 2 2 2 2 2" xfId="43782" xr:uid="{00000000-0005-0000-0000-000007AB0000}"/>
    <cellStyle name="Note 2 2 2 2 2 2 2 2" xfId="43783" xr:uid="{00000000-0005-0000-0000-000008AB0000}"/>
    <cellStyle name="Note 2 2 2 2 3" xfId="43784" xr:uid="{00000000-0005-0000-0000-000009AB0000}"/>
    <cellStyle name="Note 2 2 2 2 3 2" xfId="43785" xr:uid="{00000000-0005-0000-0000-00000AAB0000}"/>
    <cellStyle name="Note 2 2 2 2 4" xfId="43786" xr:uid="{00000000-0005-0000-0000-00000BAB0000}"/>
    <cellStyle name="Note 2 2 2 2 4 2" xfId="43787" xr:uid="{00000000-0005-0000-0000-00000CAB0000}"/>
    <cellStyle name="Note 2 2 2 2 5" xfId="43788" xr:uid="{00000000-0005-0000-0000-00000DAB0000}"/>
    <cellStyle name="Note 2 2 2 2 6" xfId="43789" xr:uid="{00000000-0005-0000-0000-00000EAB0000}"/>
    <cellStyle name="Note 2 2 2 2 7" xfId="43790" xr:uid="{00000000-0005-0000-0000-00000FAB0000}"/>
    <cellStyle name="Note 2 2 2 2 8" xfId="43791" xr:uid="{00000000-0005-0000-0000-000010AB0000}"/>
    <cellStyle name="Note 2 2 2 2 9" xfId="43792" xr:uid="{00000000-0005-0000-0000-000011AB0000}"/>
    <cellStyle name="Note 2 2 2 3" xfId="43793" xr:uid="{00000000-0005-0000-0000-000012AB0000}"/>
    <cellStyle name="Note 2 2 2 3 2" xfId="43794" xr:uid="{00000000-0005-0000-0000-000013AB0000}"/>
    <cellStyle name="Note 2 2 2 3 2 2" xfId="43795" xr:uid="{00000000-0005-0000-0000-000014AB0000}"/>
    <cellStyle name="Note 2 2 2 3 2 2 2" xfId="43796" xr:uid="{00000000-0005-0000-0000-000015AB0000}"/>
    <cellStyle name="Note 2 2 2 4" xfId="43797" xr:uid="{00000000-0005-0000-0000-000016AB0000}"/>
    <cellStyle name="Note 2 2 2 4 2" xfId="43798" xr:uid="{00000000-0005-0000-0000-000017AB0000}"/>
    <cellStyle name="Note 2 2 2 5" xfId="43799" xr:uid="{00000000-0005-0000-0000-000018AB0000}"/>
    <cellStyle name="Note 2 2 2 5 2" xfId="43800" xr:uid="{00000000-0005-0000-0000-000019AB0000}"/>
    <cellStyle name="Note 2 2 2 6" xfId="43801" xr:uid="{00000000-0005-0000-0000-00001AAB0000}"/>
    <cellStyle name="Note 2 2 2 6 2" xfId="43802" xr:uid="{00000000-0005-0000-0000-00001BAB0000}"/>
    <cellStyle name="Note 2 2 2 7" xfId="43803" xr:uid="{00000000-0005-0000-0000-00001CAB0000}"/>
    <cellStyle name="Note 2 2 2 7 2" xfId="43804" xr:uid="{00000000-0005-0000-0000-00001DAB0000}"/>
    <cellStyle name="Note 2 2 2 8" xfId="43805" xr:uid="{00000000-0005-0000-0000-00001EAB0000}"/>
    <cellStyle name="Note 2 2 2 8 2" xfId="43806" xr:uid="{00000000-0005-0000-0000-00001FAB0000}"/>
    <cellStyle name="Note 2 2 2 9" xfId="43807" xr:uid="{00000000-0005-0000-0000-000020AB0000}"/>
    <cellStyle name="Note 2 2 3" xfId="43808" xr:uid="{00000000-0005-0000-0000-000021AB0000}"/>
    <cellStyle name="Note 2 2 3 10" xfId="43809" xr:uid="{00000000-0005-0000-0000-000022AB0000}"/>
    <cellStyle name="Note 2 2 3 2" xfId="43810" xr:uid="{00000000-0005-0000-0000-000023AB0000}"/>
    <cellStyle name="Note 2 2 3 2 2" xfId="43811" xr:uid="{00000000-0005-0000-0000-000024AB0000}"/>
    <cellStyle name="Note 2 2 3 2 3" xfId="43812" xr:uid="{00000000-0005-0000-0000-000025AB0000}"/>
    <cellStyle name="Note 2 2 3 3" xfId="43813" xr:uid="{00000000-0005-0000-0000-000026AB0000}"/>
    <cellStyle name="Note 2 2 3 3 2" xfId="43814" xr:uid="{00000000-0005-0000-0000-000027AB0000}"/>
    <cellStyle name="Note 2 2 3 4" xfId="43815" xr:uid="{00000000-0005-0000-0000-000028AB0000}"/>
    <cellStyle name="Note 2 2 3 4 2" xfId="43816" xr:uid="{00000000-0005-0000-0000-000029AB0000}"/>
    <cellStyle name="Note 2 2 3 5" xfId="43817" xr:uid="{00000000-0005-0000-0000-00002AAB0000}"/>
    <cellStyle name="Note 2 2 3 5 2" xfId="43818" xr:uid="{00000000-0005-0000-0000-00002BAB0000}"/>
    <cellStyle name="Note 2 2 3 6" xfId="43819" xr:uid="{00000000-0005-0000-0000-00002CAB0000}"/>
    <cellStyle name="Note 2 2 3 6 2" xfId="43820" xr:uid="{00000000-0005-0000-0000-00002DAB0000}"/>
    <cellStyle name="Note 2 2 3 7" xfId="43821" xr:uid="{00000000-0005-0000-0000-00002EAB0000}"/>
    <cellStyle name="Note 2 2 3 7 2" xfId="43822" xr:uid="{00000000-0005-0000-0000-00002FAB0000}"/>
    <cellStyle name="Note 2 2 3 8" xfId="43823" xr:uid="{00000000-0005-0000-0000-000030AB0000}"/>
    <cellStyle name="Note 2 2 3 9" xfId="43824" xr:uid="{00000000-0005-0000-0000-000031AB0000}"/>
    <cellStyle name="Note 2 2 4" xfId="43825" xr:uid="{00000000-0005-0000-0000-000032AB0000}"/>
    <cellStyle name="Note 2 2 4 2" xfId="43826" xr:uid="{00000000-0005-0000-0000-000033AB0000}"/>
    <cellStyle name="Note 2 2 4 2 2" xfId="43827" xr:uid="{00000000-0005-0000-0000-000034AB0000}"/>
    <cellStyle name="Note 2 2 4 2 3" xfId="43828" xr:uid="{00000000-0005-0000-0000-000035AB0000}"/>
    <cellStyle name="Note 2 2 4 3" xfId="43829" xr:uid="{00000000-0005-0000-0000-000036AB0000}"/>
    <cellStyle name="Note 2 2 4 4" xfId="43830" xr:uid="{00000000-0005-0000-0000-000037AB0000}"/>
    <cellStyle name="Note 2 2 4 5" xfId="43831" xr:uid="{00000000-0005-0000-0000-000038AB0000}"/>
    <cellStyle name="Note 2 2 4 6" xfId="43832" xr:uid="{00000000-0005-0000-0000-000039AB0000}"/>
    <cellStyle name="Note 2 2 5" xfId="43833" xr:uid="{00000000-0005-0000-0000-00003AAB0000}"/>
    <cellStyle name="Note 2 2 5 2" xfId="43834" xr:uid="{00000000-0005-0000-0000-00003BAB0000}"/>
    <cellStyle name="Note 2 2 5 3" xfId="43835" xr:uid="{00000000-0005-0000-0000-00003CAB0000}"/>
    <cellStyle name="Note 2 2 5 4" xfId="43836" xr:uid="{00000000-0005-0000-0000-00003DAB0000}"/>
    <cellStyle name="Note 2 2 6" xfId="43837" xr:uid="{00000000-0005-0000-0000-00003EAB0000}"/>
    <cellStyle name="Note 2 2 6 2" xfId="43838" xr:uid="{00000000-0005-0000-0000-00003FAB0000}"/>
    <cellStyle name="Note 2 2 7" xfId="43839" xr:uid="{00000000-0005-0000-0000-000040AB0000}"/>
    <cellStyle name="Note 2 2 7 2" xfId="43840" xr:uid="{00000000-0005-0000-0000-000041AB0000}"/>
    <cellStyle name="Note 2 2 8" xfId="43841" xr:uid="{00000000-0005-0000-0000-000042AB0000}"/>
    <cellStyle name="Note 2 2 8 2" xfId="43842" xr:uid="{00000000-0005-0000-0000-000043AB0000}"/>
    <cellStyle name="Note 2 2 9" xfId="43843" xr:uid="{00000000-0005-0000-0000-000044AB0000}"/>
    <cellStyle name="Note 2 2 9 2" xfId="43844" xr:uid="{00000000-0005-0000-0000-000045AB0000}"/>
    <cellStyle name="Note 2 20" xfId="43845" xr:uid="{00000000-0005-0000-0000-000046AB0000}"/>
    <cellStyle name="Note 2 20 2" xfId="43846" xr:uid="{00000000-0005-0000-0000-000047AB0000}"/>
    <cellStyle name="Note 2 21" xfId="43847" xr:uid="{00000000-0005-0000-0000-000048AB0000}"/>
    <cellStyle name="Note 2 21 2" xfId="43848" xr:uid="{00000000-0005-0000-0000-000049AB0000}"/>
    <cellStyle name="Note 2 22" xfId="43849" xr:uid="{00000000-0005-0000-0000-00004AAB0000}"/>
    <cellStyle name="Note 2 22 2" xfId="43850" xr:uid="{00000000-0005-0000-0000-00004BAB0000}"/>
    <cellStyle name="Note 2 22 3" xfId="43851" xr:uid="{00000000-0005-0000-0000-00004CAB0000}"/>
    <cellStyle name="Note 2 23" xfId="43852" xr:uid="{00000000-0005-0000-0000-00004DAB0000}"/>
    <cellStyle name="Note 2 23 2" xfId="43853" xr:uid="{00000000-0005-0000-0000-00004EAB0000}"/>
    <cellStyle name="Note 2 24" xfId="43854" xr:uid="{00000000-0005-0000-0000-00004FAB0000}"/>
    <cellStyle name="Note 2 25" xfId="43855" xr:uid="{00000000-0005-0000-0000-000050AB0000}"/>
    <cellStyle name="Note 2 26" xfId="43856" xr:uid="{00000000-0005-0000-0000-000051AB0000}"/>
    <cellStyle name="Note 2 27" xfId="43857" xr:uid="{00000000-0005-0000-0000-000052AB0000}"/>
    <cellStyle name="Note 2 28" xfId="43858" xr:uid="{00000000-0005-0000-0000-000053AB0000}"/>
    <cellStyle name="Note 2 29" xfId="43859" xr:uid="{00000000-0005-0000-0000-000054AB0000}"/>
    <cellStyle name="Note 2 3" xfId="43860" xr:uid="{00000000-0005-0000-0000-000055AB0000}"/>
    <cellStyle name="Note 2 3 10" xfId="43861" xr:uid="{00000000-0005-0000-0000-000056AB0000}"/>
    <cellStyle name="Note 2 3 10 2" xfId="43862" xr:uid="{00000000-0005-0000-0000-000057AB0000}"/>
    <cellStyle name="Note 2 3 11" xfId="43863" xr:uid="{00000000-0005-0000-0000-000058AB0000}"/>
    <cellStyle name="Note 2 3 11 2" xfId="43864" xr:uid="{00000000-0005-0000-0000-000059AB0000}"/>
    <cellStyle name="Note 2 3 12" xfId="43865" xr:uid="{00000000-0005-0000-0000-00005AAB0000}"/>
    <cellStyle name="Note 2 3 2" xfId="43866" xr:uid="{00000000-0005-0000-0000-00005BAB0000}"/>
    <cellStyle name="Note 2 3 2 10" xfId="43867" xr:uid="{00000000-0005-0000-0000-00005CAB0000}"/>
    <cellStyle name="Note 2 3 2 11" xfId="43868" xr:uid="{00000000-0005-0000-0000-00005DAB0000}"/>
    <cellStyle name="Note 2 3 2 2" xfId="43869" xr:uid="{00000000-0005-0000-0000-00005EAB0000}"/>
    <cellStyle name="Note 2 3 2 2 10" xfId="43870" xr:uid="{00000000-0005-0000-0000-00005FAB0000}"/>
    <cellStyle name="Note 2 3 2 2 11" xfId="43871" xr:uid="{00000000-0005-0000-0000-000060AB0000}"/>
    <cellStyle name="Note 2 3 2 2 2" xfId="43872" xr:uid="{00000000-0005-0000-0000-000061AB0000}"/>
    <cellStyle name="Note 2 3 2 2 3" xfId="43873" xr:uid="{00000000-0005-0000-0000-000062AB0000}"/>
    <cellStyle name="Note 2 3 2 2 4" xfId="43874" xr:uid="{00000000-0005-0000-0000-000063AB0000}"/>
    <cellStyle name="Note 2 3 2 2 5" xfId="43875" xr:uid="{00000000-0005-0000-0000-000064AB0000}"/>
    <cellStyle name="Note 2 3 2 2 6" xfId="43876" xr:uid="{00000000-0005-0000-0000-000065AB0000}"/>
    <cellStyle name="Note 2 3 2 2 7" xfId="43877" xr:uid="{00000000-0005-0000-0000-000066AB0000}"/>
    <cellStyle name="Note 2 3 2 2 8" xfId="43878" xr:uid="{00000000-0005-0000-0000-000067AB0000}"/>
    <cellStyle name="Note 2 3 2 2 9" xfId="43879" xr:uid="{00000000-0005-0000-0000-000068AB0000}"/>
    <cellStyle name="Note 2 3 2 3" xfId="43880" xr:uid="{00000000-0005-0000-0000-000069AB0000}"/>
    <cellStyle name="Note 2 3 2 3 2" xfId="43881" xr:uid="{00000000-0005-0000-0000-00006AAB0000}"/>
    <cellStyle name="Note 2 3 2 3 2 2" xfId="43882" xr:uid="{00000000-0005-0000-0000-00006BAB0000}"/>
    <cellStyle name="Note 2 3 2 4" xfId="43883" xr:uid="{00000000-0005-0000-0000-00006CAB0000}"/>
    <cellStyle name="Note 2 3 2 4 2" xfId="43884" xr:uid="{00000000-0005-0000-0000-00006DAB0000}"/>
    <cellStyle name="Note 2 3 2 5" xfId="43885" xr:uid="{00000000-0005-0000-0000-00006EAB0000}"/>
    <cellStyle name="Note 2 3 2 5 2" xfId="43886" xr:uid="{00000000-0005-0000-0000-00006FAB0000}"/>
    <cellStyle name="Note 2 3 2 6" xfId="43887" xr:uid="{00000000-0005-0000-0000-000070AB0000}"/>
    <cellStyle name="Note 2 3 2 6 2" xfId="43888" xr:uid="{00000000-0005-0000-0000-000071AB0000}"/>
    <cellStyle name="Note 2 3 2 7" xfId="43889" xr:uid="{00000000-0005-0000-0000-000072AB0000}"/>
    <cellStyle name="Note 2 3 2 8" xfId="43890" xr:uid="{00000000-0005-0000-0000-000073AB0000}"/>
    <cellStyle name="Note 2 3 2 9" xfId="43891" xr:uid="{00000000-0005-0000-0000-000074AB0000}"/>
    <cellStyle name="Note 2 3 3" xfId="43892" xr:uid="{00000000-0005-0000-0000-000075AB0000}"/>
    <cellStyle name="Note 2 3 3 10" xfId="43893" xr:uid="{00000000-0005-0000-0000-000076AB0000}"/>
    <cellStyle name="Note 2 3 3 2" xfId="43894" xr:uid="{00000000-0005-0000-0000-000077AB0000}"/>
    <cellStyle name="Note 2 3 3 2 2" xfId="43895" xr:uid="{00000000-0005-0000-0000-000078AB0000}"/>
    <cellStyle name="Note 2 3 3 2 2 2" xfId="43896" xr:uid="{00000000-0005-0000-0000-000079AB0000}"/>
    <cellStyle name="Note 2 3 3 3" xfId="43897" xr:uid="{00000000-0005-0000-0000-00007AAB0000}"/>
    <cellStyle name="Note 2 3 3 3 2" xfId="43898" xr:uid="{00000000-0005-0000-0000-00007BAB0000}"/>
    <cellStyle name="Note 2 3 3 4" xfId="43899" xr:uid="{00000000-0005-0000-0000-00007CAB0000}"/>
    <cellStyle name="Note 2 3 3 4 2" xfId="43900" xr:uid="{00000000-0005-0000-0000-00007DAB0000}"/>
    <cellStyle name="Note 2 3 3 5" xfId="43901" xr:uid="{00000000-0005-0000-0000-00007EAB0000}"/>
    <cellStyle name="Note 2 3 3 5 2" xfId="43902" xr:uid="{00000000-0005-0000-0000-00007FAB0000}"/>
    <cellStyle name="Note 2 3 3 6" xfId="43903" xr:uid="{00000000-0005-0000-0000-000080AB0000}"/>
    <cellStyle name="Note 2 3 3 7" xfId="43904" xr:uid="{00000000-0005-0000-0000-000081AB0000}"/>
    <cellStyle name="Note 2 3 3 8" xfId="43905" xr:uid="{00000000-0005-0000-0000-000082AB0000}"/>
    <cellStyle name="Note 2 3 3 9" xfId="43906" xr:uid="{00000000-0005-0000-0000-000083AB0000}"/>
    <cellStyle name="Note 2 3 4" xfId="43907" xr:uid="{00000000-0005-0000-0000-000084AB0000}"/>
    <cellStyle name="Note 2 3 4 2" xfId="43908" xr:uid="{00000000-0005-0000-0000-000085AB0000}"/>
    <cellStyle name="Note 2 3 5" xfId="43909" xr:uid="{00000000-0005-0000-0000-000086AB0000}"/>
    <cellStyle name="Note 2 3 5 2" xfId="43910" xr:uid="{00000000-0005-0000-0000-000087AB0000}"/>
    <cellStyle name="Note 2 3 6" xfId="43911" xr:uid="{00000000-0005-0000-0000-000088AB0000}"/>
    <cellStyle name="Note 2 3 6 2" xfId="43912" xr:uid="{00000000-0005-0000-0000-000089AB0000}"/>
    <cellStyle name="Note 2 3 7" xfId="43913" xr:uid="{00000000-0005-0000-0000-00008AAB0000}"/>
    <cellStyle name="Note 2 3 7 2" xfId="43914" xr:uid="{00000000-0005-0000-0000-00008BAB0000}"/>
    <cellStyle name="Note 2 3 8" xfId="43915" xr:uid="{00000000-0005-0000-0000-00008CAB0000}"/>
    <cellStyle name="Note 2 3 8 2" xfId="43916" xr:uid="{00000000-0005-0000-0000-00008DAB0000}"/>
    <cellStyle name="Note 2 3 9" xfId="43917" xr:uid="{00000000-0005-0000-0000-00008EAB0000}"/>
    <cellStyle name="Note 2 3 9 2" xfId="43918" xr:uid="{00000000-0005-0000-0000-00008FAB0000}"/>
    <cellStyle name="Note 2 30" xfId="43919" xr:uid="{00000000-0005-0000-0000-000090AB0000}"/>
    <cellStyle name="Note 2 31" xfId="43920" xr:uid="{00000000-0005-0000-0000-000091AB0000}"/>
    <cellStyle name="Note 2 32" xfId="43921" xr:uid="{00000000-0005-0000-0000-000092AB0000}"/>
    <cellStyle name="Note 2 33" xfId="43922" xr:uid="{00000000-0005-0000-0000-000093AB0000}"/>
    <cellStyle name="Note 2 34" xfId="43923" xr:uid="{00000000-0005-0000-0000-000094AB0000}"/>
    <cellStyle name="Note 2 35" xfId="43924" xr:uid="{00000000-0005-0000-0000-000095AB0000}"/>
    <cellStyle name="Note 2 36" xfId="43925" xr:uid="{00000000-0005-0000-0000-000096AB0000}"/>
    <cellStyle name="Note 2 4" xfId="43926" xr:uid="{00000000-0005-0000-0000-000097AB0000}"/>
    <cellStyle name="Note 2 4 10" xfId="43927" xr:uid="{00000000-0005-0000-0000-000098AB0000}"/>
    <cellStyle name="Note 2 4 10 2" xfId="43928" xr:uid="{00000000-0005-0000-0000-000099AB0000}"/>
    <cellStyle name="Note 2 4 11" xfId="43929" xr:uid="{00000000-0005-0000-0000-00009AAB0000}"/>
    <cellStyle name="Note 2 4 11 2" xfId="43930" xr:uid="{00000000-0005-0000-0000-00009BAB0000}"/>
    <cellStyle name="Note 2 4 12" xfId="43931" xr:uid="{00000000-0005-0000-0000-00009CAB0000}"/>
    <cellStyle name="Note 2 4 2" xfId="43932" xr:uid="{00000000-0005-0000-0000-00009DAB0000}"/>
    <cellStyle name="Note 2 4 2 10" xfId="43933" xr:uid="{00000000-0005-0000-0000-00009EAB0000}"/>
    <cellStyle name="Note 2 4 2 11" xfId="43934" xr:uid="{00000000-0005-0000-0000-00009FAB0000}"/>
    <cellStyle name="Note 2 4 2 2" xfId="43935" xr:uid="{00000000-0005-0000-0000-0000A0AB0000}"/>
    <cellStyle name="Note 2 4 2 2 10" xfId="43936" xr:uid="{00000000-0005-0000-0000-0000A1AB0000}"/>
    <cellStyle name="Note 2 4 2 2 11" xfId="43937" xr:uid="{00000000-0005-0000-0000-0000A2AB0000}"/>
    <cellStyle name="Note 2 4 2 2 2" xfId="43938" xr:uid="{00000000-0005-0000-0000-0000A3AB0000}"/>
    <cellStyle name="Note 2 4 2 2 3" xfId="43939" xr:uid="{00000000-0005-0000-0000-0000A4AB0000}"/>
    <cellStyle name="Note 2 4 2 2 4" xfId="43940" xr:uid="{00000000-0005-0000-0000-0000A5AB0000}"/>
    <cellStyle name="Note 2 4 2 2 5" xfId="43941" xr:uid="{00000000-0005-0000-0000-0000A6AB0000}"/>
    <cellStyle name="Note 2 4 2 2 6" xfId="43942" xr:uid="{00000000-0005-0000-0000-0000A7AB0000}"/>
    <cellStyle name="Note 2 4 2 2 7" xfId="43943" xr:uid="{00000000-0005-0000-0000-0000A8AB0000}"/>
    <cellStyle name="Note 2 4 2 2 8" xfId="43944" xr:uid="{00000000-0005-0000-0000-0000A9AB0000}"/>
    <cellStyle name="Note 2 4 2 2 9" xfId="43945" xr:uid="{00000000-0005-0000-0000-0000AAAB0000}"/>
    <cellStyle name="Note 2 4 2 3" xfId="43946" xr:uid="{00000000-0005-0000-0000-0000ABAB0000}"/>
    <cellStyle name="Note 2 4 2 3 2" xfId="43947" xr:uid="{00000000-0005-0000-0000-0000ACAB0000}"/>
    <cellStyle name="Note 2 4 2 3 2 2" xfId="43948" xr:uid="{00000000-0005-0000-0000-0000ADAB0000}"/>
    <cellStyle name="Note 2 4 2 4" xfId="43949" xr:uid="{00000000-0005-0000-0000-0000AEAB0000}"/>
    <cellStyle name="Note 2 4 2 4 2" xfId="43950" xr:uid="{00000000-0005-0000-0000-0000AFAB0000}"/>
    <cellStyle name="Note 2 4 2 5" xfId="43951" xr:uid="{00000000-0005-0000-0000-0000B0AB0000}"/>
    <cellStyle name="Note 2 4 2 5 2" xfId="43952" xr:uid="{00000000-0005-0000-0000-0000B1AB0000}"/>
    <cellStyle name="Note 2 4 2 6" xfId="43953" xr:uid="{00000000-0005-0000-0000-0000B2AB0000}"/>
    <cellStyle name="Note 2 4 2 6 2" xfId="43954" xr:uid="{00000000-0005-0000-0000-0000B3AB0000}"/>
    <cellStyle name="Note 2 4 2 7" xfId="43955" xr:uid="{00000000-0005-0000-0000-0000B4AB0000}"/>
    <cellStyle name="Note 2 4 2 8" xfId="43956" xr:uid="{00000000-0005-0000-0000-0000B5AB0000}"/>
    <cellStyle name="Note 2 4 2 9" xfId="43957" xr:uid="{00000000-0005-0000-0000-0000B6AB0000}"/>
    <cellStyle name="Note 2 4 3" xfId="43958" xr:uid="{00000000-0005-0000-0000-0000B7AB0000}"/>
    <cellStyle name="Note 2 4 3 10" xfId="43959" xr:uid="{00000000-0005-0000-0000-0000B8AB0000}"/>
    <cellStyle name="Note 2 4 3 2" xfId="43960" xr:uid="{00000000-0005-0000-0000-0000B9AB0000}"/>
    <cellStyle name="Note 2 4 3 2 2" xfId="43961" xr:uid="{00000000-0005-0000-0000-0000BAAB0000}"/>
    <cellStyle name="Note 2 4 3 2 2 2" xfId="43962" xr:uid="{00000000-0005-0000-0000-0000BBAB0000}"/>
    <cellStyle name="Note 2 4 3 3" xfId="43963" xr:uid="{00000000-0005-0000-0000-0000BCAB0000}"/>
    <cellStyle name="Note 2 4 3 3 2" xfId="43964" xr:uid="{00000000-0005-0000-0000-0000BDAB0000}"/>
    <cellStyle name="Note 2 4 3 4" xfId="43965" xr:uid="{00000000-0005-0000-0000-0000BEAB0000}"/>
    <cellStyle name="Note 2 4 3 4 2" xfId="43966" xr:uid="{00000000-0005-0000-0000-0000BFAB0000}"/>
    <cellStyle name="Note 2 4 3 5" xfId="43967" xr:uid="{00000000-0005-0000-0000-0000C0AB0000}"/>
    <cellStyle name="Note 2 4 3 5 2" xfId="43968" xr:uid="{00000000-0005-0000-0000-0000C1AB0000}"/>
    <cellStyle name="Note 2 4 3 6" xfId="43969" xr:uid="{00000000-0005-0000-0000-0000C2AB0000}"/>
    <cellStyle name="Note 2 4 3 7" xfId="43970" xr:uid="{00000000-0005-0000-0000-0000C3AB0000}"/>
    <cellStyle name="Note 2 4 3 8" xfId="43971" xr:uid="{00000000-0005-0000-0000-0000C4AB0000}"/>
    <cellStyle name="Note 2 4 3 9" xfId="43972" xr:uid="{00000000-0005-0000-0000-0000C5AB0000}"/>
    <cellStyle name="Note 2 4 4" xfId="43973" xr:uid="{00000000-0005-0000-0000-0000C6AB0000}"/>
    <cellStyle name="Note 2 4 4 2" xfId="43974" xr:uid="{00000000-0005-0000-0000-0000C7AB0000}"/>
    <cellStyle name="Note 2 4 5" xfId="43975" xr:uid="{00000000-0005-0000-0000-0000C8AB0000}"/>
    <cellStyle name="Note 2 4 5 2" xfId="43976" xr:uid="{00000000-0005-0000-0000-0000C9AB0000}"/>
    <cellStyle name="Note 2 4 6" xfId="43977" xr:uid="{00000000-0005-0000-0000-0000CAAB0000}"/>
    <cellStyle name="Note 2 4 6 2" xfId="43978" xr:uid="{00000000-0005-0000-0000-0000CBAB0000}"/>
    <cellStyle name="Note 2 4 7" xfId="43979" xr:uid="{00000000-0005-0000-0000-0000CCAB0000}"/>
    <cellStyle name="Note 2 4 7 2" xfId="43980" xr:uid="{00000000-0005-0000-0000-0000CDAB0000}"/>
    <cellStyle name="Note 2 4 8" xfId="43981" xr:uid="{00000000-0005-0000-0000-0000CEAB0000}"/>
    <cellStyle name="Note 2 4 8 2" xfId="43982" xr:uid="{00000000-0005-0000-0000-0000CFAB0000}"/>
    <cellStyle name="Note 2 4 9" xfId="43983" xr:uid="{00000000-0005-0000-0000-0000D0AB0000}"/>
    <cellStyle name="Note 2 4 9 2" xfId="43984" xr:uid="{00000000-0005-0000-0000-0000D1AB0000}"/>
    <cellStyle name="Note 2 5" xfId="43985" xr:uid="{00000000-0005-0000-0000-0000D2AB0000}"/>
    <cellStyle name="Note 2 5 10" xfId="43986" xr:uid="{00000000-0005-0000-0000-0000D3AB0000}"/>
    <cellStyle name="Note 2 5 11" xfId="43987" xr:uid="{00000000-0005-0000-0000-0000D4AB0000}"/>
    <cellStyle name="Note 2 5 12" xfId="43988" xr:uid="{00000000-0005-0000-0000-0000D5AB0000}"/>
    <cellStyle name="Note 2 5 2" xfId="43989" xr:uid="{00000000-0005-0000-0000-0000D6AB0000}"/>
    <cellStyle name="Note 2 5 2 10" xfId="43990" xr:uid="{00000000-0005-0000-0000-0000D7AB0000}"/>
    <cellStyle name="Note 2 5 2 11" xfId="43991" xr:uid="{00000000-0005-0000-0000-0000D8AB0000}"/>
    <cellStyle name="Note 2 5 2 2" xfId="43992" xr:uid="{00000000-0005-0000-0000-0000D9AB0000}"/>
    <cellStyle name="Note 2 5 2 2 10" xfId="43993" xr:uid="{00000000-0005-0000-0000-0000DAAB0000}"/>
    <cellStyle name="Note 2 5 2 2 11" xfId="43994" xr:uid="{00000000-0005-0000-0000-0000DBAB0000}"/>
    <cellStyle name="Note 2 5 2 2 2" xfId="43995" xr:uid="{00000000-0005-0000-0000-0000DCAB0000}"/>
    <cellStyle name="Note 2 5 2 2 3" xfId="43996" xr:uid="{00000000-0005-0000-0000-0000DDAB0000}"/>
    <cellStyle name="Note 2 5 2 2 4" xfId="43997" xr:uid="{00000000-0005-0000-0000-0000DEAB0000}"/>
    <cellStyle name="Note 2 5 2 2 5" xfId="43998" xr:uid="{00000000-0005-0000-0000-0000DFAB0000}"/>
    <cellStyle name="Note 2 5 2 2 6" xfId="43999" xr:uid="{00000000-0005-0000-0000-0000E0AB0000}"/>
    <cellStyle name="Note 2 5 2 2 7" xfId="44000" xr:uid="{00000000-0005-0000-0000-0000E1AB0000}"/>
    <cellStyle name="Note 2 5 2 2 8" xfId="44001" xr:uid="{00000000-0005-0000-0000-0000E2AB0000}"/>
    <cellStyle name="Note 2 5 2 2 9" xfId="44002" xr:uid="{00000000-0005-0000-0000-0000E3AB0000}"/>
    <cellStyle name="Note 2 5 2 3" xfId="44003" xr:uid="{00000000-0005-0000-0000-0000E4AB0000}"/>
    <cellStyle name="Note 2 5 2 4" xfId="44004" xr:uid="{00000000-0005-0000-0000-0000E5AB0000}"/>
    <cellStyle name="Note 2 5 2 5" xfId="44005" xr:uid="{00000000-0005-0000-0000-0000E6AB0000}"/>
    <cellStyle name="Note 2 5 2 6" xfId="44006" xr:uid="{00000000-0005-0000-0000-0000E7AB0000}"/>
    <cellStyle name="Note 2 5 2 7" xfId="44007" xr:uid="{00000000-0005-0000-0000-0000E8AB0000}"/>
    <cellStyle name="Note 2 5 2 8" xfId="44008" xr:uid="{00000000-0005-0000-0000-0000E9AB0000}"/>
    <cellStyle name="Note 2 5 2 9" xfId="44009" xr:uid="{00000000-0005-0000-0000-0000EAAB0000}"/>
    <cellStyle name="Note 2 5 3" xfId="44010" xr:uid="{00000000-0005-0000-0000-0000EBAB0000}"/>
    <cellStyle name="Note 2 5 3 10" xfId="44011" xr:uid="{00000000-0005-0000-0000-0000ECAB0000}"/>
    <cellStyle name="Note 2 5 3 2" xfId="44012" xr:uid="{00000000-0005-0000-0000-0000EDAB0000}"/>
    <cellStyle name="Note 2 5 3 3" xfId="44013" xr:uid="{00000000-0005-0000-0000-0000EEAB0000}"/>
    <cellStyle name="Note 2 5 3 4" xfId="44014" xr:uid="{00000000-0005-0000-0000-0000EFAB0000}"/>
    <cellStyle name="Note 2 5 3 5" xfId="44015" xr:uid="{00000000-0005-0000-0000-0000F0AB0000}"/>
    <cellStyle name="Note 2 5 3 6" xfId="44016" xr:uid="{00000000-0005-0000-0000-0000F1AB0000}"/>
    <cellStyle name="Note 2 5 3 7" xfId="44017" xr:uid="{00000000-0005-0000-0000-0000F2AB0000}"/>
    <cellStyle name="Note 2 5 3 8" xfId="44018" xr:uid="{00000000-0005-0000-0000-0000F3AB0000}"/>
    <cellStyle name="Note 2 5 3 9" xfId="44019" xr:uid="{00000000-0005-0000-0000-0000F4AB0000}"/>
    <cellStyle name="Note 2 5 4" xfId="44020" xr:uid="{00000000-0005-0000-0000-0000F5AB0000}"/>
    <cellStyle name="Note 2 5 4 2" xfId="44021" xr:uid="{00000000-0005-0000-0000-0000F6AB0000}"/>
    <cellStyle name="Note 2 5 5" xfId="44022" xr:uid="{00000000-0005-0000-0000-0000F7AB0000}"/>
    <cellStyle name="Note 2 5 5 2" xfId="44023" xr:uid="{00000000-0005-0000-0000-0000F8AB0000}"/>
    <cellStyle name="Note 2 5 6" xfId="44024" xr:uid="{00000000-0005-0000-0000-0000F9AB0000}"/>
    <cellStyle name="Note 2 5 6 2" xfId="44025" xr:uid="{00000000-0005-0000-0000-0000FAAB0000}"/>
    <cellStyle name="Note 2 5 7" xfId="44026" xr:uid="{00000000-0005-0000-0000-0000FBAB0000}"/>
    <cellStyle name="Note 2 5 7 2" xfId="44027" xr:uid="{00000000-0005-0000-0000-0000FCAB0000}"/>
    <cellStyle name="Note 2 5 8" xfId="44028" xr:uid="{00000000-0005-0000-0000-0000FDAB0000}"/>
    <cellStyle name="Note 2 5 8 2" xfId="44029" xr:uid="{00000000-0005-0000-0000-0000FEAB0000}"/>
    <cellStyle name="Note 2 5 9" xfId="44030" xr:uid="{00000000-0005-0000-0000-0000FFAB0000}"/>
    <cellStyle name="Note 2 5 9 2" xfId="44031" xr:uid="{00000000-0005-0000-0000-000000AC0000}"/>
    <cellStyle name="Note 2 6" xfId="44032" xr:uid="{00000000-0005-0000-0000-000001AC0000}"/>
    <cellStyle name="Note 2 6 10" xfId="44033" xr:uid="{00000000-0005-0000-0000-000002AC0000}"/>
    <cellStyle name="Note 2 6 11" xfId="44034" xr:uid="{00000000-0005-0000-0000-000003AC0000}"/>
    <cellStyle name="Note 2 6 12" xfId="44035" xr:uid="{00000000-0005-0000-0000-000004AC0000}"/>
    <cellStyle name="Note 2 6 2" xfId="44036" xr:uid="{00000000-0005-0000-0000-000005AC0000}"/>
    <cellStyle name="Note 2 6 2 10" xfId="44037" xr:uid="{00000000-0005-0000-0000-000006AC0000}"/>
    <cellStyle name="Note 2 6 2 11" xfId="44038" xr:uid="{00000000-0005-0000-0000-000007AC0000}"/>
    <cellStyle name="Note 2 6 2 2" xfId="44039" xr:uid="{00000000-0005-0000-0000-000008AC0000}"/>
    <cellStyle name="Note 2 6 2 2 10" xfId="44040" xr:uid="{00000000-0005-0000-0000-000009AC0000}"/>
    <cellStyle name="Note 2 6 2 2 11" xfId="44041" xr:uid="{00000000-0005-0000-0000-00000AAC0000}"/>
    <cellStyle name="Note 2 6 2 2 2" xfId="44042" xr:uid="{00000000-0005-0000-0000-00000BAC0000}"/>
    <cellStyle name="Note 2 6 2 2 3" xfId="44043" xr:uid="{00000000-0005-0000-0000-00000CAC0000}"/>
    <cellStyle name="Note 2 6 2 2 4" xfId="44044" xr:uid="{00000000-0005-0000-0000-00000DAC0000}"/>
    <cellStyle name="Note 2 6 2 2 5" xfId="44045" xr:uid="{00000000-0005-0000-0000-00000EAC0000}"/>
    <cellStyle name="Note 2 6 2 2 6" xfId="44046" xr:uid="{00000000-0005-0000-0000-00000FAC0000}"/>
    <cellStyle name="Note 2 6 2 2 7" xfId="44047" xr:uid="{00000000-0005-0000-0000-000010AC0000}"/>
    <cellStyle name="Note 2 6 2 2 8" xfId="44048" xr:uid="{00000000-0005-0000-0000-000011AC0000}"/>
    <cellStyle name="Note 2 6 2 2 9" xfId="44049" xr:uid="{00000000-0005-0000-0000-000012AC0000}"/>
    <cellStyle name="Note 2 6 2 3" xfId="44050" xr:uid="{00000000-0005-0000-0000-000013AC0000}"/>
    <cellStyle name="Note 2 6 2 4" xfId="44051" xr:uid="{00000000-0005-0000-0000-000014AC0000}"/>
    <cellStyle name="Note 2 6 2 5" xfId="44052" xr:uid="{00000000-0005-0000-0000-000015AC0000}"/>
    <cellStyle name="Note 2 6 2 6" xfId="44053" xr:uid="{00000000-0005-0000-0000-000016AC0000}"/>
    <cellStyle name="Note 2 6 2 7" xfId="44054" xr:uid="{00000000-0005-0000-0000-000017AC0000}"/>
    <cellStyle name="Note 2 6 2 8" xfId="44055" xr:uid="{00000000-0005-0000-0000-000018AC0000}"/>
    <cellStyle name="Note 2 6 2 9" xfId="44056" xr:uid="{00000000-0005-0000-0000-000019AC0000}"/>
    <cellStyle name="Note 2 6 3" xfId="44057" xr:uid="{00000000-0005-0000-0000-00001AAC0000}"/>
    <cellStyle name="Note 2 6 3 10" xfId="44058" xr:uid="{00000000-0005-0000-0000-00001BAC0000}"/>
    <cellStyle name="Note 2 6 3 2" xfId="44059" xr:uid="{00000000-0005-0000-0000-00001CAC0000}"/>
    <cellStyle name="Note 2 6 3 3" xfId="44060" xr:uid="{00000000-0005-0000-0000-00001DAC0000}"/>
    <cellStyle name="Note 2 6 3 4" xfId="44061" xr:uid="{00000000-0005-0000-0000-00001EAC0000}"/>
    <cellStyle name="Note 2 6 3 5" xfId="44062" xr:uid="{00000000-0005-0000-0000-00001FAC0000}"/>
    <cellStyle name="Note 2 6 3 6" xfId="44063" xr:uid="{00000000-0005-0000-0000-000020AC0000}"/>
    <cellStyle name="Note 2 6 3 7" xfId="44064" xr:uid="{00000000-0005-0000-0000-000021AC0000}"/>
    <cellStyle name="Note 2 6 3 8" xfId="44065" xr:uid="{00000000-0005-0000-0000-000022AC0000}"/>
    <cellStyle name="Note 2 6 3 9" xfId="44066" xr:uid="{00000000-0005-0000-0000-000023AC0000}"/>
    <cellStyle name="Note 2 6 4" xfId="44067" xr:uid="{00000000-0005-0000-0000-000024AC0000}"/>
    <cellStyle name="Note 2 6 4 2" xfId="44068" xr:uid="{00000000-0005-0000-0000-000025AC0000}"/>
    <cellStyle name="Note 2 6 5" xfId="44069" xr:uid="{00000000-0005-0000-0000-000026AC0000}"/>
    <cellStyle name="Note 2 6 5 2" xfId="44070" xr:uid="{00000000-0005-0000-0000-000027AC0000}"/>
    <cellStyle name="Note 2 6 6" xfId="44071" xr:uid="{00000000-0005-0000-0000-000028AC0000}"/>
    <cellStyle name="Note 2 6 6 2" xfId="44072" xr:uid="{00000000-0005-0000-0000-000029AC0000}"/>
    <cellStyle name="Note 2 6 7" xfId="44073" xr:uid="{00000000-0005-0000-0000-00002AAC0000}"/>
    <cellStyle name="Note 2 6 7 2" xfId="44074" xr:uid="{00000000-0005-0000-0000-00002BAC0000}"/>
    <cellStyle name="Note 2 6 8" xfId="44075" xr:uid="{00000000-0005-0000-0000-00002CAC0000}"/>
    <cellStyle name="Note 2 6 8 2" xfId="44076" xr:uid="{00000000-0005-0000-0000-00002DAC0000}"/>
    <cellStyle name="Note 2 6 9" xfId="44077" xr:uid="{00000000-0005-0000-0000-00002EAC0000}"/>
    <cellStyle name="Note 2 6 9 2" xfId="44078" xr:uid="{00000000-0005-0000-0000-00002FAC0000}"/>
    <cellStyle name="Note 2 7" xfId="44079" xr:uid="{00000000-0005-0000-0000-000030AC0000}"/>
    <cellStyle name="Note 2 7 10" xfId="44080" xr:uid="{00000000-0005-0000-0000-000031AC0000}"/>
    <cellStyle name="Note 2 7 11" xfId="44081" xr:uid="{00000000-0005-0000-0000-000032AC0000}"/>
    <cellStyle name="Note 2 7 2" xfId="44082" xr:uid="{00000000-0005-0000-0000-000033AC0000}"/>
    <cellStyle name="Note 2 7 2 10" xfId="44083" xr:uid="{00000000-0005-0000-0000-000034AC0000}"/>
    <cellStyle name="Note 2 7 2 2" xfId="44084" xr:uid="{00000000-0005-0000-0000-000035AC0000}"/>
    <cellStyle name="Note 2 7 2 2 2" xfId="44085" xr:uid="{00000000-0005-0000-0000-000036AC0000}"/>
    <cellStyle name="Note 2 7 2 3" xfId="44086" xr:uid="{00000000-0005-0000-0000-000037AC0000}"/>
    <cellStyle name="Note 2 7 2 4" xfId="44087" xr:uid="{00000000-0005-0000-0000-000038AC0000}"/>
    <cellStyle name="Note 2 7 2 5" xfId="44088" xr:uid="{00000000-0005-0000-0000-000039AC0000}"/>
    <cellStyle name="Note 2 7 2 6" xfId="44089" xr:uid="{00000000-0005-0000-0000-00003AAC0000}"/>
    <cellStyle name="Note 2 7 2 7" xfId="44090" xr:uid="{00000000-0005-0000-0000-00003BAC0000}"/>
    <cellStyle name="Note 2 7 2 8" xfId="44091" xr:uid="{00000000-0005-0000-0000-00003CAC0000}"/>
    <cellStyle name="Note 2 7 2 9" xfId="44092" xr:uid="{00000000-0005-0000-0000-00003DAC0000}"/>
    <cellStyle name="Note 2 7 3" xfId="44093" xr:uid="{00000000-0005-0000-0000-00003EAC0000}"/>
    <cellStyle name="Note 2 7 3 2" xfId="44094" xr:uid="{00000000-0005-0000-0000-00003FAC0000}"/>
    <cellStyle name="Note 2 7 4" xfId="44095" xr:uid="{00000000-0005-0000-0000-000040AC0000}"/>
    <cellStyle name="Note 2 7 4 2" xfId="44096" xr:uid="{00000000-0005-0000-0000-000041AC0000}"/>
    <cellStyle name="Note 2 7 5" xfId="44097" xr:uid="{00000000-0005-0000-0000-000042AC0000}"/>
    <cellStyle name="Note 2 7 5 2" xfId="44098" xr:uid="{00000000-0005-0000-0000-000043AC0000}"/>
    <cellStyle name="Note 2 7 6" xfId="44099" xr:uid="{00000000-0005-0000-0000-000044AC0000}"/>
    <cellStyle name="Note 2 7 6 2" xfId="44100" xr:uid="{00000000-0005-0000-0000-000045AC0000}"/>
    <cellStyle name="Note 2 7 7" xfId="44101" xr:uid="{00000000-0005-0000-0000-000046AC0000}"/>
    <cellStyle name="Note 2 7 7 2" xfId="44102" xr:uid="{00000000-0005-0000-0000-000047AC0000}"/>
    <cellStyle name="Note 2 7 8" xfId="44103" xr:uid="{00000000-0005-0000-0000-000048AC0000}"/>
    <cellStyle name="Note 2 7 8 2" xfId="44104" xr:uid="{00000000-0005-0000-0000-000049AC0000}"/>
    <cellStyle name="Note 2 7 9" xfId="44105" xr:uid="{00000000-0005-0000-0000-00004AAC0000}"/>
    <cellStyle name="Note 2 7 9 2" xfId="44106" xr:uid="{00000000-0005-0000-0000-00004BAC0000}"/>
    <cellStyle name="Note 2 8" xfId="44107" xr:uid="{00000000-0005-0000-0000-00004CAC0000}"/>
    <cellStyle name="Note 2 8 10" xfId="44108" xr:uid="{00000000-0005-0000-0000-00004DAC0000}"/>
    <cellStyle name="Note 2 8 2" xfId="44109" xr:uid="{00000000-0005-0000-0000-00004EAC0000}"/>
    <cellStyle name="Note 2 8 2 2" xfId="44110" xr:uid="{00000000-0005-0000-0000-00004FAC0000}"/>
    <cellStyle name="Note 2 8 2 3" xfId="44111" xr:uid="{00000000-0005-0000-0000-000050AC0000}"/>
    <cellStyle name="Note 2 8 3" xfId="44112" xr:uid="{00000000-0005-0000-0000-000051AC0000}"/>
    <cellStyle name="Note 2 8 3 2" xfId="44113" xr:uid="{00000000-0005-0000-0000-000052AC0000}"/>
    <cellStyle name="Note 2 8 4" xfId="44114" xr:uid="{00000000-0005-0000-0000-000053AC0000}"/>
    <cellStyle name="Note 2 8 4 2" xfId="44115" xr:uid="{00000000-0005-0000-0000-000054AC0000}"/>
    <cellStyle name="Note 2 8 5" xfId="44116" xr:uid="{00000000-0005-0000-0000-000055AC0000}"/>
    <cellStyle name="Note 2 8 5 2" xfId="44117" xr:uid="{00000000-0005-0000-0000-000056AC0000}"/>
    <cellStyle name="Note 2 8 6" xfId="44118" xr:uid="{00000000-0005-0000-0000-000057AC0000}"/>
    <cellStyle name="Note 2 8 6 2" xfId="44119" xr:uid="{00000000-0005-0000-0000-000058AC0000}"/>
    <cellStyle name="Note 2 8 7" xfId="44120" xr:uid="{00000000-0005-0000-0000-000059AC0000}"/>
    <cellStyle name="Note 2 8 7 2" xfId="44121" xr:uid="{00000000-0005-0000-0000-00005AAC0000}"/>
    <cellStyle name="Note 2 8 8" xfId="44122" xr:uid="{00000000-0005-0000-0000-00005BAC0000}"/>
    <cellStyle name="Note 2 8 9" xfId="44123" xr:uid="{00000000-0005-0000-0000-00005CAC0000}"/>
    <cellStyle name="Note 2 9" xfId="44124" xr:uid="{00000000-0005-0000-0000-00005DAC0000}"/>
    <cellStyle name="Note 2 9 2" xfId="44125" xr:uid="{00000000-0005-0000-0000-00005EAC0000}"/>
    <cellStyle name="Note 2 9 2 2" xfId="44126" xr:uid="{00000000-0005-0000-0000-00005FAC0000}"/>
    <cellStyle name="Note 2 9 2 3" xfId="44127" xr:uid="{00000000-0005-0000-0000-000060AC0000}"/>
    <cellStyle name="Note 2 9 3" xfId="44128" xr:uid="{00000000-0005-0000-0000-000061AC0000}"/>
    <cellStyle name="Note 2 9 4" xfId="44129" xr:uid="{00000000-0005-0000-0000-000062AC0000}"/>
    <cellStyle name="Note 2 9 5" xfId="44130" xr:uid="{00000000-0005-0000-0000-000063AC0000}"/>
    <cellStyle name="Note 2 9 6" xfId="44131" xr:uid="{00000000-0005-0000-0000-000064AC0000}"/>
    <cellStyle name="Note 2 9 7" xfId="44132" xr:uid="{00000000-0005-0000-0000-000065AC0000}"/>
    <cellStyle name="Note 20" xfId="44133" xr:uid="{00000000-0005-0000-0000-000066AC0000}"/>
    <cellStyle name="Note 20 2" xfId="44134" xr:uid="{00000000-0005-0000-0000-000067AC0000}"/>
    <cellStyle name="Note 20 2 2" xfId="44135" xr:uid="{00000000-0005-0000-0000-000068AC0000}"/>
    <cellStyle name="Note 20 2 2 2" xfId="44136" xr:uid="{00000000-0005-0000-0000-000069AC0000}"/>
    <cellStyle name="Note 20 2 2 2 2" xfId="44137" xr:uid="{00000000-0005-0000-0000-00006AAC0000}"/>
    <cellStyle name="Note 20 2 3" xfId="44138" xr:uid="{00000000-0005-0000-0000-00006BAC0000}"/>
    <cellStyle name="Note 20 3" xfId="44139" xr:uid="{00000000-0005-0000-0000-00006CAC0000}"/>
    <cellStyle name="Note 20 3 2" xfId="44140" xr:uid="{00000000-0005-0000-0000-00006DAC0000}"/>
    <cellStyle name="Note 20 3 2 2" xfId="44141" xr:uid="{00000000-0005-0000-0000-00006EAC0000}"/>
    <cellStyle name="Note 20 4" xfId="44142" xr:uid="{00000000-0005-0000-0000-00006FAC0000}"/>
    <cellStyle name="Note 20 5" xfId="44143" xr:uid="{00000000-0005-0000-0000-000070AC0000}"/>
    <cellStyle name="Note 21" xfId="44144" xr:uid="{00000000-0005-0000-0000-000071AC0000}"/>
    <cellStyle name="Note 21 2" xfId="44145" xr:uid="{00000000-0005-0000-0000-000072AC0000}"/>
    <cellStyle name="Note 21 2 2" xfId="44146" xr:uid="{00000000-0005-0000-0000-000073AC0000}"/>
    <cellStyle name="Note 21 2 2 2" xfId="44147" xr:uid="{00000000-0005-0000-0000-000074AC0000}"/>
    <cellStyle name="Note 21 2 2 2 2" xfId="44148" xr:uid="{00000000-0005-0000-0000-000075AC0000}"/>
    <cellStyle name="Note 21 2 3" xfId="44149" xr:uid="{00000000-0005-0000-0000-000076AC0000}"/>
    <cellStyle name="Note 21 3" xfId="44150" xr:uid="{00000000-0005-0000-0000-000077AC0000}"/>
    <cellStyle name="Note 21 3 2" xfId="44151" xr:uid="{00000000-0005-0000-0000-000078AC0000}"/>
    <cellStyle name="Note 21 3 2 2" xfId="44152" xr:uid="{00000000-0005-0000-0000-000079AC0000}"/>
    <cellStyle name="Note 21 4" xfId="44153" xr:uid="{00000000-0005-0000-0000-00007AAC0000}"/>
    <cellStyle name="Note 21 5" xfId="44154" xr:uid="{00000000-0005-0000-0000-00007BAC0000}"/>
    <cellStyle name="Note 22" xfId="44155" xr:uid="{00000000-0005-0000-0000-00007CAC0000}"/>
    <cellStyle name="Note 22 2" xfId="44156" xr:uid="{00000000-0005-0000-0000-00007DAC0000}"/>
    <cellStyle name="Note 22 2 2" xfId="44157" xr:uid="{00000000-0005-0000-0000-00007EAC0000}"/>
    <cellStyle name="Note 22 2 2 2" xfId="44158" xr:uid="{00000000-0005-0000-0000-00007FAC0000}"/>
    <cellStyle name="Note 22 2 2 2 2" xfId="44159" xr:uid="{00000000-0005-0000-0000-000080AC0000}"/>
    <cellStyle name="Note 22 2 3" xfId="44160" xr:uid="{00000000-0005-0000-0000-000081AC0000}"/>
    <cellStyle name="Note 22 3" xfId="44161" xr:uid="{00000000-0005-0000-0000-000082AC0000}"/>
    <cellStyle name="Note 22 3 2" xfId="44162" xr:uid="{00000000-0005-0000-0000-000083AC0000}"/>
    <cellStyle name="Note 22 3 2 2" xfId="44163" xr:uid="{00000000-0005-0000-0000-000084AC0000}"/>
    <cellStyle name="Note 22 4" xfId="44164" xr:uid="{00000000-0005-0000-0000-000085AC0000}"/>
    <cellStyle name="Note 22 5" xfId="44165" xr:uid="{00000000-0005-0000-0000-000086AC0000}"/>
    <cellStyle name="Note 23" xfId="44166" xr:uid="{00000000-0005-0000-0000-000087AC0000}"/>
    <cellStyle name="Note 23 2" xfId="44167" xr:uid="{00000000-0005-0000-0000-000088AC0000}"/>
    <cellStyle name="Note 23 2 2" xfId="44168" xr:uid="{00000000-0005-0000-0000-000089AC0000}"/>
    <cellStyle name="Note 23 2 2 2" xfId="44169" xr:uid="{00000000-0005-0000-0000-00008AAC0000}"/>
    <cellStyle name="Note 23 2 2 2 2" xfId="44170" xr:uid="{00000000-0005-0000-0000-00008BAC0000}"/>
    <cellStyle name="Note 23 2 3" xfId="44171" xr:uid="{00000000-0005-0000-0000-00008CAC0000}"/>
    <cellStyle name="Note 23 3" xfId="44172" xr:uid="{00000000-0005-0000-0000-00008DAC0000}"/>
    <cellStyle name="Note 23 3 2" xfId="44173" xr:uid="{00000000-0005-0000-0000-00008EAC0000}"/>
    <cellStyle name="Note 23 3 2 2" xfId="44174" xr:uid="{00000000-0005-0000-0000-00008FAC0000}"/>
    <cellStyle name="Note 23 4" xfId="44175" xr:uid="{00000000-0005-0000-0000-000090AC0000}"/>
    <cellStyle name="Note 23 5" xfId="44176" xr:uid="{00000000-0005-0000-0000-000091AC0000}"/>
    <cellStyle name="Note 24" xfId="44177" xr:uid="{00000000-0005-0000-0000-000092AC0000}"/>
    <cellStyle name="Note 24 2" xfId="44178" xr:uid="{00000000-0005-0000-0000-000093AC0000}"/>
    <cellStyle name="Note 24 2 2" xfId="44179" xr:uid="{00000000-0005-0000-0000-000094AC0000}"/>
    <cellStyle name="Note 24 2 2 2" xfId="44180" xr:uid="{00000000-0005-0000-0000-000095AC0000}"/>
    <cellStyle name="Note 24 2 2 2 2" xfId="44181" xr:uid="{00000000-0005-0000-0000-000096AC0000}"/>
    <cellStyle name="Note 24 2 3" xfId="44182" xr:uid="{00000000-0005-0000-0000-000097AC0000}"/>
    <cellStyle name="Note 24 3" xfId="44183" xr:uid="{00000000-0005-0000-0000-000098AC0000}"/>
    <cellStyle name="Note 24 3 2" xfId="44184" xr:uid="{00000000-0005-0000-0000-000099AC0000}"/>
    <cellStyle name="Note 24 3 2 2" xfId="44185" xr:uid="{00000000-0005-0000-0000-00009AAC0000}"/>
    <cellStyle name="Note 24 4" xfId="44186" xr:uid="{00000000-0005-0000-0000-00009BAC0000}"/>
    <cellStyle name="Note 25" xfId="44187" xr:uid="{00000000-0005-0000-0000-00009CAC0000}"/>
    <cellStyle name="Note 25 2" xfId="44188" xr:uid="{00000000-0005-0000-0000-00009DAC0000}"/>
    <cellStyle name="Note 25 2 2" xfId="44189" xr:uid="{00000000-0005-0000-0000-00009EAC0000}"/>
    <cellStyle name="Note 25 2 2 2" xfId="44190" xr:uid="{00000000-0005-0000-0000-00009FAC0000}"/>
    <cellStyle name="Note 25 2 2 2 2" xfId="44191" xr:uid="{00000000-0005-0000-0000-0000A0AC0000}"/>
    <cellStyle name="Note 25 2 3" xfId="44192" xr:uid="{00000000-0005-0000-0000-0000A1AC0000}"/>
    <cellStyle name="Note 25 3" xfId="44193" xr:uid="{00000000-0005-0000-0000-0000A2AC0000}"/>
    <cellStyle name="Note 25 3 2" xfId="44194" xr:uid="{00000000-0005-0000-0000-0000A3AC0000}"/>
    <cellStyle name="Note 25 3 2 2" xfId="44195" xr:uid="{00000000-0005-0000-0000-0000A4AC0000}"/>
    <cellStyle name="Note 25 4" xfId="44196" xr:uid="{00000000-0005-0000-0000-0000A5AC0000}"/>
    <cellStyle name="Note 26" xfId="44197" xr:uid="{00000000-0005-0000-0000-0000A6AC0000}"/>
    <cellStyle name="Note 26 2" xfId="44198" xr:uid="{00000000-0005-0000-0000-0000A7AC0000}"/>
    <cellStyle name="Note 26 2 2" xfId="44199" xr:uid="{00000000-0005-0000-0000-0000A8AC0000}"/>
    <cellStyle name="Note 26 2 2 2" xfId="44200" xr:uid="{00000000-0005-0000-0000-0000A9AC0000}"/>
    <cellStyle name="Note 26 2 2 2 2" xfId="44201" xr:uid="{00000000-0005-0000-0000-0000AAAC0000}"/>
    <cellStyle name="Note 26 2 3" xfId="44202" xr:uid="{00000000-0005-0000-0000-0000ABAC0000}"/>
    <cellStyle name="Note 26 3" xfId="44203" xr:uid="{00000000-0005-0000-0000-0000ACAC0000}"/>
    <cellStyle name="Note 26 3 2" xfId="44204" xr:uid="{00000000-0005-0000-0000-0000ADAC0000}"/>
    <cellStyle name="Note 26 3 2 2" xfId="44205" xr:uid="{00000000-0005-0000-0000-0000AEAC0000}"/>
    <cellStyle name="Note 26 4" xfId="44206" xr:uid="{00000000-0005-0000-0000-0000AFAC0000}"/>
    <cellStyle name="Note 27" xfId="44207" xr:uid="{00000000-0005-0000-0000-0000B0AC0000}"/>
    <cellStyle name="Note 27 2" xfId="44208" xr:uid="{00000000-0005-0000-0000-0000B1AC0000}"/>
    <cellStyle name="Note 27 2 2" xfId="44209" xr:uid="{00000000-0005-0000-0000-0000B2AC0000}"/>
    <cellStyle name="Note 27 2 2 2" xfId="44210" xr:uid="{00000000-0005-0000-0000-0000B3AC0000}"/>
    <cellStyle name="Note 27 2 2 2 2" xfId="44211" xr:uid="{00000000-0005-0000-0000-0000B4AC0000}"/>
    <cellStyle name="Note 27 2 3" xfId="44212" xr:uid="{00000000-0005-0000-0000-0000B5AC0000}"/>
    <cellStyle name="Note 27 3" xfId="44213" xr:uid="{00000000-0005-0000-0000-0000B6AC0000}"/>
    <cellStyle name="Note 27 3 2" xfId="44214" xr:uid="{00000000-0005-0000-0000-0000B7AC0000}"/>
    <cellStyle name="Note 27 3 2 2" xfId="44215" xr:uid="{00000000-0005-0000-0000-0000B8AC0000}"/>
    <cellStyle name="Note 27 4" xfId="44216" xr:uid="{00000000-0005-0000-0000-0000B9AC0000}"/>
    <cellStyle name="Note 28" xfId="44217" xr:uid="{00000000-0005-0000-0000-0000BAAC0000}"/>
    <cellStyle name="Note 28 2" xfId="44218" xr:uid="{00000000-0005-0000-0000-0000BBAC0000}"/>
    <cellStyle name="Note 28 2 2" xfId="44219" xr:uid="{00000000-0005-0000-0000-0000BCAC0000}"/>
    <cellStyle name="Note 28 2 2 2" xfId="44220" xr:uid="{00000000-0005-0000-0000-0000BDAC0000}"/>
    <cellStyle name="Note 28 2 2 2 2" xfId="44221" xr:uid="{00000000-0005-0000-0000-0000BEAC0000}"/>
    <cellStyle name="Note 28 2 3" xfId="44222" xr:uid="{00000000-0005-0000-0000-0000BFAC0000}"/>
    <cellStyle name="Note 28 3" xfId="44223" xr:uid="{00000000-0005-0000-0000-0000C0AC0000}"/>
    <cellStyle name="Note 28 3 2" xfId="44224" xr:uid="{00000000-0005-0000-0000-0000C1AC0000}"/>
    <cellStyle name="Note 28 3 2 2" xfId="44225" xr:uid="{00000000-0005-0000-0000-0000C2AC0000}"/>
    <cellStyle name="Note 28 4" xfId="44226" xr:uid="{00000000-0005-0000-0000-0000C3AC0000}"/>
    <cellStyle name="Note 29" xfId="44227" xr:uid="{00000000-0005-0000-0000-0000C4AC0000}"/>
    <cellStyle name="Note 29 2" xfId="44228" xr:uid="{00000000-0005-0000-0000-0000C5AC0000}"/>
    <cellStyle name="Note 29 2 2" xfId="44229" xr:uid="{00000000-0005-0000-0000-0000C6AC0000}"/>
    <cellStyle name="Note 29 2 2 2" xfId="44230" xr:uid="{00000000-0005-0000-0000-0000C7AC0000}"/>
    <cellStyle name="Note 29 2 2 2 2" xfId="44231" xr:uid="{00000000-0005-0000-0000-0000C8AC0000}"/>
    <cellStyle name="Note 29 2 3" xfId="44232" xr:uid="{00000000-0005-0000-0000-0000C9AC0000}"/>
    <cellStyle name="Note 29 3" xfId="44233" xr:uid="{00000000-0005-0000-0000-0000CAAC0000}"/>
    <cellStyle name="Note 29 3 2" xfId="44234" xr:uid="{00000000-0005-0000-0000-0000CBAC0000}"/>
    <cellStyle name="Note 29 3 2 2" xfId="44235" xr:uid="{00000000-0005-0000-0000-0000CCAC0000}"/>
    <cellStyle name="Note 29 4" xfId="44236" xr:uid="{00000000-0005-0000-0000-0000CDAC0000}"/>
    <cellStyle name="Note 3" xfId="44237" xr:uid="{00000000-0005-0000-0000-0000CEAC0000}"/>
    <cellStyle name="Note 3 10" xfId="44238" xr:uid="{00000000-0005-0000-0000-0000CFAC0000}"/>
    <cellStyle name="Note 3 10 2" xfId="44239" xr:uid="{00000000-0005-0000-0000-0000D0AC0000}"/>
    <cellStyle name="Note 3 11" xfId="44240" xr:uid="{00000000-0005-0000-0000-0000D1AC0000}"/>
    <cellStyle name="Note 3 11 2" xfId="44241" xr:uid="{00000000-0005-0000-0000-0000D2AC0000}"/>
    <cellStyle name="Note 3 12" xfId="44242" xr:uid="{00000000-0005-0000-0000-0000D3AC0000}"/>
    <cellStyle name="Note 3 12 2" xfId="44243" xr:uid="{00000000-0005-0000-0000-0000D4AC0000}"/>
    <cellStyle name="Note 3 13" xfId="44244" xr:uid="{00000000-0005-0000-0000-0000D5AC0000}"/>
    <cellStyle name="Note 3 14" xfId="44245" xr:uid="{00000000-0005-0000-0000-0000D6AC0000}"/>
    <cellStyle name="Note 3 2" xfId="44246" xr:uid="{00000000-0005-0000-0000-0000D7AC0000}"/>
    <cellStyle name="Note 3 2 10" xfId="44247" xr:uid="{00000000-0005-0000-0000-0000D8AC0000}"/>
    <cellStyle name="Note 3 2 11" xfId="44248" xr:uid="{00000000-0005-0000-0000-0000D9AC0000}"/>
    <cellStyle name="Note 3 2 2" xfId="44249" xr:uid="{00000000-0005-0000-0000-0000DAAC0000}"/>
    <cellStyle name="Note 3 2 2 10" xfId="44250" xr:uid="{00000000-0005-0000-0000-0000DBAC0000}"/>
    <cellStyle name="Note 3 2 2 11" xfId="44251" xr:uid="{00000000-0005-0000-0000-0000DCAC0000}"/>
    <cellStyle name="Note 3 2 2 2" xfId="44252" xr:uid="{00000000-0005-0000-0000-0000DDAC0000}"/>
    <cellStyle name="Note 3 2 2 2 2" xfId="44253" xr:uid="{00000000-0005-0000-0000-0000DEAC0000}"/>
    <cellStyle name="Note 3 2 2 2 2 2" xfId="44254" xr:uid="{00000000-0005-0000-0000-0000DFAC0000}"/>
    <cellStyle name="Note 3 2 2 2 3" xfId="44255" xr:uid="{00000000-0005-0000-0000-0000E0AC0000}"/>
    <cellStyle name="Note 3 2 2 3" xfId="44256" xr:uid="{00000000-0005-0000-0000-0000E1AC0000}"/>
    <cellStyle name="Note 3 2 2 3 2" xfId="44257" xr:uid="{00000000-0005-0000-0000-0000E2AC0000}"/>
    <cellStyle name="Note 3 2 2 4" xfId="44258" xr:uid="{00000000-0005-0000-0000-0000E3AC0000}"/>
    <cellStyle name="Note 3 2 2 5" xfId="44259" xr:uid="{00000000-0005-0000-0000-0000E4AC0000}"/>
    <cellStyle name="Note 3 2 2 6" xfId="44260" xr:uid="{00000000-0005-0000-0000-0000E5AC0000}"/>
    <cellStyle name="Note 3 2 2 7" xfId="44261" xr:uid="{00000000-0005-0000-0000-0000E6AC0000}"/>
    <cellStyle name="Note 3 2 2 8" xfId="44262" xr:uid="{00000000-0005-0000-0000-0000E7AC0000}"/>
    <cellStyle name="Note 3 2 2 9" xfId="44263" xr:uid="{00000000-0005-0000-0000-0000E8AC0000}"/>
    <cellStyle name="Note 3 2 3" xfId="44264" xr:uid="{00000000-0005-0000-0000-0000E9AC0000}"/>
    <cellStyle name="Note 3 2 3 2" xfId="44265" xr:uid="{00000000-0005-0000-0000-0000EAAC0000}"/>
    <cellStyle name="Note 3 2 3 2 2" xfId="44266" xr:uid="{00000000-0005-0000-0000-0000EBAC0000}"/>
    <cellStyle name="Note 3 2 3 2 2 2" xfId="44267" xr:uid="{00000000-0005-0000-0000-0000ECAC0000}"/>
    <cellStyle name="Note 3 2 3 3" xfId="44268" xr:uid="{00000000-0005-0000-0000-0000EDAC0000}"/>
    <cellStyle name="Note 3 2 4" xfId="44269" xr:uid="{00000000-0005-0000-0000-0000EEAC0000}"/>
    <cellStyle name="Note 3 2 4 2" xfId="44270" xr:uid="{00000000-0005-0000-0000-0000EFAC0000}"/>
    <cellStyle name="Note 3 2 5" xfId="44271" xr:uid="{00000000-0005-0000-0000-0000F0AC0000}"/>
    <cellStyle name="Note 3 2 5 2" xfId="44272" xr:uid="{00000000-0005-0000-0000-0000F1AC0000}"/>
    <cellStyle name="Note 3 2 6" xfId="44273" xr:uid="{00000000-0005-0000-0000-0000F2AC0000}"/>
    <cellStyle name="Note 3 2 6 2" xfId="44274" xr:uid="{00000000-0005-0000-0000-0000F3AC0000}"/>
    <cellStyle name="Note 3 2 7" xfId="44275" xr:uid="{00000000-0005-0000-0000-0000F4AC0000}"/>
    <cellStyle name="Note 3 2 7 2" xfId="44276" xr:uid="{00000000-0005-0000-0000-0000F5AC0000}"/>
    <cellStyle name="Note 3 2 8" xfId="44277" xr:uid="{00000000-0005-0000-0000-0000F6AC0000}"/>
    <cellStyle name="Note 3 2 8 2" xfId="44278" xr:uid="{00000000-0005-0000-0000-0000F7AC0000}"/>
    <cellStyle name="Note 3 2 9" xfId="44279" xr:uid="{00000000-0005-0000-0000-0000F8AC0000}"/>
    <cellStyle name="Note 3 3" xfId="44280" xr:uid="{00000000-0005-0000-0000-0000F9AC0000}"/>
    <cellStyle name="Note 3 3 10" xfId="44281" xr:uid="{00000000-0005-0000-0000-0000FAAC0000}"/>
    <cellStyle name="Note 3 3 2" xfId="44282" xr:uid="{00000000-0005-0000-0000-0000FBAC0000}"/>
    <cellStyle name="Note 3 3 2 2" xfId="44283" xr:uid="{00000000-0005-0000-0000-0000FCAC0000}"/>
    <cellStyle name="Note 3 3 3" xfId="44284" xr:uid="{00000000-0005-0000-0000-0000FDAC0000}"/>
    <cellStyle name="Note 3 3 3 2" xfId="44285" xr:uid="{00000000-0005-0000-0000-0000FEAC0000}"/>
    <cellStyle name="Note 3 3 4" xfId="44286" xr:uid="{00000000-0005-0000-0000-0000FFAC0000}"/>
    <cellStyle name="Note 3 3 4 2" xfId="44287" xr:uid="{00000000-0005-0000-0000-000000AD0000}"/>
    <cellStyle name="Note 3 3 5" xfId="44288" xr:uid="{00000000-0005-0000-0000-000001AD0000}"/>
    <cellStyle name="Note 3 3 5 2" xfId="44289" xr:uid="{00000000-0005-0000-0000-000002AD0000}"/>
    <cellStyle name="Note 3 3 6" xfId="44290" xr:uid="{00000000-0005-0000-0000-000003AD0000}"/>
    <cellStyle name="Note 3 3 7" xfId="44291" xr:uid="{00000000-0005-0000-0000-000004AD0000}"/>
    <cellStyle name="Note 3 3 8" xfId="44292" xr:uid="{00000000-0005-0000-0000-000005AD0000}"/>
    <cellStyle name="Note 3 3 9" xfId="44293" xr:uid="{00000000-0005-0000-0000-000006AD0000}"/>
    <cellStyle name="Note 3 4" xfId="44294" xr:uid="{00000000-0005-0000-0000-000007AD0000}"/>
    <cellStyle name="Note 3 4 2" xfId="44295" xr:uid="{00000000-0005-0000-0000-000008AD0000}"/>
    <cellStyle name="Note 3 4 3" xfId="44296" xr:uid="{00000000-0005-0000-0000-000009AD0000}"/>
    <cellStyle name="Note 3 4 4" xfId="44297" xr:uid="{00000000-0005-0000-0000-00000AAD0000}"/>
    <cellStyle name="Note 3 4 5" xfId="44298" xr:uid="{00000000-0005-0000-0000-00000BAD0000}"/>
    <cellStyle name="Note 3 5" xfId="44299" xr:uid="{00000000-0005-0000-0000-00000CAD0000}"/>
    <cellStyle name="Note 3 5 2" xfId="44300" xr:uid="{00000000-0005-0000-0000-00000DAD0000}"/>
    <cellStyle name="Note 3 5 3" xfId="44301" xr:uid="{00000000-0005-0000-0000-00000EAD0000}"/>
    <cellStyle name="Note 3 5 4" xfId="44302" xr:uid="{00000000-0005-0000-0000-00000FAD0000}"/>
    <cellStyle name="Note 3 6" xfId="44303" xr:uid="{00000000-0005-0000-0000-000010AD0000}"/>
    <cellStyle name="Note 3 6 2" xfId="44304" xr:uid="{00000000-0005-0000-0000-000011AD0000}"/>
    <cellStyle name="Note 3 7" xfId="44305" xr:uid="{00000000-0005-0000-0000-000012AD0000}"/>
    <cellStyle name="Note 3 7 2" xfId="44306" xr:uid="{00000000-0005-0000-0000-000013AD0000}"/>
    <cellStyle name="Note 3 8" xfId="44307" xr:uid="{00000000-0005-0000-0000-000014AD0000}"/>
    <cellStyle name="Note 3 8 2" xfId="44308" xr:uid="{00000000-0005-0000-0000-000015AD0000}"/>
    <cellStyle name="Note 3 9" xfId="44309" xr:uid="{00000000-0005-0000-0000-000016AD0000}"/>
    <cellStyle name="Note 3 9 2" xfId="44310" xr:uid="{00000000-0005-0000-0000-000017AD0000}"/>
    <cellStyle name="Note 30" xfId="44311" xr:uid="{00000000-0005-0000-0000-000018AD0000}"/>
    <cellStyle name="Note 30 2" xfId="44312" xr:uid="{00000000-0005-0000-0000-000019AD0000}"/>
    <cellStyle name="Note 30 2 2" xfId="44313" xr:uid="{00000000-0005-0000-0000-00001AAD0000}"/>
    <cellStyle name="Note 30 2 2 2" xfId="44314" xr:uid="{00000000-0005-0000-0000-00001BAD0000}"/>
    <cellStyle name="Note 30 2 2 2 2" xfId="44315" xr:uid="{00000000-0005-0000-0000-00001CAD0000}"/>
    <cellStyle name="Note 30 2 3" xfId="44316" xr:uid="{00000000-0005-0000-0000-00001DAD0000}"/>
    <cellStyle name="Note 30 3" xfId="44317" xr:uid="{00000000-0005-0000-0000-00001EAD0000}"/>
    <cellStyle name="Note 30 3 2" xfId="44318" xr:uid="{00000000-0005-0000-0000-00001FAD0000}"/>
    <cellStyle name="Note 30 3 2 2" xfId="44319" xr:uid="{00000000-0005-0000-0000-000020AD0000}"/>
    <cellStyle name="Note 30 4" xfId="44320" xr:uid="{00000000-0005-0000-0000-000021AD0000}"/>
    <cellStyle name="Note 31" xfId="44321" xr:uid="{00000000-0005-0000-0000-000022AD0000}"/>
    <cellStyle name="Note 31 2" xfId="44322" xr:uid="{00000000-0005-0000-0000-000023AD0000}"/>
    <cellStyle name="Note 31 2 2" xfId="44323" xr:uid="{00000000-0005-0000-0000-000024AD0000}"/>
    <cellStyle name="Note 31 2 2 2" xfId="44324" xr:uid="{00000000-0005-0000-0000-000025AD0000}"/>
    <cellStyle name="Note 31 2 2 2 2" xfId="44325" xr:uid="{00000000-0005-0000-0000-000026AD0000}"/>
    <cellStyle name="Note 31 2 3" xfId="44326" xr:uid="{00000000-0005-0000-0000-000027AD0000}"/>
    <cellStyle name="Note 31 3" xfId="44327" xr:uid="{00000000-0005-0000-0000-000028AD0000}"/>
    <cellStyle name="Note 31 3 2" xfId="44328" xr:uid="{00000000-0005-0000-0000-000029AD0000}"/>
    <cellStyle name="Note 31 3 2 2" xfId="44329" xr:uid="{00000000-0005-0000-0000-00002AAD0000}"/>
    <cellStyle name="Note 31 4" xfId="44330" xr:uid="{00000000-0005-0000-0000-00002BAD0000}"/>
    <cellStyle name="Note 32" xfId="44331" xr:uid="{00000000-0005-0000-0000-00002CAD0000}"/>
    <cellStyle name="Note 32 2" xfId="44332" xr:uid="{00000000-0005-0000-0000-00002DAD0000}"/>
    <cellStyle name="Note 32 2 2" xfId="44333" xr:uid="{00000000-0005-0000-0000-00002EAD0000}"/>
    <cellStyle name="Note 32 2 2 2" xfId="44334" xr:uid="{00000000-0005-0000-0000-00002FAD0000}"/>
    <cellStyle name="Note 32 2 2 2 2" xfId="44335" xr:uid="{00000000-0005-0000-0000-000030AD0000}"/>
    <cellStyle name="Note 32 2 3" xfId="44336" xr:uid="{00000000-0005-0000-0000-000031AD0000}"/>
    <cellStyle name="Note 32 3" xfId="44337" xr:uid="{00000000-0005-0000-0000-000032AD0000}"/>
    <cellStyle name="Note 32 3 2" xfId="44338" xr:uid="{00000000-0005-0000-0000-000033AD0000}"/>
    <cellStyle name="Note 32 3 2 2" xfId="44339" xr:uid="{00000000-0005-0000-0000-000034AD0000}"/>
    <cellStyle name="Note 32 4" xfId="44340" xr:uid="{00000000-0005-0000-0000-000035AD0000}"/>
    <cellStyle name="Note 33" xfId="44341" xr:uid="{00000000-0005-0000-0000-000036AD0000}"/>
    <cellStyle name="Note 33 2" xfId="44342" xr:uid="{00000000-0005-0000-0000-000037AD0000}"/>
    <cellStyle name="Note 33 2 2" xfId="44343" xr:uid="{00000000-0005-0000-0000-000038AD0000}"/>
    <cellStyle name="Note 33 2 2 2" xfId="44344" xr:uid="{00000000-0005-0000-0000-000039AD0000}"/>
    <cellStyle name="Note 33 2 2 2 2" xfId="44345" xr:uid="{00000000-0005-0000-0000-00003AAD0000}"/>
    <cellStyle name="Note 33 2 3" xfId="44346" xr:uid="{00000000-0005-0000-0000-00003BAD0000}"/>
    <cellStyle name="Note 33 3" xfId="44347" xr:uid="{00000000-0005-0000-0000-00003CAD0000}"/>
    <cellStyle name="Note 33 3 2" xfId="44348" xr:uid="{00000000-0005-0000-0000-00003DAD0000}"/>
    <cellStyle name="Note 33 3 2 2" xfId="44349" xr:uid="{00000000-0005-0000-0000-00003EAD0000}"/>
    <cellStyle name="Note 33 4" xfId="44350" xr:uid="{00000000-0005-0000-0000-00003FAD0000}"/>
    <cellStyle name="Note 34" xfId="44351" xr:uid="{00000000-0005-0000-0000-000040AD0000}"/>
    <cellStyle name="Note 34 2" xfId="44352" xr:uid="{00000000-0005-0000-0000-000041AD0000}"/>
    <cellStyle name="Note 34 2 2" xfId="44353" xr:uid="{00000000-0005-0000-0000-000042AD0000}"/>
    <cellStyle name="Note 34 2 2 2" xfId="44354" xr:uid="{00000000-0005-0000-0000-000043AD0000}"/>
    <cellStyle name="Note 34 2 2 2 2" xfId="44355" xr:uid="{00000000-0005-0000-0000-000044AD0000}"/>
    <cellStyle name="Note 34 2 3" xfId="44356" xr:uid="{00000000-0005-0000-0000-000045AD0000}"/>
    <cellStyle name="Note 34 3" xfId="44357" xr:uid="{00000000-0005-0000-0000-000046AD0000}"/>
    <cellStyle name="Note 34 3 2" xfId="44358" xr:uid="{00000000-0005-0000-0000-000047AD0000}"/>
    <cellStyle name="Note 34 3 2 2" xfId="44359" xr:uid="{00000000-0005-0000-0000-000048AD0000}"/>
    <cellStyle name="Note 34 4" xfId="44360" xr:uid="{00000000-0005-0000-0000-000049AD0000}"/>
    <cellStyle name="Note 35" xfId="44361" xr:uid="{00000000-0005-0000-0000-00004AAD0000}"/>
    <cellStyle name="Note 35 2" xfId="44362" xr:uid="{00000000-0005-0000-0000-00004BAD0000}"/>
    <cellStyle name="Note 35 2 2" xfId="44363" xr:uid="{00000000-0005-0000-0000-00004CAD0000}"/>
    <cellStyle name="Note 35 2 2 2" xfId="44364" xr:uid="{00000000-0005-0000-0000-00004DAD0000}"/>
    <cellStyle name="Note 35 2 2 2 2" xfId="44365" xr:uid="{00000000-0005-0000-0000-00004EAD0000}"/>
    <cellStyle name="Note 35 2 3" xfId="44366" xr:uid="{00000000-0005-0000-0000-00004FAD0000}"/>
    <cellStyle name="Note 35 3" xfId="44367" xr:uid="{00000000-0005-0000-0000-000050AD0000}"/>
    <cellStyle name="Note 35 3 2" xfId="44368" xr:uid="{00000000-0005-0000-0000-000051AD0000}"/>
    <cellStyle name="Note 35 3 2 2" xfId="44369" xr:uid="{00000000-0005-0000-0000-000052AD0000}"/>
    <cellStyle name="Note 35 4" xfId="44370" xr:uid="{00000000-0005-0000-0000-000053AD0000}"/>
    <cellStyle name="Note 36" xfId="44371" xr:uid="{00000000-0005-0000-0000-000054AD0000}"/>
    <cellStyle name="Note 36 2" xfId="44372" xr:uid="{00000000-0005-0000-0000-000055AD0000}"/>
    <cellStyle name="Note 36 2 2" xfId="44373" xr:uid="{00000000-0005-0000-0000-000056AD0000}"/>
    <cellStyle name="Note 36 2 2 2" xfId="44374" xr:uid="{00000000-0005-0000-0000-000057AD0000}"/>
    <cellStyle name="Note 36 2 2 2 2" xfId="44375" xr:uid="{00000000-0005-0000-0000-000058AD0000}"/>
    <cellStyle name="Note 36 2 3" xfId="44376" xr:uid="{00000000-0005-0000-0000-000059AD0000}"/>
    <cellStyle name="Note 36 3" xfId="44377" xr:uid="{00000000-0005-0000-0000-00005AAD0000}"/>
    <cellStyle name="Note 36 3 2" xfId="44378" xr:uid="{00000000-0005-0000-0000-00005BAD0000}"/>
    <cellStyle name="Note 36 3 2 2" xfId="44379" xr:uid="{00000000-0005-0000-0000-00005CAD0000}"/>
    <cellStyle name="Note 36 4" xfId="44380" xr:uid="{00000000-0005-0000-0000-00005DAD0000}"/>
    <cellStyle name="Note 37" xfId="44381" xr:uid="{00000000-0005-0000-0000-00005EAD0000}"/>
    <cellStyle name="Note 37 2" xfId="44382" xr:uid="{00000000-0005-0000-0000-00005FAD0000}"/>
    <cellStyle name="Note 37 2 2" xfId="44383" xr:uid="{00000000-0005-0000-0000-000060AD0000}"/>
    <cellStyle name="Note 37 2 2 2" xfId="44384" xr:uid="{00000000-0005-0000-0000-000061AD0000}"/>
    <cellStyle name="Note 37 2 2 2 2" xfId="44385" xr:uid="{00000000-0005-0000-0000-000062AD0000}"/>
    <cellStyle name="Note 37 2 3" xfId="44386" xr:uid="{00000000-0005-0000-0000-000063AD0000}"/>
    <cellStyle name="Note 37 3" xfId="44387" xr:uid="{00000000-0005-0000-0000-000064AD0000}"/>
    <cellStyle name="Note 37 3 2" xfId="44388" xr:uid="{00000000-0005-0000-0000-000065AD0000}"/>
    <cellStyle name="Note 37 3 2 2" xfId="44389" xr:uid="{00000000-0005-0000-0000-000066AD0000}"/>
    <cellStyle name="Note 37 4" xfId="44390" xr:uid="{00000000-0005-0000-0000-000067AD0000}"/>
    <cellStyle name="Note 38" xfId="44391" xr:uid="{00000000-0005-0000-0000-000068AD0000}"/>
    <cellStyle name="Note 38 2" xfId="44392" xr:uid="{00000000-0005-0000-0000-000069AD0000}"/>
    <cellStyle name="Note 38 2 2" xfId="44393" xr:uid="{00000000-0005-0000-0000-00006AAD0000}"/>
    <cellStyle name="Note 38 2 2 2" xfId="44394" xr:uid="{00000000-0005-0000-0000-00006BAD0000}"/>
    <cellStyle name="Note 38 2 2 2 2" xfId="44395" xr:uid="{00000000-0005-0000-0000-00006CAD0000}"/>
    <cellStyle name="Note 38 2 3" xfId="44396" xr:uid="{00000000-0005-0000-0000-00006DAD0000}"/>
    <cellStyle name="Note 38 3" xfId="44397" xr:uid="{00000000-0005-0000-0000-00006EAD0000}"/>
    <cellStyle name="Note 38 3 2" xfId="44398" xr:uid="{00000000-0005-0000-0000-00006FAD0000}"/>
    <cellStyle name="Note 38 3 2 2" xfId="44399" xr:uid="{00000000-0005-0000-0000-000070AD0000}"/>
    <cellStyle name="Note 38 4" xfId="44400" xr:uid="{00000000-0005-0000-0000-000071AD0000}"/>
    <cellStyle name="Note 39" xfId="44401" xr:uid="{00000000-0005-0000-0000-000072AD0000}"/>
    <cellStyle name="Note 39 2" xfId="44402" xr:uid="{00000000-0005-0000-0000-000073AD0000}"/>
    <cellStyle name="Note 39 2 2" xfId="44403" xr:uid="{00000000-0005-0000-0000-000074AD0000}"/>
    <cellStyle name="Note 39 2 2 2" xfId="44404" xr:uid="{00000000-0005-0000-0000-000075AD0000}"/>
    <cellStyle name="Note 39 2 2 2 2" xfId="44405" xr:uid="{00000000-0005-0000-0000-000076AD0000}"/>
    <cellStyle name="Note 39 2 3" xfId="44406" xr:uid="{00000000-0005-0000-0000-000077AD0000}"/>
    <cellStyle name="Note 39 3" xfId="44407" xr:uid="{00000000-0005-0000-0000-000078AD0000}"/>
    <cellStyle name="Note 39 3 2" xfId="44408" xr:uid="{00000000-0005-0000-0000-000079AD0000}"/>
    <cellStyle name="Note 39 3 2 2" xfId="44409" xr:uid="{00000000-0005-0000-0000-00007AAD0000}"/>
    <cellStyle name="Note 39 4" xfId="44410" xr:uid="{00000000-0005-0000-0000-00007BAD0000}"/>
    <cellStyle name="Note 4" xfId="44411" xr:uid="{00000000-0005-0000-0000-00007CAD0000}"/>
    <cellStyle name="Note 4 10" xfId="44412" xr:uid="{00000000-0005-0000-0000-00007DAD0000}"/>
    <cellStyle name="Note 4 10 2" xfId="44413" xr:uid="{00000000-0005-0000-0000-00007EAD0000}"/>
    <cellStyle name="Note 4 11" xfId="44414" xr:uid="{00000000-0005-0000-0000-00007FAD0000}"/>
    <cellStyle name="Note 4 11 2" xfId="44415" xr:uid="{00000000-0005-0000-0000-000080AD0000}"/>
    <cellStyle name="Note 4 12" xfId="44416" xr:uid="{00000000-0005-0000-0000-000081AD0000}"/>
    <cellStyle name="Note 4 2" xfId="44417" xr:uid="{00000000-0005-0000-0000-000082AD0000}"/>
    <cellStyle name="Note 4 2 10" xfId="44418" xr:uid="{00000000-0005-0000-0000-000083AD0000}"/>
    <cellStyle name="Note 4 2 11" xfId="44419" xr:uid="{00000000-0005-0000-0000-000084AD0000}"/>
    <cellStyle name="Note 4 2 2" xfId="44420" xr:uid="{00000000-0005-0000-0000-000085AD0000}"/>
    <cellStyle name="Note 4 2 2 10" xfId="44421" xr:uid="{00000000-0005-0000-0000-000086AD0000}"/>
    <cellStyle name="Note 4 2 2 2" xfId="44422" xr:uid="{00000000-0005-0000-0000-000087AD0000}"/>
    <cellStyle name="Note 4 2 2 2 2" xfId="44423" xr:uid="{00000000-0005-0000-0000-000088AD0000}"/>
    <cellStyle name="Note 4 2 2 2 2 2" xfId="44424" xr:uid="{00000000-0005-0000-0000-000089AD0000}"/>
    <cellStyle name="Note 4 2 2 3" xfId="44425" xr:uid="{00000000-0005-0000-0000-00008AAD0000}"/>
    <cellStyle name="Note 4 2 2 3 2" xfId="44426" xr:uid="{00000000-0005-0000-0000-00008BAD0000}"/>
    <cellStyle name="Note 4 2 2 4" xfId="44427" xr:uid="{00000000-0005-0000-0000-00008CAD0000}"/>
    <cellStyle name="Note 4 2 2 5" xfId="44428" xr:uid="{00000000-0005-0000-0000-00008DAD0000}"/>
    <cellStyle name="Note 4 2 2 6" xfId="44429" xr:uid="{00000000-0005-0000-0000-00008EAD0000}"/>
    <cellStyle name="Note 4 2 2 7" xfId="44430" xr:uid="{00000000-0005-0000-0000-00008FAD0000}"/>
    <cellStyle name="Note 4 2 2 8" xfId="44431" xr:uid="{00000000-0005-0000-0000-000090AD0000}"/>
    <cellStyle name="Note 4 2 2 9" xfId="44432" xr:uid="{00000000-0005-0000-0000-000091AD0000}"/>
    <cellStyle name="Note 4 2 3" xfId="44433" xr:uid="{00000000-0005-0000-0000-000092AD0000}"/>
    <cellStyle name="Note 4 2 3 2" xfId="44434" xr:uid="{00000000-0005-0000-0000-000093AD0000}"/>
    <cellStyle name="Note 4 2 3 2 2" xfId="44435" xr:uid="{00000000-0005-0000-0000-000094AD0000}"/>
    <cellStyle name="Note 4 2 3 3" xfId="44436" xr:uid="{00000000-0005-0000-0000-000095AD0000}"/>
    <cellStyle name="Note 4 2 4" xfId="44437" xr:uid="{00000000-0005-0000-0000-000096AD0000}"/>
    <cellStyle name="Note 4 2 4 2" xfId="44438" xr:uid="{00000000-0005-0000-0000-000097AD0000}"/>
    <cellStyle name="Note 4 2 5" xfId="44439" xr:uid="{00000000-0005-0000-0000-000098AD0000}"/>
    <cellStyle name="Note 4 2 5 2" xfId="44440" xr:uid="{00000000-0005-0000-0000-000099AD0000}"/>
    <cellStyle name="Note 4 2 6" xfId="44441" xr:uid="{00000000-0005-0000-0000-00009AAD0000}"/>
    <cellStyle name="Note 4 2 6 2" xfId="44442" xr:uid="{00000000-0005-0000-0000-00009BAD0000}"/>
    <cellStyle name="Note 4 2 7" xfId="44443" xr:uid="{00000000-0005-0000-0000-00009CAD0000}"/>
    <cellStyle name="Note 4 2 8" xfId="44444" xr:uid="{00000000-0005-0000-0000-00009DAD0000}"/>
    <cellStyle name="Note 4 2 9" xfId="44445" xr:uid="{00000000-0005-0000-0000-00009EAD0000}"/>
    <cellStyle name="Note 4 3" xfId="44446" xr:uid="{00000000-0005-0000-0000-00009FAD0000}"/>
    <cellStyle name="Note 4 3 10" xfId="44447" xr:uid="{00000000-0005-0000-0000-0000A0AD0000}"/>
    <cellStyle name="Note 4 3 2" xfId="44448" xr:uid="{00000000-0005-0000-0000-0000A1AD0000}"/>
    <cellStyle name="Note 4 3 2 2" xfId="44449" xr:uid="{00000000-0005-0000-0000-0000A2AD0000}"/>
    <cellStyle name="Note 4 3 3" xfId="44450" xr:uid="{00000000-0005-0000-0000-0000A3AD0000}"/>
    <cellStyle name="Note 4 3 3 2" xfId="44451" xr:uid="{00000000-0005-0000-0000-0000A4AD0000}"/>
    <cellStyle name="Note 4 3 4" xfId="44452" xr:uid="{00000000-0005-0000-0000-0000A5AD0000}"/>
    <cellStyle name="Note 4 3 4 2" xfId="44453" xr:uid="{00000000-0005-0000-0000-0000A6AD0000}"/>
    <cellStyle name="Note 4 3 5" xfId="44454" xr:uid="{00000000-0005-0000-0000-0000A7AD0000}"/>
    <cellStyle name="Note 4 3 6" xfId="44455" xr:uid="{00000000-0005-0000-0000-0000A8AD0000}"/>
    <cellStyle name="Note 4 3 7" xfId="44456" xr:uid="{00000000-0005-0000-0000-0000A9AD0000}"/>
    <cellStyle name="Note 4 3 8" xfId="44457" xr:uid="{00000000-0005-0000-0000-0000AAAD0000}"/>
    <cellStyle name="Note 4 3 9" xfId="44458" xr:uid="{00000000-0005-0000-0000-0000ABAD0000}"/>
    <cellStyle name="Note 4 4" xfId="44459" xr:uid="{00000000-0005-0000-0000-0000ACAD0000}"/>
    <cellStyle name="Note 4 4 2" xfId="44460" xr:uid="{00000000-0005-0000-0000-0000ADAD0000}"/>
    <cellStyle name="Note 4 4 3" xfId="44461" xr:uid="{00000000-0005-0000-0000-0000AEAD0000}"/>
    <cellStyle name="Note 4 4 4" xfId="44462" xr:uid="{00000000-0005-0000-0000-0000AFAD0000}"/>
    <cellStyle name="Note 4 5" xfId="44463" xr:uid="{00000000-0005-0000-0000-0000B0AD0000}"/>
    <cellStyle name="Note 4 5 2" xfId="44464" xr:uid="{00000000-0005-0000-0000-0000B1AD0000}"/>
    <cellStyle name="Note 4 6" xfId="44465" xr:uid="{00000000-0005-0000-0000-0000B2AD0000}"/>
    <cellStyle name="Note 4 6 2" xfId="44466" xr:uid="{00000000-0005-0000-0000-0000B3AD0000}"/>
    <cellStyle name="Note 4 7" xfId="44467" xr:uid="{00000000-0005-0000-0000-0000B4AD0000}"/>
    <cellStyle name="Note 4 7 2" xfId="44468" xr:uid="{00000000-0005-0000-0000-0000B5AD0000}"/>
    <cellStyle name="Note 4 8" xfId="44469" xr:uid="{00000000-0005-0000-0000-0000B6AD0000}"/>
    <cellStyle name="Note 4 8 2" xfId="44470" xr:uid="{00000000-0005-0000-0000-0000B7AD0000}"/>
    <cellStyle name="Note 4 9" xfId="44471" xr:uid="{00000000-0005-0000-0000-0000B8AD0000}"/>
    <cellStyle name="Note 4 9 2" xfId="44472" xr:uid="{00000000-0005-0000-0000-0000B9AD0000}"/>
    <cellStyle name="Note 40" xfId="44473" xr:uid="{00000000-0005-0000-0000-0000BAAD0000}"/>
    <cellStyle name="Note 40 2" xfId="44474" xr:uid="{00000000-0005-0000-0000-0000BBAD0000}"/>
    <cellStyle name="Note 40 2 2" xfId="44475" xr:uid="{00000000-0005-0000-0000-0000BCAD0000}"/>
    <cellStyle name="Note 40 2 2 2" xfId="44476" xr:uid="{00000000-0005-0000-0000-0000BDAD0000}"/>
    <cellStyle name="Note 40 2 2 2 2" xfId="44477" xr:uid="{00000000-0005-0000-0000-0000BEAD0000}"/>
    <cellStyle name="Note 40 2 3" xfId="44478" xr:uid="{00000000-0005-0000-0000-0000BFAD0000}"/>
    <cellStyle name="Note 40 3" xfId="44479" xr:uid="{00000000-0005-0000-0000-0000C0AD0000}"/>
    <cellStyle name="Note 40 3 2" xfId="44480" xr:uid="{00000000-0005-0000-0000-0000C1AD0000}"/>
    <cellStyle name="Note 40 3 2 2" xfId="44481" xr:uid="{00000000-0005-0000-0000-0000C2AD0000}"/>
    <cellStyle name="Note 40 4" xfId="44482" xr:uid="{00000000-0005-0000-0000-0000C3AD0000}"/>
    <cellStyle name="Note 41" xfId="44483" xr:uid="{00000000-0005-0000-0000-0000C4AD0000}"/>
    <cellStyle name="Note 41 2" xfId="44484" xr:uid="{00000000-0005-0000-0000-0000C5AD0000}"/>
    <cellStyle name="Note 41 2 2" xfId="44485" xr:uid="{00000000-0005-0000-0000-0000C6AD0000}"/>
    <cellStyle name="Note 41 2 2 2" xfId="44486" xr:uid="{00000000-0005-0000-0000-0000C7AD0000}"/>
    <cellStyle name="Note 41 2 2 2 2" xfId="44487" xr:uid="{00000000-0005-0000-0000-0000C8AD0000}"/>
    <cellStyle name="Note 41 2 3" xfId="44488" xr:uid="{00000000-0005-0000-0000-0000C9AD0000}"/>
    <cellStyle name="Note 41 3" xfId="44489" xr:uid="{00000000-0005-0000-0000-0000CAAD0000}"/>
    <cellStyle name="Note 41 3 2" xfId="44490" xr:uid="{00000000-0005-0000-0000-0000CBAD0000}"/>
    <cellStyle name="Note 41 3 2 2" xfId="44491" xr:uid="{00000000-0005-0000-0000-0000CCAD0000}"/>
    <cellStyle name="Note 41 4" xfId="44492" xr:uid="{00000000-0005-0000-0000-0000CDAD0000}"/>
    <cellStyle name="Note 42" xfId="44493" xr:uid="{00000000-0005-0000-0000-0000CEAD0000}"/>
    <cellStyle name="Note 42 2" xfId="44494" xr:uid="{00000000-0005-0000-0000-0000CFAD0000}"/>
    <cellStyle name="Note 42 2 2" xfId="44495" xr:uid="{00000000-0005-0000-0000-0000D0AD0000}"/>
    <cellStyle name="Note 42 2 2 2" xfId="44496" xr:uid="{00000000-0005-0000-0000-0000D1AD0000}"/>
    <cellStyle name="Note 42 2 2 2 2" xfId="44497" xr:uid="{00000000-0005-0000-0000-0000D2AD0000}"/>
    <cellStyle name="Note 42 2 3" xfId="44498" xr:uid="{00000000-0005-0000-0000-0000D3AD0000}"/>
    <cellStyle name="Note 42 3" xfId="44499" xr:uid="{00000000-0005-0000-0000-0000D4AD0000}"/>
    <cellStyle name="Note 42 3 2" xfId="44500" xr:uid="{00000000-0005-0000-0000-0000D5AD0000}"/>
    <cellStyle name="Note 42 3 2 2" xfId="44501" xr:uid="{00000000-0005-0000-0000-0000D6AD0000}"/>
    <cellStyle name="Note 42 4" xfId="44502" xr:uid="{00000000-0005-0000-0000-0000D7AD0000}"/>
    <cellStyle name="Note 43" xfId="44503" xr:uid="{00000000-0005-0000-0000-0000D8AD0000}"/>
    <cellStyle name="Note 43 2" xfId="44504" xr:uid="{00000000-0005-0000-0000-0000D9AD0000}"/>
    <cellStyle name="Note 43 2 2" xfId="44505" xr:uid="{00000000-0005-0000-0000-0000DAAD0000}"/>
    <cellStyle name="Note 43 2 2 2" xfId="44506" xr:uid="{00000000-0005-0000-0000-0000DBAD0000}"/>
    <cellStyle name="Note 43 2 2 2 2" xfId="44507" xr:uid="{00000000-0005-0000-0000-0000DCAD0000}"/>
    <cellStyle name="Note 43 2 3" xfId="44508" xr:uid="{00000000-0005-0000-0000-0000DDAD0000}"/>
    <cellStyle name="Note 43 3" xfId="44509" xr:uid="{00000000-0005-0000-0000-0000DEAD0000}"/>
    <cellStyle name="Note 43 3 2" xfId="44510" xr:uid="{00000000-0005-0000-0000-0000DFAD0000}"/>
    <cellStyle name="Note 43 3 2 2" xfId="44511" xr:uid="{00000000-0005-0000-0000-0000E0AD0000}"/>
    <cellStyle name="Note 43 4" xfId="44512" xr:uid="{00000000-0005-0000-0000-0000E1AD0000}"/>
    <cellStyle name="Note 44" xfId="44513" xr:uid="{00000000-0005-0000-0000-0000E2AD0000}"/>
    <cellStyle name="Note 44 2" xfId="44514" xr:uid="{00000000-0005-0000-0000-0000E3AD0000}"/>
    <cellStyle name="Note 44 2 2" xfId="44515" xr:uid="{00000000-0005-0000-0000-0000E4AD0000}"/>
    <cellStyle name="Note 44 2 2 2" xfId="44516" xr:uid="{00000000-0005-0000-0000-0000E5AD0000}"/>
    <cellStyle name="Note 44 2 2 2 2" xfId="44517" xr:uid="{00000000-0005-0000-0000-0000E6AD0000}"/>
    <cellStyle name="Note 44 2 3" xfId="44518" xr:uid="{00000000-0005-0000-0000-0000E7AD0000}"/>
    <cellStyle name="Note 44 3" xfId="44519" xr:uid="{00000000-0005-0000-0000-0000E8AD0000}"/>
    <cellStyle name="Note 44 3 2" xfId="44520" xr:uid="{00000000-0005-0000-0000-0000E9AD0000}"/>
    <cellStyle name="Note 44 3 2 2" xfId="44521" xr:uid="{00000000-0005-0000-0000-0000EAAD0000}"/>
    <cellStyle name="Note 44 4" xfId="44522" xr:uid="{00000000-0005-0000-0000-0000EBAD0000}"/>
    <cellStyle name="Note 45" xfId="44523" xr:uid="{00000000-0005-0000-0000-0000ECAD0000}"/>
    <cellStyle name="Note 45 2" xfId="44524" xr:uid="{00000000-0005-0000-0000-0000EDAD0000}"/>
    <cellStyle name="Note 45 2 2" xfId="44525" xr:uid="{00000000-0005-0000-0000-0000EEAD0000}"/>
    <cellStyle name="Note 45 2 2 2" xfId="44526" xr:uid="{00000000-0005-0000-0000-0000EFAD0000}"/>
    <cellStyle name="Note 45 2 2 2 2" xfId="44527" xr:uid="{00000000-0005-0000-0000-0000F0AD0000}"/>
    <cellStyle name="Note 45 2 2 2 2 2" xfId="44528" xr:uid="{00000000-0005-0000-0000-0000F1AD0000}"/>
    <cellStyle name="Note 45 2 3" xfId="44529" xr:uid="{00000000-0005-0000-0000-0000F2AD0000}"/>
    <cellStyle name="Note 45 2 4" xfId="44530" xr:uid="{00000000-0005-0000-0000-0000F3AD0000}"/>
    <cellStyle name="Note 45 3" xfId="44531" xr:uid="{00000000-0005-0000-0000-0000F4AD0000}"/>
    <cellStyle name="Note 45 3 2" xfId="44532" xr:uid="{00000000-0005-0000-0000-0000F5AD0000}"/>
    <cellStyle name="Note 45 3 2 2" xfId="44533" xr:uid="{00000000-0005-0000-0000-0000F6AD0000}"/>
    <cellStyle name="Note 45 3 2 2 2" xfId="44534" xr:uid="{00000000-0005-0000-0000-0000F7AD0000}"/>
    <cellStyle name="Note 45 4" xfId="44535" xr:uid="{00000000-0005-0000-0000-0000F8AD0000}"/>
    <cellStyle name="Note 45 5" xfId="44536" xr:uid="{00000000-0005-0000-0000-0000F9AD0000}"/>
    <cellStyle name="Note 45 6" xfId="44537" xr:uid="{00000000-0005-0000-0000-0000FAAD0000}"/>
    <cellStyle name="Note 45 7" xfId="44538" xr:uid="{00000000-0005-0000-0000-0000FBAD0000}"/>
    <cellStyle name="Note 46" xfId="44539" xr:uid="{00000000-0005-0000-0000-0000FCAD0000}"/>
    <cellStyle name="Note 46 2" xfId="44540" xr:uid="{00000000-0005-0000-0000-0000FDAD0000}"/>
    <cellStyle name="Note 46 2 2" xfId="44541" xr:uid="{00000000-0005-0000-0000-0000FEAD0000}"/>
    <cellStyle name="Note 46 2 2 2" xfId="44542" xr:uid="{00000000-0005-0000-0000-0000FFAD0000}"/>
    <cellStyle name="Note 46 2 2 2 2" xfId="44543" xr:uid="{00000000-0005-0000-0000-000000AE0000}"/>
    <cellStyle name="Note 46 2 2 2 2 2" xfId="44544" xr:uid="{00000000-0005-0000-0000-000001AE0000}"/>
    <cellStyle name="Note 46 2 3" xfId="44545" xr:uid="{00000000-0005-0000-0000-000002AE0000}"/>
    <cellStyle name="Note 46 2 4" xfId="44546" xr:uid="{00000000-0005-0000-0000-000003AE0000}"/>
    <cellStyle name="Note 46 3" xfId="44547" xr:uid="{00000000-0005-0000-0000-000004AE0000}"/>
    <cellStyle name="Note 46 3 2" xfId="44548" xr:uid="{00000000-0005-0000-0000-000005AE0000}"/>
    <cellStyle name="Note 46 3 2 2" xfId="44549" xr:uid="{00000000-0005-0000-0000-000006AE0000}"/>
    <cellStyle name="Note 46 3 2 2 2" xfId="44550" xr:uid="{00000000-0005-0000-0000-000007AE0000}"/>
    <cellStyle name="Note 46 4" xfId="44551" xr:uid="{00000000-0005-0000-0000-000008AE0000}"/>
    <cellStyle name="Note 46 5" xfId="44552" xr:uid="{00000000-0005-0000-0000-000009AE0000}"/>
    <cellStyle name="Note 46 6" xfId="44553" xr:uid="{00000000-0005-0000-0000-00000AAE0000}"/>
    <cellStyle name="Note 46 7" xfId="44554" xr:uid="{00000000-0005-0000-0000-00000BAE0000}"/>
    <cellStyle name="Note 47" xfId="44555" xr:uid="{00000000-0005-0000-0000-00000CAE0000}"/>
    <cellStyle name="Note 47 2" xfId="44556" xr:uid="{00000000-0005-0000-0000-00000DAE0000}"/>
    <cellStyle name="Note 47 2 2" xfId="44557" xr:uid="{00000000-0005-0000-0000-00000EAE0000}"/>
    <cellStyle name="Note 47 2 2 2" xfId="44558" xr:uid="{00000000-0005-0000-0000-00000FAE0000}"/>
    <cellStyle name="Note 47 2 2 2 2" xfId="44559" xr:uid="{00000000-0005-0000-0000-000010AE0000}"/>
    <cellStyle name="Note 47 2 2 2 2 2" xfId="44560" xr:uid="{00000000-0005-0000-0000-000011AE0000}"/>
    <cellStyle name="Note 47 2 3" xfId="44561" xr:uid="{00000000-0005-0000-0000-000012AE0000}"/>
    <cellStyle name="Note 47 2 4" xfId="44562" xr:uid="{00000000-0005-0000-0000-000013AE0000}"/>
    <cellStyle name="Note 47 3" xfId="44563" xr:uid="{00000000-0005-0000-0000-000014AE0000}"/>
    <cellStyle name="Note 47 3 2" xfId="44564" xr:uid="{00000000-0005-0000-0000-000015AE0000}"/>
    <cellStyle name="Note 47 3 2 2" xfId="44565" xr:uid="{00000000-0005-0000-0000-000016AE0000}"/>
    <cellStyle name="Note 47 3 2 2 2" xfId="44566" xr:uid="{00000000-0005-0000-0000-000017AE0000}"/>
    <cellStyle name="Note 47 4" xfId="44567" xr:uid="{00000000-0005-0000-0000-000018AE0000}"/>
    <cellStyle name="Note 47 5" xfId="44568" xr:uid="{00000000-0005-0000-0000-000019AE0000}"/>
    <cellStyle name="Note 47 6" xfId="44569" xr:uid="{00000000-0005-0000-0000-00001AAE0000}"/>
    <cellStyle name="Note 47 7" xfId="44570" xr:uid="{00000000-0005-0000-0000-00001BAE0000}"/>
    <cellStyle name="Note 48" xfId="44571" xr:uid="{00000000-0005-0000-0000-00001CAE0000}"/>
    <cellStyle name="Note 48 2" xfId="44572" xr:uid="{00000000-0005-0000-0000-00001DAE0000}"/>
    <cellStyle name="Note 48 2 2" xfId="44573" xr:uid="{00000000-0005-0000-0000-00001EAE0000}"/>
    <cellStyle name="Note 48 2 2 2" xfId="44574" xr:uid="{00000000-0005-0000-0000-00001FAE0000}"/>
    <cellStyle name="Note 48 2 2 2 2" xfId="44575" xr:uid="{00000000-0005-0000-0000-000020AE0000}"/>
    <cellStyle name="Note 48 2 2 2 2 2" xfId="44576" xr:uid="{00000000-0005-0000-0000-000021AE0000}"/>
    <cellStyle name="Note 48 2 3" xfId="44577" xr:uid="{00000000-0005-0000-0000-000022AE0000}"/>
    <cellStyle name="Note 48 2 4" xfId="44578" xr:uid="{00000000-0005-0000-0000-000023AE0000}"/>
    <cellStyle name="Note 48 3" xfId="44579" xr:uid="{00000000-0005-0000-0000-000024AE0000}"/>
    <cellStyle name="Note 48 3 2" xfId="44580" xr:uid="{00000000-0005-0000-0000-000025AE0000}"/>
    <cellStyle name="Note 48 3 2 2" xfId="44581" xr:uid="{00000000-0005-0000-0000-000026AE0000}"/>
    <cellStyle name="Note 48 3 2 2 2" xfId="44582" xr:uid="{00000000-0005-0000-0000-000027AE0000}"/>
    <cellStyle name="Note 48 4" xfId="44583" xr:uid="{00000000-0005-0000-0000-000028AE0000}"/>
    <cellStyle name="Note 48 5" xfId="44584" xr:uid="{00000000-0005-0000-0000-000029AE0000}"/>
    <cellStyle name="Note 48 6" xfId="44585" xr:uid="{00000000-0005-0000-0000-00002AAE0000}"/>
    <cellStyle name="Note 48 7" xfId="44586" xr:uid="{00000000-0005-0000-0000-00002BAE0000}"/>
    <cellStyle name="Note 49" xfId="44587" xr:uid="{00000000-0005-0000-0000-00002CAE0000}"/>
    <cellStyle name="Note 49 2" xfId="44588" xr:uid="{00000000-0005-0000-0000-00002DAE0000}"/>
    <cellStyle name="Note 49 2 2" xfId="44589" xr:uid="{00000000-0005-0000-0000-00002EAE0000}"/>
    <cellStyle name="Note 49 2 2 2" xfId="44590" xr:uid="{00000000-0005-0000-0000-00002FAE0000}"/>
    <cellStyle name="Note 49 2 2 2 2" xfId="44591" xr:uid="{00000000-0005-0000-0000-000030AE0000}"/>
    <cellStyle name="Note 49 2 2 2 2 2" xfId="44592" xr:uid="{00000000-0005-0000-0000-000031AE0000}"/>
    <cellStyle name="Note 49 2 3" xfId="44593" xr:uid="{00000000-0005-0000-0000-000032AE0000}"/>
    <cellStyle name="Note 49 2 4" xfId="44594" xr:uid="{00000000-0005-0000-0000-000033AE0000}"/>
    <cellStyle name="Note 49 3" xfId="44595" xr:uid="{00000000-0005-0000-0000-000034AE0000}"/>
    <cellStyle name="Note 49 3 2" xfId="44596" xr:uid="{00000000-0005-0000-0000-000035AE0000}"/>
    <cellStyle name="Note 49 3 2 2" xfId="44597" xr:uid="{00000000-0005-0000-0000-000036AE0000}"/>
    <cellStyle name="Note 49 3 2 2 2" xfId="44598" xr:uid="{00000000-0005-0000-0000-000037AE0000}"/>
    <cellStyle name="Note 49 4" xfId="44599" xr:uid="{00000000-0005-0000-0000-000038AE0000}"/>
    <cellStyle name="Note 49 5" xfId="44600" xr:uid="{00000000-0005-0000-0000-000039AE0000}"/>
    <cellStyle name="Note 49 6" xfId="44601" xr:uid="{00000000-0005-0000-0000-00003AAE0000}"/>
    <cellStyle name="Note 49 7" xfId="44602" xr:uid="{00000000-0005-0000-0000-00003BAE0000}"/>
    <cellStyle name="Note 5" xfId="44603" xr:uid="{00000000-0005-0000-0000-00003CAE0000}"/>
    <cellStyle name="Note 5 10" xfId="44604" xr:uid="{00000000-0005-0000-0000-00003DAE0000}"/>
    <cellStyle name="Note 5 10 2" xfId="44605" xr:uid="{00000000-0005-0000-0000-00003EAE0000}"/>
    <cellStyle name="Note 5 11" xfId="44606" xr:uid="{00000000-0005-0000-0000-00003FAE0000}"/>
    <cellStyle name="Note 5 11 2" xfId="44607" xr:uid="{00000000-0005-0000-0000-000040AE0000}"/>
    <cellStyle name="Note 5 12" xfId="44608" xr:uid="{00000000-0005-0000-0000-000041AE0000}"/>
    <cellStyle name="Note 5 2" xfId="44609" xr:uid="{00000000-0005-0000-0000-000042AE0000}"/>
    <cellStyle name="Note 5 2 10" xfId="44610" xr:uid="{00000000-0005-0000-0000-000043AE0000}"/>
    <cellStyle name="Note 5 2 11" xfId="44611" xr:uid="{00000000-0005-0000-0000-000044AE0000}"/>
    <cellStyle name="Note 5 2 2" xfId="44612" xr:uid="{00000000-0005-0000-0000-000045AE0000}"/>
    <cellStyle name="Note 5 2 2 10" xfId="44613" xr:uid="{00000000-0005-0000-0000-000046AE0000}"/>
    <cellStyle name="Note 5 2 2 11" xfId="44614" xr:uid="{00000000-0005-0000-0000-000047AE0000}"/>
    <cellStyle name="Note 5 2 2 2" xfId="44615" xr:uid="{00000000-0005-0000-0000-000048AE0000}"/>
    <cellStyle name="Note 5 2 2 2 2" xfId="44616" xr:uid="{00000000-0005-0000-0000-000049AE0000}"/>
    <cellStyle name="Note 5 2 2 2 3" xfId="44617" xr:uid="{00000000-0005-0000-0000-00004AAE0000}"/>
    <cellStyle name="Note 5 2 2 3" xfId="44618" xr:uid="{00000000-0005-0000-0000-00004BAE0000}"/>
    <cellStyle name="Note 5 2 2 3 2" xfId="44619" xr:uid="{00000000-0005-0000-0000-00004CAE0000}"/>
    <cellStyle name="Note 5 2 2 4" xfId="44620" xr:uid="{00000000-0005-0000-0000-00004DAE0000}"/>
    <cellStyle name="Note 5 2 2 5" xfId="44621" xr:uid="{00000000-0005-0000-0000-00004EAE0000}"/>
    <cellStyle name="Note 5 2 2 6" xfId="44622" xr:uid="{00000000-0005-0000-0000-00004FAE0000}"/>
    <cellStyle name="Note 5 2 2 7" xfId="44623" xr:uid="{00000000-0005-0000-0000-000050AE0000}"/>
    <cellStyle name="Note 5 2 2 8" xfId="44624" xr:uid="{00000000-0005-0000-0000-000051AE0000}"/>
    <cellStyle name="Note 5 2 2 9" xfId="44625" xr:uid="{00000000-0005-0000-0000-000052AE0000}"/>
    <cellStyle name="Note 5 2 3" xfId="44626" xr:uid="{00000000-0005-0000-0000-000053AE0000}"/>
    <cellStyle name="Note 5 2 3 2" xfId="44627" xr:uid="{00000000-0005-0000-0000-000054AE0000}"/>
    <cellStyle name="Note 5 2 4" xfId="44628" xr:uid="{00000000-0005-0000-0000-000055AE0000}"/>
    <cellStyle name="Note 5 2 4 2" xfId="44629" xr:uid="{00000000-0005-0000-0000-000056AE0000}"/>
    <cellStyle name="Note 5 2 5" xfId="44630" xr:uid="{00000000-0005-0000-0000-000057AE0000}"/>
    <cellStyle name="Note 5 2 5 2" xfId="44631" xr:uid="{00000000-0005-0000-0000-000058AE0000}"/>
    <cellStyle name="Note 5 2 6" xfId="44632" xr:uid="{00000000-0005-0000-0000-000059AE0000}"/>
    <cellStyle name="Note 5 2 6 2" xfId="44633" xr:uid="{00000000-0005-0000-0000-00005AAE0000}"/>
    <cellStyle name="Note 5 2 7" xfId="44634" xr:uid="{00000000-0005-0000-0000-00005BAE0000}"/>
    <cellStyle name="Note 5 2 8" xfId="44635" xr:uid="{00000000-0005-0000-0000-00005CAE0000}"/>
    <cellStyle name="Note 5 2 9" xfId="44636" xr:uid="{00000000-0005-0000-0000-00005DAE0000}"/>
    <cellStyle name="Note 5 3" xfId="44637" xr:uid="{00000000-0005-0000-0000-00005EAE0000}"/>
    <cellStyle name="Note 5 3 10" xfId="44638" xr:uid="{00000000-0005-0000-0000-00005FAE0000}"/>
    <cellStyle name="Note 5 3 11" xfId="44639" xr:uid="{00000000-0005-0000-0000-000060AE0000}"/>
    <cellStyle name="Note 5 3 2" xfId="44640" xr:uid="{00000000-0005-0000-0000-000061AE0000}"/>
    <cellStyle name="Note 5 3 2 2" xfId="44641" xr:uid="{00000000-0005-0000-0000-000062AE0000}"/>
    <cellStyle name="Note 5 3 3" xfId="44642" xr:uid="{00000000-0005-0000-0000-000063AE0000}"/>
    <cellStyle name="Note 5 3 3 2" xfId="44643" xr:uid="{00000000-0005-0000-0000-000064AE0000}"/>
    <cellStyle name="Note 5 3 4" xfId="44644" xr:uid="{00000000-0005-0000-0000-000065AE0000}"/>
    <cellStyle name="Note 5 3 5" xfId="44645" xr:uid="{00000000-0005-0000-0000-000066AE0000}"/>
    <cellStyle name="Note 5 3 6" xfId="44646" xr:uid="{00000000-0005-0000-0000-000067AE0000}"/>
    <cellStyle name="Note 5 3 7" xfId="44647" xr:uid="{00000000-0005-0000-0000-000068AE0000}"/>
    <cellStyle name="Note 5 3 8" xfId="44648" xr:uid="{00000000-0005-0000-0000-000069AE0000}"/>
    <cellStyle name="Note 5 3 9" xfId="44649" xr:uid="{00000000-0005-0000-0000-00006AAE0000}"/>
    <cellStyle name="Note 5 4" xfId="44650" xr:uid="{00000000-0005-0000-0000-00006BAE0000}"/>
    <cellStyle name="Note 5 4 2" xfId="44651" xr:uid="{00000000-0005-0000-0000-00006CAE0000}"/>
    <cellStyle name="Note 5 4 3" xfId="44652" xr:uid="{00000000-0005-0000-0000-00006DAE0000}"/>
    <cellStyle name="Note 5 4 4" xfId="44653" xr:uid="{00000000-0005-0000-0000-00006EAE0000}"/>
    <cellStyle name="Note 5 5" xfId="44654" xr:uid="{00000000-0005-0000-0000-00006FAE0000}"/>
    <cellStyle name="Note 5 5 2" xfId="44655" xr:uid="{00000000-0005-0000-0000-000070AE0000}"/>
    <cellStyle name="Note 5 6" xfId="44656" xr:uid="{00000000-0005-0000-0000-000071AE0000}"/>
    <cellStyle name="Note 5 6 2" xfId="44657" xr:uid="{00000000-0005-0000-0000-000072AE0000}"/>
    <cellStyle name="Note 5 7" xfId="44658" xr:uid="{00000000-0005-0000-0000-000073AE0000}"/>
    <cellStyle name="Note 5 7 2" xfId="44659" xr:uid="{00000000-0005-0000-0000-000074AE0000}"/>
    <cellStyle name="Note 5 8" xfId="44660" xr:uid="{00000000-0005-0000-0000-000075AE0000}"/>
    <cellStyle name="Note 5 8 2" xfId="44661" xr:uid="{00000000-0005-0000-0000-000076AE0000}"/>
    <cellStyle name="Note 5 9" xfId="44662" xr:uid="{00000000-0005-0000-0000-000077AE0000}"/>
    <cellStyle name="Note 5 9 2" xfId="44663" xr:uid="{00000000-0005-0000-0000-000078AE0000}"/>
    <cellStyle name="Note 50" xfId="44664" xr:uid="{00000000-0005-0000-0000-000079AE0000}"/>
    <cellStyle name="Note 50 2" xfId="44665" xr:uid="{00000000-0005-0000-0000-00007AAE0000}"/>
    <cellStyle name="Note 50 2 2" xfId="44666" xr:uid="{00000000-0005-0000-0000-00007BAE0000}"/>
    <cellStyle name="Note 50 2 3" xfId="44667" xr:uid="{00000000-0005-0000-0000-00007CAE0000}"/>
    <cellStyle name="Note 50 3" xfId="44668" xr:uid="{00000000-0005-0000-0000-00007DAE0000}"/>
    <cellStyle name="Note 50 4" xfId="44669" xr:uid="{00000000-0005-0000-0000-00007EAE0000}"/>
    <cellStyle name="Note 51" xfId="44670" xr:uid="{00000000-0005-0000-0000-00007FAE0000}"/>
    <cellStyle name="Note 51 2" xfId="44671" xr:uid="{00000000-0005-0000-0000-000080AE0000}"/>
    <cellStyle name="Note 51 2 2" xfId="44672" xr:uid="{00000000-0005-0000-0000-000081AE0000}"/>
    <cellStyle name="Note 51 2 3" xfId="44673" xr:uid="{00000000-0005-0000-0000-000082AE0000}"/>
    <cellStyle name="Note 51 3" xfId="44674" xr:uid="{00000000-0005-0000-0000-000083AE0000}"/>
    <cellStyle name="Note 51 4" xfId="44675" xr:uid="{00000000-0005-0000-0000-000084AE0000}"/>
    <cellStyle name="Note 52" xfId="44676" xr:uid="{00000000-0005-0000-0000-000085AE0000}"/>
    <cellStyle name="Note 52 2" xfId="44677" xr:uid="{00000000-0005-0000-0000-000086AE0000}"/>
    <cellStyle name="Note 52 2 2" xfId="44678" xr:uid="{00000000-0005-0000-0000-000087AE0000}"/>
    <cellStyle name="Note 52 2 3" xfId="44679" xr:uid="{00000000-0005-0000-0000-000088AE0000}"/>
    <cellStyle name="Note 52 3" xfId="44680" xr:uid="{00000000-0005-0000-0000-000089AE0000}"/>
    <cellStyle name="Note 52 4" xfId="44681" xr:uid="{00000000-0005-0000-0000-00008AAE0000}"/>
    <cellStyle name="Note 53" xfId="44682" xr:uid="{00000000-0005-0000-0000-00008BAE0000}"/>
    <cellStyle name="Note 53 2" xfId="44683" xr:uid="{00000000-0005-0000-0000-00008CAE0000}"/>
    <cellStyle name="Note 53 2 2" xfId="44684" xr:uid="{00000000-0005-0000-0000-00008DAE0000}"/>
    <cellStyle name="Note 53 2 3" xfId="44685" xr:uid="{00000000-0005-0000-0000-00008EAE0000}"/>
    <cellStyle name="Note 53 3" xfId="44686" xr:uid="{00000000-0005-0000-0000-00008FAE0000}"/>
    <cellStyle name="Note 53 4" xfId="44687" xr:uid="{00000000-0005-0000-0000-000090AE0000}"/>
    <cellStyle name="Note 54" xfId="44688" xr:uid="{00000000-0005-0000-0000-000091AE0000}"/>
    <cellStyle name="Note 54 2" xfId="44689" xr:uid="{00000000-0005-0000-0000-000092AE0000}"/>
    <cellStyle name="Note 54 2 2" xfId="44690" xr:uid="{00000000-0005-0000-0000-000093AE0000}"/>
    <cellStyle name="Note 54 2 3" xfId="44691" xr:uid="{00000000-0005-0000-0000-000094AE0000}"/>
    <cellStyle name="Note 54 3" xfId="44692" xr:uid="{00000000-0005-0000-0000-000095AE0000}"/>
    <cellStyle name="Note 54 4" xfId="44693" xr:uid="{00000000-0005-0000-0000-000096AE0000}"/>
    <cellStyle name="Note 55" xfId="44694" xr:uid="{00000000-0005-0000-0000-000097AE0000}"/>
    <cellStyle name="Note 55 2" xfId="44695" xr:uid="{00000000-0005-0000-0000-000098AE0000}"/>
    <cellStyle name="Note 55 2 2" xfId="44696" xr:uid="{00000000-0005-0000-0000-000099AE0000}"/>
    <cellStyle name="Note 55 2 3" xfId="44697" xr:uid="{00000000-0005-0000-0000-00009AAE0000}"/>
    <cellStyle name="Note 55 3" xfId="44698" xr:uid="{00000000-0005-0000-0000-00009BAE0000}"/>
    <cellStyle name="Note 55 4" xfId="44699" xr:uid="{00000000-0005-0000-0000-00009CAE0000}"/>
    <cellStyle name="Note 56" xfId="44700" xr:uid="{00000000-0005-0000-0000-00009DAE0000}"/>
    <cellStyle name="Note 56 2" xfId="44701" xr:uid="{00000000-0005-0000-0000-00009EAE0000}"/>
    <cellStyle name="Note 56 2 2" xfId="44702" xr:uid="{00000000-0005-0000-0000-00009FAE0000}"/>
    <cellStyle name="Note 56 2 3" xfId="44703" xr:uid="{00000000-0005-0000-0000-0000A0AE0000}"/>
    <cellStyle name="Note 56 3" xfId="44704" xr:uid="{00000000-0005-0000-0000-0000A1AE0000}"/>
    <cellStyle name="Note 56 4" xfId="44705" xr:uid="{00000000-0005-0000-0000-0000A2AE0000}"/>
    <cellStyle name="Note 57" xfId="44706" xr:uid="{00000000-0005-0000-0000-0000A3AE0000}"/>
    <cellStyle name="Note 57 2" xfId="44707" xr:uid="{00000000-0005-0000-0000-0000A4AE0000}"/>
    <cellStyle name="Note 57 2 2" xfId="44708" xr:uid="{00000000-0005-0000-0000-0000A5AE0000}"/>
    <cellStyle name="Note 57 2 3" xfId="44709" xr:uid="{00000000-0005-0000-0000-0000A6AE0000}"/>
    <cellStyle name="Note 57 3" xfId="44710" xr:uid="{00000000-0005-0000-0000-0000A7AE0000}"/>
    <cellStyle name="Note 57 4" xfId="44711" xr:uid="{00000000-0005-0000-0000-0000A8AE0000}"/>
    <cellStyle name="Note 58" xfId="44712" xr:uid="{00000000-0005-0000-0000-0000A9AE0000}"/>
    <cellStyle name="Note 58 2" xfId="44713" xr:uid="{00000000-0005-0000-0000-0000AAAE0000}"/>
    <cellStyle name="Note 58 2 2" xfId="44714" xr:uid="{00000000-0005-0000-0000-0000ABAE0000}"/>
    <cellStyle name="Note 58 2 3" xfId="44715" xr:uid="{00000000-0005-0000-0000-0000ACAE0000}"/>
    <cellStyle name="Note 58 3" xfId="44716" xr:uid="{00000000-0005-0000-0000-0000ADAE0000}"/>
    <cellStyle name="Note 58 4" xfId="44717" xr:uid="{00000000-0005-0000-0000-0000AEAE0000}"/>
    <cellStyle name="Note 59" xfId="44718" xr:uid="{00000000-0005-0000-0000-0000AFAE0000}"/>
    <cellStyle name="Note 59 2" xfId="44719" xr:uid="{00000000-0005-0000-0000-0000B0AE0000}"/>
    <cellStyle name="Note 59 2 2" xfId="44720" xr:uid="{00000000-0005-0000-0000-0000B1AE0000}"/>
    <cellStyle name="Note 59 2 3" xfId="44721" xr:uid="{00000000-0005-0000-0000-0000B2AE0000}"/>
    <cellStyle name="Note 59 3" xfId="44722" xr:uid="{00000000-0005-0000-0000-0000B3AE0000}"/>
    <cellStyle name="Note 59 4" xfId="44723" xr:uid="{00000000-0005-0000-0000-0000B4AE0000}"/>
    <cellStyle name="Note 6" xfId="44724" xr:uid="{00000000-0005-0000-0000-0000B5AE0000}"/>
    <cellStyle name="Note 6 10" xfId="44725" xr:uid="{00000000-0005-0000-0000-0000B6AE0000}"/>
    <cellStyle name="Note 6 10 2" xfId="44726" xr:uid="{00000000-0005-0000-0000-0000B7AE0000}"/>
    <cellStyle name="Note 6 11" xfId="44727" xr:uid="{00000000-0005-0000-0000-0000B8AE0000}"/>
    <cellStyle name="Note 6 11 2" xfId="44728" xr:uid="{00000000-0005-0000-0000-0000B9AE0000}"/>
    <cellStyle name="Note 6 12" xfId="44729" xr:uid="{00000000-0005-0000-0000-0000BAAE0000}"/>
    <cellStyle name="Note 6 2" xfId="44730" xr:uid="{00000000-0005-0000-0000-0000BBAE0000}"/>
    <cellStyle name="Note 6 2 10" xfId="44731" xr:uid="{00000000-0005-0000-0000-0000BCAE0000}"/>
    <cellStyle name="Note 6 2 11" xfId="44732" xr:uid="{00000000-0005-0000-0000-0000BDAE0000}"/>
    <cellStyle name="Note 6 2 2" xfId="44733" xr:uid="{00000000-0005-0000-0000-0000BEAE0000}"/>
    <cellStyle name="Note 6 2 2 10" xfId="44734" xr:uid="{00000000-0005-0000-0000-0000BFAE0000}"/>
    <cellStyle name="Note 6 2 2 11" xfId="44735" xr:uid="{00000000-0005-0000-0000-0000C0AE0000}"/>
    <cellStyle name="Note 6 2 2 2" xfId="44736" xr:uid="{00000000-0005-0000-0000-0000C1AE0000}"/>
    <cellStyle name="Note 6 2 2 2 2" xfId="44737" xr:uid="{00000000-0005-0000-0000-0000C2AE0000}"/>
    <cellStyle name="Note 6 2 2 2 3" xfId="44738" xr:uid="{00000000-0005-0000-0000-0000C3AE0000}"/>
    <cellStyle name="Note 6 2 2 3" xfId="44739" xr:uid="{00000000-0005-0000-0000-0000C4AE0000}"/>
    <cellStyle name="Note 6 2 2 3 2" xfId="44740" xr:uid="{00000000-0005-0000-0000-0000C5AE0000}"/>
    <cellStyle name="Note 6 2 2 4" xfId="44741" xr:uid="{00000000-0005-0000-0000-0000C6AE0000}"/>
    <cellStyle name="Note 6 2 2 5" xfId="44742" xr:uid="{00000000-0005-0000-0000-0000C7AE0000}"/>
    <cellStyle name="Note 6 2 2 6" xfId="44743" xr:uid="{00000000-0005-0000-0000-0000C8AE0000}"/>
    <cellStyle name="Note 6 2 2 7" xfId="44744" xr:uid="{00000000-0005-0000-0000-0000C9AE0000}"/>
    <cellStyle name="Note 6 2 2 8" xfId="44745" xr:uid="{00000000-0005-0000-0000-0000CAAE0000}"/>
    <cellStyle name="Note 6 2 2 9" xfId="44746" xr:uid="{00000000-0005-0000-0000-0000CBAE0000}"/>
    <cellStyle name="Note 6 2 3" xfId="44747" xr:uid="{00000000-0005-0000-0000-0000CCAE0000}"/>
    <cellStyle name="Note 6 2 3 2" xfId="44748" xr:uid="{00000000-0005-0000-0000-0000CDAE0000}"/>
    <cellStyle name="Note 6 2 4" xfId="44749" xr:uid="{00000000-0005-0000-0000-0000CEAE0000}"/>
    <cellStyle name="Note 6 2 4 2" xfId="44750" xr:uid="{00000000-0005-0000-0000-0000CFAE0000}"/>
    <cellStyle name="Note 6 2 5" xfId="44751" xr:uid="{00000000-0005-0000-0000-0000D0AE0000}"/>
    <cellStyle name="Note 6 2 5 2" xfId="44752" xr:uid="{00000000-0005-0000-0000-0000D1AE0000}"/>
    <cellStyle name="Note 6 2 6" xfId="44753" xr:uid="{00000000-0005-0000-0000-0000D2AE0000}"/>
    <cellStyle name="Note 6 2 6 2" xfId="44754" xr:uid="{00000000-0005-0000-0000-0000D3AE0000}"/>
    <cellStyle name="Note 6 2 7" xfId="44755" xr:uid="{00000000-0005-0000-0000-0000D4AE0000}"/>
    <cellStyle name="Note 6 2 8" xfId="44756" xr:uid="{00000000-0005-0000-0000-0000D5AE0000}"/>
    <cellStyle name="Note 6 2 9" xfId="44757" xr:uid="{00000000-0005-0000-0000-0000D6AE0000}"/>
    <cellStyle name="Note 6 3" xfId="44758" xr:uid="{00000000-0005-0000-0000-0000D7AE0000}"/>
    <cellStyle name="Note 6 3 10" xfId="44759" xr:uid="{00000000-0005-0000-0000-0000D8AE0000}"/>
    <cellStyle name="Note 6 3 11" xfId="44760" xr:uid="{00000000-0005-0000-0000-0000D9AE0000}"/>
    <cellStyle name="Note 6 3 2" xfId="44761" xr:uid="{00000000-0005-0000-0000-0000DAAE0000}"/>
    <cellStyle name="Note 6 3 2 2" xfId="44762" xr:uid="{00000000-0005-0000-0000-0000DBAE0000}"/>
    <cellStyle name="Note 6 3 3" xfId="44763" xr:uid="{00000000-0005-0000-0000-0000DCAE0000}"/>
    <cellStyle name="Note 6 3 3 2" xfId="44764" xr:uid="{00000000-0005-0000-0000-0000DDAE0000}"/>
    <cellStyle name="Note 6 3 4" xfId="44765" xr:uid="{00000000-0005-0000-0000-0000DEAE0000}"/>
    <cellStyle name="Note 6 3 5" xfId="44766" xr:uid="{00000000-0005-0000-0000-0000DFAE0000}"/>
    <cellStyle name="Note 6 3 6" xfId="44767" xr:uid="{00000000-0005-0000-0000-0000E0AE0000}"/>
    <cellStyle name="Note 6 3 7" xfId="44768" xr:uid="{00000000-0005-0000-0000-0000E1AE0000}"/>
    <cellStyle name="Note 6 3 8" xfId="44769" xr:uid="{00000000-0005-0000-0000-0000E2AE0000}"/>
    <cellStyle name="Note 6 3 9" xfId="44770" xr:uid="{00000000-0005-0000-0000-0000E3AE0000}"/>
    <cellStyle name="Note 6 4" xfId="44771" xr:uid="{00000000-0005-0000-0000-0000E4AE0000}"/>
    <cellStyle name="Note 6 4 2" xfId="44772" xr:uid="{00000000-0005-0000-0000-0000E5AE0000}"/>
    <cellStyle name="Note 6 4 3" xfId="44773" xr:uid="{00000000-0005-0000-0000-0000E6AE0000}"/>
    <cellStyle name="Note 6 4 4" xfId="44774" xr:uid="{00000000-0005-0000-0000-0000E7AE0000}"/>
    <cellStyle name="Note 6 5" xfId="44775" xr:uid="{00000000-0005-0000-0000-0000E8AE0000}"/>
    <cellStyle name="Note 6 5 2" xfId="44776" xr:uid="{00000000-0005-0000-0000-0000E9AE0000}"/>
    <cellStyle name="Note 6 6" xfId="44777" xr:uid="{00000000-0005-0000-0000-0000EAAE0000}"/>
    <cellStyle name="Note 6 6 2" xfId="44778" xr:uid="{00000000-0005-0000-0000-0000EBAE0000}"/>
    <cellStyle name="Note 6 7" xfId="44779" xr:uid="{00000000-0005-0000-0000-0000ECAE0000}"/>
    <cellStyle name="Note 6 7 2" xfId="44780" xr:uid="{00000000-0005-0000-0000-0000EDAE0000}"/>
    <cellStyle name="Note 6 8" xfId="44781" xr:uid="{00000000-0005-0000-0000-0000EEAE0000}"/>
    <cellStyle name="Note 6 8 2" xfId="44782" xr:uid="{00000000-0005-0000-0000-0000EFAE0000}"/>
    <cellStyle name="Note 6 9" xfId="44783" xr:uid="{00000000-0005-0000-0000-0000F0AE0000}"/>
    <cellStyle name="Note 6 9 2" xfId="44784" xr:uid="{00000000-0005-0000-0000-0000F1AE0000}"/>
    <cellStyle name="Note 60" xfId="44785" xr:uid="{00000000-0005-0000-0000-0000F2AE0000}"/>
    <cellStyle name="Note 60 2" xfId="44786" xr:uid="{00000000-0005-0000-0000-0000F3AE0000}"/>
    <cellStyle name="Note 60 2 2" xfId="44787" xr:uid="{00000000-0005-0000-0000-0000F4AE0000}"/>
    <cellStyle name="Note 60 2 3" xfId="44788" xr:uid="{00000000-0005-0000-0000-0000F5AE0000}"/>
    <cellStyle name="Note 60 3" xfId="44789" xr:uid="{00000000-0005-0000-0000-0000F6AE0000}"/>
    <cellStyle name="Note 60 4" xfId="44790" xr:uid="{00000000-0005-0000-0000-0000F7AE0000}"/>
    <cellStyle name="Note 61" xfId="44791" xr:uid="{00000000-0005-0000-0000-0000F8AE0000}"/>
    <cellStyle name="Note 61 2" xfId="44792" xr:uid="{00000000-0005-0000-0000-0000F9AE0000}"/>
    <cellStyle name="Note 61 2 2" xfId="44793" xr:uid="{00000000-0005-0000-0000-0000FAAE0000}"/>
    <cellStyle name="Note 61 2 3" xfId="44794" xr:uid="{00000000-0005-0000-0000-0000FBAE0000}"/>
    <cellStyle name="Note 61 3" xfId="44795" xr:uid="{00000000-0005-0000-0000-0000FCAE0000}"/>
    <cellStyle name="Note 61 4" xfId="44796" xr:uid="{00000000-0005-0000-0000-0000FDAE0000}"/>
    <cellStyle name="Note 62" xfId="44797" xr:uid="{00000000-0005-0000-0000-0000FEAE0000}"/>
    <cellStyle name="Note 62 2" xfId="44798" xr:uid="{00000000-0005-0000-0000-0000FFAE0000}"/>
    <cellStyle name="Note 62 2 2" xfId="44799" xr:uid="{00000000-0005-0000-0000-000000AF0000}"/>
    <cellStyle name="Note 62 2 3" xfId="44800" xr:uid="{00000000-0005-0000-0000-000001AF0000}"/>
    <cellStyle name="Note 62 3" xfId="44801" xr:uid="{00000000-0005-0000-0000-000002AF0000}"/>
    <cellStyle name="Note 62 4" xfId="44802" xr:uid="{00000000-0005-0000-0000-000003AF0000}"/>
    <cellStyle name="Note 63" xfId="44803" xr:uid="{00000000-0005-0000-0000-000004AF0000}"/>
    <cellStyle name="Note 63 2" xfId="44804" xr:uid="{00000000-0005-0000-0000-000005AF0000}"/>
    <cellStyle name="Note 64" xfId="44805" xr:uid="{00000000-0005-0000-0000-000006AF0000}"/>
    <cellStyle name="Note 64 2" xfId="44806" xr:uid="{00000000-0005-0000-0000-000007AF0000}"/>
    <cellStyle name="Note 65" xfId="44807" xr:uid="{00000000-0005-0000-0000-000008AF0000}"/>
    <cellStyle name="Note 65 2" xfId="44808" xr:uid="{00000000-0005-0000-0000-000009AF0000}"/>
    <cellStyle name="Note 65 3" xfId="44809" xr:uid="{00000000-0005-0000-0000-00000AAF0000}"/>
    <cellStyle name="Note 66" xfId="44810" xr:uid="{00000000-0005-0000-0000-00000BAF0000}"/>
    <cellStyle name="Note 66 2" xfId="44811" xr:uid="{00000000-0005-0000-0000-00000CAF0000}"/>
    <cellStyle name="Note 67" xfId="44812" xr:uid="{00000000-0005-0000-0000-00000DAF0000}"/>
    <cellStyle name="Note 67 10" xfId="44813" xr:uid="{00000000-0005-0000-0000-00000EAF0000}"/>
    <cellStyle name="Note 67 11" xfId="44814" xr:uid="{00000000-0005-0000-0000-00000FAF0000}"/>
    <cellStyle name="Note 67 12" xfId="44815" xr:uid="{00000000-0005-0000-0000-000010AF0000}"/>
    <cellStyle name="Note 67 13" xfId="44816" xr:uid="{00000000-0005-0000-0000-000011AF0000}"/>
    <cellStyle name="Note 67 14" xfId="44817" xr:uid="{00000000-0005-0000-0000-000012AF0000}"/>
    <cellStyle name="Note 67 15" xfId="44818" xr:uid="{00000000-0005-0000-0000-000013AF0000}"/>
    <cellStyle name="Note 67 16" xfId="44819" xr:uid="{00000000-0005-0000-0000-000014AF0000}"/>
    <cellStyle name="Note 67 17" xfId="44820" xr:uid="{00000000-0005-0000-0000-000015AF0000}"/>
    <cellStyle name="Note 67 18" xfId="44821" xr:uid="{00000000-0005-0000-0000-000016AF0000}"/>
    <cellStyle name="Note 67 19" xfId="44822" xr:uid="{00000000-0005-0000-0000-000017AF0000}"/>
    <cellStyle name="Note 67 2" xfId="44823" xr:uid="{00000000-0005-0000-0000-000018AF0000}"/>
    <cellStyle name="Note 67 20" xfId="44824" xr:uid="{00000000-0005-0000-0000-000019AF0000}"/>
    <cellStyle name="Note 67 21" xfId="44825" xr:uid="{00000000-0005-0000-0000-00001AAF0000}"/>
    <cellStyle name="Note 67 22" xfId="44826" xr:uid="{00000000-0005-0000-0000-00001BAF0000}"/>
    <cellStyle name="Note 67 23" xfId="44827" xr:uid="{00000000-0005-0000-0000-00001CAF0000}"/>
    <cellStyle name="Note 67 24" xfId="44828" xr:uid="{00000000-0005-0000-0000-00001DAF0000}"/>
    <cellStyle name="Note 67 25" xfId="44829" xr:uid="{00000000-0005-0000-0000-00001EAF0000}"/>
    <cellStyle name="Note 67 26" xfId="44830" xr:uid="{00000000-0005-0000-0000-00001FAF0000}"/>
    <cellStyle name="Note 67 27" xfId="44831" xr:uid="{00000000-0005-0000-0000-000020AF0000}"/>
    <cellStyle name="Note 67 28" xfId="44832" xr:uid="{00000000-0005-0000-0000-000021AF0000}"/>
    <cellStyle name="Note 67 29" xfId="44833" xr:uid="{00000000-0005-0000-0000-000022AF0000}"/>
    <cellStyle name="Note 67 3" xfId="44834" xr:uid="{00000000-0005-0000-0000-000023AF0000}"/>
    <cellStyle name="Note 67 30" xfId="44835" xr:uid="{00000000-0005-0000-0000-000024AF0000}"/>
    <cellStyle name="Note 67 31" xfId="44836" xr:uid="{00000000-0005-0000-0000-000025AF0000}"/>
    <cellStyle name="Note 67 32" xfId="44837" xr:uid="{00000000-0005-0000-0000-000026AF0000}"/>
    <cellStyle name="Note 67 33" xfId="44838" xr:uid="{00000000-0005-0000-0000-000027AF0000}"/>
    <cellStyle name="Note 67 34" xfId="44839" xr:uid="{00000000-0005-0000-0000-000028AF0000}"/>
    <cellStyle name="Note 67 35" xfId="44840" xr:uid="{00000000-0005-0000-0000-000029AF0000}"/>
    <cellStyle name="Note 67 36" xfId="44841" xr:uid="{00000000-0005-0000-0000-00002AAF0000}"/>
    <cellStyle name="Note 67 37" xfId="44842" xr:uid="{00000000-0005-0000-0000-00002BAF0000}"/>
    <cellStyle name="Note 67 38" xfId="44843" xr:uid="{00000000-0005-0000-0000-00002CAF0000}"/>
    <cellStyle name="Note 67 39" xfId="44844" xr:uid="{00000000-0005-0000-0000-00002DAF0000}"/>
    <cellStyle name="Note 67 4" xfId="44845" xr:uid="{00000000-0005-0000-0000-00002EAF0000}"/>
    <cellStyle name="Note 67 40" xfId="44846" xr:uid="{00000000-0005-0000-0000-00002FAF0000}"/>
    <cellStyle name="Note 67 41" xfId="44847" xr:uid="{00000000-0005-0000-0000-000030AF0000}"/>
    <cellStyle name="Note 67 42" xfId="44848" xr:uid="{00000000-0005-0000-0000-000031AF0000}"/>
    <cellStyle name="Note 67 43" xfId="44849" xr:uid="{00000000-0005-0000-0000-000032AF0000}"/>
    <cellStyle name="Note 67 44" xfId="44850" xr:uid="{00000000-0005-0000-0000-000033AF0000}"/>
    <cellStyle name="Note 67 45" xfId="44851" xr:uid="{00000000-0005-0000-0000-000034AF0000}"/>
    <cellStyle name="Note 67 46" xfId="44852" xr:uid="{00000000-0005-0000-0000-000035AF0000}"/>
    <cellStyle name="Note 67 47" xfId="44853" xr:uid="{00000000-0005-0000-0000-000036AF0000}"/>
    <cellStyle name="Note 67 48" xfId="44854" xr:uid="{00000000-0005-0000-0000-000037AF0000}"/>
    <cellStyle name="Note 67 49" xfId="44855" xr:uid="{00000000-0005-0000-0000-000038AF0000}"/>
    <cellStyle name="Note 67 5" xfId="44856" xr:uid="{00000000-0005-0000-0000-000039AF0000}"/>
    <cellStyle name="Note 67 50" xfId="44857" xr:uid="{00000000-0005-0000-0000-00003AAF0000}"/>
    <cellStyle name="Note 67 51" xfId="44858" xr:uid="{00000000-0005-0000-0000-00003BAF0000}"/>
    <cellStyle name="Note 67 52" xfId="44859" xr:uid="{00000000-0005-0000-0000-00003CAF0000}"/>
    <cellStyle name="Note 67 53" xfId="44860" xr:uid="{00000000-0005-0000-0000-00003DAF0000}"/>
    <cellStyle name="Note 67 54" xfId="44861" xr:uid="{00000000-0005-0000-0000-00003EAF0000}"/>
    <cellStyle name="Note 67 55" xfId="44862" xr:uid="{00000000-0005-0000-0000-00003FAF0000}"/>
    <cellStyle name="Note 67 56" xfId="44863" xr:uid="{00000000-0005-0000-0000-000040AF0000}"/>
    <cellStyle name="Note 67 57" xfId="44864" xr:uid="{00000000-0005-0000-0000-000041AF0000}"/>
    <cellStyle name="Note 67 58" xfId="44865" xr:uid="{00000000-0005-0000-0000-000042AF0000}"/>
    <cellStyle name="Note 67 59" xfId="44866" xr:uid="{00000000-0005-0000-0000-000043AF0000}"/>
    <cellStyle name="Note 67 6" xfId="44867" xr:uid="{00000000-0005-0000-0000-000044AF0000}"/>
    <cellStyle name="Note 67 60" xfId="44868" xr:uid="{00000000-0005-0000-0000-000045AF0000}"/>
    <cellStyle name="Note 67 61" xfId="44869" xr:uid="{00000000-0005-0000-0000-000046AF0000}"/>
    <cellStyle name="Note 67 62" xfId="44870" xr:uid="{00000000-0005-0000-0000-000047AF0000}"/>
    <cellStyle name="Note 67 63" xfId="44871" xr:uid="{00000000-0005-0000-0000-000048AF0000}"/>
    <cellStyle name="Note 67 64" xfId="44872" xr:uid="{00000000-0005-0000-0000-000049AF0000}"/>
    <cellStyle name="Note 67 65" xfId="44873" xr:uid="{00000000-0005-0000-0000-00004AAF0000}"/>
    <cellStyle name="Note 67 66" xfId="44874" xr:uid="{00000000-0005-0000-0000-00004BAF0000}"/>
    <cellStyle name="Note 67 67" xfId="44875" xr:uid="{00000000-0005-0000-0000-00004CAF0000}"/>
    <cellStyle name="Note 67 68" xfId="44876" xr:uid="{00000000-0005-0000-0000-00004DAF0000}"/>
    <cellStyle name="Note 67 69" xfId="44877" xr:uid="{00000000-0005-0000-0000-00004EAF0000}"/>
    <cellStyle name="Note 67 7" xfId="44878" xr:uid="{00000000-0005-0000-0000-00004FAF0000}"/>
    <cellStyle name="Note 67 70" xfId="44879" xr:uid="{00000000-0005-0000-0000-000050AF0000}"/>
    <cellStyle name="Note 67 71" xfId="44880" xr:uid="{00000000-0005-0000-0000-000051AF0000}"/>
    <cellStyle name="Note 67 72" xfId="44881" xr:uid="{00000000-0005-0000-0000-000052AF0000}"/>
    <cellStyle name="Note 67 73" xfId="44882" xr:uid="{00000000-0005-0000-0000-000053AF0000}"/>
    <cellStyle name="Note 67 74" xfId="44883" xr:uid="{00000000-0005-0000-0000-000054AF0000}"/>
    <cellStyle name="Note 67 75" xfId="44884" xr:uid="{00000000-0005-0000-0000-000055AF0000}"/>
    <cellStyle name="Note 67 76" xfId="44885" xr:uid="{00000000-0005-0000-0000-000056AF0000}"/>
    <cellStyle name="Note 67 77" xfId="44886" xr:uid="{00000000-0005-0000-0000-000057AF0000}"/>
    <cellStyle name="Note 67 78" xfId="44887" xr:uid="{00000000-0005-0000-0000-000058AF0000}"/>
    <cellStyle name="Note 67 79" xfId="44888" xr:uid="{00000000-0005-0000-0000-000059AF0000}"/>
    <cellStyle name="Note 67 8" xfId="44889" xr:uid="{00000000-0005-0000-0000-00005AAF0000}"/>
    <cellStyle name="Note 67 80" xfId="44890" xr:uid="{00000000-0005-0000-0000-00005BAF0000}"/>
    <cellStyle name="Note 67 81" xfId="44891" xr:uid="{00000000-0005-0000-0000-00005CAF0000}"/>
    <cellStyle name="Note 67 82" xfId="44892" xr:uid="{00000000-0005-0000-0000-00005DAF0000}"/>
    <cellStyle name="Note 67 83" xfId="44893" xr:uid="{00000000-0005-0000-0000-00005EAF0000}"/>
    <cellStyle name="Note 67 84" xfId="44894" xr:uid="{00000000-0005-0000-0000-00005FAF0000}"/>
    <cellStyle name="Note 67 85" xfId="44895" xr:uid="{00000000-0005-0000-0000-000060AF0000}"/>
    <cellStyle name="Note 67 86" xfId="44896" xr:uid="{00000000-0005-0000-0000-000061AF0000}"/>
    <cellStyle name="Note 67 87" xfId="44897" xr:uid="{00000000-0005-0000-0000-000062AF0000}"/>
    <cellStyle name="Note 67 88" xfId="44898" xr:uid="{00000000-0005-0000-0000-000063AF0000}"/>
    <cellStyle name="Note 67 89" xfId="44899" xr:uid="{00000000-0005-0000-0000-000064AF0000}"/>
    <cellStyle name="Note 67 9" xfId="44900" xr:uid="{00000000-0005-0000-0000-000065AF0000}"/>
    <cellStyle name="Note 67 90" xfId="44901" xr:uid="{00000000-0005-0000-0000-000066AF0000}"/>
    <cellStyle name="Note 67 91" xfId="44902" xr:uid="{00000000-0005-0000-0000-000067AF0000}"/>
    <cellStyle name="Note 67 92" xfId="44903" xr:uid="{00000000-0005-0000-0000-000068AF0000}"/>
    <cellStyle name="Note 67 93" xfId="44904" xr:uid="{00000000-0005-0000-0000-000069AF0000}"/>
    <cellStyle name="Note 68" xfId="44905" xr:uid="{00000000-0005-0000-0000-00006AAF0000}"/>
    <cellStyle name="Note 68 10" xfId="44906" xr:uid="{00000000-0005-0000-0000-00006BAF0000}"/>
    <cellStyle name="Note 68 11" xfId="44907" xr:uid="{00000000-0005-0000-0000-00006CAF0000}"/>
    <cellStyle name="Note 68 12" xfId="44908" xr:uid="{00000000-0005-0000-0000-00006DAF0000}"/>
    <cellStyle name="Note 68 13" xfId="44909" xr:uid="{00000000-0005-0000-0000-00006EAF0000}"/>
    <cellStyle name="Note 68 14" xfId="44910" xr:uid="{00000000-0005-0000-0000-00006FAF0000}"/>
    <cellStyle name="Note 68 15" xfId="44911" xr:uid="{00000000-0005-0000-0000-000070AF0000}"/>
    <cellStyle name="Note 68 16" xfId="44912" xr:uid="{00000000-0005-0000-0000-000071AF0000}"/>
    <cellStyle name="Note 68 17" xfId="44913" xr:uid="{00000000-0005-0000-0000-000072AF0000}"/>
    <cellStyle name="Note 68 18" xfId="44914" xr:uid="{00000000-0005-0000-0000-000073AF0000}"/>
    <cellStyle name="Note 68 19" xfId="44915" xr:uid="{00000000-0005-0000-0000-000074AF0000}"/>
    <cellStyle name="Note 68 2" xfId="44916" xr:uid="{00000000-0005-0000-0000-000075AF0000}"/>
    <cellStyle name="Note 68 20" xfId="44917" xr:uid="{00000000-0005-0000-0000-000076AF0000}"/>
    <cellStyle name="Note 68 21" xfId="44918" xr:uid="{00000000-0005-0000-0000-000077AF0000}"/>
    <cellStyle name="Note 68 22" xfId="44919" xr:uid="{00000000-0005-0000-0000-000078AF0000}"/>
    <cellStyle name="Note 68 23" xfId="44920" xr:uid="{00000000-0005-0000-0000-000079AF0000}"/>
    <cellStyle name="Note 68 24" xfId="44921" xr:uid="{00000000-0005-0000-0000-00007AAF0000}"/>
    <cellStyle name="Note 68 25" xfId="44922" xr:uid="{00000000-0005-0000-0000-00007BAF0000}"/>
    <cellStyle name="Note 68 26" xfId="44923" xr:uid="{00000000-0005-0000-0000-00007CAF0000}"/>
    <cellStyle name="Note 68 27" xfId="44924" xr:uid="{00000000-0005-0000-0000-00007DAF0000}"/>
    <cellStyle name="Note 68 28" xfId="44925" xr:uid="{00000000-0005-0000-0000-00007EAF0000}"/>
    <cellStyle name="Note 68 29" xfId="44926" xr:uid="{00000000-0005-0000-0000-00007FAF0000}"/>
    <cellStyle name="Note 68 3" xfId="44927" xr:uid="{00000000-0005-0000-0000-000080AF0000}"/>
    <cellStyle name="Note 68 30" xfId="44928" xr:uid="{00000000-0005-0000-0000-000081AF0000}"/>
    <cellStyle name="Note 68 31" xfId="44929" xr:uid="{00000000-0005-0000-0000-000082AF0000}"/>
    <cellStyle name="Note 68 32" xfId="44930" xr:uid="{00000000-0005-0000-0000-000083AF0000}"/>
    <cellStyle name="Note 68 33" xfId="44931" xr:uid="{00000000-0005-0000-0000-000084AF0000}"/>
    <cellStyle name="Note 68 34" xfId="44932" xr:uid="{00000000-0005-0000-0000-000085AF0000}"/>
    <cellStyle name="Note 68 35" xfId="44933" xr:uid="{00000000-0005-0000-0000-000086AF0000}"/>
    <cellStyle name="Note 68 36" xfId="44934" xr:uid="{00000000-0005-0000-0000-000087AF0000}"/>
    <cellStyle name="Note 68 37" xfId="44935" xr:uid="{00000000-0005-0000-0000-000088AF0000}"/>
    <cellStyle name="Note 68 38" xfId="44936" xr:uid="{00000000-0005-0000-0000-000089AF0000}"/>
    <cellStyle name="Note 68 39" xfId="44937" xr:uid="{00000000-0005-0000-0000-00008AAF0000}"/>
    <cellStyle name="Note 68 4" xfId="44938" xr:uid="{00000000-0005-0000-0000-00008BAF0000}"/>
    <cellStyle name="Note 68 40" xfId="44939" xr:uid="{00000000-0005-0000-0000-00008CAF0000}"/>
    <cellStyle name="Note 68 41" xfId="44940" xr:uid="{00000000-0005-0000-0000-00008DAF0000}"/>
    <cellStyle name="Note 68 42" xfId="44941" xr:uid="{00000000-0005-0000-0000-00008EAF0000}"/>
    <cellStyle name="Note 68 43" xfId="44942" xr:uid="{00000000-0005-0000-0000-00008FAF0000}"/>
    <cellStyle name="Note 68 44" xfId="44943" xr:uid="{00000000-0005-0000-0000-000090AF0000}"/>
    <cellStyle name="Note 68 45" xfId="44944" xr:uid="{00000000-0005-0000-0000-000091AF0000}"/>
    <cellStyle name="Note 68 46" xfId="44945" xr:uid="{00000000-0005-0000-0000-000092AF0000}"/>
    <cellStyle name="Note 68 47" xfId="44946" xr:uid="{00000000-0005-0000-0000-000093AF0000}"/>
    <cellStyle name="Note 68 48" xfId="44947" xr:uid="{00000000-0005-0000-0000-000094AF0000}"/>
    <cellStyle name="Note 68 49" xfId="44948" xr:uid="{00000000-0005-0000-0000-000095AF0000}"/>
    <cellStyle name="Note 68 5" xfId="44949" xr:uid="{00000000-0005-0000-0000-000096AF0000}"/>
    <cellStyle name="Note 68 50" xfId="44950" xr:uid="{00000000-0005-0000-0000-000097AF0000}"/>
    <cellStyle name="Note 68 51" xfId="44951" xr:uid="{00000000-0005-0000-0000-000098AF0000}"/>
    <cellStyle name="Note 68 52" xfId="44952" xr:uid="{00000000-0005-0000-0000-000099AF0000}"/>
    <cellStyle name="Note 68 53" xfId="44953" xr:uid="{00000000-0005-0000-0000-00009AAF0000}"/>
    <cellStyle name="Note 68 54" xfId="44954" xr:uid="{00000000-0005-0000-0000-00009BAF0000}"/>
    <cellStyle name="Note 68 55" xfId="44955" xr:uid="{00000000-0005-0000-0000-00009CAF0000}"/>
    <cellStyle name="Note 68 56" xfId="44956" xr:uid="{00000000-0005-0000-0000-00009DAF0000}"/>
    <cellStyle name="Note 68 57" xfId="44957" xr:uid="{00000000-0005-0000-0000-00009EAF0000}"/>
    <cellStyle name="Note 68 58" xfId="44958" xr:uid="{00000000-0005-0000-0000-00009FAF0000}"/>
    <cellStyle name="Note 68 59" xfId="44959" xr:uid="{00000000-0005-0000-0000-0000A0AF0000}"/>
    <cellStyle name="Note 68 6" xfId="44960" xr:uid="{00000000-0005-0000-0000-0000A1AF0000}"/>
    <cellStyle name="Note 68 60" xfId="44961" xr:uid="{00000000-0005-0000-0000-0000A2AF0000}"/>
    <cellStyle name="Note 68 61" xfId="44962" xr:uid="{00000000-0005-0000-0000-0000A3AF0000}"/>
    <cellStyle name="Note 68 62" xfId="44963" xr:uid="{00000000-0005-0000-0000-0000A4AF0000}"/>
    <cellStyle name="Note 68 63" xfId="44964" xr:uid="{00000000-0005-0000-0000-0000A5AF0000}"/>
    <cellStyle name="Note 68 64" xfId="44965" xr:uid="{00000000-0005-0000-0000-0000A6AF0000}"/>
    <cellStyle name="Note 68 65" xfId="44966" xr:uid="{00000000-0005-0000-0000-0000A7AF0000}"/>
    <cellStyle name="Note 68 66" xfId="44967" xr:uid="{00000000-0005-0000-0000-0000A8AF0000}"/>
    <cellStyle name="Note 68 67" xfId="44968" xr:uid="{00000000-0005-0000-0000-0000A9AF0000}"/>
    <cellStyle name="Note 68 68" xfId="44969" xr:uid="{00000000-0005-0000-0000-0000AAAF0000}"/>
    <cellStyle name="Note 68 69" xfId="44970" xr:uid="{00000000-0005-0000-0000-0000ABAF0000}"/>
    <cellStyle name="Note 68 7" xfId="44971" xr:uid="{00000000-0005-0000-0000-0000ACAF0000}"/>
    <cellStyle name="Note 68 70" xfId="44972" xr:uid="{00000000-0005-0000-0000-0000ADAF0000}"/>
    <cellStyle name="Note 68 71" xfId="44973" xr:uid="{00000000-0005-0000-0000-0000AEAF0000}"/>
    <cellStyle name="Note 68 72" xfId="44974" xr:uid="{00000000-0005-0000-0000-0000AFAF0000}"/>
    <cellStyle name="Note 68 73" xfId="44975" xr:uid="{00000000-0005-0000-0000-0000B0AF0000}"/>
    <cellStyle name="Note 68 74" xfId="44976" xr:uid="{00000000-0005-0000-0000-0000B1AF0000}"/>
    <cellStyle name="Note 68 75" xfId="44977" xr:uid="{00000000-0005-0000-0000-0000B2AF0000}"/>
    <cellStyle name="Note 68 76" xfId="44978" xr:uid="{00000000-0005-0000-0000-0000B3AF0000}"/>
    <cellStyle name="Note 68 77" xfId="44979" xr:uid="{00000000-0005-0000-0000-0000B4AF0000}"/>
    <cellStyle name="Note 68 78" xfId="44980" xr:uid="{00000000-0005-0000-0000-0000B5AF0000}"/>
    <cellStyle name="Note 68 79" xfId="44981" xr:uid="{00000000-0005-0000-0000-0000B6AF0000}"/>
    <cellStyle name="Note 68 8" xfId="44982" xr:uid="{00000000-0005-0000-0000-0000B7AF0000}"/>
    <cellStyle name="Note 68 80" xfId="44983" xr:uid="{00000000-0005-0000-0000-0000B8AF0000}"/>
    <cellStyle name="Note 68 81" xfId="44984" xr:uid="{00000000-0005-0000-0000-0000B9AF0000}"/>
    <cellStyle name="Note 68 82" xfId="44985" xr:uid="{00000000-0005-0000-0000-0000BAAF0000}"/>
    <cellStyle name="Note 68 83" xfId="44986" xr:uid="{00000000-0005-0000-0000-0000BBAF0000}"/>
    <cellStyle name="Note 68 84" xfId="44987" xr:uid="{00000000-0005-0000-0000-0000BCAF0000}"/>
    <cellStyle name="Note 68 85" xfId="44988" xr:uid="{00000000-0005-0000-0000-0000BDAF0000}"/>
    <cellStyle name="Note 68 86" xfId="44989" xr:uid="{00000000-0005-0000-0000-0000BEAF0000}"/>
    <cellStyle name="Note 68 87" xfId="44990" xr:uid="{00000000-0005-0000-0000-0000BFAF0000}"/>
    <cellStyle name="Note 68 88" xfId="44991" xr:uid="{00000000-0005-0000-0000-0000C0AF0000}"/>
    <cellStyle name="Note 68 89" xfId="44992" xr:uid="{00000000-0005-0000-0000-0000C1AF0000}"/>
    <cellStyle name="Note 68 9" xfId="44993" xr:uid="{00000000-0005-0000-0000-0000C2AF0000}"/>
    <cellStyle name="Note 68 90" xfId="44994" xr:uid="{00000000-0005-0000-0000-0000C3AF0000}"/>
    <cellStyle name="Note 68 91" xfId="44995" xr:uid="{00000000-0005-0000-0000-0000C4AF0000}"/>
    <cellStyle name="Note 68 92" xfId="44996" xr:uid="{00000000-0005-0000-0000-0000C5AF0000}"/>
    <cellStyle name="Note 68 93" xfId="44997" xr:uid="{00000000-0005-0000-0000-0000C6AF0000}"/>
    <cellStyle name="Note 69" xfId="44998" xr:uid="{00000000-0005-0000-0000-0000C7AF0000}"/>
    <cellStyle name="Note 69 10" xfId="44999" xr:uid="{00000000-0005-0000-0000-0000C8AF0000}"/>
    <cellStyle name="Note 69 11" xfId="45000" xr:uid="{00000000-0005-0000-0000-0000C9AF0000}"/>
    <cellStyle name="Note 69 12" xfId="45001" xr:uid="{00000000-0005-0000-0000-0000CAAF0000}"/>
    <cellStyle name="Note 69 13" xfId="45002" xr:uid="{00000000-0005-0000-0000-0000CBAF0000}"/>
    <cellStyle name="Note 69 14" xfId="45003" xr:uid="{00000000-0005-0000-0000-0000CCAF0000}"/>
    <cellStyle name="Note 69 15" xfId="45004" xr:uid="{00000000-0005-0000-0000-0000CDAF0000}"/>
    <cellStyle name="Note 69 16" xfId="45005" xr:uid="{00000000-0005-0000-0000-0000CEAF0000}"/>
    <cellStyle name="Note 69 17" xfId="45006" xr:uid="{00000000-0005-0000-0000-0000CFAF0000}"/>
    <cellStyle name="Note 69 18" xfId="45007" xr:uid="{00000000-0005-0000-0000-0000D0AF0000}"/>
    <cellStyle name="Note 69 19" xfId="45008" xr:uid="{00000000-0005-0000-0000-0000D1AF0000}"/>
    <cellStyle name="Note 69 2" xfId="45009" xr:uid="{00000000-0005-0000-0000-0000D2AF0000}"/>
    <cellStyle name="Note 69 20" xfId="45010" xr:uid="{00000000-0005-0000-0000-0000D3AF0000}"/>
    <cellStyle name="Note 69 21" xfId="45011" xr:uid="{00000000-0005-0000-0000-0000D4AF0000}"/>
    <cellStyle name="Note 69 22" xfId="45012" xr:uid="{00000000-0005-0000-0000-0000D5AF0000}"/>
    <cellStyle name="Note 69 23" xfId="45013" xr:uid="{00000000-0005-0000-0000-0000D6AF0000}"/>
    <cellStyle name="Note 69 24" xfId="45014" xr:uid="{00000000-0005-0000-0000-0000D7AF0000}"/>
    <cellStyle name="Note 69 25" xfId="45015" xr:uid="{00000000-0005-0000-0000-0000D8AF0000}"/>
    <cellStyle name="Note 69 26" xfId="45016" xr:uid="{00000000-0005-0000-0000-0000D9AF0000}"/>
    <cellStyle name="Note 69 27" xfId="45017" xr:uid="{00000000-0005-0000-0000-0000DAAF0000}"/>
    <cellStyle name="Note 69 28" xfId="45018" xr:uid="{00000000-0005-0000-0000-0000DBAF0000}"/>
    <cellStyle name="Note 69 29" xfId="45019" xr:uid="{00000000-0005-0000-0000-0000DCAF0000}"/>
    <cellStyle name="Note 69 3" xfId="45020" xr:uid="{00000000-0005-0000-0000-0000DDAF0000}"/>
    <cellStyle name="Note 69 30" xfId="45021" xr:uid="{00000000-0005-0000-0000-0000DEAF0000}"/>
    <cellStyle name="Note 69 31" xfId="45022" xr:uid="{00000000-0005-0000-0000-0000DFAF0000}"/>
    <cellStyle name="Note 69 32" xfId="45023" xr:uid="{00000000-0005-0000-0000-0000E0AF0000}"/>
    <cellStyle name="Note 69 33" xfId="45024" xr:uid="{00000000-0005-0000-0000-0000E1AF0000}"/>
    <cellStyle name="Note 69 34" xfId="45025" xr:uid="{00000000-0005-0000-0000-0000E2AF0000}"/>
    <cellStyle name="Note 69 35" xfId="45026" xr:uid="{00000000-0005-0000-0000-0000E3AF0000}"/>
    <cellStyle name="Note 69 36" xfId="45027" xr:uid="{00000000-0005-0000-0000-0000E4AF0000}"/>
    <cellStyle name="Note 69 37" xfId="45028" xr:uid="{00000000-0005-0000-0000-0000E5AF0000}"/>
    <cellStyle name="Note 69 38" xfId="45029" xr:uid="{00000000-0005-0000-0000-0000E6AF0000}"/>
    <cellStyle name="Note 69 39" xfId="45030" xr:uid="{00000000-0005-0000-0000-0000E7AF0000}"/>
    <cellStyle name="Note 69 4" xfId="45031" xr:uid="{00000000-0005-0000-0000-0000E8AF0000}"/>
    <cellStyle name="Note 69 40" xfId="45032" xr:uid="{00000000-0005-0000-0000-0000E9AF0000}"/>
    <cellStyle name="Note 69 41" xfId="45033" xr:uid="{00000000-0005-0000-0000-0000EAAF0000}"/>
    <cellStyle name="Note 69 42" xfId="45034" xr:uid="{00000000-0005-0000-0000-0000EBAF0000}"/>
    <cellStyle name="Note 69 43" xfId="45035" xr:uid="{00000000-0005-0000-0000-0000ECAF0000}"/>
    <cellStyle name="Note 69 44" xfId="45036" xr:uid="{00000000-0005-0000-0000-0000EDAF0000}"/>
    <cellStyle name="Note 69 45" xfId="45037" xr:uid="{00000000-0005-0000-0000-0000EEAF0000}"/>
    <cellStyle name="Note 69 46" xfId="45038" xr:uid="{00000000-0005-0000-0000-0000EFAF0000}"/>
    <cellStyle name="Note 69 47" xfId="45039" xr:uid="{00000000-0005-0000-0000-0000F0AF0000}"/>
    <cellStyle name="Note 69 48" xfId="45040" xr:uid="{00000000-0005-0000-0000-0000F1AF0000}"/>
    <cellStyle name="Note 69 49" xfId="45041" xr:uid="{00000000-0005-0000-0000-0000F2AF0000}"/>
    <cellStyle name="Note 69 5" xfId="45042" xr:uid="{00000000-0005-0000-0000-0000F3AF0000}"/>
    <cellStyle name="Note 69 50" xfId="45043" xr:uid="{00000000-0005-0000-0000-0000F4AF0000}"/>
    <cellStyle name="Note 69 51" xfId="45044" xr:uid="{00000000-0005-0000-0000-0000F5AF0000}"/>
    <cellStyle name="Note 69 52" xfId="45045" xr:uid="{00000000-0005-0000-0000-0000F6AF0000}"/>
    <cellStyle name="Note 69 53" xfId="45046" xr:uid="{00000000-0005-0000-0000-0000F7AF0000}"/>
    <cellStyle name="Note 69 54" xfId="45047" xr:uid="{00000000-0005-0000-0000-0000F8AF0000}"/>
    <cellStyle name="Note 69 55" xfId="45048" xr:uid="{00000000-0005-0000-0000-0000F9AF0000}"/>
    <cellStyle name="Note 69 56" xfId="45049" xr:uid="{00000000-0005-0000-0000-0000FAAF0000}"/>
    <cellStyle name="Note 69 57" xfId="45050" xr:uid="{00000000-0005-0000-0000-0000FBAF0000}"/>
    <cellStyle name="Note 69 58" xfId="45051" xr:uid="{00000000-0005-0000-0000-0000FCAF0000}"/>
    <cellStyle name="Note 69 59" xfId="45052" xr:uid="{00000000-0005-0000-0000-0000FDAF0000}"/>
    <cellStyle name="Note 69 6" xfId="45053" xr:uid="{00000000-0005-0000-0000-0000FEAF0000}"/>
    <cellStyle name="Note 69 60" xfId="45054" xr:uid="{00000000-0005-0000-0000-0000FFAF0000}"/>
    <cellStyle name="Note 69 61" xfId="45055" xr:uid="{00000000-0005-0000-0000-000000B00000}"/>
    <cellStyle name="Note 69 62" xfId="45056" xr:uid="{00000000-0005-0000-0000-000001B00000}"/>
    <cellStyle name="Note 69 63" xfId="45057" xr:uid="{00000000-0005-0000-0000-000002B00000}"/>
    <cellStyle name="Note 69 64" xfId="45058" xr:uid="{00000000-0005-0000-0000-000003B00000}"/>
    <cellStyle name="Note 69 65" xfId="45059" xr:uid="{00000000-0005-0000-0000-000004B00000}"/>
    <cellStyle name="Note 69 66" xfId="45060" xr:uid="{00000000-0005-0000-0000-000005B00000}"/>
    <cellStyle name="Note 69 67" xfId="45061" xr:uid="{00000000-0005-0000-0000-000006B00000}"/>
    <cellStyle name="Note 69 68" xfId="45062" xr:uid="{00000000-0005-0000-0000-000007B00000}"/>
    <cellStyle name="Note 69 69" xfId="45063" xr:uid="{00000000-0005-0000-0000-000008B00000}"/>
    <cellStyle name="Note 69 7" xfId="45064" xr:uid="{00000000-0005-0000-0000-000009B00000}"/>
    <cellStyle name="Note 69 70" xfId="45065" xr:uid="{00000000-0005-0000-0000-00000AB00000}"/>
    <cellStyle name="Note 69 71" xfId="45066" xr:uid="{00000000-0005-0000-0000-00000BB00000}"/>
    <cellStyle name="Note 69 72" xfId="45067" xr:uid="{00000000-0005-0000-0000-00000CB00000}"/>
    <cellStyle name="Note 69 73" xfId="45068" xr:uid="{00000000-0005-0000-0000-00000DB00000}"/>
    <cellStyle name="Note 69 74" xfId="45069" xr:uid="{00000000-0005-0000-0000-00000EB00000}"/>
    <cellStyle name="Note 69 75" xfId="45070" xr:uid="{00000000-0005-0000-0000-00000FB00000}"/>
    <cellStyle name="Note 69 76" xfId="45071" xr:uid="{00000000-0005-0000-0000-000010B00000}"/>
    <cellStyle name="Note 69 77" xfId="45072" xr:uid="{00000000-0005-0000-0000-000011B00000}"/>
    <cellStyle name="Note 69 78" xfId="45073" xr:uid="{00000000-0005-0000-0000-000012B00000}"/>
    <cellStyle name="Note 69 79" xfId="45074" xr:uid="{00000000-0005-0000-0000-000013B00000}"/>
    <cellStyle name="Note 69 8" xfId="45075" xr:uid="{00000000-0005-0000-0000-000014B00000}"/>
    <cellStyle name="Note 69 80" xfId="45076" xr:uid="{00000000-0005-0000-0000-000015B00000}"/>
    <cellStyle name="Note 69 81" xfId="45077" xr:uid="{00000000-0005-0000-0000-000016B00000}"/>
    <cellStyle name="Note 69 82" xfId="45078" xr:uid="{00000000-0005-0000-0000-000017B00000}"/>
    <cellStyle name="Note 69 83" xfId="45079" xr:uid="{00000000-0005-0000-0000-000018B00000}"/>
    <cellStyle name="Note 69 84" xfId="45080" xr:uid="{00000000-0005-0000-0000-000019B00000}"/>
    <cellStyle name="Note 69 85" xfId="45081" xr:uid="{00000000-0005-0000-0000-00001AB00000}"/>
    <cellStyle name="Note 69 86" xfId="45082" xr:uid="{00000000-0005-0000-0000-00001BB00000}"/>
    <cellStyle name="Note 69 87" xfId="45083" xr:uid="{00000000-0005-0000-0000-00001CB00000}"/>
    <cellStyle name="Note 69 88" xfId="45084" xr:uid="{00000000-0005-0000-0000-00001DB00000}"/>
    <cellStyle name="Note 69 89" xfId="45085" xr:uid="{00000000-0005-0000-0000-00001EB00000}"/>
    <cellStyle name="Note 69 9" xfId="45086" xr:uid="{00000000-0005-0000-0000-00001FB00000}"/>
    <cellStyle name="Note 69 90" xfId="45087" xr:uid="{00000000-0005-0000-0000-000020B00000}"/>
    <cellStyle name="Note 69 91" xfId="45088" xr:uid="{00000000-0005-0000-0000-000021B00000}"/>
    <cellStyle name="Note 69 92" xfId="45089" xr:uid="{00000000-0005-0000-0000-000022B00000}"/>
    <cellStyle name="Note 69 93" xfId="45090" xr:uid="{00000000-0005-0000-0000-000023B00000}"/>
    <cellStyle name="Note 7" xfId="45091" xr:uid="{00000000-0005-0000-0000-000024B00000}"/>
    <cellStyle name="Note 7 10" xfId="45092" xr:uid="{00000000-0005-0000-0000-000025B00000}"/>
    <cellStyle name="Note 7 10 2" xfId="45093" xr:uid="{00000000-0005-0000-0000-000026B00000}"/>
    <cellStyle name="Note 7 11" xfId="45094" xr:uid="{00000000-0005-0000-0000-000027B00000}"/>
    <cellStyle name="Note 7 11 2" xfId="45095" xr:uid="{00000000-0005-0000-0000-000028B00000}"/>
    <cellStyle name="Note 7 12" xfId="45096" xr:uid="{00000000-0005-0000-0000-000029B00000}"/>
    <cellStyle name="Note 7 2" xfId="45097" xr:uid="{00000000-0005-0000-0000-00002AB00000}"/>
    <cellStyle name="Note 7 2 10" xfId="45098" xr:uid="{00000000-0005-0000-0000-00002BB00000}"/>
    <cellStyle name="Note 7 2 11" xfId="45099" xr:uid="{00000000-0005-0000-0000-00002CB00000}"/>
    <cellStyle name="Note 7 2 2" xfId="45100" xr:uid="{00000000-0005-0000-0000-00002DB00000}"/>
    <cellStyle name="Note 7 2 2 10" xfId="45101" xr:uid="{00000000-0005-0000-0000-00002EB00000}"/>
    <cellStyle name="Note 7 2 2 11" xfId="45102" xr:uid="{00000000-0005-0000-0000-00002FB00000}"/>
    <cellStyle name="Note 7 2 2 2" xfId="45103" xr:uid="{00000000-0005-0000-0000-000030B00000}"/>
    <cellStyle name="Note 7 2 2 2 2" xfId="45104" xr:uid="{00000000-0005-0000-0000-000031B00000}"/>
    <cellStyle name="Note 7 2 2 2 3" xfId="45105" xr:uid="{00000000-0005-0000-0000-000032B00000}"/>
    <cellStyle name="Note 7 2 2 3" xfId="45106" xr:uid="{00000000-0005-0000-0000-000033B00000}"/>
    <cellStyle name="Note 7 2 2 3 2" xfId="45107" xr:uid="{00000000-0005-0000-0000-000034B00000}"/>
    <cellStyle name="Note 7 2 2 4" xfId="45108" xr:uid="{00000000-0005-0000-0000-000035B00000}"/>
    <cellStyle name="Note 7 2 2 5" xfId="45109" xr:uid="{00000000-0005-0000-0000-000036B00000}"/>
    <cellStyle name="Note 7 2 2 6" xfId="45110" xr:uid="{00000000-0005-0000-0000-000037B00000}"/>
    <cellStyle name="Note 7 2 2 7" xfId="45111" xr:uid="{00000000-0005-0000-0000-000038B00000}"/>
    <cellStyle name="Note 7 2 2 8" xfId="45112" xr:uid="{00000000-0005-0000-0000-000039B00000}"/>
    <cellStyle name="Note 7 2 2 9" xfId="45113" xr:uid="{00000000-0005-0000-0000-00003AB00000}"/>
    <cellStyle name="Note 7 2 3" xfId="45114" xr:uid="{00000000-0005-0000-0000-00003BB00000}"/>
    <cellStyle name="Note 7 2 3 2" xfId="45115" xr:uid="{00000000-0005-0000-0000-00003CB00000}"/>
    <cellStyle name="Note 7 2 4" xfId="45116" xr:uid="{00000000-0005-0000-0000-00003DB00000}"/>
    <cellStyle name="Note 7 2 4 2" xfId="45117" xr:uid="{00000000-0005-0000-0000-00003EB00000}"/>
    <cellStyle name="Note 7 2 5" xfId="45118" xr:uid="{00000000-0005-0000-0000-00003FB00000}"/>
    <cellStyle name="Note 7 2 5 2" xfId="45119" xr:uid="{00000000-0005-0000-0000-000040B00000}"/>
    <cellStyle name="Note 7 2 6" xfId="45120" xr:uid="{00000000-0005-0000-0000-000041B00000}"/>
    <cellStyle name="Note 7 2 6 2" xfId="45121" xr:uid="{00000000-0005-0000-0000-000042B00000}"/>
    <cellStyle name="Note 7 2 7" xfId="45122" xr:uid="{00000000-0005-0000-0000-000043B00000}"/>
    <cellStyle name="Note 7 2 8" xfId="45123" xr:uid="{00000000-0005-0000-0000-000044B00000}"/>
    <cellStyle name="Note 7 2 9" xfId="45124" xr:uid="{00000000-0005-0000-0000-000045B00000}"/>
    <cellStyle name="Note 7 3" xfId="45125" xr:uid="{00000000-0005-0000-0000-000046B00000}"/>
    <cellStyle name="Note 7 3 10" xfId="45126" xr:uid="{00000000-0005-0000-0000-000047B00000}"/>
    <cellStyle name="Note 7 3 11" xfId="45127" xr:uid="{00000000-0005-0000-0000-000048B00000}"/>
    <cellStyle name="Note 7 3 2" xfId="45128" xr:uid="{00000000-0005-0000-0000-000049B00000}"/>
    <cellStyle name="Note 7 3 2 2" xfId="45129" xr:uid="{00000000-0005-0000-0000-00004AB00000}"/>
    <cellStyle name="Note 7 3 3" xfId="45130" xr:uid="{00000000-0005-0000-0000-00004BB00000}"/>
    <cellStyle name="Note 7 3 3 2" xfId="45131" xr:uid="{00000000-0005-0000-0000-00004CB00000}"/>
    <cellStyle name="Note 7 3 4" xfId="45132" xr:uid="{00000000-0005-0000-0000-00004DB00000}"/>
    <cellStyle name="Note 7 3 5" xfId="45133" xr:uid="{00000000-0005-0000-0000-00004EB00000}"/>
    <cellStyle name="Note 7 3 6" xfId="45134" xr:uid="{00000000-0005-0000-0000-00004FB00000}"/>
    <cellStyle name="Note 7 3 7" xfId="45135" xr:uid="{00000000-0005-0000-0000-000050B00000}"/>
    <cellStyle name="Note 7 3 8" xfId="45136" xr:uid="{00000000-0005-0000-0000-000051B00000}"/>
    <cellStyle name="Note 7 3 9" xfId="45137" xr:uid="{00000000-0005-0000-0000-000052B00000}"/>
    <cellStyle name="Note 7 4" xfId="45138" xr:uid="{00000000-0005-0000-0000-000053B00000}"/>
    <cellStyle name="Note 7 4 2" xfId="45139" xr:uid="{00000000-0005-0000-0000-000054B00000}"/>
    <cellStyle name="Note 7 4 3" xfId="45140" xr:uid="{00000000-0005-0000-0000-000055B00000}"/>
    <cellStyle name="Note 7 4 4" xfId="45141" xr:uid="{00000000-0005-0000-0000-000056B00000}"/>
    <cellStyle name="Note 7 5" xfId="45142" xr:uid="{00000000-0005-0000-0000-000057B00000}"/>
    <cellStyle name="Note 7 5 2" xfId="45143" xr:uid="{00000000-0005-0000-0000-000058B00000}"/>
    <cellStyle name="Note 7 6" xfId="45144" xr:uid="{00000000-0005-0000-0000-000059B00000}"/>
    <cellStyle name="Note 7 6 2" xfId="45145" xr:uid="{00000000-0005-0000-0000-00005AB00000}"/>
    <cellStyle name="Note 7 7" xfId="45146" xr:uid="{00000000-0005-0000-0000-00005BB00000}"/>
    <cellStyle name="Note 7 7 2" xfId="45147" xr:uid="{00000000-0005-0000-0000-00005CB00000}"/>
    <cellStyle name="Note 7 8" xfId="45148" xr:uid="{00000000-0005-0000-0000-00005DB00000}"/>
    <cellStyle name="Note 7 8 2" xfId="45149" xr:uid="{00000000-0005-0000-0000-00005EB00000}"/>
    <cellStyle name="Note 7 9" xfId="45150" xr:uid="{00000000-0005-0000-0000-00005FB00000}"/>
    <cellStyle name="Note 7 9 2" xfId="45151" xr:uid="{00000000-0005-0000-0000-000060B00000}"/>
    <cellStyle name="Note 70" xfId="45152" xr:uid="{00000000-0005-0000-0000-000061B00000}"/>
    <cellStyle name="Note 70 10" xfId="45153" xr:uid="{00000000-0005-0000-0000-000062B00000}"/>
    <cellStyle name="Note 70 11" xfId="45154" xr:uid="{00000000-0005-0000-0000-000063B00000}"/>
    <cellStyle name="Note 70 12" xfId="45155" xr:uid="{00000000-0005-0000-0000-000064B00000}"/>
    <cellStyle name="Note 70 13" xfId="45156" xr:uid="{00000000-0005-0000-0000-000065B00000}"/>
    <cellStyle name="Note 70 14" xfId="45157" xr:uid="{00000000-0005-0000-0000-000066B00000}"/>
    <cellStyle name="Note 70 15" xfId="45158" xr:uid="{00000000-0005-0000-0000-000067B00000}"/>
    <cellStyle name="Note 70 16" xfId="45159" xr:uid="{00000000-0005-0000-0000-000068B00000}"/>
    <cellStyle name="Note 70 17" xfId="45160" xr:uid="{00000000-0005-0000-0000-000069B00000}"/>
    <cellStyle name="Note 70 18" xfId="45161" xr:uid="{00000000-0005-0000-0000-00006AB00000}"/>
    <cellStyle name="Note 70 19" xfId="45162" xr:uid="{00000000-0005-0000-0000-00006BB00000}"/>
    <cellStyle name="Note 70 2" xfId="45163" xr:uid="{00000000-0005-0000-0000-00006CB00000}"/>
    <cellStyle name="Note 70 20" xfId="45164" xr:uid="{00000000-0005-0000-0000-00006DB00000}"/>
    <cellStyle name="Note 70 21" xfId="45165" xr:uid="{00000000-0005-0000-0000-00006EB00000}"/>
    <cellStyle name="Note 70 22" xfId="45166" xr:uid="{00000000-0005-0000-0000-00006FB00000}"/>
    <cellStyle name="Note 70 23" xfId="45167" xr:uid="{00000000-0005-0000-0000-000070B00000}"/>
    <cellStyle name="Note 70 24" xfId="45168" xr:uid="{00000000-0005-0000-0000-000071B00000}"/>
    <cellStyle name="Note 70 25" xfId="45169" xr:uid="{00000000-0005-0000-0000-000072B00000}"/>
    <cellStyle name="Note 70 26" xfId="45170" xr:uid="{00000000-0005-0000-0000-000073B00000}"/>
    <cellStyle name="Note 70 27" xfId="45171" xr:uid="{00000000-0005-0000-0000-000074B00000}"/>
    <cellStyle name="Note 70 28" xfId="45172" xr:uid="{00000000-0005-0000-0000-000075B00000}"/>
    <cellStyle name="Note 70 29" xfId="45173" xr:uid="{00000000-0005-0000-0000-000076B00000}"/>
    <cellStyle name="Note 70 3" xfId="45174" xr:uid="{00000000-0005-0000-0000-000077B00000}"/>
    <cellStyle name="Note 70 30" xfId="45175" xr:uid="{00000000-0005-0000-0000-000078B00000}"/>
    <cellStyle name="Note 70 31" xfId="45176" xr:uid="{00000000-0005-0000-0000-000079B00000}"/>
    <cellStyle name="Note 70 32" xfId="45177" xr:uid="{00000000-0005-0000-0000-00007AB00000}"/>
    <cellStyle name="Note 70 33" xfId="45178" xr:uid="{00000000-0005-0000-0000-00007BB00000}"/>
    <cellStyle name="Note 70 34" xfId="45179" xr:uid="{00000000-0005-0000-0000-00007CB00000}"/>
    <cellStyle name="Note 70 35" xfId="45180" xr:uid="{00000000-0005-0000-0000-00007DB00000}"/>
    <cellStyle name="Note 70 36" xfId="45181" xr:uid="{00000000-0005-0000-0000-00007EB00000}"/>
    <cellStyle name="Note 70 37" xfId="45182" xr:uid="{00000000-0005-0000-0000-00007FB00000}"/>
    <cellStyle name="Note 70 38" xfId="45183" xr:uid="{00000000-0005-0000-0000-000080B00000}"/>
    <cellStyle name="Note 70 39" xfId="45184" xr:uid="{00000000-0005-0000-0000-000081B00000}"/>
    <cellStyle name="Note 70 4" xfId="45185" xr:uid="{00000000-0005-0000-0000-000082B00000}"/>
    <cellStyle name="Note 70 40" xfId="45186" xr:uid="{00000000-0005-0000-0000-000083B00000}"/>
    <cellStyle name="Note 70 41" xfId="45187" xr:uid="{00000000-0005-0000-0000-000084B00000}"/>
    <cellStyle name="Note 70 42" xfId="45188" xr:uid="{00000000-0005-0000-0000-000085B00000}"/>
    <cellStyle name="Note 70 43" xfId="45189" xr:uid="{00000000-0005-0000-0000-000086B00000}"/>
    <cellStyle name="Note 70 44" xfId="45190" xr:uid="{00000000-0005-0000-0000-000087B00000}"/>
    <cellStyle name="Note 70 45" xfId="45191" xr:uid="{00000000-0005-0000-0000-000088B00000}"/>
    <cellStyle name="Note 70 46" xfId="45192" xr:uid="{00000000-0005-0000-0000-000089B00000}"/>
    <cellStyle name="Note 70 47" xfId="45193" xr:uid="{00000000-0005-0000-0000-00008AB00000}"/>
    <cellStyle name="Note 70 48" xfId="45194" xr:uid="{00000000-0005-0000-0000-00008BB00000}"/>
    <cellStyle name="Note 70 49" xfId="45195" xr:uid="{00000000-0005-0000-0000-00008CB00000}"/>
    <cellStyle name="Note 70 5" xfId="45196" xr:uid="{00000000-0005-0000-0000-00008DB00000}"/>
    <cellStyle name="Note 70 50" xfId="45197" xr:uid="{00000000-0005-0000-0000-00008EB00000}"/>
    <cellStyle name="Note 70 51" xfId="45198" xr:uid="{00000000-0005-0000-0000-00008FB00000}"/>
    <cellStyle name="Note 70 52" xfId="45199" xr:uid="{00000000-0005-0000-0000-000090B00000}"/>
    <cellStyle name="Note 70 53" xfId="45200" xr:uid="{00000000-0005-0000-0000-000091B00000}"/>
    <cellStyle name="Note 70 54" xfId="45201" xr:uid="{00000000-0005-0000-0000-000092B00000}"/>
    <cellStyle name="Note 70 55" xfId="45202" xr:uid="{00000000-0005-0000-0000-000093B00000}"/>
    <cellStyle name="Note 70 56" xfId="45203" xr:uid="{00000000-0005-0000-0000-000094B00000}"/>
    <cellStyle name="Note 70 57" xfId="45204" xr:uid="{00000000-0005-0000-0000-000095B00000}"/>
    <cellStyle name="Note 70 58" xfId="45205" xr:uid="{00000000-0005-0000-0000-000096B00000}"/>
    <cellStyle name="Note 70 59" xfId="45206" xr:uid="{00000000-0005-0000-0000-000097B00000}"/>
    <cellStyle name="Note 70 6" xfId="45207" xr:uid="{00000000-0005-0000-0000-000098B00000}"/>
    <cellStyle name="Note 70 60" xfId="45208" xr:uid="{00000000-0005-0000-0000-000099B00000}"/>
    <cellStyle name="Note 70 61" xfId="45209" xr:uid="{00000000-0005-0000-0000-00009AB00000}"/>
    <cellStyle name="Note 70 62" xfId="45210" xr:uid="{00000000-0005-0000-0000-00009BB00000}"/>
    <cellStyle name="Note 70 63" xfId="45211" xr:uid="{00000000-0005-0000-0000-00009CB00000}"/>
    <cellStyle name="Note 70 64" xfId="45212" xr:uid="{00000000-0005-0000-0000-00009DB00000}"/>
    <cellStyle name="Note 70 65" xfId="45213" xr:uid="{00000000-0005-0000-0000-00009EB00000}"/>
    <cellStyle name="Note 70 66" xfId="45214" xr:uid="{00000000-0005-0000-0000-00009FB00000}"/>
    <cellStyle name="Note 70 67" xfId="45215" xr:uid="{00000000-0005-0000-0000-0000A0B00000}"/>
    <cellStyle name="Note 70 68" xfId="45216" xr:uid="{00000000-0005-0000-0000-0000A1B00000}"/>
    <cellStyle name="Note 70 69" xfId="45217" xr:uid="{00000000-0005-0000-0000-0000A2B00000}"/>
    <cellStyle name="Note 70 7" xfId="45218" xr:uid="{00000000-0005-0000-0000-0000A3B00000}"/>
    <cellStyle name="Note 70 70" xfId="45219" xr:uid="{00000000-0005-0000-0000-0000A4B00000}"/>
    <cellStyle name="Note 70 71" xfId="45220" xr:uid="{00000000-0005-0000-0000-0000A5B00000}"/>
    <cellStyle name="Note 70 72" xfId="45221" xr:uid="{00000000-0005-0000-0000-0000A6B00000}"/>
    <cellStyle name="Note 70 73" xfId="45222" xr:uid="{00000000-0005-0000-0000-0000A7B00000}"/>
    <cellStyle name="Note 70 74" xfId="45223" xr:uid="{00000000-0005-0000-0000-0000A8B00000}"/>
    <cellStyle name="Note 70 75" xfId="45224" xr:uid="{00000000-0005-0000-0000-0000A9B00000}"/>
    <cellStyle name="Note 70 76" xfId="45225" xr:uid="{00000000-0005-0000-0000-0000AAB00000}"/>
    <cellStyle name="Note 70 77" xfId="45226" xr:uid="{00000000-0005-0000-0000-0000ABB00000}"/>
    <cellStyle name="Note 70 78" xfId="45227" xr:uid="{00000000-0005-0000-0000-0000ACB00000}"/>
    <cellStyle name="Note 70 79" xfId="45228" xr:uid="{00000000-0005-0000-0000-0000ADB00000}"/>
    <cellStyle name="Note 70 8" xfId="45229" xr:uid="{00000000-0005-0000-0000-0000AEB00000}"/>
    <cellStyle name="Note 70 80" xfId="45230" xr:uid="{00000000-0005-0000-0000-0000AFB00000}"/>
    <cellStyle name="Note 70 81" xfId="45231" xr:uid="{00000000-0005-0000-0000-0000B0B00000}"/>
    <cellStyle name="Note 70 82" xfId="45232" xr:uid="{00000000-0005-0000-0000-0000B1B00000}"/>
    <cellStyle name="Note 70 83" xfId="45233" xr:uid="{00000000-0005-0000-0000-0000B2B00000}"/>
    <cellStyle name="Note 70 84" xfId="45234" xr:uid="{00000000-0005-0000-0000-0000B3B00000}"/>
    <cellStyle name="Note 70 85" xfId="45235" xr:uid="{00000000-0005-0000-0000-0000B4B00000}"/>
    <cellStyle name="Note 70 86" xfId="45236" xr:uid="{00000000-0005-0000-0000-0000B5B00000}"/>
    <cellStyle name="Note 70 87" xfId="45237" xr:uid="{00000000-0005-0000-0000-0000B6B00000}"/>
    <cellStyle name="Note 70 88" xfId="45238" xr:uid="{00000000-0005-0000-0000-0000B7B00000}"/>
    <cellStyle name="Note 70 89" xfId="45239" xr:uid="{00000000-0005-0000-0000-0000B8B00000}"/>
    <cellStyle name="Note 70 9" xfId="45240" xr:uid="{00000000-0005-0000-0000-0000B9B00000}"/>
    <cellStyle name="Note 70 90" xfId="45241" xr:uid="{00000000-0005-0000-0000-0000BAB00000}"/>
    <cellStyle name="Note 70 91" xfId="45242" xr:uid="{00000000-0005-0000-0000-0000BBB00000}"/>
    <cellStyle name="Note 70 92" xfId="45243" xr:uid="{00000000-0005-0000-0000-0000BCB00000}"/>
    <cellStyle name="Note 70 93" xfId="45244" xr:uid="{00000000-0005-0000-0000-0000BDB00000}"/>
    <cellStyle name="Note 71" xfId="45245" xr:uid="{00000000-0005-0000-0000-0000BEB00000}"/>
    <cellStyle name="Note 72" xfId="45246" xr:uid="{00000000-0005-0000-0000-0000BFB00000}"/>
    <cellStyle name="Note 73" xfId="45247" xr:uid="{00000000-0005-0000-0000-0000C0B00000}"/>
    <cellStyle name="Note 74" xfId="45248" xr:uid="{00000000-0005-0000-0000-0000C1B00000}"/>
    <cellStyle name="Note 75" xfId="45249" xr:uid="{00000000-0005-0000-0000-0000C2B00000}"/>
    <cellStyle name="Note 76" xfId="45250" xr:uid="{00000000-0005-0000-0000-0000C3B00000}"/>
    <cellStyle name="Note 77" xfId="45251" xr:uid="{00000000-0005-0000-0000-0000C4B00000}"/>
    <cellStyle name="Note 78" xfId="45252" xr:uid="{00000000-0005-0000-0000-0000C5B00000}"/>
    <cellStyle name="Note 79" xfId="45253" xr:uid="{00000000-0005-0000-0000-0000C6B00000}"/>
    <cellStyle name="Note 8" xfId="45254" xr:uid="{00000000-0005-0000-0000-0000C7B00000}"/>
    <cellStyle name="Note 8 10" xfId="45255" xr:uid="{00000000-0005-0000-0000-0000C8B00000}"/>
    <cellStyle name="Note 8 10 2" xfId="45256" xr:uid="{00000000-0005-0000-0000-0000C9B00000}"/>
    <cellStyle name="Note 8 11" xfId="45257" xr:uid="{00000000-0005-0000-0000-0000CAB00000}"/>
    <cellStyle name="Note 8 11 2" xfId="45258" xr:uid="{00000000-0005-0000-0000-0000CBB00000}"/>
    <cellStyle name="Note 8 12" xfId="45259" xr:uid="{00000000-0005-0000-0000-0000CCB00000}"/>
    <cellStyle name="Note 8 2" xfId="45260" xr:uid="{00000000-0005-0000-0000-0000CDB00000}"/>
    <cellStyle name="Note 8 2 10" xfId="45261" xr:uid="{00000000-0005-0000-0000-0000CEB00000}"/>
    <cellStyle name="Note 8 2 11" xfId="45262" xr:uid="{00000000-0005-0000-0000-0000CFB00000}"/>
    <cellStyle name="Note 8 2 2" xfId="45263" xr:uid="{00000000-0005-0000-0000-0000D0B00000}"/>
    <cellStyle name="Note 8 2 2 2" xfId="45264" xr:uid="{00000000-0005-0000-0000-0000D1B00000}"/>
    <cellStyle name="Note 8 2 2 2 2" xfId="45265" xr:uid="{00000000-0005-0000-0000-0000D2B00000}"/>
    <cellStyle name="Note 8 2 2 3" xfId="45266" xr:uid="{00000000-0005-0000-0000-0000D3B00000}"/>
    <cellStyle name="Note 8 2 2 4" xfId="45267" xr:uid="{00000000-0005-0000-0000-0000D4B00000}"/>
    <cellStyle name="Note 8 2 3" xfId="45268" xr:uid="{00000000-0005-0000-0000-0000D5B00000}"/>
    <cellStyle name="Note 8 2 3 2" xfId="45269" xr:uid="{00000000-0005-0000-0000-0000D6B00000}"/>
    <cellStyle name="Note 8 2 4" xfId="45270" xr:uid="{00000000-0005-0000-0000-0000D7B00000}"/>
    <cellStyle name="Note 8 2 4 2" xfId="45271" xr:uid="{00000000-0005-0000-0000-0000D8B00000}"/>
    <cellStyle name="Note 8 2 5" xfId="45272" xr:uid="{00000000-0005-0000-0000-0000D9B00000}"/>
    <cellStyle name="Note 8 2 5 2" xfId="45273" xr:uid="{00000000-0005-0000-0000-0000DAB00000}"/>
    <cellStyle name="Note 8 2 6" xfId="45274" xr:uid="{00000000-0005-0000-0000-0000DBB00000}"/>
    <cellStyle name="Note 8 2 6 2" xfId="45275" xr:uid="{00000000-0005-0000-0000-0000DCB00000}"/>
    <cellStyle name="Note 8 2 7" xfId="45276" xr:uid="{00000000-0005-0000-0000-0000DDB00000}"/>
    <cellStyle name="Note 8 2 8" xfId="45277" xr:uid="{00000000-0005-0000-0000-0000DEB00000}"/>
    <cellStyle name="Note 8 2 9" xfId="45278" xr:uid="{00000000-0005-0000-0000-0000DFB00000}"/>
    <cellStyle name="Note 8 3" xfId="45279" xr:uid="{00000000-0005-0000-0000-0000E0B00000}"/>
    <cellStyle name="Note 8 3 2" xfId="45280" xr:uid="{00000000-0005-0000-0000-0000E1B00000}"/>
    <cellStyle name="Note 8 3 3" xfId="45281" xr:uid="{00000000-0005-0000-0000-0000E2B00000}"/>
    <cellStyle name="Note 8 3 4" xfId="45282" xr:uid="{00000000-0005-0000-0000-0000E3B00000}"/>
    <cellStyle name="Note 8 4" xfId="45283" xr:uid="{00000000-0005-0000-0000-0000E4B00000}"/>
    <cellStyle name="Note 8 4 2" xfId="45284" xr:uid="{00000000-0005-0000-0000-0000E5B00000}"/>
    <cellStyle name="Note 8 4 3" xfId="45285" xr:uid="{00000000-0005-0000-0000-0000E6B00000}"/>
    <cellStyle name="Note 8 4 4" xfId="45286" xr:uid="{00000000-0005-0000-0000-0000E7B00000}"/>
    <cellStyle name="Note 8 5" xfId="45287" xr:uid="{00000000-0005-0000-0000-0000E8B00000}"/>
    <cellStyle name="Note 8 5 2" xfId="45288" xr:uid="{00000000-0005-0000-0000-0000E9B00000}"/>
    <cellStyle name="Note 8 6" xfId="45289" xr:uid="{00000000-0005-0000-0000-0000EAB00000}"/>
    <cellStyle name="Note 8 6 2" xfId="45290" xr:uid="{00000000-0005-0000-0000-0000EBB00000}"/>
    <cellStyle name="Note 8 7" xfId="45291" xr:uid="{00000000-0005-0000-0000-0000ECB00000}"/>
    <cellStyle name="Note 8 7 2" xfId="45292" xr:uid="{00000000-0005-0000-0000-0000EDB00000}"/>
    <cellStyle name="Note 8 8" xfId="45293" xr:uid="{00000000-0005-0000-0000-0000EEB00000}"/>
    <cellStyle name="Note 8 8 2" xfId="45294" xr:uid="{00000000-0005-0000-0000-0000EFB00000}"/>
    <cellStyle name="Note 8 9" xfId="45295" xr:uid="{00000000-0005-0000-0000-0000F0B00000}"/>
    <cellStyle name="Note 8 9 2" xfId="45296" xr:uid="{00000000-0005-0000-0000-0000F1B00000}"/>
    <cellStyle name="Note 80" xfId="45297" xr:uid="{00000000-0005-0000-0000-0000F2B00000}"/>
    <cellStyle name="Note 81" xfId="45298" xr:uid="{00000000-0005-0000-0000-0000F3B00000}"/>
    <cellStyle name="Note 82" xfId="45299" xr:uid="{00000000-0005-0000-0000-0000F4B00000}"/>
    <cellStyle name="Note 83" xfId="45300" xr:uid="{00000000-0005-0000-0000-0000F5B00000}"/>
    <cellStyle name="Note 84" xfId="45301" xr:uid="{00000000-0005-0000-0000-0000F6B00000}"/>
    <cellStyle name="Note 85" xfId="45302" xr:uid="{00000000-0005-0000-0000-0000F7B00000}"/>
    <cellStyle name="Note 86" xfId="45303" xr:uid="{00000000-0005-0000-0000-0000F8B00000}"/>
    <cellStyle name="Note 87" xfId="45304" xr:uid="{00000000-0005-0000-0000-0000F9B00000}"/>
    <cellStyle name="Note 88" xfId="45305" xr:uid="{00000000-0005-0000-0000-0000FAB00000}"/>
    <cellStyle name="Note 89" xfId="45306" xr:uid="{00000000-0005-0000-0000-0000FBB00000}"/>
    <cellStyle name="Note 9" xfId="45307" xr:uid="{00000000-0005-0000-0000-0000FCB00000}"/>
    <cellStyle name="Note 9 10" xfId="45308" xr:uid="{00000000-0005-0000-0000-0000FDB00000}"/>
    <cellStyle name="Note 9 10 2" xfId="45309" xr:uid="{00000000-0005-0000-0000-0000FEB00000}"/>
    <cellStyle name="Note 9 11" xfId="45310" xr:uid="{00000000-0005-0000-0000-0000FFB00000}"/>
    <cellStyle name="Note 9 11 2" xfId="45311" xr:uid="{00000000-0005-0000-0000-000000B10000}"/>
    <cellStyle name="Note 9 12" xfId="45312" xr:uid="{00000000-0005-0000-0000-000001B10000}"/>
    <cellStyle name="Note 9 2" xfId="45313" xr:uid="{00000000-0005-0000-0000-000002B10000}"/>
    <cellStyle name="Note 9 2 10" xfId="45314" xr:uid="{00000000-0005-0000-0000-000003B10000}"/>
    <cellStyle name="Note 9 2 11" xfId="45315" xr:uid="{00000000-0005-0000-0000-000004B10000}"/>
    <cellStyle name="Note 9 2 2" xfId="45316" xr:uid="{00000000-0005-0000-0000-000005B10000}"/>
    <cellStyle name="Note 9 2 2 2" xfId="45317" xr:uid="{00000000-0005-0000-0000-000006B10000}"/>
    <cellStyle name="Note 9 2 2 2 2" xfId="45318" xr:uid="{00000000-0005-0000-0000-000007B10000}"/>
    <cellStyle name="Note 9 2 2 3" xfId="45319" xr:uid="{00000000-0005-0000-0000-000008B10000}"/>
    <cellStyle name="Note 9 2 2 4" xfId="45320" xr:uid="{00000000-0005-0000-0000-000009B10000}"/>
    <cellStyle name="Note 9 2 3" xfId="45321" xr:uid="{00000000-0005-0000-0000-00000AB10000}"/>
    <cellStyle name="Note 9 2 3 2" xfId="45322" xr:uid="{00000000-0005-0000-0000-00000BB10000}"/>
    <cellStyle name="Note 9 2 4" xfId="45323" xr:uid="{00000000-0005-0000-0000-00000CB10000}"/>
    <cellStyle name="Note 9 2 4 2" xfId="45324" xr:uid="{00000000-0005-0000-0000-00000DB10000}"/>
    <cellStyle name="Note 9 2 5" xfId="45325" xr:uid="{00000000-0005-0000-0000-00000EB10000}"/>
    <cellStyle name="Note 9 2 5 2" xfId="45326" xr:uid="{00000000-0005-0000-0000-00000FB10000}"/>
    <cellStyle name="Note 9 2 6" xfId="45327" xr:uid="{00000000-0005-0000-0000-000010B10000}"/>
    <cellStyle name="Note 9 2 6 2" xfId="45328" xr:uid="{00000000-0005-0000-0000-000011B10000}"/>
    <cellStyle name="Note 9 2 7" xfId="45329" xr:uid="{00000000-0005-0000-0000-000012B10000}"/>
    <cellStyle name="Note 9 2 8" xfId="45330" xr:uid="{00000000-0005-0000-0000-000013B10000}"/>
    <cellStyle name="Note 9 2 9" xfId="45331" xr:uid="{00000000-0005-0000-0000-000014B10000}"/>
    <cellStyle name="Note 9 3" xfId="45332" xr:uid="{00000000-0005-0000-0000-000015B10000}"/>
    <cellStyle name="Note 9 3 2" xfId="45333" xr:uid="{00000000-0005-0000-0000-000016B10000}"/>
    <cellStyle name="Note 9 3 3" xfId="45334" xr:uid="{00000000-0005-0000-0000-000017B10000}"/>
    <cellStyle name="Note 9 3 4" xfId="45335" xr:uid="{00000000-0005-0000-0000-000018B10000}"/>
    <cellStyle name="Note 9 4" xfId="45336" xr:uid="{00000000-0005-0000-0000-000019B10000}"/>
    <cellStyle name="Note 9 4 2" xfId="45337" xr:uid="{00000000-0005-0000-0000-00001AB10000}"/>
    <cellStyle name="Note 9 4 3" xfId="45338" xr:uid="{00000000-0005-0000-0000-00001BB10000}"/>
    <cellStyle name="Note 9 4 4" xfId="45339" xr:uid="{00000000-0005-0000-0000-00001CB10000}"/>
    <cellStyle name="Note 9 5" xfId="45340" xr:uid="{00000000-0005-0000-0000-00001DB10000}"/>
    <cellStyle name="Note 9 5 2" xfId="45341" xr:uid="{00000000-0005-0000-0000-00001EB10000}"/>
    <cellStyle name="Note 9 6" xfId="45342" xr:uid="{00000000-0005-0000-0000-00001FB10000}"/>
    <cellStyle name="Note 9 6 2" xfId="45343" xr:uid="{00000000-0005-0000-0000-000020B10000}"/>
    <cellStyle name="Note 9 7" xfId="45344" xr:uid="{00000000-0005-0000-0000-000021B10000}"/>
    <cellStyle name="Note 9 7 2" xfId="45345" xr:uid="{00000000-0005-0000-0000-000022B10000}"/>
    <cellStyle name="Note 9 8" xfId="45346" xr:uid="{00000000-0005-0000-0000-000023B10000}"/>
    <cellStyle name="Note 9 8 2" xfId="45347" xr:uid="{00000000-0005-0000-0000-000024B10000}"/>
    <cellStyle name="Note 9 9" xfId="45348" xr:uid="{00000000-0005-0000-0000-000025B10000}"/>
    <cellStyle name="Note 9 9 2" xfId="45349" xr:uid="{00000000-0005-0000-0000-000026B10000}"/>
    <cellStyle name="Note 90" xfId="45350" xr:uid="{00000000-0005-0000-0000-000027B10000}"/>
    <cellStyle name="Note 91" xfId="45351" xr:uid="{00000000-0005-0000-0000-000028B10000}"/>
    <cellStyle name="Note 92" xfId="45352" xr:uid="{00000000-0005-0000-0000-000029B10000}"/>
    <cellStyle name="Note 93" xfId="45353" xr:uid="{00000000-0005-0000-0000-00002AB10000}"/>
    <cellStyle name="Note 94" xfId="45354" xr:uid="{00000000-0005-0000-0000-00002BB10000}"/>
    <cellStyle name="Note 95" xfId="45355" xr:uid="{00000000-0005-0000-0000-00002CB10000}"/>
    <cellStyle name="Note 96" xfId="45356" xr:uid="{00000000-0005-0000-0000-00002DB10000}"/>
    <cellStyle name="Note 97" xfId="45357" xr:uid="{00000000-0005-0000-0000-00002EB10000}"/>
    <cellStyle name="Note 98" xfId="45358" xr:uid="{00000000-0005-0000-0000-00002FB10000}"/>
    <cellStyle name="Note 99" xfId="45359" xr:uid="{00000000-0005-0000-0000-000030B10000}"/>
    <cellStyle name="Output 10" xfId="45360" xr:uid="{00000000-0005-0000-0000-000031B10000}"/>
    <cellStyle name="Output 10 2" xfId="45361" xr:uid="{00000000-0005-0000-0000-000032B10000}"/>
    <cellStyle name="Output 10 2 2" xfId="45362" xr:uid="{00000000-0005-0000-0000-000033B10000}"/>
    <cellStyle name="Output 10 2 2 2" xfId="45363" xr:uid="{00000000-0005-0000-0000-000034B10000}"/>
    <cellStyle name="Output 10 2 3" xfId="45364" xr:uid="{00000000-0005-0000-0000-000035B10000}"/>
    <cellStyle name="Output 10 3" xfId="45365" xr:uid="{00000000-0005-0000-0000-000036B10000}"/>
    <cellStyle name="Output 10 4" xfId="45366" xr:uid="{00000000-0005-0000-0000-000037B10000}"/>
    <cellStyle name="Output 100" xfId="45367" xr:uid="{00000000-0005-0000-0000-000038B10000}"/>
    <cellStyle name="Output 101" xfId="45368" xr:uid="{00000000-0005-0000-0000-000039B10000}"/>
    <cellStyle name="Output 102" xfId="45369" xr:uid="{00000000-0005-0000-0000-00003AB10000}"/>
    <cellStyle name="Output 103" xfId="45370" xr:uid="{00000000-0005-0000-0000-00003BB10000}"/>
    <cellStyle name="Output 104" xfId="45371" xr:uid="{00000000-0005-0000-0000-00003CB10000}"/>
    <cellStyle name="Output 105" xfId="45372" xr:uid="{00000000-0005-0000-0000-00003DB10000}"/>
    <cellStyle name="Output 106" xfId="45373" xr:uid="{00000000-0005-0000-0000-00003EB10000}"/>
    <cellStyle name="Output 107" xfId="45374" xr:uid="{00000000-0005-0000-0000-00003FB10000}"/>
    <cellStyle name="Output 108" xfId="45375" xr:uid="{00000000-0005-0000-0000-000040B10000}"/>
    <cellStyle name="Output 109" xfId="45376" xr:uid="{00000000-0005-0000-0000-000041B10000}"/>
    <cellStyle name="Output 11" xfId="45377" xr:uid="{00000000-0005-0000-0000-000042B10000}"/>
    <cellStyle name="Output 11 2" xfId="45378" xr:uid="{00000000-0005-0000-0000-000043B10000}"/>
    <cellStyle name="Output 11 2 2" xfId="45379" xr:uid="{00000000-0005-0000-0000-000044B10000}"/>
    <cellStyle name="Output 11 2 2 2" xfId="45380" xr:uid="{00000000-0005-0000-0000-000045B10000}"/>
    <cellStyle name="Output 11 2 3" xfId="45381" xr:uid="{00000000-0005-0000-0000-000046B10000}"/>
    <cellStyle name="Output 11 3" xfId="45382" xr:uid="{00000000-0005-0000-0000-000047B10000}"/>
    <cellStyle name="Output 11 4" xfId="45383" xr:uid="{00000000-0005-0000-0000-000048B10000}"/>
    <cellStyle name="Output 110" xfId="45384" xr:uid="{00000000-0005-0000-0000-000049B10000}"/>
    <cellStyle name="Output 111" xfId="45385" xr:uid="{00000000-0005-0000-0000-00004AB10000}"/>
    <cellStyle name="Output 112" xfId="45386" xr:uid="{00000000-0005-0000-0000-00004BB10000}"/>
    <cellStyle name="Output 113" xfId="45387" xr:uid="{00000000-0005-0000-0000-00004CB10000}"/>
    <cellStyle name="Output 114" xfId="45388" xr:uid="{00000000-0005-0000-0000-00004DB10000}"/>
    <cellStyle name="Output 115" xfId="45389" xr:uid="{00000000-0005-0000-0000-00004EB10000}"/>
    <cellStyle name="Output 116" xfId="45390" xr:uid="{00000000-0005-0000-0000-00004FB10000}"/>
    <cellStyle name="Output 117" xfId="45391" xr:uid="{00000000-0005-0000-0000-000050B10000}"/>
    <cellStyle name="Output 118" xfId="45392" xr:uid="{00000000-0005-0000-0000-000051B10000}"/>
    <cellStyle name="Output 12" xfId="45393" xr:uid="{00000000-0005-0000-0000-000052B10000}"/>
    <cellStyle name="Output 12 2" xfId="45394" xr:uid="{00000000-0005-0000-0000-000053B10000}"/>
    <cellStyle name="Output 12 2 2" xfId="45395" xr:uid="{00000000-0005-0000-0000-000054B10000}"/>
    <cellStyle name="Output 12 2 2 2" xfId="45396" xr:uid="{00000000-0005-0000-0000-000055B10000}"/>
    <cellStyle name="Output 12 2 3" xfId="45397" xr:uid="{00000000-0005-0000-0000-000056B10000}"/>
    <cellStyle name="Output 12 3" xfId="45398" xr:uid="{00000000-0005-0000-0000-000057B10000}"/>
    <cellStyle name="Output 12 4" xfId="45399" xr:uid="{00000000-0005-0000-0000-000058B10000}"/>
    <cellStyle name="Output 13" xfId="45400" xr:uid="{00000000-0005-0000-0000-000059B10000}"/>
    <cellStyle name="Output 13 2" xfId="45401" xr:uid="{00000000-0005-0000-0000-00005AB10000}"/>
    <cellStyle name="Output 13 2 2" xfId="45402" xr:uid="{00000000-0005-0000-0000-00005BB10000}"/>
    <cellStyle name="Output 13 2 2 2" xfId="45403" xr:uid="{00000000-0005-0000-0000-00005CB10000}"/>
    <cellStyle name="Output 13 2 3" xfId="45404" xr:uid="{00000000-0005-0000-0000-00005DB10000}"/>
    <cellStyle name="Output 13 3" xfId="45405" xr:uid="{00000000-0005-0000-0000-00005EB10000}"/>
    <cellStyle name="Output 13 4" xfId="45406" xr:uid="{00000000-0005-0000-0000-00005FB10000}"/>
    <cellStyle name="Output 14" xfId="45407" xr:uid="{00000000-0005-0000-0000-000060B10000}"/>
    <cellStyle name="Output 14 2" xfId="45408" xr:uid="{00000000-0005-0000-0000-000061B10000}"/>
    <cellStyle name="Output 14 2 2" xfId="45409" xr:uid="{00000000-0005-0000-0000-000062B10000}"/>
    <cellStyle name="Output 14 2 2 2" xfId="45410" xr:uid="{00000000-0005-0000-0000-000063B10000}"/>
    <cellStyle name="Output 14 2 3" xfId="45411" xr:uid="{00000000-0005-0000-0000-000064B10000}"/>
    <cellStyle name="Output 14 3" xfId="45412" xr:uid="{00000000-0005-0000-0000-000065B10000}"/>
    <cellStyle name="Output 14 4" xfId="45413" xr:uid="{00000000-0005-0000-0000-000066B10000}"/>
    <cellStyle name="Output 15" xfId="45414" xr:uid="{00000000-0005-0000-0000-000067B10000}"/>
    <cellStyle name="Output 15 2" xfId="45415" xr:uid="{00000000-0005-0000-0000-000068B10000}"/>
    <cellStyle name="Output 15 2 2" xfId="45416" xr:uid="{00000000-0005-0000-0000-000069B10000}"/>
    <cellStyle name="Output 15 2 2 2" xfId="45417" xr:uid="{00000000-0005-0000-0000-00006AB10000}"/>
    <cellStyle name="Output 15 2 3" xfId="45418" xr:uid="{00000000-0005-0000-0000-00006BB10000}"/>
    <cellStyle name="Output 15 3" xfId="45419" xr:uid="{00000000-0005-0000-0000-00006CB10000}"/>
    <cellStyle name="Output 15 4" xfId="45420" xr:uid="{00000000-0005-0000-0000-00006DB10000}"/>
    <cellStyle name="Output 16" xfId="45421" xr:uid="{00000000-0005-0000-0000-00006EB10000}"/>
    <cellStyle name="Output 16 2" xfId="45422" xr:uid="{00000000-0005-0000-0000-00006FB10000}"/>
    <cellStyle name="Output 16 2 2" xfId="45423" xr:uid="{00000000-0005-0000-0000-000070B10000}"/>
    <cellStyle name="Output 16 2 2 2" xfId="45424" xr:uid="{00000000-0005-0000-0000-000071B10000}"/>
    <cellStyle name="Output 16 2 3" xfId="45425" xr:uid="{00000000-0005-0000-0000-000072B10000}"/>
    <cellStyle name="Output 16 3" xfId="45426" xr:uid="{00000000-0005-0000-0000-000073B10000}"/>
    <cellStyle name="Output 16 4" xfId="45427" xr:uid="{00000000-0005-0000-0000-000074B10000}"/>
    <cellStyle name="Output 17" xfId="45428" xr:uid="{00000000-0005-0000-0000-000075B10000}"/>
    <cellStyle name="Output 17 2" xfId="45429" xr:uid="{00000000-0005-0000-0000-000076B10000}"/>
    <cellStyle name="Output 17 2 2" xfId="45430" xr:uid="{00000000-0005-0000-0000-000077B10000}"/>
    <cellStyle name="Output 17 2 2 2" xfId="45431" xr:uid="{00000000-0005-0000-0000-000078B10000}"/>
    <cellStyle name="Output 17 2 3" xfId="45432" xr:uid="{00000000-0005-0000-0000-000079B10000}"/>
    <cellStyle name="Output 17 3" xfId="45433" xr:uid="{00000000-0005-0000-0000-00007AB10000}"/>
    <cellStyle name="Output 17 4" xfId="45434" xr:uid="{00000000-0005-0000-0000-00007BB10000}"/>
    <cellStyle name="Output 18" xfId="45435" xr:uid="{00000000-0005-0000-0000-00007CB10000}"/>
    <cellStyle name="Output 18 2" xfId="45436" xr:uid="{00000000-0005-0000-0000-00007DB10000}"/>
    <cellStyle name="Output 18 2 2" xfId="45437" xr:uid="{00000000-0005-0000-0000-00007EB10000}"/>
    <cellStyle name="Output 18 2 2 2" xfId="45438" xr:uid="{00000000-0005-0000-0000-00007FB10000}"/>
    <cellStyle name="Output 18 2 3" xfId="45439" xr:uid="{00000000-0005-0000-0000-000080B10000}"/>
    <cellStyle name="Output 18 3" xfId="45440" xr:uid="{00000000-0005-0000-0000-000081B10000}"/>
    <cellStyle name="Output 18 4" xfId="45441" xr:uid="{00000000-0005-0000-0000-000082B10000}"/>
    <cellStyle name="Output 19" xfId="45442" xr:uid="{00000000-0005-0000-0000-000083B10000}"/>
    <cellStyle name="Output 19 2" xfId="45443" xr:uid="{00000000-0005-0000-0000-000084B10000}"/>
    <cellStyle name="Output 19 2 2" xfId="45444" xr:uid="{00000000-0005-0000-0000-000085B10000}"/>
    <cellStyle name="Output 19 2 2 2" xfId="45445" xr:uid="{00000000-0005-0000-0000-000086B10000}"/>
    <cellStyle name="Output 19 2 3" xfId="45446" xr:uid="{00000000-0005-0000-0000-000087B10000}"/>
    <cellStyle name="Output 19 3" xfId="45447" xr:uid="{00000000-0005-0000-0000-000088B10000}"/>
    <cellStyle name="Output 19 4" xfId="45448" xr:uid="{00000000-0005-0000-0000-000089B10000}"/>
    <cellStyle name="Output 2" xfId="45449" xr:uid="{00000000-0005-0000-0000-00008AB10000}"/>
    <cellStyle name="Output 2 2" xfId="45450" xr:uid="{00000000-0005-0000-0000-00008BB10000}"/>
    <cellStyle name="Output 2 2 2" xfId="45451" xr:uid="{00000000-0005-0000-0000-00008CB10000}"/>
    <cellStyle name="Output 2 2 2 2" xfId="45452" xr:uid="{00000000-0005-0000-0000-00008DB10000}"/>
    <cellStyle name="Output 2 2 2 2 2" xfId="45453" xr:uid="{00000000-0005-0000-0000-00008EB10000}"/>
    <cellStyle name="Output 2 2 2 3" xfId="45454" xr:uid="{00000000-0005-0000-0000-00008FB10000}"/>
    <cellStyle name="Output 2 2 3" xfId="45455" xr:uid="{00000000-0005-0000-0000-000090B10000}"/>
    <cellStyle name="Output 2 2 4" xfId="45456" xr:uid="{00000000-0005-0000-0000-000091B10000}"/>
    <cellStyle name="Output 2 2 5" xfId="45457" xr:uid="{00000000-0005-0000-0000-000092B10000}"/>
    <cellStyle name="Output 2 3" xfId="45458" xr:uid="{00000000-0005-0000-0000-000093B10000}"/>
    <cellStyle name="Output 2 3 2" xfId="45459" xr:uid="{00000000-0005-0000-0000-000094B10000}"/>
    <cellStyle name="Output 2 3 2 2" xfId="45460" xr:uid="{00000000-0005-0000-0000-000095B10000}"/>
    <cellStyle name="Output 2 3 2 2 2" xfId="45461" xr:uid="{00000000-0005-0000-0000-000096B10000}"/>
    <cellStyle name="Output 2 3 2 3" xfId="45462" xr:uid="{00000000-0005-0000-0000-000097B10000}"/>
    <cellStyle name="Output 2 3 3" xfId="45463" xr:uid="{00000000-0005-0000-0000-000098B10000}"/>
    <cellStyle name="Output 2 3 4" xfId="45464" xr:uid="{00000000-0005-0000-0000-000099B10000}"/>
    <cellStyle name="Output 2 4" xfId="45465" xr:uid="{00000000-0005-0000-0000-00009AB10000}"/>
    <cellStyle name="Output 2 4 2" xfId="45466" xr:uid="{00000000-0005-0000-0000-00009BB10000}"/>
    <cellStyle name="Output 2 4 2 2" xfId="45467" xr:uid="{00000000-0005-0000-0000-00009CB10000}"/>
    <cellStyle name="Output 2 4 2 2 2" xfId="45468" xr:uid="{00000000-0005-0000-0000-00009DB10000}"/>
    <cellStyle name="Output 2 4 2 3" xfId="45469" xr:uid="{00000000-0005-0000-0000-00009EB10000}"/>
    <cellStyle name="Output 2 4 3" xfId="45470" xr:uid="{00000000-0005-0000-0000-00009FB10000}"/>
    <cellStyle name="Output 2 4 4" xfId="45471" xr:uid="{00000000-0005-0000-0000-0000A0B10000}"/>
    <cellStyle name="Output 2 5" xfId="45472" xr:uid="{00000000-0005-0000-0000-0000A1B10000}"/>
    <cellStyle name="Output 2 5 2" xfId="45473" xr:uid="{00000000-0005-0000-0000-0000A2B10000}"/>
    <cellStyle name="Output 2 5 2 2" xfId="45474" xr:uid="{00000000-0005-0000-0000-0000A3B10000}"/>
    <cellStyle name="Output 2 5 3" xfId="45475" xr:uid="{00000000-0005-0000-0000-0000A4B10000}"/>
    <cellStyle name="Output 2 6" xfId="45476" xr:uid="{00000000-0005-0000-0000-0000A5B10000}"/>
    <cellStyle name="Output 2 7" xfId="45477" xr:uid="{00000000-0005-0000-0000-0000A6B10000}"/>
    <cellStyle name="Output 2 8" xfId="45478" xr:uid="{00000000-0005-0000-0000-0000A7B10000}"/>
    <cellStyle name="Output 2 9" xfId="45479" xr:uid="{00000000-0005-0000-0000-0000A8B10000}"/>
    <cellStyle name="Output 20" xfId="45480" xr:uid="{00000000-0005-0000-0000-0000A9B10000}"/>
    <cellStyle name="Output 20 2" xfId="45481" xr:uid="{00000000-0005-0000-0000-0000AAB10000}"/>
    <cellStyle name="Output 20 2 2" xfId="45482" xr:uid="{00000000-0005-0000-0000-0000ABB10000}"/>
    <cellStyle name="Output 20 2 2 2" xfId="45483" xr:uid="{00000000-0005-0000-0000-0000ACB10000}"/>
    <cellStyle name="Output 20 2 3" xfId="45484" xr:uid="{00000000-0005-0000-0000-0000ADB10000}"/>
    <cellStyle name="Output 20 3" xfId="45485" xr:uid="{00000000-0005-0000-0000-0000AEB10000}"/>
    <cellStyle name="Output 20 4" xfId="45486" xr:uid="{00000000-0005-0000-0000-0000AFB10000}"/>
    <cellStyle name="Output 21" xfId="45487" xr:uid="{00000000-0005-0000-0000-0000B0B10000}"/>
    <cellStyle name="Output 21 2" xfId="45488" xr:uid="{00000000-0005-0000-0000-0000B1B10000}"/>
    <cellStyle name="Output 21 2 2" xfId="45489" xr:uid="{00000000-0005-0000-0000-0000B2B10000}"/>
    <cellStyle name="Output 21 2 2 2" xfId="45490" xr:uid="{00000000-0005-0000-0000-0000B3B10000}"/>
    <cellStyle name="Output 21 2 3" xfId="45491" xr:uid="{00000000-0005-0000-0000-0000B4B10000}"/>
    <cellStyle name="Output 21 3" xfId="45492" xr:uid="{00000000-0005-0000-0000-0000B5B10000}"/>
    <cellStyle name="Output 21 4" xfId="45493" xr:uid="{00000000-0005-0000-0000-0000B6B10000}"/>
    <cellStyle name="Output 22" xfId="45494" xr:uid="{00000000-0005-0000-0000-0000B7B10000}"/>
    <cellStyle name="Output 22 2" xfId="45495" xr:uid="{00000000-0005-0000-0000-0000B8B10000}"/>
    <cellStyle name="Output 22 2 2" xfId="45496" xr:uid="{00000000-0005-0000-0000-0000B9B10000}"/>
    <cellStyle name="Output 22 2 2 2" xfId="45497" xr:uid="{00000000-0005-0000-0000-0000BAB10000}"/>
    <cellStyle name="Output 22 2 3" xfId="45498" xr:uid="{00000000-0005-0000-0000-0000BBB10000}"/>
    <cellStyle name="Output 22 3" xfId="45499" xr:uid="{00000000-0005-0000-0000-0000BCB10000}"/>
    <cellStyle name="Output 22 4" xfId="45500" xr:uid="{00000000-0005-0000-0000-0000BDB10000}"/>
    <cellStyle name="Output 23" xfId="45501" xr:uid="{00000000-0005-0000-0000-0000BEB10000}"/>
    <cellStyle name="Output 23 2" xfId="45502" xr:uid="{00000000-0005-0000-0000-0000BFB10000}"/>
    <cellStyle name="Output 23 2 2" xfId="45503" xr:uid="{00000000-0005-0000-0000-0000C0B10000}"/>
    <cellStyle name="Output 23 2 2 2" xfId="45504" xr:uid="{00000000-0005-0000-0000-0000C1B10000}"/>
    <cellStyle name="Output 23 2 3" xfId="45505" xr:uid="{00000000-0005-0000-0000-0000C2B10000}"/>
    <cellStyle name="Output 23 3" xfId="45506" xr:uid="{00000000-0005-0000-0000-0000C3B10000}"/>
    <cellStyle name="Output 23 4" xfId="45507" xr:uid="{00000000-0005-0000-0000-0000C4B10000}"/>
    <cellStyle name="Output 24" xfId="45508" xr:uid="{00000000-0005-0000-0000-0000C5B10000}"/>
    <cellStyle name="Output 24 2" xfId="45509" xr:uid="{00000000-0005-0000-0000-0000C6B10000}"/>
    <cellStyle name="Output 24 2 2" xfId="45510" xr:uid="{00000000-0005-0000-0000-0000C7B10000}"/>
    <cellStyle name="Output 24 2 2 2" xfId="45511" xr:uid="{00000000-0005-0000-0000-0000C8B10000}"/>
    <cellStyle name="Output 24 2 3" xfId="45512" xr:uid="{00000000-0005-0000-0000-0000C9B10000}"/>
    <cellStyle name="Output 24 3" xfId="45513" xr:uid="{00000000-0005-0000-0000-0000CAB10000}"/>
    <cellStyle name="Output 24 4" xfId="45514" xr:uid="{00000000-0005-0000-0000-0000CBB10000}"/>
    <cellStyle name="Output 25" xfId="45515" xr:uid="{00000000-0005-0000-0000-0000CCB10000}"/>
    <cellStyle name="Output 25 2" xfId="45516" xr:uid="{00000000-0005-0000-0000-0000CDB10000}"/>
    <cellStyle name="Output 25 2 2" xfId="45517" xr:uid="{00000000-0005-0000-0000-0000CEB10000}"/>
    <cellStyle name="Output 25 2 2 2" xfId="45518" xr:uid="{00000000-0005-0000-0000-0000CFB10000}"/>
    <cellStyle name="Output 25 2 3" xfId="45519" xr:uid="{00000000-0005-0000-0000-0000D0B10000}"/>
    <cellStyle name="Output 25 3" xfId="45520" xr:uid="{00000000-0005-0000-0000-0000D1B10000}"/>
    <cellStyle name="Output 25 4" xfId="45521" xr:uid="{00000000-0005-0000-0000-0000D2B10000}"/>
    <cellStyle name="Output 26" xfId="45522" xr:uid="{00000000-0005-0000-0000-0000D3B10000}"/>
    <cellStyle name="Output 26 2" xfId="45523" xr:uid="{00000000-0005-0000-0000-0000D4B10000}"/>
    <cellStyle name="Output 26 2 2" xfId="45524" xr:uid="{00000000-0005-0000-0000-0000D5B10000}"/>
    <cellStyle name="Output 26 2 2 2" xfId="45525" xr:uid="{00000000-0005-0000-0000-0000D6B10000}"/>
    <cellStyle name="Output 26 2 3" xfId="45526" xr:uid="{00000000-0005-0000-0000-0000D7B10000}"/>
    <cellStyle name="Output 26 3" xfId="45527" xr:uid="{00000000-0005-0000-0000-0000D8B10000}"/>
    <cellStyle name="Output 26 4" xfId="45528" xr:uid="{00000000-0005-0000-0000-0000D9B10000}"/>
    <cellStyle name="Output 27" xfId="45529" xr:uid="{00000000-0005-0000-0000-0000DAB10000}"/>
    <cellStyle name="Output 27 2" xfId="45530" xr:uid="{00000000-0005-0000-0000-0000DBB10000}"/>
    <cellStyle name="Output 27 2 2" xfId="45531" xr:uid="{00000000-0005-0000-0000-0000DCB10000}"/>
    <cellStyle name="Output 27 2 2 2" xfId="45532" xr:uid="{00000000-0005-0000-0000-0000DDB10000}"/>
    <cellStyle name="Output 27 2 3" xfId="45533" xr:uid="{00000000-0005-0000-0000-0000DEB10000}"/>
    <cellStyle name="Output 27 3" xfId="45534" xr:uid="{00000000-0005-0000-0000-0000DFB10000}"/>
    <cellStyle name="Output 27 4" xfId="45535" xr:uid="{00000000-0005-0000-0000-0000E0B10000}"/>
    <cellStyle name="Output 28" xfId="45536" xr:uid="{00000000-0005-0000-0000-0000E1B10000}"/>
    <cellStyle name="Output 28 2" xfId="45537" xr:uid="{00000000-0005-0000-0000-0000E2B10000}"/>
    <cellStyle name="Output 28 2 2" xfId="45538" xr:uid="{00000000-0005-0000-0000-0000E3B10000}"/>
    <cellStyle name="Output 28 2 2 2" xfId="45539" xr:uid="{00000000-0005-0000-0000-0000E4B10000}"/>
    <cellStyle name="Output 28 2 3" xfId="45540" xr:uid="{00000000-0005-0000-0000-0000E5B10000}"/>
    <cellStyle name="Output 28 3" xfId="45541" xr:uid="{00000000-0005-0000-0000-0000E6B10000}"/>
    <cellStyle name="Output 28 4" xfId="45542" xr:uid="{00000000-0005-0000-0000-0000E7B10000}"/>
    <cellStyle name="Output 29" xfId="45543" xr:uid="{00000000-0005-0000-0000-0000E8B10000}"/>
    <cellStyle name="Output 29 2" xfId="45544" xr:uid="{00000000-0005-0000-0000-0000E9B10000}"/>
    <cellStyle name="Output 29 2 2" xfId="45545" xr:uid="{00000000-0005-0000-0000-0000EAB10000}"/>
    <cellStyle name="Output 29 2 2 2" xfId="45546" xr:uid="{00000000-0005-0000-0000-0000EBB10000}"/>
    <cellStyle name="Output 29 2 3" xfId="45547" xr:uid="{00000000-0005-0000-0000-0000ECB10000}"/>
    <cellStyle name="Output 29 3" xfId="45548" xr:uid="{00000000-0005-0000-0000-0000EDB10000}"/>
    <cellStyle name="Output 29 4" xfId="45549" xr:uid="{00000000-0005-0000-0000-0000EEB10000}"/>
    <cellStyle name="Output 3" xfId="45550" xr:uid="{00000000-0005-0000-0000-0000EFB10000}"/>
    <cellStyle name="Output 3 2" xfId="45551" xr:uid="{00000000-0005-0000-0000-0000F0B10000}"/>
    <cellStyle name="Output 3 2 2" xfId="45552" xr:uid="{00000000-0005-0000-0000-0000F1B10000}"/>
    <cellStyle name="Output 3 2 2 2" xfId="45553" xr:uid="{00000000-0005-0000-0000-0000F2B10000}"/>
    <cellStyle name="Output 3 2 3" xfId="45554" xr:uid="{00000000-0005-0000-0000-0000F3B10000}"/>
    <cellStyle name="Output 3 3" xfId="45555" xr:uid="{00000000-0005-0000-0000-0000F4B10000}"/>
    <cellStyle name="Output 3 4" xfId="45556" xr:uid="{00000000-0005-0000-0000-0000F5B10000}"/>
    <cellStyle name="Output 3 5" xfId="45557" xr:uid="{00000000-0005-0000-0000-0000F6B10000}"/>
    <cellStyle name="Output 30" xfId="45558" xr:uid="{00000000-0005-0000-0000-0000F7B10000}"/>
    <cellStyle name="Output 30 2" xfId="45559" xr:uid="{00000000-0005-0000-0000-0000F8B10000}"/>
    <cellStyle name="Output 30 2 2" xfId="45560" xr:uid="{00000000-0005-0000-0000-0000F9B10000}"/>
    <cellStyle name="Output 30 2 2 2" xfId="45561" xr:uid="{00000000-0005-0000-0000-0000FAB10000}"/>
    <cellStyle name="Output 30 2 3" xfId="45562" xr:uid="{00000000-0005-0000-0000-0000FBB10000}"/>
    <cellStyle name="Output 30 3" xfId="45563" xr:uid="{00000000-0005-0000-0000-0000FCB10000}"/>
    <cellStyle name="Output 30 4" xfId="45564" xr:uid="{00000000-0005-0000-0000-0000FDB10000}"/>
    <cellStyle name="Output 31" xfId="45565" xr:uid="{00000000-0005-0000-0000-0000FEB10000}"/>
    <cellStyle name="Output 31 2" xfId="45566" xr:uid="{00000000-0005-0000-0000-0000FFB10000}"/>
    <cellStyle name="Output 31 2 2" xfId="45567" xr:uid="{00000000-0005-0000-0000-000000B20000}"/>
    <cellStyle name="Output 31 2 2 2" xfId="45568" xr:uid="{00000000-0005-0000-0000-000001B20000}"/>
    <cellStyle name="Output 31 2 3" xfId="45569" xr:uid="{00000000-0005-0000-0000-000002B20000}"/>
    <cellStyle name="Output 31 3" xfId="45570" xr:uid="{00000000-0005-0000-0000-000003B20000}"/>
    <cellStyle name="Output 31 4" xfId="45571" xr:uid="{00000000-0005-0000-0000-000004B20000}"/>
    <cellStyle name="Output 32" xfId="45572" xr:uid="{00000000-0005-0000-0000-000005B20000}"/>
    <cellStyle name="Output 32 2" xfId="45573" xr:uid="{00000000-0005-0000-0000-000006B20000}"/>
    <cellStyle name="Output 32 2 2" xfId="45574" xr:uid="{00000000-0005-0000-0000-000007B20000}"/>
    <cellStyle name="Output 32 2 2 2" xfId="45575" xr:uid="{00000000-0005-0000-0000-000008B20000}"/>
    <cellStyle name="Output 32 2 3" xfId="45576" xr:uid="{00000000-0005-0000-0000-000009B20000}"/>
    <cellStyle name="Output 32 3" xfId="45577" xr:uid="{00000000-0005-0000-0000-00000AB20000}"/>
    <cellStyle name="Output 32 4" xfId="45578" xr:uid="{00000000-0005-0000-0000-00000BB20000}"/>
    <cellStyle name="Output 33" xfId="45579" xr:uid="{00000000-0005-0000-0000-00000CB20000}"/>
    <cellStyle name="Output 33 2" xfId="45580" xr:uid="{00000000-0005-0000-0000-00000DB20000}"/>
    <cellStyle name="Output 33 2 2" xfId="45581" xr:uid="{00000000-0005-0000-0000-00000EB20000}"/>
    <cellStyle name="Output 33 2 2 2" xfId="45582" xr:uid="{00000000-0005-0000-0000-00000FB20000}"/>
    <cellStyle name="Output 33 2 3" xfId="45583" xr:uid="{00000000-0005-0000-0000-000010B20000}"/>
    <cellStyle name="Output 33 3" xfId="45584" xr:uid="{00000000-0005-0000-0000-000011B20000}"/>
    <cellStyle name="Output 33 4" xfId="45585" xr:uid="{00000000-0005-0000-0000-000012B20000}"/>
    <cellStyle name="Output 34" xfId="45586" xr:uid="{00000000-0005-0000-0000-000013B20000}"/>
    <cellStyle name="Output 34 2" xfId="45587" xr:uid="{00000000-0005-0000-0000-000014B20000}"/>
    <cellStyle name="Output 34 2 2" xfId="45588" xr:uid="{00000000-0005-0000-0000-000015B20000}"/>
    <cellStyle name="Output 34 2 2 2" xfId="45589" xr:uid="{00000000-0005-0000-0000-000016B20000}"/>
    <cellStyle name="Output 34 2 3" xfId="45590" xr:uid="{00000000-0005-0000-0000-000017B20000}"/>
    <cellStyle name="Output 34 3" xfId="45591" xr:uid="{00000000-0005-0000-0000-000018B20000}"/>
    <cellStyle name="Output 34 4" xfId="45592" xr:uid="{00000000-0005-0000-0000-000019B20000}"/>
    <cellStyle name="Output 35" xfId="45593" xr:uid="{00000000-0005-0000-0000-00001AB20000}"/>
    <cellStyle name="Output 35 2" xfId="45594" xr:uid="{00000000-0005-0000-0000-00001BB20000}"/>
    <cellStyle name="Output 35 2 2" xfId="45595" xr:uid="{00000000-0005-0000-0000-00001CB20000}"/>
    <cellStyle name="Output 35 2 2 2" xfId="45596" xr:uid="{00000000-0005-0000-0000-00001DB20000}"/>
    <cellStyle name="Output 35 2 3" xfId="45597" xr:uid="{00000000-0005-0000-0000-00001EB20000}"/>
    <cellStyle name="Output 35 3" xfId="45598" xr:uid="{00000000-0005-0000-0000-00001FB20000}"/>
    <cellStyle name="Output 35 4" xfId="45599" xr:uid="{00000000-0005-0000-0000-000020B20000}"/>
    <cellStyle name="Output 36" xfId="45600" xr:uid="{00000000-0005-0000-0000-000021B20000}"/>
    <cellStyle name="Output 36 2" xfId="45601" xr:uid="{00000000-0005-0000-0000-000022B20000}"/>
    <cellStyle name="Output 36 2 2" xfId="45602" xr:uid="{00000000-0005-0000-0000-000023B20000}"/>
    <cellStyle name="Output 36 2 2 2" xfId="45603" xr:uid="{00000000-0005-0000-0000-000024B20000}"/>
    <cellStyle name="Output 36 2 3" xfId="45604" xr:uid="{00000000-0005-0000-0000-000025B20000}"/>
    <cellStyle name="Output 36 3" xfId="45605" xr:uid="{00000000-0005-0000-0000-000026B20000}"/>
    <cellStyle name="Output 36 4" xfId="45606" xr:uid="{00000000-0005-0000-0000-000027B20000}"/>
    <cellStyle name="Output 37" xfId="45607" xr:uid="{00000000-0005-0000-0000-000028B20000}"/>
    <cellStyle name="Output 37 2" xfId="45608" xr:uid="{00000000-0005-0000-0000-000029B20000}"/>
    <cellStyle name="Output 37 2 2" xfId="45609" xr:uid="{00000000-0005-0000-0000-00002AB20000}"/>
    <cellStyle name="Output 37 2 2 2" xfId="45610" xr:uid="{00000000-0005-0000-0000-00002BB20000}"/>
    <cellStyle name="Output 37 2 3" xfId="45611" xr:uid="{00000000-0005-0000-0000-00002CB20000}"/>
    <cellStyle name="Output 37 3" xfId="45612" xr:uid="{00000000-0005-0000-0000-00002DB20000}"/>
    <cellStyle name="Output 37 4" xfId="45613" xr:uid="{00000000-0005-0000-0000-00002EB20000}"/>
    <cellStyle name="Output 38" xfId="45614" xr:uid="{00000000-0005-0000-0000-00002FB20000}"/>
    <cellStyle name="Output 38 2" xfId="45615" xr:uid="{00000000-0005-0000-0000-000030B20000}"/>
    <cellStyle name="Output 38 2 2" xfId="45616" xr:uid="{00000000-0005-0000-0000-000031B20000}"/>
    <cellStyle name="Output 38 2 2 2" xfId="45617" xr:uid="{00000000-0005-0000-0000-000032B20000}"/>
    <cellStyle name="Output 38 2 3" xfId="45618" xr:uid="{00000000-0005-0000-0000-000033B20000}"/>
    <cellStyle name="Output 38 3" xfId="45619" xr:uid="{00000000-0005-0000-0000-000034B20000}"/>
    <cellStyle name="Output 38 4" xfId="45620" xr:uid="{00000000-0005-0000-0000-000035B20000}"/>
    <cellStyle name="Output 39" xfId="45621" xr:uid="{00000000-0005-0000-0000-000036B20000}"/>
    <cellStyle name="Output 39 2" xfId="45622" xr:uid="{00000000-0005-0000-0000-000037B20000}"/>
    <cellStyle name="Output 39 2 2" xfId="45623" xr:uid="{00000000-0005-0000-0000-000038B20000}"/>
    <cellStyle name="Output 39 2 2 2" xfId="45624" xr:uid="{00000000-0005-0000-0000-000039B20000}"/>
    <cellStyle name="Output 39 2 3" xfId="45625" xr:uid="{00000000-0005-0000-0000-00003AB20000}"/>
    <cellStyle name="Output 39 3" xfId="45626" xr:uid="{00000000-0005-0000-0000-00003BB20000}"/>
    <cellStyle name="Output 39 4" xfId="45627" xr:uid="{00000000-0005-0000-0000-00003CB20000}"/>
    <cellStyle name="Output 4" xfId="45628" xr:uid="{00000000-0005-0000-0000-00003DB20000}"/>
    <cellStyle name="Output 4 2" xfId="45629" xr:uid="{00000000-0005-0000-0000-00003EB20000}"/>
    <cellStyle name="Output 4 2 2" xfId="45630" xr:uid="{00000000-0005-0000-0000-00003FB20000}"/>
    <cellStyle name="Output 4 2 2 2" xfId="45631" xr:uid="{00000000-0005-0000-0000-000040B20000}"/>
    <cellStyle name="Output 4 2 3" xfId="45632" xr:uid="{00000000-0005-0000-0000-000041B20000}"/>
    <cellStyle name="Output 4 3" xfId="45633" xr:uid="{00000000-0005-0000-0000-000042B20000}"/>
    <cellStyle name="Output 4 4" xfId="45634" xr:uid="{00000000-0005-0000-0000-000043B20000}"/>
    <cellStyle name="Output 40" xfId="45635" xr:uid="{00000000-0005-0000-0000-000044B20000}"/>
    <cellStyle name="Output 40 2" xfId="45636" xr:uid="{00000000-0005-0000-0000-000045B20000}"/>
    <cellStyle name="Output 40 2 2" xfId="45637" xr:uid="{00000000-0005-0000-0000-000046B20000}"/>
    <cellStyle name="Output 40 2 2 2" xfId="45638" xr:uid="{00000000-0005-0000-0000-000047B20000}"/>
    <cellStyle name="Output 40 2 3" xfId="45639" xr:uid="{00000000-0005-0000-0000-000048B20000}"/>
    <cellStyle name="Output 40 3" xfId="45640" xr:uid="{00000000-0005-0000-0000-000049B20000}"/>
    <cellStyle name="Output 40 4" xfId="45641" xr:uid="{00000000-0005-0000-0000-00004AB20000}"/>
    <cellStyle name="Output 41" xfId="45642" xr:uid="{00000000-0005-0000-0000-00004BB20000}"/>
    <cellStyle name="Output 41 2" xfId="45643" xr:uid="{00000000-0005-0000-0000-00004CB20000}"/>
    <cellStyle name="Output 41 2 2" xfId="45644" xr:uid="{00000000-0005-0000-0000-00004DB20000}"/>
    <cellStyle name="Output 41 2 2 2" xfId="45645" xr:uid="{00000000-0005-0000-0000-00004EB20000}"/>
    <cellStyle name="Output 41 2 3" xfId="45646" xr:uid="{00000000-0005-0000-0000-00004FB20000}"/>
    <cellStyle name="Output 41 3" xfId="45647" xr:uid="{00000000-0005-0000-0000-000050B20000}"/>
    <cellStyle name="Output 41 4" xfId="45648" xr:uid="{00000000-0005-0000-0000-000051B20000}"/>
    <cellStyle name="Output 42" xfId="45649" xr:uid="{00000000-0005-0000-0000-000052B20000}"/>
    <cellStyle name="Output 42 2" xfId="45650" xr:uid="{00000000-0005-0000-0000-000053B20000}"/>
    <cellStyle name="Output 42 2 2" xfId="45651" xr:uid="{00000000-0005-0000-0000-000054B20000}"/>
    <cellStyle name="Output 42 2 2 2" xfId="45652" xr:uid="{00000000-0005-0000-0000-000055B20000}"/>
    <cellStyle name="Output 42 2 3" xfId="45653" xr:uid="{00000000-0005-0000-0000-000056B20000}"/>
    <cellStyle name="Output 42 3" xfId="45654" xr:uid="{00000000-0005-0000-0000-000057B20000}"/>
    <cellStyle name="Output 42 4" xfId="45655" xr:uid="{00000000-0005-0000-0000-000058B20000}"/>
    <cellStyle name="Output 43" xfId="45656" xr:uid="{00000000-0005-0000-0000-000059B20000}"/>
    <cellStyle name="Output 43 2" xfId="45657" xr:uid="{00000000-0005-0000-0000-00005AB20000}"/>
    <cellStyle name="Output 43 2 2" xfId="45658" xr:uid="{00000000-0005-0000-0000-00005BB20000}"/>
    <cellStyle name="Output 43 2 2 2" xfId="45659" xr:uid="{00000000-0005-0000-0000-00005CB20000}"/>
    <cellStyle name="Output 43 2 3" xfId="45660" xr:uid="{00000000-0005-0000-0000-00005DB20000}"/>
    <cellStyle name="Output 43 3" xfId="45661" xr:uid="{00000000-0005-0000-0000-00005EB20000}"/>
    <cellStyle name="Output 43 4" xfId="45662" xr:uid="{00000000-0005-0000-0000-00005FB20000}"/>
    <cellStyle name="Output 44" xfId="45663" xr:uid="{00000000-0005-0000-0000-000060B20000}"/>
    <cellStyle name="Output 44 2" xfId="45664" xr:uid="{00000000-0005-0000-0000-000061B20000}"/>
    <cellStyle name="Output 44 2 2" xfId="45665" xr:uid="{00000000-0005-0000-0000-000062B20000}"/>
    <cellStyle name="Output 44 2 2 2" xfId="45666" xr:uid="{00000000-0005-0000-0000-000063B20000}"/>
    <cellStyle name="Output 44 2 3" xfId="45667" xr:uid="{00000000-0005-0000-0000-000064B20000}"/>
    <cellStyle name="Output 44 3" xfId="45668" xr:uid="{00000000-0005-0000-0000-000065B20000}"/>
    <cellStyle name="Output 44 4" xfId="45669" xr:uid="{00000000-0005-0000-0000-000066B20000}"/>
    <cellStyle name="Output 45" xfId="45670" xr:uid="{00000000-0005-0000-0000-000067B20000}"/>
    <cellStyle name="Output 45 2" xfId="45671" xr:uid="{00000000-0005-0000-0000-000068B20000}"/>
    <cellStyle name="Output 45 2 2" xfId="45672" xr:uid="{00000000-0005-0000-0000-000069B20000}"/>
    <cellStyle name="Output 45 2 2 2" xfId="45673" xr:uid="{00000000-0005-0000-0000-00006AB20000}"/>
    <cellStyle name="Output 45 2 3" xfId="45674" xr:uid="{00000000-0005-0000-0000-00006BB20000}"/>
    <cellStyle name="Output 45 3" xfId="45675" xr:uid="{00000000-0005-0000-0000-00006CB20000}"/>
    <cellStyle name="Output 45 4" xfId="45676" xr:uid="{00000000-0005-0000-0000-00006DB20000}"/>
    <cellStyle name="Output 45 5" xfId="45677" xr:uid="{00000000-0005-0000-0000-00006EB20000}"/>
    <cellStyle name="Output 45 6" xfId="45678" xr:uid="{00000000-0005-0000-0000-00006FB20000}"/>
    <cellStyle name="Output 46" xfId="45679" xr:uid="{00000000-0005-0000-0000-000070B20000}"/>
    <cellStyle name="Output 46 2" xfId="45680" xr:uid="{00000000-0005-0000-0000-000071B20000}"/>
    <cellStyle name="Output 46 2 2" xfId="45681" xr:uid="{00000000-0005-0000-0000-000072B20000}"/>
    <cellStyle name="Output 46 2 2 2" xfId="45682" xr:uid="{00000000-0005-0000-0000-000073B20000}"/>
    <cellStyle name="Output 46 2 3" xfId="45683" xr:uid="{00000000-0005-0000-0000-000074B20000}"/>
    <cellStyle name="Output 46 3" xfId="45684" xr:uid="{00000000-0005-0000-0000-000075B20000}"/>
    <cellStyle name="Output 46 4" xfId="45685" xr:uid="{00000000-0005-0000-0000-000076B20000}"/>
    <cellStyle name="Output 46 5" xfId="45686" xr:uid="{00000000-0005-0000-0000-000077B20000}"/>
    <cellStyle name="Output 46 6" xfId="45687" xr:uid="{00000000-0005-0000-0000-000078B20000}"/>
    <cellStyle name="Output 47" xfId="45688" xr:uid="{00000000-0005-0000-0000-000079B20000}"/>
    <cellStyle name="Output 47 2" xfId="45689" xr:uid="{00000000-0005-0000-0000-00007AB20000}"/>
    <cellStyle name="Output 47 2 2" xfId="45690" xr:uid="{00000000-0005-0000-0000-00007BB20000}"/>
    <cellStyle name="Output 47 2 2 2" xfId="45691" xr:uid="{00000000-0005-0000-0000-00007CB20000}"/>
    <cellStyle name="Output 47 2 3" xfId="45692" xr:uid="{00000000-0005-0000-0000-00007DB20000}"/>
    <cellStyle name="Output 47 3" xfId="45693" xr:uid="{00000000-0005-0000-0000-00007EB20000}"/>
    <cellStyle name="Output 47 4" xfId="45694" xr:uid="{00000000-0005-0000-0000-00007FB20000}"/>
    <cellStyle name="Output 47 5" xfId="45695" xr:uid="{00000000-0005-0000-0000-000080B20000}"/>
    <cellStyle name="Output 47 6" xfId="45696" xr:uid="{00000000-0005-0000-0000-000081B20000}"/>
    <cellStyle name="Output 48" xfId="45697" xr:uid="{00000000-0005-0000-0000-000082B20000}"/>
    <cellStyle name="Output 48 2" xfId="45698" xr:uid="{00000000-0005-0000-0000-000083B20000}"/>
    <cellStyle name="Output 48 2 2" xfId="45699" xr:uid="{00000000-0005-0000-0000-000084B20000}"/>
    <cellStyle name="Output 48 2 2 2" xfId="45700" xr:uid="{00000000-0005-0000-0000-000085B20000}"/>
    <cellStyle name="Output 48 2 3" xfId="45701" xr:uid="{00000000-0005-0000-0000-000086B20000}"/>
    <cellStyle name="Output 48 3" xfId="45702" xr:uid="{00000000-0005-0000-0000-000087B20000}"/>
    <cellStyle name="Output 48 4" xfId="45703" xr:uid="{00000000-0005-0000-0000-000088B20000}"/>
    <cellStyle name="Output 48 5" xfId="45704" xr:uid="{00000000-0005-0000-0000-000089B20000}"/>
    <cellStyle name="Output 48 6" xfId="45705" xr:uid="{00000000-0005-0000-0000-00008AB20000}"/>
    <cellStyle name="Output 49" xfId="45706" xr:uid="{00000000-0005-0000-0000-00008BB20000}"/>
    <cellStyle name="Output 49 2" xfId="45707" xr:uid="{00000000-0005-0000-0000-00008CB20000}"/>
    <cellStyle name="Output 49 2 2" xfId="45708" xr:uid="{00000000-0005-0000-0000-00008DB20000}"/>
    <cellStyle name="Output 49 2 2 2" xfId="45709" xr:uid="{00000000-0005-0000-0000-00008EB20000}"/>
    <cellStyle name="Output 49 2 3" xfId="45710" xr:uid="{00000000-0005-0000-0000-00008FB20000}"/>
    <cellStyle name="Output 49 3" xfId="45711" xr:uid="{00000000-0005-0000-0000-000090B20000}"/>
    <cellStyle name="Output 49 4" xfId="45712" xr:uid="{00000000-0005-0000-0000-000091B20000}"/>
    <cellStyle name="Output 49 5" xfId="45713" xr:uid="{00000000-0005-0000-0000-000092B20000}"/>
    <cellStyle name="Output 49 6" xfId="45714" xr:uid="{00000000-0005-0000-0000-000093B20000}"/>
    <cellStyle name="Output 5" xfId="45715" xr:uid="{00000000-0005-0000-0000-000094B20000}"/>
    <cellStyle name="Output 5 2" xfId="45716" xr:uid="{00000000-0005-0000-0000-000095B20000}"/>
    <cellStyle name="Output 5 2 2" xfId="45717" xr:uid="{00000000-0005-0000-0000-000096B20000}"/>
    <cellStyle name="Output 5 2 2 2" xfId="45718" xr:uid="{00000000-0005-0000-0000-000097B20000}"/>
    <cellStyle name="Output 5 2 3" xfId="45719" xr:uid="{00000000-0005-0000-0000-000098B20000}"/>
    <cellStyle name="Output 5 3" xfId="45720" xr:uid="{00000000-0005-0000-0000-000099B20000}"/>
    <cellStyle name="Output 5 4" xfId="45721" xr:uid="{00000000-0005-0000-0000-00009AB20000}"/>
    <cellStyle name="Output 50" xfId="45722" xr:uid="{00000000-0005-0000-0000-00009BB20000}"/>
    <cellStyle name="Output 51" xfId="45723" xr:uid="{00000000-0005-0000-0000-00009CB20000}"/>
    <cellStyle name="Output 52" xfId="45724" xr:uid="{00000000-0005-0000-0000-00009DB20000}"/>
    <cellStyle name="Output 53" xfId="45725" xr:uid="{00000000-0005-0000-0000-00009EB20000}"/>
    <cellStyle name="Output 54" xfId="45726" xr:uid="{00000000-0005-0000-0000-00009FB20000}"/>
    <cellStyle name="Output 55" xfId="45727" xr:uid="{00000000-0005-0000-0000-0000A0B20000}"/>
    <cellStyle name="Output 56" xfId="45728" xr:uid="{00000000-0005-0000-0000-0000A1B20000}"/>
    <cellStyle name="Output 57" xfId="45729" xr:uid="{00000000-0005-0000-0000-0000A2B20000}"/>
    <cellStyle name="Output 58" xfId="45730" xr:uid="{00000000-0005-0000-0000-0000A3B20000}"/>
    <cellStyle name="Output 59" xfId="45731" xr:uid="{00000000-0005-0000-0000-0000A4B20000}"/>
    <cellStyle name="Output 6" xfId="45732" xr:uid="{00000000-0005-0000-0000-0000A5B20000}"/>
    <cellStyle name="Output 6 2" xfId="45733" xr:uid="{00000000-0005-0000-0000-0000A6B20000}"/>
    <cellStyle name="Output 6 2 2" xfId="45734" xr:uid="{00000000-0005-0000-0000-0000A7B20000}"/>
    <cellStyle name="Output 6 2 2 2" xfId="45735" xr:uid="{00000000-0005-0000-0000-0000A8B20000}"/>
    <cellStyle name="Output 6 2 3" xfId="45736" xr:uid="{00000000-0005-0000-0000-0000A9B20000}"/>
    <cellStyle name="Output 6 3" xfId="45737" xr:uid="{00000000-0005-0000-0000-0000AAB20000}"/>
    <cellStyle name="Output 6 4" xfId="45738" xr:uid="{00000000-0005-0000-0000-0000ABB20000}"/>
    <cellStyle name="Output 60" xfId="45739" xr:uid="{00000000-0005-0000-0000-0000ACB20000}"/>
    <cellStyle name="Output 61" xfId="45740" xr:uid="{00000000-0005-0000-0000-0000ADB20000}"/>
    <cellStyle name="Output 62" xfId="45741" xr:uid="{00000000-0005-0000-0000-0000AEB20000}"/>
    <cellStyle name="Output 63" xfId="45742" xr:uid="{00000000-0005-0000-0000-0000AFB20000}"/>
    <cellStyle name="Output 64" xfId="45743" xr:uid="{00000000-0005-0000-0000-0000B0B20000}"/>
    <cellStyle name="Output 65" xfId="45744" xr:uid="{00000000-0005-0000-0000-0000B1B20000}"/>
    <cellStyle name="Output 66" xfId="45745" xr:uid="{00000000-0005-0000-0000-0000B2B20000}"/>
    <cellStyle name="Output 67" xfId="45746" xr:uid="{00000000-0005-0000-0000-0000B3B20000}"/>
    <cellStyle name="Output 68" xfId="45747" xr:uid="{00000000-0005-0000-0000-0000B4B20000}"/>
    <cellStyle name="Output 69" xfId="45748" xr:uid="{00000000-0005-0000-0000-0000B5B20000}"/>
    <cellStyle name="Output 7" xfId="45749" xr:uid="{00000000-0005-0000-0000-0000B6B20000}"/>
    <cellStyle name="Output 7 2" xfId="45750" xr:uid="{00000000-0005-0000-0000-0000B7B20000}"/>
    <cellStyle name="Output 7 2 2" xfId="45751" xr:uid="{00000000-0005-0000-0000-0000B8B20000}"/>
    <cellStyle name="Output 7 2 2 2" xfId="45752" xr:uid="{00000000-0005-0000-0000-0000B9B20000}"/>
    <cellStyle name="Output 7 2 3" xfId="45753" xr:uid="{00000000-0005-0000-0000-0000BAB20000}"/>
    <cellStyle name="Output 7 3" xfId="45754" xr:uid="{00000000-0005-0000-0000-0000BBB20000}"/>
    <cellStyle name="Output 7 4" xfId="45755" xr:uid="{00000000-0005-0000-0000-0000BCB20000}"/>
    <cellStyle name="Output 70" xfId="45756" xr:uid="{00000000-0005-0000-0000-0000BDB20000}"/>
    <cellStyle name="Output 71" xfId="45757" xr:uid="{00000000-0005-0000-0000-0000BEB20000}"/>
    <cellStyle name="Output 72" xfId="45758" xr:uid="{00000000-0005-0000-0000-0000BFB20000}"/>
    <cellStyle name="Output 73" xfId="45759" xr:uid="{00000000-0005-0000-0000-0000C0B20000}"/>
    <cellStyle name="Output 74" xfId="45760" xr:uid="{00000000-0005-0000-0000-0000C1B20000}"/>
    <cellStyle name="Output 75" xfId="45761" xr:uid="{00000000-0005-0000-0000-0000C2B20000}"/>
    <cellStyle name="Output 76" xfId="45762" xr:uid="{00000000-0005-0000-0000-0000C3B20000}"/>
    <cellStyle name="Output 77" xfId="45763" xr:uid="{00000000-0005-0000-0000-0000C4B20000}"/>
    <cellStyle name="Output 78" xfId="45764" xr:uid="{00000000-0005-0000-0000-0000C5B20000}"/>
    <cellStyle name="Output 79" xfId="45765" xr:uid="{00000000-0005-0000-0000-0000C6B20000}"/>
    <cellStyle name="Output 8" xfId="45766" xr:uid="{00000000-0005-0000-0000-0000C7B20000}"/>
    <cellStyle name="Output 8 2" xfId="45767" xr:uid="{00000000-0005-0000-0000-0000C8B20000}"/>
    <cellStyle name="Output 8 2 2" xfId="45768" xr:uid="{00000000-0005-0000-0000-0000C9B20000}"/>
    <cellStyle name="Output 8 2 2 2" xfId="45769" xr:uid="{00000000-0005-0000-0000-0000CAB20000}"/>
    <cellStyle name="Output 8 2 3" xfId="45770" xr:uid="{00000000-0005-0000-0000-0000CBB20000}"/>
    <cellStyle name="Output 8 3" xfId="45771" xr:uid="{00000000-0005-0000-0000-0000CCB20000}"/>
    <cellStyle name="Output 8 4" xfId="45772" xr:uid="{00000000-0005-0000-0000-0000CDB20000}"/>
    <cellStyle name="Output 80" xfId="45773" xr:uid="{00000000-0005-0000-0000-0000CEB20000}"/>
    <cellStyle name="Output 81" xfId="45774" xr:uid="{00000000-0005-0000-0000-0000CFB20000}"/>
    <cellStyle name="Output 82" xfId="45775" xr:uid="{00000000-0005-0000-0000-0000D0B20000}"/>
    <cellStyle name="Output 83" xfId="45776" xr:uid="{00000000-0005-0000-0000-0000D1B20000}"/>
    <cellStyle name="Output 84" xfId="45777" xr:uid="{00000000-0005-0000-0000-0000D2B20000}"/>
    <cellStyle name="Output 85" xfId="45778" xr:uid="{00000000-0005-0000-0000-0000D3B20000}"/>
    <cellStyle name="Output 86" xfId="45779" xr:uid="{00000000-0005-0000-0000-0000D4B20000}"/>
    <cellStyle name="Output 87" xfId="45780" xr:uid="{00000000-0005-0000-0000-0000D5B20000}"/>
    <cellStyle name="Output 88" xfId="45781" xr:uid="{00000000-0005-0000-0000-0000D6B20000}"/>
    <cellStyle name="Output 89" xfId="45782" xr:uid="{00000000-0005-0000-0000-0000D7B20000}"/>
    <cellStyle name="Output 9" xfId="45783" xr:uid="{00000000-0005-0000-0000-0000D8B20000}"/>
    <cellStyle name="Output 9 2" xfId="45784" xr:uid="{00000000-0005-0000-0000-0000D9B20000}"/>
    <cellStyle name="Output 9 2 2" xfId="45785" xr:uid="{00000000-0005-0000-0000-0000DAB20000}"/>
    <cellStyle name="Output 9 2 2 2" xfId="45786" xr:uid="{00000000-0005-0000-0000-0000DBB20000}"/>
    <cellStyle name="Output 9 2 3" xfId="45787" xr:uid="{00000000-0005-0000-0000-0000DCB20000}"/>
    <cellStyle name="Output 9 3" xfId="45788" xr:uid="{00000000-0005-0000-0000-0000DDB20000}"/>
    <cellStyle name="Output 9 4" xfId="45789" xr:uid="{00000000-0005-0000-0000-0000DEB20000}"/>
    <cellStyle name="Output 90" xfId="45790" xr:uid="{00000000-0005-0000-0000-0000DFB20000}"/>
    <cellStyle name="Output 91" xfId="45791" xr:uid="{00000000-0005-0000-0000-0000E0B20000}"/>
    <cellStyle name="Output 92" xfId="45792" xr:uid="{00000000-0005-0000-0000-0000E1B20000}"/>
    <cellStyle name="Output 93" xfId="45793" xr:uid="{00000000-0005-0000-0000-0000E2B20000}"/>
    <cellStyle name="Output 94" xfId="45794" xr:uid="{00000000-0005-0000-0000-0000E3B20000}"/>
    <cellStyle name="Output 95" xfId="45795" xr:uid="{00000000-0005-0000-0000-0000E4B20000}"/>
    <cellStyle name="Output 96" xfId="45796" xr:uid="{00000000-0005-0000-0000-0000E5B20000}"/>
    <cellStyle name="Output 97" xfId="45797" xr:uid="{00000000-0005-0000-0000-0000E6B20000}"/>
    <cellStyle name="Output 98" xfId="45798" xr:uid="{00000000-0005-0000-0000-0000E7B20000}"/>
    <cellStyle name="Output 99" xfId="45799" xr:uid="{00000000-0005-0000-0000-0000E8B20000}"/>
    <cellStyle name="Title 10" xfId="45800" xr:uid="{00000000-0005-0000-0000-0000E9B20000}"/>
    <cellStyle name="Title 10 2" xfId="45801" xr:uid="{00000000-0005-0000-0000-0000EAB20000}"/>
    <cellStyle name="Title 10 2 2" xfId="45802" xr:uid="{00000000-0005-0000-0000-0000EBB20000}"/>
    <cellStyle name="Title 10 2 2 2" xfId="45803" xr:uid="{00000000-0005-0000-0000-0000ECB20000}"/>
    <cellStyle name="Title 10 2 3" xfId="45804" xr:uid="{00000000-0005-0000-0000-0000EDB20000}"/>
    <cellStyle name="Title 10 3" xfId="45805" xr:uid="{00000000-0005-0000-0000-0000EEB20000}"/>
    <cellStyle name="Title 10 4" xfId="45806" xr:uid="{00000000-0005-0000-0000-0000EFB20000}"/>
    <cellStyle name="Title 100" xfId="45807" xr:uid="{00000000-0005-0000-0000-0000F0B20000}"/>
    <cellStyle name="Title 101" xfId="45808" xr:uid="{00000000-0005-0000-0000-0000F1B20000}"/>
    <cellStyle name="Title 102" xfId="45809" xr:uid="{00000000-0005-0000-0000-0000F2B20000}"/>
    <cellStyle name="Title 103" xfId="45810" xr:uid="{00000000-0005-0000-0000-0000F3B20000}"/>
    <cellStyle name="Title 104" xfId="45811" xr:uid="{00000000-0005-0000-0000-0000F4B20000}"/>
    <cellStyle name="Title 105" xfId="45812" xr:uid="{00000000-0005-0000-0000-0000F5B20000}"/>
    <cellStyle name="Title 106" xfId="45813" xr:uid="{00000000-0005-0000-0000-0000F6B20000}"/>
    <cellStyle name="Title 107" xfId="45814" xr:uid="{00000000-0005-0000-0000-0000F7B20000}"/>
    <cellStyle name="Title 108" xfId="45815" xr:uid="{00000000-0005-0000-0000-0000F8B20000}"/>
    <cellStyle name="Title 109" xfId="45816" xr:uid="{00000000-0005-0000-0000-0000F9B20000}"/>
    <cellStyle name="Title 11" xfId="45817" xr:uid="{00000000-0005-0000-0000-0000FAB20000}"/>
    <cellStyle name="Title 11 2" xfId="45818" xr:uid="{00000000-0005-0000-0000-0000FBB20000}"/>
    <cellStyle name="Title 11 2 2" xfId="45819" xr:uid="{00000000-0005-0000-0000-0000FCB20000}"/>
    <cellStyle name="Title 11 2 2 2" xfId="45820" xr:uid="{00000000-0005-0000-0000-0000FDB20000}"/>
    <cellStyle name="Title 11 2 3" xfId="45821" xr:uid="{00000000-0005-0000-0000-0000FEB20000}"/>
    <cellStyle name="Title 11 3" xfId="45822" xr:uid="{00000000-0005-0000-0000-0000FFB20000}"/>
    <cellStyle name="Title 11 4" xfId="45823" xr:uid="{00000000-0005-0000-0000-000000B30000}"/>
    <cellStyle name="Title 110" xfId="45824" xr:uid="{00000000-0005-0000-0000-000001B30000}"/>
    <cellStyle name="Title 111" xfId="45825" xr:uid="{00000000-0005-0000-0000-000002B30000}"/>
    <cellStyle name="Title 112" xfId="45826" xr:uid="{00000000-0005-0000-0000-000003B30000}"/>
    <cellStyle name="Title 113" xfId="45827" xr:uid="{00000000-0005-0000-0000-000004B30000}"/>
    <cellStyle name="Title 114" xfId="45828" xr:uid="{00000000-0005-0000-0000-000005B30000}"/>
    <cellStyle name="Title 115" xfId="45829" xr:uid="{00000000-0005-0000-0000-000006B30000}"/>
    <cellStyle name="Title 116" xfId="45830" xr:uid="{00000000-0005-0000-0000-000007B30000}"/>
    <cellStyle name="Title 117" xfId="45831" xr:uid="{00000000-0005-0000-0000-000008B30000}"/>
    <cellStyle name="Title 118" xfId="45832" xr:uid="{00000000-0005-0000-0000-000009B30000}"/>
    <cellStyle name="Title 12" xfId="45833" xr:uid="{00000000-0005-0000-0000-00000AB30000}"/>
    <cellStyle name="Title 12 2" xfId="45834" xr:uid="{00000000-0005-0000-0000-00000BB30000}"/>
    <cellStyle name="Title 12 2 2" xfId="45835" xr:uid="{00000000-0005-0000-0000-00000CB30000}"/>
    <cellStyle name="Title 12 2 2 2" xfId="45836" xr:uid="{00000000-0005-0000-0000-00000DB30000}"/>
    <cellStyle name="Title 12 2 3" xfId="45837" xr:uid="{00000000-0005-0000-0000-00000EB30000}"/>
    <cellStyle name="Title 12 3" xfId="45838" xr:uid="{00000000-0005-0000-0000-00000FB30000}"/>
    <cellStyle name="Title 12 4" xfId="45839" xr:uid="{00000000-0005-0000-0000-000010B30000}"/>
    <cellStyle name="Title 13" xfId="45840" xr:uid="{00000000-0005-0000-0000-000011B30000}"/>
    <cellStyle name="Title 13 2" xfId="45841" xr:uid="{00000000-0005-0000-0000-000012B30000}"/>
    <cellStyle name="Title 13 2 2" xfId="45842" xr:uid="{00000000-0005-0000-0000-000013B30000}"/>
    <cellStyle name="Title 13 2 2 2" xfId="45843" xr:uid="{00000000-0005-0000-0000-000014B30000}"/>
    <cellStyle name="Title 13 2 3" xfId="45844" xr:uid="{00000000-0005-0000-0000-000015B30000}"/>
    <cellStyle name="Title 13 3" xfId="45845" xr:uid="{00000000-0005-0000-0000-000016B30000}"/>
    <cellStyle name="Title 13 4" xfId="45846" xr:uid="{00000000-0005-0000-0000-000017B30000}"/>
    <cellStyle name="Title 14" xfId="45847" xr:uid="{00000000-0005-0000-0000-000018B30000}"/>
    <cellStyle name="Title 14 2" xfId="45848" xr:uid="{00000000-0005-0000-0000-000019B30000}"/>
    <cellStyle name="Title 14 2 2" xfId="45849" xr:uid="{00000000-0005-0000-0000-00001AB30000}"/>
    <cellStyle name="Title 14 2 2 2" xfId="45850" xr:uid="{00000000-0005-0000-0000-00001BB30000}"/>
    <cellStyle name="Title 14 2 3" xfId="45851" xr:uid="{00000000-0005-0000-0000-00001CB30000}"/>
    <cellStyle name="Title 14 3" xfId="45852" xr:uid="{00000000-0005-0000-0000-00001DB30000}"/>
    <cellStyle name="Title 14 4" xfId="45853" xr:uid="{00000000-0005-0000-0000-00001EB30000}"/>
    <cellStyle name="Title 15" xfId="45854" xr:uid="{00000000-0005-0000-0000-00001FB30000}"/>
    <cellStyle name="Title 15 2" xfId="45855" xr:uid="{00000000-0005-0000-0000-000020B30000}"/>
    <cellStyle name="Title 15 2 2" xfId="45856" xr:uid="{00000000-0005-0000-0000-000021B30000}"/>
    <cellStyle name="Title 15 2 2 2" xfId="45857" xr:uid="{00000000-0005-0000-0000-000022B30000}"/>
    <cellStyle name="Title 15 2 3" xfId="45858" xr:uid="{00000000-0005-0000-0000-000023B30000}"/>
    <cellStyle name="Title 15 3" xfId="45859" xr:uid="{00000000-0005-0000-0000-000024B30000}"/>
    <cellStyle name="Title 15 4" xfId="45860" xr:uid="{00000000-0005-0000-0000-000025B30000}"/>
    <cellStyle name="Title 16" xfId="45861" xr:uid="{00000000-0005-0000-0000-000026B30000}"/>
    <cellStyle name="Title 16 2" xfId="45862" xr:uid="{00000000-0005-0000-0000-000027B30000}"/>
    <cellStyle name="Title 16 2 2" xfId="45863" xr:uid="{00000000-0005-0000-0000-000028B30000}"/>
    <cellStyle name="Title 16 2 2 2" xfId="45864" xr:uid="{00000000-0005-0000-0000-000029B30000}"/>
    <cellStyle name="Title 16 2 3" xfId="45865" xr:uid="{00000000-0005-0000-0000-00002AB30000}"/>
    <cellStyle name="Title 16 3" xfId="45866" xr:uid="{00000000-0005-0000-0000-00002BB30000}"/>
    <cellStyle name="Title 16 4" xfId="45867" xr:uid="{00000000-0005-0000-0000-00002CB30000}"/>
    <cellStyle name="Title 17" xfId="45868" xr:uid="{00000000-0005-0000-0000-00002DB30000}"/>
    <cellStyle name="Title 17 2" xfId="45869" xr:uid="{00000000-0005-0000-0000-00002EB30000}"/>
    <cellStyle name="Title 17 2 2" xfId="45870" xr:uid="{00000000-0005-0000-0000-00002FB30000}"/>
    <cellStyle name="Title 17 2 2 2" xfId="45871" xr:uid="{00000000-0005-0000-0000-000030B30000}"/>
    <cellStyle name="Title 17 2 3" xfId="45872" xr:uid="{00000000-0005-0000-0000-000031B30000}"/>
    <cellStyle name="Title 17 3" xfId="45873" xr:uid="{00000000-0005-0000-0000-000032B30000}"/>
    <cellStyle name="Title 17 4" xfId="45874" xr:uid="{00000000-0005-0000-0000-000033B30000}"/>
    <cellStyle name="Title 18" xfId="45875" xr:uid="{00000000-0005-0000-0000-000034B30000}"/>
    <cellStyle name="Title 18 2" xfId="45876" xr:uid="{00000000-0005-0000-0000-000035B30000}"/>
    <cellStyle name="Title 18 2 2" xfId="45877" xr:uid="{00000000-0005-0000-0000-000036B30000}"/>
    <cellStyle name="Title 18 2 2 2" xfId="45878" xr:uid="{00000000-0005-0000-0000-000037B30000}"/>
    <cellStyle name="Title 18 2 3" xfId="45879" xr:uid="{00000000-0005-0000-0000-000038B30000}"/>
    <cellStyle name="Title 18 3" xfId="45880" xr:uid="{00000000-0005-0000-0000-000039B30000}"/>
    <cellStyle name="Title 18 4" xfId="45881" xr:uid="{00000000-0005-0000-0000-00003AB30000}"/>
    <cellStyle name="Title 19" xfId="45882" xr:uid="{00000000-0005-0000-0000-00003BB30000}"/>
    <cellStyle name="Title 19 2" xfId="45883" xr:uid="{00000000-0005-0000-0000-00003CB30000}"/>
    <cellStyle name="Title 19 2 2" xfId="45884" xr:uid="{00000000-0005-0000-0000-00003DB30000}"/>
    <cellStyle name="Title 19 2 2 2" xfId="45885" xr:uid="{00000000-0005-0000-0000-00003EB30000}"/>
    <cellStyle name="Title 19 2 3" xfId="45886" xr:uid="{00000000-0005-0000-0000-00003FB30000}"/>
    <cellStyle name="Title 19 3" xfId="45887" xr:uid="{00000000-0005-0000-0000-000040B30000}"/>
    <cellStyle name="Title 19 4" xfId="45888" xr:uid="{00000000-0005-0000-0000-000041B30000}"/>
    <cellStyle name="Title 2" xfId="45889" xr:uid="{00000000-0005-0000-0000-000042B30000}"/>
    <cellStyle name="Title 2 2" xfId="45890" xr:uid="{00000000-0005-0000-0000-000043B30000}"/>
    <cellStyle name="Title 2 2 2" xfId="45891" xr:uid="{00000000-0005-0000-0000-000044B30000}"/>
    <cellStyle name="Title 2 2 2 2" xfId="45892" xr:uid="{00000000-0005-0000-0000-000045B30000}"/>
    <cellStyle name="Title 2 2 2 2 2" xfId="45893" xr:uid="{00000000-0005-0000-0000-000046B30000}"/>
    <cellStyle name="Title 2 2 2 3" xfId="45894" xr:uid="{00000000-0005-0000-0000-000047B30000}"/>
    <cellStyle name="Title 2 2 3" xfId="45895" xr:uid="{00000000-0005-0000-0000-000048B30000}"/>
    <cellStyle name="Title 2 2 4" xfId="45896" xr:uid="{00000000-0005-0000-0000-000049B30000}"/>
    <cellStyle name="Title 2 3" xfId="45897" xr:uid="{00000000-0005-0000-0000-00004AB30000}"/>
    <cellStyle name="Title 2 3 2" xfId="45898" xr:uid="{00000000-0005-0000-0000-00004BB30000}"/>
    <cellStyle name="Title 2 3 2 2" xfId="45899" xr:uid="{00000000-0005-0000-0000-00004CB30000}"/>
    <cellStyle name="Title 2 3 2 2 2" xfId="45900" xr:uid="{00000000-0005-0000-0000-00004DB30000}"/>
    <cellStyle name="Title 2 3 2 3" xfId="45901" xr:uid="{00000000-0005-0000-0000-00004EB30000}"/>
    <cellStyle name="Title 2 3 3" xfId="45902" xr:uid="{00000000-0005-0000-0000-00004FB30000}"/>
    <cellStyle name="Title 2 3 4" xfId="45903" xr:uid="{00000000-0005-0000-0000-000050B30000}"/>
    <cellStyle name="Title 2 4" xfId="45904" xr:uid="{00000000-0005-0000-0000-000051B30000}"/>
    <cellStyle name="Title 2 4 2" xfId="45905" xr:uid="{00000000-0005-0000-0000-000052B30000}"/>
    <cellStyle name="Title 2 4 2 2" xfId="45906" xr:uid="{00000000-0005-0000-0000-000053B30000}"/>
    <cellStyle name="Title 2 4 2 2 2" xfId="45907" xr:uid="{00000000-0005-0000-0000-000054B30000}"/>
    <cellStyle name="Title 2 4 2 3" xfId="45908" xr:uid="{00000000-0005-0000-0000-000055B30000}"/>
    <cellStyle name="Title 2 4 3" xfId="45909" xr:uid="{00000000-0005-0000-0000-000056B30000}"/>
    <cellStyle name="Title 2 4 4" xfId="45910" xr:uid="{00000000-0005-0000-0000-000057B30000}"/>
    <cellStyle name="Title 2 5" xfId="45911" xr:uid="{00000000-0005-0000-0000-000058B30000}"/>
    <cellStyle name="Title 2 5 2" xfId="45912" xr:uid="{00000000-0005-0000-0000-000059B30000}"/>
    <cellStyle name="Title 2 5 2 2" xfId="45913" xr:uid="{00000000-0005-0000-0000-00005AB30000}"/>
    <cellStyle name="Title 2 5 2 2 2" xfId="45914" xr:uid="{00000000-0005-0000-0000-00005BB30000}"/>
    <cellStyle name="Title 2 5 3" xfId="45915" xr:uid="{00000000-0005-0000-0000-00005CB30000}"/>
    <cellStyle name="Title 2 6" xfId="45916" xr:uid="{00000000-0005-0000-0000-00005DB30000}"/>
    <cellStyle name="Title 2 6 2" xfId="45917" xr:uid="{00000000-0005-0000-0000-00005EB30000}"/>
    <cellStyle name="Title 2 6 2 2" xfId="45918" xr:uid="{00000000-0005-0000-0000-00005FB30000}"/>
    <cellStyle name="Title 2 7" xfId="45919" xr:uid="{00000000-0005-0000-0000-000060B30000}"/>
    <cellStyle name="Title 2 8" xfId="45920" xr:uid="{00000000-0005-0000-0000-000061B30000}"/>
    <cellStyle name="Title 20" xfId="45921" xr:uid="{00000000-0005-0000-0000-000062B30000}"/>
    <cellStyle name="Title 20 2" xfId="45922" xr:uid="{00000000-0005-0000-0000-000063B30000}"/>
    <cellStyle name="Title 20 2 2" xfId="45923" xr:uid="{00000000-0005-0000-0000-000064B30000}"/>
    <cellStyle name="Title 20 2 2 2" xfId="45924" xr:uid="{00000000-0005-0000-0000-000065B30000}"/>
    <cellStyle name="Title 20 2 3" xfId="45925" xr:uid="{00000000-0005-0000-0000-000066B30000}"/>
    <cellStyle name="Title 20 3" xfId="45926" xr:uid="{00000000-0005-0000-0000-000067B30000}"/>
    <cellStyle name="Title 20 4" xfId="45927" xr:uid="{00000000-0005-0000-0000-000068B30000}"/>
    <cellStyle name="Title 21" xfId="45928" xr:uid="{00000000-0005-0000-0000-000069B30000}"/>
    <cellStyle name="Title 21 2" xfId="45929" xr:uid="{00000000-0005-0000-0000-00006AB30000}"/>
    <cellStyle name="Title 21 2 2" xfId="45930" xr:uid="{00000000-0005-0000-0000-00006BB30000}"/>
    <cellStyle name="Title 21 2 2 2" xfId="45931" xr:uid="{00000000-0005-0000-0000-00006CB30000}"/>
    <cellStyle name="Title 21 2 3" xfId="45932" xr:uid="{00000000-0005-0000-0000-00006DB30000}"/>
    <cellStyle name="Title 21 3" xfId="45933" xr:uid="{00000000-0005-0000-0000-00006EB30000}"/>
    <cellStyle name="Title 21 4" xfId="45934" xr:uid="{00000000-0005-0000-0000-00006FB30000}"/>
    <cellStyle name="Title 22" xfId="45935" xr:uid="{00000000-0005-0000-0000-000070B30000}"/>
    <cellStyle name="Title 22 2" xfId="45936" xr:uid="{00000000-0005-0000-0000-000071B30000}"/>
    <cellStyle name="Title 22 2 2" xfId="45937" xr:uid="{00000000-0005-0000-0000-000072B30000}"/>
    <cellStyle name="Title 22 2 2 2" xfId="45938" xr:uid="{00000000-0005-0000-0000-000073B30000}"/>
    <cellStyle name="Title 22 2 3" xfId="45939" xr:uid="{00000000-0005-0000-0000-000074B30000}"/>
    <cellStyle name="Title 22 3" xfId="45940" xr:uid="{00000000-0005-0000-0000-000075B30000}"/>
    <cellStyle name="Title 22 4" xfId="45941" xr:uid="{00000000-0005-0000-0000-000076B30000}"/>
    <cellStyle name="Title 23" xfId="45942" xr:uid="{00000000-0005-0000-0000-000077B30000}"/>
    <cellStyle name="Title 23 2" xfId="45943" xr:uid="{00000000-0005-0000-0000-000078B30000}"/>
    <cellStyle name="Title 23 2 2" xfId="45944" xr:uid="{00000000-0005-0000-0000-000079B30000}"/>
    <cellStyle name="Title 23 2 2 2" xfId="45945" xr:uid="{00000000-0005-0000-0000-00007AB30000}"/>
    <cellStyle name="Title 23 2 3" xfId="45946" xr:uid="{00000000-0005-0000-0000-00007BB30000}"/>
    <cellStyle name="Title 23 3" xfId="45947" xr:uid="{00000000-0005-0000-0000-00007CB30000}"/>
    <cellStyle name="Title 23 4" xfId="45948" xr:uid="{00000000-0005-0000-0000-00007DB30000}"/>
    <cellStyle name="Title 24" xfId="45949" xr:uid="{00000000-0005-0000-0000-00007EB30000}"/>
    <cellStyle name="Title 24 2" xfId="45950" xr:uid="{00000000-0005-0000-0000-00007FB30000}"/>
    <cellStyle name="Title 24 2 2" xfId="45951" xr:uid="{00000000-0005-0000-0000-000080B30000}"/>
    <cellStyle name="Title 24 2 2 2" xfId="45952" xr:uid="{00000000-0005-0000-0000-000081B30000}"/>
    <cellStyle name="Title 24 2 3" xfId="45953" xr:uid="{00000000-0005-0000-0000-000082B30000}"/>
    <cellStyle name="Title 24 3" xfId="45954" xr:uid="{00000000-0005-0000-0000-000083B30000}"/>
    <cellStyle name="Title 24 4" xfId="45955" xr:uid="{00000000-0005-0000-0000-000084B30000}"/>
    <cellStyle name="Title 25" xfId="45956" xr:uid="{00000000-0005-0000-0000-000085B30000}"/>
    <cellStyle name="Title 25 2" xfId="45957" xr:uid="{00000000-0005-0000-0000-000086B30000}"/>
    <cellStyle name="Title 25 2 2" xfId="45958" xr:uid="{00000000-0005-0000-0000-000087B30000}"/>
    <cellStyle name="Title 25 2 2 2" xfId="45959" xr:uid="{00000000-0005-0000-0000-000088B30000}"/>
    <cellStyle name="Title 25 2 3" xfId="45960" xr:uid="{00000000-0005-0000-0000-000089B30000}"/>
    <cellStyle name="Title 25 3" xfId="45961" xr:uid="{00000000-0005-0000-0000-00008AB30000}"/>
    <cellStyle name="Title 25 4" xfId="45962" xr:uid="{00000000-0005-0000-0000-00008BB30000}"/>
    <cellStyle name="Title 26" xfId="45963" xr:uid="{00000000-0005-0000-0000-00008CB30000}"/>
    <cellStyle name="Title 26 2" xfId="45964" xr:uid="{00000000-0005-0000-0000-00008DB30000}"/>
    <cellStyle name="Title 26 2 2" xfId="45965" xr:uid="{00000000-0005-0000-0000-00008EB30000}"/>
    <cellStyle name="Title 26 2 2 2" xfId="45966" xr:uid="{00000000-0005-0000-0000-00008FB30000}"/>
    <cellStyle name="Title 26 2 3" xfId="45967" xr:uid="{00000000-0005-0000-0000-000090B30000}"/>
    <cellStyle name="Title 26 3" xfId="45968" xr:uid="{00000000-0005-0000-0000-000091B30000}"/>
    <cellStyle name="Title 26 4" xfId="45969" xr:uid="{00000000-0005-0000-0000-000092B30000}"/>
    <cellStyle name="Title 27" xfId="45970" xr:uid="{00000000-0005-0000-0000-000093B30000}"/>
    <cellStyle name="Title 27 2" xfId="45971" xr:uid="{00000000-0005-0000-0000-000094B30000}"/>
    <cellStyle name="Title 27 2 2" xfId="45972" xr:uid="{00000000-0005-0000-0000-000095B30000}"/>
    <cellStyle name="Title 27 2 2 2" xfId="45973" xr:uid="{00000000-0005-0000-0000-000096B30000}"/>
    <cellStyle name="Title 27 2 3" xfId="45974" xr:uid="{00000000-0005-0000-0000-000097B30000}"/>
    <cellStyle name="Title 27 3" xfId="45975" xr:uid="{00000000-0005-0000-0000-000098B30000}"/>
    <cellStyle name="Title 27 4" xfId="45976" xr:uid="{00000000-0005-0000-0000-000099B30000}"/>
    <cellStyle name="Title 28" xfId="45977" xr:uid="{00000000-0005-0000-0000-00009AB30000}"/>
    <cellStyle name="Title 28 2" xfId="45978" xr:uid="{00000000-0005-0000-0000-00009BB30000}"/>
    <cellStyle name="Title 28 2 2" xfId="45979" xr:uid="{00000000-0005-0000-0000-00009CB30000}"/>
    <cellStyle name="Title 28 2 2 2" xfId="45980" xr:uid="{00000000-0005-0000-0000-00009DB30000}"/>
    <cellStyle name="Title 28 2 3" xfId="45981" xr:uid="{00000000-0005-0000-0000-00009EB30000}"/>
    <cellStyle name="Title 28 3" xfId="45982" xr:uid="{00000000-0005-0000-0000-00009FB30000}"/>
    <cellStyle name="Title 28 4" xfId="45983" xr:uid="{00000000-0005-0000-0000-0000A0B30000}"/>
    <cellStyle name="Title 29" xfId="45984" xr:uid="{00000000-0005-0000-0000-0000A1B30000}"/>
    <cellStyle name="Title 29 2" xfId="45985" xr:uid="{00000000-0005-0000-0000-0000A2B30000}"/>
    <cellStyle name="Title 29 2 2" xfId="45986" xr:uid="{00000000-0005-0000-0000-0000A3B30000}"/>
    <cellStyle name="Title 29 2 2 2" xfId="45987" xr:uid="{00000000-0005-0000-0000-0000A4B30000}"/>
    <cellStyle name="Title 29 2 3" xfId="45988" xr:uid="{00000000-0005-0000-0000-0000A5B30000}"/>
    <cellStyle name="Title 29 3" xfId="45989" xr:uid="{00000000-0005-0000-0000-0000A6B30000}"/>
    <cellStyle name="Title 29 4" xfId="45990" xr:uid="{00000000-0005-0000-0000-0000A7B30000}"/>
    <cellStyle name="Title 3" xfId="45991" xr:uid="{00000000-0005-0000-0000-0000A8B30000}"/>
    <cellStyle name="Title 3 2" xfId="45992" xr:uid="{00000000-0005-0000-0000-0000A9B30000}"/>
    <cellStyle name="Title 3 2 2" xfId="45993" xr:uid="{00000000-0005-0000-0000-0000AAB30000}"/>
    <cellStyle name="Title 3 2 2 2" xfId="45994" xr:uid="{00000000-0005-0000-0000-0000ABB30000}"/>
    <cellStyle name="Title 3 2 3" xfId="45995" xr:uid="{00000000-0005-0000-0000-0000ACB30000}"/>
    <cellStyle name="Title 3 3" xfId="45996" xr:uid="{00000000-0005-0000-0000-0000ADB30000}"/>
    <cellStyle name="Title 3 4" xfId="45997" xr:uid="{00000000-0005-0000-0000-0000AEB30000}"/>
    <cellStyle name="Title 30" xfId="45998" xr:uid="{00000000-0005-0000-0000-0000AFB30000}"/>
    <cellStyle name="Title 30 2" xfId="45999" xr:uid="{00000000-0005-0000-0000-0000B0B30000}"/>
    <cellStyle name="Title 30 2 2" xfId="46000" xr:uid="{00000000-0005-0000-0000-0000B1B30000}"/>
    <cellStyle name="Title 30 2 2 2" xfId="46001" xr:uid="{00000000-0005-0000-0000-0000B2B30000}"/>
    <cellStyle name="Title 30 2 3" xfId="46002" xr:uid="{00000000-0005-0000-0000-0000B3B30000}"/>
    <cellStyle name="Title 30 3" xfId="46003" xr:uid="{00000000-0005-0000-0000-0000B4B30000}"/>
    <cellStyle name="Title 30 4" xfId="46004" xr:uid="{00000000-0005-0000-0000-0000B5B30000}"/>
    <cellStyle name="Title 31" xfId="46005" xr:uid="{00000000-0005-0000-0000-0000B6B30000}"/>
    <cellStyle name="Title 31 2" xfId="46006" xr:uid="{00000000-0005-0000-0000-0000B7B30000}"/>
    <cellStyle name="Title 31 2 2" xfId="46007" xr:uid="{00000000-0005-0000-0000-0000B8B30000}"/>
    <cellStyle name="Title 31 2 2 2" xfId="46008" xr:uid="{00000000-0005-0000-0000-0000B9B30000}"/>
    <cellStyle name="Title 31 2 3" xfId="46009" xr:uid="{00000000-0005-0000-0000-0000BAB30000}"/>
    <cellStyle name="Title 31 3" xfId="46010" xr:uid="{00000000-0005-0000-0000-0000BBB30000}"/>
    <cellStyle name="Title 31 4" xfId="46011" xr:uid="{00000000-0005-0000-0000-0000BCB30000}"/>
    <cellStyle name="Title 32" xfId="46012" xr:uid="{00000000-0005-0000-0000-0000BDB30000}"/>
    <cellStyle name="Title 32 2" xfId="46013" xr:uid="{00000000-0005-0000-0000-0000BEB30000}"/>
    <cellStyle name="Title 32 2 2" xfId="46014" xr:uid="{00000000-0005-0000-0000-0000BFB30000}"/>
    <cellStyle name="Title 32 2 2 2" xfId="46015" xr:uid="{00000000-0005-0000-0000-0000C0B30000}"/>
    <cellStyle name="Title 32 2 3" xfId="46016" xr:uid="{00000000-0005-0000-0000-0000C1B30000}"/>
    <cellStyle name="Title 32 3" xfId="46017" xr:uid="{00000000-0005-0000-0000-0000C2B30000}"/>
    <cellStyle name="Title 32 4" xfId="46018" xr:uid="{00000000-0005-0000-0000-0000C3B30000}"/>
    <cellStyle name="Title 33" xfId="46019" xr:uid="{00000000-0005-0000-0000-0000C4B30000}"/>
    <cellStyle name="Title 33 2" xfId="46020" xr:uid="{00000000-0005-0000-0000-0000C5B30000}"/>
    <cellStyle name="Title 33 2 2" xfId="46021" xr:uid="{00000000-0005-0000-0000-0000C6B30000}"/>
    <cellStyle name="Title 33 2 2 2" xfId="46022" xr:uid="{00000000-0005-0000-0000-0000C7B30000}"/>
    <cellStyle name="Title 33 2 3" xfId="46023" xr:uid="{00000000-0005-0000-0000-0000C8B30000}"/>
    <cellStyle name="Title 33 3" xfId="46024" xr:uid="{00000000-0005-0000-0000-0000C9B30000}"/>
    <cellStyle name="Title 33 4" xfId="46025" xr:uid="{00000000-0005-0000-0000-0000CAB30000}"/>
    <cellStyle name="Title 34" xfId="46026" xr:uid="{00000000-0005-0000-0000-0000CBB30000}"/>
    <cellStyle name="Title 34 2" xfId="46027" xr:uid="{00000000-0005-0000-0000-0000CCB30000}"/>
    <cellStyle name="Title 34 2 2" xfId="46028" xr:uid="{00000000-0005-0000-0000-0000CDB30000}"/>
    <cellStyle name="Title 34 2 2 2" xfId="46029" xr:uid="{00000000-0005-0000-0000-0000CEB30000}"/>
    <cellStyle name="Title 34 2 3" xfId="46030" xr:uid="{00000000-0005-0000-0000-0000CFB30000}"/>
    <cellStyle name="Title 34 3" xfId="46031" xr:uid="{00000000-0005-0000-0000-0000D0B30000}"/>
    <cellStyle name="Title 34 4" xfId="46032" xr:uid="{00000000-0005-0000-0000-0000D1B30000}"/>
    <cellStyle name="Title 35" xfId="46033" xr:uid="{00000000-0005-0000-0000-0000D2B30000}"/>
    <cellStyle name="Title 35 2" xfId="46034" xr:uid="{00000000-0005-0000-0000-0000D3B30000}"/>
    <cellStyle name="Title 35 2 2" xfId="46035" xr:uid="{00000000-0005-0000-0000-0000D4B30000}"/>
    <cellStyle name="Title 35 2 2 2" xfId="46036" xr:uid="{00000000-0005-0000-0000-0000D5B30000}"/>
    <cellStyle name="Title 35 2 3" xfId="46037" xr:uid="{00000000-0005-0000-0000-0000D6B30000}"/>
    <cellStyle name="Title 35 3" xfId="46038" xr:uid="{00000000-0005-0000-0000-0000D7B30000}"/>
    <cellStyle name="Title 35 4" xfId="46039" xr:uid="{00000000-0005-0000-0000-0000D8B30000}"/>
    <cellStyle name="Title 36" xfId="46040" xr:uid="{00000000-0005-0000-0000-0000D9B30000}"/>
    <cellStyle name="Title 36 2" xfId="46041" xr:uid="{00000000-0005-0000-0000-0000DAB30000}"/>
    <cellStyle name="Title 36 2 2" xfId="46042" xr:uid="{00000000-0005-0000-0000-0000DBB30000}"/>
    <cellStyle name="Title 36 2 2 2" xfId="46043" xr:uid="{00000000-0005-0000-0000-0000DCB30000}"/>
    <cellStyle name="Title 36 2 3" xfId="46044" xr:uid="{00000000-0005-0000-0000-0000DDB30000}"/>
    <cellStyle name="Title 36 3" xfId="46045" xr:uid="{00000000-0005-0000-0000-0000DEB30000}"/>
    <cellStyle name="Title 36 4" xfId="46046" xr:uid="{00000000-0005-0000-0000-0000DFB30000}"/>
    <cellStyle name="Title 37" xfId="46047" xr:uid="{00000000-0005-0000-0000-0000E0B30000}"/>
    <cellStyle name="Title 37 2" xfId="46048" xr:uid="{00000000-0005-0000-0000-0000E1B30000}"/>
    <cellStyle name="Title 37 2 2" xfId="46049" xr:uid="{00000000-0005-0000-0000-0000E2B30000}"/>
    <cellStyle name="Title 37 2 2 2" xfId="46050" xr:uid="{00000000-0005-0000-0000-0000E3B30000}"/>
    <cellStyle name="Title 37 2 3" xfId="46051" xr:uid="{00000000-0005-0000-0000-0000E4B30000}"/>
    <cellStyle name="Title 37 3" xfId="46052" xr:uid="{00000000-0005-0000-0000-0000E5B30000}"/>
    <cellStyle name="Title 37 4" xfId="46053" xr:uid="{00000000-0005-0000-0000-0000E6B30000}"/>
    <cellStyle name="Title 38" xfId="46054" xr:uid="{00000000-0005-0000-0000-0000E7B30000}"/>
    <cellStyle name="Title 38 2" xfId="46055" xr:uid="{00000000-0005-0000-0000-0000E8B30000}"/>
    <cellStyle name="Title 38 2 2" xfId="46056" xr:uid="{00000000-0005-0000-0000-0000E9B30000}"/>
    <cellStyle name="Title 38 2 2 2" xfId="46057" xr:uid="{00000000-0005-0000-0000-0000EAB30000}"/>
    <cellStyle name="Title 38 2 3" xfId="46058" xr:uid="{00000000-0005-0000-0000-0000EBB30000}"/>
    <cellStyle name="Title 38 3" xfId="46059" xr:uid="{00000000-0005-0000-0000-0000ECB30000}"/>
    <cellStyle name="Title 38 4" xfId="46060" xr:uid="{00000000-0005-0000-0000-0000EDB30000}"/>
    <cellStyle name="Title 39" xfId="46061" xr:uid="{00000000-0005-0000-0000-0000EEB30000}"/>
    <cellStyle name="Title 39 2" xfId="46062" xr:uid="{00000000-0005-0000-0000-0000EFB30000}"/>
    <cellStyle name="Title 39 2 2" xfId="46063" xr:uid="{00000000-0005-0000-0000-0000F0B30000}"/>
    <cellStyle name="Title 39 2 2 2" xfId="46064" xr:uid="{00000000-0005-0000-0000-0000F1B30000}"/>
    <cellStyle name="Title 39 2 3" xfId="46065" xr:uid="{00000000-0005-0000-0000-0000F2B30000}"/>
    <cellStyle name="Title 39 3" xfId="46066" xr:uid="{00000000-0005-0000-0000-0000F3B30000}"/>
    <cellStyle name="Title 39 4" xfId="46067" xr:uid="{00000000-0005-0000-0000-0000F4B30000}"/>
    <cellStyle name="Title 4" xfId="46068" xr:uid="{00000000-0005-0000-0000-0000F5B30000}"/>
    <cellStyle name="Title 4 2" xfId="46069" xr:uid="{00000000-0005-0000-0000-0000F6B30000}"/>
    <cellStyle name="Title 4 2 2" xfId="46070" xr:uid="{00000000-0005-0000-0000-0000F7B30000}"/>
    <cellStyle name="Title 4 2 2 2" xfId="46071" xr:uid="{00000000-0005-0000-0000-0000F8B30000}"/>
    <cellStyle name="Title 4 2 3" xfId="46072" xr:uid="{00000000-0005-0000-0000-0000F9B30000}"/>
    <cellStyle name="Title 4 3" xfId="46073" xr:uid="{00000000-0005-0000-0000-0000FAB30000}"/>
    <cellStyle name="Title 4 4" xfId="46074" xr:uid="{00000000-0005-0000-0000-0000FBB30000}"/>
    <cellStyle name="Title 40" xfId="46075" xr:uid="{00000000-0005-0000-0000-0000FCB30000}"/>
    <cellStyle name="Title 40 2" xfId="46076" xr:uid="{00000000-0005-0000-0000-0000FDB30000}"/>
    <cellStyle name="Title 40 2 2" xfId="46077" xr:uid="{00000000-0005-0000-0000-0000FEB30000}"/>
    <cellStyle name="Title 40 2 2 2" xfId="46078" xr:uid="{00000000-0005-0000-0000-0000FFB30000}"/>
    <cellStyle name="Title 40 2 3" xfId="46079" xr:uid="{00000000-0005-0000-0000-000000B40000}"/>
    <cellStyle name="Title 40 3" xfId="46080" xr:uid="{00000000-0005-0000-0000-000001B40000}"/>
    <cellStyle name="Title 40 4" xfId="46081" xr:uid="{00000000-0005-0000-0000-000002B40000}"/>
    <cellStyle name="Title 41" xfId="46082" xr:uid="{00000000-0005-0000-0000-000003B40000}"/>
    <cellStyle name="Title 41 2" xfId="46083" xr:uid="{00000000-0005-0000-0000-000004B40000}"/>
    <cellStyle name="Title 41 2 2" xfId="46084" xr:uid="{00000000-0005-0000-0000-000005B40000}"/>
    <cellStyle name="Title 41 2 2 2" xfId="46085" xr:uid="{00000000-0005-0000-0000-000006B40000}"/>
    <cellStyle name="Title 41 2 3" xfId="46086" xr:uid="{00000000-0005-0000-0000-000007B40000}"/>
    <cellStyle name="Title 41 3" xfId="46087" xr:uid="{00000000-0005-0000-0000-000008B40000}"/>
    <cellStyle name="Title 41 4" xfId="46088" xr:uid="{00000000-0005-0000-0000-000009B40000}"/>
    <cellStyle name="Title 42" xfId="46089" xr:uid="{00000000-0005-0000-0000-00000AB40000}"/>
    <cellStyle name="Title 42 2" xfId="46090" xr:uid="{00000000-0005-0000-0000-00000BB40000}"/>
    <cellStyle name="Title 42 2 2" xfId="46091" xr:uid="{00000000-0005-0000-0000-00000CB40000}"/>
    <cellStyle name="Title 42 2 2 2" xfId="46092" xr:uid="{00000000-0005-0000-0000-00000DB40000}"/>
    <cellStyle name="Title 42 2 3" xfId="46093" xr:uid="{00000000-0005-0000-0000-00000EB40000}"/>
    <cellStyle name="Title 42 3" xfId="46094" xr:uid="{00000000-0005-0000-0000-00000FB40000}"/>
    <cellStyle name="Title 42 4" xfId="46095" xr:uid="{00000000-0005-0000-0000-000010B40000}"/>
    <cellStyle name="Title 43" xfId="46096" xr:uid="{00000000-0005-0000-0000-000011B40000}"/>
    <cellStyle name="Title 43 2" xfId="46097" xr:uid="{00000000-0005-0000-0000-000012B40000}"/>
    <cellStyle name="Title 43 2 2" xfId="46098" xr:uid="{00000000-0005-0000-0000-000013B40000}"/>
    <cellStyle name="Title 43 2 2 2" xfId="46099" xr:uid="{00000000-0005-0000-0000-000014B40000}"/>
    <cellStyle name="Title 43 2 3" xfId="46100" xr:uid="{00000000-0005-0000-0000-000015B40000}"/>
    <cellStyle name="Title 43 3" xfId="46101" xr:uid="{00000000-0005-0000-0000-000016B40000}"/>
    <cellStyle name="Title 43 4" xfId="46102" xr:uid="{00000000-0005-0000-0000-000017B40000}"/>
    <cellStyle name="Title 44" xfId="46103" xr:uid="{00000000-0005-0000-0000-000018B40000}"/>
    <cellStyle name="Title 44 2" xfId="46104" xr:uid="{00000000-0005-0000-0000-000019B40000}"/>
    <cellStyle name="Title 44 2 2" xfId="46105" xr:uid="{00000000-0005-0000-0000-00001AB40000}"/>
    <cellStyle name="Title 44 2 2 2" xfId="46106" xr:uid="{00000000-0005-0000-0000-00001BB40000}"/>
    <cellStyle name="Title 44 2 3" xfId="46107" xr:uid="{00000000-0005-0000-0000-00001CB40000}"/>
    <cellStyle name="Title 44 3" xfId="46108" xr:uid="{00000000-0005-0000-0000-00001DB40000}"/>
    <cellStyle name="Title 44 4" xfId="46109" xr:uid="{00000000-0005-0000-0000-00001EB40000}"/>
    <cellStyle name="Title 45" xfId="46110" xr:uid="{00000000-0005-0000-0000-00001FB40000}"/>
    <cellStyle name="Title 45 2" xfId="46111" xr:uid="{00000000-0005-0000-0000-000020B40000}"/>
    <cellStyle name="Title 45 2 2" xfId="46112" xr:uid="{00000000-0005-0000-0000-000021B40000}"/>
    <cellStyle name="Title 45 2 2 2" xfId="46113" xr:uid="{00000000-0005-0000-0000-000022B40000}"/>
    <cellStyle name="Title 45 2 3" xfId="46114" xr:uid="{00000000-0005-0000-0000-000023B40000}"/>
    <cellStyle name="Title 45 3" xfId="46115" xr:uid="{00000000-0005-0000-0000-000024B40000}"/>
    <cellStyle name="Title 45 4" xfId="46116" xr:uid="{00000000-0005-0000-0000-000025B40000}"/>
    <cellStyle name="Title 46" xfId="46117" xr:uid="{00000000-0005-0000-0000-000026B40000}"/>
    <cellStyle name="Title 46 2" xfId="46118" xr:uid="{00000000-0005-0000-0000-000027B40000}"/>
    <cellStyle name="Title 46 2 2" xfId="46119" xr:uid="{00000000-0005-0000-0000-000028B40000}"/>
    <cellStyle name="Title 46 2 2 2" xfId="46120" xr:uid="{00000000-0005-0000-0000-000029B40000}"/>
    <cellStyle name="Title 46 2 3" xfId="46121" xr:uid="{00000000-0005-0000-0000-00002AB40000}"/>
    <cellStyle name="Title 46 3" xfId="46122" xr:uid="{00000000-0005-0000-0000-00002BB40000}"/>
    <cellStyle name="Title 46 4" xfId="46123" xr:uid="{00000000-0005-0000-0000-00002CB40000}"/>
    <cellStyle name="Title 47" xfId="46124" xr:uid="{00000000-0005-0000-0000-00002DB40000}"/>
    <cellStyle name="Title 47 2" xfId="46125" xr:uid="{00000000-0005-0000-0000-00002EB40000}"/>
    <cellStyle name="Title 47 2 2" xfId="46126" xr:uid="{00000000-0005-0000-0000-00002FB40000}"/>
    <cellStyle name="Title 47 2 2 2" xfId="46127" xr:uid="{00000000-0005-0000-0000-000030B40000}"/>
    <cellStyle name="Title 47 2 3" xfId="46128" xr:uid="{00000000-0005-0000-0000-000031B40000}"/>
    <cellStyle name="Title 47 3" xfId="46129" xr:uid="{00000000-0005-0000-0000-000032B40000}"/>
    <cellStyle name="Title 47 4" xfId="46130" xr:uid="{00000000-0005-0000-0000-000033B40000}"/>
    <cellStyle name="Title 48" xfId="46131" xr:uid="{00000000-0005-0000-0000-000034B40000}"/>
    <cellStyle name="Title 48 2" xfId="46132" xr:uid="{00000000-0005-0000-0000-000035B40000}"/>
    <cellStyle name="Title 48 2 2" xfId="46133" xr:uid="{00000000-0005-0000-0000-000036B40000}"/>
    <cellStyle name="Title 48 2 2 2" xfId="46134" xr:uid="{00000000-0005-0000-0000-000037B40000}"/>
    <cellStyle name="Title 48 2 3" xfId="46135" xr:uid="{00000000-0005-0000-0000-000038B40000}"/>
    <cellStyle name="Title 48 3" xfId="46136" xr:uid="{00000000-0005-0000-0000-000039B40000}"/>
    <cellStyle name="Title 48 4" xfId="46137" xr:uid="{00000000-0005-0000-0000-00003AB40000}"/>
    <cellStyle name="Title 48 5" xfId="46138" xr:uid="{00000000-0005-0000-0000-00003BB40000}"/>
    <cellStyle name="Title 48 6" xfId="46139" xr:uid="{00000000-0005-0000-0000-00003CB40000}"/>
    <cellStyle name="Title 49" xfId="46140" xr:uid="{00000000-0005-0000-0000-00003DB40000}"/>
    <cellStyle name="Title 49 2" xfId="46141" xr:uid="{00000000-0005-0000-0000-00003EB40000}"/>
    <cellStyle name="Title 49 2 2" xfId="46142" xr:uid="{00000000-0005-0000-0000-00003FB40000}"/>
    <cellStyle name="Title 49 2 2 2" xfId="46143" xr:uid="{00000000-0005-0000-0000-000040B40000}"/>
    <cellStyle name="Title 49 2 3" xfId="46144" xr:uid="{00000000-0005-0000-0000-000041B40000}"/>
    <cellStyle name="Title 49 3" xfId="46145" xr:uid="{00000000-0005-0000-0000-000042B40000}"/>
    <cellStyle name="Title 49 4" xfId="46146" xr:uid="{00000000-0005-0000-0000-000043B40000}"/>
    <cellStyle name="Title 49 5" xfId="46147" xr:uid="{00000000-0005-0000-0000-000044B40000}"/>
    <cellStyle name="Title 49 6" xfId="46148" xr:uid="{00000000-0005-0000-0000-000045B40000}"/>
    <cellStyle name="Title 5" xfId="46149" xr:uid="{00000000-0005-0000-0000-000046B40000}"/>
    <cellStyle name="Title 5 2" xfId="46150" xr:uid="{00000000-0005-0000-0000-000047B40000}"/>
    <cellStyle name="Title 5 2 2" xfId="46151" xr:uid="{00000000-0005-0000-0000-000048B40000}"/>
    <cellStyle name="Title 5 2 2 2" xfId="46152" xr:uid="{00000000-0005-0000-0000-000049B40000}"/>
    <cellStyle name="Title 5 2 3" xfId="46153" xr:uid="{00000000-0005-0000-0000-00004AB40000}"/>
    <cellStyle name="Title 5 3" xfId="46154" xr:uid="{00000000-0005-0000-0000-00004BB40000}"/>
    <cellStyle name="Title 5 4" xfId="46155" xr:uid="{00000000-0005-0000-0000-00004CB40000}"/>
    <cellStyle name="Title 50" xfId="46156" xr:uid="{00000000-0005-0000-0000-00004DB40000}"/>
    <cellStyle name="Title 51" xfId="46157" xr:uid="{00000000-0005-0000-0000-00004EB40000}"/>
    <cellStyle name="Title 52" xfId="46158" xr:uid="{00000000-0005-0000-0000-00004FB40000}"/>
    <cellStyle name="Title 53" xfId="46159" xr:uid="{00000000-0005-0000-0000-000050B40000}"/>
    <cellStyle name="Title 54" xfId="46160" xr:uid="{00000000-0005-0000-0000-000051B40000}"/>
    <cellStyle name="Title 55" xfId="46161" xr:uid="{00000000-0005-0000-0000-000052B40000}"/>
    <cellStyle name="Title 56" xfId="46162" xr:uid="{00000000-0005-0000-0000-000053B40000}"/>
    <cellStyle name="Title 57" xfId="46163" xr:uid="{00000000-0005-0000-0000-000054B40000}"/>
    <cellStyle name="Title 58" xfId="46164" xr:uid="{00000000-0005-0000-0000-000055B40000}"/>
    <cellStyle name="Title 59" xfId="46165" xr:uid="{00000000-0005-0000-0000-000056B40000}"/>
    <cellStyle name="Title 6" xfId="46166" xr:uid="{00000000-0005-0000-0000-000057B40000}"/>
    <cellStyle name="Title 6 2" xfId="46167" xr:uid="{00000000-0005-0000-0000-000058B40000}"/>
    <cellStyle name="Title 6 2 2" xfId="46168" xr:uid="{00000000-0005-0000-0000-000059B40000}"/>
    <cellStyle name="Title 6 2 2 2" xfId="46169" xr:uid="{00000000-0005-0000-0000-00005AB40000}"/>
    <cellStyle name="Title 6 2 3" xfId="46170" xr:uid="{00000000-0005-0000-0000-00005BB40000}"/>
    <cellStyle name="Title 6 3" xfId="46171" xr:uid="{00000000-0005-0000-0000-00005CB40000}"/>
    <cellStyle name="Title 6 4" xfId="46172" xr:uid="{00000000-0005-0000-0000-00005DB40000}"/>
    <cellStyle name="Title 60" xfId="46173" xr:uid="{00000000-0005-0000-0000-00005EB40000}"/>
    <cellStyle name="Title 61" xfId="46174" xr:uid="{00000000-0005-0000-0000-00005FB40000}"/>
    <cellStyle name="Title 62" xfId="46175" xr:uid="{00000000-0005-0000-0000-000060B40000}"/>
    <cellStyle name="Title 63" xfId="46176" xr:uid="{00000000-0005-0000-0000-000061B40000}"/>
    <cellStyle name="Title 63 2" xfId="46177" xr:uid="{00000000-0005-0000-0000-000062B40000}"/>
    <cellStyle name="Title 64" xfId="46178" xr:uid="{00000000-0005-0000-0000-000063B40000}"/>
    <cellStyle name="Title 64 2" xfId="46179" xr:uid="{00000000-0005-0000-0000-000064B40000}"/>
    <cellStyle name="Title 65" xfId="46180" xr:uid="{00000000-0005-0000-0000-000065B40000}"/>
    <cellStyle name="Title 66" xfId="46181" xr:uid="{00000000-0005-0000-0000-000066B40000}"/>
    <cellStyle name="Title 67" xfId="46182" xr:uid="{00000000-0005-0000-0000-000067B40000}"/>
    <cellStyle name="Title 68" xfId="46183" xr:uid="{00000000-0005-0000-0000-000068B40000}"/>
    <cellStyle name="Title 69" xfId="46184" xr:uid="{00000000-0005-0000-0000-000069B40000}"/>
    <cellStyle name="Title 7" xfId="46185" xr:uid="{00000000-0005-0000-0000-00006AB40000}"/>
    <cellStyle name="Title 7 2" xfId="46186" xr:uid="{00000000-0005-0000-0000-00006BB40000}"/>
    <cellStyle name="Title 7 2 2" xfId="46187" xr:uid="{00000000-0005-0000-0000-00006CB40000}"/>
    <cellStyle name="Title 7 2 2 2" xfId="46188" xr:uid="{00000000-0005-0000-0000-00006DB40000}"/>
    <cellStyle name="Title 7 2 3" xfId="46189" xr:uid="{00000000-0005-0000-0000-00006EB40000}"/>
    <cellStyle name="Title 7 3" xfId="46190" xr:uid="{00000000-0005-0000-0000-00006FB40000}"/>
    <cellStyle name="Title 7 4" xfId="46191" xr:uid="{00000000-0005-0000-0000-000070B40000}"/>
    <cellStyle name="Title 70" xfId="46192" xr:uid="{00000000-0005-0000-0000-000071B40000}"/>
    <cellStyle name="Title 71" xfId="46193" xr:uid="{00000000-0005-0000-0000-000072B40000}"/>
    <cellStyle name="Title 72" xfId="46194" xr:uid="{00000000-0005-0000-0000-000073B40000}"/>
    <cellStyle name="Title 73" xfId="46195" xr:uid="{00000000-0005-0000-0000-000074B40000}"/>
    <cellStyle name="Title 74" xfId="46196" xr:uid="{00000000-0005-0000-0000-000075B40000}"/>
    <cellStyle name="Title 75" xfId="46197" xr:uid="{00000000-0005-0000-0000-000076B40000}"/>
    <cellStyle name="Title 76" xfId="46198" xr:uid="{00000000-0005-0000-0000-000077B40000}"/>
    <cellStyle name="Title 77" xfId="46199" xr:uid="{00000000-0005-0000-0000-000078B40000}"/>
    <cellStyle name="Title 78" xfId="46200" xr:uid="{00000000-0005-0000-0000-000079B40000}"/>
    <cellStyle name="Title 79" xfId="46201" xr:uid="{00000000-0005-0000-0000-00007AB40000}"/>
    <cellStyle name="Title 8" xfId="46202" xr:uid="{00000000-0005-0000-0000-00007BB40000}"/>
    <cellStyle name="Title 8 2" xfId="46203" xr:uid="{00000000-0005-0000-0000-00007CB40000}"/>
    <cellStyle name="Title 8 2 2" xfId="46204" xr:uid="{00000000-0005-0000-0000-00007DB40000}"/>
    <cellStyle name="Title 8 2 2 2" xfId="46205" xr:uid="{00000000-0005-0000-0000-00007EB40000}"/>
    <cellStyle name="Title 8 2 3" xfId="46206" xr:uid="{00000000-0005-0000-0000-00007FB40000}"/>
    <cellStyle name="Title 8 3" xfId="46207" xr:uid="{00000000-0005-0000-0000-000080B40000}"/>
    <cellStyle name="Title 8 4" xfId="46208" xr:uid="{00000000-0005-0000-0000-000081B40000}"/>
    <cellStyle name="Title 80" xfId="46209" xr:uid="{00000000-0005-0000-0000-000082B40000}"/>
    <cellStyle name="Title 81" xfId="46210" xr:uid="{00000000-0005-0000-0000-000083B40000}"/>
    <cellStyle name="Title 82" xfId="46211" xr:uid="{00000000-0005-0000-0000-000084B40000}"/>
    <cellStyle name="Title 83" xfId="46212" xr:uid="{00000000-0005-0000-0000-000085B40000}"/>
    <cellStyle name="Title 84" xfId="46213" xr:uid="{00000000-0005-0000-0000-000086B40000}"/>
    <cellStyle name="Title 85" xfId="46214" xr:uid="{00000000-0005-0000-0000-000087B40000}"/>
    <cellStyle name="Title 86" xfId="46215" xr:uid="{00000000-0005-0000-0000-000088B40000}"/>
    <cellStyle name="Title 87" xfId="46216" xr:uid="{00000000-0005-0000-0000-000089B40000}"/>
    <cellStyle name="Title 88" xfId="46217" xr:uid="{00000000-0005-0000-0000-00008AB40000}"/>
    <cellStyle name="Title 89" xfId="46218" xr:uid="{00000000-0005-0000-0000-00008BB40000}"/>
    <cellStyle name="Title 9" xfId="46219" xr:uid="{00000000-0005-0000-0000-00008CB40000}"/>
    <cellStyle name="Title 9 2" xfId="46220" xr:uid="{00000000-0005-0000-0000-00008DB40000}"/>
    <cellStyle name="Title 9 2 2" xfId="46221" xr:uid="{00000000-0005-0000-0000-00008EB40000}"/>
    <cellStyle name="Title 9 2 2 2" xfId="46222" xr:uid="{00000000-0005-0000-0000-00008FB40000}"/>
    <cellStyle name="Title 9 2 3" xfId="46223" xr:uid="{00000000-0005-0000-0000-000090B40000}"/>
    <cellStyle name="Title 9 3" xfId="46224" xr:uid="{00000000-0005-0000-0000-000091B40000}"/>
    <cellStyle name="Title 9 4" xfId="46225" xr:uid="{00000000-0005-0000-0000-000092B40000}"/>
    <cellStyle name="Title 90" xfId="46226" xr:uid="{00000000-0005-0000-0000-000093B40000}"/>
    <cellStyle name="Title 91" xfId="46227" xr:uid="{00000000-0005-0000-0000-000094B40000}"/>
    <cellStyle name="Title 92" xfId="46228" xr:uid="{00000000-0005-0000-0000-000095B40000}"/>
    <cellStyle name="Title 93" xfId="46229" xr:uid="{00000000-0005-0000-0000-000096B40000}"/>
    <cellStyle name="Title 94" xfId="46230" xr:uid="{00000000-0005-0000-0000-000097B40000}"/>
    <cellStyle name="Title 95" xfId="46231" xr:uid="{00000000-0005-0000-0000-000098B40000}"/>
    <cellStyle name="Title 96" xfId="46232" xr:uid="{00000000-0005-0000-0000-000099B40000}"/>
    <cellStyle name="Title 97" xfId="46233" xr:uid="{00000000-0005-0000-0000-00009AB40000}"/>
    <cellStyle name="Title 98" xfId="46234" xr:uid="{00000000-0005-0000-0000-00009BB40000}"/>
    <cellStyle name="Title 99" xfId="46235" xr:uid="{00000000-0005-0000-0000-00009CB40000}"/>
    <cellStyle name="Total 10" xfId="46236" xr:uid="{00000000-0005-0000-0000-00009DB40000}"/>
    <cellStyle name="Total 10 2" xfId="46237" xr:uid="{00000000-0005-0000-0000-00009EB40000}"/>
    <cellStyle name="Total 10 2 2" xfId="46238" xr:uid="{00000000-0005-0000-0000-00009FB40000}"/>
    <cellStyle name="Total 10 2 2 2" xfId="46239" xr:uid="{00000000-0005-0000-0000-0000A0B40000}"/>
    <cellStyle name="Total 10 2 3" xfId="46240" xr:uid="{00000000-0005-0000-0000-0000A1B40000}"/>
    <cellStyle name="Total 10 3" xfId="46241" xr:uid="{00000000-0005-0000-0000-0000A2B40000}"/>
    <cellStyle name="Total 10 4" xfId="46242" xr:uid="{00000000-0005-0000-0000-0000A3B40000}"/>
    <cellStyle name="Total 100" xfId="46243" xr:uid="{00000000-0005-0000-0000-0000A4B40000}"/>
    <cellStyle name="Total 101" xfId="46244" xr:uid="{00000000-0005-0000-0000-0000A5B40000}"/>
    <cellStyle name="Total 102" xfId="46245" xr:uid="{00000000-0005-0000-0000-0000A6B40000}"/>
    <cellStyle name="Total 103" xfId="46246" xr:uid="{00000000-0005-0000-0000-0000A7B40000}"/>
    <cellStyle name="Total 104" xfId="46247" xr:uid="{00000000-0005-0000-0000-0000A8B40000}"/>
    <cellStyle name="Total 105" xfId="46248" xr:uid="{00000000-0005-0000-0000-0000A9B40000}"/>
    <cellStyle name="Total 106" xfId="46249" xr:uid="{00000000-0005-0000-0000-0000AAB40000}"/>
    <cellStyle name="Total 107" xfId="46250" xr:uid="{00000000-0005-0000-0000-0000ABB40000}"/>
    <cellStyle name="Total 108" xfId="46251" xr:uid="{00000000-0005-0000-0000-0000ACB40000}"/>
    <cellStyle name="Total 109" xfId="46252" xr:uid="{00000000-0005-0000-0000-0000ADB40000}"/>
    <cellStyle name="Total 11" xfId="46253" xr:uid="{00000000-0005-0000-0000-0000AEB40000}"/>
    <cellStyle name="Total 11 2" xfId="46254" xr:uid="{00000000-0005-0000-0000-0000AFB40000}"/>
    <cellStyle name="Total 11 2 2" xfId="46255" xr:uid="{00000000-0005-0000-0000-0000B0B40000}"/>
    <cellStyle name="Total 11 2 2 2" xfId="46256" xr:uid="{00000000-0005-0000-0000-0000B1B40000}"/>
    <cellStyle name="Total 11 2 3" xfId="46257" xr:uid="{00000000-0005-0000-0000-0000B2B40000}"/>
    <cellStyle name="Total 11 3" xfId="46258" xr:uid="{00000000-0005-0000-0000-0000B3B40000}"/>
    <cellStyle name="Total 11 4" xfId="46259" xr:uid="{00000000-0005-0000-0000-0000B4B40000}"/>
    <cellStyle name="Total 110" xfId="46260" xr:uid="{00000000-0005-0000-0000-0000B5B40000}"/>
    <cellStyle name="Total 111" xfId="46261" xr:uid="{00000000-0005-0000-0000-0000B6B40000}"/>
    <cellStyle name="Total 112" xfId="46262" xr:uid="{00000000-0005-0000-0000-0000B7B40000}"/>
    <cellStyle name="Total 113" xfId="46263" xr:uid="{00000000-0005-0000-0000-0000B8B40000}"/>
    <cellStyle name="Total 114" xfId="46264" xr:uid="{00000000-0005-0000-0000-0000B9B40000}"/>
    <cellStyle name="Total 115" xfId="46265" xr:uid="{00000000-0005-0000-0000-0000BAB40000}"/>
    <cellStyle name="Total 116" xfId="46266" xr:uid="{00000000-0005-0000-0000-0000BBB40000}"/>
    <cellStyle name="Total 117" xfId="46267" xr:uid="{00000000-0005-0000-0000-0000BCB40000}"/>
    <cellStyle name="Total 118" xfId="46268" xr:uid="{00000000-0005-0000-0000-0000BDB40000}"/>
    <cellStyle name="Total 12" xfId="46269" xr:uid="{00000000-0005-0000-0000-0000BEB40000}"/>
    <cellStyle name="Total 12 2" xfId="46270" xr:uid="{00000000-0005-0000-0000-0000BFB40000}"/>
    <cellStyle name="Total 12 2 2" xfId="46271" xr:uid="{00000000-0005-0000-0000-0000C0B40000}"/>
    <cellStyle name="Total 12 2 2 2" xfId="46272" xr:uid="{00000000-0005-0000-0000-0000C1B40000}"/>
    <cellStyle name="Total 12 2 3" xfId="46273" xr:uid="{00000000-0005-0000-0000-0000C2B40000}"/>
    <cellStyle name="Total 12 3" xfId="46274" xr:uid="{00000000-0005-0000-0000-0000C3B40000}"/>
    <cellStyle name="Total 12 4" xfId="46275" xr:uid="{00000000-0005-0000-0000-0000C4B40000}"/>
    <cellStyle name="Total 13" xfId="46276" xr:uid="{00000000-0005-0000-0000-0000C5B40000}"/>
    <cellStyle name="Total 13 2" xfId="46277" xr:uid="{00000000-0005-0000-0000-0000C6B40000}"/>
    <cellStyle name="Total 13 2 2" xfId="46278" xr:uid="{00000000-0005-0000-0000-0000C7B40000}"/>
    <cellStyle name="Total 13 2 2 2" xfId="46279" xr:uid="{00000000-0005-0000-0000-0000C8B40000}"/>
    <cellStyle name="Total 13 2 3" xfId="46280" xr:uid="{00000000-0005-0000-0000-0000C9B40000}"/>
    <cellStyle name="Total 13 3" xfId="46281" xr:uid="{00000000-0005-0000-0000-0000CAB40000}"/>
    <cellStyle name="Total 13 4" xfId="46282" xr:uid="{00000000-0005-0000-0000-0000CBB40000}"/>
    <cellStyle name="Total 14" xfId="46283" xr:uid="{00000000-0005-0000-0000-0000CCB40000}"/>
    <cellStyle name="Total 14 2" xfId="46284" xr:uid="{00000000-0005-0000-0000-0000CDB40000}"/>
    <cellStyle name="Total 14 2 2" xfId="46285" xr:uid="{00000000-0005-0000-0000-0000CEB40000}"/>
    <cellStyle name="Total 14 2 2 2" xfId="46286" xr:uid="{00000000-0005-0000-0000-0000CFB40000}"/>
    <cellStyle name="Total 14 2 3" xfId="46287" xr:uid="{00000000-0005-0000-0000-0000D0B40000}"/>
    <cellStyle name="Total 14 3" xfId="46288" xr:uid="{00000000-0005-0000-0000-0000D1B40000}"/>
    <cellStyle name="Total 14 4" xfId="46289" xr:uid="{00000000-0005-0000-0000-0000D2B40000}"/>
    <cellStyle name="Total 15" xfId="46290" xr:uid="{00000000-0005-0000-0000-0000D3B40000}"/>
    <cellStyle name="Total 15 2" xfId="46291" xr:uid="{00000000-0005-0000-0000-0000D4B40000}"/>
    <cellStyle name="Total 15 2 2" xfId="46292" xr:uid="{00000000-0005-0000-0000-0000D5B40000}"/>
    <cellStyle name="Total 15 2 2 2" xfId="46293" xr:uid="{00000000-0005-0000-0000-0000D6B40000}"/>
    <cellStyle name="Total 15 2 3" xfId="46294" xr:uid="{00000000-0005-0000-0000-0000D7B40000}"/>
    <cellStyle name="Total 15 3" xfId="46295" xr:uid="{00000000-0005-0000-0000-0000D8B40000}"/>
    <cellStyle name="Total 15 4" xfId="46296" xr:uid="{00000000-0005-0000-0000-0000D9B40000}"/>
    <cellStyle name="Total 16" xfId="46297" xr:uid="{00000000-0005-0000-0000-0000DAB40000}"/>
    <cellStyle name="Total 16 2" xfId="46298" xr:uid="{00000000-0005-0000-0000-0000DBB40000}"/>
    <cellStyle name="Total 16 2 2" xfId="46299" xr:uid="{00000000-0005-0000-0000-0000DCB40000}"/>
    <cellStyle name="Total 16 2 2 2" xfId="46300" xr:uid="{00000000-0005-0000-0000-0000DDB40000}"/>
    <cellStyle name="Total 16 2 3" xfId="46301" xr:uid="{00000000-0005-0000-0000-0000DEB40000}"/>
    <cellStyle name="Total 16 3" xfId="46302" xr:uid="{00000000-0005-0000-0000-0000DFB40000}"/>
    <cellStyle name="Total 16 4" xfId="46303" xr:uid="{00000000-0005-0000-0000-0000E0B40000}"/>
    <cellStyle name="Total 17" xfId="46304" xr:uid="{00000000-0005-0000-0000-0000E1B40000}"/>
    <cellStyle name="Total 17 2" xfId="46305" xr:uid="{00000000-0005-0000-0000-0000E2B40000}"/>
    <cellStyle name="Total 17 2 2" xfId="46306" xr:uid="{00000000-0005-0000-0000-0000E3B40000}"/>
    <cellStyle name="Total 17 2 2 2" xfId="46307" xr:uid="{00000000-0005-0000-0000-0000E4B40000}"/>
    <cellStyle name="Total 17 2 3" xfId="46308" xr:uid="{00000000-0005-0000-0000-0000E5B40000}"/>
    <cellStyle name="Total 17 3" xfId="46309" xr:uid="{00000000-0005-0000-0000-0000E6B40000}"/>
    <cellStyle name="Total 17 4" xfId="46310" xr:uid="{00000000-0005-0000-0000-0000E7B40000}"/>
    <cellStyle name="Total 18" xfId="46311" xr:uid="{00000000-0005-0000-0000-0000E8B40000}"/>
    <cellStyle name="Total 18 2" xfId="46312" xr:uid="{00000000-0005-0000-0000-0000E9B40000}"/>
    <cellStyle name="Total 18 2 2" xfId="46313" xr:uid="{00000000-0005-0000-0000-0000EAB40000}"/>
    <cellStyle name="Total 18 2 2 2" xfId="46314" xr:uid="{00000000-0005-0000-0000-0000EBB40000}"/>
    <cellStyle name="Total 18 2 3" xfId="46315" xr:uid="{00000000-0005-0000-0000-0000ECB40000}"/>
    <cellStyle name="Total 18 3" xfId="46316" xr:uid="{00000000-0005-0000-0000-0000EDB40000}"/>
    <cellStyle name="Total 18 4" xfId="46317" xr:uid="{00000000-0005-0000-0000-0000EEB40000}"/>
    <cellStyle name="Total 19" xfId="46318" xr:uid="{00000000-0005-0000-0000-0000EFB40000}"/>
    <cellStyle name="Total 19 2" xfId="46319" xr:uid="{00000000-0005-0000-0000-0000F0B40000}"/>
    <cellStyle name="Total 19 2 2" xfId="46320" xr:uid="{00000000-0005-0000-0000-0000F1B40000}"/>
    <cellStyle name="Total 19 2 2 2" xfId="46321" xr:uid="{00000000-0005-0000-0000-0000F2B40000}"/>
    <cellStyle name="Total 19 2 3" xfId="46322" xr:uid="{00000000-0005-0000-0000-0000F3B40000}"/>
    <cellStyle name="Total 19 3" xfId="46323" xr:uid="{00000000-0005-0000-0000-0000F4B40000}"/>
    <cellStyle name="Total 19 4" xfId="46324" xr:uid="{00000000-0005-0000-0000-0000F5B40000}"/>
    <cellStyle name="Total 2" xfId="46325" xr:uid="{00000000-0005-0000-0000-0000F6B40000}"/>
    <cellStyle name="Total 2 2" xfId="46326" xr:uid="{00000000-0005-0000-0000-0000F7B40000}"/>
    <cellStyle name="Total 2 2 2" xfId="46327" xr:uid="{00000000-0005-0000-0000-0000F8B40000}"/>
    <cellStyle name="Total 2 2 2 2" xfId="46328" xr:uid="{00000000-0005-0000-0000-0000F9B40000}"/>
    <cellStyle name="Total 2 2 2 2 2" xfId="46329" xr:uid="{00000000-0005-0000-0000-0000FAB40000}"/>
    <cellStyle name="Total 2 2 2 3" xfId="46330" xr:uid="{00000000-0005-0000-0000-0000FBB40000}"/>
    <cellStyle name="Total 2 2 3" xfId="46331" xr:uid="{00000000-0005-0000-0000-0000FCB40000}"/>
    <cellStyle name="Total 2 2 4" xfId="46332" xr:uid="{00000000-0005-0000-0000-0000FDB40000}"/>
    <cellStyle name="Total 2 2 5" xfId="46333" xr:uid="{00000000-0005-0000-0000-0000FEB40000}"/>
    <cellStyle name="Total 2 3" xfId="46334" xr:uid="{00000000-0005-0000-0000-0000FFB40000}"/>
    <cellStyle name="Total 2 3 2" xfId="46335" xr:uid="{00000000-0005-0000-0000-000000B50000}"/>
    <cellStyle name="Total 2 3 2 2" xfId="46336" xr:uid="{00000000-0005-0000-0000-000001B50000}"/>
    <cellStyle name="Total 2 3 2 2 2" xfId="46337" xr:uid="{00000000-0005-0000-0000-000002B50000}"/>
    <cellStyle name="Total 2 3 2 3" xfId="46338" xr:uid="{00000000-0005-0000-0000-000003B50000}"/>
    <cellStyle name="Total 2 3 3" xfId="46339" xr:uid="{00000000-0005-0000-0000-000004B50000}"/>
    <cellStyle name="Total 2 3 4" xfId="46340" xr:uid="{00000000-0005-0000-0000-000005B50000}"/>
    <cellStyle name="Total 2 4" xfId="46341" xr:uid="{00000000-0005-0000-0000-000006B50000}"/>
    <cellStyle name="Total 2 4 2" xfId="46342" xr:uid="{00000000-0005-0000-0000-000007B50000}"/>
    <cellStyle name="Total 2 4 2 2" xfId="46343" xr:uid="{00000000-0005-0000-0000-000008B50000}"/>
    <cellStyle name="Total 2 4 2 2 2" xfId="46344" xr:uid="{00000000-0005-0000-0000-000009B50000}"/>
    <cellStyle name="Total 2 4 2 3" xfId="46345" xr:uid="{00000000-0005-0000-0000-00000AB50000}"/>
    <cellStyle name="Total 2 4 3" xfId="46346" xr:uid="{00000000-0005-0000-0000-00000BB50000}"/>
    <cellStyle name="Total 2 4 4" xfId="46347" xr:uid="{00000000-0005-0000-0000-00000CB50000}"/>
    <cellStyle name="Total 2 5" xfId="46348" xr:uid="{00000000-0005-0000-0000-00000DB50000}"/>
    <cellStyle name="Total 2 5 2" xfId="46349" xr:uid="{00000000-0005-0000-0000-00000EB50000}"/>
    <cellStyle name="Total 2 5 2 2" xfId="46350" xr:uid="{00000000-0005-0000-0000-00000FB50000}"/>
    <cellStyle name="Total 2 5 3" xfId="46351" xr:uid="{00000000-0005-0000-0000-000010B50000}"/>
    <cellStyle name="Total 2 6" xfId="46352" xr:uid="{00000000-0005-0000-0000-000011B50000}"/>
    <cellStyle name="Total 2 7" xfId="46353" xr:uid="{00000000-0005-0000-0000-000012B50000}"/>
    <cellStyle name="Total 2 8" xfId="46354" xr:uid="{00000000-0005-0000-0000-000013B50000}"/>
    <cellStyle name="Total 2 9" xfId="46355" xr:uid="{00000000-0005-0000-0000-000014B50000}"/>
    <cellStyle name="Total 20" xfId="46356" xr:uid="{00000000-0005-0000-0000-000015B50000}"/>
    <cellStyle name="Total 20 2" xfId="46357" xr:uid="{00000000-0005-0000-0000-000016B50000}"/>
    <cellStyle name="Total 20 2 2" xfId="46358" xr:uid="{00000000-0005-0000-0000-000017B50000}"/>
    <cellStyle name="Total 20 2 2 2" xfId="46359" xr:uid="{00000000-0005-0000-0000-000018B50000}"/>
    <cellStyle name="Total 20 2 3" xfId="46360" xr:uid="{00000000-0005-0000-0000-000019B50000}"/>
    <cellStyle name="Total 20 3" xfId="46361" xr:uid="{00000000-0005-0000-0000-00001AB50000}"/>
    <cellStyle name="Total 20 4" xfId="46362" xr:uid="{00000000-0005-0000-0000-00001BB50000}"/>
    <cellStyle name="Total 21" xfId="46363" xr:uid="{00000000-0005-0000-0000-00001CB50000}"/>
    <cellStyle name="Total 21 2" xfId="46364" xr:uid="{00000000-0005-0000-0000-00001DB50000}"/>
    <cellStyle name="Total 21 2 2" xfId="46365" xr:uid="{00000000-0005-0000-0000-00001EB50000}"/>
    <cellStyle name="Total 21 2 2 2" xfId="46366" xr:uid="{00000000-0005-0000-0000-00001FB50000}"/>
    <cellStyle name="Total 21 2 3" xfId="46367" xr:uid="{00000000-0005-0000-0000-000020B50000}"/>
    <cellStyle name="Total 21 3" xfId="46368" xr:uid="{00000000-0005-0000-0000-000021B50000}"/>
    <cellStyle name="Total 21 4" xfId="46369" xr:uid="{00000000-0005-0000-0000-000022B50000}"/>
    <cellStyle name="Total 22" xfId="46370" xr:uid="{00000000-0005-0000-0000-000023B50000}"/>
    <cellStyle name="Total 22 2" xfId="46371" xr:uid="{00000000-0005-0000-0000-000024B50000}"/>
    <cellStyle name="Total 22 2 2" xfId="46372" xr:uid="{00000000-0005-0000-0000-000025B50000}"/>
    <cellStyle name="Total 22 2 2 2" xfId="46373" xr:uid="{00000000-0005-0000-0000-000026B50000}"/>
    <cellStyle name="Total 22 2 3" xfId="46374" xr:uid="{00000000-0005-0000-0000-000027B50000}"/>
    <cellStyle name="Total 22 3" xfId="46375" xr:uid="{00000000-0005-0000-0000-000028B50000}"/>
    <cellStyle name="Total 22 4" xfId="46376" xr:uid="{00000000-0005-0000-0000-000029B50000}"/>
    <cellStyle name="Total 23" xfId="46377" xr:uid="{00000000-0005-0000-0000-00002AB50000}"/>
    <cellStyle name="Total 23 2" xfId="46378" xr:uid="{00000000-0005-0000-0000-00002BB50000}"/>
    <cellStyle name="Total 23 2 2" xfId="46379" xr:uid="{00000000-0005-0000-0000-00002CB50000}"/>
    <cellStyle name="Total 23 2 2 2" xfId="46380" xr:uid="{00000000-0005-0000-0000-00002DB50000}"/>
    <cellStyle name="Total 23 2 3" xfId="46381" xr:uid="{00000000-0005-0000-0000-00002EB50000}"/>
    <cellStyle name="Total 23 3" xfId="46382" xr:uid="{00000000-0005-0000-0000-00002FB50000}"/>
    <cellStyle name="Total 23 4" xfId="46383" xr:uid="{00000000-0005-0000-0000-000030B50000}"/>
    <cellStyle name="Total 24" xfId="46384" xr:uid="{00000000-0005-0000-0000-000031B50000}"/>
    <cellStyle name="Total 24 2" xfId="46385" xr:uid="{00000000-0005-0000-0000-000032B50000}"/>
    <cellStyle name="Total 24 2 2" xfId="46386" xr:uid="{00000000-0005-0000-0000-000033B50000}"/>
    <cellStyle name="Total 24 2 2 2" xfId="46387" xr:uid="{00000000-0005-0000-0000-000034B50000}"/>
    <cellStyle name="Total 24 2 3" xfId="46388" xr:uid="{00000000-0005-0000-0000-000035B50000}"/>
    <cellStyle name="Total 24 3" xfId="46389" xr:uid="{00000000-0005-0000-0000-000036B50000}"/>
    <cellStyle name="Total 24 4" xfId="46390" xr:uid="{00000000-0005-0000-0000-000037B50000}"/>
    <cellStyle name="Total 25" xfId="46391" xr:uid="{00000000-0005-0000-0000-000038B50000}"/>
    <cellStyle name="Total 25 2" xfId="46392" xr:uid="{00000000-0005-0000-0000-000039B50000}"/>
    <cellStyle name="Total 25 2 2" xfId="46393" xr:uid="{00000000-0005-0000-0000-00003AB50000}"/>
    <cellStyle name="Total 25 2 2 2" xfId="46394" xr:uid="{00000000-0005-0000-0000-00003BB50000}"/>
    <cellStyle name="Total 25 2 3" xfId="46395" xr:uid="{00000000-0005-0000-0000-00003CB50000}"/>
    <cellStyle name="Total 25 3" xfId="46396" xr:uid="{00000000-0005-0000-0000-00003DB50000}"/>
    <cellStyle name="Total 25 4" xfId="46397" xr:uid="{00000000-0005-0000-0000-00003EB50000}"/>
    <cellStyle name="Total 26" xfId="46398" xr:uid="{00000000-0005-0000-0000-00003FB50000}"/>
    <cellStyle name="Total 26 2" xfId="46399" xr:uid="{00000000-0005-0000-0000-000040B50000}"/>
    <cellStyle name="Total 26 2 2" xfId="46400" xr:uid="{00000000-0005-0000-0000-000041B50000}"/>
    <cellStyle name="Total 26 2 2 2" xfId="46401" xr:uid="{00000000-0005-0000-0000-000042B50000}"/>
    <cellStyle name="Total 26 2 3" xfId="46402" xr:uid="{00000000-0005-0000-0000-000043B50000}"/>
    <cellStyle name="Total 26 3" xfId="46403" xr:uid="{00000000-0005-0000-0000-000044B50000}"/>
    <cellStyle name="Total 26 4" xfId="46404" xr:uid="{00000000-0005-0000-0000-000045B50000}"/>
    <cellStyle name="Total 27" xfId="46405" xr:uid="{00000000-0005-0000-0000-000046B50000}"/>
    <cellStyle name="Total 27 2" xfId="46406" xr:uid="{00000000-0005-0000-0000-000047B50000}"/>
    <cellStyle name="Total 27 2 2" xfId="46407" xr:uid="{00000000-0005-0000-0000-000048B50000}"/>
    <cellStyle name="Total 27 2 2 2" xfId="46408" xr:uid="{00000000-0005-0000-0000-000049B50000}"/>
    <cellStyle name="Total 27 2 3" xfId="46409" xr:uid="{00000000-0005-0000-0000-00004AB50000}"/>
    <cellStyle name="Total 27 3" xfId="46410" xr:uid="{00000000-0005-0000-0000-00004BB50000}"/>
    <cellStyle name="Total 27 4" xfId="46411" xr:uid="{00000000-0005-0000-0000-00004CB50000}"/>
    <cellStyle name="Total 28" xfId="46412" xr:uid="{00000000-0005-0000-0000-00004DB50000}"/>
    <cellStyle name="Total 28 2" xfId="46413" xr:uid="{00000000-0005-0000-0000-00004EB50000}"/>
    <cellStyle name="Total 28 2 2" xfId="46414" xr:uid="{00000000-0005-0000-0000-00004FB50000}"/>
    <cellStyle name="Total 28 2 2 2" xfId="46415" xr:uid="{00000000-0005-0000-0000-000050B50000}"/>
    <cellStyle name="Total 28 2 3" xfId="46416" xr:uid="{00000000-0005-0000-0000-000051B50000}"/>
    <cellStyle name="Total 28 3" xfId="46417" xr:uid="{00000000-0005-0000-0000-000052B50000}"/>
    <cellStyle name="Total 28 4" xfId="46418" xr:uid="{00000000-0005-0000-0000-000053B50000}"/>
    <cellStyle name="Total 29" xfId="46419" xr:uid="{00000000-0005-0000-0000-000054B50000}"/>
    <cellStyle name="Total 29 2" xfId="46420" xr:uid="{00000000-0005-0000-0000-000055B50000}"/>
    <cellStyle name="Total 29 2 2" xfId="46421" xr:uid="{00000000-0005-0000-0000-000056B50000}"/>
    <cellStyle name="Total 29 2 2 2" xfId="46422" xr:uid="{00000000-0005-0000-0000-000057B50000}"/>
    <cellStyle name="Total 29 2 3" xfId="46423" xr:uid="{00000000-0005-0000-0000-000058B50000}"/>
    <cellStyle name="Total 29 3" xfId="46424" xr:uid="{00000000-0005-0000-0000-000059B50000}"/>
    <cellStyle name="Total 29 4" xfId="46425" xr:uid="{00000000-0005-0000-0000-00005AB50000}"/>
    <cellStyle name="Total 3" xfId="46426" xr:uid="{00000000-0005-0000-0000-00005BB50000}"/>
    <cellStyle name="Total 3 2" xfId="46427" xr:uid="{00000000-0005-0000-0000-00005CB50000}"/>
    <cellStyle name="Total 3 2 2" xfId="46428" xr:uid="{00000000-0005-0000-0000-00005DB50000}"/>
    <cellStyle name="Total 3 2 2 2" xfId="46429" xr:uid="{00000000-0005-0000-0000-00005EB50000}"/>
    <cellStyle name="Total 3 2 3" xfId="46430" xr:uid="{00000000-0005-0000-0000-00005FB50000}"/>
    <cellStyle name="Total 3 3" xfId="46431" xr:uid="{00000000-0005-0000-0000-000060B50000}"/>
    <cellStyle name="Total 3 4" xfId="46432" xr:uid="{00000000-0005-0000-0000-000061B50000}"/>
    <cellStyle name="Total 3 5" xfId="46433" xr:uid="{00000000-0005-0000-0000-000062B50000}"/>
    <cellStyle name="Total 30" xfId="46434" xr:uid="{00000000-0005-0000-0000-000063B50000}"/>
    <cellStyle name="Total 30 2" xfId="46435" xr:uid="{00000000-0005-0000-0000-000064B50000}"/>
    <cellStyle name="Total 30 2 2" xfId="46436" xr:uid="{00000000-0005-0000-0000-000065B50000}"/>
    <cellStyle name="Total 30 2 2 2" xfId="46437" xr:uid="{00000000-0005-0000-0000-000066B50000}"/>
    <cellStyle name="Total 30 2 3" xfId="46438" xr:uid="{00000000-0005-0000-0000-000067B50000}"/>
    <cellStyle name="Total 30 3" xfId="46439" xr:uid="{00000000-0005-0000-0000-000068B50000}"/>
    <cellStyle name="Total 30 4" xfId="46440" xr:uid="{00000000-0005-0000-0000-000069B50000}"/>
    <cellStyle name="Total 31" xfId="46441" xr:uid="{00000000-0005-0000-0000-00006AB50000}"/>
    <cellStyle name="Total 31 2" xfId="46442" xr:uid="{00000000-0005-0000-0000-00006BB50000}"/>
    <cellStyle name="Total 31 2 2" xfId="46443" xr:uid="{00000000-0005-0000-0000-00006CB50000}"/>
    <cellStyle name="Total 31 2 2 2" xfId="46444" xr:uid="{00000000-0005-0000-0000-00006DB50000}"/>
    <cellStyle name="Total 31 2 3" xfId="46445" xr:uid="{00000000-0005-0000-0000-00006EB50000}"/>
    <cellStyle name="Total 31 3" xfId="46446" xr:uid="{00000000-0005-0000-0000-00006FB50000}"/>
    <cellStyle name="Total 31 4" xfId="46447" xr:uid="{00000000-0005-0000-0000-000070B50000}"/>
    <cellStyle name="Total 32" xfId="46448" xr:uid="{00000000-0005-0000-0000-000071B50000}"/>
    <cellStyle name="Total 32 2" xfId="46449" xr:uid="{00000000-0005-0000-0000-000072B50000}"/>
    <cellStyle name="Total 32 2 2" xfId="46450" xr:uid="{00000000-0005-0000-0000-000073B50000}"/>
    <cellStyle name="Total 32 2 2 2" xfId="46451" xr:uid="{00000000-0005-0000-0000-000074B50000}"/>
    <cellStyle name="Total 32 2 3" xfId="46452" xr:uid="{00000000-0005-0000-0000-000075B50000}"/>
    <cellStyle name="Total 32 3" xfId="46453" xr:uid="{00000000-0005-0000-0000-000076B50000}"/>
    <cellStyle name="Total 32 4" xfId="46454" xr:uid="{00000000-0005-0000-0000-000077B50000}"/>
    <cellStyle name="Total 33" xfId="46455" xr:uid="{00000000-0005-0000-0000-000078B50000}"/>
    <cellStyle name="Total 33 2" xfId="46456" xr:uid="{00000000-0005-0000-0000-000079B50000}"/>
    <cellStyle name="Total 33 2 2" xfId="46457" xr:uid="{00000000-0005-0000-0000-00007AB50000}"/>
    <cellStyle name="Total 33 2 2 2" xfId="46458" xr:uid="{00000000-0005-0000-0000-00007BB50000}"/>
    <cellStyle name="Total 33 2 3" xfId="46459" xr:uid="{00000000-0005-0000-0000-00007CB50000}"/>
    <cellStyle name="Total 33 3" xfId="46460" xr:uid="{00000000-0005-0000-0000-00007DB50000}"/>
    <cellStyle name="Total 33 4" xfId="46461" xr:uid="{00000000-0005-0000-0000-00007EB50000}"/>
    <cellStyle name="Total 34" xfId="46462" xr:uid="{00000000-0005-0000-0000-00007FB50000}"/>
    <cellStyle name="Total 34 2" xfId="46463" xr:uid="{00000000-0005-0000-0000-000080B50000}"/>
    <cellStyle name="Total 34 2 2" xfId="46464" xr:uid="{00000000-0005-0000-0000-000081B50000}"/>
    <cellStyle name="Total 34 2 2 2" xfId="46465" xr:uid="{00000000-0005-0000-0000-000082B50000}"/>
    <cellStyle name="Total 34 2 3" xfId="46466" xr:uid="{00000000-0005-0000-0000-000083B50000}"/>
    <cellStyle name="Total 34 3" xfId="46467" xr:uid="{00000000-0005-0000-0000-000084B50000}"/>
    <cellStyle name="Total 34 4" xfId="46468" xr:uid="{00000000-0005-0000-0000-000085B50000}"/>
    <cellStyle name="Total 35" xfId="46469" xr:uid="{00000000-0005-0000-0000-000086B50000}"/>
    <cellStyle name="Total 35 2" xfId="46470" xr:uid="{00000000-0005-0000-0000-000087B50000}"/>
    <cellStyle name="Total 35 2 2" xfId="46471" xr:uid="{00000000-0005-0000-0000-000088B50000}"/>
    <cellStyle name="Total 35 2 2 2" xfId="46472" xr:uid="{00000000-0005-0000-0000-000089B50000}"/>
    <cellStyle name="Total 35 2 3" xfId="46473" xr:uid="{00000000-0005-0000-0000-00008AB50000}"/>
    <cellStyle name="Total 35 3" xfId="46474" xr:uid="{00000000-0005-0000-0000-00008BB50000}"/>
    <cellStyle name="Total 35 4" xfId="46475" xr:uid="{00000000-0005-0000-0000-00008CB50000}"/>
    <cellStyle name="Total 36" xfId="46476" xr:uid="{00000000-0005-0000-0000-00008DB50000}"/>
    <cellStyle name="Total 36 2" xfId="46477" xr:uid="{00000000-0005-0000-0000-00008EB50000}"/>
    <cellStyle name="Total 36 2 2" xfId="46478" xr:uid="{00000000-0005-0000-0000-00008FB50000}"/>
    <cellStyle name="Total 36 2 2 2" xfId="46479" xr:uid="{00000000-0005-0000-0000-000090B50000}"/>
    <cellStyle name="Total 36 2 3" xfId="46480" xr:uid="{00000000-0005-0000-0000-000091B50000}"/>
    <cellStyle name="Total 36 3" xfId="46481" xr:uid="{00000000-0005-0000-0000-000092B50000}"/>
    <cellStyle name="Total 36 4" xfId="46482" xr:uid="{00000000-0005-0000-0000-000093B50000}"/>
    <cellStyle name="Total 37" xfId="46483" xr:uid="{00000000-0005-0000-0000-000094B50000}"/>
    <cellStyle name="Total 37 2" xfId="46484" xr:uid="{00000000-0005-0000-0000-000095B50000}"/>
    <cellStyle name="Total 37 2 2" xfId="46485" xr:uid="{00000000-0005-0000-0000-000096B50000}"/>
    <cellStyle name="Total 37 2 2 2" xfId="46486" xr:uid="{00000000-0005-0000-0000-000097B50000}"/>
    <cellStyle name="Total 37 2 3" xfId="46487" xr:uid="{00000000-0005-0000-0000-000098B50000}"/>
    <cellStyle name="Total 37 3" xfId="46488" xr:uid="{00000000-0005-0000-0000-000099B50000}"/>
    <cellStyle name="Total 37 4" xfId="46489" xr:uid="{00000000-0005-0000-0000-00009AB50000}"/>
    <cellStyle name="Total 38" xfId="46490" xr:uid="{00000000-0005-0000-0000-00009BB50000}"/>
    <cellStyle name="Total 38 2" xfId="46491" xr:uid="{00000000-0005-0000-0000-00009CB50000}"/>
    <cellStyle name="Total 38 2 2" xfId="46492" xr:uid="{00000000-0005-0000-0000-00009DB50000}"/>
    <cellStyle name="Total 38 2 2 2" xfId="46493" xr:uid="{00000000-0005-0000-0000-00009EB50000}"/>
    <cellStyle name="Total 38 2 3" xfId="46494" xr:uid="{00000000-0005-0000-0000-00009FB50000}"/>
    <cellStyle name="Total 38 3" xfId="46495" xr:uid="{00000000-0005-0000-0000-0000A0B50000}"/>
    <cellStyle name="Total 38 4" xfId="46496" xr:uid="{00000000-0005-0000-0000-0000A1B50000}"/>
    <cellStyle name="Total 39" xfId="46497" xr:uid="{00000000-0005-0000-0000-0000A2B50000}"/>
    <cellStyle name="Total 39 2" xfId="46498" xr:uid="{00000000-0005-0000-0000-0000A3B50000}"/>
    <cellStyle name="Total 39 2 2" xfId="46499" xr:uid="{00000000-0005-0000-0000-0000A4B50000}"/>
    <cellStyle name="Total 39 2 2 2" xfId="46500" xr:uid="{00000000-0005-0000-0000-0000A5B50000}"/>
    <cellStyle name="Total 39 2 3" xfId="46501" xr:uid="{00000000-0005-0000-0000-0000A6B50000}"/>
    <cellStyle name="Total 39 3" xfId="46502" xr:uid="{00000000-0005-0000-0000-0000A7B50000}"/>
    <cellStyle name="Total 39 4" xfId="46503" xr:uid="{00000000-0005-0000-0000-0000A8B50000}"/>
    <cellStyle name="Total 4" xfId="46504" xr:uid="{00000000-0005-0000-0000-0000A9B50000}"/>
    <cellStyle name="Total 4 2" xfId="46505" xr:uid="{00000000-0005-0000-0000-0000AAB50000}"/>
    <cellStyle name="Total 4 2 2" xfId="46506" xr:uid="{00000000-0005-0000-0000-0000ABB50000}"/>
    <cellStyle name="Total 4 2 2 2" xfId="46507" xr:uid="{00000000-0005-0000-0000-0000ACB50000}"/>
    <cellStyle name="Total 4 2 3" xfId="46508" xr:uid="{00000000-0005-0000-0000-0000ADB50000}"/>
    <cellStyle name="Total 4 3" xfId="46509" xr:uid="{00000000-0005-0000-0000-0000AEB50000}"/>
    <cellStyle name="Total 4 4" xfId="46510" xr:uid="{00000000-0005-0000-0000-0000AFB50000}"/>
    <cellStyle name="Total 40" xfId="46511" xr:uid="{00000000-0005-0000-0000-0000B0B50000}"/>
    <cellStyle name="Total 40 2" xfId="46512" xr:uid="{00000000-0005-0000-0000-0000B1B50000}"/>
    <cellStyle name="Total 40 2 2" xfId="46513" xr:uid="{00000000-0005-0000-0000-0000B2B50000}"/>
    <cellStyle name="Total 40 2 2 2" xfId="46514" xr:uid="{00000000-0005-0000-0000-0000B3B50000}"/>
    <cellStyle name="Total 40 2 3" xfId="46515" xr:uid="{00000000-0005-0000-0000-0000B4B50000}"/>
    <cellStyle name="Total 40 3" xfId="46516" xr:uid="{00000000-0005-0000-0000-0000B5B50000}"/>
    <cellStyle name="Total 40 4" xfId="46517" xr:uid="{00000000-0005-0000-0000-0000B6B50000}"/>
    <cellStyle name="Total 41" xfId="46518" xr:uid="{00000000-0005-0000-0000-0000B7B50000}"/>
    <cellStyle name="Total 41 2" xfId="46519" xr:uid="{00000000-0005-0000-0000-0000B8B50000}"/>
    <cellStyle name="Total 41 2 2" xfId="46520" xr:uid="{00000000-0005-0000-0000-0000B9B50000}"/>
    <cellStyle name="Total 41 2 2 2" xfId="46521" xr:uid="{00000000-0005-0000-0000-0000BAB50000}"/>
    <cellStyle name="Total 41 2 3" xfId="46522" xr:uid="{00000000-0005-0000-0000-0000BBB50000}"/>
    <cellStyle name="Total 41 3" xfId="46523" xr:uid="{00000000-0005-0000-0000-0000BCB50000}"/>
    <cellStyle name="Total 41 4" xfId="46524" xr:uid="{00000000-0005-0000-0000-0000BDB50000}"/>
    <cellStyle name="Total 42" xfId="46525" xr:uid="{00000000-0005-0000-0000-0000BEB50000}"/>
    <cellStyle name="Total 42 2" xfId="46526" xr:uid="{00000000-0005-0000-0000-0000BFB50000}"/>
    <cellStyle name="Total 42 2 2" xfId="46527" xr:uid="{00000000-0005-0000-0000-0000C0B50000}"/>
    <cellStyle name="Total 42 2 2 2" xfId="46528" xr:uid="{00000000-0005-0000-0000-0000C1B50000}"/>
    <cellStyle name="Total 42 2 3" xfId="46529" xr:uid="{00000000-0005-0000-0000-0000C2B50000}"/>
    <cellStyle name="Total 42 3" xfId="46530" xr:uid="{00000000-0005-0000-0000-0000C3B50000}"/>
    <cellStyle name="Total 42 4" xfId="46531" xr:uid="{00000000-0005-0000-0000-0000C4B50000}"/>
    <cellStyle name="Total 43" xfId="46532" xr:uid="{00000000-0005-0000-0000-0000C5B50000}"/>
    <cellStyle name="Total 43 2" xfId="46533" xr:uid="{00000000-0005-0000-0000-0000C6B50000}"/>
    <cellStyle name="Total 43 2 2" xfId="46534" xr:uid="{00000000-0005-0000-0000-0000C7B50000}"/>
    <cellStyle name="Total 43 2 2 2" xfId="46535" xr:uid="{00000000-0005-0000-0000-0000C8B50000}"/>
    <cellStyle name="Total 43 2 3" xfId="46536" xr:uid="{00000000-0005-0000-0000-0000C9B50000}"/>
    <cellStyle name="Total 43 3" xfId="46537" xr:uid="{00000000-0005-0000-0000-0000CAB50000}"/>
    <cellStyle name="Total 43 4" xfId="46538" xr:uid="{00000000-0005-0000-0000-0000CBB50000}"/>
    <cellStyle name="Total 44" xfId="46539" xr:uid="{00000000-0005-0000-0000-0000CCB50000}"/>
    <cellStyle name="Total 44 2" xfId="46540" xr:uid="{00000000-0005-0000-0000-0000CDB50000}"/>
    <cellStyle name="Total 44 2 2" xfId="46541" xr:uid="{00000000-0005-0000-0000-0000CEB50000}"/>
    <cellStyle name="Total 44 2 2 2" xfId="46542" xr:uid="{00000000-0005-0000-0000-0000CFB50000}"/>
    <cellStyle name="Total 44 2 3" xfId="46543" xr:uid="{00000000-0005-0000-0000-0000D0B50000}"/>
    <cellStyle name="Total 44 3" xfId="46544" xr:uid="{00000000-0005-0000-0000-0000D1B50000}"/>
    <cellStyle name="Total 44 4" xfId="46545" xr:uid="{00000000-0005-0000-0000-0000D2B50000}"/>
    <cellStyle name="Total 45" xfId="46546" xr:uid="{00000000-0005-0000-0000-0000D3B50000}"/>
    <cellStyle name="Total 45 2" xfId="46547" xr:uid="{00000000-0005-0000-0000-0000D4B50000}"/>
    <cellStyle name="Total 45 2 2" xfId="46548" xr:uid="{00000000-0005-0000-0000-0000D5B50000}"/>
    <cellStyle name="Total 45 2 2 2" xfId="46549" xr:uid="{00000000-0005-0000-0000-0000D6B50000}"/>
    <cellStyle name="Total 45 2 3" xfId="46550" xr:uid="{00000000-0005-0000-0000-0000D7B50000}"/>
    <cellStyle name="Total 45 3" xfId="46551" xr:uid="{00000000-0005-0000-0000-0000D8B50000}"/>
    <cellStyle name="Total 45 4" xfId="46552" xr:uid="{00000000-0005-0000-0000-0000D9B50000}"/>
    <cellStyle name="Total 45 5" xfId="46553" xr:uid="{00000000-0005-0000-0000-0000DAB50000}"/>
    <cellStyle name="Total 45 6" xfId="46554" xr:uid="{00000000-0005-0000-0000-0000DBB50000}"/>
    <cellStyle name="Total 46" xfId="46555" xr:uid="{00000000-0005-0000-0000-0000DCB50000}"/>
    <cellStyle name="Total 46 2" xfId="46556" xr:uid="{00000000-0005-0000-0000-0000DDB50000}"/>
    <cellStyle name="Total 46 2 2" xfId="46557" xr:uid="{00000000-0005-0000-0000-0000DEB50000}"/>
    <cellStyle name="Total 46 2 2 2" xfId="46558" xr:uid="{00000000-0005-0000-0000-0000DFB50000}"/>
    <cellStyle name="Total 46 2 3" xfId="46559" xr:uid="{00000000-0005-0000-0000-0000E0B50000}"/>
    <cellStyle name="Total 46 3" xfId="46560" xr:uid="{00000000-0005-0000-0000-0000E1B50000}"/>
    <cellStyle name="Total 46 4" xfId="46561" xr:uid="{00000000-0005-0000-0000-0000E2B50000}"/>
    <cellStyle name="Total 46 5" xfId="46562" xr:uid="{00000000-0005-0000-0000-0000E3B50000}"/>
    <cellStyle name="Total 46 6" xfId="46563" xr:uid="{00000000-0005-0000-0000-0000E4B50000}"/>
    <cellStyle name="Total 47" xfId="46564" xr:uid="{00000000-0005-0000-0000-0000E5B50000}"/>
    <cellStyle name="Total 47 2" xfId="46565" xr:uid="{00000000-0005-0000-0000-0000E6B50000}"/>
    <cellStyle name="Total 47 2 2" xfId="46566" xr:uid="{00000000-0005-0000-0000-0000E7B50000}"/>
    <cellStyle name="Total 47 2 2 2" xfId="46567" xr:uid="{00000000-0005-0000-0000-0000E8B50000}"/>
    <cellStyle name="Total 47 2 3" xfId="46568" xr:uid="{00000000-0005-0000-0000-0000E9B50000}"/>
    <cellStyle name="Total 47 3" xfId="46569" xr:uid="{00000000-0005-0000-0000-0000EAB50000}"/>
    <cellStyle name="Total 47 4" xfId="46570" xr:uid="{00000000-0005-0000-0000-0000EBB50000}"/>
    <cellStyle name="Total 47 5" xfId="46571" xr:uid="{00000000-0005-0000-0000-0000ECB50000}"/>
    <cellStyle name="Total 47 6" xfId="46572" xr:uid="{00000000-0005-0000-0000-0000EDB50000}"/>
    <cellStyle name="Total 48" xfId="46573" xr:uid="{00000000-0005-0000-0000-0000EEB50000}"/>
    <cellStyle name="Total 48 2" xfId="46574" xr:uid="{00000000-0005-0000-0000-0000EFB50000}"/>
    <cellStyle name="Total 48 2 2" xfId="46575" xr:uid="{00000000-0005-0000-0000-0000F0B50000}"/>
    <cellStyle name="Total 48 2 2 2" xfId="46576" xr:uid="{00000000-0005-0000-0000-0000F1B50000}"/>
    <cellStyle name="Total 48 2 3" xfId="46577" xr:uid="{00000000-0005-0000-0000-0000F2B50000}"/>
    <cellStyle name="Total 48 3" xfId="46578" xr:uid="{00000000-0005-0000-0000-0000F3B50000}"/>
    <cellStyle name="Total 48 4" xfId="46579" xr:uid="{00000000-0005-0000-0000-0000F4B50000}"/>
    <cellStyle name="Total 48 5" xfId="46580" xr:uid="{00000000-0005-0000-0000-0000F5B50000}"/>
    <cellStyle name="Total 48 6" xfId="46581" xr:uid="{00000000-0005-0000-0000-0000F6B50000}"/>
    <cellStyle name="Total 49" xfId="46582" xr:uid="{00000000-0005-0000-0000-0000F7B50000}"/>
    <cellStyle name="Total 49 2" xfId="46583" xr:uid="{00000000-0005-0000-0000-0000F8B50000}"/>
    <cellStyle name="Total 49 2 2" xfId="46584" xr:uid="{00000000-0005-0000-0000-0000F9B50000}"/>
    <cellStyle name="Total 49 2 2 2" xfId="46585" xr:uid="{00000000-0005-0000-0000-0000FAB50000}"/>
    <cellStyle name="Total 49 2 3" xfId="46586" xr:uid="{00000000-0005-0000-0000-0000FBB50000}"/>
    <cellStyle name="Total 49 3" xfId="46587" xr:uid="{00000000-0005-0000-0000-0000FCB50000}"/>
    <cellStyle name="Total 49 4" xfId="46588" xr:uid="{00000000-0005-0000-0000-0000FDB50000}"/>
    <cellStyle name="Total 49 5" xfId="46589" xr:uid="{00000000-0005-0000-0000-0000FEB50000}"/>
    <cellStyle name="Total 49 6" xfId="46590" xr:uid="{00000000-0005-0000-0000-0000FFB50000}"/>
    <cellStyle name="Total 5" xfId="46591" xr:uid="{00000000-0005-0000-0000-000000B60000}"/>
    <cellStyle name="Total 5 2" xfId="46592" xr:uid="{00000000-0005-0000-0000-000001B60000}"/>
    <cellStyle name="Total 5 2 2" xfId="46593" xr:uid="{00000000-0005-0000-0000-000002B60000}"/>
    <cellStyle name="Total 5 2 2 2" xfId="46594" xr:uid="{00000000-0005-0000-0000-000003B60000}"/>
    <cellStyle name="Total 5 2 3" xfId="46595" xr:uid="{00000000-0005-0000-0000-000004B60000}"/>
    <cellStyle name="Total 5 3" xfId="46596" xr:uid="{00000000-0005-0000-0000-000005B60000}"/>
    <cellStyle name="Total 5 4" xfId="46597" xr:uid="{00000000-0005-0000-0000-000006B60000}"/>
    <cellStyle name="Total 50" xfId="46598" xr:uid="{00000000-0005-0000-0000-000007B60000}"/>
    <cellStyle name="Total 51" xfId="46599" xr:uid="{00000000-0005-0000-0000-000008B60000}"/>
    <cellStyle name="Total 52" xfId="46600" xr:uid="{00000000-0005-0000-0000-000009B60000}"/>
    <cellStyle name="Total 53" xfId="46601" xr:uid="{00000000-0005-0000-0000-00000AB60000}"/>
    <cellStyle name="Total 54" xfId="46602" xr:uid="{00000000-0005-0000-0000-00000BB60000}"/>
    <cellStyle name="Total 55" xfId="46603" xr:uid="{00000000-0005-0000-0000-00000CB60000}"/>
    <cellStyle name="Total 56" xfId="46604" xr:uid="{00000000-0005-0000-0000-00000DB60000}"/>
    <cellStyle name="Total 57" xfId="46605" xr:uid="{00000000-0005-0000-0000-00000EB60000}"/>
    <cellStyle name="Total 58" xfId="46606" xr:uid="{00000000-0005-0000-0000-00000FB60000}"/>
    <cellStyle name="Total 59" xfId="46607" xr:uid="{00000000-0005-0000-0000-000010B60000}"/>
    <cellStyle name="Total 6" xfId="46608" xr:uid="{00000000-0005-0000-0000-000011B60000}"/>
    <cellStyle name="Total 6 2" xfId="46609" xr:uid="{00000000-0005-0000-0000-000012B60000}"/>
    <cellStyle name="Total 6 2 2" xfId="46610" xr:uid="{00000000-0005-0000-0000-000013B60000}"/>
    <cellStyle name="Total 6 2 2 2" xfId="46611" xr:uid="{00000000-0005-0000-0000-000014B60000}"/>
    <cellStyle name="Total 6 2 3" xfId="46612" xr:uid="{00000000-0005-0000-0000-000015B60000}"/>
    <cellStyle name="Total 6 3" xfId="46613" xr:uid="{00000000-0005-0000-0000-000016B60000}"/>
    <cellStyle name="Total 6 4" xfId="46614" xr:uid="{00000000-0005-0000-0000-000017B60000}"/>
    <cellStyle name="Total 60" xfId="46615" xr:uid="{00000000-0005-0000-0000-000018B60000}"/>
    <cellStyle name="Total 61" xfId="46616" xr:uid="{00000000-0005-0000-0000-000019B60000}"/>
    <cellStyle name="Total 62" xfId="46617" xr:uid="{00000000-0005-0000-0000-00001AB60000}"/>
    <cellStyle name="Total 63" xfId="46618" xr:uid="{00000000-0005-0000-0000-00001BB60000}"/>
    <cellStyle name="Total 64" xfId="46619" xr:uid="{00000000-0005-0000-0000-00001CB60000}"/>
    <cellStyle name="Total 65" xfId="46620" xr:uid="{00000000-0005-0000-0000-00001DB60000}"/>
    <cellStyle name="Total 66" xfId="46621" xr:uid="{00000000-0005-0000-0000-00001EB60000}"/>
    <cellStyle name="Total 67" xfId="46622" xr:uid="{00000000-0005-0000-0000-00001FB60000}"/>
    <cellStyle name="Total 68" xfId="46623" xr:uid="{00000000-0005-0000-0000-000020B60000}"/>
    <cellStyle name="Total 69" xfId="46624" xr:uid="{00000000-0005-0000-0000-000021B60000}"/>
    <cellStyle name="Total 7" xfId="46625" xr:uid="{00000000-0005-0000-0000-000022B60000}"/>
    <cellStyle name="Total 7 2" xfId="46626" xr:uid="{00000000-0005-0000-0000-000023B60000}"/>
    <cellStyle name="Total 7 2 2" xfId="46627" xr:uid="{00000000-0005-0000-0000-000024B60000}"/>
    <cellStyle name="Total 7 2 2 2" xfId="46628" xr:uid="{00000000-0005-0000-0000-000025B60000}"/>
    <cellStyle name="Total 7 2 3" xfId="46629" xr:uid="{00000000-0005-0000-0000-000026B60000}"/>
    <cellStyle name="Total 7 3" xfId="46630" xr:uid="{00000000-0005-0000-0000-000027B60000}"/>
    <cellStyle name="Total 7 4" xfId="46631" xr:uid="{00000000-0005-0000-0000-000028B60000}"/>
    <cellStyle name="Total 70" xfId="46632" xr:uid="{00000000-0005-0000-0000-000029B60000}"/>
    <cellStyle name="Total 71" xfId="46633" xr:uid="{00000000-0005-0000-0000-00002AB60000}"/>
    <cellStyle name="Total 72" xfId="46634" xr:uid="{00000000-0005-0000-0000-00002BB60000}"/>
    <cellStyle name="Total 73" xfId="46635" xr:uid="{00000000-0005-0000-0000-00002CB60000}"/>
    <cellStyle name="Total 74" xfId="46636" xr:uid="{00000000-0005-0000-0000-00002DB60000}"/>
    <cellStyle name="Total 75" xfId="46637" xr:uid="{00000000-0005-0000-0000-00002EB60000}"/>
    <cellStyle name="Total 76" xfId="46638" xr:uid="{00000000-0005-0000-0000-00002FB60000}"/>
    <cellStyle name="Total 77" xfId="46639" xr:uid="{00000000-0005-0000-0000-000030B60000}"/>
    <cellStyle name="Total 78" xfId="46640" xr:uid="{00000000-0005-0000-0000-000031B60000}"/>
    <cellStyle name="Total 79" xfId="46641" xr:uid="{00000000-0005-0000-0000-000032B60000}"/>
    <cellStyle name="Total 8" xfId="46642" xr:uid="{00000000-0005-0000-0000-000033B60000}"/>
    <cellStyle name="Total 8 2" xfId="46643" xr:uid="{00000000-0005-0000-0000-000034B60000}"/>
    <cellStyle name="Total 8 2 2" xfId="46644" xr:uid="{00000000-0005-0000-0000-000035B60000}"/>
    <cellStyle name="Total 8 2 2 2" xfId="46645" xr:uid="{00000000-0005-0000-0000-000036B60000}"/>
    <cellStyle name="Total 8 2 3" xfId="46646" xr:uid="{00000000-0005-0000-0000-000037B60000}"/>
    <cellStyle name="Total 8 3" xfId="46647" xr:uid="{00000000-0005-0000-0000-000038B60000}"/>
    <cellStyle name="Total 8 4" xfId="46648" xr:uid="{00000000-0005-0000-0000-000039B60000}"/>
    <cellStyle name="Total 80" xfId="46649" xr:uid="{00000000-0005-0000-0000-00003AB60000}"/>
    <cellStyle name="Total 81" xfId="46650" xr:uid="{00000000-0005-0000-0000-00003BB60000}"/>
    <cellStyle name="Total 82" xfId="46651" xr:uid="{00000000-0005-0000-0000-00003CB60000}"/>
    <cellStyle name="Total 83" xfId="46652" xr:uid="{00000000-0005-0000-0000-00003DB60000}"/>
    <cellStyle name="Total 84" xfId="46653" xr:uid="{00000000-0005-0000-0000-00003EB60000}"/>
    <cellStyle name="Total 85" xfId="46654" xr:uid="{00000000-0005-0000-0000-00003FB60000}"/>
    <cellStyle name="Total 86" xfId="46655" xr:uid="{00000000-0005-0000-0000-000040B60000}"/>
    <cellStyle name="Total 87" xfId="46656" xr:uid="{00000000-0005-0000-0000-000041B60000}"/>
    <cellStyle name="Total 88" xfId="46657" xr:uid="{00000000-0005-0000-0000-000042B60000}"/>
    <cellStyle name="Total 89" xfId="46658" xr:uid="{00000000-0005-0000-0000-000043B60000}"/>
    <cellStyle name="Total 9" xfId="46659" xr:uid="{00000000-0005-0000-0000-000044B60000}"/>
    <cellStyle name="Total 9 2" xfId="46660" xr:uid="{00000000-0005-0000-0000-000045B60000}"/>
    <cellStyle name="Total 9 2 2" xfId="46661" xr:uid="{00000000-0005-0000-0000-000046B60000}"/>
    <cellStyle name="Total 9 2 2 2" xfId="46662" xr:uid="{00000000-0005-0000-0000-000047B60000}"/>
    <cellStyle name="Total 9 2 3" xfId="46663" xr:uid="{00000000-0005-0000-0000-000048B60000}"/>
    <cellStyle name="Total 9 3" xfId="46664" xr:uid="{00000000-0005-0000-0000-000049B60000}"/>
    <cellStyle name="Total 9 4" xfId="46665" xr:uid="{00000000-0005-0000-0000-00004AB60000}"/>
    <cellStyle name="Total 90" xfId="46666" xr:uid="{00000000-0005-0000-0000-00004BB60000}"/>
    <cellStyle name="Total 91" xfId="46667" xr:uid="{00000000-0005-0000-0000-00004CB60000}"/>
    <cellStyle name="Total 92" xfId="46668" xr:uid="{00000000-0005-0000-0000-00004DB60000}"/>
    <cellStyle name="Total 93" xfId="46669" xr:uid="{00000000-0005-0000-0000-00004EB60000}"/>
    <cellStyle name="Total 94" xfId="46670" xr:uid="{00000000-0005-0000-0000-00004FB60000}"/>
    <cellStyle name="Total 95" xfId="46671" xr:uid="{00000000-0005-0000-0000-000050B60000}"/>
    <cellStyle name="Total 96" xfId="46672" xr:uid="{00000000-0005-0000-0000-000051B60000}"/>
    <cellStyle name="Total 97" xfId="46673" xr:uid="{00000000-0005-0000-0000-000052B60000}"/>
    <cellStyle name="Total 98" xfId="46674" xr:uid="{00000000-0005-0000-0000-000053B60000}"/>
    <cellStyle name="Total 99" xfId="46675" xr:uid="{00000000-0005-0000-0000-000054B60000}"/>
    <cellStyle name="Warning Text 10" xfId="46676" xr:uid="{00000000-0005-0000-0000-000055B60000}"/>
    <cellStyle name="Warning Text 11" xfId="46677" xr:uid="{00000000-0005-0000-0000-000056B60000}"/>
    <cellStyle name="Warning Text 12" xfId="46678" xr:uid="{00000000-0005-0000-0000-000057B60000}"/>
    <cellStyle name="Warning Text 13" xfId="46679" xr:uid="{00000000-0005-0000-0000-000058B60000}"/>
    <cellStyle name="Warning Text 14" xfId="46680" xr:uid="{00000000-0005-0000-0000-000059B60000}"/>
    <cellStyle name="Warning Text 15" xfId="46681" xr:uid="{00000000-0005-0000-0000-00005AB60000}"/>
    <cellStyle name="Warning Text 16" xfId="46682" xr:uid="{00000000-0005-0000-0000-00005BB60000}"/>
    <cellStyle name="Warning Text 17" xfId="46683" xr:uid="{00000000-0005-0000-0000-00005CB60000}"/>
    <cellStyle name="Warning Text 18" xfId="46684" xr:uid="{00000000-0005-0000-0000-00005DB60000}"/>
    <cellStyle name="Warning Text 19" xfId="46685" xr:uid="{00000000-0005-0000-0000-00005EB60000}"/>
    <cellStyle name="Warning Text 2" xfId="46686" xr:uid="{00000000-0005-0000-0000-00005FB60000}"/>
    <cellStyle name="Warning Text 2 2" xfId="46687" xr:uid="{00000000-0005-0000-0000-000060B60000}"/>
    <cellStyle name="Warning Text 2 2 2" xfId="46688" xr:uid="{00000000-0005-0000-0000-000061B60000}"/>
    <cellStyle name="Warning Text 2 2 2 2" xfId="46689" xr:uid="{00000000-0005-0000-0000-000062B60000}"/>
    <cellStyle name="Warning Text 2 2 2 2 2" xfId="46690" xr:uid="{00000000-0005-0000-0000-000063B60000}"/>
    <cellStyle name="Warning Text 2 2 3" xfId="46691" xr:uid="{00000000-0005-0000-0000-000064B60000}"/>
    <cellStyle name="Warning Text 2 3" xfId="46692" xr:uid="{00000000-0005-0000-0000-000065B60000}"/>
    <cellStyle name="Warning Text 2 3 2" xfId="46693" xr:uid="{00000000-0005-0000-0000-000066B60000}"/>
    <cellStyle name="Warning Text 2 3 2 2" xfId="46694" xr:uid="{00000000-0005-0000-0000-000067B60000}"/>
    <cellStyle name="Warning Text 2 3 2 2 2" xfId="46695" xr:uid="{00000000-0005-0000-0000-000068B60000}"/>
    <cellStyle name="Warning Text 2 3 3" xfId="46696" xr:uid="{00000000-0005-0000-0000-000069B60000}"/>
    <cellStyle name="Warning Text 2 4" xfId="46697" xr:uid="{00000000-0005-0000-0000-00006AB60000}"/>
    <cellStyle name="Warning Text 2 4 2" xfId="46698" xr:uid="{00000000-0005-0000-0000-00006BB60000}"/>
    <cellStyle name="Warning Text 2 4 2 2" xfId="46699" xr:uid="{00000000-0005-0000-0000-00006CB60000}"/>
    <cellStyle name="Warning Text 2 4 2 2 2" xfId="46700" xr:uid="{00000000-0005-0000-0000-00006DB60000}"/>
    <cellStyle name="Warning Text 2 4 3" xfId="46701" xr:uid="{00000000-0005-0000-0000-00006EB60000}"/>
    <cellStyle name="Warning Text 2 5" xfId="46702" xr:uid="{00000000-0005-0000-0000-00006FB60000}"/>
    <cellStyle name="Warning Text 2 5 2" xfId="46703" xr:uid="{00000000-0005-0000-0000-000070B60000}"/>
    <cellStyle name="Warning Text 2 5 2 2" xfId="46704" xr:uid="{00000000-0005-0000-0000-000071B60000}"/>
    <cellStyle name="Warning Text 2 6" xfId="46705" xr:uid="{00000000-0005-0000-0000-000072B60000}"/>
    <cellStyle name="Warning Text 2 7" xfId="46706" xr:uid="{00000000-0005-0000-0000-000073B60000}"/>
    <cellStyle name="Warning Text 2 8" xfId="46707" xr:uid="{00000000-0005-0000-0000-000074B60000}"/>
    <cellStyle name="Warning Text 20" xfId="46708" xr:uid="{00000000-0005-0000-0000-000075B60000}"/>
    <cellStyle name="Warning Text 21" xfId="46709" xr:uid="{00000000-0005-0000-0000-000076B60000}"/>
    <cellStyle name="Warning Text 22" xfId="46710" xr:uid="{00000000-0005-0000-0000-000077B60000}"/>
    <cellStyle name="Warning Text 23" xfId="46711" xr:uid="{00000000-0005-0000-0000-000078B60000}"/>
    <cellStyle name="Warning Text 24" xfId="46712" xr:uid="{00000000-0005-0000-0000-000079B60000}"/>
    <cellStyle name="Warning Text 25" xfId="46713" xr:uid="{00000000-0005-0000-0000-00007AB60000}"/>
    <cellStyle name="Warning Text 26" xfId="46714" xr:uid="{00000000-0005-0000-0000-00007BB60000}"/>
    <cellStyle name="Warning Text 27" xfId="46715" xr:uid="{00000000-0005-0000-0000-00007CB60000}"/>
    <cellStyle name="Warning Text 28" xfId="46716" xr:uid="{00000000-0005-0000-0000-00007DB60000}"/>
    <cellStyle name="Warning Text 29" xfId="46717" xr:uid="{00000000-0005-0000-0000-00007EB60000}"/>
    <cellStyle name="Warning Text 3" xfId="46718" xr:uid="{00000000-0005-0000-0000-00007FB60000}"/>
    <cellStyle name="Warning Text 3 2" xfId="46719" xr:uid="{00000000-0005-0000-0000-000080B60000}"/>
    <cellStyle name="Warning Text 3 2 2" xfId="46720" xr:uid="{00000000-0005-0000-0000-000081B60000}"/>
    <cellStyle name="Warning Text 3 2 2 2" xfId="46721" xr:uid="{00000000-0005-0000-0000-000082B60000}"/>
    <cellStyle name="Warning Text 3 2 3" xfId="46722" xr:uid="{00000000-0005-0000-0000-000083B60000}"/>
    <cellStyle name="Warning Text 3 3" xfId="46723" xr:uid="{00000000-0005-0000-0000-000084B60000}"/>
    <cellStyle name="Warning Text 3 4" xfId="46724" xr:uid="{00000000-0005-0000-0000-000085B60000}"/>
    <cellStyle name="Warning Text 3 5" xfId="46725" xr:uid="{00000000-0005-0000-0000-000086B60000}"/>
    <cellStyle name="Warning Text 3 6" xfId="46726" xr:uid="{00000000-0005-0000-0000-000087B60000}"/>
    <cellStyle name="Warning Text 30" xfId="46727" xr:uid="{00000000-0005-0000-0000-000088B60000}"/>
    <cellStyle name="Warning Text 31" xfId="46728" xr:uid="{00000000-0005-0000-0000-000089B60000}"/>
    <cellStyle name="Warning Text 32" xfId="46729" xr:uid="{00000000-0005-0000-0000-00008AB60000}"/>
    <cellStyle name="Warning Text 33" xfId="46730" xr:uid="{00000000-0005-0000-0000-00008BB60000}"/>
    <cellStyle name="Warning Text 34" xfId="46731" xr:uid="{00000000-0005-0000-0000-00008CB60000}"/>
    <cellStyle name="Warning Text 35" xfId="46732" xr:uid="{00000000-0005-0000-0000-00008DB60000}"/>
    <cellStyle name="Warning Text 36" xfId="46733" xr:uid="{00000000-0005-0000-0000-00008EB60000}"/>
    <cellStyle name="Warning Text 37" xfId="46734" xr:uid="{00000000-0005-0000-0000-00008FB60000}"/>
    <cellStyle name="Warning Text 38" xfId="46735" xr:uid="{00000000-0005-0000-0000-000090B60000}"/>
    <cellStyle name="Warning Text 39" xfId="46736" xr:uid="{00000000-0005-0000-0000-000091B60000}"/>
    <cellStyle name="Warning Text 4" xfId="46737" xr:uid="{00000000-0005-0000-0000-000092B60000}"/>
    <cellStyle name="Warning Text 4 2" xfId="46738" xr:uid="{00000000-0005-0000-0000-000093B60000}"/>
    <cellStyle name="Warning Text 4 2 2" xfId="46739" xr:uid="{00000000-0005-0000-0000-000094B60000}"/>
    <cellStyle name="Warning Text 4 2 2 2" xfId="46740" xr:uid="{00000000-0005-0000-0000-000095B60000}"/>
    <cellStyle name="Warning Text 4 2 3" xfId="46741" xr:uid="{00000000-0005-0000-0000-000096B60000}"/>
    <cellStyle name="Warning Text 4 3" xfId="46742" xr:uid="{00000000-0005-0000-0000-000097B60000}"/>
    <cellStyle name="Warning Text 4 4" xfId="46743" xr:uid="{00000000-0005-0000-0000-000098B60000}"/>
    <cellStyle name="Warning Text 4 5" xfId="46744" xr:uid="{00000000-0005-0000-0000-000099B60000}"/>
    <cellStyle name="Warning Text 4 6" xfId="46745" xr:uid="{00000000-0005-0000-0000-00009AB60000}"/>
    <cellStyle name="Warning Text 40" xfId="46746" xr:uid="{00000000-0005-0000-0000-00009BB60000}"/>
    <cellStyle name="Warning Text 41" xfId="46747" xr:uid="{00000000-0005-0000-0000-00009CB60000}"/>
    <cellStyle name="Warning Text 42" xfId="46748" xr:uid="{00000000-0005-0000-0000-00009DB60000}"/>
    <cellStyle name="Warning Text 43" xfId="46749" xr:uid="{00000000-0005-0000-0000-00009EB60000}"/>
    <cellStyle name="Warning Text 44" xfId="46750" xr:uid="{00000000-0005-0000-0000-00009FB60000}"/>
    <cellStyle name="Warning Text 45" xfId="46751" xr:uid="{00000000-0005-0000-0000-0000A0B60000}"/>
    <cellStyle name="Warning Text 46" xfId="46752" xr:uid="{00000000-0005-0000-0000-0000A1B60000}"/>
    <cellStyle name="Warning Text 47" xfId="46753" xr:uid="{00000000-0005-0000-0000-0000A2B60000}"/>
    <cellStyle name="Warning Text 48" xfId="46754" xr:uid="{00000000-0005-0000-0000-0000A3B60000}"/>
    <cellStyle name="Warning Text 49" xfId="46755" xr:uid="{00000000-0005-0000-0000-0000A4B60000}"/>
    <cellStyle name="Warning Text 5" xfId="46756" xr:uid="{00000000-0005-0000-0000-0000A5B60000}"/>
    <cellStyle name="Warning Text 50" xfId="46757" xr:uid="{00000000-0005-0000-0000-0000A6B60000}"/>
    <cellStyle name="Warning Text 51" xfId="46758" xr:uid="{00000000-0005-0000-0000-0000A7B60000}"/>
    <cellStyle name="Warning Text 52" xfId="46759" xr:uid="{00000000-0005-0000-0000-0000A8B60000}"/>
    <cellStyle name="Warning Text 53" xfId="46760" xr:uid="{00000000-0005-0000-0000-0000A9B60000}"/>
    <cellStyle name="Warning Text 54" xfId="46761" xr:uid="{00000000-0005-0000-0000-0000AAB60000}"/>
    <cellStyle name="Warning Text 55" xfId="46762" xr:uid="{00000000-0005-0000-0000-0000ABB60000}"/>
    <cellStyle name="Warning Text 56" xfId="46763" xr:uid="{00000000-0005-0000-0000-0000ACB60000}"/>
    <cellStyle name="Warning Text 57" xfId="46764" xr:uid="{00000000-0005-0000-0000-0000ADB60000}"/>
    <cellStyle name="Warning Text 58" xfId="46765" xr:uid="{00000000-0005-0000-0000-0000AEB60000}"/>
    <cellStyle name="Warning Text 59" xfId="46766" xr:uid="{00000000-0005-0000-0000-0000AFB60000}"/>
    <cellStyle name="Warning Text 6" xfId="46767" xr:uid="{00000000-0005-0000-0000-0000B0B60000}"/>
    <cellStyle name="Warning Text 60" xfId="46768" xr:uid="{00000000-0005-0000-0000-0000B1B60000}"/>
    <cellStyle name="Warning Text 61" xfId="46769" xr:uid="{00000000-0005-0000-0000-0000B2B60000}"/>
    <cellStyle name="Warning Text 62" xfId="46770" xr:uid="{00000000-0005-0000-0000-0000B3B60000}"/>
    <cellStyle name="Warning Text 63" xfId="46771" xr:uid="{00000000-0005-0000-0000-0000B4B60000}"/>
    <cellStyle name="Warning Text 64" xfId="46772" xr:uid="{00000000-0005-0000-0000-0000B5B60000}"/>
    <cellStyle name="Warning Text 65" xfId="46773" xr:uid="{00000000-0005-0000-0000-0000B6B60000}"/>
    <cellStyle name="Warning Text 66" xfId="46774" xr:uid="{00000000-0005-0000-0000-0000B7B60000}"/>
    <cellStyle name="Warning Text 67" xfId="46775" xr:uid="{00000000-0005-0000-0000-0000B8B60000}"/>
    <cellStyle name="Warning Text 68" xfId="46776" xr:uid="{00000000-0005-0000-0000-0000B9B60000}"/>
    <cellStyle name="Warning Text 69" xfId="46777" xr:uid="{00000000-0005-0000-0000-0000BAB60000}"/>
    <cellStyle name="Warning Text 7" xfId="46778" xr:uid="{00000000-0005-0000-0000-0000BBB60000}"/>
    <cellStyle name="Warning Text 70" xfId="46779" xr:uid="{00000000-0005-0000-0000-0000BCB60000}"/>
    <cellStyle name="Warning Text 71" xfId="46780" xr:uid="{00000000-0005-0000-0000-0000BDB60000}"/>
    <cellStyle name="Warning Text 72" xfId="46781" xr:uid="{00000000-0005-0000-0000-0000BEB60000}"/>
    <cellStyle name="Warning Text 73" xfId="46782" xr:uid="{00000000-0005-0000-0000-0000BFB60000}"/>
    <cellStyle name="Warning Text 74" xfId="46783" xr:uid="{00000000-0005-0000-0000-0000C0B60000}"/>
    <cellStyle name="Warning Text 75" xfId="46784" xr:uid="{00000000-0005-0000-0000-0000C1B60000}"/>
    <cellStyle name="Warning Text 8" xfId="46785" xr:uid="{00000000-0005-0000-0000-0000C2B60000}"/>
    <cellStyle name="Warning Text 9" xfId="46786" xr:uid="{00000000-0005-0000-0000-0000C3B60000}"/>
  </cellStyles>
  <dxfs count="78">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
      <fill>
        <gradientFill>
          <stop position="0">
            <color theme="3" tint="0.59999389629810485"/>
          </stop>
          <stop position="0.5">
            <color theme="3" tint="0.79998168889431442"/>
          </stop>
          <stop position="1">
            <color theme="3" tint="0.59999389629810485"/>
          </stop>
        </gradientFill>
      </fill>
    </dxf>
    <dxf>
      <fill>
        <gradientFill>
          <stop position="0">
            <color theme="4" tint="0.59999389629810485"/>
          </stop>
          <stop position="0.5">
            <color theme="4" tint="0.79998168889431442"/>
          </stop>
          <stop position="1">
            <color theme="4" tint="0.59999389629810485"/>
          </stop>
        </gradientFill>
      </fill>
    </dxf>
  </dxfs>
  <tableStyles count="0" defaultTableStyle="TableStyleMedium2" defaultPivotStyle="PivotStyleLight16"/>
  <colors>
    <mruColors>
      <color rgb="FF3333FF"/>
      <color rgb="FF00FF00"/>
      <color rgb="FF00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Requesting Data...4061385928</v>
        <stp/>
        <stp>BDP|11691363594161046099</stp>
        <tr r="J19" s="30"/>
      </tp>
      <tp t="s">
        <v>#N/A Requesting Data...4262025746</v>
        <stp/>
        <stp>BDP|17137397047313764947</stp>
        <tr r="F19" s="30"/>
      </tp>
      <tp t="s">
        <v>#N/A Requesting Data...4153947854</v>
        <stp/>
        <stp>BDP|15536314418078264525</stp>
        <tr r="E40" s="34"/>
        <tr r="E40" s="34"/>
      </tp>
      <tp t="s">
        <v>#N/A Requesting Data...4278177561</v>
        <stp/>
        <stp>BDP|17727005963653394882</stp>
        <tr r="K28" s="30"/>
        <tr r="K28" s="30"/>
      </tp>
      <tp t="s">
        <v>#N/A Requesting Data...4257221820</v>
        <stp/>
        <stp>BDP|14012825259425505610</stp>
        <tr r="K6" s="30"/>
        <tr r="K6" s="30"/>
      </tp>
      <tp t="s">
        <v>#N/A Requesting Data...4143875022</v>
        <stp/>
        <stp>BDP|14173837808953145559</stp>
        <tr r="M25" s="30"/>
        <tr r="M25" s="30"/>
      </tp>
      <tp t="s">
        <v>#N/A N/A</v>
        <stp/>
        <stp>BDP|13718963514637750635</stp>
        <tr r="N15" s="30"/>
      </tp>
      <tp t="s">
        <v>#N/A Requesting Data...4081563655</v>
        <stp/>
        <stp>BDP|14368252586281963592</stp>
        <tr r="P5" s="30"/>
      </tp>
      <tp t="s">
        <v>#N/A Requesting Data...4281724459</v>
        <stp/>
        <stp>BDP|11651968266202166654</stp>
        <tr r="N24" s="30"/>
      </tp>
      <tp t="s">
        <v>#N/A Requesting Data...4130686403</v>
        <stp/>
        <stp>BDP|17341347765821656934</stp>
        <tr r="E33" s="30"/>
        <tr r="E33" s="30"/>
      </tp>
      <tp t="s">
        <v>#N/A N/A</v>
        <stp/>
        <stp>BDP|15266847576537255753</stp>
        <tr r="L15" s="30"/>
      </tp>
      <tp t="s">
        <v>#N/A Requesting Data...4184123411</v>
        <stp/>
        <stp>BDP|18397715124840277731</stp>
        <tr r="M22" s="30"/>
        <tr r="M22" s="30"/>
      </tp>
      <tp t="s">
        <v>#N/A Requesting Data...4239094896</v>
        <stp/>
        <stp>BDP|14060746633943248930</stp>
        <tr r="K25" s="30"/>
        <tr r="K25" s="30"/>
      </tp>
      <tp t="s">
        <v>#N/A N/A</v>
        <stp/>
        <stp>BDP|14247707014081767882</stp>
        <tr r="J26" s="30"/>
      </tp>
      <tp t="s">
        <v>#N/A Requesting Data...4260975626</v>
        <stp/>
        <stp>BDP|14895844554707690569</stp>
        <tr r="J29" s="30"/>
      </tp>
      <tp t="s">
        <v>#N/A N/A</v>
        <stp/>
        <stp>BDP|13351816291221978828</stp>
        <tr r="H17" s="30"/>
      </tp>
      <tp t="s">
        <v>#N/A N/A</v>
        <stp/>
        <stp>BDP|15597344098211166505</stp>
        <tr r="J24" s="30"/>
      </tp>
      <tp t="s">
        <v>#N/A N/A</v>
        <stp/>
        <stp>BDP|10809149375519693446</stp>
        <tr r="J32" s="30"/>
      </tp>
      <tp t="s">
        <v>#N/A Requesting Data...4165235437</v>
        <stp/>
        <stp>BDP|17213657248287736937</stp>
        <tr r="G21" s="30"/>
        <tr r="G21" s="30"/>
      </tp>
      <tp t="s">
        <v>#N/A Requesting Data...4272179650</v>
        <stp/>
        <stp>BDP|18211688766370314353</stp>
        <tr r="I37" s="34"/>
        <tr r="I37" s="34"/>
      </tp>
      <tp t="s">
        <v>#N/A Requesting Data...4254957967</v>
        <stp/>
        <stp>BDP|13916793569270090950</stp>
        <tr r="L14" s="30"/>
      </tp>
      <tp t="s">
        <v>#N/A Requesting Data...4125452614</v>
        <stp/>
        <stp>BDP|17742197830877427968</stp>
        <tr r="I9" s="30"/>
        <tr r="I9" s="30"/>
      </tp>
      <tp t="s">
        <v>#N/A Requesting Data...4241683244</v>
        <stp/>
        <stp>BDP|10919719710798532519</stp>
        <tr r="P32" s="30"/>
      </tp>
      <tp t="s">
        <v>#N/A Requesting Data...4245309749</v>
        <stp/>
        <stp>BDP|12029565463738823238</stp>
        <tr r="I23" s="30"/>
        <tr r="I23" s="30"/>
      </tp>
      <tp t="s">
        <v>#N/A Requesting Data...4191900216</v>
        <stp/>
        <stp>BDP|12762893129574065792</stp>
        <tr r="F25" s="30"/>
      </tp>
      <tp t="s">
        <v>#N/A Requesting Data...4294502023</v>
        <stp/>
        <stp>BDP|13996997770756796094</stp>
        <tr r="N23" s="30"/>
      </tp>
      <tp t="s">
        <v>#N/A Requesting Data...4235581811</v>
        <stp/>
        <stp>BDP|15996989633301590560</stp>
        <tr r="N14" s="30"/>
      </tp>
      <tp t="s">
        <v>#N/A N/A</v>
        <stp/>
        <stp>BDP|11206147267428669570</stp>
        <tr r="L23" s="30"/>
      </tp>
      <tp t="s">
        <v>#N/A Requesting Data...4273854979</v>
        <stp/>
        <stp>BDP|13541242957206317979</stp>
        <tr r="L22" s="30"/>
      </tp>
      <tp t="s">
        <v>#N/A Requesting Data...4267064275</v>
        <stp/>
        <stp>BDP|11212375489460907171</stp>
        <tr r="H32" s="30"/>
      </tp>
      <tp t="s">
        <v>#N/A Requesting Data...4286474585</v>
        <stp/>
        <stp>BDP|10338420597751066746</stp>
        <tr r="R9" s="30"/>
      </tp>
      <tp t="s">
        <v>#N/A Requesting Data...4230518231</v>
        <stp/>
        <stp>BDP|13396064357188559523</stp>
        <tr r="H34" s="30"/>
      </tp>
      <tp t="s">
        <v>#N/A Requesting Data...4138144217</v>
        <stp/>
        <stp>BDP|12821045219189778161</stp>
        <tr r="I26" s="30"/>
        <tr r="I26" s="30"/>
      </tp>
      <tp t="s">
        <v>#N/A Requesting Data...4143391470</v>
        <stp/>
        <stp>BDP|14566236586904124282</stp>
        <tr r="R26" s="30"/>
      </tp>
      <tp t="s">
        <v>#N/A Requesting Data...4261027361</v>
        <stp/>
        <stp>BDP|15641308897635352290</stp>
        <tr r="E31" s="30"/>
        <tr r="E31" s="30"/>
      </tp>
      <tp t="s">
        <v>#N/A Requesting Data...4136180981</v>
        <stp/>
        <stp>BDP|13055122395555854641</stp>
        <tr r="N20" s="30"/>
      </tp>
      <tp t="s">
        <v>#N/A N/A</v>
        <stp/>
        <stp>BDP|10750989564674242336</stp>
        <tr r="F9" s="30"/>
      </tp>
      <tp t="s">
        <v>#N/A Requesting Data...4264933577</v>
        <stp/>
        <stp>BDP|13603351489066951694</stp>
        <tr r="E59" s="34"/>
      </tp>
      <tp t="s">
        <v>#N/A Requesting Data...4292275498</v>
        <stp/>
        <stp>BDP|17036182620755545975</stp>
        <tr r="M9" s="30"/>
        <tr r="M9" s="30"/>
      </tp>
      <tp t="s">
        <v>#N/A Requesting Data...4271321939</v>
        <stp/>
        <stp>BDP|10271872658862626766</stp>
        <tr r="J22" s="30"/>
      </tp>
      <tp t="s">
        <v>#N/A Requesting Data...4251719429</v>
        <stp/>
        <stp>BDP|13113703387164200090</stp>
        <tr r="I14" s="30"/>
        <tr r="I14" s="30"/>
      </tp>
      <tp t="s">
        <v>#N/A Requesting Data...4236752236</v>
        <stp/>
        <stp>BDP|11935744741379361305</stp>
        <tr r="I17" s="30"/>
        <tr r="I17" s="30"/>
      </tp>
      <tp t="s">
        <v>#N/A Requesting Data...4173360001</v>
        <stp/>
        <stp>BDP|13939061997966925408</stp>
        <tr r="C17" s="30"/>
      </tp>
      <tp t="s">
        <v>#N/A Requesting Data...4292894433</v>
        <stp/>
        <stp>BDP|17094059111449414706</stp>
        <tr r="J25" s="30"/>
      </tp>
      <tp t="s">
        <v>#N/A Requesting Data...4218251840</v>
        <stp/>
        <stp>BDP|16721259554031020827</stp>
        <tr r="F24" s="30"/>
      </tp>
      <tp t="s">
        <v>#N/A Requesting Data...4249319513</v>
        <stp/>
        <stp>BDP|15398866916557533328</stp>
        <tr r="Q9" s="30"/>
      </tp>
      <tp t="s">
        <v>#N/A N/A</v>
        <stp/>
        <stp>BDP|17190552165889407513</stp>
        <tr r="J22" s="30"/>
      </tp>
      <tp t="s">
        <v>#N/A Requesting Data...4289162567</v>
        <stp/>
        <stp>BDP|17363964940872382001</stp>
        <tr r="H12" s="30"/>
      </tp>
      <tp t="s">
        <v>#N/A Requesting Data...4240016812</v>
        <stp/>
        <stp>BDP|10518154677539706692</stp>
        <tr r="F29" s="30"/>
      </tp>
      <tp t="s">
        <v>#N/A N/A</v>
        <stp/>
        <stp>BDP|15289288892821219639</stp>
        <tr r="L13" s="30"/>
      </tp>
      <tp t="s">
        <v>#N/A Requesting Data...4240547498</v>
        <stp/>
        <stp>BDP|14047874257800084085</stp>
        <tr r="O29" s="30"/>
      </tp>
      <tp t="s">
        <v>#N/A Requesting Data...4237767358</v>
        <stp/>
        <stp>BDP|18339684265758399976</stp>
        <tr r="R14" s="30"/>
      </tp>
      <tp t="s">
        <v>#N/A Requesting Data...4282772319</v>
        <stp/>
        <stp>BDP|12558044999702135067</stp>
        <tr r="G5" s="30"/>
        <tr r="G5" s="30"/>
      </tp>
      <tp t="s">
        <v>#N/A Requesting Data...4191991222</v>
        <stp/>
        <stp>BDP|13217761493662157688</stp>
        <tr r="E21" s="30"/>
        <tr r="E21" s="30"/>
      </tp>
      <tp t="s">
        <v>#N/A Requesting Data...4288290824</v>
        <stp/>
        <stp>BDP|12277863408600815370</stp>
        <tr r="M8" s="30"/>
      </tp>
      <tp t="s">
        <v>#N/A Requesting Data...4286540161</v>
        <stp/>
        <stp>BDP|13894337011129085190</stp>
        <tr r="F33" s="30"/>
      </tp>
      <tp t="s">
        <v>#N/A N/A</v>
        <stp/>
        <stp>BDP|18284822491255307578</stp>
        <tr r="F19" s="30"/>
      </tp>
      <tp t="s">
        <v>#N/A N/A</v>
        <stp/>
        <stp>BDP|14059434997345908599</stp>
        <tr r="F21" s="30"/>
      </tp>
      <tp t="s">
        <v>#N/A N/A</v>
        <stp/>
        <stp>BDP|16860891619824937251</stp>
        <tr r="H31" s="30"/>
      </tp>
      <tp t="s">
        <v>#N/A N/A</v>
        <stp/>
        <stp>BDP|12518959219852902161</stp>
        <tr r="H11" s="30"/>
      </tp>
      <tp t="s">
        <v>#N/A Requesting Data...4255166642</v>
        <stp/>
        <stp>BDP|18157382931370092637</stp>
        <tr r="R19" s="30"/>
      </tp>
      <tp t="s">
        <v>#N/A Requesting Data...4268524441</v>
        <stp/>
        <stp>BDP|17294416299677834392</stp>
        <tr r="D23" s="30"/>
      </tp>
      <tp t="s">
        <v>#N/A N/A</v>
        <stp/>
        <stp>BDP|11244534521909265190</stp>
        <tr r="F31" s="30"/>
      </tp>
      <tp t="s">
        <v>#N/A Requesting Data...4282626160</v>
        <stp/>
        <stp>BDP|18121829279548066170</stp>
        <tr r="R17" s="30"/>
      </tp>
      <tp t="s">
        <v>#N/A Requesting Data...4284718116</v>
        <stp/>
        <stp>BDP|11969817031671384578</stp>
        <tr r="O27" s="30"/>
      </tp>
      <tp t="s">
        <v>#N/A Requesting Data...4287847084</v>
        <stp/>
        <stp>BDP|12733452245128994414</stp>
        <tr r="I21" s="34"/>
        <tr r="I21" s="34"/>
      </tp>
      <tp t="s">
        <v>#N/A Requesting Data...4220163653</v>
        <stp/>
        <stp>BDP|18445121326131812477</stp>
        <tr r="G27" s="30"/>
        <tr r="G27" s="30"/>
      </tp>
      <tp t="s">
        <v>#N/A Requesting Data...4244466168</v>
        <stp/>
        <stp>BDP|17772958286709140157</stp>
        <tr r="Q18" s="30"/>
      </tp>
      <tp t="s">
        <v>#N/A Requesting Data...4234055794</v>
        <stp/>
        <stp>BDP|16538758892216252005</stp>
        <tr r="P15" s="30"/>
      </tp>
      <tp t="s">
        <v>#N/A N/A</v>
        <stp/>
        <stp>BDP|11631260993224141027</stp>
        <tr r="H12" s="30"/>
      </tp>
      <tp t="s">
        <v>#N/A Requesting Data...4265001545</v>
        <stp/>
        <stp>BDP|13753967375322098173</stp>
        <tr r="J6" s="30"/>
      </tp>
      <tp t="s">
        <v>#N/A Requesting Data...4244322860</v>
        <stp/>
        <stp>BDP|15333278563777189857</stp>
        <tr r="G8" s="30"/>
        <tr r="G8" s="30"/>
      </tp>
      <tp t="s">
        <v>#N/A N/A</v>
        <stp/>
        <stp>BDP|18353365240383312256</stp>
        <tr r="L22" s="30"/>
      </tp>
      <tp t="s">
        <v>#N/A Requesting Data...4253142284</v>
        <stp/>
        <stp>BDP|14090465413899524625</stp>
        <tr r="O31" s="30"/>
      </tp>
      <tp t="s">
        <v>#N/A Requesting Data...4253466809</v>
        <stp/>
        <stp>BDP|18440674044061737556</stp>
        <tr r="O32" s="30"/>
      </tp>
      <tp t="s">
        <v>#N/A Requesting Data...4286325314</v>
        <stp/>
        <stp>BDP|11253162920159370538</stp>
        <tr r="K26" s="30"/>
        <tr r="K26" s="30"/>
      </tp>
      <tp t="s">
        <v>#N/A Requesting Data...4274485186</v>
        <stp/>
        <stp>BDP|12757872006734690041</stp>
        <tr r="E13" s="30"/>
        <tr r="E13" s="30"/>
      </tp>
      <tp t="s">
        <v>#N/A Requesting Data...4285013328</v>
        <stp/>
        <stp>BDP|13328305021298745419</stp>
        <tr r="E34" s="30"/>
        <tr r="E34" s="30"/>
      </tp>
      <tp t="s">
        <v>#N/A Requesting Data...4279337074</v>
        <stp/>
        <stp>BDP|12273571191166192610</stp>
        <tr r="F11" s="30"/>
      </tp>
      <tp t="s">
        <v>#N/A Requesting Data...4272927940</v>
        <stp/>
        <stp>BDP|16327697393290620788</stp>
        <tr r="C16" s="30"/>
      </tp>
      <tp t="s">
        <v>#N/A Requesting Data...4293455333</v>
        <stp/>
        <stp>BDP|13840749496926495598</stp>
        <tr r="I23" s="34"/>
        <tr r="I23" s="34"/>
      </tp>
      <tp t="s">
        <v>#N/A N/A</v>
        <stp/>
        <stp>BDP|11516954461248485834</stp>
        <tr r="F11" s="30"/>
      </tp>
      <tp t="s">
        <v>#N/A N/A</v>
        <stp/>
        <stp>BDP|17446868752243020692</stp>
        <tr r="J12" s="30"/>
      </tp>
      <tp t="s">
        <v>#N/A Requesting Data...4269310946</v>
        <stp/>
        <stp>BDP|17040039163497625989</stp>
        <tr r="K15" s="30"/>
        <tr r="K15" s="30"/>
      </tp>
      <tp t="s">
        <v>#N/A Requesting Data...4290085125</v>
        <stp/>
        <stp>BDP|17693665395632332579</stp>
        <tr r="I20" s="30"/>
        <tr r="I20" s="30"/>
      </tp>
      <tp t="s">
        <v>#N/A Requesting Data...4282953548</v>
        <stp/>
        <stp>BDP|15154150796611696346</stp>
        <tr r="L33" s="30"/>
      </tp>
      <tp t="s">
        <v>#N/A Requesting Data...4267687860</v>
        <stp/>
        <stp>BDP|13127567607469977090</stp>
        <tr r="R29" s="30"/>
      </tp>
      <tp t="s">
        <v>#N/A Requesting Data...4290724935</v>
        <stp/>
        <stp>BDP|15713693523946851860</stp>
        <tr r="J20" s="30"/>
      </tp>
      <tp t="s">
        <v>#N/A Requesting Data...4290547127</v>
        <stp/>
        <stp>BDP|10329574760664214836</stp>
        <tr r="C31" s="30"/>
      </tp>
      <tp t="s">
        <v>#N/A Requesting Data...4292213333</v>
        <stp/>
        <stp>BDP|15235291444499929522</stp>
        <tr r="I24" s="34"/>
        <tr r="I24" s="34"/>
      </tp>
      <tp t="s">
        <v>#N/A Requesting Data...4281807948</v>
        <stp/>
        <stp>BDP|14512978133329296845</stp>
        <tr r="J30" s="30"/>
      </tp>
      <tp t="s">
        <v>#N/A Requesting Data...4284203530</v>
        <stp/>
        <stp>BDP|12549424490111251136</stp>
        <tr r="L17" s="30"/>
      </tp>
      <tp t="s">
        <v>#N/A N/A</v>
        <stp/>
        <stp>BDP|18126856593623972648</stp>
        <tr r="J5" s="30"/>
      </tp>
      <tp t="s">
        <v>#N/A Requesting Data...4288876917</v>
        <stp/>
        <stp>BDP|13641190786723081568</stp>
        <tr r="L16" s="30"/>
      </tp>
      <tp t="s">
        <v>#N/A Requesting Data...4291893700</v>
        <stp/>
        <stp>BDP|17224571666971213907</stp>
        <tr r="G26" s="30"/>
        <tr r="G26" s="30"/>
      </tp>
      <tp t="s">
        <v>#N/A Requesting Data...4290320953</v>
        <stp/>
        <stp>BDP|10560407176378910796</stp>
        <tr r="M23" s="30"/>
      </tp>
      <tp t="s">
        <v>#N/A Requesting Data...4290569478</v>
        <stp/>
        <stp>BDP|11412319810136388954</stp>
        <tr r="I5" s="30"/>
        <tr r="I5" s="30"/>
      </tp>
      <tp t="s">
        <v>#N/A N/A</v>
        <stp/>
        <stp>BDP|12301601784584440411</stp>
        <tr r="N22" s="30"/>
      </tp>
      <tp t="s">
        <v>#N/A N/A</v>
        <stp/>
        <stp>BDP|17689936216591451234</stp>
        <tr r="F34" s="30"/>
      </tp>
      <tp t="s">
        <v>#N/A Requesting Data...3052266210</v>
        <stp/>
        <stp>BDP|11495357720479776523</stp>
        <tr r="D21" s="30"/>
      </tp>
      <tp t="s">
        <v>#N/A Requesting Data...3493126412</v>
        <stp/>
        <stp>BDP|16560250752648468526</stp>
        <tr r="M13" s="30"/>
      </tp>
      <tp t="s">
        <v>#N/A Requesting Data...4150276130</v>
        <stp/>
        <stp>BDP|11764249744832891988</stp>
        <tr r="N29" s="30"/>
      </tp>
      <tp t="s">
        <v>#N/A Requesting Data...247173451</v>
        <stp/>
        <stp>BDP|18206839026256620876</stp>
        <tr r="L8" s="30"/>
      </tp>
      <tp t="s">
        <v>#N/A Requesting Data...4250826918</v>
        <stp/>
        <stp>BDP|13314227326997718991</stp>
        <tr r="G19" s="30"/>
        <tr r="G19" s="30"/>
      </tp>
      <tp t="s">
        <v>#N/A Requesting Data...1862545605</v>
        <stp/>
        <stp>BDP|18399806562349896218</stp>
        <tr r="L7" s="30"/>
      </tp>
      <tp t="s">
        <v>#N/A Requesting Data...1057273946</v>
        <stp/>
        <stp>BDP|16800845419821555388</stp>
        <tr r="G16" s="30"/>
        <tr r="G16" s="30"/>
      </tp>
      <tp t="s">
        <v>#N/A Requesting Data...1222959159</v>
        <stp/>
        <stp>BDP|10030056261123699898</stp>
        <tr r="E32" s="30"/>
        <tr r="E32" s="30"/>
      </tp>
      <tp t="s">
        <v>#N/A Requesting Data...3473254579</v>
        <stp/>
        <stp>BDP|18237462756740684492</stp>
        <tr r="E39" s="34"/>
        <tr r="E39" s="34"/>
      </tp>
      <tp t="s">
        <v>#N/A Requesting Data...1800556694</v>
        <stp/>
        <stp>BDP|16637005479709587567</stp>
        <tr r="H7" s="30"/>
      </tp>
      <tp t="s">
        <v>#N/A Requesting Data...2892241573</v>
        <stp/>
        <stp>BDP|12033482671999486515</stp>
        <tr r="D18" s="30"/>
      </tp>
      <tp t="s">
        <v>#N/A N/A</v>
        <stp/>
        <stp>BDP|15617900834243626185</stp>
        <tr r="J30" s="30"/>
      </tp>
      <tp t="s">
        <v>#N/A Requesting Data...3227014895</v>
        <stp/>
        <stp>BDP|13234590204722428940</stp>
        <tr r="E23" s="34"/>
        <tr r="E23" s="34"/>
      </tp>
      <tp t="s">
        <v>#N/A Requesting Data...1390608572</v>
        <stp/>
        <stp>BDP|15577727803949324662</stp>
        <tr r="F10" s="30"/>
      </tp>
      <tp t="s">
        <v>#N/A Requesting Data...1884707024</v>
        <stp/>
        <stp>BDP|13002848631831284465</stp>
        <tr r="C11" s="30"/>
      </tp>
      <tp t="s">
        <v>#N/A Requesting Data...3769299780</v>
        <stp/>
        <stp>BDP|15439850411626606763</stp>
        <tr r="L15" s="30"/>
      </tp>
      <tp t="s">
        <v>#N/A Requesting Data...1962894369</v>
        <stp/>
        <stp>BDP|12080945846001086369</stp>
        <tr r="I29" s="30"/>
        <tr r="I29" s="30"/>
      </tp>
      <tp t="s">
        <v>#N/A Requesting Data...3305174784</v>
        <stp/>
        <stp>BDP|16204822350556664026</stp>
        <tr r="G29" s="30"/>
        <tr r="G29" s="30"/>
      </tp>
      <tp t="s">
        <v>#N/A Requesting Data...1994719629</v>
        <stp/>
        <stp>BDP|15792982953451288581</stp>
        <tr r="O16" s="30"/>
      </tp>
      <tp t="s">
        <v>#N/A Requesting Data...1522672284</v>
        <stp/>
        <stp>BDP|10131957950684755552</stp>
        <tr r="C20" s="30"/>
      </tp>
      <tp t="s">
        <v>#N/A Requesting Data...3182495876</v>
        <stp/>
        <stp>BDP|13530727194006277985</stp>
        <tr r="G33" s="30"/>
        <tr r="G33" s="30"/>
      </tp>
      <tp t="s">
        <v>#N/A Requesting Data...940535976</v>
        <stp/>
        <stp>BDP|14998327908835906023</stp>
        <tr r="N25" s="30"/>
      </tp>
      <tp t="s">
        <v>#N/A N/A</v>
        <stp/>
        <stp>BDP|12618508003980860563</stp>
        <tr r="J33" s="30"/>
      </tp>
      <tp t="s">
        <v>#N/A Requesting Data...2747064009</v>
        <stp/>
        <stp>BDP|10271189056672533430</stp>
        <tr r="E26" s="34"/>
      </tp>
      <tp t="s">
        <v>#N/A N/A</v>
        <stp/>
        <stp>BDP|16970082396869965448</stp>
        <tr r="N12" s="30"/>
      </tp>
      <tp t="s">
        <v>#N/A Requesting Data...3278376895</v>
        <stp/>
        <stp>BDP|13097741868577445740</stp>
        <tr r="I54" s="34"/>
        <tr r="I54" s="34"/>
      </tp>
      <tp t="s">
        <v>#N/A Requesting Data...739357032</v>
        <stp/>
        <stp>BDP|13501683374737342769</stp>
        <tr r="O10" s="30"/>
      </tp>
      <tp t="s">
        <v>#N/A Requesting Data...547618954</v>
        <stp/>
        <stp>BDP|17561989431217699861</stp>
        <tr r="E6" s="30"/>
        <tr r="E6" s="30"/>
      </tp>
      <tp t="s">
        <v>#N/A Requesting Data...1955654511</v>
        <stp/>
        <stp>BDP|11517708879080249314</stp>
        <tr r="H28" s="30"/>
      </tp>
      <tp t="s">
        <v>#N/A Requesting Data...4012106248</v>
        <stp/>
        <stp>BDP|16968705925209462865</stp>
        <tr r="J16" s="30"/>
      </tp>
      <tp t="s">
        <v>#N/A Requesting Data...3028367405</v>
        <stp/>
        <stp>BDP|17177220515651803700</stp>
        <tr r="E7" s="30"/>
        <tr r="E7" s="30"/>
      </tp>
      <tp t="s">
        <v>#N/A Requesting Data...3676584829</v>
        <stp/>
        <stp>BDP|15024144892238717708</stp>
        <tr r="I56" s="34"/>
        <tr r="I56" s="34"/>
      </tp>
      <tp t="s">
        <v>#N/A N/A</v>
        <stp/>
        <stp>BDP|15285243311642597638</stp>
        <tr r="L5" s="30"/>
      </tp>
      <tp t="s">
        <v>#N/A Requesting Data...2090685802</v>
        <stp/>
        <stp>BDP|14967888714719212664</stp>
        <tr r="O30" s="30"/>
      </tp>
      <tp t="s">
        <v>#N/A Requesting Data...3898044375</v>
        <stp/>
        <stp>BDP|16825322768832655359</stp>
        <tr r="P21" s="30"/>
      </tp>
      <tp t="s">
        <v>#N/A Requesting Data...493289606</v>
        <stp/>
        <stp>BDP|17113645033518201847</stp>
        <tr r="L34" s="30"/>
      </tp>
      <tp t="s">
        <v>#N/A Requesting Data...235429577</v>
        <stp/>
        <stp>BDP|11658415330340677426</stp>
        <tr r="R10" s="30"/>
      </tp>
      <tp t="s">
        <v>#N/A Requesting Data...3557331963</v>
        <stp/>
        <stp>BDP|12975042734234320789</stp>
        <tr r="D22" s="30"/>
      </tp>
      <tp t="s">
        <v>#N/A Requesting Data...3079975237</v>
        <stp/>
        <stp>BDP|16248488648101528558</stp>
        <tr r="H23" s="30"/>
      </tp>
      <tp t="s">
        <v>#N/A N/A</v>
        <stp/>
        <stp>BDP|10580141247283712448</stp>
        <tr r="H9" s="30"/>
      </tp>
      <tp t="s">
        <v>#N/A Requesting Data...2842666884</v>
        <stp/>
        <stp>BDP|14849791137541035318</stp>
        <tr r="K14" s="30"/>
        <tr r="K14" s="30"/>
      </tp>
      <tp t="s">
        <v>#N/A N/A</v>
        <stp/>
        <stp>BDP|13237421153352199252</stp>
        <tr r="H22" s="30"/>
      </tp>
      <tp t="s">
        <v>#N/A Requesting Data...280834006</v>
        <stp/>
        <stp>BDP|17494745373972626729</stp>
        <tr r="D11" s="30"/>
      </tp>
      <tp t="s">
        <v>#N/A Requesting Data...598943351</v>
        <stp/>
        <stp>BDP|16668485391380117982</stp>
        <tr r="F28" s="30"/>
      </tp>
      <tp t="s">
        <v>#N/A N/A</v>
        <stp/>
        <stp>BDP|10596688120105252390</stp>
        <tr r="L24" s="30"/>
      </tp>
      <tp t="s">
        <v>#N/A Requesting Data...4273951804</v>
        <stp/>
        <stp>BDP|10201675602895630081</stp>
        <tr r="F5" s="30"/>
      </tp>
      <tp t="s">
        <v>#N/A Requesting Data...4080745313</v>
        <stp/>
        <stp>BDP|11037414845377815576</stp>
        <tr r="J5" s="30"/>
      </tp>
      <tp t="s">
        <v>#N/A Requesting Data...3982311178</v>
        <stp/>
        <stp>BDP|14539990424189211516</stp>
        <tr r="P11" s="30"/>
      </tp>
      <tp t="s">
        <v>#N/A N/A</v>
        <stp/>
        <stp>BDP|17431882165752545868</stp>
        <tr r="F27" s="30"/>
      </tp>
      <tp t="s">
        <v>#N/A Requesting Data...707722658</v>
        <stp/>
        <stp>BDP|11316761822396207189</stp>
        <tr r="O11" s="30"/>
        <tr r="O11" s="30"/>
      </tp>
      <tp t="s">
        <v>#N/A N/A</v>
        <stp/>
        <stp>BDP|17794444724792935030</stp>
        <tr r="H21" s="30"/>
      </tp>
      <tp t="s">
        <v>#N/A Requesting Data...2807281994</v>
        <stp/>
        <stp>BDP|14377896607077867883</stp>
        <tr r="Q24" s="30"/>
      </tp>
      <tp t="s">
        <v>#N/A N/A</v>
        <stp/>
        <stp>BDP|17587493314571240066</stp>
        <tr r="F33" s="30"/>
      </tp>
      <tp t="s">
        <v>#N/A Requesting Data...1408527646</v>
        <stp/>
        <stp>BDP|18014619798846579229</stp>
        <tr r="C13" s="30"/>
      </tp>
      <tp t="s">
        <v>#N/A N/A</v>
        <stp/>
        <stp>BDP|11230564847187987443</stp>
        <tr r="P9" s="30"/>
      </tp>
      <tp t="s">
        <v>#N/A Requesting Data...1964225785</v>
        <stp/>
        <stp>BDP|14801504161863153790</stp>
        <tr r="K24" s="30"/>
        <tr r="K24" s="30"/>
      </tp>
      <tp t="s">
        <v>#N/A Requesting Data...1318527106</v>
        <stp/>
        <stp>BDP|14668637006751686043</stp>
        <tr r="Q8" s="30"/>
      </tp>
      <tp t="s">
        <v>#N/A Requesting Data...2922366917</v>
        <stp/>
        <stp>BDP|14416668602922480340</stp>
        <tr r="I16" s="30"/>
        <tr r="I16" s="30"/>
      </tp>
      <tp t="s">
        <v>#N/A Requesting Data...4293556901</v>
        <stp/>
        <stp>BDP|12292306212404576762</stp>
        <tr r="O9" s="30"/>
        <tr r="O9" s="30"/>
      </tp>
      <tp t="s">
        <v>#N/A Requesting Data...2249670383</v>
        <stp/>
        <stp>BDP|16176585855151968467</stp>
        <tr r="H24" s="30"/>
      </tp>
      <tp t="s">
        <v>#N/A Requesting Data...3228784057</v>
        <stp/>
        <stp>BDP|15194155441627173465</stp>
        <tr r="E37" s="34"/>
        <tr r="E37" s="34"/>
      </tp>
      <tp t="s">
        <v>#N/A Requesting Data...1354583992</v>
        <stp/>
        <stp>BDP|10533955286816243410</stp>
        <tr r="C14" s="30"/>
      </tp>
      <tp t="s">
        <v>#N/A Requesting Data...764849255</v>
        <stp/>
        <stp>BDP|13585135268474330382</stp>
        <tr r="H11" s="30"/>
      </tp>
      <tp t="s">
        <v>#N/A Requesting Data...414761528</v>
        <stp/>
        <stp>BDP|10600536351686110507</stp>
        <tr r="K20" s="30"/>
        <tr r="K20" s="30"/>
      </tp>
      <tp t="s">
        <v>#N/A Requesting Data...220502416</v>
        <stp/>
        <stp>BDP|13807411431947650370</stp>
        <tr r="C28" s="30"/>
      </tp>
      <tp t="s">
        <v>#N/A N/A</v>
        <stp/>
        <stp>BDP|18329595280332112724</stp>
        <tr r="H26" s="30"/>
      </tp>
      <tp t="s">
        <v>#N/A Requesting Data...2756739689</v>
        <stp/>
        <stp>BDP|13169797703764577065</stp>
        <tr r="G15" s="30"/>
        <tr r="G15" s="30"/>
      </tp>
      <tp t="s">
        <v>#N/A Requesting Data...1881473199</v>
        <stp/>
        <stp>BDP|15337968728588256642</stp>
        <tr r="J31" s="30"/>
      </tp>
      <tp t="s">
        <v>#N/A Requesting Data...4121500033</v>
        <stp/>
        <stp>BDP|10870758443614728729</stp>
        <tr r="H33" s="30"/>
      </tp>
      <tp t="s">
        <v>#N/A Requesting Data...3497381433</v>
        <stp/>
        <stp>BDP|12542863892681259285</stp>
        <tr r="J18" s="30"/>
      </tp>
      <tp t="s">
        <v>#N/A Requesting Data...749808979</v>
        <stp/>
        <stp>BDP|13569085745802135528</stp>
        <tr r="R34" s="30"/>
      </tp>
      <tp t="s">
        <v>#N/A Requesting Data...3522059104</v>
        <stp/>
        <stp>BDP|14163098142530517059</stp>
        <tr r="N19" s="30"/>
      </tp>
      <tp t="s">
        <v>#N/A Requesting Data...3042434087</v>
        <stp/>
        <stp>BDP|13462633104236524390</stp>
        <tr r="O13" s="30"/>
      </tp>
      <tp t="s">
        <v>#N/A Requesting Data...2509976543</v>
        <stp/>
        <stp>BDP|16589668054467067279</stp>
        <tr r="K7" s="30"/>
        <tr r="K7" s="30"/>
      </tp>
      <tp t="s">
        <v>#N/A Requesting Data...978998276</v>
        <stp/>
        <stp>BDP|16569794094861842901</stp>
        <tr r="G7" s="30"/>
        <tr r="G7" s="30"/>
      </tp>
      <tp t="s">
        <v>#N/A N/A</v>
        <stp/>
        <stp>BDP|10901267012432738193</stp>
        <tr r="F24" s="30"/>
      </tp>
      <tp t="s">
        <v>#N/A Requesting Data...3564244070</v>
        <stp/>
        <stp>BDP|18389349527621788859</stp>
        <tr r="D5" s="34"/>
      </tp>
      <tp t="s">
        <v>#N/A Requesting Data...630355360</v>
        <stp/>
        <stp>BDP|11528247503825084601</stp>
        <tr r="R30" s="30"/>
      </tp>
      <tp t="s">
        <v>#N/A Requesting Data...1350457843</v>
        <stp/>
        <stp>BDP|16797862893974728306</stp>
        <tr r="Q16" s="30"/>
      </tp>
      <tp t="s">
        <v>#N/A Requesting Data...2627816642</v>
        <stp/>
        <stp>BDP|17446400893953234916</stp>
        <tr r="K10" s="30"/>
        <tr r="K10" s="30"/>
      </tp>
      <tp t="s">
        <v>#N/A Requesting Data...361084468</v>
        <stp/>
        <stp>BDP|17804439200516967558</stp>
        <tr r="J11" s="30"/>
      </tp>
      <tp t="s">
        <v>#N/A Requesting Data...1090477244</v>
        <stp/>
        <stp>BDP|10736060095511567867</stp>
        <tr r="O25" s="30"/>
      </tp>
      <tp t="s">
        <v>#N/A Requesting Data...3702953336</v>
        <stp/>
        <stp>BDP|14958027428360203665</stp>
        <tr r="J17" s="30"/>
      </tp>
      <tp t="s">
        <v>#N/A Requesting Data...4283043264</v>
        <stp/>
        <stp>BDP|14729338364067980718</stp>
        <tr r="M11" s="30"/>
        <tr r="M11" s="30"/>
      </tp>
      <tp t="s">
        <v>#N/A N/A</v>
        <stp/>
        <stp>BDP|16404950988956358020</stp>
        <tr r="F6" s="30"/>
      </tp>
      <tp t="s">
        <v>#N/A Requesting Data...521084157</v>
        <stp/>
        <stp>BDP|11156504493634234887</stp>
        <tr r="I53" s="34"/>
        <tr r="I53" s="34"/>
      </tp>
      <tp t="s">
        <v>#N/A Requesting Data...845106551</v>
        <stp/>
        <stp>BDP|14326463315418147892</stp>
        <tr r="H27" s="30"/>
      </tp>
      <tp t="s">
        <v>#N/A Requesting Data...520362056</v>
        <stp/>
        <stp>BDP|18053422381636903319</stp>
        <tr r="E5" s="30"/>
        <tr r="E5" s="30"/>
      </tp>
      <tp t="s">
        <v>#N/A Requesting Data...2030427423</v>
        <stp/>
        <stp>BDP|12293286467281759603</stp>
        <tr r="P30" s="30"/>
      </tp>
      <tp t="s">
        <v>#N/A Requesting Data...1190557205</v>
        <stp/>
        <stp>BDP|11073581207063537676</stp>
        <tr r="P16" s="30"/>
      </tp>
      <tp t="s">
        <v>#N/A Requesting Data...3665062494</v>
        <stp/>
        <stp>BDP|15256376556683989162</stp>
        <tr r="P31" s="30"/>
      </tp>
      <tp t="s">
        <v>#N/A Requesting Data...2693062589</v>
        <stp/>
        <stp>BDP|10325383361335543137</stp>
        <tr r="N16" s="30"/>
      </tp>
      <tp t="s">
        <v>#N/A N/A</v>
        <stp/>
        <stp>BDP|15125197519724054007</stp>
        <tr r="F16" s="30"/>
      </tp>
      <tp t="s">
        <v>#N/A Requesting Data...1260019738</v>
        <stp/>
        <stp>BDP|12785346303215771578</stp>
        <tr r="N17" s="30"/>
      </tp>
      <tp t="s">
        <v>#N/A Requesting Data...3698878691</v>
        <stp/>
        <stp>BDP|14727289640605792681</stp>
        <tr r="N34" s="30"/>
      </tp>
      <tp t="s">
        <v>#N/A Requesting Data...3579876185</v>
        <stp/>
        <stp>BDP|15434975766468276344</stp>
        <tr r="O19" s="30"/>
      </tp>
      <tp t="s">
        <v>#N/A N/A</v>
        <stp/>
        <stp>BDP|17589315080119371457</stp>
        <tr r="F29" s="30"/>
      </tp>
      <tp t="s">
        <v>#N/A N/A</v>
        <stp/>
        <stp>BDP|13727348662393552413</stp>
        <tr r="L28" s="30"/>
      </tp>
      <tp t="s">
        <v>#N/A Requesting Data...4193555383</v>
        <stp/>
        <stp>BDP|17143482958983371476</stp>
        <tr r="I32" s="30"/>
        <tr r="I32" s="30"/>
      </tp>
      <tp t="s">
        <v>#N/A N/A</v>
        <stp/>
        <stp>BDP|17397448555546508127</stp>
        <tr r="P28" s="30"/>
      </tp>
      <tp t="s">
        <v>#N/A N/A</v>
        <stp/>
        <stp>BDP|15217379050877104508</stp>
        <tr r="F7" s="30"/>
      </tp>
      <tp t="s">
        <v>#N/A N/A</v>
        <stp/>
        <stp>BDP|13683829590807005423</stp>
        <tr r="N17" s="30"/>
      </tp>
      <tp t="s">
        <v>#N/A Requesting Data...581008883</v>
        <stp/>
        <stp>BDP|10817597092478178545</stp>
        <tr r="N10" s="30"/>
      </tp>
      <tp t="s">
        <v>#N/A Requesting Data...1309539771</v>
        <stp/>
        <stp>BDP|13641717175284267660</stp>
        <tr r="O34" s="30"/>
      </tp>
      <tp t="s">
        <v>#N/A Requesting Data...3421230641</v>
        <stp/>
        <stp>BDP|16255004488689929650</stp>
        <tr r="P10" s="30"/>
      </tp>
      <tp t="s">
        <v>#N/A Requesting Data...4035009213</v>
        <stp/>
        <stp>BDP|17113141459990347299</stp>
        <tr r="R28" s="30"/>
      </tp>
      <tp t="s">
        <v>#N/A N/A</v>
        <stp/>
        <stp>BDP|11367270202546740388</stp>
        <tr r="L14" s="30"/>
      </tp>
      <tp t="s">
        <v>#N/A Requesting Data...3016209325</v>
        <stp/>
        <stp>BDP|18058471898600219356</stp>
        <tr r="I18" s="30"/>
        <tr r="I18" s="30"/>
      </tp>
      <tp t="s">
        <v>#N/A Requesting Data...3726674568</v>
        <stp/>
        <stp>BDP|14273826348549778749</stp>
        <tr r="F17" s="30"/>
      </tp>
      <tp t="s">
        <v>#N/A Requesting Data...4019593342</v>
        <stp/>
        <stp>BDP|14863946286740855394</stp>
        <tr r="E54" s="34"/>
        <tr r="E54" s="34"/>
      </tp>
      <tp t="s">
        <v>#N/A N/A</v>
        <stp/>
        <stp>BDP|15667787425047689105</stp>
        <tr r="H7" s="30"/>
      </tp>
      <tp t="s">
        <v>#N/A Requesting Data...1711227709</v>
        <stp/>
        <stp>BDP|17916762107446365048</stp>
        <tr r="M14" s="30"/>
        <tr r="M14" s="30"/>
      </tp>
      <tp t="s">
        <v>#N/A Requesting Data...3432774570</v>
        <stp/>
        <stp>BDP|17262267741883936439</stp>
        <tr r="N22" s="30"/>
      </tp>
      <tp t="s">
        <v>#N/A Requesting Data...921022792</v>
        <stp/>
        <stp>BDP|10674634761693854529</stp>
        <tr r="M7" s="30"/>
      </tp>
      <tp t="s">
        <v>#N/A Requesting Data...4221337831</v>
        <stp/>
        <stp>BDP|14056026705092319053</stp>
        <tr r="C24" s="30"/>
      </tp>
      <tp t="s">
        <v>#N/A N/A</v>
        <stp/>
        <stp>BDP|12511438070882314540</stp>
        <tr r="H32" s="30"/>
      </tp>
      <tp t="s">
        <v>#N/A Requesting Data...3410524739</v>
        <stp/>
        <stp>BDP|14371014942487149105</stp>
        <tr r="D34" s="30"/>
      </tp>
      <tp t="s">
        <v>#N/A Requesting Data...3027133122</v>
        <stp/>
        <stp>BDP|15568682871403434197</stp>
        <tr r="L11" s="30"/>
      </tp>
      <tp t="s">
        <v>#N/A N/A</v>
        <stp/>
        <stp>BDP|11325561175467985295</stp>
        <tr r="N10" s="30"/>
      </tp>
      <tp t="s">
        <v>#N/A Requesting Data...503913394</v>
        <stp/>
        <stp>BDP|14998647865636297494</stp>
        <tr r="D9" s="30"/>
      </tp>
      <tp t="s">
        <v>#N/A Requesting Data...249623007</v>
        <stp/>
        <stp>BDP|11803561233498132999</stp>
        <tr r="L9" s="30"/>
      </tp>
      <tp t="s">
        <v>#N/A Requesting Data...1358690413</v>
        <stp/>
        <stp>BDP|12233476415612536301</stp>
        <tr r="K30" s="30"/>
        <tr r="K30" s="30"/>
      </tp>
      <tp t="s">
        <v>#N/A Requesting Data...3042645706</v>
        <stp/>
        <stp>BDP|14096763973264985697</stp>
        <tr r="F23" s="30"/>
      </tp>
      <tp t="s">
        <v>#N/A N/A</v>
        <stp/>
        <stp>BDP|17722961090992153342</stp>
        <tr r="F22" s="30"/>
      </tp>
      <tp t="s">
        <v>#N/A N/A</v>
        <stp/>
        <stp>BDP|18425401455726049975</stp>
        <tr r="L7" s="30"/>
      </tp>
      <tp t="s">
        <v>#N/A Requesting Data...879221043</v>
        <stp/>
        <stp>BDP|17296345720283629296</stp>
        <tr r="F31" s="30"/>
      </tp>
      <tp t="s">
        <v>#N/A Requesting Data...430596499</v>
        <stp/>
        <stp>BDP|10328065989058008756</stp>
        <tr r="G10" s="30"/>
        <tr r="G10" s="30"/>
      </tp>
      <tp t="s">
        <v>#N/A N/A</v>
        <stp/>
        <stp>BDP|11333772448090482505</stp>
        <tr r="H10" s="30"/>
      </tp>
      <tp t="s">
        <v>#N/A Requesting Data...4002741474</v>
        <stp/>
        <stp>BDP|10369138369977319707</stp>
        <tr r="Q31" s="30"/>
      </tp>
      <tp t="s">
        <v>#N/A N/A</v>
        <stp/>
        <stp>BDP|15861235829705111795</stp>
        <tr r="F32" s="30"/>
      </tp>
      <tp t="s">
        <v>#N/A Requesting Data...3497872587</v>
        <stp/>
        <stp>BDP|14191025878615085116</stp>
        <tr r="P20" s="30"/>
      </tp>
      <tp t="s">
        <v>#N/A N/A</v>
        <stp/>
        <stp>BDP|12281534008743282368</stp>
        <tr r="L27" s="30"/>
      </tp>
      <tp t="s">
        <v>#N/A Requesting Data...1544568016</v>
        <stp/>
        <stp>BDP|10339488816876161410</stp>
        <tr r="D24" s="30"/>
      </tp>
      <tp t="s">
        <v>#N/A Requesting Data...2316055951</v>
        <stp/>
        <stp>BDP|10004647954095959159</stp>
        <tr r="E12" s="30"/>
        <tr r="E12" s="30"/>
      </tp>
      <tp t="s">
        <v>#N/A N/A</v>
        <stp/>
        <stp>BDP|14581084647566627104</stp>
        <tr r="F5" s="30"/>
      </tp>
      <tp t="s">
        <v>#N/A Requesting Data...3282750048</v>
        <stp/>
        <stp>BDP|14993365518040123197</stp>
        <tr r="R8" s="30"/>
      </tp>
      <tp t="s">
        <v>#N/A N/A</v>
        <stp/>
        <stp>BDP|13367772571587669338</stp>
        <tr r="F26" s="30"/>
      </tp>
      <tp t="s">
        <v>#N/A Requesting Data...506494912</v>
        <stp/>
        <stp>BDP|15697770026467266059</stp>
        <tr r="L28" s="30"/>
      </tp>
      <tp t="s">
        <v>#N/A N/A</v>
        <stp/>
        <stp>BDP|15117223445150125470</stp>
        <tr r="L26" s="30"/>
      </tp>
      <tp t="s">
        <v>#N/A N/A</v>
        <stp/>
        <stp>BDP|12617272772106696662</stp>
        <tr r="J27" s="30"/>
      </tp>
      <tp t="s">
        <v>#N/A Requesting Data...2462786136</v>
        <stp/>
        <stp>BDP|15060357702984231566</stp>
        <tr r="K21" s="30"/>
        <tr r="K21" s="30"/>
      </tp>
      <tp t="s">
        <v>#N/A Requesting Data...3710309043</v>
        <stp/>
        <stp>BDP|13184169127684117327</stp>
        <tr r="P34" s="30"/>
      </tp>
      <tp t="s">
        <v>#N/A N/A</v>
        <stp/>
        <stp>BDP|12724764687038018241</stp>
        <tr r="L25" s="30"/>
      </tp>
      <tp t="s">
        <v>#N/A Requesting Data...3825744982</v>
        <stp/>
        <stp>BDP|10633952773598106130</stp>
        <tr r="I11" s="30"/>
        <tr r="I11" s="30"/>
      </tp>
      <tp t="s">
        <v>#N/A Requesting Data...3265555006</v>
        <stp/>
        <stp>BDP|18069896805246007190</stp>
        <tr r="L21" s="30"/>
      </tp>
      <tp t="s">
        <v>#N/A Requesting Data...2534123480</v>
        <stp/>
        <stp>BDP|14268722914491048405</stp>
        <tr r="K9" s="30"/>
        <tr r="K9" s="30"/>
      </tp>
      <tp t="s">
        <v>#N/A Requesting Data...1031966061</v>
        <stp/>
        <stp>BDP|15796203106408016864</stp>
        <tr r="M24" s="30"/>
      </tp>
      <tp t="s">
        <v>#N/A Requesting Data...1968415226</v>
        <stp/>
        <stp>BDP|10678231532360073606</stp>
        <tr r="O8" s="30"/>
      </tp>
      <tp t="s">
        <v>#N/A Requesting Data...3018613768</v>
        <stp/>
        <stp>BDP|12629309163162235210</stp>
        <tr r="P28" s="30"/>
      </tp>
      <tp t="s">
        <v>#N/A Requesting Data...1054445529</v>
        <stp/>
        <stp>BDP|15643685925940840652</stp>
        <tr r="Q27" s="30"/>
      </tp>
      <tp t="s">
        <v>#N/A Requesting Data...4026590231</v>
        <stp/>
        <stp>BDP|13114005541173010094</stp>
        <tr r="O22" s="30"/>
      </tp>
      <tp t="s">
        <v>#N/A Requesting Data...1322036999</v>
        <stp/>
        <stp>BDP|17916429203246635155</stp>
        <tr r="N7" s="30"/>
      </tp>
      <tp t="s">
        <v>#N/A Requesting Data...3227645440</v>
        <stp/>
        <stp>BDP|17300193913147322403</stp>
        <tr r="G25" s="30"/>
        <tr r="G25" s="30"/>
      </tp>
      <tp t="s">
        <v>#N/A Requesting Data...1003650322</v>
        <stp/>
        <stp>BDP|10358005967071954373</stp>
        <tr r="J15" s="30"/>
      </tp>
      <tp t="s">
        <v>#N/A Requesting Data...1427686411</v>
        <stp/>
        <stp>BDP|10197583126551717254</stp>
        <tr r="J23" s="30"/>
      </tp>
      <tp t="s">
        <v>#N/A N/A</v>
        <stp/>
        <stp>BDP|12769489900264307619</stp>
        <tr r="J31" s="30"/>
      </tp>
      <tp t="s">
        <v>#N/A Requesting Data...3681827876</v>
        <stp/>
        <stp>BDP|14832145367897377045</stp>
        <tr r="L12" s="30"/>
      </tp>
      <tp t="s">
        <v>#N/A Requesting Data...3944535476</v>
        <stp/>
        <stp>BDP|12257228708525226168</stp>
        <tr r="Q21" s="30"/>
      </tp>
      <tp t="s">
        <v>#N/A Requesting Data...1964693749</v>
        <stp/>
        <stp>BDP|16445195271774666067</stp>
        <tr r="G20" s="30"/>
        <tr r="G20" s="30"/>
      </tp>
      <tp t="s">
        <v>#N/A N/A</v>
        <stp/>
        <stp>BDP|12210619663741424788</stp>
        <tr r="F12" s="30"/>
      </tp>
      <tp t="s">
        <v>#N/A Requesting Data...4009279761</v>
        <stp/>
        <stp>BDP|15960928689165032533</stp>
        <tr r="I15" s="30"/>
        <tr r="I15" s="30"/>
      </tp>
      <tp t="s">
        <v>#N/A Requesting Data...1084359986</v>
        <stp/>
        <stp>BDP|16449131346494586354</stp>
        <tr r="C9" s="30"/>
      </tp>
      <tp t="s">
        <v>#N/A Requesting Data...1051898602</v>
        <stp/>
        <stp>BDP|18263745866088374525</stp>
        <tr r="O26" s="30"/>
      </tp>
      <tp t="s">
        <v>#N/A Requesting Data...3447447121</v>
        <stp/>
        <stp>BDP|17345129554585666229</stp>
        <tr r="L29" s="30"/>
      </tp>
      <tp t="s">
        <v>#N/A Requesting Data...1079348853</v>
        <stp/>
        <stp>BDP|11848974375478917334</stp>
        <tr r="E9" s="30"/>
        <tr r="E9" s="30"/>
      </tp>
      <tp t="s">
        <v>#N/A Requesting Data...1346373631</v>
        <stp/>
        <stp>BDP|15059943000618193010</stp>
        <tr r="I25" s="30"/>
        <tr r="I25" s="30"/>
      </tp>
      <tp t="s">
        <v>#N/A Requesting Data...1164481359</v>
        <stp/>
        <stp>BDP|14356349151861437765</stp>
        <tr r="C34" s="30"/>
      </tp>
      <tp t="s">
        <v>#N/A Requesting Data...2741529918</v>
        <stp/>
        <stp>BDP|17180122376450250500</stp>
        <tr r="N26" s="30"/>
      </tp>
      <tp t="s">
        <v>#N/A Requesting Data...3494176473</v>
        <stp/>
        <stp>BDP|10283629991268005369</stp>
        <tr r="N6" s="30"/>
      </tp>
      <tp t="s">
        <v>#N/A Requesting Data...3288320322</v>
        <stp/>
        <stp>BDP|18341036764739446372</stp>
        <tr r="F8" s="30"/>
      </tp>
      <tp t="s">
        <v>#N/A Requesting Data...2134204611</v>
        <stp/>
        <stp>BDP|15753491928747428051</stp>
        <tr r="E53" s="34"/>
        <tr r="E53" s="34"/>
      </tp>
      <tp t="s">
        <v>#N/A Requesting Data...3565882685</v>
        <stp/>
        <stp>BDP|17194754576120634339</stp>
        <tr r="E18" s="30"/>
        <tr r="E18" s="30"/>
      </tp>
      <tp t="s">
        <v>#N/A Requesting Data...3133241983</v>
        <stp/>
        <stp>BDP|16532687390205814838</stp>
        <tr r="R11" s="30"/>
      </tp>
      <tp t="s">
        <v>#N/A Requesting Data...1992982855</v>
        <stp/>
        <stp>BDP|12145728752911171565</stp>
        <tr r="C29" s="30"/>
      </tp>
      <tp t="s">
        <v>#N/A Requesting Data...3148053717</v>
        <stp/>
        <stp>BDP|14604169818412581349</stp>
        <tr r="H21" s="30"/>
      </tp>
      <tp t="s">
        <v>#N/A Requesting Data...3168703130</v>
        <stp/>
        <stp>BDP|11396120238401766769</stp>
        <tr r="O24" s="30"/>
      </tp>
      <tp t="s">
        <v>#N/A Requesting Data...2300145802</v>
        <stp/>
        <stp>BDP|11108008605642034693</stp>
        <tr r="E8" s="30"/>
        <tr r="E8" s="30"/>
      </tp>
      <tp t="s">
        <v>#N/A Requesting Data...2927609739</v>
        <stp/>
        <stp>BDP|11453065569313054168</stp>
        <tr r="C8" s="30"/>
      </tp>
      <tp t="s">
        <v>#N/A Requesting Data...4092696128</v>
        <stp/>
        <stp>BDP|11317288125086443262</stp>
        <tr r="E56" s="34"/>
        <tr r="E56" s="34"/>
      </tp>
      <tp t="s">
        <v>#N/A Requesting Data...2007597825</v>
        <stp/>
        <stp>BDP|17753521004395591283</stp>
        <tr r="I10" s="30"/>
        <tr r="I10" s="30"/>
      </tp>
      <tp t="s">
        <v>#N/A Requesting Data...1967008908</v>
        <stp/>
        <stp>BDP|15954308908395910642</stp>
        <tr r="D16" s="30"/>
      </tp>
      <tp t="s">
        <v>#N/A Requesting Data...581996197</v>
        <stp/>
        <stp>BDP|16044530151634881747</stp>
        <tr r="H8" s="30"/>
      </tp>
      <tp t="s">
        <v>#N/A N/A</v>
        <stp/>
        <stp>BDP|13156512059344754200</stp>
        <tr r="J16" s="30"/>
      </tp>
      <tp t="s">
        <v>#N/A Requesting Data...492305355</v>
        <stp/>
        <stp>BDP|15367813443569203521</stp>
        <tr r="H17" s="30"/>
      </tp>
      <tp t="s">
        <v>#N/A Requesting Data...3779113896</v>
        <stp/>
        <stp>BDP|13267985078531287907</stp>
        <tr r="J24" s="30"/>
      </tp>
      <tp t="s">
        <v>#N/A Requesting Data...3849120089</v>
        <stp/>
        <stp>BDP|10947067238745553301</stp>
        <tr r="L10" s="30"/>
      </tp>
      <tp t="s">
        <v>#N/A Requesting Data...3613040457</v>
        <stp/>
        <stp>BDP|16904542192649941646</stp>
        <tr r="Q20" s="30"/>
      </tp>
      <tp t="s">
        <v>#N/A Requesting Data...1805703016</v>
        <stp/>
        <stp>BDP|16360419363870231111</stp>
        <tr r="Q23" s="30"/>
      </tp>
      <tp t="s">
        <v>#N/A Requesting Data...3930803864</v>
        <stp/>
        <stp>BDP|17004265302844083414</stp>
        <tr r="K16" s="30"/>
        <tr r="K16" s="30"/>
      </tp>
      <tp t="s">
        <v>#N/A Requesting Data...2200718253</v>
        <stp/>
        <stp>BDP|18087435081668574936</stp>
        <tr r="P6" s="30"/>
      </tp>
      <tp t="s">
        <v>#N/A Requesting Data...1576932693</v>
        <stp/>
        <stp>BDP|12577669146093317627</stp>
        <tr r="F26" s="30"/>
      </tp>
      <tp t="s">
        <v>#N/A N/A</v>
        <stp/>
        <stp>BDP|16445543525152402656</stp>
        <tr r="J7" s="30"/>
      </tp>
      <tp t="s">
        <v>#N/A Requesting Data...2821134762</v>
        <stp/>
        <stp>BDP|12528776500863633309</stp>
        <tr r="H13" s="30"/>
      </tp>
      <tp t="s">
        <v>#N/A Requesting Data...1878205467</v>
        <stp/>
        <stp>BDP|18312531551538196571</stp>
        <tr r="I19" s="30"/>
        <tr r="I19" s="30"/>
      </tp>
      <tp t="s">
        <v>#N/A Requesting Data...1425502038</v>
        <stp/>
        <stp>BDP|16918654618320503478</stp>
        <tr r="C26" s="30"/>
      </tp>
      <tp t="s">
        <v>#N/A Requesting Data...736889080</v>
        <stp/>
        <stp>BDP|16558415815582004475</stp>
        <tr r="R33" s="30"/>
      </tp>
      <tp t="s">
        <v>#N/A Requesting Data...1584713618</v>
        <stp/>
        <stp>BDP|11602400426354601603</stp>
        <tr r="E36" s="34"/>
        <tr r="E36" s="34"/>
      </tp>
    </main>
    <main first="bofaddin.rtdserver">
      <tp t="s">
        <v>#N/A N/A</v>
        <stp/>
        <stp>BDP|6800945501984422739</stp>
        <tr r="J18" s="30"/>
      </tp>
      <tp t="s">
        <v>#N/A Requesting Data...649887963</v>
        <stp/>
        <stp>BDP|7401553690064399390</stp>
        <tr r="J9" s="30"/>
      </tp>
      <tp t="s">
        <v>#N/A N/A</v>
        <stp/>
        <stp>BDP|4398195793999415968</stp>
        <tr r="F28" s="30"/>
      </tp>
      <tp t="s">
        <v>#N/A Requesting Data...4134652292</v>
        <stp/>
        <stp>BDP|9896586395139834051</stp>
        <tr r="P18" s="30"/>
      </tp>
      <tp t="s">
        <v>#N/A Requesting Data...3489790695</v>
        <stp/>
        <stp>BDP|4624814521495834767</stp>
        <tr r="M12" s="30"/>
        <tr r="M12" s="30"/>
      </tp>
      <tp t="s">
        <v>#N/A Requesting Data...3351245407</v>
        <stp/>
        <stp>BDP|4578397405532375939</stp>
        <tr r="P13" s="30"/>
      </tp>
      <tp t="s">
        <v>#N/A N/A</v>
        <stp/>
        <stp>BDP|8166087001094090064</stp>
        <tr r="H24" s="30"/>
      </tp>
      <tp t="s">
        <v>#N/A Requesting Data...4230725951</v>
        <stp/>
        <stp>BDP|9585023148152215313</stp>
        <tr r="I59" s="34"/>
      </tp>
      <tp t="s">
        <v>#N/A N/A</v>
        <stp/>
        <stp>BDP|9912602617945522777</stp>
        <tr r="L31" s="30"/>
      </tp>
      <tp t="s">
        <v>#N/A N/A</v>
        <stp/>
        <stp>BDP|4510009859468578558</stp>
        <tr r="F10" s="30"/>
      </tp>
      <tp t="s">
        <v>#N/A Requesting Data...1294600692</v>
        <stp/>
        <stp>BDP|2848027995286317105</stp>
        <tr r="E27" s="30"/>
        <tr r="E27" s="30"/>
      </tp>
      <tp t="s">
        <v>#N/A Requesting Data...3350266386</v>
        <stp/>
        <stp>BDP|6726847820050071017</stp>
        <tr r="G22" s="30"/>
        <tr r="G22" s="30"/>
      </tp>
      <tp t="s">
        <v>#N/A Requesting Data...3729957521</v>
        <stp/>
        <stp>BDP|5069275615953193902</stp>
        <tr r="L32" s="30"/>
      </tp>
      <tp t="s">
        <v>#N/A Requesting Data...2247926443</v>
        <stp/>
        <stp>BDP|3682336860493193942</stp>
        <tr r="N33" s="30"/>
      </tp>
      <tp t="s">
        <v>#N/A N/A</v>
        <stp/>
        <stp>BDP|9553066290364578860</stp>
        <tr r="H19" s="30"/>
      </tp>
      <tp t="s">
        <v>#N/A N/A</v>
        <stp/>
        <stp>BDP|6300511587955186259</stp>
        <tr r="L30" s="30"/>
      </tp>
      <tp t="s">
        <v>#N/A N/A</v>
        <stp/>
        <stp>BDP|8712877514499194446</stp>
        <tr r="L10" s="30"/>
      </tp>
      <tp t="s">
        <v>#N/A Requesting Data...1173207398</v>
        <stp/>
        <stp>BDP|5159592291281771486</stp>
        <tr r="E26" s="30"/>
        <tr r="E26" s="30"/>
      </tp>
      <tp t="s">
        <v>#N/A Requesting Data...3818711303</v>
        <stp/>
        <stp>BDP|5705541175949326223</stp>
        <tr r="D15" s="30"/>
      </tp>
      <tp t="s">
        <v>#N/A Requesting Data...3550745227</v>
        <stp/>
        <stp>BDP|5422474495091496559</stp>
        <tr r="P33" s="30"/>
      </tp>
      <tp t="s">
        <v>#N/A Requesting Data...3987317110</v>
        <stp/>
        <stp>BDP|9580165401575295148</stp>
        <tr r="H26" s="30"/>
      </tp>
      <tp t="s">
        <v>#N/A Requesting Data...3649685150</v>
        <stp/>
        <stp>BDP|3739277495180097418</stp>
        <tr r="K8" s="30"/>
        <tr r="K8" s="30"/>
      </tp>
      <tp t="s">
        <v>#N/A Requesting Data...3491395067</v>
        <stp/>
        <stp>BDP|9340833249131530977</stp>
        <tr r="R27" s="30"/>
      </tp>
      <tp t="s">
        <v>#N/A N/A</v>
        <stp/>
        <stp>BDP|6581373115841882812</stp>
        <tr r="J25" s="30"/>
      </tp>
      <tp t="s">
        <v>#N/A Requesting Data...2777797880</v>
        <stp/>
        <stp>BDP|4850826400216585714</stp>
        <tr r="F13" s="30"/>
      </tp>
      <tp t="s">
        <v>#N/A Requesting Data...2064182512</v>
        <stp/>
        <stp>BDP|9639647300942990058</stp>
        <tr r="J27" s="30"/>
      </tp>
      <tp t="s">
        <v>#N/A N/A</v>
        <stp/>
        <stp>BDP|3908604446625210928</stp>
        <tr r="H34" s="30"/>
      </tp>
      <tp t="s">
        <v>#N/A N/A</v>
        <stp/>
        <stp>BDP|2783438088977790440</stp>
        <tr r="N25" s="30"/>
      </tp>
      <tp t="s">
        <v>#N/A Requesting Data...639426666</v>
        <stp/>
        <stp>BDP|1719985015707089367</stp>
        <tr r="D31" s="30"/>
      </tp>
      <tp t="s">
        <v>#N/A N/A</v>
        <stp/>
        <stp>BDP|4021791591495414206</stp>
        <tr r="J19" s="30"/>
      </tp>
      <tp t="s">
        <v>#N/A Requesting Data...4168068713</v>
        <stp/>
        <stp>BDP|9977510946386074331</stp>
        <tr r="H15" s="30"/>
      </tp>
      <tp t="s">
        <v>#N/A Requesting Data...2311132236</v>
        <stp/>
        <stp>BDP|9375511054786856233</stp>
        <tr r="O5" s="30"/>
      </tp>
      <tp t="s">
        <v>#N/A Requesting Data...793004427</v>
        <stp/>
        <stp>BDP|9284703741671072611</stp>
        <tr r="O23" s="30"/>
      </tp>
      <tp t="s">
        <v>#N/A Requesting Data...3087086608</v>
        <stp/>
        <stp>BDP|9524499289948285057</stp>
        <tr r="D12" s="30"/>
      </tp>
      <tp t="s">
        <v>#N/A Requesting Data...2462367147</v>
        <stp/>
        <stp>BDP|6446165451669780661</stp>
        <tr r="R24" s="30"/>
      </tp>
      <tp t="s">
        <v>#N/A Requesting Data...3398369186</v>
        <stp/>
        <stp>BDP|9445789388383026874</stp>
        <tr r="N5" s="30"/>
      </tp>
      <tp t="s">
        <v>#N/A Requesting Data...1685006440</v>
        <stp/>
        <stp>BDP|9120231468299191984</stp>
        <tr r="J28" s="30"/>
      </tp>
      <tp t="s">
        <v>#N/A Requesting Data...1983261523</v>
        <stp/>
        <stp>BDP|6197826566767142246</stp>
        <tr r="C21" s="30"/>
      </tp>
      <tp t="s">
        <v>#N/A Requesting Data...3577363621</v>
        <stp/>
        <stp>BDP|3797817165623349308</stp>
        <tr r="P17" s="30"/>
      </tp>
      <tp t="s">
        <v>#N/A Requesting Data...2342874640</v>
        <stp/>
        <stp>BDP|9813067387238983418</stp>
        <tr r="M16" s="30"/>
        <tr r="M16" s="30"/>
      </tp>
      <tp t="s">
        <v>#N/A Requesting Data...750555447</v>
        <stp/>
        <stp>BDP|5199619327285261943</stp>
        <tr r="D26" s="30"/>
      </tp>
      <tp t="s">
        <v>#N/A Requesting Data...3075345053</v>
        <stp/>
        <stp>BDP|8724846196561561565</stp>
        <tr r="C7" s="30"/>
      </tp>
      <tp t="s">
        <v>#N/A N/A</v>
        <stp/>
        <stp>BDP|9756176407205592057</stp>
        <tr r="H23" s="30"/>
      </tp>
      <tp t="s">
        <v>#N/A Requesting Data...1803454104</v>
        <stp/>
        <stp>BDP|3414374910529073574</stp>
        <tr r="R32" s="30"/>
      </tp>
      <tp t="s">
        <v>#N/A Requesting Data...1367677992</v>
        <stp/>
        <stp>BDP|2279703686340779062</stp>
        <tr r="F14" s="30"/>
      </tp>
      <tp t="s">
        <v>#N/A Requesting Data...3538158246</v>
        <stp/>
        <stp>BDP|7288732302305363859</stp>
        <tr r="Q25" s="30"/>
      </tp>
      <tp t="s">
        <v>#N/A Requesting Data...1583800504</v>
        <stp/>
        <stp>BDP|3211591328828838210</stp>
        <tr r="K12" s="30"/>
        <tr r="K12" s="30"/>
      </tp>
      <tp t="s">
        <v>#N/A Requesting Data...3023272819</v>
        <stp/>
        <stp>BDP|7591739147688984233</stp>
        <tr r="K34" s="30"/>
        <tr r="K34" s="30"/>
      </tp>
      <tp t="s">
        <v>#N/A Requesting Data...928961759</v>
        <stp/>
        <stp>BDP|4931225330422551968</stp>
        <tr r="Q28" s="30"/>
      </tp>
      <tp t="s">
        <v>#N/A N/A</v>
        <stp/>
        <stp>BDP|1697945429714182024</stp>
        <tr r="N34" s="30"/>
      </tp>
      <tp t="s">
        <v>#N/A Requesting Data...2517147933</v>
        <stp/>
        <stp>BDP|7818871333653553114</stp>
        <tr r="N32" s="30"/>
      </tp>
      <tp t="s">
        <v>#N/A N/A</v>
        <stp/>
        <stp>BDP|4704764279529791330</stp>
        <tr r="J9" s="30"/>
      </tp>
      <tp t="s">
        <v>#N/A Requesting Data...1074410479</v>
        <stp/>
        <stp>BDP|8562988438085566920</stp>
        <tr r="E42" s="34"/>
      </tp>
      <tp t="s">
        <v>#N/A Requesting Data...1987490676</v>
        <stp/>
        <stp>BDP|8963856032104845943</stp>
        <tr r="G17" s="30"/>
        <tr r="G17" s="30"/>
      </tp>
      <tp t="s">
        <v>#N/A Requesting Data...1435736209</v>
        <stp/>
        <stp>BDP|6162644267869139100</stp>
        <tr r="Q11" s="30"/>
      </tp>
      <tp t="s">
        <v>#N/A N/A</v>
        <stp/>
        <stp>BDP|6398077095411055025</stp>
        <tr r="F14" s="30"/>
      </tp>
      <tp t="s">
        <v>#N/A Requesting Data...3550054133</v>
        <stp/>
        <stp>BDP|9309268560376049563</stp>
        <tr r="D8" s="30"/>
      </tp>
      <tp t="s">
        <v>#N/A Requesting Data...2503630762</v>
        <stp/>
        <stp>BDP|1948670879718015669</stp>
        <tr r="F32" s="30"/>
      </tp>
      <tp t="s">
        <v>#N/A Requesting Data...1474580787</v>
        <stp/>
        <stp>BDP|1987655298194063457</stp>
        <tr r="H10" s="30"/>
      </tp>
      <tp t="s">
        <v>#N/A Requesting Data...1291456327</v>
        <stp/>
        <stp>BDP|6319848005369129926</stp>
        <tr r="E24" s="34"/>
        <tr r="E24" s="34"/>
      </tp>
      <tp t="s">
        <v>#N/A Requesting Data...2236518336</v>
        <stp/>
        <stp>BDP|5411196907843859947</stp>
        <tr r="F34" s="30"/>
      </tp>
      <tp t="s">
        <v>#N/A N/A</v>
        <stp/>
        <stp>BDP|1324850348242181185</stp>
        <tr r="L16" s="30"/>
      </tp>
      <tp t="s">
        <v>#N/A Requesting Data...798509711</v>
        <stp/>
        <stp>BDP|4684640966783340904</stp>
        <tr r="I24" s="30"/>
        <tr r="I24" s="30"/>
      </tp>
      <tp t="s">
        <v>#N/A Requesting Data...1357619421</v>
        <stp/>
        <stp>BDP|7294137446969084526</stp>
        <tr r="D6" s="30"/>
      </tp>
      <tp t="s">
        <v>#N/A Requesting Data...3211523654</v>
        <stp/>
        <stp>BDP|7032673170999594176</stp>
        <tr r="R6" s="30"/>
      </tp>
      <tp t="s">
        <v>#N/A Requesting Data...3173115680</v>
        <stp/>
        <stp>BDP|5083866307237285586</stp>
        <tr r="E58" s="34"/>
      </tp>
      <tp t="s">
        <v>#N/A Requesting Data...3101864130</v>
        <stp/>
        <stp>BDP|1995006769380045882</stp>
        <tr r="L25" s="30"/>
      </tp>
      <tp t="s">
        <v>#N/A Requesting Data...3669715867</v>
        <stp/>
        <stp>BDP|5927025973698184518</stp>
        <tr r="H19" s="30"/>
      </tp>
      <tp t="s">
        <v>#N/A N/A</v>
        <stp/>
        <stp>BDP|9614180079592961267</stp>
        <tr r="H33" s="30"/>
      </tp>
      <tp t="s">
        <v>#N/A Requesting Data...3350323551</v>
        <stp/>
        <stp>BDP|9647714217698848805</stp>
        <tr r="J10" s="30"/>
      </tp>
      <tp t="s">
        <v>#N/A Requesting Data...1501224759</v>
        <stp/>
        <stp>BDP|5655388088497793689</stp>
        <tr r="R15" s="30"/>
      </tp>
      <tp t="s">
        <v>#N/A Requesting Data...1513103901</v>
        <stp/>
        <stp>BDP|4620832980332466989</stp>
        <tr r="N27" s="30"/>
      </tp>
      <tp t="s">
        <v>#N/A Requesting Data...3933416692</v>
        <stp/>
        <stp>BDP|8480595023933265325</stp>
        <tr r="K31" s="30"/>
        <tr r="K31" s="30"/>
      </tp>
      <tp t="s">
        <v>#N/A Requesting Data...3947404865</v>
        <stp/>
        <stp>BDP|9696658118508687925</stp>
        <tr r="E19" s="30"/>
        <tr r="E19" s="30"/>
      </tp>
      <tp t="s">
        <v>#N/A Requesting Data...1544845037</v>
        <stp/>
        <stp>BDP|5360926345974249395</stp>
        <tr r="I20" s="34"/>
        <tr r="I20" s="34"/>
      </tp>
      <tp t="s">
        <v>#N/A Requesting Data...1167198201</v>
        <stp/>
        <stp>BDP|1595692019629334090</stp>
        <tr r="I33" s="30"/>
        <tr r="I33" s="30"/>
      </tp>
      <tp t="s">
        <v>#N/A Requesting Data...1505388905</v>
        <stp/>
        <stp>BDP|8128472619585282701</stp>
        <tr r="C18" s="30"/>
      </tp>
      <tp t="s">
        <v>#N/A Requesting Data...1721548967</v>
        <stp/>
        <stp>BDP|7055932267101079691</stp>
        <tr r="H30" s="30"/>
      </tp>
      <tp t="s">
        <v>#N/A N/A</v>
        <stp/>
        <stp>BDP|7935981462361550659</stp>
        <tr r="F18" s="30"/>
      </tp>
      <tp t="s">
        <v>#N/A Requesting Data...1012730114</v>
        <stp/>
        <stp>BDP|8363127331795946099</stp>
        <tr r="M19" s="30"/>
        <tr r="M19" s="30"/>
      </tp>
      <tp t="s">
        <v>#N/A Requesting Data...2368458368</v>
        <stp/>
        <stp>BDP|2216245402506219962</stp>
        <tr r="E24" s="30"/>
        <tr r="E24" s="30"/>
      </tp>
      <tp t="s">
        <v>#N/A Requesting Data...4043956396</v>
        <stp/>
        <stp>BDP|1094911336687613308</stp>
        <tr r="E57" s="34"/>
        <tr r="E57" s="34"/>
      </tp>
      <tp t="s">
        <v>#N/A N/A</v>
        <stp/>
        <stp>BDP|6069243437958435017</stp>
        <tr r="H30" s="30"/>
      </tp>
      <tp t="s">
        <v>#N/A Requesting Data...2500123651</v>
        <stp/>
        <stp>BDP|1558770184683240233</stp>
        <tr r="D33" s="30"/>
      </tp>
      <tp t="s">
        <v>#N/A Requesting Data...1326371929</v>
        <stp/>
        <stp>BDP|5666688798010823253</stp>
        <tr r="N30" s="30"/>
      </tp>
      <tp t="s">
        <v>#N/A N/A</v>
        <stp/>
        <stp>BDP|6115554975974924808</stp>
        <tr r="H8" s="30"/>
      </tp>
      <tp t="s">
        <v>#N/A Requesting Data...2780651371</v>
        <stp/>
        <stp>BDP|1469873984199906024</stp>
        <tr r="E15" s="30"/>
        <tr r="E15" s="30"/>
      </tp>
      <tp t="s">
        <v>#N/A N/A</v>
        <stp/>
        <stp>BDP|2389100399672441028</stp>
        <tr r="F30" s="30"/>
      </tp>
      <tp t="s">
        <v>#N/A Requesting Data...768650833</v>
        <stp/>
        <stp>BDP|7512142460991396907</stp>
        <tr r="O15" s="30"/>
      </tp>
      <tp t="s">
        <v>#N/A Requesting Data...2553761537</v>
        <stp/>
        <stp>BDP|6062971058912492091</stp>
        <tr r="G34" s="30"/>
        <tr r="G34" s="30"/>
      </tp>
      <tp t="s">
        <v>#N/A Requesting Data...1994208248</v>
        <stp/>
        <stp>BDP|3473900131084157579</stp>
        <tr r="I8" s="30"/>
        <tr r="I8" s="30"/>
      </tp>
      <tp t="s">
        <v>#N/A Requesting Data...1981634309</v>
        <stp/>
        <stp>BDP|2116633531837572864</stp>
        <tr r="L27" s="30"/>
      </tp>
      <tp t="s">
        <v>#N/A Requesting Data...1331236431</v>
        <stp/>
        <stp>BDP|1616811642482180721</stp>
        <tr r="Q17" s="30"/>
      </tp>
      <tp t="s">
        <v>#N/A Requesting Data...2806649733</v>
        <stp/>
        <stp>BDP|7180002230659581527</stp>
        <tr r="J7" s="30"/>
      </tp>
      <tp t="s">
        <v>#N/A Requesting Data...1869946320</v>
        <stp/>
        <stp>BDP|9077638125286166300</stp>
        <tr r="E21" s="34"/>
        <tr r="E21" s="34"/>
      </tp>
      <tp t="s">
        <v>#N/A Requesting Data...3261859598</v>
        <stp/>
        <stp>BDP|3906005608078732318</stp>
        <tr r="I41" s="34"/>
      </tp>
      <tp t="s">
        <v>#N/A Requesting Data...2795616059</v>
        <stp/>
        <stp>BDP|2441952527315463455</stp>
        <tr r="C27" s="30"/>
      </tp>
      <tp t="s">
        <v>#N/A Requesting Data...2269044619</v>
        <stp/>
        <stp>BDP|2787790738188391611</stp>
        <tr r="D5" s="30"/>
      </tp>
      <tp t="s">
        <v>#N/A Requesting Data...2067919198</v>
        <stp/>
        <stp>BDP|1254047497047009751</stp>
        <tr r="H29" s="30"/>
      </tp>
      <tp t="s">
        <v>#N/A N/A</v>
        <stp/>
        <stp>BDP|9689565534630066708</stp>
        <tr r="L12" s="30"/>
      </tp>
      <tp t="s">
        <v>#N/A Requesting Data...3620874394</v>
        <stp/>
        <stp>BDP|5180875703355796078</stp>
        <tr r="K5" s="30"/>
        <tr r="K5" s="30"/>
      </tp>
      <tp t="s">
        <v>#N/A Requesting Data...2746548080</v>
        <stp/>
        <stp>BDP|4497104636407024882</stp>
        <tr r="G9" s="30"/>
        <tr r="G9" s="30"/>
      </tp>
      <tp t="s">
        <v>#N/A Requesting Data...2684916156</v>
        <stp/>
        <stp>BDP|4065282591403995585</stp>
        <tr r="J34" s="30"/>
      </tp>
      <tp t="s">
        <v>#N/A Requesting Data...2370778055</v>
        <stp/>
        <stp>BDP|2925902812626039577</stp>
        <tr r="P23" s="30"/>
      </tp>
      <tp t="s">
        <v>#N/A Requesting Data...1260078993</v>
        <stp/>
        <stp>BDP|8796251905856810533</stp>
        <tr r="N8" s="30"/>
      </tp>
      <tp t="s">
        <v>#N/A Requesting Data...825882795</v>
        <stp/>
        <stp>BDP|8709218403210920318</stp>
        <tr r="R22" s="30"/>
      </tp>
      <tp t="s">
        <v>#N/A Requesting Data...2605349914</v>
        <stp/>
        <stp>BDP|1276632799010712727</stp>
        <tr r="E25" s="30"/>
        <tr r="E25" s="30"/>
      </tp>
      <tp t="s">
        <v>#N/A Requesting Data...1222858244</v>
        <stp/>
        <stp>BDP|3023675521176900821</stp>
        <tr r="E20" s="30"/>
        <tr r="E20" s="30"/>
      </tp>
      <tp t="s">
        <v>#N/A Requesting Data...1441477978</v>
        <stp/>
        <stp>BDP|9362474325783368519</stp>
        <tr r="C33" s="30"/>
      </tp>
      <tp t="s">
        <v>#N/A Requesting Data...3953447533</v>
        <stp/>
        <stp>BDP|9211778570223516337</stp>
        <tr r="R12" s="30"/>
      </tp>
      <tp t="s">
        <v>#N/A N/A</v>
        <stp/>
        <stp>BDP|2132903324572591233</stp>
        <tr r="N16" s="30"/>
      </tp>
      <tp t="s">
        <v>#N/A N/A</v>
        <stp/>
        <stp>BDP|4885254811328443691</stp>
        <tr r="L9" s="30"/>
      </tp>
      <tp t="s">
        <v>#N/A Requesting Data...1446991328</v>
        <stp/>
        <stp>BDP|3295690743480894816</stp>
        <tr r="P9" s="30"/>
      </tp>
      <tp t="s">
        <v>#N/A Requesting Data...2013668828</v>
        <stp/>
        <stp>BDP|6558083896676375090</stp>
        <tr r="I27" s="30"/>
        <tr r="I27" s="30"/>
      </tp>
      <tp t="s">
        <v>#N/A Requesting Data...3904850455</v>
        <stp/>
        <stp>BDP|6410906639842818749</stp>
        <tr r="K11" s="30"/>
        <tr r="K11" s="30"/>
      </tp>
      <tp t="s">
        <v>#N/A Requesting Data...3532995985</v>
        <stp/>
        <stp>BDP|6588056617417495954</stp>
        <tr r="M18" s="30"/>
      </tp>
      <tp t="s">
        <v>#N/A N/A</v>
        <stp/>
        <stp>BDP|3350780186477368281</stp>
        <tr r="L11" s="30"/>
      </tp>
      <tp t="s">
        <v>#N/A Requesting Data...2882634670</v>
        <stp/>
        <stp>BDP|7164820005367129105</stp>
        <tr r="J14" s="30"/>
      </tp>
      <tp t="s">
        <v>#N/A Requesting Data...1184270981</v>
        <stp/>
        <stp>BDP|6874453347274369835</stp>
        <tr r="O21" s="30"/>
      </tp>
      <tp t="s">
        <v>#N/A Requesting Data...1160301718</v>
        <stp/>
        <stp>BDP|1666946328483733353</stp>
        <tr r="J8" s="30"/>
      </tp>
      <tp t="s">
        <v>#N/A Requesting Data...2901013261</v>
        <stp/>
        <stp>BDP|4754191783163343470</stp>
        <tr r="Q10" s="30"/>
      </tp>
      <tp t="s">
        <v>#N/A Requesting Data...1611326347</v>
        <stp/>
        <stp>BDP|4234204389244353013</stp>
        <tr r="G24" s="30"/>
        <tr r="G24" s="30"/>
      </tp>
      <tp t="s">
        <v>#N/A Requesting Data...3541681390</v>
        <stp/>
        <stp>BDP|7725271987656085183</stp>
        <tr r="E10" s="30"/>
        <tr r="E10" s="30"/>
      </tp>
      <tp t="s">
        <v>#N/A N/A</v>
        <stp/>
        <stp>BDP|3959968430270226328</stp>
        <tr r="L18" s="30"/>
      </tp>
      <tp t="s">
        <v>#N/A Requesting Data...1406359211</v>
        <stp/>
        <stp>BDP|9644492805326491131</stp>
        <tr r="P19" s="30"/>
      </tp>
      <tp t="s">
        <v>#N/A Requesting Data...3291873506</v>
        <stp/>
        <stp>BDP|2951213521131160950</stp>
        <tr r="M31" s="30"/>
        <tr r="M31" s="30"/>
      </tp>
      <tp t="s">
        <v>#N/A Requesting Data...2232991933</v>
        <stp/>
        <stp>BDP|4907851853132150132</stp>
        <tr r="M32" s="30"/>
      </tp>
      <tp t="s">
        <v>#N/A Requesting Data...2428984400</v>
        <stp/>
        <stp>BDP|8618316670793190540</stp>
        <tr r="D28" s="30"/>
      </tp>
      <tp t="s">
        <v>#N/A N/A</v>
        <stp/>
        <stp>BDP|5775849804873703426</stp>
        <tr r="H25" s="30"/>
      </tp>
      <tp t="s">
        <v>#N/A Requesting Data...1525984141</v>
        <stp/>
        <stp>BDP|2466707284683519473</stp>
        <tr r="G11" s="30"/>
        <tr r="G11" s="30"/>
      </tp>
      <tp t="s">
        <v>#N/A Requesting Data...4293602330</v>
        <stp/>
        <stp>BDP|2211952963403332451</stp>
        <tr r="G23" s="30"/>
        <tr r="G23" s="30"/>
      </tp>
      <tp t="s">
        <v>#N/A Requesting Data...3458372898</v>
        <stp/>
        <stp>BDP|2316711945988620316</stp>
        <tr r="Q15" s="30"/>
      </tp>
      <tp t="s">
        <v>#N/A N/A</v>
        <stp/>
        <stp>BDP|5736833336571182525</stp>
        <tr r="N6" s="30"/>
      </tp>
      <tp t="s">
        <v>#N/A Requesting Data...2323546979</v>
        <stp/>
        <stp>BDP|4331239996622676761</stp>
        <tr r="Q29" s="30"/>
      </tp>
      <tp t="s">
        <v>#N/A Requesting Data...2715187782</v>
        <stp/>
        <stp>BDP|8460201760635798346</stp>
        <tr r="L24" s="30"/>
      </tp>
      <tp t="s">
        <v>#N/A Requesting Data...2906156440</v>
        <stp/>
        <stp>BDP|7497163717805448864</stp>
        <tr r="I25" s="34"/>
      </tp>
      <tp t="s">
        <v>#N/A Requesting Data...1002544787</v>
        <stp/>
        <stp>BDP|9050950345737375978</stp>
        <tr r="M34" s="30"/>
        <tr r="M34" s="30"/>
      </tp>
      <tp t="s">
        <v>#N/A N/A</v>
        <stp/>
        <stp>BDP|5161450313542670852</stp>
        <tr r="J23" s="30"/>
      </tp>
      <tp t="s">
        <v>#N/A N/A</v>
        <stp/>
        <stp>BDP|3143502943249327141</stp>
        <tr r="N19" s="30"/>
      </tp>
      <tp t="s">
        <v>#N/A Requesting Data...4068944287</v>
        <stp/>
        <stp>BDP|9182664746566260682</stp>
        <tr r="H9" s="30"/>
      </tp>
      <tp t="s">
        <v>#N/A Requesting Data...3876864201</v>
        <stp/>
        <stp>BDP|3650559651981810918</stp>
        <tr r="I12" s="30"/>
        <tr r="I12" s="30"/>
      </tp>
      <tp t="s">
        <v>#N/A Requesting Data...3513357578</v>
        <stp/>
        <stp>BDP|2277286834948770016</stp>
        <tr r="K19" s="30"/>
        <tr r="K19" s="30"/>
      </tp>
      <tp t="s">
        <v>#N/A Requesting Data...3070961484</v>
        <stp/>
        <stp>BDP|2843226840199231610</stp>
        <tr r="P12" s="30"/>
      </tp>
      <tp t="s">
        <v>#N/A Requesting Data...2369508435</v>
        <stp/>
        <stp>BDP|5757778084684855532</stp>
        <tr r="L23" s="30"/>
      </tp>
      <tp t="s">
        <v>#N/A Requesting Data...4037580964</v>
        <stp/>
        <stp>BDP|9464530340465808638</stp>
        <tr r="F21" s="30"/>
      </tp>
      <tp t="s">
        <v>#N/A Requesting Data...1168352986</v>
        <stp/>
        <stp>BDP|1605176496637954524</stp>
        <tr r="Q14" s="30"/>
      </tp>
      <tp t="s">
        <v>#N/A N/A</v>
        <stp/>
        <stp>BDP|3809500090034408005</stp>
        <tr r="H13" s="30"/>
      </tp>
      <tp t="s">
        <v>#N/A Requesting Data...3766190631</v>
        <stp/>
        <stp>BDP|6529172118009256459</stp>
        <tr r="H5" s="30"/>
      </tp>
      <tp t="s">
        <v>#N/A Requesting Data...2563058754</v>
        <stp/>
        <stp>BDP|7746432986665711584</stp>
        <tr r="E11" s="30"/>
        <tr r="E11" s="30"/>
      </tp>
      <tp t="s">
        <v>#N/A Requesting Data...2557345626</v>
        <stp/>
        <stp>BDP|5265662295976693752</stp>
        <tr r="N13" s="30"/>
      </tp>
      <tp t="s">
        <v>#N/A Requesting Data...3508119253</v>
        <stp/>
        <stp>BDP|2106862920677375478</stp>
        <tr r="E23" s="30"/>
        <tr r="E23" s="30"/>
      </tp>
      <tp t="s">
        <v>#N/A N/A</v>
        <stp/>
        <stp>BDP|8084839425251396866</stp>
        <tr r="L20" s="30"/>
      </tp>
      <tp t="s">
        <v>#N/A Requesting Data...972278147</v>
        <stp/>
        <stp>BDP|6309345148562968859</stp>
        <tr r="O14" s="30"/>
      </tp>
      <tp t="s">
        <v>#N/A Requesting Data...1429030453</v>
        <stp/>
        <stp>BDP|3269485294652505784</stp>
        <tr r="L18" s="30"/>
      </tp>
      <tp t="s">
        <v>#N/A N/A</v>
        <stp/>
        <stp>BDP|8666572450825218630</stp>
        <tr r="N9" s="30"/>
      </tp>
      <tp t="s">
        <v>#N/A Requesting Data...2875412956</v>
        <stp/>
        <stp>BDP|6152593581220069097</stp>
        <tr r="E16" s="30"/>
        <tr r="E16" s="30"/>
      </tp>
      <tp t="s">
        <v>#N/A N/A</v>
        <stp/>
        <stp>BDP|5583639698993940203</stp>
        <tr r="J11" s="30"/>
      </tp>
      <tp t="s">
        <v>#N/A Requesting Data...3066812039</v>
        <stp/>
        <stp>BDP|4368151170538627172</stp>
        <tr r="I22" s="34"/>
        <tr r="I22" s="34"/>
      </tp>
      <tp t="s">
        <v>#N/A Requesting Data...965017480</v>
        <stp/>
        <stp>BDP|4009048174038125055</stp>
        <tr r="G12" s="30"/>
        <tr r="G12" s="30"/>
      </tp>
      <tp t="s">
        <v>#N/A Requesting Data...2205979156</v>
        <stp/>
        <stp>BDP|9884591821700644528</stp>
        <tr r="K29" s="30"/>
        <tr r="K29" s="30"/>
      </tp>
      <tp t="s">
        <v>#N/A N/A</v>
        <stp/>
        <stp>BDP|3201058485952776207</stp>
        <tr r="J14" s="30"/>
      </tp>
      <tp t="s">
        <v>#N/A Requesting Data...3846374298</v>
        <stp/>
        <stp>BDP|7185568542584926662</stp>
        <tr r="P14" s="30"/>
      </tp>
      <tp t="s">
        <v>#N/A Requesting Data...3341111510</v>
        <stp/>
        <stp>BDP|4632668037202937751</stp>
        <tr r="E17" s="30"/>
        <tr r="E17" s="30"/>
      </tp>
      <tp t="s">
        <v>#N/A Requesting Data...1803179126</v>
        <stp/>
        <stp>BDP|6196411900945397383</stp>
        <tr r="C22" s="30"/>
      </tp>
      <tp t="s">
        <v>#N/A Requesting Data...1268900478</v>
        <stp/>
        <stp>BDP|6818566910520674635</stp>
        <tr r="I34" s="30"/>
        <tr r="I34" s="30"/>
      </tp>
      <tp t="s">
        <v>#N/A N/A</v>
        <stp/>
        <stp>BDP|4926905287330508130</stp>
        <tr r="J10" s="30"/>
      </tp>
      <tp t="s">
        <v>#N/A N/A</v>
        <stp/>
        <stp>BDP|9575165979029574218</stp>
        <tr r="J15" s="30"/>
      </tp>
      <tp t="s">
        <v>#N/A Requesting Data...1237513039</v>
        <stp/>
        <stp>BDP|7734018300200940301</stp>
        <tr r="I30" s="30"/>
        <tr r="I30" s="30"/>
      </tp>
      <tp t="s">
        <v>#N/A N/A</v>
        <stp/>
        <stp>BDP|3893653122084627768</stp>
        <tr r="P11" s="30"/>
      </tp>
      <tp t="s">
        <v>#N/A Requesting Data...1318777182</v>
        <stp/>
        <stp>BDP|1006408811188564886</stp>
        <tr r="P25" s="30"/>
      </tp>
      <tp t="s">
        <v>#N/A Requesting Data...1737515595</v>
        <stp/>
        <stp>BDP|3644333238022271520</stp>
        <tr r="N28" s="30"/>
      </tp>
      <tp t="s">
        <v>#N/A Requesting Data...1470378323</v>
        <stp/>
        <stp>BDP|2410155806810411717</stp>
        <tr r="M26" s="30"/>
      </tp>
      <tp t="s">
        <v>#N/A Requesting Data...2982492488</v>
        <stp/>
        <stp>BDP|7442672503052463763</stp>
        <tr r="G6" s="30"/>
        <tr r="G6" s="30"/>
      </tp>
      <tp t="s">
        <v>#N/A Requesting Data...2842981462</v>
        <stp/>
        <stp>BDP|5656228742347763026</stp>
        <tr r="Q6" s="30"/>
      </tp>
      <tp t="s">
        <v>#N/A Requesting Data...1274111377</v>
        <stp/>
        <stp>BDP|7995093557054244252</stp>
        <tr r="Q13" s="30"/>
      </tp>
      <tp t="s">
        <v>#N/A Requesting Data...3075955812</v>
        <stp/>
        <stp>BDP|3036187436775671083</stp>
        <tr r="G13" s="30"/>
        <tr r="G13" s="30"/>
      </tp>
      <tp t="s">
        <v>#N/A N/A</v>
        <stp/>
        <stp>BDP|2529208178980442386</stp>
        <tr r="H14" s="30"/>
      </tp>
      <tp t="s">
        <v>#N/A Requesting Data...3214526579</v>
        <stp/>
        <stp>BDP|7989477679563951391</stp>
        <tr r="M6" s="30"/>
        <tr r="M6" s="30"/>
      </tp>
      <tp t="s">
        <v>#N/A N/A</v>
        <stp/>
        <stp>BDP|3038350936363121451</stp>
        <tr r="H28" s="30"/>
      </tp>
      <tp t="s">
        <v>#N/A Requesting Data...2198106185</v>
        <stp/>
        <stp>BDP|1336911901799243565</stp>
        <tr r="F6" s="30"/>
      </tp>
      <tp t="s">
        <v>#N/A N/A</v>
        <stp/>
        <stp>BDP|7456013117963420139</stp>
        <tr r="N33" s="30"/>
      </tp>
      <tp t="s">
        <v>#N/A Requesting Data...2991579591</v>
        <stp/>
        <stp>BDP|3605369286655401880</stp>
        <tr r="C5" s="30"/>
      </tp>
      <tp t="s">
        <v>#N/A Requesting Data...859978413</v>
        <stp/>
        <stp>BDP|5732915681664965547</stp>
        <tr r="N21" s="30"/>
      </tp>
      <tp t="s">
        <v>#N/A Requesting Data...4220357022</v>
        <stp/>
        <stp>BDP|2665543202367840522</stp>
        <tr r="C19" s="30"/>
      </tp>
      <tp t="s">
        <v>#N/A Requesting Data...4176051189</v>
        <stp/>
        <stp>BDP|5697480735916853196</stp>
        <tr r="O6" s="30"/>
      </tp>
      <tp t="s">
        <v>#N/A Requesting Data...2426178287</v>
        <stp/>
        <stp>BDP|1571688676757947296</stp>
        <tr r="L31" s="30"/>
      </tp>
      <tp t="s">
        <v>#N/A Requesting Data...1708267155</v>
        <stp/>
        <stp>BDP|8837838768864003789</stp>
        <tr r="H14" s="30"/>
      </tp>
      <tp t="s">
        <v>#N/A Requesting Data...3106967116</v>
        <stp/>
        <stp>BDP|6805110605412698017</stp>
        <tr r="K18" s="30"/>
        <tr r="K18" s="30"/>
      </tp>
      <tp t="s">
        <v>#N/A Requesting Data...1190359127</v>
        <stp/>
        <stp>BDP|6898568493429079663</stp>
        <tr r="Q26" s="30"/>
      </tp>
      <tp t="s">
        <v>#N/A Requesting Data...1483004393</v>
        <stp/>
        <stp>BDP|8498836657178805805</stp>
        <tr r="C23" s="30"/>
      </tp>
      <tp t="s">
        <v>#N/A N/A</v>
        <stp/>
        <stp>BDP|3274140611034054298</stp>
        <tr r="N29" s="30"/>
      </tp>
      <tp t="s">
        <v>#N/A Requesting Data...1360028985</v>
        <stp/>
        <stp>BDP|6037705118117262241</stp>
        <tr r="J32" s="30"/>
      </tp>
      <tp t="s">
        <v>#N/A Requesting Data...1943393535</v>
        <stp/>
        <stp>BDP|7311961692707803505</stp>
        <tr r="D10" s="30"/>
      </tp>
      <tp t="s">
        <v>#N/A Requesting Data...4130074243</v>
        <stp/>
        <stp>BDP|2754445119772197097</stp>
        <tr r="R5" s="30"/>
      </tp>
      <tp t="s">
        <v>#N/A Requesting Data...3495298469</v>
        <stp/>
        <stp>BDP|2164147244150377200</stp>
        <tr r="C25" s="30"/>
      </tp>
      <tp t="s">
        <v>#N/A N/A</v>
        <stp/>
        <stp>BDP|9283557790927682723</stp>
        <tr r="F20" s="30"/>
      </tp>
      <tp t="s">
        <v>#N/A Requesting Data...2851771331</v>
        <stp/>
        <stp>BDP|9860885324065691314</stp>
        <tr r="P24" s="30"/>
      </tp>
      <tp t="s">
        <v>#N/A Requesting Data...3868815153</v>
        <stp/>
        <stp>BDP|2035151144027064518</stp>
        <tr r="Q5" s="30"/>
      </tp>
      <tp t="s">
        <v>#N/A Requesting Data...1109281579</v>
        <stp/>
        <stp>BDP|5364112822554269721</stp>
        <tr r="J13" s="30"/>
      </tp>
      <tp t="s">
        <v>#N/A Requesting Data...3500389563</v>
        <stp/>
        <stp>BDP|7503125608624924776</stp>
        <tr r="J26" s="30"/>
      </tp>
      <tp t="s">
        <v>#N/A Requesting Data...3993483200</v>
        <stp/>
        <stp>BDP|3410367829882893551</stp>
        <tr r="M15" s="30"/>
        <tr r="M15" s="30"/>
      </tp>
      <tp t="s">
        <v>#N/A Requesting Data...1410214853</v>
        <stp/>
        <stp>BDP|7885587953424290665</stp>
        <tr r="E38" s="34"/>
        <tr r="E38" s="34"/>
      </tp>
      <tp t="s">
        <v>#N/A N/A</v>
        <stp/>
        <stp>BDP|3110536820633093267</stp>
        <tr r="L6" s="30"/>
      </tp>
      <tp t="s">
        <v>#N/A Requesting Data...967700223</v>
        <stp/>
        <stp>BDP|5060574676826466402</stp>
        <tr r="K23" s="30"/>
        <tr r="K23" s="30"/>
      </tp>
      <tp t="s">
        <v>#N/A Requesting Data...2046106796</v>
        <stp/>
        <stp>BDP|3256400482642374861</stp>
        <tr r="D25" s="30"/>
      </tp>
      <tp t="s">
        <v>#N/A Requesting Data...2480826298</v>
        <stp/>
        <stp>BDP|1922147956970868397</stp>
        <tr r="G32" s="30"/>
        <tr r="G32" s="30"/>
      </tp>
      <tp t="s">
        <v>#N/A Requesting Data...1819227059</v>
        <stp/>
        <stp>BDP|4308114037952955266</stp>
        <tr r="I6" s="30"/>
        <tr r="I6" s="30"/>
      </tp>
      <tp t="s">
        <v>#N/A Requesting Data...1989220194</v>
        <stp/>
        <stp>BDP|5619988322138286044</stp>
        <tr r="L19" s="30"/>
      </tp>
      <tp t="s">
        <v>#N/A Requesting Data...1638998882</v>
        <stp/>
        <stp>BDP|2905336546596200552</stp>
        <tr r="Q7" s="30"/>
      </tp>
      <tp t="s">
        <v>#N/A N/A</v>
        <stp/>
        <stp>BDP|7314487673430720247</stp>
        <tr r="H16" s="30"/>
      </tp>
      <tp t="s">
        <v>#N/A Requesting Data...1013371794</v>
        <stp/>
        <stp>BDP|8986134207278192737</stp>
        <tr r="F9" s="30"/>
      </tp>
      <tp t="s">
        <v>#N/A Requesting Data...3893321136</v>
        <stp/>
        <stp>BDP|2982892749491460909</stp>
        <tr r="G18" s="30"/>
        <tr r="G18" s="30"/>
      </tp>
      <tp t="s">
        <v>#N/A Requesting Data...3175314248</v>
        <stp/>
        <stp>BDP|2365162505972247703</stp>
        <tr r="H25" s="30"/>
      </tp>
      <tp t="s">
        <v>#N/A Requesting Data...2336431225</v>
        <stp/>
        <stp>BDP|7831406401631892439</stp>
        <tr r="D27" s="30"/>
      </tp>
      <tp t="s">
        <v>#N/A Requesting Data...2025277536</v>
        <stp/>
        <stp>BDP|4248317685079553013</stp>
        <tr r="O20" s="30"/>
      </tp>
      <tp t="s">
        <v>#N/A Requesting Data...3668560026</v>
        <stp/>
        <stp>BDP|7130602138855341193</stp>
        <tr r="D7" s="30"/>
      </tp>
      <tp t="s">
        <v>#N/A N/A</v>
        <stp/>
        <stp>BDP|1816401205703890068</stp>
        <tr r="J34" s="30"/>
      </tp>
      <tp t="s">
        <v>#N/A Requesting Data...1995933706</v>
        <stp/>
        <stp>BDP|2256565808918975957</stp>
        <tr r="F18" s="30"/>
      </tp>
      <tp t="s">
        <v>#N/A Requesting Data...4158382370</v>
        <stp/>
        <stp>BDP|4301731817035791110</stp>
        <tr r="L6" s="30"/>
      </tp>
      <tp t="s">
        <v>#N/A Requesting Data...1637813739</v>
        <stp/>
        <stp>BDP|4517629565227753545</stp>
        <tr r="R25" s="30"/>
      </tp>
      <tp t="s">
        <v>#N/A Requesting Data...2944123326</v>
        <stp/>
        <stp>BDP|6428578432645644364</stp>
        <tr r="H18" s="30"/>
      </tp>
      <tp t="s">
        <v>#N/A Requesting Data...3279455090</v>
        <stp/>
        <stp>BDP|8593118712066177865</stp>
        <tr r="C32" s="30"/>
      </tp>
      <tp t="s">
        <v>#N/A Requesting Data...2601879251</v>
        <stp/>
        <stp>BDP|1019561740130027675</stp>
        <tr r="E28" s="30"/>
        <tr r="E28" s="30"/>
      </tp>
      <tp t="s">
        <v>#N/A Requesting Data...1484157551</v>
        <stp/>
        <stp>BDP|8932889106587936188</stp>
        <tr r="Q33" s="30"/>
      </tp>
      <tp t="s">
        <v>#N/A Requesting Data...1070768871</v>
        <stp/>
        <stp>BDP|6965510543389891842</stp>
        <tr r="I21" s="30"/>
        <tr r="I21" s="30"/>
      </tp>
      <tp t="s">
        <v>#N/A Requesting Data...3858630218</v>
        <stp/>
        <stp>BDP|5486216111657506750</stp>
        <tr r="I42" s="34"/>
      </tp>
      <tp t="s">
        <v>#N/A Requesting Data...1418574410</v>
        <stp/>
        <stp>BDP|6769966981634194545</stp>
        <tr r="L13" s="30"/>
      </tp>
      <tp t="s">
        <v>#N/A Requesting Data...2552958873</v>
        <stp/>
        <stp>BDP|6923701266352258269</stp>
        <tr r="I36" s="34"/>
        <tr r="I36" s="34"/>
      </tp>
      <tp t="s">
        <v>#N/A Requesting Data...4282607821</v>
        <stp/>
        <stp>BDP|6143155672246701198</stp>
        <tr r="D17" s="30"/>
      </tp>
      <tp t="s">
        <v>#N/A Requesting Data...2282101492</v>
        <stp/>
        <stp>BDP|5031012150311980600</stp>
        <tr r="M33" s="30"/>
        <tr r="M33" s="30"/>
      </tp>
      <tp t="s">
        <v>#N/A N/A</v>
        <stp/>
        <stp>BDP|1016662921076748481</stp>
        <tr r="H6" s="30"/>
      </tp>
      <tp t="s">
        <v>#N/A Requesting Data...2074639339</v>
        <stp/>
        <stp>BDP|7743529779053797126</stp>
        <tr r="D20" s="30"/>
      </tp>
      <tp t="s">
        <v>#N/A Requesting Data...1619596968</v>
        <stp/>
        <stp>BDP|1583899561590218867</stp>
        <tr r="F7" s="30"/>
      </tp>
      <tp t="s">
        <v>#N/A Requesting Data...3698409722</v>
        <stp/>
        <stp>BDP|4163919220509873167</stp>
        <tr r="C6" s="30"/>
      </tp>
      <tp t="s">
        <v>#N/A Requesting Data...3811849054</v>
        <stp/>
        <stp>BDP|5552910484861663287</stp>
        <tr r="R21" s="30"/>
      </tp>
      <tp t="s">
        <v>#N/A Requesting Data...3368065362</v>
        <stp/>
        <stp>BDP|2845456633533836198</stp>
        <tr r="E22" s="34"/>
        <tr r="E22" s="34"/>
      </tp>
      <tp t="s">
        <v>#N/A Requesting Data...3753530061</v>
        <stp/>
        <stp>BDP|3092001378405402600</stp>
        <tr r="Q22" s="30"/>
      </tp>
      <tp t="s">
        <v>#N/A Requesting Data...1136487339</v>
        <stp/>
        <stp>BDP|6215468564410496385</stp>
        <tr r="C15" s="30"/>
      </tp>
      <tp t="s">
        <v>#N/A Requesting Data...1647416303</v>
        <stp/>
        <stp>BDP|3300249783269158798</stp>
        <tr r="F27" s="30"/>
      </tp>
      <tp t="s">
        <v>#N/A N/A</v>
        <stp/>
        <stp>BDP|2987493885528181191</stp>
        <tr r="H18" s="30"/>
      </tp>
      <tp t="s">
        <v>#N/A N/A</v>
        <stp/>
        <stp>BDP|3398846779243653885</stp>
        <tr r="J21" s="30"/>
      </tp>
      <tp t="s">
        <v>#N/A Requesting Data...3595028251</v>
        <stp/>
        <stp>BDP|2182694647774966377</stp>
        <tr r="D13" s="30"/>
      </tp>
      <tp t="s">
        <v>#N/A Requesting Data...1273053880</v>
        <stp/>
        <stp>BDP|2715365536303393651</stp>
        <tr r="I13" s="30"/>
        <tr r="I13" s="30"/>
      </tp>
      <tp t="s">
        <v>#N/A Requesting Data...2295594384</v>
        <stp/>
        <stp>BDP|6726651290689560703</stp>
        <tr r="H16" s="30"/>
      </tp>
      <tp t="s">
        <v>#N/A Requesting Data...2213368419</v>
        <stp/>
        <stp>BDP|3868108088208466538</stp>
        <tr r="I31" s="30"/>
        <tr r="I31" s="30"/>
      </tp>
      <tp t="s">
        <v>#N/A Requesting Data...1212495522</v>
        <stp/>
        <stp>BDP|1877478214641603292</stp>
        <tr r="I26" s="34"/>
      </tp>
      <tp t="s">
        <v>#N/A Requesting Data...1744960261</v>
        <stp/>
        <stp>BDP|4483621030986556063</stp>
        <tr r="N15" s="30"/>
      </tp>
      <tp t="s">
        <v>#N/A Requesting Data...2447351641</v>
        <stp/>
        <stp>BDP|8419701288626677104</stp>
        <tr r="R18" s="30"/>
      </tp>
      <tp t="s">
        <v>#N/A Requesting Data...3513644403</v>
        <stp/>
        <stp>BDP|2163183735884326447</stp>
        <tr r="O33" s="30"/>
      </tp>
      <tp t="s">
        <v>#N/A Requesting Data...2379583658</v>
        <stp/>
        <stp>BDP|6622198932980146478</stp>
        <tr r="D29" s="30"/>
      </tp>
      <tp t="s">
        <v>#N/A Requesting Data...3304259505</v>
        <stp/>
        <stp>BDP|2051324822113222094</stp>
        <tr r="G14" s="30"/>
        <tr r="G14" s="30"/>
      </tp>
      <tp t="s">
        <v>#N/A Requesting Data...1230168575</v>
        <stp/>
        <stp>BDP|2060048346914280283</stp>
        <tr r="F30" s="30"/>
      </tp>
      <tp t="s">
        <v>#N/A Requesting Data...2009635391</v>
        <stp/>
        <stp>BDP|1779126520562563093</stp>
        <tr r="O28" s="30"/>
        <tr r="O28" s="30"/>
      </tp>
      <tp t="s">
        <v>#N/A Requesting Data...1952678993</v>
        <stp/>
        <stp>BDP|6595604840527597394</stp>
        <tr r="Q19" s="30"/>
      </tp>
      <tp t="s">
        <v>#N/A N/A</v>
        <stp/>
        <stp>BDP|1514458206257112291</stp>
        <tr r="L17" s="30"/>
      </tp>
      <tp t="s">
        <v>#N/A Requesting Data...2117423133</v>
        <stp/>
        <stp>BDP|2372465143297924512</stp>
        <tr r="E30" s="30"/>
        <tr r="E30" s="30"/>
      </tp>
      <tp t="s">
        <v>#N/A N/A</v>
        <stp/>
        <stp>BDP|9991016511831074949</stp>
        <tr r="L29" s="30"/>
      </tp>
      <tp t="s">
        <v>#N/A Requesting Data...1687796934</v>
        <stp/>
        <stp>BDP|1697215174064761092</stp>
        <tr r="R7" s="30"/>
      </tp>
      <tp t="s">
        <v>#N/A Requesting Data...2900812559</v>
        <stp/>
        <stp>BDP|3046025634505202578</stp>
        <tr r="R13" s="30"/>
      </tp>
      <tp t="s">
        <v>#N/A Requesting Data...2543791701</v>
        <stp/>
        <stp>BDP|6225204985294423802</stp>
        <tr r="N9" s="30"/>
      </tp>
      <tp t="s">
        <v>#N/A Requesting Data...3161737916</v>
        <stp/>
        <stp>BDP|6947263545758245891</stp>
        <tr r="R16" s="30"/>
      </tp>
      <tp t="s">
        <v>#N/A Requesting Data...3841928209</v>
        <stp/>
        <stp>BDP|5764412041064668172</stp>
        <tr r="K33" s="30"/>
        <tr r="K33" s="30"/>
      </tp>
      <tp t="s">
        <v>#N/A Requesting Data...1984927824</v>
        <stp/>
        <stp>BDP|6308977707757721826</stp>
        <tr r="M5" s="30"/>
        <tr r="M5" s="30"/>
      </tp>
      <tp t="s">
        <v>#N/A Requesting Data...1128702451</v>
        <stp/>
        <stp>BDP|7141701212391242060</stp>
        <tr r="O12" s="30"/>
      </tp>
      <tp t="s">
        <v>#N/A Requesting Data...4228281000</v>
        <stp/>
        <stp>BDP|3583236954041543532</stp>
        <tr r="N31" s="30"/>
      </tp>
      <tp t="s">
        <v>#N/A Requesting Data...1196784656</v>
        <stp/>
        <stp>BDP|3974228461871688689</stp>
        <tr r="J33" s="30"/>
      </tp>
      <tp t="s">
        <v>#N/A Requesting Data...3568589179</v>
        <stp/>
        <stp>BDP|7025109306167203117</stp>
        <tr r="M21" s="30"/>
      </tp>
      <tp t="s">
        <v>#N/A Requesting Data...1496764018</v>
        <stp/>
        <stp>BDP|3392298167432055462</stp>
        <tr r="M30" s="30"/>
      </tp>
      <tp t="s">
        <v>#N/A Requesting Data...3653777587</v>
        <stp/>
        <stp>BDP|9152080484911189148</stp>
        <tr r="L30" s="30"/>
      </tp>
      <tp t="s">
        <v>#N/A Requesting Data...3973927669</v>
        <stp/>
        <stp>BDP|4042277071333963360</stp>
        <tr r="I7" s="30"/>
        <tr r="I7" s="30"/>
      </tp>
      <tp t="s">
        <v>#N/A N/A</v>
        <stp/>
        <stp>BDP|7099508816835812729</stp>
        <tr r="J13" s="30"/>
      </tp>
      <tp t="s">
        <v>#N/A Requesting Data...3089541121</v>
        <stp/>
        <stp>BDP|8673420747908353131</stp>
        <tr r="D32" s="30"/>
      </tp>
      <tp t="s">
        <v>#N/A Requesting Data...4132928693</v>
        <stp/>
        <stp>BDP|6234611583700727947</stp>
        <tr r="D19" s="30"/>
      </tp>
      <tp t="s">
        <v>#N/A Requesting Data...2593753749</v>
        <stp/>
        <stp>BDP|3277152171406424211</stp>
        <tr r="F22" s="30"/>
      </tp>
      <tp t="s">
        <v>#N/A N/A</v>
        <stp/>
        <stp>BDP|2617701952093654227</stp>
        <tr r="N28" s="30"/>
      </tp>
      <tp t="s">
        <v>#N/A Requesting Data...4279625128</v>
        <stp/>
        <stp>BDP|5196658473992648700</stp>
        <tr r="M17" s="30"/>
        <tr r="M17" s="30"/>
      </tp>
      <tp t="s">
        <v>#N/A Requesting Data...2204096796</v>
        <stp/>
        <stp>BDP|4706893751581883915</stp>
        <tr r="E22" s="30"/>
        <tr r="E22" s="30"/>
      </tp>
      <tp t="s">
        <v>#N/A N/A</v>
        <stp/>
        <stp>BDP|5943165027924767383</stp>
        <tr r="F23" s="30"/>
      </tp>
      <tp t="s">
        <v>#N/A Requesting Data...4073719174</v>
        <stp/>
        <stp>BDP|1258164931361948395</stp>
        <tr r="I28" s="30"/>
        <tr r="I28" s="30"/>
      </tp>
      <tp t="s">
        <v>#N/A Requesting Data...3953941579</v>
        <stp/>
        <stp>BDP|2104479241438830840</stp>
        <tr r="I55" s="34"/>
        <tr r="I55" s="34"/>
      </tp>
      <tp t="s">
        <v>#N/A Requesting Data...3401788533</v>
        <stp/>
        <stp>BDP|6963730259511957718</stp>
        <tr r="E29" s="30"/>
        <tr r="E29" s="30"/>
      </tp>
      <tp t="s">
        <v>#N/A N/A</v>
        <stp/>
        <stp>BDP|9569122781925667790</stp>
        <tr r="L34" s="30"/>
      </tp>
      <tp t="s">
        <v>#N/A Requesting Data...2801815704</v>
        <stp/>
        <stp>BDP|7926820593081729513</stp>
        <tr r="J12" s="30"/>
      </tp>
      <tp t="s">
        <v>#N/A N/A</v>
        <stp/>
        <stp>BDP|1585292267187642015</stp>
        <tr r="J20" s="30"/>
      </tp>
      <tp t="s">
        <v>#N/A Requesting Data...1721561534</v>
        <stp/>
        <stp>BDP|6852921286125108017</stp>
        <tr r="M20" s="30"/>
      </tp>
      <tp t="s">
        <v>#N/A Requesting Data...3332582300</v>
        <stp/>
        <stp>BDP|2747216711207900433</stp>
        <tr r="E20" s="34"/>
        <tr r="E20" s="34"/>
      </tp>
      <tp t="s">
        <v>#N/A Requesting Data...4290268755</v>
        <stp/>
        <stp>BDP|8704975737913128347</stp>
        <tr r="H6" s="30"/>
      </tp>
      <tp t="s">
        <v>#N/A Requesting Data...1330748543</v>
        <stp/>
        <stp>BDP|5445652366496269177</stp>
        <tr r="O7" s="30"/>
      </tp>
      <tp t="s">
        <v>#N/A Requesting Data...1441939110</v>
        <stp/>
        <stp>BDP|6490701337382912289</stp>
        <tr r="I57" s="34"/>
        <tr r="I57" s="34"/>
      </tp>
      <tp t="s">
        <v>#N/A Requesting Data...3307680318</v>
        <stp/>
        <stp>BDP|9657877500726683558</stp>
        <tr r="P7" s="30"/>
      </tp>
      <tp t="s">
        <v>#N/A Requesting Data...3664709534</v>
        <stp/>
        <stp>BDP|6196043254994421575</stp>
        <tr r="F15" s="30"/>
      </tp>
      <tp t="s">
        <v>#N/A Requesting Data...2145047415</v>
        <stp/>
        <stp>BDP|3769420748276737783</stp>
        <tr r="E55" s="34"/>
        <tr r="E55" s="34"/>
      </tp>
      <tp t="s">
        <v>#N/A N/A</v>
        <stp/>
        <stp>BDP|4859364038717205178</stp>
        <tr r="J8" s="30"/>
      </tp>
      <tp t="s">
        <v>#N/A Requesting Data...1722402208</v>
        <stp/>
        <stp>BDP|6200019501664523077</stp>
        <tr r="P29" s="30"/>
      </tp>
      <tp t="s">
        <v>#N/A Requesting Data...2469868303</v>
        <stp/>
        <stp>BDP|2862382301057961499</stp>
        <tr r="Q30" s="30"/>
      </tp>
      <tp t="s">
        <v>#N/A Requesting Data...1993575263</v>
        <stp/>
        <stp>BDP|8265719142699925096</stp>
        <tr r="Q12" s="30"/>
      </tp>
      <tp t="s">
        <v>#N/A N/A</v>
        <stp/>
        <stp>BDP|3270552861861058304</stp>
        <tr r="F15" s="30"/>
      </tp>
      <tp t="s">
        <v>#N/A Requesting Data...2824498571</v>
        <stp/>
        <stp>BDP|5116357401021517578</stp>
        <tr r="H31" s="30"/>
      </tp>
      <tp t="s">
        <v>#N/A Requesting Data...2465806377</v>
        <stp/>
        <stp>BDP|1385115926374143428</stp>
        <tr r="M28" s="30"/>
        <tr r="M28" s="30"/>
      </tp>
      <tp t="s">
        <v>#N/A N/A</v>
        <stp/>
        <stp>BDP|1963862787780722387</stp>
        <tr r="J17" s="30"/>
      </tp>
      <tp t="s">
        <v>#N/A N/A</v>
        <stp/>
        <stp>BDP|4904381811805305164</stp>
        <tr r="H5" s="30"/>
      </tp>
      <tp t="s">
        <v>#N/A N/A</v>
        <stp/>
        <stp>BDP|4768043869250619093</stp>
        <tr r="F25" s="30"/>
      </tp>
      <tp t="s">
        <v>#N/A Requesting Data...2632478886</v>
        <stp/>
        <stp>BDP|8759965800761407201</stp>
        <tr r="O17" s="30"/>
      </tp>
      <tp t="s">
        <v>#N/A Requesting Data...3814446536</v>
        <stp/>
        <stp>BDP|1063096970040661555</stp>
        <tr r="C10" s="30"/>
      </tp>
      <tp t="s">
        <v>#N/A Requesting Data...4140849576</v>
        <stp/>
        <stp>BDP|1916063138998476999</stp>
        <tr r="N11" s="30"/>
      </tp>
      <tp t="s">
        <v>#N/A Requesting Data...1501873637</v>
        <stp/>
        <stp>BDP|9844825216374110767</stp>
        <tr r="H22" s="30"/>
      </tp>
      <tp t="s">
        <v>#N/A Requesting Data...1653581986</v>
        <stp/>
        <stp>BDP|2584893297987523756</stp>
        <tr r="R23" s="30"/>
      </tp>
      <tp t="s">
        <v>#N/A Requesting Data...1464756345</v>
        <stp/>
        <stp>BDP|1400264293871167887</stp>
        <tr r="D30" s="30"/>
      </tp>
      <tp t="s">
        <v>#N/A Requesting Data...1515469330</v>
        <stp/>
        <stp>BDP|4570277543741812017</stp>
        <tr r="M27" s="30"/>
      </tp>
      <tp t="s">
        <v>#N/A Requesting Data...2895302599</v>
        <stp/>
        <stp>BDP|9402812235478153984</stp>
        <tr r="P26" s="30"/>
      </tp>
      <tp t="s">
        <v>#N/A Requesting Data...3162585145</v>
        <stp/>
        <stp>BDP|6287507918503075240</stp>
        <tr r="I58" s="34"/>
      </tp>
      <tp t="s">
        <v>#N/A N/A</v>
        <stp/>
        <stp>BDP|3837906722279331277</stp>
        <tr r="L8" s="30"/>
      </tp>
      <tp t="s">
        <v>#N/A Requesting Data...4269303424</v>
        <stp/>
        <stp>BDP|9377366337948580287</stp>
        <tr r="F20" s="30"/>
      </tp>
      <tp t="s">
        <v>#N/A N/A</v>
        <stp/>
        <stp>BDP|8137875442241886604</stp>
        <tr r="N11" s="30"/>
      </tp>
      <tp t="s">
        <v>#N/A N/A</v>
        <stp/>
        <stp>BDP|6268383536151633474</stp>
        <tr r="N5" s="30"/>
      </tp>
      <tp t="s">
        <v>#N/A Requesting Data...4146673022</v>
        <stp/>
        <stp>BDP|3678706770148217897</stp>
        <tr r="M10" s="30"/>
        <tr r="M10" s="30"/>
      </tp>
      <tp t="s">
        <v>#N/A Requesting Data...1954277945</v>
        <stp/>
        <stp>BDP|5280221987685016945</stp>
        <tr r="G31" s="30"/>
        <tr r="G31" s="30"/>
      </tp>
      <tp t="s">
        <v>#N/A Requesting Data...2285971583</v>
        <stp/>
        <stp>BDP|3129244016670109310</stp>
        <tr r="Q32" s="30"/>
      </tp>
      <tp t="s">
        <v>#N/A N/A</v>
        <stp/>
        <stp>BDP|3803793921540601567</stp>
        <tr r="H29" s="30"/>
      </tp>
      <tp t="s">
        <v>#N/A Requesting Data...2565836208</v>
        <stp/>
        <stp>BDP|6834060731461865766</stp>
        <tr r="C12" s="30"/>
      </tp>
      <tp t="s">
        <v>#N/A Requesting Data...2961032873</v>
        <stp/>
        <stp>BDP|5145385041800515198</stp>
        <tr r="R20" s="30"/>
      </tp>
      <tp t="s">
        <v>#N/A Requesting Data...3754557416</v>
        <stp/>
        <stp>BDP|6246247254535594724</stp>
        <tr r="L26" s="30"/>
      </tp>
      <tp t="s">
        <v>#N/A N/A</v>
        <stp/>
        <stp>BDP|2617619166571360076</stp>
        <tr r="F17" s="30"/>
      </tp>
      <tp t="s">
        <v>#N/A Requesting Data...2990579011</v>
        <stp/>
        <stp>BDP|9017424856919621273</stp>
        <tr r="H20" s="30"/>
      </tp>
      <tp t="s">
        <v>#N/A N/A</v>
        <stp/>
        <stp>BDP|94971627201940372</stp>
        <tr r="L33" s="30"/>
      </tp>
      <tp t="s">
        <v>#N/A Requesting Data...1387318897</v>
        <stp/>
        <stp>BDP|40846387718566861</stp>
        <tr r="K17" s="30"/>
        <tr r="K17" s="30"/>
      </tp>
      <tp t="s">
        <v>#N/A Requesting Data...3176783646</v>
        <stp/>
        <stp>BDP|98139278416258573</stp>
        <tr r="I22" s="30"/>
        <tr r="I22" s="30"/>
      </tp>
      <tp t="s">
        <v>#N/A Requesting Data...3852639853</v>
        <stp/>
        <stp>BDP|28713988658087143</stp>
        <tr r="L20" s="30"/>
      </tp>
      <tp t="s">
        <v>#N/A Requesting Data...3632527979</v>
        <stp/>
        <stp>BDP|967443001723710223</stp>
        <tr r="E25" s="34"/>
      </tp>
      <tp t="s">
        <v>#N/A Requesting Data...3503223067</v>
        <stp/>
        <stp>BDP|903716061427346317</stp>
        <tr r="C30" s="30"/>
      </tp>
      <tp t="s">
        <v>#N/A N/A</v>
        <stp/>
        <stp>BDP|387147114525300064</stp>
        <tr r="F13" s="30"/>
      </tp>
      <tp t="s">
        <v>#N/A Requesting Data...1806883108</v>
        <stp/>
        <stp>BDP|961991462733016951</stp>
        <tr r="Q34" s="30"/>
      </tp>
      <tp t="s">
        <v>#N/A Requesting Data...2117898207</v>
        <stp/>
        <stp>BDP|700965624238296645</stp>
        <tr r="D14" s="30"/>
      </tp>
      <tp t="s">
        <v>#N/A Requesting Data...4216934544</v>
        <stp/>
        <stp>BDP|985488234835826605</stp>
        <tr r="K32" s="30"/>
        <tr r="K32" s="30"/>
      </tp>
      <tp t="s">
        <v>#N/A N/A</v>
        <stp/>
        <stp>BDP|234487600973808393</stp>
        <tr r="J28" s="30"/>
      </tp>
      <tp t="s">
        <v>#N/A Requesting Data...2533735089</v>
        <stp/>
        <stp>BDP|759949172029537309</stp>
        <tr r="P27" s="30"/>
      </tp>
      <tp t="s">
        <v>#N/A N/A</v>
        <stp/>
        <stp>BDP|851839243762435915</stp>
        <tr r="N31" s="30"/>
      </tp>
      <tp t="s">
        <v>#N/A Requesting Data...3018731899</v>
        <stp/>
        <stp>BDP|837263872007419564</stp>
        <tr r="P22" s="30"/>
      </tp>
      <tp t="s">
        <v>#N/A Requesting Data...3505755052</v>
        <stp/>
        <stp>BDP|637729248660476419</stp>
        <tr r="E14" s="30"/>
        <tr r="E14" s="30"/>
      </tp>
      <tp t="s">
        <v>#N/A Requesting Data...1735045761</v>
        <stp/>
        <stp>BDP|744125041447264506</stp>
        <tr r="M29" s="30"/>
        <tr r="M29" s="30"/>
      </tp>
      <tp t="s">
        <v>#N/A Requesting Data...2770009928</v>
        <stp/>
        <stp>BDP|448603133591601319</stp>
        <tr r="P8" s="30"/>
      </tp>
      <tp t="s">
        <v>#N/A N/A</v>
        <stp/>
        <stp>BDP|936349258450407110</stp>
        <tr r="H20" s="30"/>
      </tp>
      <tp t="s">
        <v>#N/A N/A</v>
        <stp/>
        <stp>BDP|193028173683283299</stp>
        <tr r="L21" s="30"/>
      </tp>
      <tp t="s">
        <v>#N/A N/A</v>
        <stp/>
        <stp>BDP|278246645305565555</stp>
        <tr r="N14" s="30"/>
      </tp>
      <tp t="s">
        <v>#N/A Requesting Data...2835441396</v>
        <stp/>
        <stp>BDP|279089906534422557</stp>
        <tr r="L5" s="30"/>
      </tp>
      <tp t="s">
        <v>#N/A Requesting Data...2561220947</v>
        <stp/>
        <stp>BDP|325862290223876350</stp>
        <tr r="I38" s="34"/>
        <tr r="I38" s="34"/>
      </tp>
      <tp t="s">
        <v>#N/A Requesting Data...2098415964</v>
        <stp/>
        <stp>BDP|930321679526713298</stp>
        <tr r="F16" s="30"/>
      </tp>
      <tp t="s">
        <v>#N/A Requesting Data...2906345522</v>
        <stp/>
        <stp>BDP|782251455504341399</stp>
        <tr r="N18" s="30"/>
      </tp>
      <tp t="s">
        <v>#N/A N/A</v>
        <stp/>
        <stp>BDP|293917392102989251</stp>
        <tr r="L19" s="30"/>
      </tp>
      <tp t="s">
        <v>#N/A Requesting Data...2491081303</v>
        <stp/>
        <stp>BDP|288125874576421056</stp>
        <tr r="E41" s="34"/>
      </tp>
      <tp t="s">
        <v>#N/A Requesting Data...2396580852</v>
        <stp/>
        <stp>BDP|828629451659323907</stp>
        <tr r="G28" s="30"/>
        <tr r="G28" s="30"/>
      </tp>
      <tp t="s">
        <v>#N/A Requesting Data...3455553625</v>
        <stp/>
        <stp>BDP|457486577091928144</stp>
        <tr r="I40" s="34"/>
        <tr r="I40" s="34"/>
      </tp>
      <tp t="s">
        <v>#N/A Requesting Data...3772092992</v>
        <stp/>
        <stp>BDP|278250354480393508</stp>
        <tr r="G30" s="30"/>
        <tr r="G30" s="30"/>
      </tp>
      <tp t="s">
        <v>#N/A N/A</v>
        <stp/>
        <stp>BDP|981488374367702998</stp>
        <tr r="H27" s="30"/>
      </tp>
      <tp t="s">
        <v>#N/A N/A</v>
        <stp/>
        <stp>BDP|523822976834877787</stp>
        <tr r="J6" s="30"/>
      </tp>
      <tp t="s">
        <v>#N/A N/A</v>
        <stp/>
        <stp>BDP|758468825149638140</stp>
        <tr r="J29" s="30"/>
      </tp>
      <tp t="s">
        <v>#N/A N/A</v>
        <stp/>
        <stp>BDP|775877786447277953</stp>
        <tr r="F8" s="30"/>
      </tp>
      <tp t="s">
        <v>#N/A Requesting Data...3432049722</v>
        <stp/>
        <stp>BDP|443561144178479715</stp>
        <tr r="O18" s="30"/>
      </tp>
      <tp t="s">
        <v>#N/A Requesting Data...4252558840</v>
        <stp/>
        <stp>BDP|115918931084714798</stp>
        <tr r="K13" s="30"/>
        <tr r="K13" s="30"/>
      </tp>
      <tp t="s">
        <v>#N/A Requesting Data...1439101914</v>
        <stp/>
        <stp>BDP|265268482726250510</stp>
        <tr r="K22" s="30"/>
        <tr r="K22" s="30"/>
      </tp>
      <tp t="s">
        <v>#N/A Requesting Data...3042252377</v>
        <stp/>
        <stp>BDP|235137234378494301</stp>
        <tr r="J21" s="30"/>
      </tp>
      <tp t="s">
        <v>#N/A Requesting Data...4179594049</v>
        <stp/>
        <stp>BDP|422385768755106945</stp>
        <tr r="F12" s="30"/>
      </tp>
      <tp t="s">
        <v>#N/A N/A</v>
        <stp/>
        <stp>BDP|978873580390767808</stp>
        <tr r="L32" s="30"/>
      </tp>
      <tp t="s">
        <v>#N/A Requesting Data...2744152007</v>
        <stp/>
        <stp>BDP|629518697176186217</stp>
        <tr r="N12" s="30"/>
      </tp>
      <tp t="s">
        <v>#N/A Requesting Data...3926847350</v>
        <stp/>
        <stp>BDP|900897612013354180</stp>
        <tr r="R31" s="30"/>
      </tp>
      <tp t="s">
        <v>#N/A Requesting Data...2006710501</v>
        <stp/>
        <stp>BDP|673154688922520140</stp>
        <tr r="K27" s="30"/>
        <tr r="K27" s="30"/>
      </tp>
      <tp t="s">
        <v>#N/A Requesting Data...3271577071</v>
        <stp/>
        <stp>BDP|815786791146757225</stp>
        <tr r="I39" s="34"/>
        <tr r="I39" s="34"/>
      </tp>
      <tp t="s">
        <v>#N/A N/A</v>
        <stp/>
        <stp>BDP|651399160359928639</stp>
        <tr r="H15" s="30"/>
      </tp>
    </main>
  </volType>
</volType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volatileDependencies" Target="volatileDependenci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1</xdr:col>
      <xdr:colOff>291473</xdr:colOff>
      <xdr:row>0</xdr:row>
      <xdr:rowOff>155014</xdr:rowOff>
    </xdr:from>
    <xdr:to>
      <xdr:col>4</xdr:col>
      <xdr:colOff>12446001</xdr:colOff>
      <xdr:row>1</xdr:row>
      <xdr:rowOff>343140</xdr:rowOff>
    </xdr:to>
    <xdr:sp macro="" textlink="">
      <xdr:nvSpPr>
        <xdr:cNvPr id="3" name="BannerTitle">
          <a:extLst>
            <a:ext uri="{FF2B5EF4-FFF2-40B4-BE49-F238E27FC236}">
              <a16:creationId xmlns:a16="http://schemas.microsoft.com/office/drawing/2014/main" id="{00000000-0008-0000-0000-000003000000}"/>
            </a:ext>
          </a:extLst>
        </xdr:cNvPr>
        <xdr:cNvSpPr>
          <a:spLocks noChangeArrowheads="1"/>
        </xdr:cNvSpPr>
      </xdr:nvSpPr>
      <xdr:spPr bwMode="auto">
        <a:xfrm>
          <a:off x="552944" y="155014"/>
          <a:ext cx="17361527" cy="569126"/>
        </a:xfrm>
        <a:prstGeom prst="rect">
          <a:avLst/>
        </a:prstGeom>
        <a:gradFill flip="none" rotWithShape="1">
          <a:gsLst>
            <a:gs pos="0">
              <a:schemeClr val="tx2"/>
            </a:gs>
            <a:gs pos="98000">
              <a:schemeClr val="bg1"/>
            </a:gs>
          </a:gsLst>
          <a:path path="circle">
            <a:fillToRect l="50000" t="50000" r="50000" b="50000"/>
          </a:path>
          <a:tileRect/>
        </a:gradFill>
        <a:ln w="9525">
          <a:noFill/>
          <a:miter lim="800000"/>
          <a:headEnd/>
          <a:tailEnd/>
        </a:ln>
      </xdr:spPr>
      <xdr:txBody>
        <a:bodyPr vertOverflow="clip" wrap="square" lIns="54864" tIns="50292" rIns="54864" bIns="50292" anchor="ctr" upright="1"/>
        <a:lstStyle/>
        <a:p>
          <a:pPr algn="ctr" rtl="0">
            <a:defRPr sz="1000"/>
          </a:pPr>
          <a:r>
            <a:rPr lang="en-US" sz="2800" b="1" i="0" u="none" strike="noStrike" baseline="0">
              <a:solidFill>
                <a:srgbClr val="F2F2F2"/>
              </a:solidFill>
              <a:latin typeface="+mn-lt"/>
            </a:rPr>
            <a:t>Bloomberg Industry Classification Standard Revision - Effective Date: June 7, 2024</a:t>
          </a:r>
        </a:p>
        <a:p>
          <a:pPr algn="ctr" rtl="0">
            <a:defRPr sz="1000"/>
          </a:pPr>
          <a:endParaRPr lang="en-US" sz="2800" b="1" i="0" u="none" strike="noStrike" baseline="0">
            <a:solidFill>
              <a:srgbClr val="F2F2F2"/>
            </a:solidFill>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91741</xdr:colOff>
      <xdr:row>0</xdr:row>
      <xdr:rowOff>98606</xdr:rowOff>
    </xdr:from>
    <xdr:to>
      <xdr:col>9</xdr:col>
      <xdr:colOff>548155</xdr:colOff>
      <xdr:row>1</xdr:row>
      <xdr:rowOff>284827</xdr:rowOff>
    </xdr:to>
    <xdr:sp macro="" textlink="">
      <xdr:nvSpPr>
        <xdr:cNvPr id="3" name="BannerTitle">
          <a:extLst>
            <a:ext uri="{FF2B5EF4-FFF2-40B4-BE49-F238E27FC236}">
              <a16:creationId xmlns:a16="http://schemas.microsoft.com/office/drawing/2014/main" id="{00000000-0008-0000-0100-000003000000}"/>
            </a:ext>
          </a:extLst>
        </xdr:cNvPr>
        <xdr:cNvSpPr>
          <a:spLocks noChangeArrowheads="1"/>
        </xdr:cNvSpPr>
      </xdr:nvSpPr>
      <xdr:spPr bwMode="auto">
        <a:xfrm>
          <a:off x="339952" y="104321"/>
          <a:ext cx="16715241" cy="569126"/>
        </a:xfrm>
        <a:prstGeom prst="rect">
          <a:avLst/>
        </a:prstGeom>
        <a:gradFill flip="none" rotWithShape="1">
          <a:gsLst>
            <a:gs pos="0">
              <a:schemeClr val="tx2"/>
            </a:gs>
            <a:gs pos="98000">
              <a:schemeClr val="bg1"/>
            </a:gs>
          </a:gsLst>
          <a:path path="circle">
            <a:fillToRect l="50000" t="50000" r="50000" b="50000"/>
          </a:path>
          <a:tileRect/>
        </a:gradFill>
        <a:ln w="9525">
          <a:noFill/>
          <a:miter lim="800000"/>
          <a:headEnd/>
          <a:tailEnd/>
        </a:ln>
      </xdr:spPr>
      <xdr:txBody>
        <a:bodyPr vertOverflow="clip" wrap="square" lIns="54864" tIns="50292" rIns="54864" bIns="50292" anchor="ctr" upright="1"/>
        <a:lstStyle/>
        <a:p>
          <a:pPr algn="ctr" rtl="0">
            <a:defRPr sz="1000"/>
          </a:pPr>
          <a:r>
            <a:rPr lang="en-US" sz="2800" b="1" i="0" u="none" strike="noStrike" baseline="0">
              <a:solidFill>
                <a:srgbClr val="F2F2F2"/>
              </a:solidFill>
              <a:latin typeface="Calibri"/>
            </a:rPr>
            <a:t>Bloomberg Industry Classification System</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382868</xdr:colOff>
      <xdr:row>0</xdr:row>
      <xdr:rowOff>64360</xdr:rowOff>
    </xdr:from>
    <xdr:to>
      <xdr:col>6</xdr:col>
      <xdr:colOff>10477501</xdr:colOff>
      <xdr:row>2</xdr:row>
      <xdr:rowOff>48559</xdr:rowOff>
    </xdr:to>
    <xdr:sp macro="" textlink="">
      <xdr:nvSpPr>
        <xdr:cNvPr id="3" name="BannerTitle">
          <a:extLst>
            <a:ext uri="{FF2B5EF4-FFF2-40B4-BE49-F238E27FC236}">
              <a16:creationId xmlns:a16="http://schemas.microsoft.com/office/drawing/2014/main" id="{00000000-0008-0000-0200-000003000000}"/>
            </a:ext>
          </a:extLst>
        </xdr:cNvPr>
        <xdr:cNvSpPr>
          <a:spLocks noChangeArrowheads="1"/>
        </xdr:cNvSpPr>
      </xdr:nvSpPr>
      <xdr:spPr bwMode="auto">
        <a:xfrm>
          <a:off x="651809" y="64360"/>
          <a:ext cx="19350692" cy="566905"/>
        </a:xfrm>
        <a:prstGeom prst="rect">
          <a:avLst/>
        </a:prstGeom>
        <a:gradFill flip="none" rotWithShape="1">
          <a:gsLst>
            <a:gs pos="0">
              <a:schemeClr val="tx2"/>
            </a:gs>
            <a:gs pos="98000">
              <a:schemeClr val="bg1"/>
            </a:gs>
          </a:gsLst>
          <a:path path="circle">
            <a:fillToRect l="50000" t="50000" r="50000" b="50000"/>
          </a:path>
          <a:tileRect/>
        </a:gradFill>
        <a:ln w="9525">
          <a:noFill/>
          <a:miter lim="800000"/>
          <a:headEnd/>
          <a:tailEnd/>
        </a:ln>
      </xdr:spPr>
      <xdr:txBody>
        <a:bodyPr vertOverflow="clip" wrap="square" lIns="54864" tIns="50292" rIns="54864" bIns="50292" anchor="ctr" upright="1"/>
        <a:lstStyle/>
        <a:p>
          <a:pPr algn="ctr" rtl="0">
            <a:defRPr sz="1000"/>
          </a:pPr>
          <a:r>
            <a:rPr lang="en-US" sz="2800" b="1" i="0" u="none" strike="noStrike" baseline="0">
              <a:solidFill>
                <a:srgbClr val="F2F2F2"/>
              </a:solidFill>
              <a:latin typeface="Calibri"/>
            </a:rPr>
            <a:t>BICS Equity 2024 Full Hierarchy (Level 1 ~7)</a:t>
          </a:r>
          <a:r>
            <a:rPr lang="en-US" sz="1000" b="1" i="0" baseline="0">
              <a:effectLst/>
              <a:latin typeface="+mn-lt"/>
              <a:ea typeface="+mn-ea"/>
              <a:cs typeface="+mn-cs"/>
            </a:rPr>
            <a:t> - </a:t>
          </a:r>
          <a:r>
            <a:rPr lang="en-US" sz="2800" b="1" i="0" u="none" strike="noStrike" baseline="0">
              <a:solidFill>
                <a:srgbClr val="F2F2F2"/>
              </a:solidFill>
              <a:latin typeface="+mn-lt"/>
              <a:ea typeface="+mn-ea"/>
              <a:cs typeface="+mn-cs"/>
            </a:rPr>
            <a:t>Revision - Effective Date: June 7, 2024</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440272</xdr:colOff>
      <xdr:row>0</xdr:row>
      <xdr:rowOff>117662</xdr:rowOff>
    </xdr:from>
    <xdr:to>
      <xdr:col>4</xdr:col>
      <xdr:colOff>3531454</xdr:colOff>
      <xdr:row>1</xdr:row>
      <xdr:rowOff>305788</xdr:rowOff>
    </xdr:to>
    <xdr:sp macro="" textlink="">
      <xdr:nvSpPr>
        <xdr:cNvPr id="3" name="BannerTitle">
          <a:extLst>
            <a:ext uri="{FF2B5EF4-FFF2-40B4-BE49-F238E27FC236}">
              <a16:creationId xmlns:a16="http://schemas.microsoft.com/office/drawing/2014/main" id="{00000000-0008-0000-0300-000003000000}"/>
            </a:ext>
          </a:extLst>
        </xdr:cNvPr>
        <xdr:cNvSpPr>
          <a:spLocks noChangeArrowheads="1"/>
        </xdr:cNvSpPr>
      </xdr:nvSpPr>
      <xdr:spPr bwMode="auto">
        <a:xfrm>
          <a:off x="701743" y="117662"/>
          <a:ext cx="7087946" cy="569126"/>
        </a:xfrm>
        <a:prstGeom prst="rect">
          <a:avLst/>
        </a:prstGeom>
        <a:gradFill flip="none" rotWithShape="1">
          <a:gsLst>
            <a:gs pos="0">
              <a:schemeClr val="tx2"/>
            </a:gs>
            <a:gs pos="98000">
              <a:schemeClr val="bg1"/>
            </a:gs>
          </a:gsLst>
          <a:path path="circle">
            <a:fillToRect l="50000" t="50000" r="50000" b="50000"/>
          </a:path>
          <a:tileRect/>
        </a:gradFill>
        <a:ln w="9525">
          <a:noFill/>
          <a:miter lim="800000"/>
          <a:headEnd/>
          <a:tailEnd/>
        </a:ln>
      </xdr:spPr>
      <xdr:txBody>
        <a:bodyPr vertOverflow="clip" wrap="square" lIns="54864" tIns="50292" rIns="54864" bIns="50292" anchor="ctr" upright="1"/>
        <a:lstStyle/>
        <a:p>
          <a:pPr algn="ctr" rtl="0">
            <a:defRPr sz="1000"/>
          </a:pPr>
          <a:r>
            <a:rPr lang="en-US" sz="2800" b="1" i="0" u="none" strike="noStrike" baseline="0">
              <a:solidFill>
                <a:srgbClr val="F2F2F2"/>
              </a:solidFill>
              <a:latin typeface="Calibri"/>
            </a:rPr>
            <a:t>BICS Fixed Income</a:t>
          </a: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63500</xdr:colOff>
      <xdr:row>0</xdr:row>
      <xdr:rowOff>73399</xdr:rowOff>
    </xdr:from>
    <xdr:to>
      <xdr:col>8</xdr:col>
      <xdr:colOff>2642533</xdr:colOff>
      <xdr:row>2</xdr:row>
      <xdr:rowOff>278377</xdr:rowOff>
    </xdr:to>
    <xdr:sp macro="" textlink="">
      <xdr:nvSpPr>
        <xdr:cNvPr id="2" name="BannerTitle">
          <a:extLst>
            <a:ext uri="{FF2B5EF4-FFF2-40B4-BE49-F238E27FC236}">
              <a16:creationId xmlns:a16="http://schemas.microsoft.com/office/drawing/2014/main" id="{00000000-0008-0000-0400-000002000000}"/>
            </a:ext>
          </a:extLst>
        </xdr:cNvPr>
        <xdr:cNvSpPr>
          <a:spLocks noChangeArrowheads="1"/>
        </xdr:cNvSpPr>
      </xdr:nvSpPr>
      <xdr:spPr bwMode="auto">
        <a:xfrm>
          <a:off x="310029" y="73399"/>
          <a:ext cx="17579975" cy="563566"/>
        </a:xfrm>
        <a:prstGeom prst="rect">
          <a:avLst/>
        </a:prstGeom>
        <a:gradFill flip="none" rotWithShape="1">
          <a:gsLst>
            <a:gs pos="0">
              <a:schemeClr val="tx2"/>
            </a:gs>
            <a:gs pos="98000">
              <a:schemeClr val="bg1"/>
            </a:gs>
          </a:gsLst>
          <a:path path="circle">
            <a:fillToRect l="50000" t="50000" r="50000" b="50000"/>
          </a:path>
          <a:tileRect/>
        </a:gradFill>
        <a:ln w="9525">
          <a:noFill/>
          <a:miter lim="800000"/>
          <a:headEnd/>
          <a:tailEnd/>
        </a:ln>
      </xdr:spPr>
      <xdr:txBody>
        <a:bodyPr vertOverflow="clip" wrap="square" lIns="54864" tIns="50292" rIns="54864" bIns="50292" anchor="ctr" upright="1"/>
        <a:lstStyle/>
        <a:p>
          <a:pPr algn="ctr" rtl="0">
            <a:defRPr sz="1000"/>
          </a:pPr>
          <a:r>
            <a:rPr lang="en-US" sz="2800" b="1" i="0" u="none" strike="noStrike" baseline="0">
              <a:solidFill>
                <a:srgbClr val="F2F2F2"/>
              </a:solidFill>
              <a:latin typeface="Calibri"/>
            </a:rPr>
            <a:t>How To Download BICS Equity 2024</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134021</xdr:colOff>
      <xdr:row>0</xdr:row>
      <xdr:rowOff>0</xdr:rowOff>
    </xdr:from>
    <xdr:to>
      <xdr:col>8</xdr:col>
      <xdr:colOff>2297206</xdr:colOff>
      <xdr:row>1</xdr:row>
      <xdr:rowOff>274454</xdr:rowOff>
    </xdr:to>
    <xdr:sp macro="" textlink="">
      <xdr:nvSpPr>
        <xdr:cNvPr id="3" name="BannerTitle">
          <a:extLst>
            <a:ext uri="{FF2B5EF4-FFF2-40B4-BE49-F238E27FC236}">
              <a16:creationId xmlns:a16="http://schemas.microsoft.com/office/drawing/2014/main" id="{00000000-0008-0000-0500-000003000000}"/>
            </a:ext>
          </a:extLst>
        </xdr:cNvPr>
        <xdr:cNvSpPr>
          <a:spLocks noChangeArrowheads="1"/>
        </xdr:cNvSpPr>
      </xdr:nvSpPr>
      <xdr:spPr bwMode="auto">
        <a:xfrm>
          <a:off x="1971786" y="0"/>
          <a:ext cx="13234596" cy="565807"/>
        </a:xfrm>
        <a:prstGeom prst="rect">
          <a:avLst/>
        </a:prstGeom>
        <a:gradFill flip="none" rotWithShape="1">
          <a:gsLst>
            <a:gs pos="0">
              <a:schemeClr val="tx2"/>
            </a:gs>
            <a:gs pos="98000">
              <a:schemeClr val="bg1"/>
            </a:gs>
          </a:gsLst>
          <a:path path="circle">
            <a:fillToRect l="50000" t="50000" r="50000" b="50000"/>
          </a:path>
          <a:tileRect/>
        </a:gradFill>
        <a:ln w="9525">
          <a:noFill/>
          <a:miter lim="800000"/>
          <a:headEnd/>
          <a:tailEnd/>
        </a:ln>
      </xdr:spPr>
      <xdr:txBody>
        <a:bodyPr vertOverflow="clip" wrap="square" lIns="54864" tIns="50292" rIns="54864" bIns="50292" anchor="ctr" upright="1"/>
        <a:lstStyle/>
        <a:p>
          <a:pPr algn="ctr" rtl="0">
            <a:defRPr sz="1000"/>
          </a:pPr>
          <a:r>
            <a:rPr lang="en-US" sz="2800" b="1" i="0" u="none" strike="noStrike" baseline="0">
              <a:solidFill>
                <a:srgbClr val="F2F2F2"/>
              </a:solidFill>
              <a:latin typeface="Calibri"/>
            </a:rPr>
            <a:t>BICS Equity 2020 &amp; Equivalent BICS Equity 2024 Classification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104139</xdr:colOff>
      <xdr:row>0</xdr:row>
      <xdr:rowOff>29882</xdr:rowOff>
    </xdr:from>
    <xdr:to>
      <xdr:col>12</xdr:col>
      <xdr:colOff>224118</xdr:colOff>
      <xdr:row>2</xdr:row>
      <xdr:rowOff>20454</xdr:rowOff>
    </xdr:to>
    <xdr:sp macro="" textlink="">
      <xdr:nvSpPr>
        <xdr:cNvPr id="2" name="BannerTitle">
          <a:extLst>
            <a:ext uri="{FF2B5EF4-FFF2-40B4-BE49-F238E27FC236}">
              <a16:creationId xmlns:a16="http://schemas.microsoft.com/office/drawing/2014/main" id="{00000000-0008-0000-0600-000002000000}"/>
            </a:ext>
          </a:extLst>
        </xdr:cNvPr>
        <xdr:cNvSpPr>
          <a:spLocks noChangeArrowheads="1"/>
        </xdr:cNvSpPr>
      </xdr:nvSpPr>
      <xdr:spPr bwMode="auto">
        <a:xfrm>
          <a:off x="2024080" y="29882"/>
          <a:ext cx="14911744" cy="513513"/>
        </a:xfrm>
        <a:prstGeom prst="rect">
          <a:avLst/>
        </a:prstGeom>
        <a:gradFill flip="none" rotWithShape="1">
          <a:gsLst>
            <a:gs pos="0">
              <a:schemeClr val="tx2"/>
            </a:gs>
            <a:gs pos="98000">
              <a:schemeClr val="bg1"/>
            </a:gs>
          </a:gsLst>
          <a:path path="circle">
            <a:fillToRect l="50000" t="50000" r="50000" b="50000"/>
          </a:path>
          <a:tileRect/>
        </a:gradFill>
        <a:ln w="9525">
          <a:noFill/>
          <a:miter lim="800000"/>
          <a:headEnd/>
          <a:tailEnd/>
        </a:ln>
      </xdr:spPr>
      <xdr:txBody>
        <a:bodyPr vertOverflow="clip" wrap="square" lIns="54864" tIns="50292" rIns="54864" bIns="50292"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2800" b="1" i="0" baseline="0">
              <a:solidFill>
                <a:schemeClr val="bg1"/>
              </a:solidFill>
              <a:effectLst/>
              <a:latin typeface="+mn-lt"/>
              <a:ea typeface="+mn-ea"/>
              <a:cs typeface="+mn-cs"/>
            </a:rPr>
            <a:t>BICS Equity 2024 To BICS Fixed Income Corp &amp; Government Classification </a:t>
          </a:r>
          <a:r>
            <a:rPr lang="en-US" sz="2800" b="1" i="0" u="none" strike="noStrike" baseline="0">
              <a:solidFill>
                <a:srgbClr val="F2F2F2"/>
              </a:solidFill>
              <a:latin typeface="Calibri"/>
            </a:rPr>
            <a:t>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156887</xdr:colOff>
      <xdr:row>0</xdr:row>
      <xdr:rowOff>31936</xdr:rowOff>
    </xdr:from>
    <xdr:to>
      <xdr:col>4</xdr:col>
      <xdr:colOff>414618</xdr:colOff>
      <xdr:row>1</xdr:row>
      <xdr:rowOff>24766</xdr:rowOff>
    </xdr:to>
    <xdr:sp macro="" textlink="">
      <xdr:nvSpPr>
        <xdr:cNvPr id="2" name="BannerTitle">
          <a:extLst>
            <a:ext uri="{FF2B5EF4-FFF2-40B4-BE49-F238E27FC236}">
              <a16:creationId xmlns:a16="http://schemas.microsoft.com/office/drawing/2014/main" id="{00000000-0008-0000-0800-000002000000}"/>
            </a:ext>
          </a:extLst>
        </xdr:cNvPr>
        <xdr:cNvSpPr>
          <a:spLocks noChangeArrowheads="1"/>
        </xdr:cNvSpPr>
      </xdr:nvSpPr>
      <xdr:spPr bwMode="auto">
        <a:xfrm>
          <a:off x="2229975" y="31936"/>
          <a:ext cx="16158878" cy="452271"/>
        </a:xfrm>
        <a:prstGeom prst="rect">
          <a:avLst/>
        </a:prstGeom>
        <a:gradFill flip="none" rotWithShape="1">
          <a:gsLst>
            <a:gs pos="0">
              <a:schemeClr val="tx2"/>
            </a:gs>
            <a:gs pos="98000">
              <a:schemeClr val="bg1"/>
            </a:gs>
          </a:gsLst>
          <a:path path="circle">
            <a:fillToRect l="50000" t="50000" r="50000" b="50000"/>
          </a:path>
          <a:tileRect/>
        </a:gradFill>
        <a:ln w="9525">
          <a:noFill/>
          <a:miter lim="800000"/>
          <a:headEnd/>
          <a:tailEnd/>
        </a:ln>
      </xdr:spPr>
      <xdr:txBody>
        <a:bodyPr vertOverflow="clip" wrap="square" lIns="54864" tIns="50292" rIns="54864" bIns="50292" anchor="ctr" upright="1"/>
        <a:lstStyle/>
        <a:p>
          <a:pPr algn="ctr" rtl="0">
            <a:defRPr sz="1000"/>
          </a:pPr>
          <a:r>
            <a:rPr lang="en-US" sz="2800" b="1" i="0" u="none" strike="noStrike" baseline="0">
              <a:solidFill>
                <a:srgbClr val="F2F2F2"/>
              </a:solidFill>
              <a:latin typeface="Calibri"/>
            </a:rPr>
            <a:t>Comparison Template</a:t>
          </a:r>
        </a:p>
      </xdr:txBody>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xdr:col>
      <xdr:colOff>285726</xdr:colOff>
      <xdr:row>0</xdr:row>
      <xdr:rowOff>0</xdr:rowOff>
    </xdr:from>
    <xdr:to>
      <xdr:col>10</xdr:col>
      <xdr:colOff>869131</xdr:colOff>
      <xdr:row>0</xdr:row>
      <xdr:rowOff>569126</xdr:rowOff>
    </xdr:to>
    <xdr:sp macro="" textlink="">
      <xdr:nvSpPr>
        <xdr:cNvPr id="3" name="BannerTitle">
          <a:extLst>
            <a:ext uri="{FF2B5EF4-FFF2-40B4-BE49-F238E27FC236}">
              <a16:creationId xmlns:a16="http://schemas.microsoft.com/office/drawing/2014/main" id="{00000000-0008-0000-0900-000003000000}"/>
            </a:ext>
          </a:extLst>
        </xdr:cNvPr>
        <xdr:cNvSpPr>
          <a:spLocks noChangeArrowheads="1"/>
        </xdr:cNvSpPr>
      </xdr:nvSpPr>
      <xdr:spPr bwMode="auto">
        <a:xfrm>
          <a:off x="535757" y="0"/>
          <a:ext cx="18597562" cy="569126"/>
        </a:xfrm>
        <a:prstGeom prst="rect">
          <a:avLst/>
        </a:prstGeom>
        <a:gradFill flip="none" rotWithShape="1">
          <a:gsLst>
            <a:gs pos="0">
              <a:schemeClr val="tx2"/>
            </a:gs>
            <a:gs pos="98000">
              <a:schemeClr val="bg1"/>
            </a:gs>
          </a:gsLst>
          <a:path path="circle">
            <a:fillToRect l="50000" t="50000" r="50000" b="50000"/>
          </a:path>
          <a:tileRect/>
        </a:gradFill>
        <a:ln w="9525">
          <a:noFill/>
          <a:miter lim="800000"/>
          <a:headEnd/>
          <a:tailEnd/>
        </a:ln>
      </xdr:spPr>
      <xdr:txBody>
        <a:bodyPr vertOverflow="clip" wrap="square" lIns="54864" tIns="50292" rIns="54864" bIns="50292" anchor="ctr" upright="1"/>
        <a:lstStyle/>
        <a:p>
          <a:pPr algn="ctr" rtl="0">
            <a:defRPr sz="1000"/>
          </a:pPr>
          <a:r>
            <a:rPr lang="en-US" sz="2800" b="1" i="0" u="none" strike="noStrike" baseline="0">
              <a:solidFill>
                <a:srgbClr val="F2F2F2"/>
              </a:solidFill>
              <a:latin typeface="Calibri"/>
            </a:rPr>
            <a:t>Current BICS Fixed Income Hierarchy</a:t>
          </a:r>
        </a:p>
      </xdr:txBody>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3</xdr:col>
      <xdr:colOff>1047750</xdr:colOff>
      <xdr:row>0</xdr:row>
      <xdr:rowOff>0</xdr:rowOff>
    </xdr:from>
    <xdr:to>
      <xdr:col>7</xdr:col>
      <xdr:colOff>4512469</xdr:colOff>
      <xdr:row>0</xdr:row>
      <xdr:rowOff>569126</xdr:rowOff>
    </xdr:to>
    <xdr:sp macro="" textlink="">
      <xdr:nvSpPr>
        <xdr:cNvPr id="3" name="BannerTitle">
          <a:extLst>
            <a:ext uri="{FF2B5EF4-FFF2-40B4-BE49-F238E27FC236}">
              <a16:creationId xmlns:a16="http://schemas.microsoft.com/office/drawing/2014/main" id="{00000000-0008-0000-0A00-000003000000}"/>
            </a:ext>
          </a:extLst>
        </xdr:cNvPr>
        <xdr:cNvSpPr>
          <a:spLocks noChangeArrowheads="1"/>
        </xdr:cNvSpPr>
      </xdr:nvSpPr>
      <xdr:spPr bwMode="auto">
        <a:xfrm>
          <a:off x="3257550" y="0"/>
          <a:ext cx="18599944" cy="569126"/>
        </a:xfrm>
        <a:prstGeom prst="rect">
          <a:avLst/>
        </a:prstGeom>
        <a:gradFill flip="none" rotWithShape="1">
          <a:gsLst>
            <a:gs pos="0">
              <a:schemeClr val="tx2"/>
            </a:gs>
            <a:gs pos="98000">
              <a:schemeClr val="bg1"/>
            </a:gs>
          </a:gsLst>
          <a:path path="circle">
            <a:fillToRect l="50000" t="50000" r="50000" b="50000"/>
          </a:path>
          <a:tileRect/>
        </a:gradFill>
        <a:ln w="9525">
          <a:noFill/>
          <a:miter lim="800000"/>
          <a:headEnd/>
          <a:tailEnd/>
        </a:ln>
      </xdr:spPr>
      <xdr:txBody>
        <a:bodyPr vertOverflow="clip" wrap="square" lIns="54864" tIns="50292" rIns="54864" bIns="50292" anchor="ctr" upright="1"/>
        <a:lstStyle/>
        <a:p>
          <a:pPr algn="ctr" rtl="0">
            <a:defRPr sz="1000"/>
          </a:pPr>
          <a:r>
            <a:rPr lang="en-US" sz="2800" b="1" i="0" u="none" strike="noStrike" baseline="0">
              <a:solidFill>
                <a:srgbClr val="F2F2F2"/>
              </a:solidFill>
              <a:latin typeface="Calibri"/>
            </a:rPr>
            <a:t>Current BICS Equity Full Hierarchy - To Be Retired</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AQ234"/>
  <sheetViews>
    <sheetView zoomScale="85" zoomScaleNormal="85" workbookViewId="0">
      <selection activeCell="C16" sqref="C16:E16"/>
    </sheetView>
  </sheetViews>
  <sheetFormatPr defaultRowHeight="18"/>
  <cols>
    <col min="1" max="1" width="3.75" style="46" customWidth="1"/>
    <col min="2" max="2" width="5.875" style="47" customWidth="1"/>
    <col min="3" max="3" width="60.625" style="47" customWidth="1"/>
    <col min="4" max="4" width="8.375" style="65" customWidth="1"/>
    <col min="5" max="5" width="192.375" style="44" customWidth="1"/>
    <col min="6" max="6" width="19.375" style="43" customWidth="1"/>
    <col min="7" max="7" width="10.75" style="43" customWidth="1"/>
    <col min="8" max="8" width="30.75" style="43" customWidth="1"/>
    <col min="9" max="9" width="10.75" style="43" customWidth="1"/>
    <col min="10" max="10" width="40.75" style="43" customWidth="1"/>
    <col min="11" max="11" width="10.75" style="43" customWidth="1"/>
    <col min="12" max="12" width="40.75" style="45" customWidth="1"/>
    <col min="13" max="13" width="15.75" style="45" customWidth="1"/>
    <col min="14" max="14" width="40.75" style="45" customWidth="1"/>
    <col min="15" max="15" width="9.125" style="43"/>
    <col min="16" max="16" width="16.875" style="43" customWidth="1"/>
    <col min="17" max="31" width="9.125" style="43"/>
    <col min="32" max="253" width="9.125" style="44"/>
    <col min="254" max="254" width="3.75" style="44" customWidth="1"/>
    <col min="255" max="255" width="20.75" style="44" customWidth="1"/>
    <col min="256" max="256" width="42.75" style="44" customWidth="1"/>
    <col min="257" max="257" width="20.75" style="44" customWidth="1"/>
    <col min="258" max="258" width="42.75" style="44" customWidth="1"/>
    <col min="259" max="259" width="20.75" style="44" customWidth="1"/>
    <col min="260" max="260" width="42.75" style="44" customWidth="1"/>
    <col min="261" max="261" width="215" style="44" customWidth="1"/>
    <col min="262" max="509" width="9.125" style="44"/>
    <col min="510" max="510" width="3.75" style="44" customWidth="1"/>
    <col min="511" max="511" width="20.75" style="44" customWidth="1"/>
    <col min="512" max="512" width="42.75" style="44" customWidth="1"/>
    <col min="513" max="513" width="20.75" style="44" customWidth="1"/>
    <col min="514" max="514" width="42.75" style="44" customWidth="1"/>
    <col min="515" max="515" width="20.75" style="44" customWidth="1"/>
    <col min="516" max="516" width="42.75" style="44" customWidth="1"/>
    <col min="517" max="517" width="215" style="44" customWidth="1"/>
    <col min="518" max="765" width="9.125" style="44"/>
    <col min="766" max="766" width="3.75" style="44" customWidth="1"/>
    <col min="767" max="767" width="20.75" style="44" customWidth="1"/>
    <col min="768" max="768" width="42.75" style="44" customWidth="1"/>
    <col min="769" max="769" width="20.75" style="44" customWidth="1"/>
    <col min="770" max="770" width="42.75" style="44" customWidth="1"/>
    <col min="771" max="771" width="20.75" style="44" customWidth="1"/>
    <col min="772" max="772" width="42.75" style="44" customWidth="1"/>
    <col min="773" max="773" width="215" style="44" customWidth="1"/>
    <col min="774" max="1021" width="9.125" style="44"/>
    <col min="1022" max="1022" width="3.75" style="44" customWidth="1"/>
    <col min="1023" max="1023" width="20.75" style="44" customWidth="1"/>
    <col min="1024" max="1024" width="42.75" style="44" customWidth="1"/>
    <col min="1025" max="1025" width="20.75" style="44" customWidth="1"/>
    <col min="1026" max="1026" width="42.75" style="44" customWidth="1"/>
    <col min="1027" max="1027" width="20.75" style="44" customWidth="1"/>
    <col min="1028" max="1028" width="42.75" style="44" customWidth="1"/>
    <col min="1029" max="1029" width="215" style="44" customWidth="1"/>
    <col min="1030" max="1277" width="9.125" style="44"/>
    <col min="1278" max="1278" width="3.75" style="44" customWidth="1"/>
    <col min="1279" max="1279" width="20.75" style="44" customWidth="1"/>
    <col min="1280" max="1280" width="42.75" style="44" customWidth="1"/>
    <col min="1281" max="1281" width="20.75" style="44" customWidth="1"/>
    <col min="1282" max="1282" width="42.75" style="44" customWidth="1"/>
    <col min="1283" max="1283" width="20.75" style="44" customWidth="1"/>
    <col min="1284" max="1284" width="42.75" style="44" customWidth="1"/>
    <col min="1285" max="1285" width="215" style="44" customWidth="1"/>
    <col min="1286" max="1533" width="9.125" style="44"/>
    <col min="1534" max="1534" width="3.75" style="44" customWidth="1"/>
    <col min="1535" max="1535" width="20.75" style="44" customWidth="1"/>
    <col min="1536" max="1536" width="42.75" style="44" customWidth="1"/>
    <col min="1537" max="1537" width="20.75" style="44" customWidth="1"/>
    <col min="1538" max="1538" width="42.75" style="44" customWidth="1"/>
    <col min="1539" max="1539" width="20.75" style="44" customWidth="1"/>
    <col min="1540" max="1540" width="42.75" style="44" customWidth="1"/>
    <col min="1541" max="1541" width="215" style="44" customWidth="1"/>
    <col min="1542" max="1789" width="9.125" style="44"/>
    <col min="1790" max="1790" width="3.75" style="44" customWidth="1"/>
    <col min="1791" max="1791" width="20.75" style="44" customWidth="1"/>
    <col min="1792" max="1792" width="42.75" style="44" customWidth="1"/>
    <col min="1793" max="1793" width="20.75" style="44" customWidth="1"/>
    <col min="1794" max="1794" width="42.75" style="44" customWidth="1"/>
    <col min="1795" max="1795" width="20.75" style="44" customWidth="1"/>
    <col min="1796" max="1796" width="42.75" style="44" customWidth="1"/>
    <col min="1797" max="1797" width="215" style="44" customWidth="1"/>
    <col min="1798" max="2045" width="9.125" style="44"/>
    <col min="2046" max="2046" width="3.75" style="44" customWidth="1"/>
    <col min="2047" max="2047" width="20.75" style="44" customWidth="1"/>
    <col min="2048" max="2048" width="42.75" style="44" customWidth="1"/>
    <col min="2049" max="2049" width="20.75" style="44" customWidth="1"/>
    <col min="2050" max="2050" width="42.75" style="44" customWidth="1"/>
    <col min="2051" max="2051" width="20.75" style="44" customWidth="1"/>
    <col min="2052" max="2052" width="42.75" style="44" customWidth="1"/>
    <col min="2053" max="2053" width="215" style="44" customWidth="1"/>
    <col min="2054" max="2301" width="9.125" style="44"/>
    <col min="2302" max="2302" width="3.75" style="44" customWidth="1"/>
    <col min="2303" max="2303" width="20.75" style="44" customWidth="1"/>
    <col min="2304" max="2304" width="42.75" style="44" customWidth="1"/>
    <col min="2305" max="2305" width="20.75" style="44" customWidth="1"/>
    <col min="2306" max="2306" width="42.75" style="44" customWidth="1"/>
    <col min="2307" max="2307" width="20.75" style="44" customWidth="1"/>
    <col min="2308" max="2308" width="42.75" style="44" customWidth="1"/>
    <col min="2309" max="2309" width="215" style="44" customWidth="1"/>
    <col min="2310" max="2557" width="9.125" style="44"/>
    <col min="2558" max="2558" width="3.75" style="44" customWidth="1"/>
    <col min="2559" max="2559" width="20.75" style="44" customWidth="1"/>
    <col min="2560" max="2560" width="42.75" style="44" customWidth="1"/>
    <col min="2561" max="2561" width="20.75" style="44" customWidth="1"/>
    <col min="2562" max="2562" width="42.75" style="44" customWidth="1"/>
    <col min="2563" max="2563" width="20.75" style="44" customWidth="1"/>
    <col min="2564" max="2564" width="42.75" style="44" customWidth="1"/>
    <col min="2565" max="2565" width="215" style="44" customWidth="1"/>
    <col min="2566" max="2813" width="9.125" style="44"/>
    <col min="2814" max="2814" width="3.75" style="44" customWidth="1"/>
    <col min="2815" max="2815" width="20.75" style="44" customWidth="1"/>
    <col min="2816" max="2816" width="42.75" style="44" customWidth="1"/>
    <col min="2817" max="2817" width="20.75" style="44" customWidth="1"/>
    <col min="2818" max="2818" width="42.75" style="44" customWidth="1"/>
    <col min="2819" max="2819" width="20.75" style="44" customWidth="1"/>
    <col min="2820" max="2820" width="42.75" style="44" customWidth="1"/>
    <col min="2821" max="2821" width="215" style="44" customWidth="1"/>
    <col min="2822" max="3069" width="9.125" style="44"/>
    <col min="3070" max="3070" width="3.75" style="44" customWidth="1"/>
    <col min="3071" max="3071" width="20.75" style="44" customWidth="1"/>
    <col min="3072" max="3072" width="42.75" style="44" customWidth="1"/>
    <col min="3073" max="3073" width="20.75" style="44" customWidth="1"/>
    <col min="3074" max="3074" width="42.75" style="44" customWidth="1"/>
    <col min="3075" max="3075" width="20.75" style="44" customWidth="1"/>
    <col min="3076" max="3076" width="42.75" style="44" customWidth="1"/>
    <col min="3077" max="3077" width="215" style="44" customWidth="1"/>
    <col min="3078" max="3325" width="9.125" style="44"/>
    <col min="3326" max="3326" width="3.75" style="44" customWidth="1"/>
    <col min="3327" max="3327" width="20.75" style="44" customWidth="1"/>
    <col min="3328" max="3328" width="42.75" style="44" customWidth="1"/>
    <col min="3329" max="3329" width="20.75" style="44" customWidth="1"/>
    <col min="3330" max="3330" width="42.75" style="44" customWidth="1"/>
    <col min="3331" max="3331" width="20.75" style="44" customWidth="1"/>
    <col min="3332" max="3332" width="42.75" style="44" customWidth="1"/>
    <col min="3333" max="3333" width="215" style="44" customWidth="1"/>
    <col min="3334" max="3581" width="9.125" style="44"/>
    <col min="3582" max="3582" width="3.75" style="44" customWidth="1"/>
    <col min="3583" max="3583" width="20.75" style="44" customWidth="1"/>
    <col min="3584" max="3584" width="42.75" style="44" customWidth="1"/>
    <col min="3585" max="3585" width="20.75" style="44" customWidth="1"/>
    <col min="3586" max="3586" width="42.75" style="44" customWidth="1"/>
    <col min="3587" max="3587" width="20.75" style="44" customWidth="1"/>
    <col min="3588" max="3588" width="42.75" style="44" customWidth="1"/>
    <col min="3589" max="3589" width="215" style="44" customWidth="1"/>
    <col min="3590" max="3837" width="9.125" style="44"/>
    <col min="3838" max="3838" width="3.75" style="44" customWidth="1"/>
    <col min="3839" max="3839" width="20.75" style="44" customWidth="1"/>
    <col min="3840" max="3840" width="42.75" style="44" customWidth="1"/>
    <col min="3841" max="3841" width="20.75" style="44" customWidth="1"/>
    <col min="3842" max="3842" width="42.75" style="44" customWidth="1"/>
    <col min="3843" max="3843" width="20.75" style="44" customWidth="1"/>
    <col min="3844" max="3844" width="42.75" style="44" customWidth="1"/>
    <col min="3845" max="3845" width="215" style="44" customWidth="1"/>
    <col min="3846" max="4093" width="9.125" style="44"/>
    <col min="4094" max="4094" width="3.75" style="44" customWidth="1"/>
    <col min="4095" max="4095" width="20.75" style="44" customWidth="1"/>
    <col min="4096" max="4096" width="42.75" style="44" customWidth="1"/>
    <col min="4097" max="4097" width="20.75" style="44" customWidth="1"/>
    <col min="4098" max="4098" width="42.75" style="44" customWidth="1"/>
    <col min="4099" max="4099" width="20.75" style="44" customWidth="1"/>
    <col min="4100" max="4100" width="42.75" style="44" customWidth="1"/>
    <col min="4101" max="4101" width="215" style="44" customWidth="1"/>
    <col min="4102" max="4349" width="9.125" style="44"/>
    <col min="4350" max="4350" width="3.75" style="44" customWidth="1"/>
    <col min="4351" max="4351" width="20.75" style="44" customWidth="1"/>
    <col min="4352" max="4352" width="42.75" style="44" customWidth="1"/>
    <col min="4353" max="4353" width="20.75" style="44" customWidth="1"/>
    <col min="4354" max="4354" width="42.75" style="44" customWidth="1"/>
    <col min="4355" max="4355" width="20.75" style="44" customWidth="1"/>
    <col min="4356" max="4356" width="42.75" style="44" customWidth="1"/>
    <col min="4357" max="4357" width="215" style="44" customWidth="1"/>
    <col min="4358" max="4605" width="9.125" style="44"/>
    <col min="4606" max="4606" width="3.75" style="44" customWidth="1"/>
    <col min="4607" max="4607" width="20.75" style="44" customWidth="1"/>
    <col min="4608" max="4608" width="42.75" style="44" customWidth="1"/>
    <col min="4609" max="4609" width="20.75" style="44" customWidth="1"/>
    <col min="4610" max="4610" width="42.75" style="44" customWidth="1"/>
    <col min="4611" max="4611" width="20.75" style="44" customWidth="1"/>
    <col min="4612" max="4612" width="42.75" style="44" customWidth="1"/>
    <col min="4613" max="4613" width="215" style="44" customWidth="1"/>
    <col min="4614" max="4861" width="9.125" style="44"/>
    <col min="4862" max="4862" width="3.75" style="44" customWidth="1"/>
    <col min="4863" max="4863" width="20.75" style="44" customWidth="1"/>
    <col min="4864" max="4864" width="42.75" style="44" customWidth="1"/>
    <col min="4865" max="4865" width="20.75" style="44" customWidth="1"/>
    <col min="4866" max="4866" width="42.75" style="44" customWidth="1"/>
    <col min="4867" max="4867" width="20.75" style="44" customWidth="1"/>
    <col min="4868" max="4868" width="42.75" style="44" customWidth="1"/>
    <col min="4869" max="4869" width="215" style="44" customWidth="1"/>
    <col min="4870" max="5117" width="9.125" style="44"/>
    <col min="5118" max="5118" width="3.75" style="44" customWidth="1"/>
    <col min="5119" max="5119" width="20.75" style="44" customWidth="1"/>
    <col min="5120" max="5120" width="42.75" style="44" customWidth="1"/>
    <col min="5121" max="5121" width="20.75" style="44" customWidth="1"/>
    <col min="5122" max="5122" width="42.75" style="44" customWidth="1"/>
    <col min="5123" max="5123" width="20.75" style="44" customWidth="1"/>
    <col min="5124" max="5124" width="42.75" style="44" customWidth="1"/>
    <col min="5125" max="5125" width="215" style="44" customWidth="1"/>
    <col min="5126" max="5373" width="9.125" style="44"/>
    <col min="5374" max="5374" width="3.75" style="44" customWidth="1"/>
    <col min="5375" max="5375" width="20.75" style="44" customWidth="1"/>
    <col min="5376" max="5376" width="42.75" style="44" customWidth="1"/>
    <col min="5377" max="5377" width="20.75" style="44" customWidth="1"/>
    <col min="5378" max="5378" width="42.75" style="44" customWidth="1"/>
    <col min="5379" max="5379" width="20.75" style="44" customWidth="1"/>
    <col min="5380" max="5380" width="42.75" style="44" customWidth="1"/>
    <col min="5381" max="5381" width="215" style="44" customWidth="1"/>
    <col min="5382" max="5629" width="9.125" style="44"/>
    <col min="5630" max="5630" width="3.75" style="44" customWidth="1"/>
    <col min="5631" max="5631" width="20.75" style="44" customWidth="1"/>
    <col min="5632" max="5632" width="42.75" style="44" customWidth="1"/>
    <col min="5633" max="5633" width="20.75" style="44" customWidth="1"/>
    <col min="5634" max="5634" width="42.75" style="44" customWidth="1"/>
    <col min="5635" max="5635" width="20.75" style="44" customWidth="1"/>
    <col min="5636" max="5636" width="42.75" style="44" customWidth="1"/>
    <col min="5637" max="5637" width="215" style="44" customWidth="1"/>
    <col min="5638" max="5885" width="9.125" style="44"/>
    <col min="5886" max="5886" width="3.75" style="44" customWidth="1"/>
    <col min="5887" max="5887" width="20.75" style="44" customWidth="1"/>
    <col min="5888" max="5888" width="42.75" style="44" customWidth="1"/>
    <col min="5889" max="5889" width="20.75" style="44" customWidth="1"/>
    <col min="5890" max="5890" width="42.75" style="44" customWidth="1"/>
    <col min="5891" max="5891" width="20.75" style="44" customWidth="1"/>
    <col min="5892" max="5892" width="42.75" style="44" customWidth="1"/>
    <col min="5893" max="5893" width="215" style="44" customWidth="1"/>
    <col min="5894" max="6141" width="9.125" style="44"/>
    <col min="6142" max="6142" width="3.75" style="44" customWidth="1"/>
    <col min="6143" max="6143" width="20.75" style="44" customWidth="1"/>
    <col min="6144" max="6144" width="42.75" style="44" customWidth="1"/>
    <col min="6145" max="6145" width="20.75" style="44" customWidth="1"/>
    <col min="6146" max="6146" width="42.75" style="44" customWidth="1"/>
    <col min="6147" max="6147" width="20.75" style="44" customWidth="1"/>
    <col min="6148" max="6148" width="42.75" style="44" customWidth="1"/>
    <col min="6149" max="6149" width="215" style="44" customWidth="1"/>
    <col min="6150" max="6397" width="9.125" style="44"/>
    <col min="6398" max="6398" width="3.75" style="44" customWidth="1"/>
    <col min="6399" max="6399" width="20.75" style="44" customWidth="1"/>
    <col min="6400" max="6400" width="42.75" style="44" customWidth="1"/>
    <col min="6401" max="6401" width="20.75" style="44" customWidth="1"/>
    <col min="6402" max="6402" width="42.75" style="44" customWidth="1"/>
    <col min="6403" max="6403" width="20.75" style="44" customWidth="1"/>
    <col min="6404" max="6404" width="42.75" style="44" customWidth="1"/>
    <col min="6405" max="6405" width="215" style="44" customWidth="1"/>
    <col min="6406" max="6653" width="9.125" style="44"/>
    <col min="6654" max="6654" width="3.75" style="44" customWidth="1"/>
    <col min="6655" max="6655" width="20.75" style="44" customWidth="1"/>
    <col min="6656" max="6656" width="42.75" style="44" customWidth="1"/>
    <col min="6657" max="6657" width="20.75" style="44" customWidth="1"/>
    <col min="6658" max="6658" width="42.75" style="44" customWidth="1"/>
    <col min="6659" max="6659" width="20.75" style="44" customWidth="1"/>
    <col min="6660" max="6660" width="42.75" style="44" customWidth="1"/>
    <col min="6661" max="6661" width="215" style="44" customWidth="1"/>
    <col min="6662" max="6909" width="9.125" style="44"/>
    <col min="6910" max="6910" width="3.75" style="44" customWidth="1"/>
    <col min="6911" max="6911" width="20.75" style="44" customWidth="1"/>
    <col min="6912" max="6912" width="42.75" style="44" customWidth="1"/>
    <col min="6913" max="6913" width="20.75" style="44" customWidth="1"/>
    <col min="6914" max="6914" width="42.75" style="44" customWidth="1"/>
    <col min="6915" max="6915" width="20.75" style="44" customWidth="1"/>
    <col min="6916" max="6916" width="42.75" style="44" customWidth="1"/>
    <col min="6917" max="6917" width="215" style="44" customWidth="1"/>
    <col min="6918" max="7165" width="9.125" style="44"/>
    <col min="7166" max="7166" width="3.75" style="44" customWidth="1"/>
    <col min="7167" max="7167" width="20.75" style="44" customWidth="1"/>
    <col min="7168" max="7168" width="42.75" style="44" customWidth="1"/>
    <col min="7169" max="7169" width="20.75" style="44" customWidth="1"/>
    <col min="7170" max="7170" width="42.75" style="44" customWidth="1"/>
    <col min="7171" max="7171" width="20.75" style="44" customWidth="1"/>
    <col min="7172" max="7172" width="42.75" style="44" customWidth="1"/>
    <col min="7173" max="7173" width="215" style="44" customWidth="1"/>
    <col min="7174" max="7421" width="9.125" style="44"/>
    <col min="7422" max="7422" width="3.75" style="44" customWidth="1"/>
    <col min="7423" max="7423" width="20.75" style="44" customWidth="1"/>
    <col min="7424" max="7424" width="42.75" style="44" customWidth="1"/>
    <col min="7425" max="7425" width="20.75" style="44" customWidth="1"/>
    <col min="7426" max="7426" width="42.75" style="44" customWidth="1"/>
    <col min="7427" max="7427" width="20.75" style="44" customWidth="1"/>
    <col min="7428" max="7428" width="42.75" style="44" customWidth="1"/>
    <col min="7429" max="7429" width="215" style="44" customWidth="1"/>
    <col min="7430" max="7677" width="9.125" style="44"/>
    <col min="7678" max="7678" width="3.75" style="44" customWidth="1"/>
    <col min="7679" max="7679" width="20.75" style="44" customWidth="1"/>
    <col min="7680" max="7680" width="42.75" style="44" customWidth="1"/>
    <col min="7681" max="7681" width="20.75" style="44" customWidth="1"/>
    <col min="7682" max="7682" width="42.75" style="44" customWidth="1"/>
    <col min="7683" max="7683" width="20.75" style="44" customWidth="1"/>
    <col min="7684" max="7684" width="42.75" style="44" customWidth="1"/>
    <col min="7685" max="7685" width="215" style="44" customWidth="1"/>
    <col min="7686" max="7933" width="9.125" style="44"/>
    <col min="7934" max="7934" width="3.75" style="44" customWidth="1"/>
    <col min="7935" max="7935" width="20.75" style="44" customWidth="1"/>
    <col min="7936" max="7936" width="42.75" style="44" customWidth="1"/>
    <col min="7937" max="7937" width="20.75" style="44" customWidth="1"/>
    <col min="7938" max="7938" width="42.75" style="44" customWidth="1"/>
    <col min="7939" max="7939" width="20.75" style="44" customWidth="1"/>
    <col min="7940" max="7940" width="42.75" style="44" customWidth="1"/>
    <col min="7941" max="7941" width="215" style="44" customWidth="1"/>
    <col min="7942" max="8189" width="9.125" style="44"/>
    <col min="8190" max="8190" width="3.75" style="44" customWidth="1"/>
    <col min="8191" max="8191" width="20.75" style="44" customWidth="1"/>
    <col min="8192" max="8192" width="42.75" style="44" customWidth="1"/>
    <col min="8193" max="8193" width="20.75" style="44" customWidth="1"/>
    <col min="8194" max="8194" width="42.75" style="44" customWidth="1"/>
    <col min="8195" max="8195" width="20.75" style="44" customWidth="1"/>
    <col min="8196" max="8196" width="42.75" style="44" customWidth="1"/>
    <col min="8197" max="8197" width="215" style="44" customWidth="1"/>
    <col min="8198" max="8445" width="9.125" style="44"/>
    <col min="8446" max="8446" width="3.75" style="44" customWidth="1"/>
    <col min="8447" max="8447" width="20.75" style="44" customWidth="1"/>
    <col min="8448" max="8448" width="42.75" style="44" customWidth="1"/>
    <col min="8449" max="8449" width="20.75" style="44" customWidth="1"/>
    <col min="8450" max="8450" width="42.75" style="44" customWidth="1"/>
    <col min="8451" max="8451" width="20.75" style="44" customWidth="1"/>
    <col min="8452" max="8452" width="42.75" style="44" customWidth="1"/>
    <col min="8453" max="8453" width="215" style="44" customWidth="1"/>
    <col min="8454" max="8701" width="9.125" style="44"/>
    <col min="8702" max="8702" width="3.75" style="44" customWidth="1"/>
    <col min="8703" max="8703" width="20.75" style="44" customWidth="1"/>
    <col min="8704" max="8704" width="42.75" style="44" customWidth="1"/>
    <col min="8705" max="8705" width="20.75" style="44" customWidth="1"/>
    <col min="8706" max="8706" width="42.75" style="44" customWidth="1"/>
    <col min="8707" max="8707" width="20.75" style="44" customWidth="1"/>
    <col min="8708" max="8708" width="42.75" style="44" customWidth="1"/>
    <col min="8709" max="8709" width="215" style="44" customWidth="1"/>
    <col min="8710" max="8957" width="9.125" style="44"/>
    <col min="8958" max="8958" width="3.75" style="44" customWidth="1"/>
    <col min="8959" max="8959" width="20.75" style="44" customWidth="1"/>
    <col min="8960" max="8960" width="42.75" style="44" customWidth="1"/>
    <col min="8961" max="8961" width="20.75" style="44" customWidth="1"/>
    <col min="8962" max="8962" width="42.75" style="44" customWidth="1"/>
    <col min="8963" max="8963" width="20.75" style="44" customWidth="1"/>
    <col min="8964" max="8964" width="42.75" style="44" customWidth="1"/>
    <col min="8965" max="8965" width="215" style="44" customWidth="1"/>
    <col min="8966" max="9213" width="9.125" style="44"/>
    <col min="9214" max="9214" width="3.75" style="44" customWidth="1"/>
    <col min="9215" max="9215" width="20.75" style="44" customWidth="1"/>
    <col min="9216" max="9216" width="42.75" style="44" customWidth="1"/>
    <col min="9217" max="9217" width="20.75" style="44" customWidth="1"/>
    <col min="9218" max="9218" width="42.75" style="44" customWidth="1"/>
    <col min="9219" max="9219" width="20.75" style="44" customWidth="1"/>
    <col min="9220" max="9220" width="42.75" style="44" customWidth="1"/>
    <col min="9221" max="9221" width="215" style="44" customWidth="1"/>
    <col min="9222" max="9469" width="9.125" style="44"/>
    <col min="9470" max="9470" width="3.75" style="44" customWidth="1"/>
    <col min="9471" max="9471" width="20.75" style="44" customWidth="1"/>
    <col min="9472" max="9472" width="42.75" style="44" customWidth="1"/>
    <col min="9473" max="9473" width="20.75" style="44" customWidth="1"/>
    <col min="9474" max="9474" width="42.75" style="44" customWidth="1"/>
    <col min="9475" max="9475" width="20.75" style="44" customWidth="1"/>
    <col min="9476" max="9476" width="42.75" style="44" customWidth="1"/>
    <col min="9477" max="9477" width="215" style="44" customWidth="1"/>
    <col min="9478" max="9725" width="9.125" style="44"/>
    <col min="9726" max="9726" width="3.75" style="44" customWidth="1"/>
    <col min="9727" max="9727" width="20.75" style="44" customWidth="1"/>
    <col min="9728" max="9728" width="42.75" style="44" customWidth="1"/>
    <col min="9729" max="9729" width="20.75" style="44" customWidth="1"/>
    <col min="9730" max="9730" width="42.75" style="44" customWidth="1"/>
    <col min="9731" max="9731" width="20.75" style="44" customWidth="1"/>
    <col min="9732" max="9732" width="42.75" style="44" customWidth="1"/>
    <col min="9733" max="9733" width="215" style="44" customWidth="1"/>
    <col min="9734" max="9981" width="9.125" style="44"/>
    <col min="9982" max="9982" width="3.75" style="44" customWidth="1"/>
    <col min="9983" max="9983" width="20.75" style="44" customWidth="1"/>
    <col min="9984" max="9984" width="42.75" style="44" customWidth="1"/>
    <col min="9985" max="9985" width="20.75" style="44" customWidth="1"/>
    <col min="9986" max="9986" width="42.75" style="44" customWidth="1"/>
    <col min="9987" max="9987" width="20.75" style="44" customWidth="1"/>
    <col min="9988" max="9988" width="42.75" style="44" customWidth="1"/>
    <col min="9989" max="9989" width="215" style="44" customWidth="1"/>
    <col min="9990" max="10237" width="9.125" style="44"/>
    <col min="10238" max="10238" width="3.75" style="44" customWidth="1"/>
    <col min="10239" max="10239" width="20.75" style="44" customWidth="1"/>
    <col min="10240" max="10240" width="42.75" style="44" customWidth="1"/>
    <col min="10241" max="10241" width="20.75" style="44" customWidth="1"/>
    <col min="10242" max="10242" width="42.75" style="44" customWidth="1"/>
    <col min="10243" max="10243" width="20.75" style="44" customWidth="1"/>
    <col min="10244" max="10244" width="42.75" style="44" customWidth="1"/>
    <col min="10245" max="10245" width="215" style="44" customWidth="1"/>
    <col min="10246" max="10493" width="9.125" style="44"/>
    <col min="10494" max="10494" width="3.75" style="44" customWidth="1"/>
    <col min="10495" max="10495" width="20.75" style="44" customWidth="1"/>
    <col min="10496" max="10496" width="42.75" style="44" customWidth="1"/>
    <col min="10497" max="10497" width="20.75" style="44" customWidth="1"/>
    <col min="10498" max="10498" width="42.75" style="44" customWidth="1"/>
    <col min="10499" max="10499" width="20.75" style="44" customWidth="1"/>
    <col min="10500" max="10500" width="42.75" style="44" customWidth="1"/>
    <col min="10501" max="10501" width="215" style="44" customWidth="1"/>
    <col min="10502" max="10749" width="9.125" style="44"/>
    <col min="10750" max="10750" width="3.75" style="44" customWidth="1"/>
    <col min="10751" max="10751" width="20.75" style="44" customWidth="1"/>
    <col min="10752" max="10752" width="42.75" style="44" customWidth="1"/>
    <col min="10753" max="10753" width="20.75" style="44" customWidth="1"/>
    <col min="10754" max="10754" width="42.75" style="44" customWidth="1"/>
    <col min="10755" max="10755" width="20.75" style="44" customWidth="1"/>
    <col min="10756" max="10756" width="42.75" style="44" customWidth="1"/>
    <col min="10757" max="10757" width="215" style="44" customWidth="1"/>
    <col min="10758" max="11005" width="9.125" style="44"/>
    <col min="11006" max="11006" width="3.75" style="44" customWidth="1"/>
    <col min="11007" max="11007" width="20.75" style="44" customWidth="1"/>
    <col min="11008" max="11008" width="42.75" style="44" customWidth="1"/>
    <col min="11009" max="11009" width="20.75" style="44" customWidth="1"/>
    <col min="11010" max="11010" width="42.75" style="44" customWidth="1"/>
    <col min="11011" max="11011" width="20.75" style="44" customWidth="1"/>
    <col min="11012" max="11012" width="42.75" style="44" customWidth="1"/>
    <col min="11013" max="11013" width="215" style="44" customWidth="1"/>
    <col min="11014" max="11261" width="9.125" style="44"/>
    <col min="11262" max="11262" width="3.75" style="44" customWidth="1"/>
    <col min="11263" max="11263" width="20.75" style="44" customWidth="1"/>
    <col min="11264" max="11264" width="42.75" style="44" customWidth="1"/>
    <col min="11265" max="11265" width="20.75" style="44" customWidth="1"/>
    <col min="11266" max="11266" width="42.75" style="44" customWidth="1"/>
    <col min="11267" max="11267" width="20.75" style="44" customWidth="1"/>
    <col min="11268" max="11268" width="42.75" style="44" customWidth="1"/>
    <col min="11269" max="11269" width="215" style="44" customWidth="1"/>
    <col min="11270" max="11517" width="9.125" style="44"/>
    <col min="11518" max="11518" width="3.75" style="44" customWidth="1"/>
    <col min="11519" max="11519" width="20.75" style="44" customWidth="1"/>
    <col min="11520" max="11520" width="42.75" style="44" customWidth="1"/>
    <col min="11521" max="11521" width="20.75" style="44" customWidth="1"/>
    <col min="11522" max="11522" width="42.75" style="44" customWidth="1"/>
    <col min="11523" max="11523" width="20.75" style="44" customWidth="1"/>
    <col min="11524" max="11524" width="42.75" style="44" customWidth="1"/>
    <col min="11525" max="11525" width="215" style="44" customWidth="1"/>
    <col min="11526" max="11773" width="9.125" style="44"/>
    <col min="11774" max="11774" width="3.75" style="44" customWidth="1"/>
    <col min="11775" max="11775" width="20.75" style="44" customWidth="1"/>
    <col min="11776" max="11776" width="42.75" style="44" customWidth="1"/>
    <col min="11777" max="11777" width="20.75" style="44" customWidth="1"/>
    <col min="11778" max="11778" width="42.75" style="44" customWidth="1"/>
    <col min="11779" max="11779" width="20.75" style="44" customWidth="1"/>
    <col min="11780" max="11780" width="42.75" style="44" customWidth="1"/>
    <col min="11781" max="11781" width="215" style="44" customWidth="1"/>
    <col min="11782" max="12029" width="9.125" style="44"/>
    <col min="12030" max="12030" width="3.75" style="44" customWidth="1"/>
    <col min="12031" max="12031" width="20.75" style="44" customWidth="1"/>
    <col min="12032" max="12032" width="42.75" style="44" customWidth="1"/>
    <col min="12033" max="12033" width="20.75" style="44" customWidth="1"/>
    <col min="12034" max="12034" width="42.75" style="44" customWidth="1"/>
    <col min="12035" max="12035" width="20.75" style="44" customWidth="1"/>
    <col min="12036" max="12036" width="42.75" style="44" customWidth="1"/>
    <col min="12037" max="12037" width="215" style="44" customWidth="1"/>
    <col min="12038" max="12285" width="9.125" style="44"/>
    <col min="12286" max="12286" width="3.75" style="44" customWidth="1"/>
    <col min="12287" max="12287" width="20.75" style="44" customWidth="1"/>
    <col min="12288" max="12288" width="42.75" style="44" customWidth="1"/>
    <col min="12289" max="12289" width="20.75" style="44" customWidth="1"/>
    <col min="12290" max="12290" width="42.75" style="44" customWidth="1"/>
    <col min="12291" max="12291" width="20.75" style="44" customWidth="1"/>
    <col min="12292" max="12292" width="42.75" style="44" customWidth="1"/>
    <col min="12293" max="12293" width="215" style="44" customWidth="1"/>
    <col min="12294" max="12541" width="9.125" style="44"/>
    <col min="12542" max="12542" width="3.75" style="44" customWidth="1"/>
    <col min="12543" max="12543" width="20.75" style="44" customWidth="1"/>
    <col min="12544" max="12544" width="42.75" style="44" customWidth="1"/>
    <col min="12545" max="12545" width="20.75" style="44" customWidth="1"/>
    <col min="12546" max="12546" width="42.75" style="44" customWidth="1"/>
    <col min="12547" max="12547" width="20.75" style="44" customWidth="1"/>
    <col min="12548" max="12548" width="42.75" style="44" customWidth="1"/>
    <col min="12549" max="12549" width="215" style="44" customWidth="1"/>
    <col min="12550" max="12797" width="9.125" style="44"/>
    <col min="12798" max="12798" width="3.75" style="44" customWidth="1"/>
    <col min="12799" max="12799" width="20.75" style="44" customWidth="1"/>
    <col min="12800" max="12800" width="42.75" style="44" customWidth="1"/>
    <col min="12801" max="12801" width="20.75" style="44" customWidth="1"/>
    <col min="12802" max="12802" width="42.75" style="44" customWidth="1"/>
    <col min="12803" max="12803" width="20.75" style="44" customWidth="1"/>
    <col min="12804" max="12804" width="42.75" style="44" customWidth="1"/>
    <col min="12805" max="12805" width="215" style="44" customWidth="1"/>
    <col min="12806" max="13053" width="9.125" style="44"/>
    <col min="13054" max="13054" width="3.75" style="44" customWidth="1"/>
    <col min="13055" max="13055" width="20.75" style="44" customWidth="1"/>
    <col min="13056" max="13056" width="42.75" style="44" customWidth="1"/>
    <col min="13057" max="13057" width="20.75" style="44" customWidth="1"/>
    <col min="13058" max="13058" width="42.75" style="44" customWidth="1"/>
    <col min="13059" max="13059" width="20.75" style="44" customWidth="1"/>
    <col min="13060" max="13060" width="42.75" style="44" customWidth="1"/>
    <col min="13061" max="13061" width="215" style="44" customWidth="1"/>
    <col min="13062" max="13309" width="9.125" style="44"/>
    <col min="13310" max="13310" width="3.75" style="44" customWidth="1"/>
    <col min="13311" max="13311" width="20.75" style="44" customWidth="1"/>
    <col min="13312" max="13312" width="42.75" style="44" customWidth="1"/>
    <col min="13313" max="13313" width="20.75" style="44" customWidth="1"/>
    <col min="13314" max="13314" width="42.75" style="44" customWidth="1"/>
    <col min="13315" max="13315" width="20.75" style="44" customWidth="1"/>
    <col min="13316" max="13316" width="42.75" style="44" customWidth="1"/>
    <col min="13317" max="13317" width="215" style="44" customWidth="1"/>
    <col min="13318" max="13565" width="9.125" style="44"/>
    <col min="13566" max="13566" width="3.75" style="44" customWidth="1"/>
    <col min="13567" max="13567" width="20.75" style="44" customWidth="1"/>
    <col min="13568" max="13568" width="42.75" style="44" customWidth="1"/>
    <col min="13569" max="13569" width="20.75" style="44" customWidth="1"/>
    <col min="13570" max="13570" width="42.75" style="44" customWidth="1"/>
    <col min="13571" max="13571" width="20.75" style="44" customWidth="1"/>
    <col min="13572" max="13572" width="42.75" style="44" customWidth="1"/>
    <col min="13573" max="13573" width="215" style="44" customWidth="1"/>
    <col min="13574" max="13821" width="9.125" style="44"/>
    <col min="13822" max="13822" width="3.75" style="44" customWidth="1"/>
    <col min="13823" max="13823" width="20.75" style="44" customWidth="1"/>
    <col min="13824" max="13824" width="42.75" style="44" customWidth="1"/>
    <col min="13825" max="13825" width="20.75" style="44" customWidth="1"/>
    <col min="13826" max="13826" width="42.75" style="44" customWidth="1"/>
    <col min="13827" max="13827" width="20.75" style="44" customWidth="1"/>
    <col min="13828" max="13828" width="42.75" style="44" customWidth="1"/>
    <col min="13829" max="13829" width="215" style="44" customWidth="1"/>
    <col min="13830" max="14077" width="9.125" style="44"/>
    <col min="14078" max="14078" width="3.75" style="44" customWidth="1"/>
    <col min="14079" max="14079" width="20.75" style="44" customWidth="1"/>
    <col min="14080" max="14080" width="42.75" style="44" customWidth="1"/>
    <col min="14081" max="14081" width="20.75" style="44" customWidth="1"/>
    <col min="14082" max="14082" width="42.75" style="44" customWidth="1"/>
    <col min="14083" max="14083" width="20.75" style="44" customWidth="1"/>
    <col min="14084" max="14084" width="42.75" style="44" customWidth="1"/>
    <col min="14085" max="14085" width="215" style="44" customWidth="1"/>
    <col min="14086" max="14333" width="9.125" style="44"/>
    <col min="14334" max="14334" width="3.75" style="44" customWidth="1"/>
    <col min="14335" max="14335" width="20.75" style="44" customWidth="1"/>
    <col min="14336" max="14336" width="42.75" style="44" customWidth="1"/>
    <col min="14337" max="14337" width="20.75" style="44" customWidth="1"/>
    <col min="14338" max="14338" width="42.75" style="44" customWidth="1"/>
    <col min="14339" max="14339" width="20.75" style="44" customWidth="1"/>
    <col min="14340" max="14340" width="42.75" style="44" customWidth="1"/>
    <col min="14341" max="14341" width="215" style="44" customWidth="1"/>
    <col min="14342" max="14589" width="9.125" style="44"/>
    <col min="14590" max="14590" width="3.75" style="44" customWidth="1"/>
    <col min="14591" max="14591" width="20.75" style="44" customWidth="1"/>
    <col min="14592" max="14592" width="42.75" style="44" customWidth="1"/>
    <col min="14593" max="14593" width="20.75" style="44" customWidth="1"/>
    <col min="14594" max="14594" width="42.75" style="44" customWidth="1"/>
    <col min="14595" max="14595" width="20.75" style="44" customWidth="1"/>
    <col min="14596" max="14596" width="42.75" style="44" customWidth="1"/>
    <col min="14597" max="14597" width="215" style="44" customWidth="1"/>
    <col min="14598" max="14845" width="9.125" style="44"/>
    <col min="14846" max="14846" width="3.75" style="44" customWidth="1"/>
    <col min="14847" max="14847" width="20.75" style="44" customWidth="1"/>
    <col min="14848" max="14848" width="42.75" style="44" customWidth="1"/>
    <col min="14849" max="14849" width="20.75" style="44" customWidth="1"/>
    <col min="14850" max="14850" width="42.75" style="44" customWidth="1"/>
    <col min="14851" max="14851" width="20.75" style="44" customWidth="1"/>
    <col min="14852" max="14852" width="42.75" style="44" customWidth="1"/>
    <col min="14853" max="14853" width="215" style="44" customWidth="1"/>
    <col min="14854" max="15101" width="9.125" style="44"/>
    <col min="15102" max="15102" width="3.75" style="44" customWidth="1"/>
    <col min="15103" max="15103" width="20.75" style="44" customWidth="1"/>
    <col min="15104" max="15104" width="42.75" style="44" customWidth="1"/>
    <col min="15105" max="15105" width="20.75" style="44" customWidth="1"/>
    <col min="15106" max="15106" width="42.75" style="44" customWidth="1"/>
    <col min="15107" max="15107" width="20.75" style="44" customWidth="1"/>
    <col min="15108" max="15108" width="42.75" style="44" customWidth="1"/>
    <col min="15109" max="15109" width="215" style="44" customWidth="1"/>
    <col min="15110" max="15357" width="9.125" style="44"/>
    <col min="15358" max="15358" width="3.75" style="44" customWidth="1"/>
    <col min="15359" max="15359" width="20.75" style="44" customWidth="1"/>
    <col min="15360" max="15360" width="42.75" style="44" customWidth="1"/>
    <col min="15361" max="15361" width="20.75" style="44" customWidth="1"/>
    <col min="15362" max="15362" width="42.75" style="44" customWidth="1"/>
    <col min="15363" max="15363" width="20.75" style="44" customWidth="1"/>
    <col min="15364" max="15364" width="42.75" style="44" customWidth="1"/>
    <col min="15365" max="15365" width="215" style="44" customWidth="1"/>
    <col min="15366" max="15613" width="9.125" style="44"/>
    <col min="15614" max="15614" width="3.75" style="44" customWidth="1"/>
    <col min="15615" max="15615" width="20.75" style="44" customWidth="1"/>
    <col min="15616" max="15616" width="42.75" style="44" customWidth="1"/>
    <col min="15617" max="15617" width="20.75" style="44" customWidth="1"/>
    <col min="15618" max="15618" width="42.75" style="44" customWidth="1"/>
    <col min="15619" max="15619" width="20.75" style="44" customWidth="1"/>
    <col min="15620" max="15620" width="42.75" style="44" customWidth="1"/>
    <col min="15621" max="15621" width="215" style="44" customWidth="1"/>
    <col min="15622" max="15869" width="9.125" style="44"/>
    <col min="15870" max="15870" width="3.75" style="44" customWidth="1"/>
    <col min="15871" max="15871" width="20.75" style="44" customWidth="1"/>
    <col min="15872" max="15872" width="42.75" style="44" customWidth="1"/>
    <col min="15873" max="15873" width="20.75" style="44" customWidth="1"/>
    <col min="15874" max="15874" width="42.75" style="44" customWidth="1"/>
    <col min="15875" max="15875" width="20.75" style="44" customWidth="1"/>
    <col min="15876" max="15876" width="42.75" style="44" customWidth="1"/>
    <col min="15877" max="15877" width="215" style="44" customWidth="1"/>
    <col min="15878" max="16125" width="9.125" style="44"/>
    <col min="16126" max="16126" width="3.75" style="44" customWidth="1"/>
    <col min="16127" max="16127" width="20.75" style="44" customWidth="1"/>
    <col min="16128" max="16128" width="42.75" style="44" customWidth="1"/>
    <col min="16129" max="16129" width="20.75" style="44" customWidth="1"/>
    <col min="16130" max="16130" width="42.75" style="44" customWidth="1"/>
    <col min="16131" max="16131" width="20.75" style="44" customWidth="1"/>
    <col min="16132" max="16132" width="42.75" style="44" customWidth="1"/>
    <col min="16133" max="16133" width="215" style="44" customWidth="1"/>
    <col min="16134" max="16383" width="9.125" style="44"/>
    <col min="16384" max="16384" width="9.125" style="44" customWidth="1"/>
  </cols>
  <sheetData>
    <row r="1" spans="1:43" s="43" customFormat="1" ht="30" customHeight="1">
      <c r="A1" s="55"/>
      <c r="B1" s="56"/>
      <c r="C1" s="56"/>
      <c r="D1" s="63"/>
      <c r="E1" s="56"/>
      <c r="F1" s="53"/>
      <c r="G1" s="53"/>
      <c r="H1" s="53"/>
      <c r="I1" s="53"/>
      <c r="J1" s="53"/>
      <c r="K1" s="53"/>
      <c r="L1" s="57"/>
      <c r="M1" s="57"/>
      <c r="N1" s="57"/>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row>
    <row r="2" spans="1:43" s="43" customFormat="1" ht="42" customHeight="1">
      <c r="A2" s="58"/>
      <c r="B2" s="57"/>
      <c r="C2" s="57"/>
      <c r="D2" s="64"/>
      <c r="E2" s="53"/>
      <c r="F2" s="53"/>
      <c r="G2" s="53"/>
      <c r="H2" s="53"/>
      <c r="I2" s="53"/>
      <c r="J2" s="53"/>
      <c r="K2" s="53"/>
      <c r="L2" s="57"/>
      <c r="M2" s="57"/>
      <c r="N2" s="57"/>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row>
    <row r="3" spans="1:43" ht="39.950000000000003" customHeight="1">
      <c r="A3" s="58"/>
      <c r="B3" s="226" t="s">
        <v>3641</v>
      </c>
      <c r="C3" s="227"/>
      <c r="D3" s="227"/>
      <c r="E3" s="228"/>
      <c r="F3" s="53"/>
      <c r="G3" s="53"/>
      <c r="H3" s="53"/>
      <c r="I3" s="53"/>
      <c r="J3" s="53"/>
      <c r="K3" s="53"/>
      <c r="L3" s="57"/>
      <c r="M3" s="57"/>
      <c r="N3" s="57"/>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row>
    <row r="4" spans="1:43" ht="39.950000000000003" customHeight="1">
      <c r="A4" s="58"/>
      <c r="B4" s="176">
        <v>1</v>
      </c>
      <c r="C4" s="177" t="s">
        <v>22420</v>
      </c>
      <c r="D4" s="178" t="s">
        <v>3642</v>
      </c>
      <c r="E4" s="179" t="s">
        <v>22516</v>
      </c>
      <c r="G4" s="62"/>
      <c r="H4" s="53"/>
      <c r="I4" s="53"/>
      <c r="J4" s="53"/>
      <c r="K4" s="53"/>
      <c r="L4" s="57"/>
      <c r="M4" s="57"/>
      <c r="N4" s="57"/>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row>
    <row r="5" spans="1:43" ht="39.950000000000003" customHeight="1">
      <c r="A5" s="58"/>
      <c r="B5" s="180">
        <v>2</v>
      </c>
      <c r="C5" s="181" t="s">
        <v>22518</v>
      </c>
      <c r="D5" s="182" t="s">
        <v>3642</v>
      </c>
      <c r="E5" s="183" t="s">
        <v>22517</v>
      </c>
      <c r="F5" s="53"/>
      <c r="G5" s="53"/>
      <c r="H5" s="53"/>
      <c r="I5" s="53"/>
      <c r="J5" s="53"/>
      <c r="K5" s="53"/>
      <c r="L5" s="57"/>
      <c r="M5" s="57"/>
      <c r="N5" s="57"/>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row>
    <row r="6" spans="1:43" ht="39.950000000000003" customHeight="1">
      <c r="A6" s="58"/>
      <c r="B6" s="187">
        <v>3</v>
      </c>
      <c r="C6" s="181" t="s">
        <v>21624</v>
      </c>
      <c r="D6" s="182" t="s">
        <v>3642</v>
      </c>
      <c r="E6" s="183" t="s">
        <v>23879</v>
      </c>
      <c r="F6" s="53"/>
      <c r="G6" s="53"/>
      <c r="H6" s="53"/>
      <c r="I6" s="53"/>
      <c r="J6" s="53"/>
      <c r="K6" s="53"/>
      <c r="L6" s="57"/>
      <c r="M6" s="57"/>
      <c r="N6" s="57"/>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row>
    <row r="7" spans="1:43" ht="39.950000000000003" customHeight="1">
      <c r="A7" s="58"/>
      <c r="B7" s="187">
        <v>4</v>
      </c>
      <c r="C7" s="181" t="s">
        <v>21623</v>
      </c>
      <c r="D7" s="182" t="s">
        <v>3642</v>
      </c>
      <c r="E7" s="183" t="s">
        <v>23880</v>
      </c>
      <c r="F7" s="53"/>
      <c r="G7" s="53"/>
      <c r="H7" s="53"/>
      <c r="I7" s="53"/>
      <c r="J7" s="53"/>
      <c r="K7" s="53"/>
      <c r="L7" s="57"/>
      <c r="M7" s="57"/>
      <c r="N7" s="57"/>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row>
    <row r="8" spans="1:43" ht="39.950000000000003" customHeight="1">
      <c r="A8" s="58"/>
      <c r="B8" s="187">
        <v>5</v>
      </c>
      <c r="C8" s="181" t="s">
        <v>3638</v>
      </c>
      <c r="D8" s="182" t="s">
        <v>3642</v>
      </c>
      <c r="E8" s="183" t="s">
        <v>22519</v>
      </c>
      <c r="F8" s="53"/>
      <c r="G8" s="53"/>
      <c r="H8" s="53"/>
      <c r="I8" s="53"/>
      <c r="J8" s="53"/>
      <c r="K8" s="53"/>
      <c r="L8" s="57"/>
      <c r="M8" s="57"/>
      <c r="N8" s="57"/>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row>
    <row r="9" spans="1:43" ht="39.950000000000003" customHeight="1">
      <c r="A9" s="58"/>
      <c r="B9" s="187">
        <v>6</v>
      </c>
      <c r="C9" s="181" t="s">
        <v>3639</v>
      </c>
      <c r="D9" s="182" t="s">
        <v>3642</v>
      </c>
      <c r="E9" s="183" t="s">
        <v>22520</v>
      </c>
      <c r="F9" s="53"/>
      <c r="G9" s="53"/>
      <c r="H9" s="53"/>
      <c r="I9" s="53"/>
      <c r="J9" s="53"/>
      <c r="K9" s="53"/>
      <c r="L9" s="57"/>
      <c r="M9" s="57"/>
      <c r="N9" s="57"/>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row>
    <row r="10" spans="1:43" ht="39.950000000000003" customHeight="1">
      <c r="A10" s="58"/>
      <c r="B10" s="188">
        <v>8</v>
      </c>
      <c r="C10" s="184" t="s">
        <v>3640</v>
      </c>
      <c r="D10" s="185" t="s">
        <v>3642</v>
      </c>
      <c r="E10" s="186" t="s">
        <v>23881</v>
      </c>
      <c r="F10" s="53"/>
      <c r="G10" s="53"/>
      <c r="H10" s="53"/>
      <c r="I10" s="53"/>
      <c r="J10" s="53"/>
      <c r="K10" s="53"/>
      <c r="L10" s="57"/>
      <c r="M10" s="57"/>
      <c r="N10" s="57"/>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row>
    <row r="11" spans="1:43" ht="23.25">
      <c r="A11" s="58"/>
      <c r="B11" s="57"/>
      <c r="C11" s="99"/>
      <c r="D11" s="175"/>
      <c r="E11" s="158"/>
      <c r="F11" s="53"/>
      <c r="G11" s="53"/>
      <c r="H11" s="53"/>
      <c r="I11" s="53"/>
      <c r="J11" s="53"/>
      <c r="K11" s="53"/>
      <c r="L11" s="57"/>
      <c r="M11" s="57"/>
      <c r="N11" s="57"/>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row>
    <row r="12" spans="1:43">
      <c r="A12" s="58"/>
      <c r="B12" s="68" t="s">
        <v>3646</v>
      </c>
      <c r="C12" s="57"/>
      <c r="D12" s="64"/>
      <c r="E12" s="53"/>
      <c r="F12" s="53"/>
      <c r="G12" s="53"/>
      <c r="H12" s="53"/>
      <c r="I12" s="53"/>
      <c r="J12" s="53"/>
      <c r="K12" s="53"/>
      <c r="L12" s="57"/>
      <c r="M12" s="57"/>
      <c r="N12" s="57"/>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row>
    <row r="13" spans="1:43">
      <c r="A13" s="58"/>
      <c r="B13" s="69" t="s">
        <v>3644</v>
      </c>
      <c r="C13" s="69" t="s">
        <v>21638</v>
      </c>
      <c r="D13" s="70"/>
      <c r="E13" s="71"/>
      <c r="F13" s="53"/>
      <c r="G13" s="53"/>
      <c r="H13" s="53"/>
      <c r="I13" s="53"/>
      <c r="J13" s="53"/>
      <c r="K13" s="53"/>
      <c r="L13" s="57"/>
      <c r="M13" s="57"/>
      <c r="N13" s="57"/>
      <c r="O13" s="53"/>
      <c r="P13" s="53"/>
      <c r="Q13" s="53"/>
      <c r="R13" s="53"/>
      <c r="S13" s="53"/>
      <c r="T13" s="53"/>
      <c r="U13" s="53"/>
      <c r="V13" s="53"/>
      <c r="W13" s="53"/>
      <c r="X13" s="53"/>
      <c r="Y13" s="53"/>
      <c r="Z13" s="53"/>
      <c r="AA13" s="53"/>
      <c r="AB13" s="53"/>
      <c r="AC13" s="53"/>
      <c r="AD13" s="53"/>
      <c r="AE13" s="53"/>
      <c r="AF13" s="53"/>
      <c r="AG13" s="53"/>
      <c r="AH13" s="53"/>
      <c r="AI13" s="53"/>
      <c r="AJ13" s="53"/>
      <c r="AK13" s="53"/>
      <c r="AL13" s="53"/>
      <c r="AM13" s="53"/>
      <c r="AN13" s="53"/>
      <c r="AO13" s="53"/>
      <c r="AP13" s="53"/>
      <c r="AQ13" s="53"/>
    </row>
    <row r="14" spans="1:43">
      <c r="A14" s="58"/>
      <c r="B14" s="69" t="s">
        <v>3645</v>
      </c>
      <c r="C14" s="69" t="s">
        <v>21639</v>
      </c>
      <c r="D14" s="70"/>
      <c r="E14" s="71"/>
      <c r="F14" s="53"/>
      <c r="G14" s="53"/>
      <c r="H14" s="53"/>
      <c r="I14" s="53"/>
      <c r="J14" s="53"/>
      <c r="K14" s="53"/>
      <c r="L14" s="57"/>
      <c r="M14" s="57"/>
      <c r="N14" s="57"/>
      <c r="O14" s="53"/>
      <c r="P14" s="53"/>
      <c r="Q14" s="53"/>
      <c r="R14" s="53"/>
      <c r="S14" s="53"/>
      <c r="T14" s="53"/>
      <c r="U14" s="53"/>
      <c r="V14" s="53"/>
      <c r="W14" s="53"/>
      <c r="X14" s="53"/>
      <c r="Y14" s="53"/>
      <c r="Z14" s="53"/>
      <c r="AA14" s="53"/>
      <c r="AB14" s="53"/>
      <c r="AC14" s="53"/>
      <c r="AD14" s="53"/>
      <c r="AE14" s="53"/>
      <c r="AF14" s="53"/>
      <c r="AG14" s="53"/>
      <c r="AH14" s="53"/>
      <c r="AI14" s="53"/>
      <c r="AJ14" s="53"/>
      <c r="AK14" s="53"/>
      <c r="AL14" s="53"/>
      <c r="AM14" s="53"/>
      <c r="AN14" s="53"/>
      <c r="AO14" s="53"/>
      <c r="AP14" s="53"/>
      <c r="AQ14" s="53"/>
    </row>
    <row r="15" spans="1:43">
      <c r="A15" s="58"/>
      <c r="B15" s="69"/>
      <c r="C15" s="69"/>
      <c r="D15" s="64"/>
      <c r="E15" s="53"/>
      <c r="F15" s="53"/>
      <c r="G15" s="53"/>
      <c r="H15" s="53"/>
      <c r="I15" s="53"/>
      <c r="J15" s="53"/>
      <c r="K15" s="53"/>
      <c r="L15" s="57"/>
      <c r="M15" s="57"/>
      <c r="N15" s="57"/>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row>
    <row r="16" spans="1:43" ht="57.75" customHeight="1">
      <c r="A16" s="58"/>
      <c r="B16" s="54"/>
      <c r="C16" s="225" t="s">
        <v>22419</v>
      </c>
      <c r="D16" s="225"/>
      <c r="E16" s="225"/>
      <c r="F16" s="53"/>
      <c r="G16" s="53"/>
      <c r="H16" s="53"/>
      <c r="I16" s="53"/>
      <c r="J16" s="53"/>
      <c r="K16" s="53"/>
      <c r="L16" s="57"/>
      <c r="M16" s="57"/>
      <c r="N16" s="57"/>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row>
    <row r="17" spans="1:43" ht="42.75" customHeight="1">
      <c r="A17" s="58"/>
      <c r="B17" s="54"/>
      <c r="C17" s="225"/>
      <c r="D17" s="225"/>
      <c r="E17" s="225"/>
      <c r="F17" s="53"/>
      <c r="G17" s="53"/>
      <c r="H17" s="53"/>
      <c r="I17" s="53"/>
      <c r="J17" s="53"/>
      <c r="K17" s="53"/>
      <c r="L17" s="57"/>
      <c r="M17" s="57"/>
      <c r="N17" s="57"/>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row>
    <row r="18" spans="1:43">
      <c r="A18" s="58"/>
      <c r="B18" s="57"/>
      <c r="C18" s="57"/>
      <c r="D18" s="64"/>
      <c r="E18" s="53"/>
      <c r="F18" s="53"/>
      <c r="G18" s="53"/>
      <c r="H18" s="53"/>
      <c r="I18" s="53"/>
      <c r="J18" s="53"/>
      <c r="K18" s="53"/>
      <c r="L18" s="57"/>
      <c r="M18" s="57"/>
      <c r="N18" s="57"/>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row>
    <row r="19" spans="1:43">
      <c r="A19" s="58"/>
      <c r="B19" s="57"/>
      <c r="C19" s="57"/>
      <c r="D19" s="64"/>
      <c r="E19" s="53"/>
      <c r="F19" s="53"/>
      <c r="G19" s="53"/>
      <c r="H19" s="53"/>
      <c r="I19" s="53"/>
      <c r="J19" s="53"/>
      <c r="K19" s="53"/>
      <c r="L19" s="57"/>
      <c r="M19" s="57"/>
      <c r="N19" s="57"/>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row>
    <row r="20" spans="1:43">
      <c r="A20" s="58"/>
      <c r="B20" s="57"/>
      <c r="C20" s="57"/>
      <c r="D20" s="64"/>
      <c r="E20" s="53"/>
      <c r="F20" s="53"/>
      <c r="G20" s="53"/>
      <c r="H20" s="53"/>
      <c r="I20" s="53"/>
      <c r="J20" s="53"/>
      <c r="K20" s="53"/>
      <c r="L20" s="57"/>
      <c r="M20" s="57"/>
      <c r="N20" s="57"/>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row>
    <row r="21" spans="1:43">
      <c r="A21" s="58"/>
      <c r="B21" s="57"/>
      <c r="C21" s="57"/>
      <c r="D21" s="64"/>
      <c r="E21" s="53"/>
      <c r="F21" s="53"/>
      <c r="G21" s="53"/>
      <c r="H21" s="53"/>
      <c r="I21" s="53"/>
      <c r="J21" s="53"/>
      <c r="K21" s="53"/>
      <c r="L21" s="57"/>
      <c r="M21" s="57"/>
      <c r="N21" s="57"/>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53"/>
      <c r="AQ21" s="53"/>
    </row>
    <row r="22" spans="1:43">
      <c r="A22" s="58"/>
      <c r="B22" s="57"/>
      <c r="C22" s="57"/>
      <c r="D22" s="64"/>
      <c r="E22" s="53"/>
      <c r="F22" s="53"/>
      <c r="G22" s="53"/>
      <c r="H22" s="53"/>
      <c r="I22" s="53"/>
      <c r="J22" s="53"/>
      <c r="K22" s="53"/>
      <c r="L22" s="57"/>
      <c r="M22" s="57"/>
      <c r="N22" s="57"/>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row>
    <row r="23" spans="1:43">
      <c r="A23" s="58"/>
      <c r="B23" s="57"/>
      <c r="C23" s="57"/>
      <c r="D23" s="64"/>
      <c r="E23" s="53"/>
      <c r="F23" s="53"/>
      <c r="G23" s="53"/>
      <c r="H23" s="53"/>
      <c r="I23" s="53"/>
      <c r="J23" s="53"/>
      <c r="K23" s="53"/>
      <c r="L23" s="57"/>
      <c r="M23" s="57"/>
      <c r="N23" s="57"/>
      <c r="O23" s="53"/>
      <c r="P23" s="53"/>
      <c r="Q23" s="53"/>
      <c r="R23" s="53"/>
      <c r="S23" s="53"/>
      <c r="T23" s="53"/>
      <c r="U23" s="53"/>
      <c r="V23" s="53"/>
      <c r="W23" s="53"/>
      <c r="X23" s="53"/>
      <c r="Y23" s="53"/>
      <c r="Z23" s="53"/>
      <c r="AA23" s="53"/>
      <c r="AB23" s="53"/>
      <c r="AC23" s="53"/>
      <c r="AD23" s="53"/>
      <c r="AE23" s="53"/>
      <c r="AF23" s="53"/>
      <c r="AG23" s="53"/>
      <c r="AH23" s="53"/>
      <c r="AI23" s="53"/>
      <c r="AJ23" s="53"/>
      <c r="AK23" s="53"/>
      <c r="AL23" s="53"/>
      <c r="AM23" s="53"/>
      <c r="AN23" s="53"/>
      <c r="AO23" s="53"/>
      <c r="AP23" s="53"/>
      <c r="AQ23" s="53"/>
    </row>
    <row r="24" spans="1:43">
      <c r="A24" s="58"/>
      <c r="B24" s="57"/>
      <c r="C24" s="57"/>
      <c r="D24" s="64"/>
      <c r="E24" s="53"/>
      <c r="F24" s="53"/>
      <c r="G24" s="53"/>
      <c r="H24" s="53"/>
      <c r="I24" s="53"/>
      <c r="J24" s="53"/>
      <c r="K24" s="53"/>
      <c r="L24" s="57"/>
      <c r="M24" s="57"/>
      <c r="N24" s="57"/>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row>
    <row r="25" spans="1:43">
      <c r="A25" s="58"/>
      <c r="B25" s="57"/>
      <c r="C25" s="57"/>
      <c r="D25" s="64"/>
      <c r="E25" s="53"/>
      <c r="F25" s="53"/>
      <c r="G25" s="53"/>
      <c r="H25" s="53"/>
      <c r="I25" s="53"/>
      <c r="J25" s="53"/>
      <c r="K25" s="53"/>
      <c r="L25" s="57"/>
      <c r="M25" s="57"/>
      <c r="N25" s="57"/>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row>
    <row r="26" spans="1:43">
      <c r="A26" s="58"/>
      <c r="B26" s="57"/>
      <c r="C26" s="57"/>
      <c r="D26" s="64"/>
      <c r="E26" s="53"/>
      <c r="F26" s="53"/>
      <c r="G26" s="53"/>
      <c r="H26" s="53"/>
      <c r="I26" s="53"/>
      <c r="J26" s="53"/>
      <c r="K26" s="53"/>
      <c r="L26" s="57"/>
      <c r="M26" s="57"/>
      <c r="N26" s="57"/>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row>
    <row r="27" spans="1:43">
      <c r="A27" s="58"/>
      <c r="B27" s="57"/>
      <c r="C27" s="57"/>
      <c r="D27" s="64"/>
      <c r="E27" s="53"/>
      <c r="F27" s="53"/>
      <c r="G27" s="53"/>
      <c r="H27" s="53"/>
      <c r="I27" s="53"/>
      <c r="J27" s="53"/>
      <c r="K27" s="53"/>
      <c r="L27" s="57"/>
      <c r="M27" s="57"/>
      <c r="N27" s="57"/>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row>
    <row r="28" spans="1:43">
      <c r="A28" s="58"/>
      <c r="B28" s="57"/>
      <c r="C28" s="57"/>
      <c r="D28" s="64"/>
      <c r="E28" s="53"/>
      <c r="F28" s="53"/>
      <c r="G28" s="53"/>
      <c r="H28" s="53"/>
      <c r="I28" s="53"/>
      <c r="J28" s="53"/>
      <c r="K28" s="53"/>
      <c r="L28" s="57"/>
      <c r="M28" s="57"/>
      <c r="N28" s="57"/>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row>
    <row r="29" spans="1:43">
      <c r="A29" s="58"/>
      <c r="B29" s="57"/>
      <c r="C29" s="57"/>
      <c r="D29" s="64"/>
      <c r="E29" s="53"/>
      <c r="F29" s="53"/>
      <c r="G29" s="53"/>
      <c r="H29" s="53"/>
      <c r="I29" s="53"/>
      <c r="J29" s="53"/>
      <c r="K29" s="53"/>
      <c r="L29" s="57"/>
      <c r="M29" s="57"/>
      <c r="N29" s="57"/>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row>
    <row r="30" spans="1:43">
      <c r="A30" s="58"/>
      <c r="B30" s="57"/>
      <c r="C30" s="57"/>
      <c r="D30" s="64"/>
      <c r="E30" s="53"/>
      <c r="F30" s="53"/>
      <c r="G30" s="53"/>
      <c r="H30" s="53"/>
      <c r="I30" s="53"/>
      <c r="J30" s="53"/>
      <c r="K30" s="53"/>
      <c r="L30" s="57"/>
      <c r="M30" s="57"/>
      <c r="N30" s="57"/>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row>
    <row r="31" spans="1:43">
      <c r="A31" s="58"/>
      <c r="B31" s="57"/>
      <c r="C31" s="57"/>
      <c r="D31" s="64"/>
      <c r="E31" s="53"/>
      <c r="F31" s="53"/>
      <c r="G31" s="53"/>
      <c r="H31" s="53"/>
      <c r="I31" s="53"/>
      <c r="J31" s="53"/>
      <c r="K31" s="53"/>
      <c r="L31" s="57"/>
      <c r="M31" s="57"/>
      <c r="N31" s="57"/>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row>
    <row r="32" spans="1:43">
      <c r="A32" s="58"/>
      <c r="B32" s="57"/>
      <c r="C32" s="57"/>
      <c r="D32" s="64"/>
      <c r="E32" s="53"/>
      <c r="F32" s="53"/>
      <c r="G32" s="53"/>
      <c r="H32" s="53"/>
      <c r="I32" s="53"/>
      <c r="J32" s="53"/>
      <c r="K32" s="53"/>
      <c r="L32" s="57"/>
      <c r="M32" s="57"/>
      <c r="N32" s="57"/>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row>
    <row r="33" spans="1:43">
      <c r="A33" s="58"/>
      <c r="B33" s="57"/>
      <c r="C33" s="57"/>
      <c r="D33" s="64"/>
      <c r="E33" s="53"/>
      <c r="F33" s="53"/>
      <c r="G33" s="53"/>
      <c r="H33" s="53"/>
      <c r="I33" s="53"/>
      <c r="J33" s="53"/>
      <c r="K33" s="53"/>
      <c r="L33" s="57"/>
      <c r="M33" s="57"/>
      <c r="N33" s="57"/>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row>
    <row r="34" spans="1:43">
      <c r="A34" s="58"/>
      <c r="B34" s="57"/>
      <c r="C34" s="57"/>
      <c r="D34" s="64"/>
      <c r="E34" s="53"/>
      <c r="F34" s="53"/>
      <c r="G34" s="53"/>
      <c r="H34" s="53"/>
      <c r="I34" s="53"/>
      <c r="J34" s="53"/>
      <c r="K34" s="53"/>
      <c r="L34" s="57"/>
      <c r="M34" s="57"/>
      <c r="N34" s="57"/>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row>
    <row r="35" spans="1:43">
      <c r="A35" s="58"/>
      <c r="B35" s="57"/>
      <c r="C35" s="57"/>
      <c r="D35" s="64"/>
      <c r="E35" s="53"/>
      <c r="F35" s="53"/>
      <c r="G35" s="53"/>
      <c r="H35" s="53"/>
      <c r="I35" s="53"/>
      <c r="J35" s="53"/>
      <c r="K35" s="53"/>
      <c r="L35" s="57"/>
      <c r="M35" s="57"/>
      <c r="N35" s="57"/>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row>
    <row r="36" spans="1:43">
      <c r="A36" s="58"/>
      <c r="B36" s="57"/>
      <c r="C36" s="57"/>
      <c r="D36" s="64"/>
      <c r="E36" s="53"/>
      <c r="F36" s="53"/>
      <c r="G36" s="53"/>
      <c r="H36" s="53"/>
      <c r="I36" s="53"/>
      <c r="J36" s="53"/>
      <c r="K36" s="53"/>
      <c r="L36" s="57"/>
      <c r="M36" s="57"/>
      <c r="N36" s="57"/>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row>
    <row r="37" spans="1:43">
      <c r="A37" s="58"/>
      <c r="B37" s="57"/>
      <c r="C37" s="57"/>
      <c r="D37" s="64"/>
      <c r="E37" s="53"/>
      <c r="F37" s="53"/>
      <c r="G37" s="53"/>
      <c r="H37" s="53"/>
      <c r="I37" s="53"/>
      <c r="J37" s="53"/>
      <c r="K37" s="53"/>
      <c r="L37" s="57"/>
      <c r="M37" s="57"/>
      <c r="N37" s="57"/>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row>
    <row r="38" spans="1:43">
      <c r="A38" s="58"/>
      <c r="B38" s="57"/>
      <c r="C38" s="57"/>
      <c r="D38" s="64"/>
      <c r="E38" s="53"/>
      <c r="F38" s="53"/>
      <c r="G38" s="53"/>
      <c r="H38" s="53"/>
      <c r="I38" s="53"/>
      <c r="J38" s="53"/>
      <c r="K38" s="53"/>
      <c r="L38" s="57"/>
      <c r="M38" s="57"/>
      <c r="N38" s="57"/>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row>
    <row r="39" spans="1:43">
      <c r="A39" s="58"/>
      <c r="B39" s="57"/>
      <c r="C39" s="57"/>
      <c r="D39" s="64"/>
      <c r="E39" s="53"/>
      <c r="F39" s="53"/>
      <c r="G39" s="53"/>
      <c r="H39" s="53"/>
      <c r="I39" s="53"/>
      <c r="J39" s="53"/>
      <c r="K39" s="53"/>
      <c r="L39" s="57"/>
      <c r="M39" s="57"/>
      <c r="N39" s="57"/>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row>
    <row r="40" spans="1:43">
      <c r="A40" s="58"/>
      <c r="B40" s="57"/>
      <c r="C40" s="57"/>
      <c r="D40" s="64"/>
      <c r="E40" s="53"/>
      <c r="F40" s="53"/>
      <c r="G40" s="53"/>
      <c r="H40" s="53"/>
      <c r="I40" s="53"/>
      <c r="J40" s="53"/>
      <c r="K40" s="53"/>
      <c r="L40" s="57"/>
      <c r="M40" s="57"/>
      <c r="N40" s="57"/>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row>
    <row r="41" spans="1:43">
      <c r="A41" s="58"/>
      <c r="B41" s="57"/>
      <c r="C41" s="57"/>
      <c r="D41" s="64"/>
      <c r="E41" s="53"/>
      <c r="F41" s="53"/>
      <c r="G41" s="53"/>
      <c r="H41" s="53"/>
      <c r="I41" s="53"/>
      <c r="J41" s="53"/>
      <c r="K41" s="53"/>
      <c r="L41" s="57"/>
      <c r="M41" s="57"/>
      <c r="N41" s="57"/>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row>
    <row r="42" spans="1:43">
      <c r="A42" s="58"/>
      <c r="B42" s="57"/>
      <c r="C42" s="57"/>
      <c r="D42" s="64"/>
      <c r="E42" s="53"/>
      <c r="F42" s="53"/>
      <c r="G42" s="53"/>
      <c r="H42" s="53"/>
      <c r="I42" s="53"/>
      <c r="J42" s="53"/>
      <c r="K42" s="53"/>
      <c r="L42" s="57"/>
      <c r="M42" s="57"/>
      <c r="N42" s="57"/>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row>
    <row r="43" spans="1:43">
      <c r="A43" s="58"/>
      <c r="B43" s="57"/>
      <c r="C43" s="57"/>
      <c r="D43" s="64"/>
      <c r="E43" s="53"/>
      <c r="F43" s="53"/>
      <c r="G43" s="53"/>
      <c r="H43" s="53"/>
      <c r="I43" s="53"/>
      <c r="J43" s="53"/>
      <c r="K43" s="53"/>
      <c r="L43" s="57"/>
      <c r="M43" s="57"/>
      <c r="N43" s="57"/>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row>
    <row r="44" spans="1:43">
      <c r="A44" s="58"/>
      <c r="B44" s="57"/>
      <c r="C44" s="57"/>
      <c r="D44" s="64"/>
      <c r="E44" s="53"/>
      <c r="F44" s="53"/>
      <c r="G44" s="53"/>
      <c r="H44" s="53"/>
      <c r="I44" s="53"/>
      <c r="J44" s="53"/>
      <c r="K44" s="53"/>
      <c r="L44" s="57"/>
      <c r="M44" s="57"/>
      <c r="N44" s="57"/>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row>
    <row r="45" spans="1:43">
      <c r="A45" s="58"/>
      <c r="B45" s="57"/>
      <c r="C45" s="57"/>
      <c r="D45" s="64"/>
      <c r="E45" s="53"/>
      <c r="F45" s="53"/>
      <c r="G45" s="53"/>
      <c r="H45" s="53"/>
      <c r="I45" s="53"/>
      <c r="J45" s="53"/>
      <c r="K45" s="53"/>
      <c r="L45" s="57"/>
      <c r="M45" s="57"/>
      <c r="N45" s="57"/>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row>
    <row r="46" spans="1:43">
      <c r="A46" s="58"/>
      <c r="B46" s="57"/>
      <c r="C46" s="57"/>
      <c r="D46" s="64"/>
      <c r="E46" s="53"/>
      <c r="F46" s="53"/>
      <c r="G46" s="53"/>
      <c r="H46" s="53"/>
      <c r="I46" s="53"/>
      <c r="J46" s="53"/>
      <c r="K46" s="53"/>
      <c r="L46" s="57"/>
      <c r="M46" s="57"/>
      <c r="N46" s="57"/>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row>
    <row r="47" spans="1:43">
      <c r="A47" s="58"/>
      <c r="B47" s="57"/>
      <c r="C47" s="57"/>
      <c r="D47" s="64"/>
      <c r="E47" s="53"/>
      <c r="F47" s="53"/>
      <c r="G47" s="53"/>
      <c r="H47" s="53"/>
      <c r="I47" s="53"/>
      <c r="J47" s="53"/>
      <c r="K47" s="53"/>
      <c r="L47" s="57"/>
      <c r="M47" s="57"/>
      <c r="N47" s="57"/>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row>
    <row r="48" spans="1:43">
      <c r="A48" s="58"/>
      <c r="B48" s="57"/>
      <c r="C48" s="57"/>
      <c r="D48" s="64"/>
      <c r="E48" s="53"/>
      <c r="F48" s="53"/>
      <c r="G48" s="53"/>
      <c r="H48" s="53"/>
      <c r="I48" s="53"/>
      <c r="J48" s="53"/>
      <c r="K48" s="53"/>
      <c r="L48" s="57"/>
      <c r="M48" s="57"/>
      <c r="N48" s="57"/>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row>
    <row r="49" spans="1:43">
      <c r="A49" s="58"/>
      <c r="B49" s="57"/>
      <c r="C49" s="57"/>
      <c r="D49" s="64"/>
      <c r="E49" s="53"/>
      <c r="F49" s="53"/>
      <c r="G49" s="53"/>
      <c r="H49" s="53"/>
      <c r="I49" s="53"/>
      <c r="J49" s="53"/>
      <c r="K49" s="53"/>
      <c r="L49" s="57"/>
      <c r="M49" s="57"/>
      <c r="N49" s="57"/>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row>
    <row r="50" spans="1:43">
      <c r="A50" s="58"/>
      <c r="B50" s="57"/>
      <c r="C50" s="57"/>
      <c r="D50" s="64"/>
      <c r="E50" s="53"/>
      <c r="F50" s="53"/>
      <c r="G50" s="53"/>
      <c r="H50" s="53"/>
      <c r="I50" s="53"/>
      <c r="J50" s="53"/>
      <c r="K50" s="53"/>
      <c r="L50" s="57"/>
      <c r="M50" s="57"/>
      <c r="N50" s="57"/>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row>
    <row r="51" spans="1:43">
      <c r="A51" s="58"/>
      <c r="B51" s="57"/>
      <c r="C51" s="57"/>
      <c r="D51" s="64"/>
      <c r="E51" s="53"/>
      <c r="F51" s="53"/>
      <c r="G51" s="53"/>
      <c r="H51" s="53"/>
      <c r="I51" s="53"/>
      <c r="J51" s="53"/>
      <c r="K51" s="53"/>
      <c r="L51" s="57"/>
      <c r="M51" s="57"/>
      <c r="N51" s="57"/>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row>
    <row r="52" spans="1:43">
      <c r="A52" s="58"/>
      <c r="B52" s="57"/>
      <c r="C52" s="57"/>
      <c r="D52" s="64"/>
      <c r="E52" s="53"/>
      <c r="F52" s="53"/>
      <c r="G52" s="53"/>
      <c r="H52" s="53"/>
      <c r="I52" s="53"/>
      <c r="J52" s="53"/>
      <c r="K52" s="53"/>
      <c r="L52" s="57"/>
      <c r="M52" s="57"/>
      <c r="N52" s="57"/>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row>
    <row r="53" spans="1:43">
      <c r="A53" s="58"/>
      <c r="B53" s="57"/>
      <c r="C53" s="57"/>
      <c r="D53" s="64"/>
      <c r="E53" s="53"/>
      <c r="F53" s="53"/>
      <c r="G53" s="53"/>
      <c r="H53" s="53"/>
      <c r="I53" s="53"/>
      <c r="J53" s="53"/>
      <c r="K53" s="53"/>
      <c r="L53" s="57"/>
      <c r="M53" s="57"/>
      <c r="N53" s="57"/>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row>
    <row r="54" spans="1:43">
      <c r="A54" s="58"/>
      <c r="B54" s="57"/>
      <c r="C54" s="57"/>
      <c r="D54" s="64"/>
      <c r="E54" s="53"/>
      <c r="F54" s="53"/>
      <c r="G54" s="53"/>
      <c r="H54" s="53"/>
      <c r="I54" s="53"/>
      <c r="J54" s="53"/>
      <c r="K54" s="53"/>
      <c r="L54" s="57"/>
      <c r="M54" s="57"/>
      <c r="N54" s="57"/>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row>
    <row r="55" spans="1:43">
      <c r="A55" s="58"/>
      <c r="B55" s="57"/>
      <c r="C55" s="57"/>
      <c r="D55" s="64"/>
      <c r="E55" s="53"/>
      <c r="F55" s="53"/>
      <c r="G55" s="53"/>
      <c r="H55" s="53"/>
      <c r="I55" s="53"/>
      <c r="J55" s="53"/>
      <c r="K55" s="53"/>
      <c r="L55" s="57"/>
      <c r="M55" s="57"/>
      <c r="N55" s="57"/>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row>
    <row r="56" spans="1:43">
      <c r="A56" s="58"/>
      <c r="B56" s="57"/>
      <c r="C56" s="57"/>
      <c r="D56" s="64"/>
      <c r="E56" s="53"/>
      <c r="F56" s="53"/>
      <c r="G56" s="53"/>
      <c r="H56" s="53"/>
      <c r="I56" s="53"/>
      <c r="J56" s="53"/>
      <c r="K56" s="53"/>
      <c r="L56" s="57"/>
      <c r="M56" s="57"/>
      <c r="N56" s="57"/>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row>
    <row r="57" spans="1:43">
      <c r="A57" s="58"/>
      <c r="B57" s="57"/>
      <c r="C57" s="57"/>
      <c r="D57" s="64"/>
      <c r="E57" s="53"/>
      <c r="F57" s="53"/>
      <c r="G57" s="53"/>
      <c r="H57" s="53"/>
      <c r="I57" s="53"/>
      <c r="J57" s="53"/>
      <c r="K57" s="53"/>
      <c r="L57" s="57"/>
      <c r="M57" s="57"/>
      <c r="N57" s="57"/>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row>
    <row r="58" spans="1:43">
      <c r="A58" s="58"/>
      <c r="B58" s="57"/>
      <c r="C58" s="57"/>
      <c r="D58" s="64"/>
      <c r="E58" s="53"/>
      <c r="F58" s="53"/>
      <c r="G58" s="53"/>
      <c r="H58" s="53"/>
      <c r="I58" s="53"/>
      <c r="J58" s="53"/>
      <c r="K58" s="53"/>
      <c r="L58" s="57"/>
      <c r="M58" s="57"/>
      <c r="N58" s="57"/>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row>
    <row r="59" spans="1:43">
      <c r="A59" s="58"/>
      <c r="B59" s="57"/>
      <c r="C59" s="57"/>
      <c r="D59" s="64"/>
      <c r="E59" s="53"/>
      <c r="F59" s="53"/>
      <c r="G59" s="53"/>
      <c r="H59" s="53"/>
      <c r="I59" s="53"/>
      <c r="J59" s="53"/>
      <c r="K59" s="53"/>
      <c r="L59" s="57"/>
      <c r="M59" s="57"/>
      <c r="N59" s="57"/>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row>
    <row r="60" spans="1:43">
      <c r="A60" s="58"/>
      <c r="B60" s="57"/>
      <c r="C60" s="57"/>
      <c r="D60" s="64"/>
      <c r="E60" s="53"/>
      <c r="F60" s="53"/>
      <c r="G60" s="53"/>
      <c r="H60" s="53"/>
      <c r="I60" s="53"/>
      <c r="J60" s="53"/>
      <c r="K60" s="53"/>
      <c r="L60" s="57"/>
      <c r="M60" s="57"/>
      <c r="N60" s="57"/>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row>
    <row r="61" spans="1:43">
      <c r="A61" s="58"/>
      <c r="B61" s="57"/>
      <c r="C61" s="57"/>
      <c r="D61" s="64"/>
      <c r="E61" s="53"/>
      <c r="F61" s="53"/>
      <c r="G61" s="53"/>
      <c r="H61" s="53"/>
      <c r="I61" s="53"/>
      <c r="J61" s="53"/>
      <c r="K61" s="53"/>
      <c r="L61" s="57"/>
      <c r="M61" s="57"/>
      <c r="N61" s="57"/>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row>
    <row r="62" spans="1:43">
      <c r="A62" s="58"/>
      <c r="B62" s="57"/>
      <c r="C62" s="57"/>
      <c r="D62" s="64"/>
      <c r="E62" s="53"/>
      <c r="F62" s="53"/>
      <c r="G62" s="53"/>
      <c r="H62" s="53"/>
      <c r="I62" s="53"/>
      <c r="J62" s="53"/>
      <c r="K62" s="53"/>
      <c r="L62" s="57"/>
      <c r="M62" s="57"/>
      <c r="N62" s="57"/>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row>
    <row r="63" spans="1:43">
      <c r="A63" s="58"/>
      <c r="B63" s="57"/>
      <c r="C63" s="57"/>
      <c r="D63" s="64"/>
      <c r="E63" s="53"/>
      <c r="F63" s="53"/>
      <c r="G63" s="53"/>
      <c r="H63" s="53"/>
      <c r="I63" s="53"/>
      <c r="J63" s="53"/>
      <c r="K63" s="53"/>
      <c r="L63" s="57"/>
      <c r="M63" s="57"/>
      <c r="N63" s="57"/>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row>
    <row r="64" spans="1:43">
      <c r="A64" s="58"/>
      <c r="B64" s="57"/>
      <c r="C64" s="57"/>
      <c r="D64" s="64"/>
      <c r="E64" s="53"/>
      <c r="F64" s="53"/>
      <c r="G64" s="53"/>
      <c r="H64" s="53"/>
      <c r="I64" s="53"/>
      <c r="J64" s="53"/>
      <c r="K64" s="53"/>
      <c r="L64" s="57"/>
      <c r="M64" s="57"/>
      <c r="N64" s="57"/>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row>
    <row r="65" spans="1:43">
      <c r="A65" s="58"/>
      <c r="B65" s="57"/>
      <c r="C65" s="57"/>
      <c r="D65" s="64"/>
      <c r="E65" s="53"/>
      <c r="F65" s="53"/>
      <c r="G65" s="53"/>
      <c r="H65" s="53"/>
      <c r="I65" s="53"/>
      <c r="J65" s="53"/>
      <c r="K65" s="53"/>
      <c r="L65" s="57"/>
      <c r="M65" s="57"/>
      <c r="N65" s="57"/>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row>
    <row r="66" spans="1:43">
      <c r="A66" s="58"/>
      <c r="B66" s="57"/>
      <c r="C66" s="57"/>
      <c r="D66" s="64"/>
      <c r="E66" s="53"/>
      <c r="F66" s="53"/>
      <c r="G66" s="53"/>
      <c r="H66" s="53"/>
      <c r="I66" s="53"/>
      <c r="J66" s="53"/>
      <c r="K66" s="53"/>
      <c r="L66" s="57"/>
      <c r="M66" s="57"/>
      <c r="N66" s="57"/>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row>
    <row r="67" spans="1:43">
      <c r="A67" s="58"/>
      <c r="B67" s="57"/>
      <c r="C67" s="57"/>
      <c r="D67" s="64"/>
      <c r="E67" s="53"/>
      <c r="F67" s="53"/>
      <c r="G67" s="53"/>
      <c r="H67" s="53"/>
      <c r="I67" s="53"/>
      <c r="J67" s="53"/>
      <c r="K67" s="53"/>
      <c r="L67" s="57"/>
      <c r="M67" s="57"/>
      <c r="N67" s="57"/>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row>
    <row r="68" spans="1:43">
      <c r="A68" s="58"/>
      <c r="B68" s="57"/>
      <c r="C68" s="57"/>
      <c r="D68" s="64"/>
      <c r="E68" s="53"/>
      <c r="F68" s="53"/>
      <c r="G68" s="53"/>
      <c r="H68" s="53"/>
      <c r="I68" s="53"/>
      <c r="J68" s="53"/>
      <c r="K68" s="53"/>
      <c r="L68" s="57"/>
      <c r="M68" s="57"/>
      <c r="N68" s="57"/>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row>
    <row r="69" spans="1:43">
      <c r="A69" s="58"/>
      <c r="B69" s="57"/>
      <c r="C69" s="57"/>
      <c r="D69" s="64"/>
      <c r="E69" s="53"/>
      <c r="F69" s="53"/>
      <c r="G69" s="53"/>
      <c r="H69" s="53"/>
      <c r="I69" s="53"/>
      <c r="J69" s="53"/>
      <c r="K69" s="53"/>
      <c r="L69" s="57"/>
      <c r="M69" s="57"/>
      <c r="N69" s="57"/>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row>
    <row r="70" spans="1:43">
      <c r="A70" s="58"/>
      <c r="B70" s="57"/>
      <c r="C70" s="57"/>
      <c r="D70" s="64"/>
      <c r="E70" s="53"/>
      <c r="F70" s="53"/>
      <c r="G70" s="53"/>
      <c r="H70" s="53"/>
      <c r="I70" s="53"/>
      <c r="J70" s="53"/>
      <c r="K70" s="53"/>
      <c r="L70" s="57"/>
      <c r="M70" s="57"/>
      <c r="N70" s="57"/>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row>
    <row r="71" spans="1:43">
      <c r="A71" s="58"/>
      <c r="B71" s="57"/>
      <c r="C71" s="57"/>
      <c r="D71" s="64"/>
      <c r="E71" s="53"/>
      <c r="F71" s="53"/>
      <c r="G71" s="53"/>
      <c r="H71" s="53"/>
      <c r="I71" s="53"/>
      <c r="J71" s="53"/>
      <c r="K71" s="53"/>
      <c r="L71" s="57"/>
      <c r="M71" s="57"/>
      <c r="N71" s="57"/>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row>
    <row r="72" spans="1:43">
      <c r="A72" s="58"/>
      <c r="B72" s="57"/>
      <c r="C72" s="57"/>
      <c r="D72" s="64"/>
      <c r="E72" s="53"/>
      <c r="F72" s="53"/>
      <c r="G72" s="53"/>
      <c r="H72" s="53"/>
      <c r="I72" s="53"/>
      <c r="J72" s="53"/>
      <c r="K72" s="53"/>
      <c r="L72" s="57"/>
      <c r="M72" s="57"/>
      <c r="N72" s="57"/>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c r="AO72" s="53"/>
      <c r="AP72" s="53"/>
      <c r="AQ72" s="53"/>
    </row>
    <row r="73" spans="1:43">
      <c r="A73" s="58"/>
      <c r="B73" s="57"/>
      <c r="C73" s="57"/>
      <c r="D73" s="64"/>
      <c r="E73" s="53"/>
      <c r="F73" s="53"/>
      <c r="G73" s="53"/>
      <c r="H73" s="53"/>
      <c r="I73" s="53"/>
      <c r="J73" s="53"/>
      <c r="K73" s="53"/>
      <c r="L73" s="57"/>
      <c r="M73" s="57"/>
      <c r="N73" s="57"/>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row>
    <row r="74" spans="1:43">
      <c r="A74" s="58"/>
      <c r="B74" s="57"/>
      <c r="C74" s="57"/>
      <c r="D74" s="64"/>
      <c r="E74" s="53"/>
      <c r="F74" s="53"/>
      <c r="G74" s="53"/>
      <c r="H74" s="53"/>
      <c r="I74" s="53"/>
      <c r="J74" s="53"/>
      <c r="K74" s="53"/>
      <c r="L74" s="57"/>
      <c r="M74" s="57"/>
      <c r="N74" s="57"/>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row>
    <row r="75" spans="1:43">
      <c r="A75" s="58"/>
      <c r="B75" s="57"/>
      <c r="C75" s="57"/>
      <c r="D75" s="64"/>
      <c r="E75" s="53"/>
      <c r="F75" s="53"/>
      <c r="G75" s="53"/>
      <c r="H75" s="53"/>
      <c r="I75" s="53"/>
      <c r="J75" s="53"/>
      <c r="K75" s="53"/>
      <c r="L75" s="57"/>
      <c r="M75" s="57"/>
      <c r="N75" s="57"/>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row>
    <row r="76" spans="1:43">
      <c r="A76" s="58"/>
      <c r="B76" s="57"/>
      <c r="C76" s="57"/>
      <c r="D76" s="64"/>
      <c r="E76" s="53"/>
      <c r="F76" s="53"/>
      <c r="G76" s="53"/>
      <c r="H76" s="53"/>
      <c r="I76" s="53"/>
      <c r="J76" s="53"/>
      <c r="K76" s="53"/>
      <c r="L76" s="57"/>
      <c r="M76" s="57"/>
      <c r="N76" s="57"/>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row>
    <row r="77" spans="1:43">
      <c r="A77" s="58"/>
      <c r="B77" s="57"/>
      <c r="C77" s="57"/>
      <c r="D77" s="64"/>
      <c r="E77" s="53"/>
      <c r="F77" s="53"/>
      <c r="G77" s="53"/>
      <c r="H77" s="53"/>
      <c r="I77" s="53"/>
      <c r="J77" s="53"/>
      <c r="K77" s="53"/>
      <c r="L77" s="57"/>
      <c r="M77" s="57"/>
      <c r="N77" s="57"/>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row>
    <row r="78" spans="1:43">
      <c r="A78" s="58"/>
      <c r="B78" s="57"/>
      <c r="C78" s="57"/>
      <c r="D78" s="64"/>
      <c r="E78" s="53"/>
      <c r="F78" s="53"/>
      <c r="G78" s="53"/>
      <c r="H78" s="53"/>
      <c r="I78" s="53"/>
      <c r="J78" s="53"/>
      <c r="K78" s="53"/>
      <c r="L78" s="57"/>
      <c r="M78" s="57"/>
      <c r="N78" s="57"/>
      <c r="O78" s="53"/>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c r="AO78" s="53"/>
      <c r="AP78" s="53"/>
      <c r="AQ78" s="53"/>
    </row>
    <row r="79" spans="1:43">
      <c r="A79" s="58"/>
      <c r="B79" s="57"/>
      <c r="C79" s="57"/>
      <c r="D79" s="64"/>
      <c r="E79" s="53"/>
      <c r="F79" s="53"/>
      <c r="G79" s="53"/>
      <c r="H79" s="53"/>
      <c r="I79" s="53"/>
      <c r="J79" s="53"/>
      <c r="K79" s="53"/>
      <c r="L79" s="57"/>
      <c r="M79" s="57"/>
      <c r="N79" s="57"/>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row>
    <row r="80" spans="1:43">
      <c r="A80" s="58"/>
      <c r="B80" s="57"/>
      <c r="C80" s="57"/>
      <c r="D80" s="64"/>
      <c r="E80" s="53"/>
      <c r="F80" s="53"/>
      <c r="G80" s="53"/>
      <c r="H80" s="53"/>
      <c r="I80" s="53"/>
      <c r="J80" s="53"/>
      <c r="K80" s="53"/>
      <c r="L80" s="57"/>
      <c r="M80" s="57"/>
      <c r="N80" s="57"/>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row>
    <row r="81" spans="1:43">
      <c r="A81" s="58"/>
      <c r="B81" s="57"/>
      <c r="C81" s="57"/>
      <c r="D81" s="64"/>
      <c r="E81" s="53"/>
      <c r="F81" s="53"/>
      <c r="G81" s="53"/>
      <c r="H81" s="53"/>
      <c r="I81" s="53"/>
      <c r="J81" s="53"/>
      <c r="K81" s="53"/>
      <c r="L81" s="57"/>
      <c r="M81" s="57"/>
      <c r="N81" s="57"/>
      <c r="O81" s="53"/>
      <c r="P81" s="53"/>
      <c r="Q81" s="53"/>
      <c r="R81" s="53"/>
      <c r="S81" s="53"/>
      <c r="T81" s="53"/>
      <c r="U81" s="53"/>
      <c r="V81" s="53"/>
      <c r="W81" s="53"/>
      <c r="X81" s="53"/>
      <c r="Y81" s="53"/>
      <c r="Z81" s="53"/>
      <c r="AA81" s="53"/>
      <c r="AB81" s="53"/>
      <c r="AC81" s="53"/>
      <c r="AD81" s="53"/>
      <c r="AE81" s="53"/>
      <c r="AF81" s="53"/>
      <c r="AG81" s="53"/>
      <c r="AH81" s="53"/>
      <c r="AI81" s="53"/>
      <c r="AJ81" s="53"/>
      <c r="AK81" s="53"/>
      <c r="AL81" s="53"/>
      <c r="AM81" s="53"/>
      <c r="AN81" s="53"/>
      <c r="AO81" s="53"/>
      <c r="AP81" s="53"/>
      <c r="AQ81" s="53"/>
    </row>
    <row r="82" spans="1:43">
      <c r="A82" s="58"/>
      <c r="B82" s="57"/>
      <c r="C82" s="57"/>
      <c r="D82" s="64"/>
      <c r="E82" s="53"/>
      <c r="F82" s="53"/>
      <c r="G82" s="53"/>
      <c r="H82" s="53"/>
      <c r="I82" s="53"/>
      <c r="J82" s="53"/>
      <c r="K82" s="53"/>
      <c r="L82" s="57"/>
      <c r="M82" s="57"/>
      <c r="N82" s="57"/>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row>
    <row r="83" spans="1:43">
      <c r="A83" s="58"/>
      <c r="B83" s="57"/>
      <c r="C83" s="57"/>
      <c r="D83" s="64"/>
      <c r="E83" s="53"/>
      <c r="F83" s="53"/>
      <c r="G83" s="53"/>
      <c r="H83" s="53"/>
      <c r="I83" s="53"/>
      <c r="J83" s="53"/>
      <c r="K83" s="53"/>
      <c r="L83" s="57"/>
      <c r="M83" s="57"/>
      <c r="N83" s="57"/>
      <c r="O83" s="53"/>
      <c r="P83" s="53"/>
      <c r="Q83" s="53"/>
      <c r="R83" s="53"/>
      <c r="S83" s="53"/>
      <c r="T83" s="53"/>
      <c r="U83" s="53"/>
      <c r="V83" s="53"/>
      <c r="W83" s="53"/>
      <c r="X83" s="53"/>
      <c r="Y83" s="53"/>
      <c r="Z83" s="53"/>
      <c r="AA83" s="53"/>
      <c r="AB83" s="53"/>
      <c r="AC83" s="53"/>
      <c r="AD83" s="53"/>
      <c r="AE83" s="53"/>
      <c r="AF83" s="53"/>
      <c r="AG83" s="53"/>
      <c r="AH83" s="53"/>
      <c r="AI83" s="53"/>
      <c r="AJ83" s="53"/>
      <c r="AK83" s="53"/>
      <c r="AL83" s="53"/>
      <c r="AM83" s="53"/>
      <c r="AN83" s="53"/>
      <c r="AO83" s="53"/>
      <c r="AP83" s="53"/>
      <c r="AQ83" s="53"/>
    </row>
    <row r="84" spans="1:43">
      <c r="A84" s="58"/>
      <c r="B84" s="57"/>
      <c r="C84" s="57"/>
      <c r="D84" s="64"/>
      <c r="E84" s="53"/>
      <c r="F84" s="53"/>
      <c r="G84" s="53"/>
      <c r="H84" s="53"/>
      <c r="I84" s="53"/>
      <c r="J84" s="53"/>
      <c r="K84" s="53"/>
      <c r="L84" s="57"/>
      <c r="M84" s="57"/>
      <c r="N84" s="57"/>
      <c r="O84" s="53"/>
      <c r="P84" s="53"/>
      <c r="Q84" s="53"/>
      <c r="R84" s="53"/>
      <c r="S84" s="53"/>
      <c r="T84" s="53"/>
      <c r="U84" s="53"/>
      <c r="V84" s="53"/>
      <c r="W84" s="53"/>
      <c r="X84" s="53"/>
      <c r="Y84" s="53"/>
      <c r="Z84" s="53"/>
      <c r="AA84" s="53"/>
      <c r="AB84" s="53"/>
      <c r="AC84" s="53"/>
      <c r="AD84" s="53"/>
      <c r="AE84" s="53"/>
      <c r="AF84" s="53"/>
      <c r="AG84" s="53"/>
      <c r="AH84" s="53"/>
      <c r="AI84" s="53"/>
      <c r="AJ84" s="53"/>
      <c r="AK84" s="53"/>
      <c r="AL84" s="53"/>
      <c r="AM84" s="53"/>
      <c r="AN84" s="53"/>
      <c r="AO84" s="53"/>
      <c r="AP84" s="53"/>
      <c r="AQ84" s="53"/>
    </row>
    <row r="85" spans="1:43">
      <c r="A85" s="58"/>
      <c r="B85" s="57"/>
      <c r="C85" s="57"/>
      <c r="D85" s="64"/>
      <c r="E85" s="53"/>
      <c r="F85" s="53"/>
      <c r="G85" s="53"/>
      <c r="H85" s="53"/>
      <c r="I85" s="53"/>
      <c r="J85" s="53"/>
      <c r="K85" s="53"/>
      <c r="L85" s="57"/>
      <c r="M85" s="57"/>
      <c r="N85" s="57"/>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row>
    <row r="86" spans="1:43">
      <c r="A86" s="58"/>
      <c r="B86" s="57"/>
      <c r="C86" s="57"/>
      <c r="D86" s="64"/>
      <c r="E86" s="53"/>
      <c r="F86" s="53"/>
      <c r="G86" s="53"/>
      <c r="H86" s="53"/>
      <c r="I86" s="53"/>
      <c r="J86" s="53"/>
      <c r="K86" s="53"/>
      <c r="L86" s="57"/>
      <c r="M86" s="57"/>
      <c r="N86" s="57"/>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53"/>
      <c r="AN86" s="53"/>
      <c r="AO86" s="53"/>
      <c r="AP86" s="53"/>
      <c r="AQ86" s="53"/>
    </row>
    <row r="87" spans="1:43">
      <c r="A87" s="58"/>
      <c r="B87" s="57"/>
      <c r="C87" s="57"/>
      <c r="D87" s="64"/>
      <c r="E87" s="53"/>
      <c r="F87" s="53"/>
      <c r="G87" s="53"/>
      <c r="H87" s="53"/>
      <c r="I87" s="53"/>
      <c r="J87" s="53"/>
      <c r="K87" s="53"/>
      <c r="L87" s="57"/>
      <c r="M87" s="57"/>
      <c r="N87" s="57"/>
      <c r="O87" s="53"/>
      <c r="P87" s="53"/>
      <c r="Q87" s="53"/>
      <c r="R87" s="53"/>
      <c r="S87" s="53"/>
      <c r="T87" s="53"/>
      <c r="U87" s="53"/>
      <c r="V87" s="53"/>
      <c r="W87" s="53"/>
      <c r="X87" s="53"/>
      <c r="Y87" s="53"/>
      <c r="Z87" s="53"/>
      <c r="AA87" s="53"/>
      <c r="AB87" s="53"/>
      <c r="AC87" s="53"/>
      <c r="AD87" s="53"/>
      <c r="AE87" s="53"/>
      <c r="AF87" s="53"/>
      <c r="AG87" s="53"/>
      <c r="AH87" s="53"/>
      <c r="AI87" s="53"/>
      <c r="AJ87" s="53"/>
      <c r="AK87" s="53"/>
      <c r="AL87" s="53"/>
      <c r="AM87" s="53"/>
      <c r="AN87" s="53"/>
      <c r="AO87" s="53"/>
      <c r="AP87" s="53"/>
      <c r="AQ87" s="53"/>
    </row>
    <row r="88" spans="1:43">
      <c r="A88" s="58"/>
      <c r="B88" s="57"/>
      <c r="C88" s="57"/>
      <c r="D88" s="64"/>
      <c r="E88" s="53"/>
      <c r="F88" s="53"/>
      <c r="G88" s="53"/>
      <c r="H88" s="53"/>
      <c r="I88" s="53"/>
      <c r="J88" s="53"/>
      <c r="K88" s="53"/>
      <c r="L88" s="57"/>
      <c r="M88" s="57"/>
      <c r="N88" s="57"/>
      <c r="O88" s="53"/>
      <c r="P88" s="53"/>
      <c r="Q88" s="53"/>
      <c r="R88" s="53"/>
      <c r="S88" s="53"/>
      <c r="T88" s="53"/>
      <c r="U88" s="53"/>
      <c r="V88" s="53"/>
      <c r="W88" s="53"/>
      <c r="X88" s="53"/>
      <c r="Y88" s="53"/>
      <c r="Z88" s="53"/>
      <c r="AA88" s="53"/>
      <c r="AB88" s="53"/>
      <c r="AC88" s="53"/>
      <c r="AD88" s="53"/>
      <c r="AE88" s="53"/>
      <c r="AF88" s="53"/>
      <c r="AG88" s="53"/>
      <c r="AH88" s="53"/>
      <c r="AI88" s="53"/>
      <c r="AJ88" s="53"/>
      <c r="AK88" s="53"/>
      <c r="AL88" s="53"/>
      <c r="AM88" s="53"/>
      <c r="AN88" s="53"/>
      <c r="AO88" s="53"/>
      <c r="AP88" s="53"/>
      <c r="AQ88" s="53"/>
    </row>
    <row r="89" spans="1:43">
      <c r="A89" s="58"/>
      <c r="B89" s="57"/>
      <c r="C89" s="57"/>
      <c r="D89" s="64"/>
      <c r="E89" s="53"/>
      <c r="F89" s="53"/>
      <c r="G89" s="53"/>
      <c r="H89" s="53"/>
      <c r="I89" s="53"/>
      <c r="J89" s="53"/>
      <c r="K89" s="53"/>
      <c r="L89" s="57"/>
      <c r="M89" s="57"/>
      <c r="N89" s="57"/>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row>
    <row r="90" spans="1:43">
      <c r="A90" s="58"/>
      <c r="B90" s="57"/>
      <c r="C90" s="57"/>
      <c r="D90" s="64"/>
      <c r="E90" s="53"/>
      <c r="F90" s="53"/>
      <c r="G90" s="53"/>
      <c r="H90" s="53"/>
      <c r="I90" s="53"/>
      <c r="J90" s="53"/>
      <c r="K90" s="53"/>
      <c r="L90" s="57"/>
      <c r="M90" s="57"/>
      <c r="N90" s="57"/>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row>
    <row r="91" spans="1:43">
      <c r="A91" s="58"/>
      <c r="B91" s="57"/>
      <c r="C91" s="57"/>
      <c r="D91" s="64"/>
      <c r="E91" s="53"/>
      <c r="F91" s="53"/>
      <c r="G91" s="53"/>
      <c r="H91" s="53"/>
      <c r="I91" s="53"/>
      <c r="J91" s="53"/>
      <c r="K91" s="53"/>
      <c r="L91" s="57"/>
      <c r="M91" s="57"/>
      <c r="N91" s="57"/>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row>
    <row r="92" spans="1:43">
      <c r="A92" s="58"/>
      <c r="B92" s="57"/>
      <c r="C92" s="57"/>
      <c r="D92" s="64"/>
      <c r="E92" s="53"/>
      <c r="F92" s="53"/>
      <c r="G92" s="53"/>
      <c r="H92" s="53"/>
      <c r="I92" s="53"/>
      <c r="J92" s="53"/>
      <c r="K92" s="53"/>
      <c r="L92" s="57"/>
      <c r="M92" s="57"/>
      <c r="N92" s="57"/>
      <c r="O92" s="53"/>
      <c r="P92" s="53"/>
      <c r="Q92" s="53"/>
      <c r="R92" s="53"/>
      <c r="S92" s="53"/>
      <c r="T92" s="53"/>
      <c r="U92" s="53"/>
      <c r="V92" s="53"/>
      <c r="W92" s="53"/>
      <c r="X92" s="53"/>
      <c r="Y92" s="53"/>
      <c r="Z92" s="53"/>
      <c r="AA92" s="53"/>
      <c r="AB92" s="53"/>
      <c r="AC92" s="53"/>
      <c r="AD92" s="53"/>
      <c r="AE92" s="53"/>
      <c r="AF92" s="53"/>
      <c r="AG92" s="53"/>
      <c r="AH92" s="53"/>
      <c r="AI92" s="53"/>
      <c r="AJ92" s="53"/>
      <c r="AK92" s="53"/>
      <c r="AL92" s="53"/>
      <c r="AM92" s="53"/>
      <c r="AN92" s="53"/>
      <c r="AO92" s="53"/>
      <c r="AP92" s="53"/>
      <c r="AQ92" s="53"/>
    </row>
    <row r="93" spans="1:43">
      <c r="A93" s="58"/>
      <c r="B93" s="57"/>
      <c r="C93" s="57"/>
      <c r="D93" s="64"/>
      <c r="E93" s="53"/>
      <c r="F93" s="53"/>
      <c r="G93" s="53"/>
      <c r="H93" s="53"/>
      <c r="I93" s="53"/>
      <c r="J93" s="53"/>
      <c r="K93" s="53"/>
      <c r="L93" s="57"/>
      <c r="M93" s="57"/>
      <c r="N93" s="57"/>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53"/>
      <c r="AN93" s="53"/>
      <c r="AO93" s="53"/>
      <c r="AP93" s="53"/>
      <c r="AQ93" s="53"/>
    </row>
    <row r="94" spans="1:43">
      <c r="A94" s="58"/>
      <c r="B94" s="57"/>
      <c r="C94" s="57"/>
      <c r="D94" s="64"/>
      <c r="E94" s="53"/>
      <c r="F94" s="53"/>
      <c r="G94" s="53"/>
      <c r="H94" s="53"/>
      <c r="I94" s="53"/>
      <c r="J94" s="53"/>
      <c r="K94" s="53"/>
      <c r="L94" s="57"/>
      <c r="M94" s="57"/>
      <c r="N94" s="57"/>
      <c r="O94" s="5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row>
    <row r="95" spans="1:43">
      <c r="A95" s="58"/>
      <c r="B95" s="57"/>
      <c r="C95" s="57"/>
      <c r="D95" s="64"/>
      <c r="E95" s="53"/>
      <c r="F95" s="53"/>
      <c r="G95" s="53"/>
      <c r="H95" s="53"/>
      <c r="I95" s="53"/>
      <c r="J95" s="53"/>
      <c r="K95" s="53"/>
      <c r="L95" s="57"/>
      <c r="M95" s="57"/>
      <c r="N95" s="57"/>
      <c r="O95" s="53"/>
      <c r="P95" s="53"/>
      <c r="Q95" s="53"/>
      <c r="R95" s="53"/>
      <c r="S95" s="53"/>
      <c r="T95" s="53"/>
      <c r="U95" s="53"/>
      <c r="V95" s="53"/>
      <c r="W95" s="53"/>
      <c r="X95" s="53"/>
      <c r="Y95" s="53"/>
      <c r="Z95" s="53"/>
      <c r="AA95" s="53"/>
      <c r="AB95" s="53"/>
      <c r="AC95" s="53"/>
      <c r="AD95" s="53"/>
      <c r="AE95" s="53"/>
      <c r="AF95" s="53"/>
      <c r="AG95" s="53"/>
      <c r="AH95" s="53"/>
      <c r="AI95" s="53"/>
      <c r="AJ95" s="53"/>
      <c r="AK95" s="53"/>
      <c r="AL95" s="53"/>
      <c r="AM95" s="53"/>
      <c r="AN95" s="53"/>
      <c r="AO95" s="53"/>
      <c r="AP95" s="53"/>
      <c r="AQ95" s="53"/>
    </row>
    <row r="96" spans="1:43">
      <c r="A96" s="58"/>
      <c r="B96" s="57"/>
      <c r="C96" s="57"/>
      <c r="D96" s="64"/>
      <c r="E96" s="53"/>
      <c r="F96" s="53"/>
      <c r="G96" s="53"/>
      <c r="H96" s="53"/>
      <c r="I96" s="53"/>
      <c r="J96" s="53"/>
      <c r="K96" s="53"/>
      <c r="L96" s="57"/>
      <c r="M96" s="57"/>
      <c r="N96" s="57"/>
      <c r="O96" s="53"/>
      <c r="P96" s="53"/>
      <c r="Q96" s="53"/>
      <c r="R96" s="53"/>
      <c r="S96" s="53"/>
      <c r="T96" s="53"/>
      <c r="U96" s="53"/>
      <c r="V96" s="53"/>
      <c r="W96" s="53"/>
      <c r="X96" s="53"/>
      <c r="Y96" s="53"/>
      <c r="Z96" s="53"/>
      <c r="AA96" s="53"/>
      <c r="AB96" s="53"/>
      <c r="AC96" s="53"/>
      <c r="AD96" s="53"/>
      <c r="AE96" s="53"/>
      <c r="AF96" s="53"/>
      <c r="AG96" s="53"/>
      <c r="AH96" s="53"/>
      <c r="AI96" s="53"/>
      <c r="AJ96" s="53"/>
      <c r="AK96" s="53"/>
      <c r="AL96" s="53"/>
      <c r="AM96" s="53"/>
      <c r="AN96" s="53"/>
      <c r="AO96" s="53"/>
      <c r="AP96" s="53"/>
      <c r="AQ96" s="53"/>
    </row>
    <row r="97" spans="1:43">
      <c r="A97" s="58"/>
      <c r="B97" s="57"/>
      <c r="C97" s="57"/>
      <c r="D97" s="64"/>
      <c r="E97" s="53"/>
      <c r="F97" s="53"/>
      <c r="G97" s="53"/>
      <c r="H97" s="53"/>
      <c r="I97" s="53"/>
      <c r="J97" s="53"/>
      <c r="K97" s="53"/>
      <c r="L97" s="57"/>
      <c r="M97" s="57"/>
      <c r="N97" s="57"/>
      <c r="O97" s="53"/>
      <c r="P97" s="53"/>
      <c r="Q97" s="53"/>
      <c r="R97" s="53"/>
      <c r="S97" s="53"/>
      <c r="T97" s="53"/>
      <c r="U97" s="53"/>
      <c r="V97" s="53"/>
      <c r="W97" s="53"/>
      <c r="X97" s="53"/>
      <c r="Y97" s="53"/>
      <c r="Z97" s="53"/>
      <c r="AA97" s="53"/>
      <c r="AB97" s="53"/>
      <c r="AC97" s="53"/>
      <c r="AD97" s="53"/>
      <c r="AE97" s="53"/>
      <c r="AF97" s="53"/>
      <c r="AG97" s="53"/>
      <c r="AH97" s="53"/>
      <c r="AI97" s="53"/>
      <c r="AJ97" s="53"/>
      <c r="AK97" s="53"/>
      <c r="AL97" s="53"/>
      <c r="AM97" s="53"/>
      <c r="AN97" s="53"/>
      <c r="AO97" s="53"/>
      <c r="AP97" s="53"/>
      <c r="AQ97" s="53"/>
    </row>
    <row r="98" spans="1:43">
      <c r="A98" s="58"/>
      <c r="B98" s="57"/>
      <c r="C98" s="57"/>
      <c r="D98" s="64"/>
      <c r="E98" s="53"/>
      <c r="F98" s="53"/>
      <c r="G98" s="53"/>
      <c r="H98" s="53"/>
      <c r="I98" s="53"/>
      <c r="J98" s="53"/>
      <c r="K98" s="53"/>
      <c r="L98" s="57"/>
      <c r="M98" s="57"/>
      <c r="N98" s="57"/>
      <c r="O98" s="53"/>
      <c r="P98" s="53"/>
      <c r="Q98" s="53"/>
      <c r="R98" s="53"/>
      <c r="S98" s="53"/>
      <c r="T98" s="53"/>
      <c r="U98" s="53"/>
      <c r="V98" s="53"/>
      <c r="W98" s="53"/>
      <c r="X98" s="53"/>
      <c r="Y98" s="53"/>
      <c r="Z98" s="53"/>
      <c r="AA98" s="53"/>
      <c r="AB98" s="53"/>
      <c r="AC98" s="53"/>
      <c r="AD98" s="53"/>
      <c r="AE98" s="53"/>
      <c r="AF98" s="53"/>
      <c r="AG98" s="53"/>
      <c r="AH98" s="53"/>
      <c r="AI98" s="53"/>
      <c r="AJ98" s="53"/>
      <c r="AK98" s="53"/>
      <c r="AL98" s="53"/>
      <c r="AM98" s="53"/>
      <c r="AN98" s="53"/>
      <c r="AO98" s="53"/>
      <c r="AP98" s="53"/>
      <c r="AQ98" s="53"/>
    </row>
    <row r="99" spans="1:43">
      <c r="A99" s="58"/>
      <c r="B99" s="57"/>
      <c r="C99" s="57"/>
      <c r="D99" s="64"/>
      <c r="E99" s="53"/>
      <c r="F99" s="53"/>
      <c r="G99" s="53"/>
      <c r="H99" s="53"/>
      <c r="I99" s="53"/>
      <c r="J99" s="53"/>
      <c r="K99" s="53"/>
      <c r="L99" s="57"/>
      <c r="M99" s="57"/>
      <c r="N99" s="57"/>
      <c r="O99" s="53"/>
      <c r="P99" s="53"/>
      <c r="Q99" s="53"/>
      <c r="R99" s="53"/>
      <c r="S99" s="53"/>
      <c r="T99" s="53"/>
      <c r="U99" s="53"/>
      <c r="V99" s="53"/>
      <c r="W99" s="53"/>
      <c r="X99" s="53"/>
      <c r="Y99" s="53"/>
      <c r="Z99" s="53"/>
      <c r="AA99" s="53"/>
      <c r="AB99" s="53"/>
      <c r="AC99" s="53"/>
      <c r="AD99" s="53"/>
      <c r="AE99" s="53"/>
      <c r="AF99" s="53"/>
      <c r="AG99" s="53"/>
      <c r="AH99" s="53"/>
      <c r="AI99" s="53"/>
      <c r="AJ99" s="53"/>
      <c r="AK99" s="53"/>
      <c r="AL99" s="53"/>
      <c r="AM99" s="53"/>
      <c r="AN99" s="53"/>
      <c r="AO99" s="53"/>
      <c r="AP99" s="53"/>
      <c r="AQ99" s="53"/>
    </row>
    <row r="100" spans="1:43">
      <c r="A100" s="58"/>
      <c r="B100" s="57"/>
      <c r="C100" s="57"/>
      <c r="D100" s="64"/>
      <c r="E100" s="53"/>
      <c r="F100" s="53"/>
      <c r="G100" s="53"/>
      <c r="H100" s="53"/>
      <c r="I100" s="53"/>
      <c r="J100" s="53"/>
      <c r="K100" s="53"/>
      <c r="L100" s="57"/>
      <c r="M100" s="57"/>
      <c r="N100" s="57"/>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3"/>
    </row>
    <row r="101" spans="1:43">
      <c r="A101" s="58"/>
      <c r="B101" s="57"/>
      <c r="C101" s="57"/>
      <c r="D101" s="64"/>
      <c r="E101" s="53"/>
      <c r="F101" s="53"/>
      <c r="G101" s="53"/>
      <c r="H101" s="53"/>
      <c r="I101" s="53"/>
      <c r="J101" s="53"/>
      <c r="K101" s="53"/>
      <c r="L101" s="57"/>
      <c r="M101" s="57"/>
      <c r="N101" s="57"/>
      <c r="O101" s="53"/>
      <c r="P101" s="53"/>
      <c r="Q101" s="53"/>
      <c r="R101" s="53"/>
      <c r="S101" s="53"/>
      <c r="T101" s="53"/>
      <c r="U101" s="53"/>
      <c r="V101" s="53"/>
      <c r="W101" s="53"/>
      <c r="X101" s="53"/>
      <c r="Y101" s="53"/>
      <c r="Z101" s="53"/>
      <c r="AA101" s="53"/>
      <c r="AB101" s="53"/>
      <c r="AC101" s="53"/>
      <c r="AD101" s="53"/>
      <c r="AE101" s="53"/>
      <c r="AF101" s="53"/>
      <c r="AG101" s="53"/>
      <c r="AH101" s="53"/>
      <c r="AI101" s="53"/>
      <c r="AJ101" s="53"/>
      <c r="AK101" s="53"/>
      <c r="AL101" s="53"/>
      <c r="AM101" s="53"/>
      <c r="AN101" s="53"/>
      <c r="AO101" s="53"/>
      <c r="AP101" s="53"/>
      <c r="AQ101" s="53"/>
    </row>
    <row r="102" spans="1:43">
      <c r="A102" s="58"/>
      <c r="B102" s="57"/>
      <c r="C102" s="57"/>
      <c r="D102" s="64"/>
      <c r="E102" s="53"/>
      <c r="F102" s="53"/>
      <c r="G102" s="53"/>
      <c r="H102" s="53"/>
      <c r="I102" s="53"/>
      <c r="J102" s="53"/>
      <c r="K102" s="53"/>
      <c r="L102" s="57"/>
      <c r="M102" s="57"/>
      <c r="N102" s="57"/>
      <c r="O102" s="53"/>
      <c r="P102" s="53"/>
      <c r="Q102" s="53"/>
      <c r="R102" s="53"/>
      <c r="S102" s="53"/>
      <c r="T102" s="53"/>
      <c r="U102" s="53"/>
      <c r="V102" s="53"/>
      <c r="W102" s="53"/>
      <c r="X102" s="53"/>
      <c r="Y102" s="53"/>
      <c r="Z102" s="53"/>
      <c r="AA102" s="53"/>
      <c r="AB102" s="53"/>
      <c r="AC102" s="53"/>
      <c r="AD102" s="53"/>
      <c r="AE102" s="53"/>
      <c r="AF102" s="53"/>
      <c r="AG102" s="53"/>
      <c r="AH102" s="53"/>
      <c r="AI102" s="53"/>
      <c r="AJ102" s="53"/>
      <c r="AK102" s="53"/>
      <c r="AL102" s="53"/>
      <c r="AM102" s="53"/>
      <c r="AN102" s="53"/>
      <c r="AO102" s="53"/>
      <c r="AP102" s="53"/>
      <c r="AQ102" s="53"/>
    </row>
    <row r="103" spans="1:43">
      <c r="A103" s="58"/>
      <c r="B103" s="57"/>
      <c r="C103" s="57"/>
      <c r="D103" s="64"/>
      <c r="E103" s="53"/>
      <c r="F103" s="53"/>
      <c r="G103" s="53"/>
      <c r="H103" s="53"/>
      <c r="I103" s="53"/>
      <c r="J103" s="53"/>
      <c r="K103" s="53"/>
      <c r="L103" s="57"/>
      <c r="M103" s="57"/>
      <c r="N103" s="57"/>
      <c r="O103" s="53"/>
      <c r="P103" s="53"/>
      <c r="Q103" s="53"/>
      <c r="R103" s="53"/>
      <c r="S103" s="53"/>
      <c r="T103" s="53"/>
      <c r="U103" s="53"/>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3"/>
    </row>
    <row r="104" spans="1:43">
      <c r="A104" s="58"/>
      <c r="B104" s="57"/>
      <c r="C104" s="57"/>
      <c r="D104" s="64"/>
      <c r="E104" s="53"/>
      <c r="F104" s="53"/>
      <c r="G104" s="53"/>
      <c r="H104" s="53"/>
      <c r="I104" s="53"/>
      <c r="J104" s="53"/>
      <c r="K104" s="53"/>
      <c r="L104" s="57"/>
      <c r="M104" s="57"/>
      <c r="N104" s="57"/>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row>
    <row r="105" spans="1:43">
      <c r="A105" s="58"/>
      <c r="B105" s="57"/>
      <c r="C105" s="57"/>
      <c r="D105" s="64"/>
      <c r="E105" s="53"/>
      <c r="F105" s="53"/>
      <c r="G105" s="53"/>
      <c r="H105" s="53"/>
      <c r="I105" s="53"/>
      <c r="J105" s="53"/>
      <c r="K105" s="53"/>
      <c r="L105" s="57"/>
      <c r="M105" s="57"/>
      <c r="N105" s="57"/>
      <c r="O105" s="53"/>
      <c r="P105" s="53"/>
      <c r="Q105" s="53"/>
      <c r="R105" s="53"/>
      <c r="S105" s="53"/>
      <c r="T105" s="53"/>
      <c r="U105" s="53"/>
      <c r="V105" s="53"/>
      <c r="W105" s="53"/>
      <c r="X105" s="53"/>
      <c r="Y105" s="53"/>
      <c r="Z105" s="53"/>
      <c r="AA105" s="53"/>
      <c r="AB105" s="53"/>
      <c r="AC105" s="53"/>
      <c r="AD105" s="53"/>
      <c r="AE105" s="53"/>
      <c r="AF105" s="53"/>
      <c r="AG105" s="53"/>
      <c r="AH105" s="53"/>
      <c r="AI105" s="53"/>
      <c r="AJ105" s="53"/>
      <c r="AK105" s="53"/>
      <c r="AL105" s="53"/>
      <c r="AM105" s="53"/>
      <c r="AN105" s="53"/>
      <c r="AO105" s="53"/>
      <c r="AP105" s="53"/>
      <c r="AQ105" s="53"/>
    </row>
    <row r="106" spans="1:43">
      <c r="A106" s="58"/>
      <c r="B106" s="57"/>
      <c r="C106" s="57"/>
      <c r="D106" s="64"/>
      <c r="E106" s="53"/>
      <c r="F106" s="53"/>
      <c r="G106" s="53"/>
      <c r="H106" s="53"/>
      <c r="I106" s="53"/>
      <c r="J106" s="53"/>
      <c r="K106" s="53"/>
      <c r="L106" s="57"/>
      <c r="M106" s="57"/>
      <c r="N106" s="57"/>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row>
    <row r="107" spans="1:43">
      <c r="A107" s="58"/>
      <c r="B107" s="57"/>
      <c r="C107" s="57"/>
      <c r="D107" s="64"/>
      <c r="E107" s="53"/>
      <c r="F107" s="53"/>
      <c r="G107" s="53"/>
      <c r="H107" s="53"/>
      <c r="I107" s="53"/>
      <c r="J107" s="53"/>
      <c r="K107" s="53"/>
      <c r="L107" s="57"/>
      <c r="M107" s="57"/>
      <c r="N107" s="57"/>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row>
    <row r="108" spans="1:43">
      <c r="A108" s="58"/>
      <c r="B108" s="57"/>
      <c r="C108" s="57"/>
      <c r="D108" s="64"/>
      <c r="E108" s="53"/>
      <c r="F108" s="53"/>
      <c r="G108" s="53"/>
      <c r="H108" s="53"/>
      <c r="I108" s="53"/>
      <c r="J108" s="53"/>
      <c r="K108" s="53"/>
      <c r="L108" s="57"/>
      <c r="M108" s="57"/>
      <c r="N108" s="57"/>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row>
    <row r="109" spans="1:43">
      <c r="A109" s="58"/>
      <c r="B109" s="57"/>
      <c r="C109" s="57"/>
      <c r="D109" s="64"/>
      <c r="E109" s="53"/>
      <c r="F109" s="53"/>
      <c r="G109" s="53"/>
      <c r="H109" s="53"/>
      <c r="I109" s="53"/>
      <c r="J109" s="53"/>
      <c r="K109" s="53"/>
      <c r="L109" s="57"/>
      <c r="M109" s="57"/>
      <c r="N109" s="57"/>
      <c r="O109" s="53"/>
      <c r="P109" s="53"/>
      <c r="Q109" s="53"/>
      <c r="R109" s="53"/>
      <c r="S109" s="53"/>
      <c r="T109" s="53"/>
      <c r="U109" s="53"/>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3"/>
    </row>
    <row r="110" spans="1:43">
      <c r="A110" s="58"/>
      <c r="B110" s="57"/>
      <c r="C110" s="57"/>
      <c r="D110" s="64"/>
      <c r="E110" s="53"/>
      <c r="F110" s="53"/>
      <c r="G110" s="53"/>
      <c r="H110" s="53"/>
      <c r="I110" s="53"/>
      <c r="J110" s="53"/>
      <c r="K110" s="53"/>
      <c r="L110" s="57"/>
      <c r="M110" s="57"/>
      <c r="N110" s="57"/>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row>
    <row r="111" spans="1:43">
      <c r="A111" s="58"/>
      <c r="B111" s="57"/>
      <c r="C111" s="57"/>
      <c r="D111" s="64"/>
      <c r="E111" s="53"/>
      <c r="F111" s="53"/>
      <c r="G111" s="53"/>
      <c r="H111" s="53"/>
      <c r="I111" s="53"/>
      <c r="J111" s="53"/>
      <c r="K111" s="53"/>
      <c r="L111" s="57"/>
      <c r="M111" s="57"/>
      <c r="N111" s="57"/>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row>
    <row r="112" spans="1:43">
      <c r="A112" s="58"/>
      <c r="B112" s="57"/>
      <c r="C112" s="57"/>
      <c r="D112" s="64"/>
      <c r="E112" s="53"/>
      <c r="F112" s="53"/>
      <c r="G112" s="53"/>
      <c r="H112" s="53"/>
      <c r="I112" s="53"/>
      <c r="J112" s="53"/>
      <c r="K112" s="53"/>
      <c r="L112" s="57"/>
      <c r="M112" s="57"/>
      <c r="N112" s="57"/>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row>
    <row r="113" spans="1:43">
      <c r="A113" s="58"/>
      <c r="B113" s="57"/>
      <c r="C113" s="57"/>
      <c r="D113" s="64"/>
      <c r="E113" s="53"/>
      <c r="F113" s="53"/>
      <c r="G113" s="53"/>
      <c r="H113" s="53"/>
      <c r="I113" s="53"/>
      <c r="J113" s="53"/>
      <c r="K113" s="53"/>
      <c r="L113" s="57"/>
      <c r="M113" s="57"/>
      <c r="N113" s="57"/>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row>
    <row r="114" spans="1:43">
      <c r="A114" s="58"/>
      <c r="B114" s="57"/>
      <c r="C114" s="57"/>
      <c r="D114" s="64"/>
      <c r="E114" s="53"/>
      <c r="F114" s="53"/>
      <c r="G114" s="53"/>
      <c r="H114" s="53"/>
      <c r="I114" s="53"/>
      <c r="J114" s="53"/>
      <c r="K114" s="53"/>
      <c r="L114" s="57"/>
      <c r="M114" s="57"/>
      <c r="N114" s="57"/>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row>
    <row r="115" spans="1:43">
      <c r="A115" s="58"/>
      <c r="B115" s="57"/>
      <c r="C115" s="57"/>
      <c r="D115" s="64"/>
      <c r="E115" s="53"/>
      <c r="F115" s="53"/>
      <c r="G115" s="53"/>
      <c r="H115" s="53"/>
      <c r="I115" s="53"/>
      <c r="J115" s="53"/>
      <c r="K115" s="53"/>
      <c r="L115" s="57"/>
      <c r="M115" s="57"/>
      <c r="N115" s="57"/>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row>
    <row r="116" spans="1:43">
      <c r="A116" s="58"/>
      <c r="B116" s="57"/>
      <c r="C116" s="57"/>
      <c r="D116" s="64"/>
      <c r="E116" s="53"/>
      <c r="F116" s="53"/>
      <c r="G116" s="53"/>
      <c r="H116" s="53"/>
      <c r="I116" s="53"/>
      <c r="J116" s="53"/>
      <c r="K116" s="53"/>
      <c r="L116" s="57"/>
      <c r="M116" s="57"/>
      <c r="N116" s="57"/>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row>
    <row r="117" spans="1:43">
      <c r="A117" s="58"/>
      <c r="B117" s="57"/>
      <c r="C117" s="57"/>
      <c r="D117" s="64"/>
      <c r="E117" s="53"/>
      <c r="F117" s="53"/>
      <c r="G117" s="53"/>
      <c r="H117" s="53"/>
      <c r="I117" s="53"/>
      <c r="J117" s="53"/>
      <c r="K117" s="53"/>
      <c r="L117" s="57"/>
      <c r="M117" s="57"/>
      <c r="N117" s="57"/>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row>
    <row r="118" spans="1:43">
      <c r="A118" s="58"/>
      <c r="B118" s="57"/>
      <c r="C118" s="57"/>
      <c r="D118" s="64"/>
      <c r="E118" s="53"/>
      <c r="F118" s="53"/>
      <c r="G118" s="53"/>
      <c r="H118" s="53"/>
      <c r="I118" s="53"/>
      <c r="J118" s="53"/>
      <c r="K118" s="53"/>
      <c r="L118" s="57"/>
      <c r="M118" s="57"/>
      <c r="N118" s="57"/>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row>
    <row r="119" spans="1:43">
      <c r="A119" s="58"/>
      <c r="B119" s="57"/>
      <c r="C119" s="57"/>
      <c r="D119" s="64"/>
      <c r="E119" s="53"/>
      <c r="F119" s="53"/>
      <c r="G119" s="53"/>
      <c r="H119" s="53"/>
      <c r="I119" s="53"/>
      <c r="J119" s="53"/>
      <c r="K119" s="53"/>
      <c r="L119" s="57"/>
      <c r="M119" s="57"/>
      <c r="N119" s="57"/>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row>
    <row r="120" spans="1:43">
      <c r="A120" s="58"/>
      <c r="B120" s="57"/>
      <c r="C120" s="57"/>
      <c r="D120" s="64"/>
      <c r="E120" s="53"/>
      <c r="F120" s="53"/>
      <c r="G120" s="53"/>
      <c r="H120" s="53"/>
      <c r="I120" s="53"/>
      <c r="J120" s="53"/>
      <c r="K120" s="53"/>
      <c r="L120" s="57"/>
      <c r="M120" s="57"/>
      <c r="N120" s="57"/>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row>
    <row r="121" spans="1:43">
      <c r="A121" s="58"/>
      <c r="B121" s="57"/>
      <c r="C121" s="57"/>
      <c r="D121" s="64"/>
      <c r="E121" s="53"/>
      <c r="F121" s="53"/>
      <c r="G121" s="53"/>
      <c r="H121" s="53"/>
      <c r="I121" s="53"/>
      <c r="J121" s="53"/>
      <c r="K121" s="53"/>
      <c r="L121" s="57"/>
      <c r="M121" s="57"/>
      <c r="N121" s="57"/>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row>
    <row r="122" spans="1:43">
      <c r="A122" s="58"/>
      <c r="B122" s="57"/>
      <c r="C122" s="57"/>
      <c r="D122" s="64"/>
      <c r="E122" s="53"/>
      <c r="F122" s="53"/>
      <c r="G122" s="53"/>
      <c r="H122" s="53"/>
      <c r="I122" s="53"/>
      <c r="J122" s="53"/>
      <c r="K122" s="53"/>
      <c r="L122" s="57"/>
      <c r="M122" s="57"/>
      <c r="N122" s="57"/>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row>
    <row r="123" spans="1:43">
      <c r="A123" s="58"/>
      <c r="B123" s="57"/>
      <c r="C123" s="57"/>
      <c r="D123" s="64"/>
      <c r="E123" s="53"/>
      <c r="F123" s="53"/>
      <c r="G123" s="53"/>
      <c r="H123" s="53"/>
      <c r="I123" s="53"/>
      <c r="J123" s="53"/>
      <c r="K123" s="53"/>
      <c r="L123" s="57"/>
      <c r="M123" s="57"/>
      <c r="N123" s="57"/>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row>
    <row r="124" spans="1:43">
      <c r="A124" s="58"/>
      <c r="B124" s="57"/>
      <c r="C124" s="57"/>
      <c r="D124" s="64"/>
      <c r="E124" s="53"/>
      <c r="F124" s="53"/>
      <c r="G124" s="53"/>
      <c r="H124" s="53"/>
      <c r="I124" s="53"/>
      <c r="J124" s="53"/>
      <c r="K124" s="53"/>
      <c r="L124" s="57"/>
      <c r="M124" s="57"/>
      <c r="N124" s="57"/>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row>
    <row r="125" spans="1:43">
      <c r="A125" s="58"/>
      <c r="B125" s="57"/>
      <c r="C125" s="57"/>
      <c r="D125" s="64"/>
      <c r="E125" s="53"/>
      <c r="F125" s="53"/>
      <c r="G125" s="53"/>
      <c r="H125" s="53"/>
      <c r="I125" s="53"/>
      <c r="J125" s="53"/>
      <c r="K125" s="53"/>
      <c r="L125" s="57"/>
      <c r="M125" s="57"/>
      <c r="N125" s="57"/>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row>
    <row r="126" spans="1:43">
      <c r="A126" s="58"/>
      <c r="B126" s="57"/>
      <c r="C126" s="57"/>
      <c r="D126" s="64"/>
      <c r="E126" s="53"/>
      <c r="F126" s="53"/>
      <c r="G126" s="53"/>
      <c r="H126" s="53"/>
      <c r="I126" s="53"/>
      <c r="J126" s="53"/>
      <c r="K126" s="53"/>
      <c r="L126" s="57"/>
      <c r="M126" s="57"/>
      <c r="N126" s="57"/>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row>
    <row r="127" spans="1:43">
      <c r="A127" s="58"/>
      <c r="B127" s="57"/>
      <c r="C127" s="57"/>
      <c r="D127" s="64"/>
      <c r="E127" s="53"/>
      <c r="F127" s="53"/>
      <c r="G127" s="53"/>
      <c r="H127" s="53"/>
      <c r="I127" s="53"/>
      <c r="J127" s="53"/>
      <c r="K127" s="53"/>
      <c r="L127" s="57"/>
      <c r="M127" s="57"/>
      <c r="N127" s="57"/>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row>
    <row r="128" spans="1:43">
      <c r="A128" s="58"/>
      <c r="B128" s="57"/>
      <c r="C128" s="57"/>
      <c r="D128" s="64"/>
      <c r="E128" s="53"/>
      <c r="F128" s="53"/>
      <c r="G128" s="53"/>
      <c r="H128" s="53"/>
      <c r="I128" s="53"/>
      <c r="J128" s="53"/>
      <c r="K128" s="53"/>
      <c r="L128" s="57"/>
      <c r="M128" s="57"/>
      <c r="N128" s="57"/>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row>
    <row r="129" spans="1:43">
      <c r="A129" s="58"/>
      <c r="B129" s="57"/>
      <c r="C129" s="57"/>
      <c r="D129" s="64"/>
      <c r="E129" s="53"/>
      <c r="F129" s="53"/>
      <c r="G129" s="53"/>
      <c r="H129" s="53"/>
      <c r="I129" s="53"/>
      <c r="J129" s="53"/>
      <c r="K129" s="53"/>
      <c r="L129" s="57"/>
      <c r="M129" s="57"/>
      <c r="N129" s="57"/>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row>
    <row r="130" spans="1:43">
      <c r="A130" s="58"/>
      <c r="B130" s="57"/>
      <c r="C130" s="57"/>
      <c r="D130" s="64"/>
      <c r="E130" s="53"/>
      <c r="F130" s="53"/>
      <c r="G130" s="53"/>
      <c r="H130" s="53"/>
      <c r="I130" s="53"/>
      <c r="J130" s="53"/>
      <c r="K130" s="53"/>
      <c r="L130" s="57"/>
      <c r="M130" s="57"/>
      <c r="N130" s="57"/>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row>
    <row r="131" spans="1:43">
      <c r="A131" s="58"/>
      <c r="B131" s="57"/>
      <c r="C131" s="57"/>
      <c r="D131" s="64"/>
      <c r="E131" s="53"/>
      <c r="F131" s="53"/>
      <c r="G131" s="53"/>
      <c r="H131" s="53"/>
      <c r="I131" s="53"/>
      <c r="J131" s="53"/>
      <c r="K131" s="53"/>
      <c r="L131" s="57"/>
      <c r="M131" s="57"/>
      <c r="N131" s="57"/>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row>
    <row r="132" spans="1:43">
      <c r="A132" s="58"/>
      <c r="B132" s="57"/>
      <c r="C132" s="57"/>
      <c r="D132" s="64"/>
      <c r="E132" s="53"/>
      <c r="F132" s="53"/>
      <c r="G132" s="53"/>
      <c r="H132" s="53"/>
      <c r="I132" s="53"/>
      <c r="J132" s="53"/>
      <c r="K132" s="53"/>
      <c r="L132" s="57"/>
      <c r="M132" s="57"/>
      <c r="N132" s="57"/>
      <c r="O132" s="53"/>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row>
    <row r="133" spans="1:43">
      <c r="A133" s="58"/>
      <c r="B133" s="57"/>
      <c r="C133" s="57"/>
      <c r="D133" s="64"/>
      <c r="E133" s="53"/>
      <c r="F133" s="53"/>
      <c r="G133" s="53"/>
      <c r="H133" s="53"/>
      <c r="I133" s="53"/>
      <c r="J133" s="53"/>
      <c r="K133" s="53"/>
      <c r="L133" s="57"/>
      <c r="M133" s="57"/>
      <c r="N133" s="57"/>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row>
    <row r="134" spans="1:43">
      <c r="A134" s="58"/>
      <c r="B134" s="57"/>
      <c r="C134" s="57"/>
      <c r="D134" s="64"/>
      <c r="E134" s="53"/>
      <c r="F134" s="53"/>
      <c r="G134" s="53"/>
      <c r="H134" s="53"/>
      <c r="I134" s="53"/>
      <c r="J134" s="53"/>
      <c r="K134" s="53"/>
      <c r="L134" s="57"/>
      <c r="M134" s="57"/>
      <c r="N134" s="57"/>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row>
    <row r="135" spans="1:43">
      <c r="A135" s="58"/>
      <c r="B135" s="57"/>
      <c r="C135" s="57"/>
      <c r="D135" s="64"/>
      <c r="E135" s="53"/>
      <c r="F135" s="53"/>
      <c r="G135" s="53"/>
      <c r="H135" s="53"/>
      <c r="I135" s="53"/>
      <c r="J135" s="53"/>
      <c r="K135" s="53"/>
      <c r="L135" s="57"/>
      <c r="M135" s="57"/>
      <c r="N135" s="57"/>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row>
    <row r="136" spans="1:43">
      <c r="A136" s="58"/>
      <c r="B136" s="57"/>
      <c r="C136" s="57"/>
      <c r="D136" s="64"/>
      <c r="E136" s="53"/>
      <c r="F136" s="53"/>
      <c r="G136" s="53"/>
      <c r="H136" s="53"/>
      <c r="I136" s="53"/>
      <c r="J136" s="53"/>
      <c r="K136" s="53"/>
      <c r="L136" s="57"/>
      <c r="M136" s="57"/>
      <c r="N136" s="57"/>
      <c r="O136" s="53"/>
      <c r="P136" s="53"/>
      <c r="Q136" s="53"/>
      <c r="R136" s="53"/>
      <c r="S136" s="53"/>
      <c r="T136" s="53"/>
      <c r="U136" s="53"/>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3"/>
    </row>
    <row r="137" spans="1:43">
      <c r="A137" s="58"/>
      <c r="B137" s="57"/>
      <c r="C137" s="57"/>
      <c r="D137" s="64"/>
      <c r="E137" s="53"/>
      <c r="F137" s="53"/>
      <c r="G137" s="53"/>
      <c r="H137" s="53"/>
      <c r="I137" s="53"/>
      <c r="J137" s="53"/>
      <c r="K137" s="53"/>
      <c r="L137" s="57"/>
      <c r="M137" s="57"/>
      <c r="N137" s="57"/>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row>
    <row r="138" spans="1:43">
      <c r="A138" s="58"/>
      <c r="B138" s="57"/>
      <c r="C138" s="57"/>
      <c r="D138" s="64"/>
      <c r="E138" s="53"/>
      <c r="F138" s="53"/>
      <c r="G138" s="53"/>
      <c r="H138" s="53"/>
      <c r="I138" s="53"/>
      <c r="J138" s="53"/>
      <c r="K138" s="53"/>
      <c r="L138" s="57"/>
      <c r="M138" s="57"/>
      <c r="N138" s="57"/>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row>
    <row r="139" spans="1:43">
      <c r="A139" s="58"/>
      <c r="B139" s="57"/>
      <c r="C139" s="57"/>
      <c r="D139" s="64"/>
      <c r="E139" s="53"/>
      <c r="F139" s="53"/>
      <c r="G139" s="53"/>
      <c r="H139" s="53"/>
      <c r="I139" s="53"/>
      <c r="J139" s="53"/>
      <c r="K139" s="53"/>
      <c r="L139" s="57"/>
      <c r="M139" s="57"/>
      <c r="N139" s="57"/>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row>
    <row r="140" spans="1:43">
      <c r="A140" s="58"/>
      <c r="B140" s="57"/>
      <c r="C140" s="57"/>
      <c r="D140" s="64"/>
      <c r="E140" s="53"/>
      <c r="F140" s="53"/>
      <c r="G140" s="53"/>
      <c r="H140" s="53"/>
      <c r="I140" s="53"/>
      <c r="J140" s="53"/>
      <c r="K140" s="53"/>
      <c r="L140" s="57"/>
      <c r="M140" s="57"/>
      <c r="N140" s="57"/>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row>
    <row r="141" spans="1:43">
      <c r="A141" s="58"/>
      <c r="B141" s="57"/>
      <c r="C141" s="57"/>
      <c r="D141" s="64"/>
      <c r="E141" s="53"/>
      <c r="F141" s="53"/>
      <c r="G141" s="53"/>
      <c r="H141" s="53"/>
      <c r="I141" s="53"/>
      <c r="J141" s="53"/>
      <c r="K141" s="53"/>
      <c r="L141" s="57"/>
      <c r="M141" s="57"/>
      <c r="N141" s="57"/>
      <c r="O141" s="53"/>
      <c r="P141" s="53"/>
      <c r="Q141" s="53"/>
      <c r="R141" s="53"/>
      <c r="S141" s="53"/>
      <c r="T141" s="53"/>
      <c r="U141" s="53"/>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row>
    <row r="142" spans="1:43">
      <c r="A142" s="58"/>
      <c r="B142" s="57"/>
      <c r="C142" s="57"/>
      <c r="D142" s="64"/>
      <c r="E142" s="53"/>
      <c r="F142" s="53"/>
      <c r="G142" s="53"/>
      <c r="H142" s="53"/>
      <c r="I142" s="53"/>
      <c r="J142" s="53"/>
      <c r="K142" s="53"/>
      <c r="L142" s="57"/>
      <c r="M142" s="57"/>
      <c r="N142" s="57"/>
      <c r="O142" s="53"/>
      <c r="P142" s="53"/>
      <c r="Q142" s="53"/>
      <c r="R142" s="53"/>
      <c r="S142" s="53"/>
      <c r="T142" s="53"/>
      <c r="U142" s="53"/>
      <c r="V142" s="53"/>
      <c r="W142" s="53"/>
      <c r="X142" s="53"/>
      <c r="Y142" s="53"/>
      <c r="Z142" s="53"/>
      <c r="AA142" s="53"/>
      <c r="AB142" s="53"/>
      <c r="AC142" s="53"/>
      <c r="AD142" s="53"/>
      <c r="AE142" s="53"/>
      <c r="AF142" s="53"/>
      <c r="AG142" s="53"/>
      <c r="AH142" s="53"/>
      <c r="AI142" s="53"/>
      <c r="AJ142" s="53"/>
      <c r="AK142" s="53"/>
      <c r="AL142" s="53"/>
      <c r="AM142" s="53"/>
      <c r="AN142" s="53"/>
      <c r="AO142" s="53"/>
      <c r="AP142" s="53"/>
      <c r="AQ142" s="53"/>
    </row>
    <row r="143" spans="1:43">
      <c r="A143" s="58"/>
      <c r="B143" s="57"/>
      <c r="C143" s="57"/>
      <c r="D143" s="64"/>
      <c r="E143" s="53"/>
      <c r="F143" s="53"/>
      <c r="G143" s="53"/>
      <c r="H143" s="53"/>
      <c r="I143" s="53"/>
      <c r="J143" s="53"/>
      <c r="K143" s="53"/>
      <c r="L143" s="57"/>
      <c r="M143" s="57"/>
      <c r="N143" s="57"/>
      <c r="O143" s="53"/>
      <c r="P143" s="53"/>
      <c r="Q143" s="53"/>
      <c r="R143" s="53"/>
      <c r="S143" s="53"/>
      <c r="T143" s="53"/>
      <c r="U143" s="53"/>
      <c r="V143" s="53"/>
      <c r="W143" s="53"/>
      <c r="X143" s="53"/>
      <c r="Y143" s="53"/>
      <c r="Z143" s="53"/>
      <c r="AA143" s="53"/>
      <c r="AB143" s="53"/>
      <c r="AC143" s="53"/>
      <c r="AD143" s="53"/>
      <c r="AE143" s="53"/>
      <c r="AF143" s="53"/>
      <c r="AG143" s="53"/>
      <c r="AH143" s="53"/>
      <c r="AI143" s="53"/>
      <c r="AJ143" s="53"/>
      <c r="AK143" s="53"/>
      <c r="AL143" s="53"/>
      <c r="AM143" s="53"/>
      <c r="AN143" s="53"/>
      <c r="AO143" s="53"/>
      <c r="AP143" s="53"/>
      <c r="AQ143" s="53"/>
    </row>
    <row r="144" spans="1:43">
      <c r="A144" s="58"/>
      <c r="B144" s="57"/>
      <c r="C144" s="57"/>
      <c r="D144" s="64"/>
      <c r="E144" s="53"/>
      <c r="F144" s="53"/>
      <c r="G144" s="53"/>
      <c r="H144" s="53"/>
      <c r="I144" s="53"/>
      <c r="J144" s="53"/>
      <c r="K144" s="53"/>
      <c r="L144" s="57"/>
      <c r="M144" s="57"/>
      <c r="N144" s="57"/>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row>
    <row r="145" spans="1:43">
      <c r="A145" s="58"/>
      <c r="B145" s="57"/>
      <c r="C145" s="57"/>
      <c r="D145" s="64"/>
      <c r="E145" s="53"/>
      <c r="F145" s="53"/>
      <c r="G145" s="53"/>
      <c r="H145" s="53"/>
      <c r="I145" s="53"/>
      <c r="J145" s="53"/>
      <c r="K145" s="53"/>
      <c r="L145" s="57"/>
      <c r="M145" s="57"/>
      <c r="N145" s="57"/>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3"/>
    </row>
    <row r="146" spans="1:43">
      <c r="A146" s="58"/>
      <c r="B146" s="57"/>
      <c r="C146" s="57"/>
      <c r="D146" s="64"/>
      <c r="E146" s="53"/>
      <c r="F146" s="53"/>
      <c r="G146" s="53"/>
      <c r="H146" s="53"/>
      <c r="I146" s="53"/>
      <c r="J146" s="53"/>
      <c r="K146" s="53"/>
      <c r="L146" s="57"/>
      <c r="M146" s="57"/>
      <c r="N146" s="57"/>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row>
    <row r="147" spans="1:43">
      <c r="A147" s="58"/>
      <c r="B147" s="57"/>
      <c r="C147" s="57"/>
      <c r="D147" s="64"/>
      <c r="E147" s="53"/>
      <c r="F147" s="53"/>
      <c r="G147" s="53"/>
      <c r="H147" s="53"/>
      <c r="I147" s="53"/>
      <c r="J147" s="53"/>
      <c r="K147" s="53"/>
      <c r="L147" s="57"/>
      <c r="M147" s="57"/>
      <c r="N147" s="57"/>
      <c r="O147" s="53"/>
      <c r="P147" s="53"/>
      <c r="Q147" s="53"/>
      <c r="R147" s="53"/>
      <c r="S147" s="53"/>
      <c r="T147" s="53"/>
      <c r="U147" s="53"/>
      <c r="V147" s="53"/>
      <c r="W147" s="53"/>
      <c r="X147" s="53"/>
      <c r="Y147" s="53"/>
      <c r="Z147" s="53"/>
      <c r="AA147" s="53"/>
      <c r="AB147" s="53"/>
      <c r="AC147" s="53"/>
      <c r="AD147" s="53"/>
      <c r="AE147" s="53"/>
      <c r="AF147" s="53"/>
      <c r="AG147" s="53"/>
      <c r="AH147" s="53"/>
      <c r="AI147" s="53"/>
      <c r="AJ147" s="53"/>
      <c r="AK147" s="53"/>
      <c r="AL147" s="53"/>
      <c r="AM147" s="53"/>
      <c r="AN147" s="53"/>
      <c r="AO147" s="53"/>
      <c r="AP147" s="53"/>
      <c r="AQ147" s="53"/>
    </row>
    <row r="148" spans="1:43">
      <c r="A148" s="58"/>
      <c r="B148" s="57"/>
      <c r="C148" s="57"/>
      <c r="D148" s="64"/>
      <c r="E148" s="53"/>
      <c r="F148" s="53"/>
      <c r="G148" s="53"/>
      <c r="H148" s="53"/>
      <c r="I148" s="53"/>
      <c r="J148" s="53"/>
      <c r="K148" s="53"/>
      <c r="L148" s="57"/>
      <c r="M148" s="57"/>
      <c r="N148" s="57"/>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3"/>
    </row>
    <row r="149" spans="1:43">
      <c r="A149" s="58"/>
      <c r="B149" s="57"/>
      <c r="C149" s="57"/>
      <c r="D149" s="64"/>
      <c r="E149" s="53"/>
      <c r="F149" s="53"/>
      <c r="G149" s="53"/>
      <c r="H149" s="53"/>
      <c r="I149" s="53"/>
      <c r="J149" s="53"/>
      <c r="K149" s="53"/>
      <c r="L149" s="57"/>
      <c r="M149" s="57"/>
      <c r="N149" s="57"/>
      <c r="O149" s="53"/>
      <c r="P149" s="53"/>
      <c r="Q149" s="53"/>
      <c r="R149" s="53"/>
      <c r="S149" s="53"/>
      <c r="T149" s="53"/>
      <c r="U149" s="53"/>
      <c r="V149" s="53"/>
      <c r="W149" s="53"/>
      <c r="X149" s="53"/>
      <c r="Y149" s="53"/>
      <c r="Z149" s="53"/>
      <c r="AA149" s="53"/>
      <c r="AB149" s="53"/>
      <c r="AC149" s="53"/>
      <c r="AD149" s="53"/>
      <c r="AE149" s="53"/>
      <c r="AF149" s="53"/>
      <c r="AG149" s="53"/>
      <c r="AH149" s="53"/>
      <c r="AI149" s="53"/>
      <c r="AJ149" s="53"/>
      <c r="AK149" s="53"/>
      <c r="AL149" s="53"/>
      <c r="AM149" s="53"/>
      <c r="AN149" s="53"/>
      <c r="AO149" s="53"/>
      <c r="AP149" s="53"/>
      <c r="AQ149" s="53"/>
    </row>
    <row r="150" spans="1:43">
      <c r="A150" s="58"/>
      <c r="B150" s="57"/>
      <c r="C150" s="57"/>
      <c r="D150" s="64"/>
      <c r="E150" s="53"/>
      <c r="F150" s="53"/>
      <c r="G150" s="53"/>
      <c r="H150" s="53"/>
      <c r="I150" s="53"/>
      <c r="J150" s="53"/>
      <c r="K150" s="53"/>
      <c r="L150" s="57"/>
      <c r="M150" s="57"/>
      <c r="N150" s="57"/>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row>
    <row r="151" spans="1:43">
      <c r="A151" s="58"/>
      <c r="B151" s="57"/>
      <c r="C151" s="57"/>
      <c r="D151" s="64"/>
      <c r="E151" s="53"/>
      <c r="F151" s="53"/>
      <c r="G151" s="53"/>
      <c r="H151" s="53"/>
      <c r="I151" s="53"/>
      <c r="J151" s="53"/>
      <c r="K151" s="53"/>
      <c r="L151" s="57"/>
      <c r="M151" s="57"/>
      <c r="N151" s="57"/>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row>
    <row r="152" spans="1:43">
      <c r="A152" s="58"/>
      <c r="B152" s="57"/>
      <c r="C152" s="57"/>
      <c r="D152" s="64"/>
      <c r="E152" s="53"/>
      <c r="F152" s="53"/>
      <c r="G152" s="53"/>
      <c r="H152" s="53"/>
      <c r="I152" s="53"/>
      <c r="J152" s="53"/>
      <c r="K152" s="53"/>
      <c r="L152" s="57"/>
      <c r="M152" s="57"/>
      <c r="N152" s="57"/>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row>
    <row r="153" spans="1:43">
      <c r="A153" s="58"/>
      <c r="B153" s="57"/>
      <c r="C153" s="57"/>
      <c r="D153" s="64"/>
      <c r="E153" s="53"/>
      <c r="F153" s="53"/>
      <c r="G153" s="53"/>
      <c r="H153" s="53"/>
      <c r="I153" s="53"/>
      <c r="J153" s="53"/>
      <c r="K153" s="53"/>
      <c r="L153" s="57"/>
      <c r="M153" s="57"/>
      <c r="N153" s="57"/>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row>
    <row r="154" spans="1:43">
      <c r="A154" s="58"/>
      <c r="B154" s="57"/>
      <c r="C154" s="57"/>
      <c r="D154" s="64"/>
      <c r="E154" s="53"/>
      <c r="F154" s="53"/>
      <c r="G154" s="53"/>
      <c r="H154" s="53"/>
      <c r="I154" s="53"/>
      <c r="J154" s="53"/>
      <c r="K154" s="53"/>
      <c r="L154" s="57"/>
      <c r="M154" s="57"/>
      <c r="N154" s="57"/>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row>
    <row r="155" spans="1:43">
      <c r="A155" s="58"/>
      <c r="B155" s="57"/>
      <c r="C155" s="57"/>
      <c r="D155" s="64"/>
      <c r="E155" s="53"/>
      <c r="F155" s="53"/>
      <c r="G155" s="53"/>
      <c r="H155" s="53"/>
      <c r="I155" s="53"/>
      <c r="J155" s="53"/>
      <c r="K155" s="53"/>
      <c r="L155" s="57"/>
      <c r="M155" s="57"/>
      <c r="N155" s="57"/>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row>
    <row r="156" spans="1:43">
      <c r="A156" s="58"/>
      <c r="B156" s="57"/>
      <c r="C156" s="57"/>
      <c r="D156" s="64"/>
      <c r="E156" s="53"/>
      <c r="F156" s="53"/>
      <c r="G156" s="53"/>
      <c r="H156" s="53"/>
      <c r="I156" s="53"/>
      <c r="J156" s="53"/>
      <c r="K156" s="53"/>
      <c r="L156" s="57"/>
      <c r="M156" s="57"/>
      <c r="N156" s="57"/>
      <c r="O156" s="53"/>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row>
    <row r="157" spans="1:43">
      <c r="A157" s="58"/>
      <c r="B157" s="57"/>
      <c r="C157" s="57"/>
      <c r="D157" s="64"/>
      <c r="E157" s="53"/>
      <c r="F157" s="53"/>
      <c r="G157" s="53"/>
      <c r="H157" s="53"/>
      <c r="I157" s="53"/>
      <c r="J157" s="53"/>
      <c r="K157" s="53"/>
      <c r="L157" s="57"/>
      <c r="M157" s="57"/>
      <c r="N157" s="57"/>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row>
    <row r="158" spans="1:43">
      <c r="A158" s="58"/>
      <c r="B158" s="57"/>
      <c r="C158" s="57"/>
      <c r="D158" s="64"/>
      <c r="E158" s="53"/>
      <c r="F158" s="53"/>
      <c r="G158" s="53"/>
      <c r="H158" s="53"/>
      <c r="I158" s="53"/>
      <c r="J158" s="53"/>
      <c r="K158" s="53"/>
      <c r="L158" s="57"/>
      <c r="M158" s="57"/>
      <c r="N158" s="57"/>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row>
    <row r="159" spans="1:43">
      <c r="A159" s="58"/>
      <c r="B159" s="57"/>
      <c r="C159" s="57"/>
      <c r="D159" s="64"/>
      <c r="E159" s="53"/>
      <c r="F159" s="53"/>
      <c r="G159" s="53"/>
      <c r="H159" s="53"/>
      <c r="I159" s="53"/>
      <c r="J159" s="53"/>
      <c r="K159" s="53"/>
      <c r="L159" s="57"/>
      <c r="M159" s="57"/>
      <c r="N159" s="57"/>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row>
    <row r="160" spans="1:43">
      <c r="A160" s="58"/>
      <c r="B160" s="57"/>
      <c r="C160" s="57"/>
      <c r="D160" s="64"/>
      <c r="E160" s="53"/>
      <c r="F160" s="53"/>
      <c r="G160" s="53"/>
      <c r="H160" s="53"/>
      <c r="I160" s="53"/>
      <c r="J160" s="53"/>
      <c r="K160" s="53"/>
      <c r="L160" s="57"/>
      <c r="M160" s="57"/>
      <c r="N160" s="57"/>
      <c r="O160" s="53"/>
      <c r="P160" s="53"/>
      <c r="Q160" s="53"/>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3"/>
    </row>
    <row r="161" spans="1:43">
      <c r="A161" s="58"/>
      <c r="B161" s="57"/>
      <c r="C161" s="57"/>
      <c r="D161" s="64"/>
      <c r="E161" s="53"/>
      <c r="F161" s="53"/>
      <c r="G161" s="53"/>
      <c r="H161" s="53"/>
      <c r="I161" s="53"/>
      <c r="J161" s="53"/>
      <c r="K161" s="53"/>
      <c r="L161" s="57"/>
      <c r="M161" s="57"/>
      <c r="N161" s="57"/>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row>
    <row r="162" spans="1:43">
      <c r="A162" s="58"/>
      <c r="B162" s="57"/>
      <c r="C162" s="57"/>
      <c r="D162" s="64"/>
      <c r="E162" s="53"/>
      <c r="F162" s="53"/>
      <c r="G162" s="53"/>
      <c r="H162" s="53"/>
      <c r="I162" s="53"/>
      <c r="J162" s="53"/>
      <c r="K162" s="53"/>
      <c r="L162" s="57"/>
      <c r="M162" s="57"/>
      <c r="N162" s="57"/>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row>
    <row r="163" spans="1:43">
      <c r="A163" s="58"/>
      <c r="B163" s="57"/>
      <c r="C163" s="57"/>
      <c r="D163" s="64"/>
      <c r="E163" s="53"/>
      <c r="F163" s="53"/>
      <c r="G163" s="53"/>
      <c r="H163" s="53"/>
      <c r="I163" s="53"/>
      <c r="J163" s="53"/>
      <c r="K163" s="53"/>
      <c r="L163" s="57"/>
      <c r="M163" s="57"/>
      <c r="N163" s="57"/>
      <c r="O163" s="53"/>
      <c r="P163" s="53"/>
      <c r="Q163" s="53"/>
      <c r="R163" s="53"/>
      <c r="S163" s="53"/>
      <c r="T163" s="53"/>
      <c r="U163" s="53"/>
      <c r="V163" s="53"/>
      <c r="W163" s="53"/>
      <c r="X163" s="53"/>
      <c r="Y163" s="53"/>
      <c r="Z163" s="53"/>
      <c r="AA163" s="53"/>
      <c r="AB163" s="53"/>
      <c r="AC163" s="53"/>
      <c r="AD163" s="53"/>
      <c r="AE163" s="53"/>
      <c r="AF163" s="53"/>
      <c r="AG163" s="53"/>
      <c r="AH163" s="53"/>
      <c r="AI163" s="53"/>
      <c r="AJ163" s="53"/>
      <c r="AK163" s="53"/>
      <c r="AL163" s="53"/>
      <c r="AM163" s="53"/>
      <c r="AN163" s="53"/>
      <c r="AO163" s="53"/>
      <c r="AP163" s="53"/>
      <c r="AQ163" s="53"/>
    </row>
    <row r="164" spans="1:43">
      <c r="A164" s="58"/>
      <c r="B164" s="57"/>
      <c r="C164" s="57"/>
      <c r="D164" s="64"/>
      <c r="E164" s="53"/>
      <c r="F164" s="53"/>
      <c r="G164" s="53"/>
      <c r="H164" s="53"/>
      <c r="I164" s="53"/>
      <c r="J164" s="53"/>
      <c r="K164" s="53"/>
      <c r="L164" s="57"/>
      <c r="M164" s="57"/>
      <c r="N164" s="57"/>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row>
    <row r="165" spans="1:43">
      <c r="A165" s="58"/>
      <c r="B165" s="57"/>
      <c r="C165" s="57"/>
      <c r="D165" s="64"/>
      <c r="E165" s="53"/>
      <c r="F165" s="53"/>
      <c r="G165" s="53"/>
      <c r="H165" s="53"/>
      <c r="I165" s="53"/>
      <c r="J165" s="53"/>
      <c r="K165" s="53"/>
      <c r="L165" s="57"/>
      <c r="M165" s="57"/>
      <c r="N165" s="57"/>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row>
    <row r="166" spans="1:43">
      <c r="A166" s="58"/>
      <c r="B166" s="57"/>
      <c r="C166" s="57"/>
      <c r="D166" s="64"/>
      <c r="E166" s="53"/>
      <c r="F166" s="53"/>
      <c r="G166" s="53"/>
      <c r="H166" s="53"/>
      <c r="I166" s="53"/>
      <c r="J166" s="53"/>
      <c r="K166" s="53"/>
      <c r="L166" s="57"/>
      <c r="M166" s="57"/>
      <c r="N166" s="57"/>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row>
    <row r="167" spans="1:43">
      <c r="A167" s="58"/>
      <c r="B167" s="57"/>
      <c r="C167" s="57"/>
      <c r="D167" s="64"/>
      <c r="E167" s="53"/>
      <c r="F167" s="53"/>
      <c r="G167" s="53"/>
      <c r="H167" s="53"/>
      <c r="I167" s="53"/>
      <c r="J167" s="53"/>
      <c r="K167" s="53"/>
      <c r="L167" s="57"/>
      <c r="M167" s="57"/>
      <c r="N167" s="57"/>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row>
    <row r="168" spans="1:43">
      <c r="A168" s="58"/>
      <c r="B168" s="57"/>
      <c r="C168" s="57"/>
      <c r="D168" s="64"/>
      <c r="E168" s="53"/>
      <c r="F168" s="53"/>
      <c r="G168" s="53"/>
      <c r="H168" s="53"/>
      <c r="I168" s="53"/>
      <c r="J168" s="53"/>
      <c r="K168" s="53"/>
      <c r="L168" s="57"/>
      <c r="M168" s="57"/>
      <c r="N168" s="57"/>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row>
    <row r="169" spans="1:43">
      <c r="A169" s="58"/>
      <c r="B169" s="57"/>
      <c r="C169" s="57"/>
      <c r="D169" s="64"/>
      <c r="E169" s="53"/>
      <c r="F169" s="53"/>
      <c r="G169" s="53"/>
      <c r="H169" s="53"/>
      <c r="I169" s="53"/>
      <c r="J169" s="53"/>
      <c r="K169" s="53"/>
      <c r="L169" s="57"/>
      <c r="M169" s="57"/>
      <c r="N169" s="57"/>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row>
    <row r="170" spans="1:43">
      <c r="A170" s="58"/>
      <c r="B170" s="57"/>
      <c r="C170" s="57"/>
      <c r="D170" s="64"/>
      <c r="E170" s="53"/>
      <c r="F170" s="53"/>
      <c r="G170" s="53"/>
      <c r="H170" s="53"/>
      <c r="I170" s="53"/>
      <c r="J170" s="53"/>
      <c r="K170" s="53"/>
      <c r="L170" s="57"/>
      <c r="M170" s="57"/>
      <c r="N170" s="57"/>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row>
    <row r="171" spans="1:43">
      <c r="A171" s="58"/>
      <c r="B171" s="57"/>
      <c r="C171" s="57"/>
      <c r="D171" s="64"/>
      <c r="E171" s="53"/>
      <c r="F171" s="53"/>
      <c r="G171" s="53"/>
      <c r="H171" s="53"/>
      <c r="I171" s="53"/>
      <c r="J171" s="53"/>
      <c r="K171" s="53"/>
      <c r="L171" s="57"/>
      <c r="M171" s="57"/>
      <c r="N171" s="57"/>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row>
    <row r="172" spans="1:43">
      <c r="A172" s="58"/>
      <c r="B172" s="57"/>
      <c r="C172" s="57"/>
      <c r="D172" s="64"/>
      <c r="E172" s="53"/>
      <c r="F172" s="53"/>
      <c r="G172" s="53"/>
      <c r="H172" s="53"/>
      <c r="I172" s="53"/>
      <c r="J172" s="53"/>
      <c r="K172" s="53"/>
      <c r="L172" s="57"/>
      <c r="M172" s="57"/>
      <c r="N172" s="57"/>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row>
    <row r="173" spans="1:43">
      <c r="A173" s="58"/>
      <c r="B173" s="57"/>
      <c r="C173" s="57"/>
      <c r="D173" s="64"/>
      <c r="E173" s="53"/>
      <c r="F173" s="53"/>
      <c r="G173" s="53"/>
      <c r="H173" s="53"/>
      <c r="I173" s="53"/>
      <c r="J173" s="53"/>
      <c r="K173" s="53"/>
      <c r="L173" s="57"/>
      <c r="M173" s="57"/>
      <c r="N173" s="57"/>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row>
    <row r="174" spans="1:43">
      <c r="A174" s="58"/>
      <c r="B174" s="57"/>
      <c r="C174" s="57"/>
      <c r="D174" s="64"/>
      <c r="E174" s="53"/>
      <c r="F174" s="53"/>
      <c r="G174" s="53"/>
      <c r="H174" s="53"/>
      <c r="I174" s="53"/>
      <c r="J174" s="53"/>
      <c r="K174" s="53"/>
      <c r="L174" s="57"/>
      <c r="M174" s="57"/>
      <c r="N174" s="57"/>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row>
    <row r="175" spans="1:43">
      <c r="A175" s="58"/>
      <c r="B175" s="57"/>
      <c r="C175" s="57"/>
      <c r="D175" s="64"/>
      <c r="E175" s="53"/>
      <c r="F175" s="53"/>
      <c r="G175" s="53"/>
      <c r="H175" s="53"/>
      <c r="I175" s="53"/>
      <c r="J175" s="53"/>
      <c r="K175" s="53"/>
      <c r="L175" s="57"/>
      <c r="M175" s="57"/>
      <c r="N175" s="57"/>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row>
    <row r="176" spans="1:43">
      <c r="A176" s="58"/>
      <c r="B176" s="57"/>
      <c r="C176" s="57"/>
      <c r="D176" s="64"/>
      <c r="E176" s="53"/>
      <c r="F176" s="53"/>
      <c r="G176" s="53"/>
      <c r="H176" s="53"/>
      <c r="I176" s="53"/>
      <c r="J176" s="53"/>
      <c r="K176" s="53"/>
      <c r="L176" s="57"/>
      <c r="M176" s="57"/>
      <c r="N176" s="57"/>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row>
    <row r="177" spans="1:43">
      <c r="A177" s="58"/>
      <c r="B177" s="57"/>
      <c r="C177" s="57"/>
      <c r="D177" s="64"/>
      <c r="E177" s="53"/>
      <c r="F177" s="53"/>
      <c r="G177" s="53"/>
      <c r="H177" s="53"/>
      <c r="I177" s="53"/>
      <c r="J177" s="53"/>
      <c r="K177" s="53"/>
      <c r="L177" s="57"/>
      <c r="M177" s="57"/>
      <c r="N177" s="57"/>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row>
    <row r="178" spans="1:43">
      <c r="A178" s="58"/>
      <c r="B178" s="57"/>
      <c r="C178" s="57"/>
      <c r="D178" s="64"/>
      <c r="E178" s="53"/>
      <c r="F178" s="53"/>
      <c r="G178" s="53"/>
      <c r="H178" s="53"/>
      <c r="I178" s="53"/>
      <c r="J178" s="53"/>
      <c r="K178" s="53"/>
      <c r="L178" s="57"/>
      <c r="M178" s="57"/>
      <c r="N178" s="57"/>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row>
    <row r="179" spans="1:43">
      <c r="A179" s="58"/>
      <c r="B179" s="57"/>
      <c r="C179" s="57"/>
      <c r="D179" s="64"/>
      <c r="E179" s="53"/>
      <c r="F179" s="53"/>
      <c r="G179" s="53"/>
      <c r="H179" s="53"/>
      <c r="I179" s="53"/>
      <c r="J179" s="53"/>
      <c r="K179" s="53"/>
      <c r="L179" s="57"/>
      <c r="M179" s="57"/>
      <c r="N179" s="57"/>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row>
    <row r="180" spans="1:43">
      <c r="A180" s="58"/>
      <c r="B180" s="57"/>
      <c r="C180" s="57"/>
      <c r="D180" s="64"/>
      <c r="E180" s="53"/>
      <c r="F180" s="53"/>
      <c r="G180" s="53"/>
      <c r="H180" s="53"/>
      <c r="I180" s="53"/>
      <c r="J180" s="53"/>
      <c r="K180" s="53"/>
      <c r="L180" s="57"/>
      <c r="M180" s="57"/>
      <c r="N180" s="57"/>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row>
    <row r="181" spans="1:43">
      <c r="A181" s="58"/>
      <c r="B181" s="57"/>
      <c r="C181" s="57"/>
      <c r="D181" s="64"/>
      <c r="E181" s="53"/>
      <c r="F181" s="53"/>
      <c r="G181" s="53"/>
      <c r="H181" s="53"/>
      <c r="I181" s="53"/>
      <c r="J181" s="53"/>
      <c r="K181" s="53"/>
      <c r="L181" s="57"/>
      <c r="M181" s="57"/>
      <c r="N181" s="57"/>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row>
    <row r="182" spans="1:43">
      <c r="A182" s="58"/>
      <c r="B182" s="57"/>
      <c r="C182" s="57"/>
      <c r="D182" s="64"/>
      <c r="E182" s="53"/>
      <c r="F182" s="53"/>
      <c r="G182" s="53"/>
      <c r="H182" s="53"/>
      <c r="I182" s="53"/>
      <c r="J182" s="53"/>
      <c r="K182" s="53"/>
      <c r="L182" s="57"/>
      <c r="M182" s="57"/>
      <c r="N182" s="57"/>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row>
    <row r="183" spans="1:43">
      <c r="A183" s="58"/>
      <c r="B183" s="57"/>
      <c r="C183" s="57"/>
      <c r="D183" s="64"/>
      <c r="E183" s="53"/>
      <c r="F183" s="53"/>
      <c r="G183" s="53"/>
      <c r="H183" s="53"/>
      <c r="I183" s="53"/>
      <c r="J183" s="53"/>
      <c r="K183" s="53"/>
      <c r="L183" s="57"/>
      <c r="M183" s="57"/>
      <c r="N183" s="57"/>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row>
    <row r="184" spans="1:43">
      <c r="A184" s="58"/>
      <c r="B184" s="57"/>
      <c r="C184" s="57"/>
      <c r="D184" s="64"/>
      <c r="E184" s="53"/>
      <c r="F184" s="53"/>
      <c r="G184" s="53"/>
      <c r="H184" s="53"/>
      <c r="I184" s="53"/>
      <c r="J184" s="53"/>
      <c r="K184" s="53"/>
      <c r="L184" s="57"/>
      <c r="M184" s="57"/>
      <c r="N184" s="57"/>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row>
    <row r="185" spans="1:43">
      <c r="A185" s="58"/>
      <c r="B185" s="57"/>
      <c r="C185" s="57"/>
      <c r="D185" s="64"/>
      <c r="E185" s="53"/>
      <c r="F185" s="53"/>
      <c r="G185" s="53"/>
      <c r="H185" s="53"/>
      <c r="I185" s="53"/>
      <c r="J185" s="53"/>
      <c r="K185" s="53"/>
      <c r="L185" s="57"/>
      <c r="M185" s="57"/>
      <c r="N185" s="57"/>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row>
    <row r="186" spans="1:43">
      <c r="A186" s="58"/>
      <c r="B186" s="57"/>
      <c r="C186" s="57"/>
      <c r="D186" s="64"/>
      <c r="E186" s="53"/>
      <c r="F186" s="53"/>
      <c r="G186" s="53"/>
      <c r="H186" s="53"/>
      <c r="I186" s="53"/>
      <c r="J186" s="53"/>
      <c r="K186" s="53"/>
      <c r="L186" s="57"/>
      <c r="M186" s="57"/>
      <c r="N186" s="57"/>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row>
    <row r="187" spans="1:43">
      <c r="A187" s="58"/>
      <c r="B187" s="57"/>
      <c r="C187" s="57"/>
      <c r="D187" s="64"/>
      <c r="E187" s="53"/>
      <c r="F187" s="53"/>
      <c r="G187" s="53"/>
      <c r="H187" s="53"/>
      <c r="I187" s="53"/>
      <c r="J187" s="53"/>
      <c r="K187" s="53"/>
      <c r="L187" s="57"/>
      <c r="M187" s="57"/>
      <c r="N187" s="57"/>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row>
    <row r="188" spans="1:43">
      <c r="A188" s="58"/>
      <c r="B188" s="57"/>
      <c r="C188" s="57"/>
      <c r="D188" s="64"/>
      <c r="E188" s="53"/>
      <c r="F188" s="53"/>
      <c r="G188" s="53"/>
      <c r="H188" s="53"/>
      <c r="I188" s="53"/>
      <c r="J188" s="53"/>
      <c r="K188" s="53"/>
      <c r="L188" s="57"/>
      <c r="M188" s="57"/>
      <c r="N188" s="57"/>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row>
    <row r="189" spans="1:43">
      <c r="A189" s="58"/>
      <c r="B189" s="57"/>
      <c r="C189" s="57"/>
      <c r="D189" s="64"/>
      <c r="E189" s="53"/>
      <c r="F189" s="53"/>
      <c r="G189" s="53"/>
      <c r="H189" s="53"/>
      <c r="I189" s="53"/>
      <c r="J189" s="53"/>
      <c r="K189" s="53"/>
      <c r="L189" s="57"/>
      <c r="M189" s="57"/>
      <c r="N189" s="57"/>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row>
    <row r="190" spans="1:43">
      <c r="A190" s="58"/>
      <c r="B190" s="57"/>
      <c r="C190" s="57"/>
      <c r="D190" s="64"/>
      <c r="E190" s="53"/>
      <c r="F190" s="53"/>
      <c r="G190" s="53"/>
      <c r="H190" s="53"/>
      <c r="I190" s="53"/>
      <c r="J190" s="53"/>
      <c r="K190" s="53"/>
      <c r="L190" s="57"/>
      <c r="M190" s="57"/>
      <c r="N190" s="57"/>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row>
    <row r="191" spans="1:43">
      <c r="A191" s="58"/>
      <c r="B191" s="57"/>
      <c r="C191" s="57"/>
      <c r="D191" s="64"/>
      <c r="E191" s="53"/>
      <c r="F191" s="53"/>
      <c r="G191" s="53"/>
      <c r="H191" s="53"/>
      <c r="I191" s="53"/>
      <c r="J191" s="53"/>
      <c r="K191" s="53"/>
      <c r="L191" s="57"/>
      <c r="M191" s="57"/>
      <c r="N191" s="57"/>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row>
    <row r="192" spans="1:43">
      <c r="A192" s="58"/>
      <c r="B192" s="57"/>
      <c r="C192" s="57"/>
      <c r="D192" s="64"/>
      <c r="E192" s="53"/>
      <c r="F192" s="53"/>
      <c r="G192" s="53"/>
      <c r="H192" s="53"/>
      <c r="I192" s="53"/>
      <c r="J192" s="53"/>
      <c r="K192" s="53"/>
      <c r="L192" s="57"/>
      <c r="M192" s="57"/>
      <c r="N192" s="57"/>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row>
    <row r="193" spans="1:43">
      <c r="A193" s="58"/>
      <c r="B193" s="57"/>
      <c r="C193" s="57"/>
      <c r="D193" s="64"/>
      <c r="E193" s="53"/>
      <c r="F193" s="53"/>
      <c r="G193" s="53"/>
      <c r="H193" s="53"/>
      <c r="I193" s="53"/>
      <c r="J193" s="53"/>
      <c r="K193" s="53"/>
      <c r="L193" s="57"/>
      <c r="M193" s="57"/>
      <c r="N193" s="57"/>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row>
    <row r="194" spans="1:43">
      <c r="A194" s="58"/>
      <c r="B194" s="57"/>
      <c r="C194" s="57"/>
      <c r="D194" s="64"/>
      <c r="E194" s="53"/>
      <c r="F194" s="53"/>
      <c r="G194" s="53"/>
      <c r="H194" s="53"/>
      <c r="I194" s="53"/>
      <c r="J194" s="53"/>
      <c r="K194" s="53"/>
      <c r="L194" s="57"/>
      <c r="M194" s="57"/>
      <c r="N194" s="57"/>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row>
    <row r="195" spans="1:43">
      <c r="A195" s="58"/>
      <c r="B195" s="57"/>
      <c r="C195" s="57"/>
      <c r="D195" s="64"/>
      <c r="E195" s="53"/>
      <c r="F195" s="53"/>
      <c r="G195" s="53"/>
      <c r="H195" s="53"/>
      <c r="I195" s="53"/>
      <c r="J195" s="53"/>
      <c r="K195" s="53"/>
      <c r="L195" s="57"/>
      <c r="M195" s="57"/>
      <c r="N195" s="57"/>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row>
    <row r="196" spans="1:43">
      <c r="A196" s="58"/>
      <c r="B196" s="57"/>
      <c r="C196" s="57"/>
      <c r="D196" s="64"/>
      <c r="E196" s="53"/>
      <c r="F196" s="53"/>
      <c r="G196" s="53"/>
      <c r="H196" s="53"/>
      <c r="I196" s="53"/>
      <c r="J196" s="53"/>
      <c r="K196" s="53"/>
      <c r="L196" s="57"/>
      <c r="M196" s="57"/>
      <c r="N196" s="57"/>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row>
    <row r="197" spans="1:43">
      <c r="A197" s="58"/>
      <c r="B197" s="57"/>
      <c r="C197" s="57"/>
      <c r="D197" s="64"/>
      <c r="E197" s="53"/>
      <c r="F197" s="53"/>
      <c r="G197" s="53"/>
      <c r="H197" s="53"/>
      <c r="I197" s="53"/>
      <c r="J197" s="53"/>
      <c r="K197" s="53"/>
      <c r="L197" s="57"/>
      <c r="M197" s="57"/>
      <c r="N197" s="57"/>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row>
    <row r="198" spans="1:43">
      <c r="A198" s="58"/>
      <c r="B198" s="57"/>
      <c r="C198" s="57"/>
      <c r="D198" s="64"/>
      <c r="E198" s="53"/>
      <c r="F198" s="53"/>
      <c r="G198" s="53"/>
      <c r="H198" s="53"/>
      <c r="I198" s="53"/>
      <c r="J198" s="53"/>
      <c r="K198" s="53"/>
      <c r="L198" s="57"/>
      <c r="M198" s="57"/>
      <c r="N198" s="57"/>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row>
    <row r="199" spans="1:43">
      <c r="A199" s="58"/>
      <c r="B199" s="57"/>
      <c r="C199" s="57"/>
      <c r="D199" s="64"/>
      <c r="E199" s="53"/>
      <c r="F199" s="53"/>
      <c r="G199" s="53"/>
      <c r="H199" s="53"/>
      <c r="I199" s="53"/>
      <c r="J199" s="53"/>
      <c r="K199" s="53"/>
      <c r="L199" s="57"/>
      <c r="M199" s="57"/>
      <c r="N199" s="57"/>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row>
    <row r="200" spans="1:43">
      <c r="A200" s="58"/>
      <c r="B200" s="57"/>
      <c r="C200" s="57"/>
      <c r="D200" s="64"/>
      <c r="E200" s="53"/>
      <c r="F200" s="53"/>
      <c r="G200" s="53"/>
      <c r="H200" s="53"/>
      <c r="I200" s="53"/>
      <c r="J200" s="53"/>
      <c r="K200" s="53"/>
      <c r="L200" s="57"/>
      <c r="M200" s="57"/>
      <c r="N200" s="57"/>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row>
    <row r="201" spans="1:43">
      <c r="A201" s="58"/>
      <c r="B201" s="57"/>
      <c r="C201" s="57"/>
      <c r="D201" s="64"/>
      <c r="E201" s="53"/>
      <c r="F201" s="53"/>
      <c r="G201" s="53"/>
      <c r="H201" s="53"/>
      <c r="I201" s="53"/>
      <c r="J201" s="53"/>
      <c r="K201" s="53"/>
      <c r="L201" s="57"/>
      <c r="M201" s="57"/>
      <c r="N201" s="57"/>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row>
    <row r="202" spans="1:43">
      <c r="A202" s="58"/>
      <c r="B202" s="57"/>
      <c r="C202" s="57"/>
      <c r="D202" s="64"/>
      <c r="E202" s="53"/>
      <c r="F202" s="53"/>
      <c r="G202" s="53"/>
      <c r="H202" s="53"/>
      <c r="I202" s="53"/>
      <c r="J202" s="53"/>
      <c r="K202" s="53"/>
      <c r="L202" s="57"/>
      <c r="M202" s="57"/>
      <c r="N202" s="57"/>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row>
    <row r="203" spans="1:43">
      <c r="A203" s="58"/>
      <c r="B203" s="57"/>
      <c r="C203" s="57"/>
      <c r="D203" s="64"/>
      <c r="E203" s="53"/>
      <c r="F203" s="53"/>
      <c r="G203" s="53"/>
      <c r="H203" s="53"/>
      <c r="I203" s="53"/>
      <c r="J203" s="53"/>
      <c r="K203" s="53"/>
      <c r="L203" s="57"/>
      <c r="M203" s="57"/>
      <c r="N203" s="57"/>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row>
    <row r="204" spans="1:43">
      <c r="A204" s="58"/>
      <c r="B204" s="57"/>
      <c r="C204" s="57"/>
      <c r="D204" s="64"/>
      <c r="E204" s="53"/>
      <c r="F204" s="53"/>
      <c r="G204" s="53"/>
      <c r="H204" s="53"/>
      <c r="I204" s="53"/>
      <c r="J204" s="53"/>
      <c r="K204" s="53"/>
      <c r="L204" s="57"/>
      <c r="M204" s="57"/>
      <c r="N204" s="57"/>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row>
    <row r="205" spans="1:43">
      <c r="A205" s="58"/>
      <c r="B205" s="57"/>
      <c r="C205" s="57"/>
      <c r="D205" s="64"/>
      <c r="E205" s="53"/>
      <c r="F205" s="53"/>
      <c r="G205" s="53"/>
      <c r="H205" s="53"/>
      <c r="I205" s="53"/>
      <c r="J205" s="53"/>
      <c r="K205" s="53"/>
      <c r="L205" s="57"/>
      <c r="M205" s="57"/>
      <c r="N205" s="57"/>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row>
    <row r="206" spans="1:43">
      <c r="A206" s="58"/>
      <c r="B206" s="57"/>
      <c r="C206" s="57"/>
      <c r="D206" s="64"/>
      <c r="E206" s="53"/>
      <c r="F206" s="53"/>
      <c r="G206" s="53"/>
      <c r="H206" s="53"/>
      <c r="I206" s="53"/>
      <c r="J206" s="53"/>
      <c r="K206" s="53"/>
      <c r="L206" s="57"/>
      <c r="M206" s="57"/>
      <c r="N206" s="57"/>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row>
    <row r="207" spans="1:43">
      <c r="A207" s="58"/>
      <c r="B207" s="57"/>
      <c r="C207" s="57"/>
      <c r="D207" s="64"/>
      <c r="E207" s="53"/>
      <c r="F207" s="53"/>
      <c r="G207" s="53"/>
      <c r="H207" s="53"/>
      <c r="I207" s="53"/>
      <c r="J207" s="53"/>
      <c r="K207" s="53"/>
      <c r="L207" s="57"/>
      <c r="M207" s="57"/>
      <c r="N207" s="57"/>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row>
    <row r="208" spans="1:43">
      <c r="A208" s="58"/>
      <c r="B208" s="57"/>
      <c r="C208" s="57"/>
      <c r="D208" s="64"/>
      <c r="E208" s="53"/>
      <c r="F208" s="53"/>
      <c r="G208" s="53"/>
      <c r="H208" s="53"/>
      <c r="I208" s="53"/>
      <c r="J208" s="53"/>
      <c r="K208" s="53"/>
      <c r="L208" s="57"/>
      <c r="M208" s="57"/>
      <c r="N208" s="57"/>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row>
    <row r="209" spans="1:43">
      <c r="A209" s="58"/>
      <c r="B209" s="57"/>
      <c r="C209" s="57"/>
      <c r="D209" s="64"/>
      <c r="E209" s="53"/>
      <c r="F209" s="53"/>
      <c r="G209" s="53"/>
      <c r="H209" s="53"/>
      <c r="I209" s="53"/>
      <c r="J209" s="53"/>
      <c r="K209" s="53"/>
      <c r="L209" s="57"/>
      <c r="M209" s="57"/>
      <c r="N209" s="57"/>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row>
    <row r="210" spans="1:43">
      <c r="A210" s="58"/>
      <c r="B210" s="57"/>
      <c r="C210" s="57"/>
      <c r="D210" s="64"/>
      <c r="E210" s="53"/>
      <c r="F210" s="53"/>
      <c r="G210" s="53"/>
      <c r="H210" s="53"/>
      <c r="I210" s="53"/>
      <c r="J210" s="53"/>
      <c r="K210" s="53"/>
      <c r="L210" s="57"/>
      <c r="M210" s="57"/>
      <c r="N210" s="57"/>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row>
    <row r="211" spans="1:43">
      <c r="A211" s="58"/>
      <c r="B211" s="57"/>
      <c r="C211" s="57"/>
      <c r="D211" s="64"/>
      <c r="E211" s="53"/>
      <c r="F211" s="53"/>
      <c r="G211" s="53"/>
      <c r="H211" s="53"/>
      <c r="I211" s="53"/>
      <c r="J211" s="53"/>
      <c r="K211" s="53"/>
      <c r="L211" s="57"/>
      <c r="M211" s="57"/>
      <c r="N211" s="57"/>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row>
    <row r="212" spans="1:43">
      <c r="A212" s="58"/>
      <c r="B212" s="57"/>
      <c r="C212" s="57"/>
      <c r="D212" s="64"/>
      <c r="E212" s="53"/>
      <c r="F212" s="53"/>
      <c r="G212" s="53"/>
      <c r="H212" s="53"/>
      <c r="I212" s="53"/>
      <c r="J212" s="53"/>
      <c r="K212" s="53"/>
      <c r="L212" s="57"/>
      <c r="M212" s="57"/>
      <c r="N212" s="57"/>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row>
    <row r="213" spans="1:43">
      <c r="A213" s="58"/>
      <c r="B213" s="57"/>
      <c r="C213" s="57"/>
      <c r="D213" s="64"/>
      <c r="E213" s="53"/>
      <c r="F213" s="53"/>
      <c r="G213" s="53"/>
      <c r="H213" s="53"/>
      <c r="I213" s="53"/>
      <c r="J213" s="53"/>
      <c r="K213" s="53"/>
      <c r="L213" s="57"/>
      <c r="M213" s="57"/>
      <c r="N213" s="57"/>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row>
    <row r="214" spans="1:43">
      <c r="A214" s="58"/>
      <c r="B214" s="57"/>
      <c r="C214" s="57"/>
      <c r="D214" s="64"/>
      <c r="E214" s="53"/>
      <c r="F214" s="53"/>
      <c r="G214" s="53"/>
      <c r="H214" s="53"/>
      <c r="I214" s="53"/>
      <c r="J214" s="53"/>
      <c r="K214" s="53"/>
      <c r="L214" s="57"/>
      <c r="M214" s="57"/>
      <c r="N214" s="57"/>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row>
    <row r="215" spans="1:43">
      <c r="A215" s="58"/>
      <c r="B215" s="57"/>
      <c r="C215" s="57"/>
      <c r="D215" s="64"/>
      <c r="E215" s="53"/>
      <c r="F215" s="53"/>
      <c r="G215" s="53"/>
      <c r="H215" s="53"/>
      <c r="I215" s="53"/>
      <c r="J215" s="53"/>
      <c r="K215" s="53"/>
      <c r="L215" s="57"/>
      <c r="M215" s="57"/>
      <c r="N215" s="57"/>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row>
    <row r="216" spans="1:43">
      <c r="A216" s="58"/>
      <c r="B216" s="57"/>
      <c r="C216" s="57"/>
      <c r="D216" s="64"/>
      <c r="E216" s="53"/>
      <c r="F216" s="53"/>
      <c r="G216" s="53"/>
      <c r="H216" s="53"/>
      <c r="I216" s="53"/>
      <c r="J216" s="53"/>
      <c r="K216" s="53"/>
      <c r="L216" s="57"/>
      <c r="M216" s="57"/>
      <c r="N216" s="57"/>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row>
    <row r="217" spans="1:43">
      <c r="A217" s="58"/>
      <c r="B217" s="57"/>
      <c r="C217" s="57"/>
      <c r="D217" s="64"/>
      <c r="E217" s="53"/>
      <c r="F217" s="53"/>
      <c r="G217" s="53"/>
      <c r="H217" s="53"/>
      <c r="I217" s="53"/>
      <c r="J217" s="53"/>
      <c r="K217" s="53"/>
      <c r="L217" s="57"/>
      <c r="M217" s="57"/>
      <c r="N217" s="57"/>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row>
    <row r="218" spans="1:43">
      <c r="A218" s="58"/>
      <c r="B218" s="57"/>
      <c r="C218" s="57"/>
      <c r="D218" s="64"/>
      <c r="E218" s="53"/>
      <c r="F218" s="53"/>
      <c r="G218" s="53"/>
      <c r="H218" s="53"/>
      <c r="I218" s="53"/>
      <c r="J218" s="53"/>
      <c r="K218" s="53"/>
      <c r="L218" s="57"/>
      <c r="M218" s="57"/>
      <c r="N218" s="57"/>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row>
    <row r="219" spans="1:43">
      <c r="A219" s="58"/>
      <c r="B219" s="57"/>
      <c r="C219" s="57"/>
      <c r="D219" s="64"/>
      <c r="E219" s="53"/>
      <c r="F219" s="53"/>
      <c r="G219" s="53"/>
      <c r="H219" s="53"/>
      <c r="I219" s="53"/>
      <c r="J219" s="53"/>
      <c r="K219" s="53"/>
      <c r="L219" s="57"/>
      <c r="M219" s="57"/>
      <c r="N219" s="57"/>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row>
    <row r="220" spans="1:43">
      <c r="A220" s="58"/>
      <c r="B220" s="57"/>
      <c r="C220" s="57"/>
      <c r="D220" s="64"/>
      <c r="E220" s="53"/>
      <c r="F220" s="53"/>
      <c r="G220" s="53"/>
      <c r="H220" s="53"/>
      <c r="I220" s="53"/>
      <c r="J220" s="53"/>
      <c r="K220" s="53"/>
      <c r="L220" s="57"/>
      <c r="M220" s="57"/>
      <c r="N220" s="57"/>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row>
    <row r="221" spans="1:43">
      <c r="A221" s="58"/>
      <c r="B221" s="57"/>
      <c r="C221" s="57"/>
      <c r="D221" s="64"/>
      <c r="E221" s="53"/>
      <c r="F221" s="53"/>
      <c r="G221" s="53"/>
      <c r="H221" s="53"/>
      <c r="I221" s="53"/>
      <c r="J221" s="53"/>
      <c r="K221" s="53"/>
      <c r="L221" s="57"/>
      <c r="M221" s="57"/>
      <c r="N221" s="57"/>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row>
    <row r="222" spans="1:43">
      <c r="A222" s="58"/>
      <c r="B222" s="57"/>
      <c r="C222" s="57"/>
      <c r="D222" s="64"/>
      <c r="E222" s="53"/>
      <c r="F222" s="53"/>
      <c r="G222" s="53"/>
      <c r="H222" s="53"/>
      <c r="I222" s="53"/>
      <c r="J222" s="53"/>
      <c r="K222" s="53"/>
      <c r="L222" s="57"/>
      <c r="M222" s="57"/>
      <c r="N222" s="57"/>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row>
    <row r="223" spans="1:43">
      <c r="A223" s="58"/>
      <c r="B223" s="57"/>
      <c r="C223" s="57"/>
      <c r="D223" s="64"/>
      <c r="E223" s="53"/>
      <c r="F223" s="53"/>
      <c r="G223" s="53"/>
      <c r="H223" s="53"/>
      <c r="I223" s="53"/>
      <c r="J223" s="53"/>
      <c r="K223" s="53"/>
      <c r="L223" s="57"/>
      <c r="M223" s="57"/>
      <c r="N223" s="57"/>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row>
    <row r="224" spans="1:43">
      <c r="A224" s="58"/>
      <c r="B224" s="57"/>
      <c r="C224" s="57"/>
      <c r="D224" s="64"/>
      <c r="E224" s="53"/>
      <c r="F224" s="53"/>
      <c r="G224" s="53"/>
      <c r="H224" s="53"/>
      <c r="I224" s="53"/>
      <c r="J224" s="53"/>
      <c r="K224" s="53"/>
      <c r="L224" s="57"/>
      <c r="M224" s="57"/>
      <c r="N224" s="57"/>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row>
    <row r="225" spans="1:43">
      <c r="A225" s="58"/>
      <c r="B225" s="57"/>
      <c r="C225" s="57"/>
      <c r="D225" s="64"/>
      <c r="E225" s="53"/>
      <c r="F225" s="53"/>
      <c r="G225" s="53"/>
      <c r="H225" s="53"/>
      <c r="I225" s="53"/>
      <c r="J225" s="53"/>
      <c r="K225" s="53"/>
      <c r="L225" s="57"/>
      <c r="M225" s="57"/>
      <c r="N225" s="57"/>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row>
    <row r="226" spans="1:43">
      <c r="A226" s="58"/>
      <c r="B226" s="57"/>
      <c r="C226" s="57"/>
      <c r="D226" s="64"/>
      <c r="E226" s="53"/>
      <c r="F226" s="53"/>
      <c r="G226" s="53"/>
      <c r="H226" s="53"/>
      <c r="I226" s="53"/>
      <c r="J226" s="53"/>
      <c r="K226" s="53"/>
      <c r="L226" s="57"/>
      <c r="M226" s="57"/>
      <c r="N226" s="57"/>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row>
    <row r="227" spans="1:43">
      <c r="A227" s="58"/>
      <c r="B227" s="57"/>
      <c r="C227" s="57"/>
      <c r="D227" s="64"/>
      <c r="E227" s="53"/>
      <c r="F227" s="53"/>
      <c r="G227" s="53"/>
      <c r="H227" s="53"/>
      <c r="I227" s="53"/>
      <c r="J227" s="53"/>
      <c r="K227" s="53"/>
      <c r="L227" s="57"/>
      <c r="M227" s="57"/>
      <c r="N227" s="57"/>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row>
    <row r="228" spans="1:43">
      <c r="A228" s="58"/>
      <c r="B228" s="57"/>
      <c r="C228" s="57"/>
      <c r="D228" s="64"/>
      <c r="E228" s="53"/>
      <c r="F228" s="53"/>
      <c r="G228" s="53"/>
      <c r="H228" s="53"/>
      <c r="I228" s="53"/>
      <c r="J228" s="53"/>
      <c r="K228" s="53"/>
      <c r="L228" s="57"/>
      <c r="M228" s="57"/>
      <c r="N228" s="57"/>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row>
    <row r="229" spans="1:43">
      <c r="A229" s="58"/>
      <c r="B229" s="57"/>
      <c r="C229" s="57"/>
      <c r="D229" s="64"/>
      <c r="E229" s="53"/>
      <c r="F229" s="53"/>
      <c r="G229" s="53"/>
      <c r="H229" s="53"/>
      <c r="I229" s="53"/>
      <c r="J229" s="53"/>
      <c r="K229" s="53"/>
      <c r="L229" s="57"/>
      <c r="M229" s="57"/>
      <c r="N229" s="57"/>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row>
    <row r="230" spans="1:43">
      <c r="A230" s="58"/>
      <c r="B230" s="57"/>
      <c r="C230" s="57"/>
      <c r="D230" s="64"/>
      <c r="E230" s="53"/>
      <c r="F230" s="53"/>
      <c r="G230" s="53"/>
      <c r="H230" s="53"/>
      <c r="I230" s="53"/>
      <c r="J230" s="53"/>
      <c r="K230" s="53"/>
      <c r="L230" s="57"/>
      <c r="M230" s="57"/>
      <c r="N230" s="57"/>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row>
    <row r="231" spans="1:43">
      <c r="A231" s="58"/>
      <c r="B231" s="57"/>
      <c r="C231" s="57"/>
      <c r="D231" s="64"/>
      <c r="E231" s="53"/>
      <c r="F231" s="53"/>
      <c r="G231" s="53"/>
      <c r="H231" s="53"/>
      <c r="I231" s="53"/>
      <c r="J231" s="53"/>
      <c r="K231" s="53"/>
      <c r="L231" s="57"/>
      <c r="M231" s="57"/>
      <c r="N231" s="57"/>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row>
    <row r="232" spans="1:43">
      <c r="A232" s="58"/>
      <c r="B232" s="57"/>
      <c r="C232" s="57"/>
      <c r="D232" s="64"/>
      <c r="E232" s="53"/>
      <c r="F232" s="53"/>
      <c r="G232" s="53"/>
      <c r="H232" s="53"/>
      <c r="I232" s="53"/>
      <c r="J232" s="53"/>
      <c r="K232" s="53"/>
      <c r="L232" s="57"/>
      <c r="M232" s="57"/>
      <c r="N232" s="57"/>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row>
    <row r="233" spans="1:43">
      <c r="A233" s="58"/>
      <c r="B233" s="57"/>
      <c r="C233" s="57"/>
      <c r="D233" s="64"/>
      <c r="E233" s="53"/>
      <c r="F233" s="53"/>
      <c r="G233" s="53"/>
      <c r="H233" s="53"/>
      <c r="I233" s="53"/>
      <c r="J233" s="53"/>
      <c r="K233" s="53"/>
      <c r="L233" s="57"/>
      <c r="M233" s="57"/>
      <c r="N233" s="57"/>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row>
    <row r="234" spans="1:43">
      <c r="A234" s="58"/>
      <c r="B234" s="57"/>
      <c r="C234" s="57"/>
      <c r="D234" s="64"/>
      <c r="E234" s="53"/>
      <c r="F234" s="53"/>
      <c r="G234" s="53"/>
      <c r="H234" s="53"/>
      <c r="I234" s="53"/>
      <c r="J234" s="53"/>
      <c r="K234" s="53"/>
      <c r="L234" s="57"/>
      <c r="M234" s="57"/>
      <c r="N234" s="57"/>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row>
  </sheetData>
  <mergeCells count="3">
    <mergeCell ref="C17:E17"/>
    <mergeCell ref="C16:E16"/>
    <mergeCell ref="B3:E3"/>
  </mergeCells>
  <phoneticPr fontId="142" type="noConversion"/>
  <hyperlinks>
    <hyperlink ref="C4" location="'Overview of Revisions'!A1" display="Overview of Revisions" xr:uid="{00000000-0004-0000-0000-000000000000}"/>
    <hyperlink ref="C5" location="'BICS Equity Hierarchy 2024'!A1" display="BICS Equity 2024 Hierarchy" xr:uid="{00000000-0004-0000-0000-000001000000}"/>
    <hyperlink ref="C7" location="'How To Download'!A1" display="How To Download" xr:uid="{00000000-0004-0000-0000-000002000000}"/>
    <hyperlink ref="C8" location="'Mapping for Equity'!A1" display="Mapping for Equity" xr:uid="{00000000-0004-0000-0000-000003000000}"/>
    <hyperlink ref="C9" location="'Mapping for Fixed Income'!A1" display="Mapping for Fixed Income" xr:uid="{00000000-0004-0000-0000-000004000000}"/>
    <hyperlink ref="C6" location="'BICS Fixed Income'!A1" display="BICS Fixed Income Hierarchy" xr:uid="{00000000-0004-0000-0000-000005000000}"/>
    <hyperlink ref="C10" location="'Comparison Template'!A1" display="Comparison Template" xr:uid="{00000000-0004-0000-0000-000006000000}"/>
  </hyperlinks>
  <pageMargins left="0.7" right="0.7" top="0.75" bottom="0.75" header="0.3" footer="0.3"/>
  <pageSetup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sheetPr>
  <dimension ref="A1:AS630"/>
  <sheetViews>
    <sheetView topLeftCell="A79" zoomScale="85" zoomScaleNormal="85" workbookViewId="0">
      <selection activeCell="G19" sqref="G19"/>
    </sheetView>
  </sheetViews>
  <sheetFormatPr defaultRowHeight="18"/>
  <cols>
    <col min="1" max="1" width="3.75" style="43" customWidth="1"/>
    <col min="2" max="2" width="25.125" style="46" customWidth="1"/>
    <col min="3" max="3" width="9.375" style="47" customWidth="1"/>
    <col min="4" max="4" width="43.75" style="47" customWidth="1"/>
    <col min="5" max="5" width="40.75" style="47" customWidth="1"/>
    <col min="6" max="6" width="22.25" style="44" bestFit="1" customWidth="1"/>
    <col min="7" max="7" width="40.75" style="44" customWidth="1"/>
    <col min="8" max="8" width="39.25" style="43" bestFit="1" customWidth="1"/>
    <col min="9" max="9" width="10.75" style="43" customWidth="1"/>
    <col min="10" max="10" width="30.75" style="43" customWidth="1"/>
    <col min="11" max="11" width="10.75" style="43" customWidth="1"/>
    <col min="12" max="12" width="47.125" style="43" customWidth="1"/>
    <col min="13" max="13" width="10.75" style="43" customWidth="1"/>
    <col min="14" max="14" width="40.75" style="45" customWidth="1"/>
    <col min="15" max="15" width="15.75" style="45" customWidth="1"/>
    <col min="16" max="16" width="40.75" style="45" customWidth="1"/>
    <col min="17" max="17" width="29.25" style="43" bestFit="1" customWidth="1"/>
    <col min="18" max="18" width="16.875" style="43" customWidth="1"/>
    <col min="19" max="33" width="9.125" style="43"/>
    <col min="34" max="255" width="9.125" style="44"/>
    <col min="256" max="256" width="3.75" style="44" customWidth="1"/>
    <col min="257" max="257" width="20.75" style="44" customWidth="1"/>
    <col min="258" max="258" width="42.75" style="44" customWidth="1"/>
    <col min="259" max="259" width="20.75" style="44" customWidth="1"/>
    <col min="260" max="260" width="42.75" style="44" customWidth="1"/>
    <col min="261" max="261" width="20.75" style="44" customWidth="1"/>
    <col min="262" max="262" width="42.75" style="44" customWidth="1"/>
    <col min="263" max="263" width="215" style="44" customWidth="1"/>
    <col min="264" max="511" width="9.125" style="44"/>
    <col min="512" max="512" width="3.75" style="44" customWidth="1"/>
    <col min="513" max="513" width="20.75" style="44" customWidth="1"/>
    <col min="514" max="514" width="42.75" style="44" customWidth="1"/>
    <col min="515" max="515" width="20.75" style="44" customWidth="1"/>
    <col min="516" max="516" width="42.75" style="44" customWidth="1"/>
    <col min="517" max="517" width="20.75" style="44" customWidth="1"/>
    <col min="518" max="518" width="42.75" style="44" customWidth="1"/>
    <col min="519" max="519" width="215" style="44" customWidth="1"/>
    <col min="520" max="767" width="9.125" style="44"/>
    <col min="768" max="768" width="3.75" style="44" customWidth="1"/>
    <col min="769" max="769" width="20.75" style="44" customWidth="1"/>
    <col min="770" max="770" width="42.75" style="44" customWidth="1"/>
    <col min="771" max="771" width="20.75" style="44" customWidth="1"/>
    <col min="772" max="772" width="42.75" style="44" customWidth="1"/>
    <col min="773" max="773" width="20.75" style="44" customWidth="1"/>
    <col min="774" max="774" width="42.75" style="44" customWidth="1"/>
    <col min="775" max="775" width="215" style="44" customWidth="1"/>
    <col min="776" max="1023" width="9.125" style="44"/>
    <col min="1024" max="1024" width="3.75" style="44" customWidth="1"/>
    <col min="1025" max="1025" width="20.75" style="44" customWidth="1"/>
    <col min="1026" max="1026" width="42.75" style="44" customWidth="1"/>
    <col min="1027" max="1027" width="20.75" style="44" customWidth="1"/>
    <col min="1028" max="1028" width="42.75" style="44" customWidth="1"/>
    <col min="1029" max="1029" width="20.75" style="44" customWidth="1"/>
    <col min="1030" max="1030" width="42.75" style="44" customWidth="1"/>
    <col min="1031" max="1031" width="215" style="44" customWidth="1"/>
    <col min="1032" max="1279" width="9.125" style="44"/>
    <col min="1280" max="1280" width="3.75" style="44" customWidth="1"/>
    <col min="1281" max="1281" width="20.75" style="44" customWidth="1"/>
    <col min="1282" max="1282" width="42.75" style="44" customWidth="1"/>
    <col min="1283" max="1283" width="20.75" style="44" customWidth="1"/>
    <col min="1284" max="1284" width="42.75" style="44" customWidth="1"/>
    <col min="1285" max="1285" width="20.75" style="44" customWidth="1"/>
    <col min="1286" max="1286" width="42.75" style="44" customWidth="1"/>
    <col min="1287" max="1287" width="215" style="44" customWidth="1"/>
    <col min="1288" max="1535" width="9.125" style="44"/>
    <col min="1536" max="1536" width="3.75" style="44" customWidth="1"/>
    <col min="1537" max="1537" width="20.75" style="44" customWidth="1"/>
    <col min="1538" max="1538" width="42.75" style="44" customWidth="1"/>
    <col min="1539" max="1539" width="20.75" style="44" customWidth="1"/>
    <col min="1540" max="1540" width="42.75" style="44" customWidth="1"/>
    <col min="1541" max="1541" width="20.75" style="44" customWidth="1"/>
    <col min="1542" max="1542" width="42.75" style="44" customWidth="1"/>
    <col min="1543" max="1543" width="215" style="44" customWidth="1"/>
    <col min="1544" max="1791" width="9.125" style="44"/>
    <col min="1792" max="1792" width="3.75" style="44" customWidth="1"/>
    <col min="1793" max="1793" width="20.75" style="44" customWidth="1"/>
    <col min="1794" max="1794" width="42.75" style="44" customWidth="1"/>
    <col min="1795" max="1795" width="20.75" style="44" customWidth="1"/>
    <col min="1796" max="1796" width="42.75" style="44" customWidth="1"/>
    <col min="1797" max="1797" width="20.75" style="44" customWidth="1"/>
    <col min="1798" max="1798" width="42.75" style="44" customWidth="1"/>
    <col min="1799" max="1799" width="215" style="44" customWidth="1"/>
    <col min="1800" max="2047" width="9.125" style="44"/>
    <col min="2048" max="2048" width="3.75" style="44" customWidth="1"/>
    <col min="2049" max="2049" width="20.75" style="44" customWidth="1"/>
    <col min="2050" max="2050" width="42.75" style="44" customWidth="1"/>
    <col min="2051" max="2051" width="20.75" style="44" customWidth="1"/>
    <col min="2052" max="2052" width="42.75" style="44" customWidth="1"/>
    <col min="2053" max="2053" width="20.75" style="44" customWidth="1"/>
    <col min="2054" max="2054" width="42.75" style="44" customWidth="1"/>
    <col min="2055" max="2055" width="215" style="44" customWidth="1"/>
    <col min="2056" max="2303" width="9.125" style="44"/>
    <col min="2304" max="2304" width="3.75" style="44" customWidth="1"/>
    <col min="2305" max="2305" width="20.75" style="44" customWidth="1"/>
    <col min="2306" max="2306" width="42.75" style="44" customWidth="1"/>
    <col min="2307" max="2307" width="20.75" style="44" customWidth="1"/>
    <col min="2308" max="2308" width="42.75" style="44" customWidth="1"/>
    <col min="2309" max="2309" width="20.75" style="44" customWidth="1"/>
    <col min="2310" max="2310" width="42.75" style="44" customWidth="1"/>
    <col min="2311" max="2311" width="215" style="44" customWidth="1"/>
    <col min="2312" max="2559" width="9.125" style="44"/>
    <col min="2560" max="2560" width="3.75" style="44" customWidth="1"/>
    <col min="2561" max="2561" width="20.75" style="44" customWidth="1"/>
    <col min="2562" max="2562" width="42.75" style="44" customWidth="1"/>
    <col min="2563" max="2563" width="20.75" style="44" customWidth="1"/>
    <col min="2564" max="2564" width="42.75" style="44" customWidth="1"/>
    <col min="2565" max="2565" width="20.75" style="44" customWidth="1"/>
    <col min="2566" max="2566" width="42.75" style="44" customWidth="1"/>
    <col min="2567" max="2567" width="215" style="44" customWidth="1"/>
    <col min="2568" max="2815" width="9.125" style="44"/>
    <col min="2816" max="2816" width="3.75" style="44" customWidth="1"/>
    <col min="2817" max="2817" width="20.75" style="44" customWidth="1"/>
    <col min="2818" max="2818" width="42.75" style="44" customWidth="1"/>
    <col min="2819" max="2819" width="20.75" style="44" customWidth="1"/>
    <col min="2820" max="2820" width="42.75" style="44" customWidth="1"/>
    <col min="2821" max="2821" width="20.75" style="44" customWidth="1"/>
    <col min="2822" max="2822" width="42.75" style="44" customWidth="1"/>
    <col min="2823" max="2823" width="215" style="44" customWidth="1"/>
    <col min="2824" max="3071" width="9.125" style="44"/>
    <col min="3072" max="3072" width="3.75" style="44" customWidth="1"/>
    <col min="3073" max="3073" width="20.75" style="44" customWidth="1"/>
    <col min="3074" max="3074" width="42.75" style="44" customWidth="1"/>
    <col min="3075" max="3075" width="20.75" style="44" customWidth="1"/>
    <col min="3076" max="3076" width="42.75" style="44" customWidth="1"/>
    <col min="3077" max="3077" width="20.75" style="44" customWidth="1"/>
    <col min="3078" max="3078" width="42.75" style="44" customWidth="1"/>
    <col min="3079" max="3079" width="215" style="44" customWidth="1"/>
    <col min="3080" max="3327" width="9.125" style="44"/>
    <col min="3328" max="3328" width="3.75" style="44" customWidth="1"/>
    <col min="3329" max="3329" width="20.75" style="44" customWidth="1"/>
    <col min="3330" max="3330" width="42.75" style="44" customWidth="1"/>
    <col min="3331" max="3331" width="20.75" style="44" customWidth="1"/>
    <col min="3332" max="3332" width="42.75" style="44" customWidth="1"/>
    <col min="3333" max="3333" width="20.75" style="44" customWidth="1"/>
    <col min="3334" max="3334" width="42.75" style="44" customWidth="1"/>
    <col min="3335" max="3335" width="215" style="44" customWidth="1"/>
    <col min="3336" max="3583" width="9.125" style="44"/>
    <col min="3584" max="3584" width="3.75" style="44" customWidth="1"/>
    <col min="3585" max="3585" width="20.75" style="44" customWidth="1"/>
    <col min="3586" max="3586" width="42.75" style="44" customWidth="1"/>
    <col min="3587" max="3587" width="20.75" style="44" customWidth="1"/>
    <col min="3588" max="3588" width="42.75" style="44" customWidth="1"/>
    <col min="3589" max="3589" width="20.75" style="44" customWidth="1"/>
    <col min="3590" max="3590" width="42.75" style="44" customWidth="1"/>
    <col min="3591" max="3591" width="215" style="44" customWidth="1"/>
    <col min="3592" max="3839" width="9.125" style="44"/>
    <col min="3840" max="3840" width="3.75" style="44" customWidth="1"/>
    <col min="3841" max="3841" width="20.75" style="44" customWidth="1"/>
    <col min="3842" max="3842" width="42.75" style="44" customWidth="1"/>
    <col min="3843" max="3843" width="20.75" style="44" customWidth="1"/>
    <col min="3844" max="3844" width="42.75" style="44" customWidth="1"/>
    <col min="3845" max="3845" width="20.75" style="44" customWidth="1"/>
    <col min="3846" max="3846" width="42.75" style="44" customWidth="1"/>
    <col min="3847" max="3847" width="215" style="44" customWidth="1"/>
    <col min="3848" max="4095" width="9.125" style="44"/>
    <col min="4096" max="4096" width="3.75" style="44" customWidth="1"/>
    <col min="4097" max="4097" width="20.75" style="44" customWidth="1"/>
    <col min="4098" max="4098" width="42.75" style="44" customWidth="1"/>
    <col min="4099" max="4099" width="20.75" style="44" customWidth="1"/>
    <col min="4100" max="4100" width="42.75" style="44" customWidth="1"/>
    <col min="4101" max="4101" width="20.75" style="44" customWidth="1"/>
    <col min="4102" max="4102" width="42.75" style="44" customWidth="1"/>
    <col min="4103" max="4103" width="215" style="44" customWidth="1"/>
    <col min="4104" max="4351" width="9.125" style="44"/>
    <col min="4352" max="4352" width="3.75" style="44" customWidth="1"/>
    <col min="4353" max="4353" width="20.75" style="44" customWidth="1"/>
    <col min="4354" max="4354" width="42.75" style="44" customWidth="1"/>
    <col min="4355" max="4355" width="20.75" style="44" customWidth="1"/>
    <col min="4356" max="4356" width="42.75" style="44" customWidth="1"/>
    <col min="4357" max="4357" width="20.75" style="44" customWidth="1"/>
    <col min="4358" max="4358" width="42.75" style="44" customWidth="1"/>
    <col min="4359" max="4359" width="215" style="44" customWidth="1"/>
    <col min="4360" max="4607" width="9.125" style="44"/>
    <col min="4608" max="4608" width="3.75" style="44" customWidth="1"/>
    <col min="4609" max="4609" width="20.75" style="44" customWidth="1"/>
    <col min="4610" max="4610" width="42.75" style="44" customWidth="1"/>
    <col min="4611" max="4611" width="20.75" style="44" customWidth="1"/>
    <col min="4612" max="4612" width="42.75" style="44" customWidth="1"/>
    <col min="4613" max="4613" width="20.75" style="44" customWidth="1"/>
    <col min="4614" max="4614" width="42.75" style="44" customWidth="1"/>
    <col min="4615" max="4615" width="215" style="44" customWidth="1"/>
    <col min="4616" max="4863" width="9.125" style="44"/>
    <col min="4864" max="4864" width="3.75" style="44" customWidth="1"/>
    <col min="4865" max="4865" width="20.75" style="44" customWidth="1"/>
    <col min="4866" max="4866" width="42.75" style="44" customWidth="1"/>
    <col min="4867" max="4867" width="20.75" style="44" customWidth="1"/>
    <col min="4868" max="4868" width="42.75" style="44" customWidth="1"/>
    <col min="4869" max="4869" width="20.75" style="44" customWidth="1"/>
    <col min="4870" max="4870" width="42.75" style="44" customWidth="1"/>
    <col min="4871" max="4871" width="215" style="44" customWidth="1"/>
    <col min="4872" max="5119" width="9.125" style="44"/>
    <col min="5120" max="5120" width="3.75" style="44" customWidth="1"/>
    <col min="5121" max="5121" width="20.75" style="44" customWidth="1"/>
    <col min="5122" max="5122" width="42.75" style="44" customWidth="1"/>
    <col min="5123" max="5123" width="20.75" style="44" customWidth="1"/>
    <col min="5124" max="5124" width="42.75" style="44" customWidth="1"/>
    <col min="5125" max="5125" width="20.75" style="44" customWidth="1"/>
    <col min="5126" max="5126" width="42.75" style="44" customWidth="1"/>
    <col min="5127" max="5127" width="215" style="44" customWidth="1"/>
    <col min="5128" max="5375" width="9.125" style="44"/>
    <col min="5376" max="5376" width="3.75" style="44" customWidth="1"/>
    <col min="5377" max="5377" width="20.75" style="44" customWidth="1"/>
    <col min="5378" max="5378" width="42.75" style="44" customWidth="1"/>
    <col min="5379" max="5379" width="20.75" style="44" customWidth="1"/>
    <col min="5380" max="5380" width="42.75" style="44" customWidth="1"/>
    <col min="5381" max="5381" width="20.75" style="44" customWidth="1"/>
    <col min="5382" max="5382" width="42.75" style="44" customWidth="1"/>
    <col min="5383" max="5383" width="215" style="44" customWidth="1"/>
    <col min="5384" max="5631" width="9.125" style="44"/>
    <col min="5632" max="5632" width="3.75" style="44" customWidth="1"/>
    <col min="5633" max="5633" width="20.75" style="44" customWidth="1"/>
    <col min="5634" max="5634" width="42.75" style="44" customWidth="1"/>
    <col min="5635" max="5635" width="20.75" style="44" customWidth="1"/>
    <col min="5636" max="5636" width="42.75" style="44" customWidth="1"/>
    <col min="5637" max="5637" width="20.75" style="44" customWidth="1"/>
    <col min="5638" max="5638" width="42.75" style="44" customWidth="1"/>
    <col min="5639" max="5639" width="215" style="44" customWidth="1"/>
    <col min="5640" max="5887" width="9.125" style="44"/>
    <col min="5888" max="5888" width="3.75" style="44" customWidth="1"/>
    <col min="5889" max="5889" width="20.75" style="44" customWidth="1"/>
    <col min="5890" max="5890" width="42.75" style="44" customWidth="1"/>
    <col min="5891" max="5891" width="20.75" style="44" customWidth="1"/>
    <col min="5892" max="5892" width="42.75" style="44" customWidth="1"/>
    <col min="5893" max="5893" width="20.75" style="44" customWidth="1"/>
    <col min="5894" max="5894" width="42.75" style="44" customWidth="1"/>
    <col min="5895" max="5895" width="215" style="44" customWidth="1"/>
    <col min="5896" max="6143" width="9.125" style="44"/>
    <col min="6144" max="6144" width="3.75" style="44" customWidth="1"/>
    <col min="6145" max="6145" width="20.75" style="44" customWidth="1"/>
    <col min="6146" max="6146" width="42.75" style="44" customWidth="1"/>
    <col min="6147" max="6147" width="20.75" style="44" customWidth="1"/>
    <col min="6148" max="6148" width="42.75" style="44" customWidth="1"/>
    <col min="6149" max="6149" width="20.75" style="44" customWidth="1"/>
    <col min="6150" max="6150" width="42.75" style="44" customWidth="1"/>
    <col min="6151" max="6151" width="215" style="44" customWidth="1"/>
    <col min="6152" max="6399" width="9.125" style="44"/>
    <col min="6400" max="6400" width="3.75" style="44" customWidth="1"/>
    <col min="6401" max="6401" width="20.75" style="44" customWidth="1"/>
    <col min="6402" max="6402" width="42.75" style="44" customWidth="1"/>
    <col min="6403" max="6403" width="20.75" style="44" customWidth="1"/>
    <col min="6404" max="6404" width="42.75" style="44" customWidth="1"/>
    <col min="6405" max="6405" width="20.75" style="44" customWidth="1"/>
    <col min="6406" max="6406" width="42.75" style="44" customWidth="1"/>
    <col min="6407" max="6407" width="215" style="44" customWidth="1"/>
    <col min="6408" max="6655" width="9.125" style="44"/>
    <col min="6656" max="6656" width="3.75" style="44" customWidth="1"/>
    <col min="6657" max="6657" width="20.75" style="44" customWidth="1"/>
    <col min="6658" max="6658" width="42.75" style="44" customWidth="1"/>
    <col min="6659" max="6659" width="20.75" style="44" customWidth="1"/>
    <col min="6660" max="6660" width="42.75" style="44" customWidth="1"/>
    <col min="6661" max="6661" width="20.75" style="44" customWidth="1"/>
    <col min="6662" max="6662" width="42.75" style="44" customWidth="1"/>
    <col min="6663" max="6663" width="215" style="44" customWidth="1"/>
    <col min="6664" max="6911" width="9.125" style="44"/>
    <col min="6912" max="6912" width="3.75" style="44" customWidth="1"/>
    <col min="6913" max="6913" width="20.75" style="44" customWidth="1"/>
    <col min="6914" max="6914" width="42.75" style="44" customWidth="1"/>
    <col min="6915" max="6915" width="20.75" style="44" customWidth="1"/>
    <col min="6916" max="6916" width="42.75" style="44" customWidth="1"/>
    <col min="6917" max="6917" width="20.75" style="44" customWidth="1"/>
    <col min="6918" max="6918" width="42.75" style="44" customWidth="1"/>
    <col min="6919" max="6919" width="215" style="44" customWidth="1"/>
    <col min="6920" max="7167" width="9.125" style="44"/>
    <col min="7168" max="7168" width="3.75" style="44" customWidth="1"/>
    <col min="7169" max="7169" width="20.75" style="44" customWidth="1"/>
    <col min="7170" max="7170" width="42.75" style="44" customWidth="1"/>
    <col min="7171" max="7171" width="20.75" style="44" customWidth="1"/>
    <col min="7172" max="7172" width="42.75" style="44" customWidth="1"/>
    <col min="7173" max="7173" width="20.75" style="44" customWidth="1"/>
    <col min="7174" max="7174" width="42.75" style="44" customWidth="1"/>
    <col min="7175" max="7175" width="215" style="44" customWidth="1"/>
    <col min="7176" max="7423" width="9.125" style="44"/>
    <col min="7424" max="7424" width="3.75" style="44" customWidth="1"/>
    <col min="7425" max="7425" width="20.75" style="44" customWidth="1"/>
    <col min="7426" max="7426" width="42.75" style="44" customWidth="1"/>
    <col min="7427" max="7427" width="20.75" style="44" customWidth="1"/>
    <col min="7428" max="7428" width="42.75" style="44" customWidth="1"/>
    <col min="7429" max="7429" width="20.75" style="44" customWidth="1"/>
    <col min="7430" max="7430" width="42.75" style="44" customWidth="1"/>
    <col min="7431" max="7431" width="215" style="44" customWidth="1"/>
    <col min="7432" max="7679" width="9.125" style="44"/>
    <col min="7680" max="7680" width="3.75" style="44" customWidth="1"/>
    <col min="7681" max="7681" width="20.75" style="44" customWidth="1"/>
    <col min="7682" max="7682" width="42.75" style="44" customWidth="1"/>
    <col min="7683" max="7683" width="20.75" style="44" customWidth="1"/>
    <col min="7684" max="7684" width="42.75" style="44" customWidth="1"/>
    <col min="7685" max="7685" width="20.75" style="44" customWidth="1"/>
    <col min="7686" max="7686" width="42.75" style="44" customWidth="1"/>
    <col min="7687" max="7687" width="215" style="44" customWidth="1"/>
    <col min="7688" max="7935" width="9.125" style="44"/>
    <col min="7936" max="7936" width="3.75" style="44" customWidth="1"/>
    <col min="7937" max="7937" width="20.75" style="44" customWidth="1"/>
    <col min="7938" max="7938" width="42.75" style="44" customWidth="1"/>
    <col min="7939" max="7939" width="20.75" style="44" customWidth="1"/>
    <col min="7940" max="7940" width="42.75" style="44" customWidth="1"/>
    <col min="7941" max="7941" width="20.75" style="44" customWidth="1"/>
    <col min="7942" max="7942" width="42.75" style="44" customWidth="1"/>
    <col min="7943" max="7943" width="215" style="44" customWidth="1"/>
    <col min="7944" max="8191" width="9.125" style="44"/>
    <col min="8192" max="8192" width="3.75" style="44" customWidth="1"/>
    <col min="8193" max="8193" width="20.75" style="44" customWidth="1"/>
    <col min="8194" max="8194" width="42.75" style="44" customWidth="1"/>
    <col min="8195" max="8195" width="20.75" style="44" customWidth="1"/>
    <col min="8196" max="8196" width="42.75" style="44" customWidth="1"/>
    <col min="8197" max="8197" width="20.75" style="44" customWidth="1"/>
    <col min="8198" max="8198" width="42.75" style="44" customWidth="1"/>
    <col min="8199" max="8199" width="215" style="44" customWidth="1"/>
    <col min="8200" max="8447" width="9.125" style="44"/>
    <col min="8448" max="8448" width="3.75" style="44" customWidth="1"/>
    <col min="8449" max="8449" width="20.75" style="44" customWidth="1"/>
    <col min="8450" max="8450" width="42.75" style="44" customWidth="1"/>
    <col min="8451" max="8451" width="20.75" style="44" customWidth="1"/>
    <col min="8452" max="8452" width="42.75" style="44" customWidth="1"/>
    <col min="8453" max="8453" width="20.75" style="44" customWidth="1"/>
    <col min="8454" max="8454" width="42.75" style="44" customWidth="1"/>
    <col min="8455" max="8455" width="215" style="44" customWidth="1"/>
    <col min="8456" max="8703" width="9.125" style="44"/>
    <col min="8704" max="8704" width="3.75" style="44" customWidth="1"/>
    <col min="8705" max="8705" width="20.75" style="44" customWidth="1"/>
    <col min="8706" max="8706" width="42.75" style="44" customWidth="1"/>
    <col min="8707" max="8707" width="20.75" style="44" customWidth="1"/>
    <col min="8708" max="8708" width="42.75" style="44" customWidth="1"/>
    <col min="8709" max="8709" width="20.75" style="44" customWidth="1"/>
    <col min="8710" max="8710" width="42.75" style="44" customWidth="1"/>
    <col min="8711" max="8711" width="215" style="44" customWidth="1"/>
    <col min="8712" max="8959" width="9.125" style="44"/>
    <col min="8960" max="8960" width="3.75" style="44" customWidth="1"/>
    <col min="8961" max="8961" width="20.75" style="44" customWidth="1"/>
    <col min="8962" max="8962" width="42.75" style="44" customWidth="1"/>
    <col min="8963" max="8963" width="20.75" style="44" customWidth="1"/>
    <col min="8964" max="8964" width="42.75" style="44" customWidth="1"/>
    <col min="8965" max="8965" width="20.75" style="44" customWidth="1"/>
    <col min="8966" max="8966" width="42.75" style="44" customWidth="1"/>
    <col min="8967" max="8967" width="215" style="44" customWidth="1"/>
    <col min="8968" max="9215" width="9.125" style="44"/>
    <col min="9216" max="9216" width="3.75" style="44" customWidth="1"/>
    <col min="9217" max="9217" width="20.75" style="44" customWidth="1"/>
    <col min="9218" max="9218" width="42.75" style="44" customWidth="1"/>
    <col min="9219" max="9219" width="20.75" style="44" customWidth="1"/>
    <col min="9220" max="9220" width="42.75" style="44" customWidth="1"/>
    <col min="9221" max="9221" width="20.75" style="44" customWidth="1"/>
    <col min="9222" max="9222" width="42.75" style="44" customWidth="1"/>
    <col min="9223" max="9223" width="215" style="44" customWidth="1"/>
    <col min="9224" max="9471" width="9.125" style="44"/>
    <col min="9472" max="9472" width="3.75" style="44" customWidth="1"/>
    <col min="9473" max="9473" width="20.75" style="44" customWidth="1"/>
    <col min="9474" max="9474" width="42.75" style="44" customWidth="1"/>
    <col min="9475" max="9475" width="20.75" style="44" customWidth="1"/>
    <col min="9476" max="9476" width="42.75" style="44" customWidth="1"/>
    <col min="9477" max="9477" width="20.75" style="44" customWidth="1"/>
    <col min="9478" max="9478" width="42.75" style="44" customWidth="1"/>
    <col min="9479" max="9479" width="215" style="44" customWidth="1"/>
    <col min="9480" max="9727" width="9.125" style="44"/>
    <col min="9728" max="9728" width="3.75" style="44" customWidth="1"/>
    <col min="9729" max="9729" width="20.75" style="44" customWidth="1"/>
    <col min="9730" max="9730" width="42.75" style="44" customWidth="1"/>
    <col min="9731" max="9731" width="20.75" style="44" customWidth="1"/>
    <col min="9732" max="9732" width="42.75" style="44" customWidth="1"/>
    <col min="9733" max="9733" width="20.75" style="44" customWidth="1"/>
    <col min="9734" max="9734" width="42.75" style="44" customWidth="1"/>
    <col min="9735" max="9735" width="215" style="44" customWidth="1"/>
    <col min="9736" max="9983" width="9.125" style="44"/>
    <col min="9984" max="9984" width="3.75" style="44" customWidth="1"/>
    <col min="9985" max="9985" width="20.75" style="44" customWidth="1"/>
    <col min="9986" max="9986" width="42.75" style="44" customWidth="1"/>
    <col min="9987" max="9987" width="20.75" style="44" customWidth="1"/>
    <col min="9988" max="9988" width="42.75" style="44" customWidth="1"/>
    <col min="9989" max="9989" width="20.75" style="44" customWidth="1"/>
    <col min="9990" max="9990" width="42.75" style="44" customWidth="1"/>
    <col min="9991" max="9991" width="215" style="44" customWidth="1"/>
    <col min="9992" max="10239" width="9.125" style="44"/>
    <col min="10240" max="10240" width="3.75" style="44" customWidth="1"/>
    <col min="10241" max="10241" width="20.75" style="44" customWidth="1"/>
    <col min="10242" max="10242" width="42.75" style="44" customWidth="1"/>
    <col min="10243" max="10243" width="20.75" style="44" customWidth="1"/>
    <col min="10244" max="10244" width="42.75" style="44" customWidth="1"/>
    <col min="10245" max="10245" width="20.75" style="44" customWidth="1"/>
    <col min="10246" max="10246" width="42.75" style="44" customWidth="1"/>
    <col min="10247" max="10247" width="215" style="44" customWidth="1"/>
    <col min="10248" max="10495" width="9.125" style="44"/>
    <col min="10496" max="10496" width="3.75" style="44" customWidth="1"/>
    <col min="10497" max="10497" width="20.75" style="44" customWidth="1"/>
    <col min="10498" max="10498" width="42.75" style="44" customWidth="1"/>
    <col min="10499" max="10499" width="20.75" style="44" customWidth="1"/>
    <col min="10500" max="10500" width="42.75" style="44" customWidth="1"/>
    <col min="10501" max="10501" width="20.75" style="44" customWidth="1"/>
    <col min="10502" max="10502" width="42.75" style="44" customWidth="1"/>
    <col min="10503" max="10503" width="215" style="44" customWidth="1"/>
    <col min="10504" max="10751" width="9.125" style="44"/>
    <col min="10752" max="10752" width="3.75" style="44" customWidth="1"/>
    <col min="10753" max="10753" width="20.75" style="44" customWidth="1"/>
    <col min="10754" max="10754" width="42.75" style="44" customWidth="1"/>
    <col min="10755" max="10755" width="20.75" style="44" customWidth="1"/>
    <col min="10756" max="10756" width="42.75" style="44" customWidth="1"/>
    <col min="10757" max="10757" width="20.75" style="44" customWidth="1"/>
    <col min="10758" max="10758" width="42.75" style="44" customWidth="1"/>
    <col min="10759" max="10759" width="215" style="44" customWidth="1"/>
    <col min="10760" max="11007" width="9.125" style="44"/>
    <col min="11008" max="11008" width="3.75" style="44" customWidth="1"/>
    <col min="11009" max="11009" width="20.75" style="44" customWidth="1"/>
    <col min="11010" max="11010" width="42.75" style="44" customWidth="1"/>
    <col min="11011" max="11011" width="20.75" style="44" customWidth="1"/>
    <col min="11012" max="11012" width="42.75" style="44" customWidth="1"/>
    <col min="11013" max="11013" width="20.75" style="44" customWidth="1"/>
    <col min="11014" max="11014" width="42.75" style="44" customWidth="1"/>
    <col min="11015" max="11015" width="215" style="44" customWidth="1"/>
    <col min="11016" max="11263" width="9.125" style="44"/>
    <col min="11264" max="11264" width="3.75" style="44" customWidth="1"/>
    <col min="11265" max="11265" width="20.75" style="44" customWidth="1"/>
    <col min="11266" max="11266" width="42.75" style="44" customWidth="1"/>
    <col min="11267" max="11267" width="20.75" style="44" customWidth="1"/>
    <col min="11268" max="11268" width="42.75" style="44" customWidth="1"/>
    <col min="11269" max="11269" width="20.75" style="44" customWidth="1"/>
    <col min="11270" max="11270" width="42.75" style="44" customWidth="1"/>
    <col min="11271" max="11271" width="215" style="44" customWidth="1"/>
    <col min="11272" max="11519" width="9.125" style="44"/>
    <col min="11520" max="11520" width="3.75" style="44" customWidth="1"/>
    <col min="11521" max="11521" width="20.75" style="44" customWidth="1"/>
    <col min="11522" max="11522" width="42.75" style="44" customWidth="1"/>
    <col min="11523" max="11523" width="20.75" style="44" customWidth="1"/>
    <col min="11524" max="11524" width="42.75" style="44" customWidth="1"/>
    <col min="11525" max="11525" width="20.75" style="44" customWidth="1"/>
    <col min="11526" max="11526" width="42.75" style="44" customWidth="1"/>
    <col min="11527" max="11527" width="215" style="44" customWidth="1"/>
    <col min="11528" max="11775" width="9.125" style="44"/>
    <col min="11776" max="11776" width="3.75" style="44" customWidth="1"/>
    <col min="11777" max="11777" width="20.75" style="44" customWidth="1"/>
    <col min="11778" max="11778" width="42.75" style="44" customWidth="1"/>
    <col min="11779" max="11779" width="20.75" style="44" customWidth="1"/>
    <col min="11780" max="11780" width="42.75" style="44" customWidth="1"/>
    <col min="11781" max="11781" width="20.75" style="44" customWidth="1"/>
    <col min="11782" max="11782" width="42.75" style="44" customWidth="1"/>
    <col min="11783" max="11783" width="215" style="44" customWidth="1"/>
    <col min="11784" max="12031" width="9.125" style="44"/>
    <col min="12032" max="12032" width="3.75" style="44" customWidth="1"/>
    <col min="12033" max="12033" width="20.75" style="44" customWidth="1"/>
    <col min="12034" max="12034" width="42.75" style="44" customWidth="1"/>
    <col min="12035" max="12035" width="20.75" style="44" customWidth="1"/>
    <col min="12036" max="12036" width="42.75" style="44" customWidth="1"/>
    <col min="12037" max="12037" width="20.75" style="44" customWidth="1"/>
    <col min="12038" max="12038" width="42.75" style="44" customWidth="1"/>
    <col min="12039" max="12039" width="215" style="44" customWidth="1"/>
    <col min="12040" max="12287" width="9.125" style="44"/>
    <col min="12288" max="12288" width="3.75" style="44" customWidth="1"/>
    <col min="12289" max="12289" width="20.75" style="44" customWidth="1"/>
    <col min="12290" max="12290" width="42.75" style="44" customWidth="1"/>
    <col min="12291" max="12291" width="20.75" style="44" customWidth="1"/>
    <col min="12292" max="12292" width="42.75" style="44" customWidth="1"/>
    <col min="12293" max="12293" width="20.75" style="44" customWidth="1"/>
    <col min="12294" max="12294" width="42.75" style="44" customWidth="1"/>
    <col min="12295" max="12295" width="215" style="44" customWidth="1"/>
    <col min="12296" max="12543" width="9.125" style="44"/>
    <col min="12544" max="12544" width="3.75" style="44" customWidth="1"/>
    <col min="12545" max="12545" width="20.75" style="44" customWidth="1"/>
    <col min="12546" max="12546" width="42.75" style="44" customWidth="1"/>
    <col min="12547" max="12547" width="20.75" style="44" customWidth="1"/>
    <col min="12548" max="12548" width="42.75" style="44" customWidth="1"/>
    <col min="12549" max="12549" width="20.75" style="44" customWidth="1"/>
    <col min="12550" max="12550" width="42.75" style="44" customWidth="1"/>
    <col min="12551" max="12551" width="215" style="44" customWidth="1"/>
    <col min="12552" max="12799" width="9.125" style="44"/>
    <col min="12800" max="12800" width="3.75" style="44" customWidth="1"/>
    <col min="12801" max="12801" width="20.75" style="44" customWidth="1"/>
    <col min="12802" max="12802" width="42.75" style="44" customWidth="1"/>
    <col min="12803" max="12803" width="20.75" style="44" customWidth="1"/>
    <col min="12804" max="12804" width="42.75" style="44" customWidth="1"/>
    <col min="12805" max="12805" width="20.75" style="44" customWidth="1"/>
    <col min="12806" max="12806" width="42.75" style="44" customWidth="1"/>
    <col min="12807" max="12807" width="215" style="44" customWidth="1"/>
    <col min="12808" max="13055" width="9.125" style="44"/>
    <col min="13056" max="13056" width="3.75" style="44" customWidth="1"/>
    <col min="13057" max="13057" width="20.75" style="44" customWidth="1"/>
    <col min="13058" max="13058" width="42.75" style="44" customWidth="1"/>
    <col min="13059" max="13059" width="20.75" style="44" customWidth="1"/>
    <col min="13060" max="13060" width="42.75" style="44" customWidth="1"/>
    <col min="13061" max="13061" width="20.75" style="44" customWidth="1"/>
    <col min="13062" max="13062" width="42.75" style="44" customWidth="1"/>
    <col min="13063" max="13063" width="215" style="44" customWidth="1"/>
    <col min="13064" max="13311" width="9.125" style="44"/>
    <col min="13312" max="13312" width="3.75" style="44" customWidth="1"/>
    <col min="13313" max="13313" width="20.75" style="44" customWidth="1"/>
    <col min="13314" max="13314" width="42.75" style="44" customWidth="1"/>
    <col min="13315" max="13315" width="20.75" style="44" customWidth="1"/>
    <col min="13316" max="13316" width="42.75" style="44" customWidth="1"/>
    <col min="13317" max="13317" width="20.75" style="44" customWidth="1"/>
    <col min="13318" max="13318" width="42.75" style="44" customWidth="1"/>
    <col min="13319" max="13319" width="215" style="44" customWidth="1"/>
    <col min="13320" max="13567" width="9.125" style="44"/>
    <col min="13568" max="13568" width="3.75" style="44" customWidth="1"/>
    <col min="13569" max="13569" width="20.75" style="44" customWidth="1"/>
    <col min="13570" max="13570" width="42.75" style="44" customWidth="1"/>
    <col min="13571" max="13571" width="20.75" style="44" customWidth="1"/>
    <col min="13572" max="13572" width="42.75" style="44" customWidth="1"/>
    <col min="13573" max="13573" width="20.75" style="44" customWidth="1"/>
    <col min="13574" max="13574" width="42.75" style="44" customWidth="1"/>
    <col min="13575" max="13575" width="215" style="44" customWidth="1"/>
    <col min="13576" max="13823" width="9.125" style="44"/>
    <col min="13824" max="13824" width="3.75" style="44" customWidth="1"/>
    <col min="13825" max="13825" width="20.75" style="44" customWidth="1"/>
    <col min="13826" max="13826" width="42.75" style="44" customWidth="1"/>
    <col min="13827" max="13827" width="20.75" style="44" customWidth="1"/>
    <col min="13828" max="13828" width="42.75" style="44" customWidth="1"/>
    <col min="13829" max="13829" width="20.75" style="44" customWidth="1"/>
    <col min="13830" max="13830" width="42.75" style="44" customWidth="1"/>
    <col min="13831" max="13831" width="215" style="44" customWidth="1"/>
    <col min="13832" max="14079" width="9.125" style="44"/>
    <col min="14080" max="14080" width="3.75" style="44" customWidth="1"/>
    <col min="14081" max="14081" width="20.75" style="44" customWidth="1"/>
    <col min="14082" max="14082" width="42.75" style="44" customWidth="1"/>
    <col min="14083" max="14083" width="20.75" style="44" customWidth="1"/>
    <col min="14084" max="14084" width="42.75" style="44" customWidth="1"/>
    <col min="14085" max="14085" width="20.75" style="44" customWidth="1"/>
    <col min="14086" max="14086" width="42.75" style="44" customWidth="1"/>
    <col min="14087" max="14087" width="215" style="44" customWidth="1"/>
    <col min="14088" max="14335" width="9.125" style="44"/>
    <col min="14336" max="14336" width="3.75" style="44" customWidth="1"/>
    <col min="14337" max="14337" width="20.75" style="44" customWidth="1"/>
    <col min="14338" max="14338" width="42.75" style="44" customWidth="1"/>
    <col min="14339" max="14339" width="20.75" style="44" customWidth="1"/>
    <col min="14340" max="14340" width="42.75" style="44" customWidth="1"/>
    <col min="14341" max="14341" width="20.75" style="44" customWidth="1"/>
    <col min="14342" max="14342" width="42.75" style="44" customWidth="1"/>
    <col min="14343" max="14343" width="215" style="44" customWidth="1"/>
    <col min="14344" max="14591" width="9.125" style="44"/>
    <col min="14592" max="14592" width="3.75" style="44" customWidth="1"/>
    <col min="14593" max="14593" width="20.75" style="44" customWidth="1"/>
    <col min="14594" max="14594" width="42.75" style="44" customWidth="1"/>
    <col min="14595" max="14595" width="20.75" style="44" customWidth="1"/>
    <col min="14596" max="14596" width="42.75" style="44" customWidth="1"/>
    <col min="14597" max="14597" width="20.75" style="44" customWidth="1"/>
    <col min="14598" max="14598" width="42.75" style="44" customWidth="1"/>
    <col min="14599" max="14599" width="215" style="44" customWidth="1"/>
    <col min="14600" max="14847" width="9.125" style="44"/>
    <col min="14848" max="14848" width="3.75" style="44" customWidth="1"/>
    <col min="14849" max="14849" width="20.75" style="44" customWidth="1"/>
    <col min="14850" max="14850" width="42.75" style="44" customWidth="1"/>
    <col min="14851" max="14851" width="20.75" style="44" customWidth="1"/>
    <col min="14852" max="14852" width="42.75" style="44" customWidth="1"/>
    <col min="14853" max="14853" width="20.75" style="44" customWidth="1"/>
    <col min="14854" max="14854" width="42.75" style="44" customWidth="1"/>
    <col min="14855" max="14855" width="215" style="44" customWidth="1"/>
    <col min="14856" max="15103" width="9.125" style="44"/>
    <col min="15104" max="15104" width="3.75" style="44" customWidth="1"/>
    <col min="15105" max="15105" width="20.75" style="44" customWidth="1"/>
    <col min="15106" max="15106" width="42.75" style="44" customWidth="1"/>
    <col min="15107" max="15107" width="20.75" style="44" customWidth="1"/>
    <col min="15108" max="15108" width="42.75" style="44" customWidth="1"/>
    <col min="15109" max="15109" width="20.75" style="44" customWidth="1"/>
    <col min="15110" max="15110" width="42.75" style="44" customWidth="1"/>
    <col min="15111" max="15111" width="215" style="44" customWidth="1"/>
    <col min="15112" max="15359" width="9.125" style="44"/>
    <col min="15360" max="15360" width="3.75" style="44" customWidth="1"/>
    <col min="15361" max="15361" width="20.75" style="44" customWidth="1"/>
    <col min="15362" max="15362" width="42.75" style="44" customWidth="1"/>
    <col min="15363" max="15363" width="20.75" style="44" customWidth="1"/>
    <col min="15364" max="15364" width="42.75" style="44" customWidth="1"/>
    <col min="15365" max="15365" width="20.75" style="44" customWidth="1"/>
    <col min="15366" max="15366" width="42.75" style="44" customWidth="1"/>
    <col min="15367" max="15367" width="215" style="44" customWidth="1"/>
    <col min="15368" max="15615" width="9.125" style="44"/>
    <col min="15616" max="15616" width="3.75" style="44" customWidth="1"/>
    <col min="15617" max="15617" width="20.75" style="44" customWidth="1"/>
    <col min="15618" max="15618" width="42.75" style="44" customWidth="1"/>
    <col min="15619" max="15619" width="20.75" style="44" customWidth="1"/>
    <col min="15620" max="15620" width="42.75" style="44" customWidth="1"/>
    <col min="15621" max="15621" width="20.75" style="44" customWidth="1"/>
    <col min="15622" max="15622" width="42.75" style="44" customWidth="1"/>
    <col min="15623" max="15623" width="215" style="44" customWidth="1"/>
    <col min="15624" max="15871" width="9.125" style="44"/>
    <col min="15872" max="15872" width="3.75" style="44" customWidth="1"/>
    <col min="15873" max="15873" width="20.75" style="44" customWidth="1"/>
    <col min="15874" max="15874" width="42.75" style="44" customWidth="1"/>
    <col min="15875" max="15875" width="20.75" style="44" customWidth="1"/>
    <col min="15876" max="15876" width="42.75" style="44" customWidth="1"/>
    <col min="15877" max="15877" width="20.75" style="44" customWidth="1"/>
    <col min="15878" max="15878" width="42.75" style="44" customWidth="1"/>
    <col min="15879" max="15879" width="215" style="44" customWidth="1"/>
    <col min="15880" max="16127" width="9.125" style="44"/>
    <col min="16128" max="16128" width="3.75" style="44" customWidth="1"/>
    <col min="16129" max="16129" width="20.75" style="44" customWidth="1"/>
    <col min="16130" max="16130" width="42.75" style="44" customWidth="1"/>
    <col min="16131" max="16131" width="20.75" style="44" customWidth="1"/>
    <col min="16132" max="16132" width="42.75" style="44" customWidth="1"/>
    <col min="16133" max="16133" width="20.75" style="44" customWidth="1"/>
    <col min="16134" max="16134" width="42.75" style="44" customWidth="1"/>
    <col min="16135" max="16135" width="215" style="44" customWidth="1"/>
    <col min="16136" max="16384" width="9.125" style="44"/>
  </cols>
  <sheetData>
    <row r="1" spans="1:45" s="43" customFormat="1" ht="30" customHeight="1">
      <c r="A1" s="53"/>
      <c r="B1" s="55"/>
      <c r="C1" s="56"/>
      <c r="D1" s="56"/>
      <c r="E1" s="56"/>
      <c r="F1" s="56"/>
      <c r="G1" s="56"/>
      <c r="H1" s="53"/>
      <c r="I1" s="53"/>
      <c r="J1" s="53"/>
      <c r="K1" s="53"/>
      <c r="L1" s="53"/>
      <c r="M1" s="53"/>
      <c r="N1" s="57"/>
      <c r="O1" s="67" t="s">
        <v>3643</v>
      </c>
      <c r="P1" s="57"/>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row>
    <row r="2" spans="1:45" s="43" customFormat="1" ht="42" customHeight="1">
      <c r="A2" s="53"/>
      <c r="B2" s="58"/>
      <c r="C2" s="57"/>
      <c r="D2" s="57"/>
      <c r="E2" s="57"/>
      <c r="F2" s="53"/>
      <c r="G2" s="53"/>
      <c r="H2" s="53"/>
      <c r="I2" s="53"/>
      <c r="J2" s="53"/>
      <c r="K2" s="53"/>
      <c r="L2" s="53"/>
      <c r="M2" s="53"/>
      <c r="N2" s="57"/>
      <c r="O2" s="57"/>
      <c r="P2" s="57"/>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row>
    <row r="3" spans="1:45" s="43" customFormat="1" ht="20.25">
      <c r="A3" s="53"/>
      <c r="B3" s="85" t="s">
        <v>23882</v>
      </c>
      <c r="C3" s="57"/>
      <c r="D3" s="57"/>
      <c r="E3" s="57"/>
      <c r="F3" s="53"/>
      <c r="G3" s="53"/>
      <c r="H3" s="53"/>
      <c r="I3" s="53"/>
      <c r="J3" s="53"/>
      <c r="K3" s="53"/>
      <c r="L3" s="53"/>
      <c r="M3" s="53"/>
      <c r="N3" s="57"/>
      <c r="O3" s="57"/>
      <c r="P3" s="57"/>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row>
    <row r="4" spans="1:45" s="43" customFormat="1" ht="25.5">
      <c r="A4" s="53"/>
      <c r="B4" s="229"/>
      <c r="C4" s="229"/>
      <c r="D4" s="57"/>
      <c r="F4" s="53"/>
      <c r="G4" s="53"/>
      <c r="H4" s="53"/>
      <c r="I4" s="53"/>
      <c r="J4" s="53"/>
      <c r="K4" s="57"/>
      <c r="L4" s="57"/>
      <c r="M4" s="57"/>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row>
    <row r="5" spans="1:45" s="43" customFormat="1" ht="25.5">
      <c r="A5" s="53"/>
      <c r="B5" s="229"/>
      <c r="C5" s="229"/>
      <c r="D5" s="229"/>
      <c r="E5" s="229"/>
      <c r="F5" s="53"/>
      <c r="G5" s="53"/>
      <c r="H5" s="53"/>
      <c r="I5" s="53"/>
      <c r="J5" s="53"/>
      <c r="K5" s="57"/>
      <c r="L5" s="57"/>
      <c r="M5" s="57"/>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row>
    <row r="6" spans="1:45">
      <c r="A6" s="53"/>
      <c r="B6" s="193" t="s">
        <v>23883</v>
      </c>
      <c r="C6" s="54"/>
      <c r="D6" s="54"/>
      <c r="E6" s="54"/>
      <c r="F6" s="53"/>
      <c r="G6" s="53"/>
      <c r="H6" s="53"/>
      <c r="I6" s="53"/>
      <c r="J6" s="53"/>
      <c r="K6" s="53"/>
      <c r="L6" s="53"/>
      <c r="M6" s="53"/>
      <c r="N6" s="53"/>
      <c r="O6" s="53"/>
      <c r="P6" s="53"/>
      <c r="Q6" s="53"/>
      <c r="R6" s="53"/>
      <c r="S6" s="53"/>
      <c r="T6" s="53"/>
      <c r="U6" s="53"/>
      <c r="V6" s="53"/>
      <c r="W6" s="53"/>
      <c r="X6" s="53"/>
      <c r="Y6" s="53"/>
      <c r="Z6" s="53"/>
      <c r="AA6" s="53"/>
      <c r="AB6" s="53"/>
      <c r="AC6" s="53"/>
      <c r="AD6" s="53"/>
      <c r="AE6" s="44"/>
      <c r="AF6" s="44"/>
      <c r="AG6" s="44"/>
    </row>
    <row r="7" spans="1:45">
      <c r="A7" s="53"/>
      <c r="B7" s="194" t="s">
        <v>2722</v>
      </c>
      <c r="C7" s="195" t="s">
        <v>0</v>
      </c>
      <c r="D7" s="195" t="s">
        <v>1642</v>
      </c>
      <c r="E7" s="195" t="s">
        <v>22521</v>
      </c>
      <c r="F7" s="194" t="s">
        <v>22522</v>
      </c>
      <c r="G7" s="195" t="s">
        <v>22523</v>
      </c>
      <c r="H7" s="53"/>
      <c r="I7" s="53"/>
      <c r="J7" s="53"/>
      <c r="K7" s="53"/>
      <c r="L7" s="53"/>
      <c r="M7" s="53"/>
      <c r="N7" s="53"/>
      <c r="O7" s="53"/>
      <c r="P7" s="53"/>
      <c r="Q7" s="53"/>
      <c r="R7" s="53"/>
      <c r="S7" s="53"/>
      <c r="T7" s="53"/>
      <c r="U7" s="53"/>
      <c r="V7" s="53"/>
      <c r="W7" s="53"/>
      <c r="X7" s="53"/>
      <c r="Y7" s="53"/>
      <c r="Z7" s="53"/>
      <c r="AA7" s="53"/>
      <c r="AB7" s="53"/>
      <c r="AC7" s="53"/>
      <c r="AD7" s="53"/>
      <c r="AE7" s="53"/>
      <c r="AF7" s="44"/>
      <c r="AG7" s="44"/>
    </row>
    <row r="8" spans="1:45">
      <c r="A8" s="53"/>
      <c r="B8" s="197">
        <v>1411111311</v>
      </c>
      <c r="C8" s="204">
        <v>5</v>
      </c>
      <c r="D8" s="196" t="s">
        <v>1574</v>
      </c>
      <c r="E8" s="205" t="s">
        <v>838</v>
      </c>
      <c r="F8" s="197">
        <v>1911111210</v>
      </c>
      <c r="G8" s="206" t="s">
        <v>303</v>
      </c>
      <c r="H8" s="53"/>
      <c r="I8" s="53"/>
      <c r="J8" s="53"/>
      <c r="K8" s="53"/>
      <c r="L8" s="53"/>
      <c r="M8" s="53"/>
      <c r="N8" s="53"/>
      <c r="O8" s="53"/>
      <c r="P8" s="53"/>
      <c r="Q8" s="53"/>
      <c r="R8" s="53"/>
      <c r="S8" s="53"/>
      <c r="T8" s="53"/>
      <c r="U8" s="53"/>
      <c r="V8" s="53"/>
      <c r="W8" s="53"/>
      <c r="X8" s="53"/>
      <c r="Y8" s="53"/>
      <c r="Z8" s="53"/>
      <c r="AA8" s="53"/>
      <c r="AB8" s="53"/>
      <c r="AC8" s="53"/>
      <c r="AD8" s="53"/>
      <c r="AE8" s="53"/>
      <c r="AF8" s="44"/>
      <c r="AG8" s="44"/>
    </row>
    <row r="9" spans="1:45">
      <c r="A9" s="53"/>
      <c r="B9" s="197">
        <v>1411111312</v>
      </c>
      <c r="C9" s="204">
        <v>5</v>
      </c>
      <c r="D9" s="196" t="s">
        <v>27</v>
      </c>
      <c r="E9" s="205" t="s">
        <v>838</v>
      </c>
      <c r="F9" s="197">
        <v>1911111110</v>
      </c>
      <c r="G9" s="206" t="s">
        <v>303</v>
      </c>
      <c r="H9" s="53"/>
      <c r="I9" s="53"/>
      <c r="J9" s="53"/>
      <c r="K9" s="53"/>
      <c r="L9" s="53"/>
      <c r="M9" s="53"/>
      <c r="N9" s="53"/>
      <c r="O9" s="53"/>
      <c r="P9" s="53"/>
      <c r="Q9" s="53"/>
      <c r="R9" s="53"/>
      <c r="S9" s="53"/>
      <c r="T9" s="53"/>
      <c r="U9" s="53"/>
      <c r="V9" s="53"/>
      <c r="W9" s="53"/>
      <c r="X9" s="53"/>
      <c r="Y9" s="53"/>
      <c r="Z9" s="53"/>
      <c r="AA9" s="53"/>
      <c r="AB9" s="53"/>
      <c r="AC9" s="53"/>
      <c r="AD9" s="53"/>
      <c r="AE9" s="53"/>
      <c r="AF9" s="44"/>
      <c r="AG9" s="44"/>
    </row>
    <row r="10" spans="1:45">
      <c r="A10" s="53"/>
      <c r="B10" s="197">
        <v>141111131210</v>
      </c>
      <c r="C10" s="204">
        <v>6</v>
      </c>
      <c r="D10" s="196" t="s">
        <v>1564</v>
      </c>
      <c r="E10" s="205" t="s">
        <v>838</v>
      </c>
      <c r="F10" s="197">
        <v>191111111010</v>
      </c>
      <c r="G10" s="206" t="s">
        <v>303</v>
      </c>
      <c r="H10" s="53"/>
      <c r="I10" s="53"/>
      <c r="J10" s="53"/>
      <c r="K10" s="53"/>
      <c r="L10" s="53"/>
      <c r="M10" s="53"/>
      <c r="N10" s="53"/>
      <c r="O10" s="53"/>
      <c r="P10" s="53"/>
      <c r="Q10" s="53"/>
      <c r="R10" s="53"/>
      <c r="S10" s="53"/>
      <c r="T10" s="53"/>
      <c r="U10" s="53"/>
      <c r="V10" s="53"/>
      <c r="W10" s="53"/>
      <c r="X10" s="53"/>
      <c r="Y10" s="53"/>
      <c r="Z10" s="53"/>
      <c r="AA10" s="53"/>
      <c r="AB10" s="53"/>
      <c r="AC10" s="53"/>
      <c r="AD10" s="53"/>
      <c r="AE10" s="53"/>
      <c r="AF10" s="44"/>
      <c r="AG10" s="44"/>
    </row>
    <row r="11" spans="1:45">
      <c r="A11" s="53"/>
      <c r="B11" s="197">
        <v>141111131211</v>
      </c>
      <c r="C11" s="204">
        <v>6</v>
      </c>
      <c r="D11" s="196" t="s">
        <v>1565</v>
      </c>
      <c r="E11" s="205" t="s">
        <v>838</v>
      </c>
      <c r="F11" s="197">
        <v>191111111011</v>
      </c>
      <c r="G11" s="206" t="s">
        <v>303</v>
      </c>
      <c r="H11" s="53"/>
      <c r="I11" s="53"/>
      <c r="J11" s="53"/>
      <c r="K11" s="53"/>
      <c r="L11" s="53"/>
      <c r="M11" s="53"/>
      <c r="N11" s="53"/>
      <c r="O11" s="53"/>
      <c r="P11" s="53"/>
      <c r="Q11" s="53"/>
      <c r="R11" s="53"/>
      <c r="S11" s="53"/>
      <c r="T11" s="53"/>
      <c r="U11" s="53"/>
      <c r="V11" s="53"/>
      <c r="W11" s="53"/>
      <c r="X11" s="53"/>
      <c r="Y11" s="53"/>
      <c r="Z11" s="53"/>
      <c r="AA11" s="53"/>
      <c r="AB11" s="53"/>
      <c r="AC11" s="53"/>
      <c r="AD11" s="53"/>
      <c r="AE11" s="53"/>
      <c r="AF11" s="44"/>
      <c r="AG11" s="44"/>
    </row>
    <row r="12" spans="1:45" ht="20.25">
      <c r="A12" s="53"/>
      <c r="B12" s="85"/>
      <c r="C12" s="57"/>
      <c r="D12" s="57"/>
      <c r="E12" s="57"/>
      <c r="F12" s="53"/>
      <c r="G12" s="53"/>
      <c r="H12" s="53"/>
      <c r="I12" s="53"/>
      <c r="J12" s="53"/>
      <c r="K12" s="53"/>
      <c r="L12" s="53"/>
      <c r="M12" s="53"/>
      <c r="N12" s="57"/>
      <c r="O12" s="57"/>
      <c r="P12" s="57"/>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row>
    <row r="13" spans="1:45">
      <c r="A13" s="53"/>
      <c r="B13" s="193" t="s">
        <v>23884</v>
      </c>
      <c r="C13" s="54"/>
      <c r="D13" s="54"/>
      <c r="E13" s="57"/>
      <c r="F13" s="53"/>
      <c r="G13" s="53"/>
      <c r="H13" s="53"/>
      <c r="I13" s="53"/>
      <c r="J13" s="53"/>
      <c r="K13" s="53"/>
      <c r="L13" s="53"/>
      <c r="M13" s="53"/>
      <c r="N13" s="57"/>
      <c r="O13" s="57"/>
      <c r="P13" s="57"/>
      <c r="Q13" s="53"/>
      <c r="R13" s="53"/>
      <c r="S13" s="53"/>
      <c r="T13" s="53"/>
      <c r="U13" s="53"/>
      <c r="V13" s="53"/>
      <c r="W13" s="53"/>
      <c r="X13" s="53"/>
      <c r="Y13" s="53"/>
      <c r="Z13" s="53"/>
      <c r="AA13" s="53"/>
      <c r="AB13" s="53"/>
      <c r="AC13" s="53"/>
      <c r="AD13" s="53"/>
      <c r="AE13" s="53"/>
      <c r="AF13" s="53"/>
      <c r="AG13" s="53"/>
      <c r="AH13" s="53"/>
      <c r="AI13" s="53"/>
      <c r="AJ13" s="53"/>
      <c r="AK13" s="53"/>
      <c r="AL13" s="53"/>
      <c r="AM13" s="53"/>
      <c r="AN13" s="53"/>
      <c r="AO13" s="53"/>
      <c r="AP13" s="53"/>
      <c r="AQ13" s="53"/>
      <c r="AR13" s="53"/>
      <c r="AS13" s="53"/>
    </row>
    <row r="14" spans="1:45">
      <c r="A14" s="53"/>
      <c r="B14" s="194" t="s">
        <v>2722</v>
      </c>
      <c r="C14" s="195" t="s">
        <v>0</v>
      </c>
      <c r="D14" s="195" t="s">
        <v>1642</v>
      </c>
      <c r="E14" s="195" t="s">
        <v>22521</v>
      </c>
      <c r="F14" s="53"/>
      <c r="G14" s="53"/>
      <c r="H14" s="53"/>
      <c r="I14" s="53"/>
      <c r="J14" s="53"/>
      <c r="K14" s="53"/>
      <c r="L14" s="53"/>
      <c r="M14" s="53"/>
      <c r="N14" s="57"/>
      <c r="O14" s="57"/>
      <c r="P14" s="57"/>
      <c r="Q14" s="53"/>
      <c r="R14" s="53"/>
      <c r="S14" s="53"/>
      <c r="T14" s="53"/>
      <c r="U14" s="53"/>
      <c r="V14" s="53"/>
      <c r="W14" s="53"/>
      <c r="X14" s="53"/>
      <c r="Y14" s="53"/>
      <c r="Z14" s="53"/>
      <c r="AA14" s="53"/>
      <c r="AB14" s="53"/>
      <c r="AC14" s="53"/>
      <c r="AD14" s="53"/>
      <c r="AE14" s="53"/>
      <c r="AF14" s="53"/>
      <c r="AG14" s="53"/>
      <c r="AH14" s="53"/>
      <c r="AI14" s="53"/>
      <c r="AJ14" s="53"/>
      <c r="AK14" s="53"/>
      <c r="AL14" s="53"/>
      <c r="AM14" s="53"/>
      <c r="AN14" s="53"/>
      <c r="AO14" s="53"/>
      <c r="AP14" s="53"/>
      <c r="AQ14" s="53"/>
      <c r="AR14" s="53"/>
      <c r="AS14" s="53"/>
    </row>
    <row r="15" spans="1:45">
      <c r="A15" s="53"/>
      <c r="B15" s="197">
        <v>171113101310</v>
      </c>
      <c r="C15" s="204">
        <v>6</v>
      </c>
      <c r="D15" s="206" t="s">
        <v>1304</v>
      </c>
      <c r="E15" s="205" t="s">
        <v>1062</v>
      </c>
      <c r="F15" s="53"/>
      <c r="G15" s="53"/>
      <c r="H15" s="53"/>
      <c r="I15" s="53"/>
      <c r="J15" s="53"/>
      <c r="K15" s="53"/>
      <c r="L15" s="53"/>
      <c r="M15" s="53"/>
      <c r="N15" s="57"/>
      <c r="O15" s="57"/>
      <c r="P15" s="57"/>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3"/>
      <c r="AS15" s="53"/>
    </row>
    <row r="16" spans="1:45">
      <c r="A16" s="53"/>
      <c r="B16" s="197">
        <v>171113101311</v>
      </c>
      <c r="C16" s="204">
        <v>6</v>
      </c>
      <c r="D16" s="206" t="s">
        <v>1305</v>
      </c>
      <c r="E16" s="205" t="s">
        <v>1062</v>
      </c>
      <c r="F16" s="53"/>
      <c r="G16" s="53"/>
      <c r="H16" s="53"/>
      <c r="I16" s="53"/>
      <c r="J16" s="53"/>
      <c r="K16" s="53"/>
      <c r="L16" s="53"/>
      <c r="M16" s="53"/>
      <c r="N16" s="57"/>
      <c r="O16" s="57"/>
      <c r="P16" s="57"/>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3"/>
      <c r="AS16" s="53"/>
    </row>
    <row r="17" spans="1:45">
      <c r="A17" s="53"/>
      <c r="B17" s="197">
        <v>19111111</v>
      </c>
      <c r="C17" s="204">
        <v>4</v>
      </c>
      <c r="D17" s="206" t="s">
        <v>1563</v>
      </c>
      <c r="E17" s="205" t="s">
        <v>303</v>
      </c>
      <c r="F17" s="53"/>
      <c r="G17" s="53"/>
      <c r="H17" s="53"/>
      <c r="I17" s="53"/>
      <c r="J17" s="53"/>
      <c r="K17" s="53"/>
      <c r="L17" s="53"/>
      <c r="M17" s="53"/>
      <c r="N17" s="57"/>
      <c r="O17" s="57"/>
      <c r="P17" s="57"/>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3"/>
      <c r="AS17" s="53"/>
    </row>
    <row r="18" spans="1:45">
      <c r="A18" s="53"/>
      <c r="B18" s="197">
        <v>1911111111</v>
      </c>
      <c r="C18" s="204">
        <v>5</v>
      </c>
      <c r="D18" s="206" t="s">
        <v>1566</v>
      </c>
      <c r="E18" s="205" t="s">
        <v>303</v>
      </c>
      <c r="F18" s="53"/>
      <c r="G18" s="53"/>
      <c r="H18" s="53"/>
      <c r="I18" s="53"/>
      <c r="J18" s="53"/>
      <c r="K18" s="53"/>
      <c r="L18" s="53"/>
      <c r="M18" s="53"/>
      <c r="N18" s="57"/>
      <c r="O18" s="57"/>
      <c r="P18" s="57"/>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row>
    <row r="19" spans="1:45">
      <c r="A19" s="53"/>
      <c r="B19" s="197">
        <v>191111111110</v>
      </c>
      <c r="C19" s="204">
        <v>6</v>
      </c>
      <c r="D19" s="206" t="s">
        <v>1567</v>
      </c>
      <c r="E19" s="205" t="s">
        <v>303</v>
      </c>
      <c r="F19" s="53"/>
      <c r="G19" s="53"/>
      <c r="H19" s="53"/>
      <c r="I19" s="53"/>
      <c r="J19" s="53"/>
      <c r="K19" s="53"/>
      <c r="L19" s="53"/>
      <c r="M19" s="53"/>
      <c r="N19" s="57"/>
      <c r="O19" s="57"/>
      <c r="P19" s="57"/>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row>
    <row r="20" spans="1:45">
      <c r="A20" s="53"/>
      <c r="B20" s="197">
        <v>191111111111</v>
      </c>
      <c r="C20" s="204">
        <v>6</v>
      </c>
      <c r="D20" s="206" t="s">
        <v>1568</v>
      </c>
      <c r="E20" s="205" t="s">
        <v>303</v>
      </c>
      <c r="F20" s="53"/>
      <c r="G20" s="53"/>
      <c r="H20" s="53"/>
      <c r="I20" s="53"/>
      <c r="J20" s="53"/>
      <c r="K20" s="53"/>
      <c r="L20" s="53"/>
      <c r="M20" s="53"/>
      <c r="N20" s="57"/>
      <c r="O20" s="57"/>
      <c r="P20" s="57"/>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3"/>
      <c r="AS20" s="53"/>
    </row>
    <row r="21" spans="1:45">
      <c r="A21" s="53"/>
      <c r="B21" s="197">
        <v>191111111112</v>
      </c>
      <c r="C21" s="204">
        <v>6</v>
      </c>
      <c r="D21" s="206" t="s">
        <v>1569</v>
      </c>
      <c r="E21" s="205" t="s">
        <v>303</v>
      </c>
      <c r="F21" s="53"/>
      <c r="G21" s="53"/>
      <c r="H21" s="53"/>
      <c r="I21" s="53"/>
      <c r="J21" s="53"/>
      <c r="K21" s="53"/>
      <c r="L21" s="53"/>
      <c r="M21" s="53"/>
      <c r="N21" s="57"/>
      <c r="O21" s="57"/>
      <c r="P21" s="57"/>
      <c r="Q21" s="53"/>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53"/>
      <c r="AQ21" s="53"/>
      <c r="AR21" s="53"/>
      <c r="AS21" s="53"/>
    </row>
    <row r="22" spans="1:45">
      <c r="A22" s="53"/>
      <c r="B22" s="197">
        <v>191111111113</v>
      </c>
      <c r="C22" s="204">
        <v>6</v>
      </c>
      <c r="D22" s="206" t="s">
        <v>1570</v>
      </c>
      <c r="E22" s="205" t="s">
        <v>303</v>
      </c>
      <c r="F22" s="53"/>
      <c r="G22" s="53"/>
      <c r="H22" s="53"/>
      <c r="I22" s="53"/>
      <c r="J22" s="53"/>
      <c r="K22" s="53"/>
      <c r="L22" s="53"/>
      <c r="M22" s="53"/>
      <c r="N22" s="57"/>
      <c r="O22" s="57"/>
      <c r="P22" s="57"/>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3"/>
      <c r="AS22" s="53"/>
    </row>
    <row r="23" spans="1:45">
      <c r="A23" s="53"/>
      <c r="B23" s="197">
        <v>191111111114</v>
      </c>
      <c r="C23" s="204">
        <v>6</v>
      </c>
      <c r="D23" s="206" t="s">
        <v>1571</v>
      </c>
      <c r="E23" s="205" t="s">
        <v>303</v>
      </c>
      <c r="F23" s="53"/>
      <c r="G23" s="53"/>
      <c r="H23" s="53"/>
      <c r="I23" s="53"/>
      <c r="J23" s="53"/>
      <c r="K23" s="53"/>
      <c r="L23" s="53"/>
      <c r="M23" s="53"/>
      <c r="N23" s="57"/>
      <c r="O23" s="57"/>
      <c r="P23" s="57"/>
      <c r="Q23" s="53"/>
      <c r="R23" s="53"/>
      <c r="S23" s="53"/>
      <c r="T23" s="53"/>
      <c r="U23" s="53"/>
      <c r="V23" s="53"/>
      <c r="W23" s="53"/>
      <c r="X23" s="53"/>
      <c r="Y23" s="53"/>
      <c r="Z23" s="53"/>
      <c r="AA23" s="53"/>
      <c r="AB23" s="53"/>
      <c r="AC23" s="53"/>
      <c r="AD23" s="53"/>
      <c r="AE23" s="53"/>
      <c r="AF23" s="53"/>
      <c r="AG23" s="53"/>
      <c r="AH23" s="53"/>
      <c r="AI23" s="53"/>
      <c r="AJ23" s="53"/>
      <c r="AK23" s="53"/>
      <c r="AL23" s="53"/>
      <c r="AM23" s="53"/>
      <c r="AN23" s="53"/>
      <c r="AO23" s="53"/>
      <c r="AP23" s="53"/>
      <c r="AQ23" s="53"/>
      <c r="AR23" s="53"/>
      <c r="AS23" s="53"/>
    </row>
    <row r="24" spans="1:45">
      <c r="A24" s="53"/>
      <c r="B24" s="197">
        <v>19111112</v>
      </c>
      <c r="C24" s="204">
        <v>4</v>
      </c>
      <c r="D24" s="206" t="s">
        <v>1572</v>
      </c>
      <c r="E24" s="205" t="s">
        <v>303</v>
      </c>
      <c r="F24" s="53"/>
      <c r="G24" s="53"/>
      <c r="H24" s="53"/>
      <c r="I24" s="53"/>
      <c r="J24" s="53"/>
      <c r="K24" s="53"/>
      <c r="L24" s="53"/>
      <c r="M24" s="53"/>
      <c r="N24" s="57"/>
      <c r="O24" s="57"/>
      <c r="P24" s="57"/>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3"/>
      <c r="AS24" s="53"/>
    </row>
    <row r="25" spans="1:45">
      <c r="A25" s="53"/>
      <c r="B25" s="197">
        <v>1911111211</v>
      </c>
      <c r="C25" s="204">
        <v>5</v>
      </c>
      <c r="D25" s="207" t="s">
        <v>1573</v>
      </c>
      <c r="E25" s="208" t="s">
        <v>303</v>
      </c>
      <c r="F25" s="53"/>
      <c r="G25" s="53"/>
      <c r="H25" s="53"/>
      <c r="I25" s="53"/>
      <c r="J25" s="53"/>
      <c r="K25" s="53"/>
      <c r="L25" s="53"/>
      <c r="M25" s="53"/>
      <c r="N25" s="57"/>
      <c r="O25" s="57"/>
      <c r="P25" s="57"/>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row>
    <row r="26" spans="1:45" ht="20.25">
      <c r="A26" s="53"/>
      <c r="B26" s="85"/>
      <c r="C26" s="57"/>
      <c r="D26" s="57"/>
      <c r="E26" s="57"/>
      <c r="F26" s="53"/>
      <c r="G26" s="53"/>
      <c r="H26" s="53"/>
      <c r="I26" s="53"/>
      <c r="J26" s="53"/>
      <c r="K26" s="53"/>
      <c r="L26" s="53"/>
      <c r="M26" s="53"/>
      <c r="N26" s="57"/>
      <c r="O26" s="57"/>
      <c r="P26" s="57"/>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3"/>
      <c r="AS26" s="53"/>
    </row>
    <row r="27" spans="1:45">
      <c r="A27" s="53"/>
      <c r="B27" s="193" t="s">
        <v>23873</v>
      </c>
      <c r="C27" s="54"/>
      <c r="D27" s="54"/>
      <c r="E27" s="54"/>
      <c r="F27" s="53"/>
      <c r="G27" s="53"/>
      <c r="H27" s="53"/>
      <c r="I27" s="53"/>
      <c r="J27" s="53"/>
      <c r="K27" s="53"/>
      <c r="L27" s="53"/>
      <c r="M27" s="53"/>
      <c r="N27" s="53"/>
      <c r="O27" s="53"/>
      <c r="P27" s="53"/>
      <c r="Q27" s="53"/>
      <c r="R27" s="53"/>
      <c r="S27" s="53"/>
      <c r="T27" s="53"/>
      <c r="U27" s="53"/>
      <c r="V27" s="53"/>
      <c r="W27" s="53"/>
      <c r="X27" s="53"/>
      <c r="Y27" s="53"/>
      <c r="Z27" s="53"/>
      <c r="AA27" s="53"/>
      <c r="AB27" s="53"/>
      <c r="AC27" s="53"/>
      <c r="AD27" s="53"/>
      <c r="AE27" s="44"/>
      <c r="AF27" s="44"/>
      <c r="AG27" s="44"/>
    </row>
    <row r="28" spans="1:45">
      <c r="A28" s="53"/>
      <c r="B28" s="194" t="s">
        <v>2722</v>
      </c>
      <c r="C28" s="195" t="s">
        <v>0</v>
      </c>
      <c r="D28" s="195" t="s">
        <v>1642</v>
      </c>
      <c r="E28" s="195" t="s">
        <v>22521</v>
      </c>
      <c r="F28" s="53"/>
      <c r="G28" s="53"/>
      <c r="H28" s="53"/>
      <c r="I28" s="53"/>
      <c r="J28" s="53"/>
      <c r="K28" s="53"/>
      <c r="L28" s="53"/>
      <c r="M28" s="53"/>
      <c r="N28" s="53"/>
      <c r="O28" s="53"/>
      <c r="P28" s="53"/>
      <c r="Q28" s="53"/>
      <c r="R28" s="53"/>
      <c r="S28" s="53"/>
      <c r="T28" s="53"/>
      <c r="U28" s="53"/>
      <c r="V28" s="53"/>
      <c r="W28" s="53"/>
      <c r="X28" s="53"/>
      <c r="Y28" s="53"/>
      <c r="Z28" s="53"/>
      <c r="AA28" s="53"/>
      <c r="AB28" s="53"/>
      <c r="AC28" s="53"/>
      <c r="AD28" s="53"/>
      <c r="AE28" s="44"/>
      <c r="AF28" s="44"/>
      <c r="AG28" s="44"/>
    </row>
    <row r="29" spans="1:45">
      <c r="A29" s="53"/>
      <c r="B29" s="197">
        <v>111011101010</v>
      </c>
      <c r="C29" s="204">
        <v>6</v>
      </c>
      <c r="D29" s="206" t="s">
        <v>22524</v>
      </c>
      <c r="E29" s="205" t="s">
        <v>417</v>
      </c>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44"/>
      <c r="AF29" s="44"/>
      <c r="AG29" s="44"/>
    </row>
    <row r="30" spans="1:45">
      <c r="A30" s="53"/>
      <c r="B30" s="197">
        <v>111011101011</v>
      </c>
      <c r="C30" s="204">
        <v>6</v>
      </c>
      <c r="D30" s="206" t="s">
        <v>22525</v>
      </c>
      <c r="E30" s="205" t="s">
        <v>417</v>
      </c>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44"/>
      <c r="AF30" s="44"/>
      <c r="AG30" s="44"/>
    </row>
    <row r="31" spans="1:45">
      <c r="A31" s="53"/>
      <c r="B31" s="197">
        <v>111011101110</v>
      </c>
      <c r="C31" s="204">
        <v>6</v>
      </c>
      <c r="D31" s="206" t="s">
        <v>21660</v>
      </c>
      <c r="E31" s="205" t="s">
        <v>417</v>
      </c>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44"/>
      <c r="AF31" s="44"/>
      <c r="AG31" s="44"/>
    </row>
    <row r="32" spans="1:45">
      <c r="A32" s="53"/>
      <c r="B32" s="197">
        <v>111011101111</v>
      </c>
      <c r="C32" s="204">
        <v>6</v>
      </c>
      <c r="D32" s="206" t="s">
        <v>21661</v>
      </c>
      <c r="E32" s="205" t="s">
        <v>417</v>
      </c>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44"/>
      <c r="AF32" s="44"/>
      <c r="AG32" s="44"/>
    </row>
    <row r="33" spans="1:33">
      <c r="A33" s="53"/>
      <c r="B33" s="197">
        <v>111011101210</v>
      </c>
      <c r="C33" s="204">
        <v>6</v>
      </c>
      <c r="D33" s="206" t="s">
        <v>21662</v>
      </c>
      <c r="E33" s="205" t="s">
        <v>417</v>
      </c>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44"/>
      <c r="AF33" s="44"/>
      <c r="AG33" s="44"/>
    </row>
    <row r="34" spans="1:33">
      <c r="A34" s="53"/>
      <c r="B34" s="197">
        <v>111011101211</v>
      </c>
      <c r="C34" s="204">
        <v>6</v>
      </c>
      <c r="D34" s="206" t="s">
        <v>21663</v>
      </c>
      <c r="E34" s="208" t="s">
        <v>417</v>
      </c>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44"/>
      <c r="AF34" s="44"/>
      <c r="AG34" s="44"/>
    </row>
    <row r="35" spans="1:33">
      <c r="A35" s="53"/>
      <c r="B35" s="197">
        <v>11121110131010</v>
      </c>
      <c r="C35" s="204">
        <v>7</v>
      </c>
      <c r="D35" s="206" t="s">
        <v>21664</v>
      </c>
      <c r="E35" s="208" t="s">
        <v>417</v>
      </c>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44"/>
      <c r="AF35" s="44"/>
      <c r="AG35" s="44"/>
    </row>
    <row r="36" spans="1:33">
      <c r="A36" s="53"/>
      <c r="B36" s="197">
        <v>11121110131011</v>
      </c>
      <c r="C36" s="204">
        <v>7</v>
      </c>
      <c r="D36" s="206" t="s">
        <v>21665</v>
      </c>
      <c r="E36" s="208" t="s">
        <v>417</v>
      </c>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44"/>
      <c r="AF36" s="44"/>
      <c r="AG36" s="44"/>
    </row>
    <row r="37" spans="1:33">
      <c r="A37" s="53"/>
      <c r="B37" s="197">
        <v>11121110131110</v>
      </c>
      <c r="C37" s="204">
        <v>7</v>
      </c>
      <c r="D37" s="206" t="s">
        <v>21666</v>
      </c>
      <c r="E37" s="208" t="s">
        <v>417</v>
      </c>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44"/>
      <c r="AF37" s="44"/>
      <c r="AG37" s="44"/>
    </row>
    <row r="38" spans="1:33">
      <c r="A38" s="53"/>
      <c r="B38" s="197">
        <v>11121110131111</v>
      </c>
      <c r="C38" s="204">
        <v>7</v>
      </c>
      <c r="D38" s="206" t="s">
        <v>21667</v>
      </c>
      <c r="E38" s="208" t="s">
        <v>417</v>
      </c>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44"/>
      <c r="AF38" s="44"/>
      <c r="AG38" s="44"/>
    </row>
    <row r="39" spans="1:33">
      <c r="A39" s="53"/>
      <c r="B39" s="197">
        <v>14111110111110</v>
      </c>
      <c r="C39" s="204">
        <v>7</v>
      </c>
      <c r="D39" s="206" t="s">
        <v>21668</v>
      </c>
      <c r="E39" s="208" t="s">
        <v>838</v>
      </c>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44"/>
      <c r="AF39" s="44"/>
      <c r="AG39" s="44"/>
    </row>
    <row r="40" spans="1:33">
      <c r="A40" s="53"/>
      <c r="B40" s="197">
        <v>14111110111111</v>
      </c>
      <c r="C40" s="204">
        <v>7</v>
      </c>
      <c r="D40" s="206" t="s">
        <v>21669</v>
      </c>
      <c r="E40" s="208" t="s">
        <v>838</v>
      </c>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44"/>
      <c r="AF40" s="44"/>
      <c r="AG40" s="44"/>
    </row>
    <row r="41" spans="1:33">
      <c r="A41" s="53"/>
      <c r="B41" s="197">
        <v>14111110111210</v>
      </c>
      <c r="C41" s="204">
        <v>7</v>
      </c>
      <c r="D41" s="206" t="s">
        <v>21670</v>
      </c>
      <c r="E41" s="208" t="s">
        <v>838</v>
      </c>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44"/>
      <c r="AF41" s="44"/>
      <c r="AG41" s="44"/>
    </row>
    <row r="42" spans="1:33">
      <c r="A42" s="53"/>
      <c r="B42" s="197">
        <v>14111110111211</v>
      </c>
      <c r="C42" s="204">
        <v>7</v>
      </c>
      <c r="D42" s="206" t="s">
        <v>21671</v>
      </c>
      <c r="E42" s="208" t="s">
        <v>838</v>
      </c>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44"/>
      <c r="AF42" s="44"/>
      <c r="AG42" s="44"/>
    </row>
    <row r="43" spans="1:33">
      <c r="A43" s="53"/>
      <c r="B43" s="197">
        <v>141111111010</v>
      </c>
      <c r="C43" s="204">
        <v>6</v>
      </c>
      <c r="D43" s="206" t="s">
        <v>21673</v>
      </c>
      <c r="E43" s="208" t="s">
        <v>838</v>
      </c>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44"/>
      <c r="AF43" s="44"/>
      <c r="AG43" s="44"/>
    </row>
    <row r="44" spans="1:33">
      <c r="A44" s="53"/>
      <c r="B44" s="197">
        <v>141111111011</v>
      </c>
      <c r="C44" s="204">
        <v>6</v>
      </c>
      <c r="D44" s="206" t="s">
        <v>21674</v>
      </c>
      <c r="E44" s="208" t="s">
        <v>838</v>
      </c>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44"/>
      <c r="AF44" s="44"/>
      <c r="AG44" s="44"/>
    </row>
    <row r="45" spans="1:33">
      <c r="A45" s="53"/>
      <c r="B45" s="197">
        <v>171014101010</v>
      </c>
      <c r="C45" s="204">
        <v>6</v>
      </c>
      <c r="D45" s="206" t="s">
        <v>21675</v>
      </c>
      <c r="E45" s="208" t="s">
        <v>1062</v>
      </c>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44"/>
      <c r="AF45" s="44"/>
      <c r="AG45" s="44"/>
    </row>
    <row r="46" spans="1:33">
      <c r="A46" s="53"/>
      <c r="B46" s="197">
        <v>171014101011</v>
      </c>
      <c r="C46" s="204">
        <v>6</v>
      </c>
      <c r="D46" s="206" t="s">
        <v>21676</v>
      </c>
      <c r="E46" s="208" t="s">
        <v>1062</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44"/>
      <c r="AF46" s="44"/>
      <c r="AG46" s="44"/>
    </row>
    <row r="47" spans="1:33">
      <c r="A47" s="53"/>
      <c r="B47" s="197">
        <v>17111010121010</v>
      </c>
      <c r="C47" s="204">
        <v>7</v>
      </c>
      <c r="D47" s="206" t="s">
        <v>21678</v>
      </c>
      <c r="E47" s="208" t="s">
        <v>1062</v>
      </c>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44"/>
      <c r="AF47" s="44"/>
      <c r="AG47" s="44"/>
    </row>
    <row r="48" spans="1:33">
      <c r="A48" s="53"/>
      <c r="B48" s="197">
        <v>17111010121011</v>
      </c>
      <c r="C48" s="204">
        <v>7</v>
      </c>
      <c r="D48" s="206" t="s">
        <v>21679</v>
      </c>
      <c r="E48" s="208" t="s">
        <v>1062</v>
      </c>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44"/>
      <c r="AF48" s="44"/>
      <c r="AG48" s="44"/>
    </row>
    <row r="49" spans="1:33">
      <c r="A49" s="53"/>
      <c r="B49" s="197">
        <v>171111151110</v>
      </c>
      <c r="C49" s="204">
        <v>6</v>
      </c>
      <c r="D49" s="206" t="s">
        <v>21680</v>
      </c>
      <c r="E49" s="208" t="s">
        <v>1062</v>
      </c>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44"/>
      <c r="AF49" s="44"/>
      <c r="AG49" s="44"/>
    </row>
    <row r="50" spans="1:33">
      <c r="A50" s="53"/>
      <c r="B50" s="197">
        <v>171111151111</v>
      </c>
      <c r="C50" s="204">
        <v>6</v>
      </c>
      <c r="D50" s="206" t="s">
        <v>21681</v>
      </c>
      <c r="E50" s="208" t="s">
        <v>1062</v>
      </c>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44"/>
      <c r="AF50" s="44"/>
      <c r="AG50" s="44"/>
    </row>
    <row r="51" spans="1:33">
      <c r="A51" s="53"/>
      <c r="B51" s="197">
        <v>17111214111010</v>
      </c>
      <c r="C51" s="204">
        <v>7</v>
      </c>
      <c r="D51" s="206" t="s">
        <v>21682</v>
      </c>
      <c r="E51" s="208" t="s">
        <v>1062</v>
      </c>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44"/>
      <c r="AF51" s="44"/>
      <c r="AG51" s="44"/>
    </row>
    <row r="52" spans="1:33">
      <c r="A52" s="53"/>
      <c r="B52" s="197">
        <v>17111214111011</v>
      </c>
      <c r="C52" s="204">
        <v>7</v>
      </c>
      <c r="D52" s="206" t="s">
        <v>21683</v>
      </c>
      <c r="E52" s="208" t="s">
        <v>1062</v>
      </c>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44"/>
      <c r="AF52" s="44"/>
      <c r="AG52" s="44"/>
    </row>
    <row r="53" spans="1:33">
      <c r="A53" s="53"/>
      <c r="B53" s="197">
        <v>17111214111110</v>
      </c>
      <c r="C53" s="204">
        <v>7</v>
      </c>
      <c r="D53" s="206" t="s">
        <v>21684</v>
      </c>
      <c r="E53" s="208" t="s">
        <v>1062</v>
      </c>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44"/>
      <c r="AF53" s="44"/>
      <c r="AG53" s="44"/>
    </row>
    <row r="54" spans="1:33">
      <c r="A54" s="53"/>
      <c r="B54" s="197">
        <v>17111214111111</v>
      </c>
      <c r="C54" s="204">
        <v>7</v>
      </c>
      <c r="D54" s="209" t="s">
        <v>21685</v>
      </c>
      <c r="E54" s="208" t="s">
        <v>1062</v>
      </c>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44"/>
      <c r="AF54" s="44"/>
      <c r="AG54" s="44"/>
    </row>
    <row r="55" spans="1:33">
      <c r="A55" s="53"/>
      <c r="B55" s="197">
        <v>17111214111210</v>
      </c>
      <c r="C55" s="204">
        <v>7</v>
      </c>
      <c r="D55" s="209" t="s">
        <v>21686</v>
      </c>
      <c r="E55" s="208" t="s">
        <v>1062</v>
      </c>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44"/>
      <c r="AF55" s="44"/>
      <c r="AG55" s="44"/>
    </row>
    <row r="56" spans="1:33">
      <c r="A56" s="53"/>
      <c r="B56" s="197">
        <v>17111214111211</v>
      </c>
      <c r="C56" s="204">
        <v>7</v>
      </c>
      <c r="D56" s="209" t="s">
        <v>21687</v>
      </c>
      <c r="E56" s="208" t="s">
        <v>1062</v>
      </c>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44"/>
      <c r="AF56" s="44"/>
      <c r="AG56" s="44"/>
    </row>
    <row r="57" spans="1:33">
      <c r="A57" s="53"/>
      <c r="B57" s="197">
        <v>17111214111310</v>
      </c>
      <c r="C57" s="204">
        <v>7</v>
      </c>
      <c r="D57" s="209" t="s">
        <v>21688</v>
      </c>
      <c r="E57" s="208" t="s">
        <v>1062</v>
      </c>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44"/>
      <c r="AF57" s="44"/>
      <c r="AG57" s="44"/>
    </row>
    <row r="58" spans="1:33">
      <c r="A58" s="53"/>
      <c r="B58" s="197">
        <v>17111214111311</v>
      </c>
      <c r="C58" s="204">
        <v>7</v>
      </c>
      <c r="D58" s="209" t="s">
        <v>21689</v>
      </c>
      <c r="E58" s="208" t="s">
        <v>1062</v>
      </c>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44"/>
      <c r="AF58" s="44"/>
      <c r="AG58" s="44"/>
    </row>
    <row r="59" spans="1:33">
      <c r="A59" s="53"/>
      <c r="B59" s="197">
        <v>17111214111410</v>
      </c>
      <c r="C59" s="204">
        <v>7</v>
      </c>
      <c r="D59" s="209" t="s">
        <v>21690</v>
      </c>
      <c r="E59" s="208" t="s">
        <v>1062</v>
      </c>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44"/>
      <c r="AF59" s="44"/>
      <c r="AG59" s="44"/>
    </row>
    <row r="60" spans="1:33">
      <c r="A60" s="53"/>
      <c r="B60" s="197">
        <v>17111214111411</v>
      </c>
      <c r="C60" s="204">
        <v>7</v>
      </c>
      <c r="D60" s="209" t="s">
        <v>21691</v>
      </c>
      <c r="E60" s="208" t="s">
        <v>1062</v>
      </c>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44"/>
      <c r="AF60" s="44"/>
      <c r="AG60" s="44"/>
    </row>
    <row r="61" spans="1:33">
      <c r="A61" s="53"/>
      <c r="B61" s="197">
        <v>17111214111510</v>
      </c>
      <c r="C61" s="204">
        <v>7</v>
      </c>
      <c r="D61" s="209" t="s">
        <v>21692</v>
      </c>
      <c r="E61" s="208" t="s">
        <v>1062</v>
      </c>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44"/>
      <c r="AF61" s="44"/>
      <c r="AG61" s="44"/>
    </row>
    <row r="62" spans="1:33">
      <c r="A62" s="53"/>
      <c r="B62" s="197">
        <v>17111214111511</v>
      </c>
      <c r="C62" s="204">
        <v>7</v>
      </c>
      <c r="D62" s="209" t="s">
        <v>21693</v>
      </c>
      <c r="E62" s="208" t="s">
        <v>1062</v>
      </c>
      <c r="F62" s="53"/>
      <c r="G62" s="53"/>
      <c r="H62" s="53"/>
      <c r="I62" s="53"/>
      <c r="J62" s="53"/>
      <c r="K62" s="53"/>
      <c r="L62" s="53"/>
      <c r="M62" s="53"/>
      <c r="N62" s="53"/>
      <c r="O62" s="53"/>
      <c r="P62" s="53"/>
      <c r="Q62" s="53"/>
      <c r="R62" s="53"/>
      <c r="S62" s="53"/>
      <c r="T62" s="53"/>
      <c r="U62" s="53"/>
      <c r="V62" s="53"/>
      <c r="W62" s="53"/>
      <c r="X62" s="53"/>
      <c r="Y62" s="53"/>
      <c r="Z62" s="53"/>
      <c r="AA62" s="53"/>
      <c r="AB62" s="53"/>
      <c r="AC62" s="53"/>
      <c r="AD62" s="53"/>
      <c r="AE62" s="44"/>
      <c r="AF62" s="44"/>
      <c r="AG62" s="44"/>
    </row>
    <row r="63" spans="1:33">
      <c r="A63" s="53"/>
      <c r="B63" s="197">
        <v>17111214111610</v>
      </c>
      <c r="C63" s="204">
        <v>7</v>
      </c>
      <c r="D63" s="209" t="s">
        <v>21694</v>
      </c>
      <c r="E63" s="208" t="s">
        <v>1062</v>
      </c>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44"/>
      <c r="AF63" s="44"/>
      <c r="AG63" s="44"/>
    </row>
    <row r="64" spans="1:33">
      <c r="A64" s="53"/>
      <c r="B64" s="197">
        <v>17111214111611</v>
      </c>
      <c r="C64" s="204">
        <v>7</v>
      </c>
      <c r="D64" s="209" t="s">
        <v>21695</v>
      </c>
      <c r="E64" s="208" t="s">
        <v>1062</v>
      </c>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44"/>
      <c r="AF64" s="44"/>
      <c r="AG64" s="44"/>
    </row>
    <row r="65" spans="1:33">
      <c r="A65" s="53"/>
      <c r="B65" s="197">
        <v>17111214111710</v>
      </c>
      <c r="C65" s="204">
        <v>7</v>
      </c>
      <c r="D65" s="209" t="s">
        <v>21696</v>
      </c>
      <c r="E65" s="208" t="s">
        <v>1062</v>
      </c>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44"/>
      <c r="AF65" s="44"/>
      <c r="AG65" s="44"/>
    </row>
    <row r="66" spans="1:33">
      <c r="A66" s="53"/>
      <c r="B66" s="197">
        <v>17111214111711</v>
      </c>
      <c r="C66" s="204">
        <v>7</v>
      </c>
      <c r="D66" s="209" t="s">
        <v>21697</v>
      </c>
      <c r="E66" s="208" t="s">
        <v>1062</v>
      </c>
      <c r="F66" s="53"/>
      <c r="G66" s="53"/>
      <c r="H66" s="53"/>
      <c r="I66" s="53"/>
      <c r="J66" s="53"/>
      <c r="K66" s="53"/>
      <c r="L66" s="53"/>
      <c r="M66" s="53"/>
      <c r="N66" s="53"/>
      <c r="O66" s="53"/>
      <c r="P66" s="53"/>
      <c r="Q66" s="53"/>
      <c r="R66" s="53"/>
      <c r="S66" s="53"/>
      <c r="T66" s="53"/>
      <c r="U66" s="53"/>
      <c r="V66" s="53"/>
      <c r="W66" s="53"/>
      <c r="X66" s="53"/>
      <c r="Y66" s="53"/>
      <c r="Z66" s="53"/>
      <c r="AA66" s="53"/>
      <c r="AB66" s="53"/>
      <c r="AC66" s="53"/>
      <c r="AD66" s="53"/>
      <c r="AE66" s="44"/>
      <c r="AF66" s="44"/>
      <c r="AG66" s="44"/>
    </row>
    <row r="67" spans="1:33">
      <c r="A67" s="53"/>
      <c r="B67" s="197">
        <v>17111214111810</v>
      </c>
      <c r="C67" s="204">
        <v>7</v>
      </c>
      <c r="D67" s="209" t="s">
        <v>21698</v>
      </c>
      <c r="E67" s="208" t="s">
        <v>1062</v>
      </c>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44"/>
      <c r="AF67" s="44"/>
      <c r="AG67" s="44"/>
    </row>
    <row r="68" spans="1:33">
      <c r="A68" s="53"/>
      <c r="B68" s="197">
        <v>17111214111811</v>
      </c>
      <c r="C68" s="204">
        <v>7</v>
      </c>
      <c r="D68" s="209" t="s">
        <v>21699</v>
      </c>
      <c r="E68" s="208" t="s">
        <v>1062</v>
      </c>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44"/>
      <c r="AF68" s="44"/>
      <c r="AG68" s="44"/>
    </row>
    <row r="69" spans="1:33">
      <c r="A69" s="53"/>
      <c r="B69" s="197">
        <v>17111215101010</v>
      </c>
      <c r="C69" s="204">
        <v>7</v>
      </c>
      <c r="D69" s="209" t="s">
        <v>21700</v>
      </c>
      <c r="E69" s="208" t="s">
        <v>1062</v>
      </c>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44"/>
      <c r="AF69" s="44"/>
      <c r="AG69" s="44"/>
    </row>
    <row r="70" spans="1:33">
      <c r="A70" s="53"/>
      <c r="B70" s="197">
        <v>17111215101011</v>
      </c>
      <c r="C70" s="204">
        <v>7</v>
      </c>
      <c r="D70" s="209" t="s">
        <v>21701</v>
      </c>
      <c r="E70" s="208" t="s">
        <v>1062</v>
      </c>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44"/>
      <c r="AF70" s="44"/>
      <c r="AG70" s="44"/>
    </row>
    <row r="71" spans="1:33">
      <c r="A71" s="53"/>
      <c r="B71" s="197">
        <v>17111215111010</v>
      </c>
      <c r="C71" s="204">
        <v>7</v>
      </c>
      <c r="D71" s="209" t="s">
        <v>21702</v>
      </c>
      <c r="E71" s="208" t="s">
        <v>1062</v>
      </c>
      <c r="F71" s="53"/>
      <c r="G71" s="53"/>
      <c r="H71" s="53"/>
      <c r="I71" s="53"/>
      <c r="J71" s="53"/>
      <c r="K71" s="53"/>
      <c r="L71" s="53"/>
      <c r="M71" s="53"/>
      <c r="N71" s="53"/>
      <c r="O71" s="53"/>
      <c r="P71" s="53"/>
      <c r="Q71" s="53"/>
      <c r="R71" s="53"/>
      <c r="S71" s="53"/>
      <c r="T71" s="53"/>
      <c r="U71" s="53"/>
      <c r="V71" s="53"/>
      <c r="W71" s="53"/>
      <c r="X71" s="53"/>
      <c r="Y71" s="53"/>
      <c r="Z71" s="53"/>
      <c r="AA71" s="53"/>
      <c r="AB71" s="53"/>
      <c r="AC71" s="53"/>
      <c r="AD71" s="53"/>
      <c r="AE71" s="44"/>
      <c r="AF71" s="44"/>
      <c r="AG71" s="44"/>
    </row>
    <row r="72" spans="1:33">
      <c r="A72" s="53"/>
      <c r="B72" s="197">
        <v>17111215111011</v>
      </c>
      <c r="C72" s="204">
        <v>7</v>
      </c>
      <c r="D72" s="209" t="s">
        <v>21703</v>
      </c>
      <c r="E72" s="208" t="s">
        <v>1062</v>
      </c>
      <c r="F72" s="53"/>
      <c r="G72" s="53"/>
      <c r="H72" s="53"/>
      <c r="I72" s="53"/>
      <c r="J72" s="53"/>
      <c r="K72" s="53"/>
      <c r="L72" s="53"/>
      <c r="M72" s="53"/>
      <c r="N72" s="53"/>
      <c r="O72" s="53"/>
      <c r="P72" s="53"/>
      <c r="Q72" s="53"/>
      <c r="R72" s="53"/>
      <c r="S72" s="53"/>
      <c r="T72" s="53"/>
      <c r="U72" s="53"/>
      <c r="V72" s="53"/>
      <c r="W72" s="53"/>
      <c r="X72" s="53"/>
      <c r="Y72" s="53"/>
      <c r="Z72" s="53"/>
      <c r="AA72" s="53"/>
      <c r="AB72" s="53"/>
      <c r="AC72" s="53"/>
      <c r="AD72" s="53"/>
      <c r="AE72" s="44"/>
      <c r="AF72" s="44"/>
      <c r="AG72" s="44"/>
    </row>
    <row r="73" spans="1:33">
      <c r="A73" s="53"/>
      <c r="B73" s="197">
        <v>17111216101010</v>
      </c>
      <c r="C73" s="204">
        <v>7</v>
      </c>
      <c r="D73" s="209" t="s">
        <v>21704</v>
      </c>
      <c r="E73" s="208" t="s">
        <v>1062</v>
      </c>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44"/>
      <c r="AF73" s="44"/>
      <c r="AG73" s="44"/>
    </row>
    <row r="74" spans="1:33">
      <c r="A74" s="53"/>
      <c r="B74" s="197">
        <v>17111216101011</v>
      </c>
      <c r="C74" s="204">
        <v>7</v>
      </c>
      <c r="D74" s="209" t="s">
        <v>21705</v>
      </c>
      <c r="E74" s="208" t="s">
        <v>1062</v>
      </c>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44"/>
      <c r="AF74" s="44"/>
      <c r="AG74" s="44"/>
    </row>
    <row r="75" spans="1:33">
      <c r="A75" s="53"/>
      <c r="B75" s="197">
        <v>17111216101110</v>
      </c>
      <c r="C75" s="204">
        <v>7</v>
      </c>
      <c r="D75" s="209" t="s">
        <v>21706</v>
      </c>
      <c r="E75" s="208" t="s">
        <v>1062</v>
      </c>
      <c r="F75" s="53"/>
      <c r="G75" s="53"/>
      <c r="H75" s="53"/>
      <c r="I75" s="53"/>
      <c r="J75" s="53"/>
      <c r="K75" s="53"/>
      <c r="L75" s="53"/>
      <c r="M75" s="53"/>
      <c r="N75" s="53"/>
      <c r="O75" s="53"/>
      <c r="P75" s="53"/>
      <c r="Q75" s="53"/>
      <c r="R75" s="53"/>
      <c r="S75" s="53"/>
      <c r="T75" s="53"/>
      <c r="U75" s="53"/>
      <c r="V75" s="53"/>
      <c r="W75" s="53"/>
      <c r="X75" s="53"/>
      <c r="Y75" s="53"/>
      <c r="Z75" s="53"/>
      <c r="AA75" s="53"/>
      <c r="AB75" s="53"/>
      <c r="AC75" s="53"/>
      <c r="AD75" s="53"/>
      <c r="AE75" s="44"/>
      <c r="AF75" s="44"/>
      <c r="AG75" s="44"/>
    </row>
    <row r="76" spans="1:33">
      <c r="A76" s="53"/>
      <c r="B76" s="197">
        <v>17111216101111</v>
      </c>
      <c r="C76" s="204">
        <v>7</v>
      </c>
      <c r="D76" s="209" t="s">
        <v>21707</v>
      </c>
      <c r="E76" s="208" t="s">
        <v>1062</v>
      </c>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44"/>
      <c r="AF76" s="44"/>
      <c r="AG76" s="44"/>
    </row>
    <row r="77" spans="1:33">
      <c r="A77" s="53"/>
      <c r="B77" s="197">
        <v>17111216111010</v>
      </c>
      <c r="C77" s="204">
        <v>7</v>
      </c>
      <c r="D77" s="209" t="s">
        <v>21709</v>
      </c>
      <c r="E77" s="208" t="s">
        <v>1062</v>
      </c>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44"/>
      <c r="AF77" s="44"/>
      <c r="AG77" s="44"/>
    </row>
    <row r="78" spans="1:33">
      <c r="A78" s="53"/>
      <c r="B78" s="197">
        <v>17111216111011</v>
      </c>
      <c r="C78" s="204">
        <v>7</v>
      </c>
      <c r="D78" s="209" t="s">
        <v>21710</v>
      </c>
      <c r="E78" s="208" t="s">
        <v>1062</v>
      </c>
      <c r="F78" s="53"/>
      <c r="G78" s="53"/>
      <c r="H78" s="53"/>
      <c r="I78" s="53"/>
      <c r="J78" s="53"/>
      <c r="K78" s="53"/>
      <c r="L78" s="53"/>
      <c r="M78" s="53"/>
      <c r="N78" s="53"/>
      <c r="O78" s="53"/>
      <c r="P78" s="53"/>
      <c r="Q78" s="53"/>
      <c r="R78" s="53"/>
      <c r="S78" s="53"/>
      <c r="T78" s="53"/>
      <c r="U78" s="53"/>
      <c r="V78" s="53"/>
      <c r="W78" s="53"/>
      <c r="X78" s="53"/>
      <c r="Y78" s="53"/>
      <c r="Z78" s="53"/>
      <c r="AA78" s="53"/>
      <c r="AB78" s="53"/>
      <c r="AC78" s="53"/>
      <c r="AD78" s="53"/>
      <c r="AE78" s="44"/>
      <c r="AF78" s="44"/>
      <c r="AG78" s="44"/>
    </row>
    <row r="79" spans="1:33">
      <c r="A79" s="53"/>
      <c r="B79" s="197">
        <v>17111216111110</v>
      </c>
      <c r="C79" s="204">
        <v>7</v>
      </c>
      <c r="D79" s="209" t="s">
        <v>21711</v>
      </c>
      <c r="E79" s="208" t="s">
        <v>1062</v>
      </c>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44"/>
      <c r="AF79" s="44"/>
      <c r="AG79" s="44"/>
    </row>
    <row r="80" spans="1:33">
      <c r="A80" s="53"/>
      <c r="B80" s="197">
        <v>17111216111111</v>
      </c>
      <c r="C80" s="204">
        <v>7</v>
      </c>
      <c r="D80" s="209" t="s">
        <v>21712</v>
      </c>
      <c r="E80" s="208" t="s">
        <v>1062</v>
      </c>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44"/>
      <c r="AF80" s="44"/>
      <c r="AG80" s="44"/>
    </row>
    <row r="81" spans="1:33">
      <c r="A81" s="53"/>
      <c r="B81" s="197">
        <v>171112161210</v>
      </c>
      <c r="C81" s="204">
        <v>6</v>
      </c>
      <c r="D81" s="209" t="s">
        <v>21713</v>
      </c>
      <c r="E81" s="208" t="s">
        <v>1062</v>
      </c>
      <c r="F81" s="53"/>
      <c r="G81" s="53"/>
      <c r="H81" s="53"/>
      <c r="I81" s="53"/>
      <c r="J81" s="53"/>
      <c r="K81" s="53"/>
      <c r="L81" s="53"/>
      <c r="M81" s="53"/>
      <c r="N81" s="53"/>
      <c r="O81" s="53"/>
      <c r="P81" s="53"/>
      <c r="Q81" s="53"/>
      <c r="R81" s="53"/>
      <c r="S81" s="53"/>
      <c r="T81" s="53"/>
      <c r="U81" s="53"/>
      <c r="V81" s="53"/>
      <c r="W81" s="53"/>
      <c r="X81" s="53"/>
      <c r="Y81" s="53"/>
      <c r="Z81" s="53"/>
      <c r="AA81" s="53"/>
      <c r="AB81" s="53"/>
      <c r="AC81" s="53"/>
      <c r="AD81" s="53"/>
      <c r="AE81" s="44"/>
      <c r="AF81" s="44"/>
      <c r="AG81" s="44"/>
    </row>
    <row r="82" spans="1:33">
      <c r="A82" s="53"/>
      <c r="B82" s="197">
        <v>171112161211</v>
      </c>
      <c r="C82" s="204">
        <v>6</v>
      </c>
      <c r="D82" s="209" t="s">
        <v>21714</v>
      </c>
      <c r="E82" s="208" t="s">
        <v>1062</v>
      </c>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44"/>
      <c r="AF82" s="44"/>
      <c r="AG82" s="44"/>
    </row>
    <row r="83" spans="1:33">
      <c r="A83" s="53"/>
      <c r="B83" s="197">
        <v>171112161310</v>
      </c>
      <c r="C83" s="204">
        <v>6</v>
      </c>
      <c r="D83" s="209" t="s">
        <v>21715</v>
      </c>
      <c r="E83" s="208" t="s">
        <v>1062</v>
      </c>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44"/>
      <c r="AF83" s="44"/>
      <c r="AG83" s="44"/>
    </row>
    <row r="84" spans="1:33">
      <c r="A84" s="53"/>
      <c r="B84" s="197">
        <v>171112161311</v>
      </c>
      <c r="C84" s="204">
        <v>6</v>
      </c>
      <c r="D84" s="209" t="s">
        <v>21716</v>
      </c>
      <c r="E84" s="208" t="s">
        <v>1062</v>
      </c>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44"/>
      <c r="AF84" s="44"/>
      <c r="AG84" s="44"/>
    </row>
    <row r="85" spans="1:33">
      <c r="A85" s="53"/>
      <c r="B85" s="197">
        <v>18101011101210</v>
      </c>
      <c r="C85" s="204">
        <v>7</v>
      </c>
      <c r="D85" s="209" t="s">
        <v>21717</v>
      </c>
      <c r="E85" s="208" t="s">
        <v>1325</v>
      </c>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44"/>
      <c r="AF85" s="44"/>
      <c r="AG85" s="44"/>
    </row>
    <row r="86" spans="1:33">
      <c r="A86" s="53"/>
      <c r="B86" s="197">
        <v>18101011101211</v>
      </c>
      <c r="C86" s="204">
        <v>7</v>
      </c>
      <c r="D86" s="209" t="s">
        <v>21718</v>
      </c>
      <c r="E86" s="208" t="s">
        <v>1325</v>
      </c>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44"/>
      <c r="AF86" s="44"/>
      <c r="AG86" s="44"/>
    </row>
    <row r="87" spans="1:33">
      <c r="A87" s="53"/>
      <c r="B87" s="197">
        <v>201010111310</v>
      </c>
      <c r="C87" s="204">
        <v>6</v>
      </c>
      <c r="D87" s="209" t="s">
        <v>21719</v>
      </c>
      <c r="E87" s="208" t="s">
        <v>317</v>
      </c>
      <c r="F87" s="53"/>
      <c r="G87" s="53"/>
      <c r="H87" s="53"/>
      <c r="I87" s="53"/>
      <c r="J87" s="53"/>
      <c r="K87" s="53"/>
      <c r="L87" s="53"/>
      <c r="M87" s="53"/>
      <c r="N87" s="53"/>
      <c r="O87" s="53"/>
      <c r="P87" s="53"/>
      <c r="Q87" s="53"/>
      <c r="R87" s="53"/>
      <c r="S87" s="53"/>
      <c r="T87" s="53"/>
      <c r="U87" s="53"/>
      <c r="V87" s="53"/>
      <c r="W87" s="53"/>
      <c r="X87" s="53"/>
      <c r="Y87" s="53"/>
      <c r="Z87" s="53"/>
      <c r="AA87" s="53"/>
      <c r="AB87" s="53"/>
      <c r="AC87" s="53"/>
      <c r="AD87" s="53"/>
      <c r="AE87" s="44"/>
      <c r="AF87" s="44"/>
      <c r="AG87" s="44"/>
    </row>
    <row r="88" spans="1:33">
      <c r="A88" s="53"/>
      <c r="B88" s="197">
        <v>201011101012</v>
      </c>
      <c r="C88" s="204">
        <v>6</v>
      </c>
      <c r="D88" s="209" t="s">
        <v>21720</v>
      </c>
      <c r="E88" s="208" t="s">
        <v>317</v>
      </c>
      <c r="F88" s="53"/>
      <c r="G88" s="53"/>
      <c r="H88" s="53"/>
      <c r="I88" s="53"/>
      <c r="J88" s="53"/>
      <c r="K88" s="53"/>
      <c r="L88" s="53"/>
      <c r="M88" s="53"/>
      <c r="N88" s="53"/>
      <c r="O88" s="53"/>
      <c r="P88" s="53"/>
      <c r="Q88" s="53"/>
      <c r="R88" s="53"/>
      <c r="S88" s="53"/>
      <c r="T88" s="53"/>
      <c r="U88" s="53"/>
      <c r="V88" s="53"/>
      <c r="W88" s="53"/>
      <c r="X88" s="53"/>
      <c r="Y88" s="53"/>
      <c r="Z88" s="53"/>
      <c r="AA88" s="53"/>
      <c r="AB88" s="53"/>
      <c r="AC88" s="53"/>
      <c r="AD88" s="53"/>
      <c r="AE88" s="44"/>
      <c r="AF88" s="44"/>
      <c r="AG88" s="44"/>
    </row>
    <row r="89" spans="1:33">
      <c r="A89" s="53"/>
      <c r="B89" s="197">
        <v>201011101013</v>
      </c>
      <c r="C89" s="204">
        <v>6</v>
      </c>
      <c r="D89" s="209" t="s">
        <v>21721</v>
      </c>
      <c r="E89" s="208" t="s">
        <v>317</v>
      </c>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44"/>
      <c r="AF89" s="44"/>
      <c r="AG89" s="44"/>
    </row>
    <row r="90" spans="1:33">
      <c r="A90" s="53"/>
      <c r="B90" s="54"/>
      <c r="C90" s="54"/>
      <c r="D90" s="54"/>
      <c r="E90" s="54"/>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44"/>
      <c r="AF90" s="44"/>
      <c r="AG90" s="44"/>
    </row>
    <row r="91" spans="1:33">
      <c r="A91" s="53"/>
      <c r="B91" s="193" t="s">
        <v>23885</v>
      </c>
      <c r="C91" s="54"/>
      <c r="D91" s="54"/>
      <c r="E91" s="54"/>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44"/>
      <c r="AF91" s="44"/>
      <c r="AG91" s="44"/>
    </row>
    <row r="92" spans="1:33">
      <c r="A92" s="53"/>
      <c r="B92" s="194" t="s">
        <v>2722</v>
      </c>
      <c r="C92" s="195" t="s">
        <v>0</v>
      </c>
      <c r="D92" s="195" t="s">
        <v>1642</v>
      </c>
      <c r="E92" s="195" t="s">
        <v>22521</v>
      </c>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44"/>
      <c r="AF92" s="44"/>
      <c r="AG92" s="44"/>
    </row>
    <row r="93" spans="1:33">
      <c r="A93" s="53"/>
      <c r="B93" s="197">
        <v>101012101013</v>
      </c>
      <c r="C93" s="204">
        <v>6</v>
      </c>
      <c r="D93" s="209" t="s">
        <v>22421</v>
      </c>
      <c r="E93" s="208" t="s">
        <v>1</v>
      </c>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44"/>
      <c r="AF93" s="44"/>
      <c r="AG93" s="44"/>
    </row>
    <row r="94" spans="1:33">
      <c r="A94" s="53"/>
      <c r="B94" s="197">
        <v>1010141024</v>
      </c>
      <c r="C94" s="204">
        <v>5</v>
      </c>
      <c r="D94" s="209" t="s">
        <v>22422</v>
      </c>
      <c r="E94" s="208" t="s">
        <v>1</v>
      </c>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44"/>
      <c r="AF94" s="44"/>
      <c r="AG94" s="44"/>
    </row>
    <row r="95" spans="1:33">
      <c r="A95" s="53"/>
      <c r="B95" s="197">
        <v>101014102410</v>
      </c>
      <c r="C95" s="204">
        <v>6</v>
      </c>
      <c r="D95" s="209" t="s">
        <v>22423</v>
      </c>
      <c r="E95" s="208" t="s">
        <v>1</v>
      </c>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44"/>
      <c r="AF95" s="44"/>
      <c r="AG95" s="44"/>
    </row>
    <row r="96" spans="1:33">
      <c r="A96" s="53"/>
      <c r="B96" s="197">
        <v>101014102411</v>
      </c>
      <c r="C96" s="204">
        <v>6</v>
      </c>
      <c r="D96" s="209" t="s">
        <v>22424</v>
      </c>
      <c r="E96" s="208" t="s">
        <v>1</v>
      </c>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44"/>
      <c r="AF96" s="44"/>
      <c r="AG96" s="44"/>
    </row>
    <row r="97" spans="1:33">
      <c r="A97" s="53"/>
      <c r="B97" s="197">
        <v>111011112510</v>
      </c>
      <c r="C97" s="204">
        <v>6</v>
      </c>
      <c r="D97" s="209" t="s">
        <v>22526</v>
      </c>
      <c r="E97" s="208" t="s">
        <v>417</v>
      </c>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44"/>
      <c r="AF97" s="44"/>
      <c r="AG97" s="44"/>
    </row>
    <row r="98" spans="1:33">
      <c r="A98" s="53"/>
      <c r="B98" s="197">
        <v>111011112511</v>
      </c>
      <c r="C98" s="204">
        <v>6</v>
      </c>
      <c r="D98" s="209" t="s">
        <v>22527</v>
      </c>
      <c r="E98" s="208" t="s">
        <v>417</v>
      </c>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44"/>
      <c r="AF98" s="44"/>
      <c r="AG98" s="44"/>
    </row>
    <row r="99" spans="1:33">
      <c r="A99" s="53"/>
      <c r="B99" s="197">
        <v>1112111825</v>
      </c>
      <c r="C99" s="204">
        <v>5</v>
      </c>
      <c r="D99" s="209" t="s">
        <v>22528</v>
      </c>
      <c r="E99" s="208" t="s">
        <v>417</v>
      </c>
      <c r="F99" s="53"/>
      <c r="G99" s="53"/>
      <c r="H99" s="53"/>
      <c r="I99" s="53"/>
      <c r="J99" s="53"/>
      <c r="K99" s="53"/>
      <c r="L99" s="53"/>
      <c r="M99" s="53"/>
      <c r="N99" s="53"/>
      <c r="O99" s="53"/>
      <c r="P99" s="53"/>
      <c r="Q99" s="53"/>
      <c r="R99" s="53"/>
      <c r="S99" s="53"/>
      <c r="T99" s="53"/>
      <c r="U99" s="53"/>
      <c r="V99" s="53"/>
      <c r="W99" s="53"/>
      <c r="X99" s="53"/>
      <c r="Y99" s="53"/>
      <c r="Z99" s="53"/>
      <c r="AA99" s="53"/>
      <c r="AB99" s="53"/>
      <c r="AC99" s="53"/>
      <c r="AD99" s="53"/>
      <c r="AE99" s="44"/>
      <c r="AF99" s="44"/>
      <c r="AG99" s="44"/>
    </row>
    <row r="100" spans="1:33">
      <c r="A100" s="53"/>
      <c r="B100" s="197">
        <v>121010101319</v>
      </c>
      <c r="C100" s="204">
        <v>6</v>
      </c>
      <c r="D100" s="209" t="s">
        <v>22529</v>
      </c>
      <c r="E100" s="208" t="s">
        <v>655</v>
      </c>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44"/>
      <c r="AF100" s="44"/>
      <c r="AG100" s="44"/>
    </row>
    <row r="101" spans="1:33">
      <c r="A101" s="53"/>
      <c r="B101" s="197">
        <v>121010101412</v>
      </c>
      <c r="C101" s="204">
        <v>6</v>
      </c>
      <c r="D101" s="209" t="s">
        <v>22530</v>
      </c>
      <c r="E101" s="208" t="s">
        <v>655</v>
      </c>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44"/>
      <c r="AF101" s="44"/>
      <c r="AG101" s="44"/>
    </row>
    <row r="102" spans="1:33">
      <c r="A102" s="53"/>
      <c r="B102" s="197">
        <v>12101010141210</v>
      </c>
      <c r="C102" s="204">
        <v>7</v>
      </c>
      <c r="D102" s="209" t="s">
        <v>22531</v>
      </c>
      <c r="E102" s="208" t="s">
        <v>655</v>
      </c>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44"/>
      <c r="AF102" s="44"/>
      <c r="AG102" s="44"/>
    </row>
    <row r="103" spans="1:33">
      <c r="A103" s="53"/>
      <c r="B103" s="197">
        <v>12101010141211</v>
      </c>
      <c r="C103" s="204">
        <v>7</v>
      </c>
      <c r="D103" s="209" t="s">
        <v>22532</v>
      </c>
      <c r="E103" s="208" t="s">
        <v>655</v>
      </c>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44"/>
      <c r="AF103" s="44"/>
      <c r="AG103" s="44"/>
    </row>
    <row r="104" spans="1:33">
      <c r="A104" s="53"/>
      <c r="B104" s="197">
        <v>1210101120</v>
      </c>
      <c r="C104" s="204">
        <v>5</v>
      </c>
      <c r="D104" s="209" t="s">
        <v>22533</v>
      </c>
      <c r="E104" s="208" t="s">
        <v>655</v>
      </c>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44"/>
      <c r="AF104" s="44"/>
      <c r="AG104" s="44"/>
    </row>
    <row r="105" spans="1:33">
      <c r="A105" s="53"/>
      <c r="B105" s="197">
        <v>121010112010</v>
      </c>
      <c r="C105" s="204">
        <v>6</v>
      </c>
      <c r="D105" s="209" t="s">
        <v>22534</v>
      </c>
      <c r="E105" s="208" t="s">
        <v>655</v>
      </c>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44"/>
      <c r="AF105" s="44"/>
      <c r="AG105" s="44"/>
    </row>
    <row r="106" spans="1:33">
      <c r="A106" s="53"/>
      <c r="B106" s="197">
        <v>121010112011</v>
      </c>
      <c r="C106" s="204">
        <v>6</v>
      </c>
      <c r="D106" s="209" t="s">
        <v>22535</v>
      </c>
      <c r="E106" s="208" t="s">
        <v>655</v>
      </c>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44"/>
      <c r="AF106" s="44"/>
      <c r="AG106" s="44"/>
    </row>
    <row r="107" spans="1:33">
      <c r="A107" s="53"/>
      <c r="B107" s="197">
        <v>12101312</v>
      </c>
      <c r="C107" s="204">
        <v>4</v>
      </c>
      <c r="D107" s="209" t="s">
        <v>22425</v>
      </c>
      <c r="E107" s="208" t="s">
        <v>655</v>
      </c>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44"/>
      <c r="AF107" s="44"/>
      <c r="AG107" s="44"/>
    </row>
    <row r="108" spans="1:33">
      <c r="A108" s="53"/>
      <c r="B108" s="197">
        <v>1411101013</v>
      </c>
      <c r="C108" s="204">
        <v>5</v>
      </c>
      <c r="D108" s="209" t="s">
        <v>22536</v>
      </c>
      <c r="E108" s="208" t="s">
        <v>838</v>
      </c>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44"/>
      <c r="AF108" s="44"/>
      <c r="AG108" s="44"/>
    </row>
    <row r="109" spans="1:33">
      <c r="A109" s="53"/>
      <c r="B109" s="197">
        <v>1411111310</v>
      </c>
      <c r="C109" s="204">
        <v>5</v>
      </c>
      <c r="D109" s="209" t="s">
        <v>22537</v>
      </c>
      <c r="E109" s="208" t="s">
        <v>838</v>
      </c>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44"/>
      <c r="AF109" s="44"/>
      <c r="AG109" s="44"/>
    </row>
    <row r="110" spans="1:33">
      <c r="A110" s="53"/>
      <c r="B110" s="197">
        <v>14121015</v>
      </c>
      <c r="C110" s="204">
        <v>4</v>
      </c>
      <c r="D110" s="209" t="s">
        <v>22426</v>
      </c>
      <c r="E110" s="208" t="s">
        <v>838</v>
      </c>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44"/>
      <c r="AF110" s="44"/>
      <c r="AG110" s="44"/>
    </row>
    <row r="111" spans="1:33">
      <c r="A111" s="53"/>
      <c r="B111" s="197">
        <v>1710121014</v>
      </c>
      <c r="C111" s="204">
        <v>5</v>
      </c>
      <c r="D111" s="209" t="s">
        <v>22538</v>
      </c>
      <c r="E111" s="208" t="s">
        <v>1062</v>
      </c>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44"/>
      <c r="AF111" s="44"/>
      <c r="AG111" s="44"/>
    </row>
    <row r="112" spans="1:33">
      <c r="A112" s="53"/>
      <c r="B112" s="193"/>
      <c r="C112" s="54"/>
      <c r="D112" s="54"/>
      <c r="E112" s="54"/>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44"/>
      <c r="AF112" s="44"/>
      <c r="AG112" s="44"/>
    </row>
    <row r="113" spans="1:45">
      <c r="A113" s="53"/>
      <c r="B113" s="193" t="s">
        <v>22427</v>
      </c>
      <c r="C113" s="54"/>
      <c r="D113" s="54"/>
      <c r="E113" s="54"/>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44"/>
      <c r="AF113" s="44"/>
      <c r="AG113" s="44"/>
    </row>
    <row r="114" spans="1:45">
      <c r="A114" s="53"/>
      <c r="B114" s="195" t="s">
        <v>2722</v>
      </c>
      <c r="C114" s="195" t="s">
        <v>0</v>
      </c>
      <c r="D114" s="195" t="s">
        <v>1642</v>
      </c>
      <c r="E114" s="195" t="s">
        <v>22428</v>
      </c>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44"/>
      <c r="AF114" s="44"/>
      <c r="AG114" s="44"/>
    </row>
    <row r="115" spans="1:45">
      <c r="A115" s="53"/>
      <c r="B115" s="197">
        <v>1110111010</v>
      </c>
      <c r="C115" s="203">
        <v>5</v>
      </c>
      <c r="D115" s="196" t="s">
        <v>22539</v>
      </c>
      <c r="E115" s="196" t="s">
        <v>456</v>
      </c>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44"/>
      <c r="AF115" s="44"/>
      <c r="AG115" s="44"/>
    </row>
    <row r="116" spans="1:45">
      <c r="A116" s="53"/>
      <c r="B116" s="197">
        <v>1110131310</v>
      </c>
      <c r="C116" s="203">
        <v>5</v>
      </c>
      <c r="D116" s="196" t="s">
        <v>22540</v>
      </c>
      <c r="E116" s="196" t="s">
        <v>2654</v>
      </c>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44"/>
      <c r="AF116" s="44"/>
      <c r="AG116" s="44"/>
    </row>
    <row r="117" spans="1:45">
      <c r="A117" s="53"/>
      <c r="B117" s="197">
        <v>1210101014</v>
      </c>
      <c r="C117" s="203">
        <v>5</v>
      </c>
      <c r="D117" s="196" t="s">
        <v>22541</v>
      </c>
      <c r="E117" s="196" t="s">
        <v>690</v>
      </c>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44"/>
      <c r="AF117" s="44"/>
      <c r="AG117" s="44"/>
    </row>
    <row r="118" spans="1:45">
      <c r="A118" s="53"/>
      <c r="B118" s="197">
        <v>1210101118</v>
      </c>
      <c r="C118" s="203">
        <v>5</v>
      </c>
      <c r="D118" s="196" t="s">
        <v>22542</v>
      </c>
      <c r="E118" s="196" t="s">
        <v>726</v>
      </c>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44"/>
      <c r="AF118" s="44"/>
      <c r="AG118" s="44"/>
    </row>
    <row r="119" spans="1:45">
      <c r="A119" s="53"/>
      <c r="B119" s="197">
        <v>12101011181011</v>
      </c>
      <c r="C119" s="203">
        <v>7</v>
      </c>
      <c r="D119" s="196" t="s">
        <v>22543</v>
      </c>
      <c r="E119" s="196" t="s">
        <v>2670</v>
      </c>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44"/>
      <c r="AF119" s="44"/>
      <c r="AG119" s="44"/>
    </row>
    <row r="120" spans="1:45">
      <c r="A120" s="53"/>
      <c r="B120" s="197">
        <v>131010</v>
      </c>
      <c r="C120" s="203">
        <v>3</v>
      </c>
      <c r="D120" s="196" t="s">
        <v>22429</v>
      </c>
      <c r="E120" s="196" t="s">
        <v>782</v>
      </c>
      <c r="F120" s="54"/>
      <c r="G120" s="54"/>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row>
    <row r="121" spans="1:45">
      <c r="A121" s="53"/>
      <c r="B121" s="197">
        <v>1411101012</v>
      </c>
      <c r="C121" s="203">
        <v>5</v>
      </c>
      <c r="D121" s="196" t="s">
        <v>22430</v>
      </c>
      <c r="E121" s="196" t="s">
        <v>197</v>
      </c>
      <c r="F121" s="54"/>
      <c r="G121" s="54"/>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row>
    <row r="122" spans="1:45">
      <c r="A122" s="53"/>
      <c r="B122" s="197">
        <v>1710121012</v>
      </c>
      <c r="C122" s="203">
        <v>5</v>
      </c>
      <c r="D122" s="196" t="s">
        <v>22544</v>
      </c>
      <c r="E122" s="196" t="s">
        <v>259</v>
      </c>
      <c r="F122" s="54"/>
      <c r="G122" s="54"/>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row>
    <row r="123" spans="1:45">
      <c r="A123" s="53"/>
      <c r="B123" s="197">
        <v>171012101210</v>
      </c>
      <c r="C123" s="203">
        <v>6</v>
      </c>
      <c r="D123" s="196" t="s">
        <v>22545</v>
      </c>
      <c r="E123" s="196" t="s">
        <v>1078</v>
      </c>
      <c r="F123" s="54"/>
      <c r="G123" s="54"/>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row>
    <row r="124" spans="1:45">
      <c r="A124" s="53"/>
      <c r="B124" s="197">
        <v>171012101211</v>
      </c>
      <c r="C124" s="203">
        <v>6</v>
      </c>
      <c r="D124" s="196" t="s">
        <v>22546</v>
      </c>
      <c r="E124" s="196" t="s">
        <v>1079</v>
      </c>
      <c r="F124" s="54"/>
      <c r="G124" s="54"/>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row>
    <row r="125" spans="1:45">
      <c r="A125" s="53"/>
      <c r="B125" s="197">
        <v>171111161010</v>
      </c>
      <c r="C125" s="203">
        <v>6</v>
      </c>
      <c r="D125" s="196" t="s">
        <v>22547</v>
      </c>
      <c r="E125" s="196" t="s">
        <v>1247</v>
      </c>
      <c r="F125" s="54"/>
      <c r="G125" s="54"/>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row>
    <row r="126" spans="1:45">
      <c r="A126" s="53"/>
      <c r="B126" s="197">
        <v>1711131013</v>
      </c>
      <c r="C126" s="203">
        <v>5</v>
      </c>
      <c r="D126" s="196" t="s">
        <v>22548</v>
      </c>
      <c r="E126" s="196" t="s">
        <v>272</v>
      </c>
      <c r="F126" s="54"/>
      <c r="G126" s="54"/>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row>
    <row r="127" spans="1:45">
      <c r="A127" s="53"/>
      <c r="B127" s="197">
        <v>191111</v>
      </c>
      <c r="C127" s="203">
        <v>3</v>
      </c>
      <c r="D127" s="196" t="s">
        <v>308</v>
      </c>
      <c r="E127" s="196" t="s">
        <v>1557</v>
      </c>
      <c r="F127" s="54"/>
      <c r="G127" s="54"/>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row>
    <row r="128" spans="1:45">
      <c r="A128" s="53"/>
      <c r="B128" s="197">
        <v>201010111011</v>
      </c>
      <c r="C128" s="203">
        <v>6</v>
      </c>
      <c r="D128" s="196" t="s">
        <v>22549</v>
      </c>
      <c r="E128" s="196" t="s">
        <v>1587</v>
      </c>
      <c r="F128" s="54"/>
      <c r="G128" s="54"/>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row>
    <row r="129" spans="1:45">
      <c r="A129" s="53"/>
      <c r="B129" s="197">
        <v>201010111111</v>
      </c>
      <c r="C129" s="203">
        <v>6</v>
      </c>
      <c r="D129" s="196" t="s">
        <v>22550</v>
      </c>
      <c r="E129" s="196" t="s">
        <v>1588</v>
      </c>
      <c r="F129" s="54"/>
      <c r="G129" s="54"/>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row>
    <row r="130" spans="1:45">
      <c r="A130" s="53"/>
      <c r="B130" s="197">
        <v>20101011121011</v>
      </c>
      <c r="C130" s="203">
        <v>7</v>
      </c>
      <c r="D130" s="196" t="s">
        <v>22551</v>
      </c>
      <c r="E130" s="196" t="s">
        <v>1589</v>
      </c>
      <c r="F130" s="54"/>
      <c r="G130" s="54"/>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c r="AS130" s="53"/>
    </row>
    <row r="131" spans="1:45">
      <c r="A131" s="53"/>
      <c r="B131" s="197">
        <v>20101011121111</v>
      </c>
      <c r="C131" s="203">
        <v>7</v>
      </c>
      <c r="D131" s="196" t="s">
        <v>22552</v>
      </c>
      <c r="E131" s="196" t="s">
        <v>1590</v>
      </c>
      <c r="F131" s="54"/>
      <c r="G131" s="54"/>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c r="AR131" s="53"/>
      <c r="AS131" s="53"/>
    </row>
    <row r="132" spans="1:45">
      <c r="A132" s="53"/>
      <c r="B132" s="197">
        <v>20101011121211</v>
      </c>
      <c r="C132" s="203">
        <v>7</v>
      </c>
      <c r="D132" s="196" t="s">
        <v>22553</v>
      </c>
      <c r="E132" s="196" t="s">
        <v>1591</v>
      </c>
      <c r="F132" s="54"/>
      <c r="G132" s="54"/>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c r="AR132" s="53"/>
      <c r="AS132" s="53"/>
    </row>
    <row r="133" spans="1:45">
      <c r="A133" s="53"/>
      <c r="B133" s="197">
        <v>20101011121311</v>
      </c>
      <c r="C133" s="203">
        <v>7</v>
      </c>
      <c r="D133" s="196" t="s">
        <v>22554</v>
      </c>
      <c r="E133" s="196" t="s">
        <v>1592</v>
      </c>
      <c r="F133" s="54"/>
      <c r="G133" s="54"/>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c r="AS133" s="53"/>
    </row>
    <row r="134" spans="1:45">
      <c r="A134" s="53"/>
      <c r="B134" s="197">
        <v>20101011121411</v>
      </c>
      <c r="C134" s="203">
        <v>7</v>
      </c>
      <c r="D134" s="196" t="s">
        <v>22555</v>
      </c>
      <c r="E134" s="196" t="s">
        <v>1593</v>
      </c>
      <c r="F134" s="54"/>
      <c r="G134" s="54"/>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c r="AR134" s="53"/>
      <c r="AS134" s="53"/>
    </row>
    <row r="135" spans="1:45">
      <c r="A135" s="53"/>
      <c r="B135" s="197">
        <v>20101011121511</v>
      </c>
      <c r="C135" s="203">
        <v>7</v>
      </c>
      <c r="D135" s="196" t="s">
        <v>22556</v>
      </c>
      <c r="E135" s="196" t="s">
        <v>1594</v>
      </c>
      <c r="F135" s="54"/>
      <c r="G135" s="54"/>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c r="AS135" s="53"/>
    </row>
    <row r="136" spans="1:45">
      <c r="A136" s="53"/>
      <c r="B136" s="53"/>
      <c r="C136" s="53"/>
      <c r="D136" s="53"/>
      <c r="E136" s="53"/>
      <c r="F136" s="53"/>
      <c r="G136" s="53"/>
      <c r="H136" s="210"/>
      <c r="I136" s="210"/>
      <c r="J136" s="210"/>
      <c r="K136" s="210"/>
      <c r="L136" s="210"/>
      <c r="M136" s="210"/>
      <c r="N136" s="210"/>
      <c r="O136" s="210"/>
      <c r="P136" s="210"/>
      <c r="Q136" s="210"/>
      <c r="R136" s="210"/>
      <c r="S136" s="210"/>
      <c r="T136" s="210"/>
      <c r="U136" s="210"/>
      <c r="V136" s="210"/>
      <c r="W136" s="53"/>
      <c r="X136" s="53"/>
      <c r="Y136" s="53"/>
      <c r="Z136" s="53"/>
      <c r="AA136" s="53"/>
      <c r="AB136" s="53"/>
      <c r="AC136" s="53"/>
      <c r="AD136" s="53"/>
      <c r="AE136" s="53"/>
      <c r="AF136" s="53"/>
      <c r="AG136" s="53"/>
      <c r="AH136" s="53"/>
      <c r="AI136" s="53"/>
      <c r="AJ136" s="53"/>
      <c r="AK136" s="53"/>
      <c r="AL136" s="53"/>
      <c r="AM136" s="53"/>
      <c r="AN136" s="53"/>
      <c r="AO136" s="53"/>
      <c r="AP136" s="53"/>
      <c r="AQ136" s="53"/>
      <c r="AR136" s="53"/>
      <c r="AS136" s="53"/>
    </row>
    <row r="137" spans="1:45">
      <c r="A137" s="53"/>
      <c r="B137" s="54"/>
      <c r="C137" s="54"/>
      <c r="D137" s="54"/>
      <c r="E137" s="54"/>
      <c r="F137" s="53"/>
      <c r="G137" s="53"/>
      <c r="H137" s="53"/>
      <c r="I137" s="53"/>
      <c r="J137" s="53"/>
      <c r="K137" s="53"/>
      <c r="L137" s="53"/>
      <c r="M137" s="53"/>
      <c r="N137" s="57"/>
      <c r="O137" s="57"/>
      <c r="P137" s="57"/>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c r="AS137" s="53"/>
    </row>
    <row r="138" spans="1:45">
      <c r="A138" s="53"/>
      <c r="B138" s="53"/>
      <c r="C138" s="53"/>
      <c r="D138" s="53"/>
      <c r="E138" s="53"/>
      <c r="F138" s="53"/>
      <c r="G138" s="53"/>
      <c r="H138" s="53"/>
      <c r="I138" s="53"/>
      <c r="J138" s="53"/>
      <c r="K138" s="53"/>
      <c r="L138" s="53"/>
      <c r="M138" s="53"/>
      <c r="N138" s="57"/>
      <c r="O138" s="57"/>
      <c r="P138" s="57"/>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c r="AS138" s="53"/>
    </row>
    <row r="139" spans="1:45" s="43" customFormat="1" ht="25.5">
      <c r="A139" s="53"/>
      <c r="B139" s="192"/>
      <c r="C139" s="192"/>
      <c r="D139" s="192"/>
      <c r="E139" s="192"/>
      <c r="F139" s="53"/>
      <c r="G139" s="53"/>
      <c r="H139" s="53"/>
      <c r="I139" s="53"/>
      <c r="J139" s="53"/>
      <c r="K139" s="57"/>
      <c r="L139" s="190" t="str">
        <f>HYPERLINK("bbg://screens/ICS BICS","Click Here To See The Full Revised Hierarchy On Terminal")</f>
        <v>Click Here To See The Full Revised Hierarchy On Terminal</v>
      </c>
      <c r="M139" s="57"/>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row>
    <row r="140" spans="1:45" s="43" customFormat="1" ht="20.100000000000001" customHeight="1">
      <c r="A140" s="53"/>
      <c r="B140" s="230" t="s">
        <v>3652</v>
      </c>
      <c r="C140" s="230"/>
      <c r="D140" s="57"/>
      <c r="E140" s="57"/>
      <c r="F140" s="53"/>
      <c r="G140" s="53"/>
      <c r="H140" s="53"/>
      <c r="I140" s="53"/>
      <c r="J140" s="53"/>
      <c r="K140" s="53"/>
      <c r="L140" s="53"/>
      <c r="M140" s="53"/>
      <c r="N140" s="57"/>
      <c r="O140" s="57"/>
      <c r="P140" s="57"/>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c r="AS140" s="53"/>
    </row>
    <row r="141" spans="1:45">
      <c r="A141" s="53"/>
      <c r="B141" s="58"/>
      <c r="C141" s="57"/>
      <c r="D141" s="57"/>
      <c r="E141" s="57"/>
      <c r="F141" s="53"/>
      <c r="G141" s="53"/>
      <c r="H141" s="53"/>
      <c r="I141" s="53"/>
      <c r="J141" s="53"/>
      <c r="K141" s="53"/>
      <c r="L141" s="53"/>
      <c r="M141" s="53"/>
      <c r="N141" s="57"/>
      <c r="O141" s="57"/>
      <c r="P141" s="57"/>
      <c r="Q141" s="53"/>
      <c r="R141" s="53"/>
      <c r="S141" s="53"/>
      <c r="T141" s="53"/>
      <c r="U141" s="53"/>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c r="AR141" s="53"/>
      <c r="AS141" s="53"/>
    </row>
    <row r="142" spans="1:45">
      <c r="A142" s="53"/>
      <c r="B142" s="58"/>
      <c r="C142" s="57"/>
      <c r="D142" s="57"/>
      <c r="E142" s="57"/>
      <c r="F142" s="53"/>
      <c r="G142" s="53"/>
      <c r="H142" s="53"/>
      <c r="I142" s="53"/>
      <c r="J142" s="53"/>
      <c r="K142" s="53"/>
      <c r="L142" s="53"/>
      <c r="M142" s="53"/>
      <c r="N142" s="57"/>
      <c r="O142" s="57"/>
      <c r="P142" s="57"/>
      <c r="Q142" s="53"/>
      <c r="R142" s="53"/>
      <c r="S142" s="53"/>
      <c r="T142" s="53"/>
      <c r="U142" s="53"/>
      <c r="V142" s="53"/>
      <c r="W142" s="53"/>
      <c r="X142" s="53"/>
      <c r="Y142" s="53"/>
      <c r="Z142" s="53"/>
      <c r="AA142" s="53"/>
      <c r="AB142" s="53"/>
      <c r="AC142" s="53"/>
      <c r="AD142" s="53"/>
      <c r="AE142" s="53"/>
      <c r="AF142" s="53"/>
      <c r="AG142" s="53"/>
      <c r="AH142" s="53"/>
      <c r="AI142" s="53"/>
      <c r="AJ142" s="53"/>
      <c r="AK142" s="53"/>
      <c r="AL142" s="53"/>
      <c r="AM142" s="53"/>
      <c r="AN142" s="53"/>
      <c r="AO142" s="53"/>
      <c r="AP142" s="53"/>
      <c r="AQ142" s="53"/>
      <c r="AR142" s="53"/>
      <c r="AS142" s="53"/>
    </row>
    <row r="143" spans="1:45">
      <c r="A143" s="53"/>
      <c r="B143" s="58"/>
      <c r="C143" s="57"/>
      <c r="D143" s="57"/>
      <c r="E143" s="57"/>
      <c r="F143" s="53"/>
      <c r="G143" s="53"/>
      <c r="H143" s="53"/>
      <c r="I143" s="53"/>
      <c r="J143" s="53"/>
      <c r="K143" s="53"/>
      <c r="L143" s="53"/>
      <c r="M143" s="53"/>
      <c r="N143" s="57"/>
      <c r="O143" s="57"/>
      <c r="P143" s="57"/>
      <c r="Q143" s="53"/>
      <c r="R143" s="53"/>
      <c r="S143" s="53"/>
      <c r="T143" s="53"/>
      <c r="U143" s="53"/>
      <c r="V143" s="53"/>
      <c r="W143" s="53"/>
      <c r="X143" s="53"/>
      <c r="Y143" s="53"/>
      <c r="Z143" s="53"/>
      <c r="AA143" s="53"/>
      <c r="AB143" s="53"/>
      <c r="AC143" s="53"/>
      <c r="AD143" s="53"/>
      <c r="AE143" s="53"/>
      <c r="AF143" s="53"/>
      <c r="AG143" s="53"/>
      <c r="AH143" s="53"/>
      <c r="AI143" s="53"/>
      <c r="AJ143" s="53"/>
      <c r="AK143" s="53"/>
      <c r="AL143" s="53"/>
      <c r="AM143" s="53"/>
      <c r="AN143" s="53"/>
      <c r="AO143" s="53"/>
      <c r="AP143" s="53"/>
      <c r="AQ143" s="53"/>
      <c r="AR143" s="53"/>
      <c r="AS143" s="53"/>
    </row>
    <row r="144" spans="1:45">
      <c r="A144" s="53"/>
      <c r="B144" s="58"/>
      <c r="C144" s="57"/>
      <c r="D144" s="57"/>
      <c r="E144" s="57"/>
      <c r="F144" s="53"/>
      <c r="G144" s="53"/>
      <c r="H144" s="53"/>
      <c r="I144" s="53"/>
      <c r="J144" s="53"/>
      <c r="K144" s="53"/>
      <c r="L144" s="53"/>
      <c r="M144" s="53"/>
      <c r="N144" s="57"/>
      <c r="O144" s="57"/>
      <c r="P144" s="57"/>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c r="AR144" s="53"/>
      <c r="AS144" s="53"/>
    </row>
    <row r="145" spans="1:45">
      <c r="A145" s="53"/>
      <c r="B145" s="58"/>
      <c r="C145" s="57"/>
      <c r="D145" s="57"/>
      <c r="E145" s="57"/>
      <c r="F145" s="53"/>
      <c r="G145" s="53"/>
      <c r="H145" s="53"/>
      <c r="I145" s="53"/>
      <c r="J145" s="53"/>
      <c r="K145" s="53"/>
      <c r="L145" s="53"/>
      <c r="M145" s="53"/>
      <c r="N145" s="57"/>
      <c r="O145" s="57"/>
      <c r="P145" s="57"/>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3"/>
      <c r="AR145" s="53"/>
      <c r="AS145" s="53"/>
    </row>
    <row r="146" spans="1:45">
      <c r="A146" s="53"/>
      <c r="B146" s="58"/>
      <c r="C146" s="57"/>
      <c r="D146" s="57"/>
      <c r="E146" s="57"/>
      <c r="F146" s="53"/>
      <c r="G146" s="53"/>
      <c r="H146" s="53"/>
      <c r="I146" s="53"/>
      <c r="J146" s="53"/>
      <c r="K146" s="53"/>
      <c r="L146" s="53"/>
      <c r="M146" s="53"/>
      <c r="N146" s="57"/>
      <c r="O146" s="57"/>
      <c r="P146" s="57"/>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c r="AR146" s="53"/>
      <c r="AS146" s="53"/>
    </row>
    <row r="147" spans="1:45">
      <c r="A147" s="53"/>
      <c r="B147" s="58"/>
      <c r="C147" s="57"/>
      <c r="D147" s="57"/>
      <c r="E147" s="57"/>
      <c r="F147" s="53"/>
      <c r="G147" s="53"/>
      <c r="H147" s="53"/>
      <c r="I147" s="53"/>
      <c r="J147" s="53"/>
      <c r="K147" s="53"/>
      <c r="L147" s="53"/>
      <c r="M147" s="53"/>
      <c r="N147" s="57"/>
      <c r="O147" s="57"/>
      <c r="P147" s="57"/>
      <c r="Q147" s="53"/>
      <c r="R147" s="53"/>
      <c r="S147" s="53"/>
      <c r="T147" s="53"/>
      <c r="U147" s="53"/>
      <c r="V147" s="53"/>
      <c r="W147" s="53"/>
      <c r="X147" s="53"/>
      <c r="Y147" s="53"/>
      <c r="Z147" s="53"/>
      <c r="AA147" s="53"/>
      <c r="AB147" s="53"/>
      <c r="AC147" s="53"/>
      <c r="AD147" s="53"/>
      <c r="AE147" s="53"/>
      <c r="AF147" s="53"/>
      <c r="AG147" s="53"/>
      <c r="AH147" s="53"/>
      <c r="AI147" s="53"/>
      <c r="AJ147" s="53"/>
      <c r="AK147" s="53"/>
      <c r="AL147" s="53"/>
      <c r="AM147" s="53"/>
      <c r="AN147" s="53"/>
      <c r="AO147" s="53"/>
      <c r="AP147" s="53"/>
      <c r="AQ147" s="53"/>
      <c r="AR147" s="53"/>
      <c r="AS147" s="53"/>
    </row>
    <row r="148" spans="1:45">
      <c r="A148" s="53"/>
      <c r="B148" s="58"/>
      <c r="C148" s="57"/>
      <c r="D148" s="57"/>
      <c r="E148" s="57"/>
      <c r="F148" s="53"/>
      <c r="G148" s="53"/>
      <c r="H148" s="53"/>
      <c r="I148" s="53"/>
      <c r="J148" s="53"/>
      <c r="K148" s="53"/>
      <c r="L148" s="53"/>
      <c r="M148" s="53"/>
      <c r="N148" s="57"/>
      <c r="O148" s="57"/>
      <c r="P148" s="57"/>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3"/>
      <c r="AR148" s="53"/>
      <c r="AS148" s="53"/>
    </row>
    <row r="149" spans="1:45">
      <c r="A149" s="53"/>
      <c r="B149" s="58"/>
      <c r="C149" s="57"/>
      <c r="D149" s="57"/>
      <c r="E149" s="57"/>
      <c r="F149" s="53"/>
      <c r="G149" s="53"/>
      <c r="H149" s="53"/>
      <c r="I149" s="53"/>
      <c r="J149" s="53"/>
      <c r="K149" s="53"/>
      <c r="L149" s="53"/>
      <c r="M149" s="53"/>
      <c r="N149" s="57"/>
      <c r="O149" s="57"/>
      <c r="P149" s="57"/>
      <c r="Q149" s="53"/>
      <c r="R149" s="53"/>
      <c r="S149" s="53"/>
      <c r="T149" s="53"/>
      <c r="U149" s="53"/>
      <c r="V149" s="53"/>
      <c r="W149" s="53"/>
      <c r="X149" s="53"/>
      <c r="Y149" s="53"/>
      <c r="Z149" s="53"/>
      <c r="AA149" s="53"/>
      <c r="AB149" s="53"/>
      <c r="AC149" s="53"/>
      <c r="AD149" s="53"/>
      <c r="AE149" s="53"/>
      <c r="AF149" s="53"/>
      <c r="AG149" s="53"/>
      <c r="AH149" s="53"/>
      <c r="AI149" s="53"/>
      <c r="AJ149" s="53"/>
      <c r="AK149" s="53"/>
      <c r="AL149" s="53"/>
      <c r="AM149" s="53"/>
      <c r="AN149" s="53"/>
      <c r="AO149" s="53"/>
      <c r="AP149" s="53"/>
      <c r="AQ149" s="53"/>
      <c r="AR149" s="53"/>
      <c r="AS149" s="53"/>
    </row>
    <row r="150" spans="1:45">
      <c r="A150" s="53"/>
      <c r="B150" s="58"/>
      <c r="C150" s="57"/>
      <c r="D150" s="57"/>
      <c r="E150" s="57"/>
      <c r="F150" s="53"/>
      <c r="G150" s="53"/>
      <c r="H150" s="53"/>
      <c r="I150" s="53"/>
      <c r="J150" s="53"/>
      <c r="K150" s="53"/>
      <c r="L150" s="53"/>
      <c r="M150" s="53"/>
      <c r="N150" s="57"/>
      <c r="O150" s="57"/>
      <c r="P150" s="57"/>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c r="AS150" s="53"/>
    </row>
    <row r="151" spans="1:45">
      <c r="A151" s="53"/>
      <c r="B151" s="58"/>
      <c r="C151" s="57"/>
      <c r="D151" s="57"/>
      <c r="E151" s="57"/>
      <c r="F151" s="53"/>
      <c r="G151" s="53"/>
      <c r="H151" s="53"/>
      <c r="I151" s="53"/>
      <c r="J151" s="53"/>
      <c r="K151" s="53"/>
      <c r="L151" s="53"/>
      <c r="M151" s="53"/>
      <c r="N151" s="57"/>
      <c r="O151" s="57"/>
      <c r="P151" s="57"/>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c r="AS151" s="53"/>
    </row>
    <row r="152" spans="1:45">
      <c r="A152" s="53"/>
      <c r="B152" s="58"/>
      <c r="C152" s="57"/>
      <c r="D152" s="57"/>
      <c r="E152" s="57"/>
      <c r="F152" s="53"/>
      <c r="G152" s="53"/>
      <c r="H152" s="53"/>
      <c r="I152" s="53"/>
      <c r="J152" s="53"/>
      <c r="K152" s="53"/>
      <c r="L152" s="53"/>
      <c r="M152" s="53"/>
      <c r="N152" s="57"/>
      <c r="O152" s="57"/>
      <c r="P152" s="57"/>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c r="AR152" s="53"/>
      <c r="AS152" s="53"/>
    </row>
    <row r="153" spans="1:45">
      <c r="A153" s="53"/>
      <c r="B153" s="58"/>
      <c r="C153" s="57"/>
      <c r="D153" s="57"/>
      <c r="E153" s="57"/>
      <c r="F153" s="53"/>
      <c r="G153" s="53"/>
      <c r="H153" s="53"/>
      <c r="I153" s="53"/>
      <c r="J153" s="53"/>
      <c r="K153" s="53"/>
      <c r="L153" s="53"/>
      <c r="M153" s="53"/>
      <c r="N153" s="57"/>
      <c r="O153" s="57"/>
      <c r="P153" s="57"/>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c r="AS153" s="53"/>
    </row>
    <row r="154" spans="1:45">
      <c r="A154" s="53"/>
      <c r="B154" s="58"/>
      <c r="C154" s="57"/>
      <c r="D154" s="57"/>
      <c r="E154" s="57"/>
      <c r="F154" s="53"/>
      <c r="G154" s="53"/>
      <c r="H154" s="53"/>
      <c r="I154" s="53"/>
      <c r="J154" s="53"/>
      <c r="K154" s="53"/>
      <c r="L154" s="53"/>
      <c r="M154" s="53"/>
      <c r="N154" s="57"/>
      <c r="O154" s="57"/>
      <c r="P154" s="57"/>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row>
    <row r="155" spans="1:45">
      <c r="A155" s="53"/>
      <c r="B155" s="58"/>
      <c r="C155" s="57"/>
      <c r="D155" s="57"/>
      <c r="E155" s="57"/>
      <c r="F155" s="53"/>
      <c r="G155" s="53"/>
      <c r="H155" s="53"/>
      <c r="I155" s="53"/>
      <c r="J155" s="53"/>
      <c r="K155" s="53"/>
      <c r="L155" s="53"/>
      <c r="M155" s="53"/>
      <c r="N155" s="57"/>
      <c r="O155" s="57"/>
      <c r="P155" s="57"/>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c r="AS155" s="53"/>
    </row>
    <row r="156" spans="1:45">
      <c r="A156" s="53"/>
      <c r="B156" s="58"/>
      <c r="C156" s="57"/>
      <c r="D156" s="57"/>
      <c r="E156" s="57"/>
      <c r="F156" s="53"/>
      <c r="G156" s="53"/>
      <c r="H156" s="53"/>
      <c r="I156" s="53"/>
      <c r="J156" s="53"/>
      <c r="K156" s="53"/>
      <c r="L156" s="53"/>
      <c r="M156" s="53"/>
      <c r="N156" s="57"/>
      <c r="O156" s="57"/>
      <c r="P156" s="57"/>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c r="AS156" s="53"/>
    </row>
    <row r="157" spans="1:45">
      <c r="A157" s="53"/>
      <c r="B157" s="58"/>
      <c r="C157" s="57"/>
      <c r="D157" s="57"/>
      <c r="E157" s="57"/>
      <c r="F157" s="53"/>
      <c r="G157" s="53"/>
      <c r="H157" s="53"/>
      <c r="I157" s="53"/>
      <c r="J157" s="53"/>
      <c r="K157" s="53"/>
      <c r="L157" s="53"/>
      <c r="M157" s="53"/>
      <c r="N157" s="57"/>
      <c r="O157" s="57"/>
      <c r="P157" s="57"/>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c r="AS157" s="53"/>
    </row>
    <row r="158" spans="1:45">
      <c r="A158" s="53"/>
      <c r="B158" s="58"/>
      <c r="C158" s="57"/>
      <c r="D158" s="57"/>
      <c r="E158" s="57"/>
      <c r="F158" s="53"/>
      <c r="G158" s="53"/>
      <c r="H158" s="53"/>
      <c r="I158" s="53"/>
      <c r="J158" s="53"/>
      <c r="K158" s="53"/>
      <c r="L158" s="53"/>
      <c r="M158" s="53"/>
      <c r="N158" s="57"/>
      <c r="O158" s="57"/>
      <c r="P158" s="57"/>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c r="AS158" s="53"/>
    </row>
    <row r="159" spans="1:45">
      <c r="A159" s="53"/>
      <c r="B159" s="58"/>
      <c r="C159" s="57"/>
      <c r="D159" s="57"/>
      <c r="E159" s="57"/>
      <c r="F159" s="53"/>
      <c r="G159" s="53"/>
      <c r="H159" s="53"/>
      <c r="I159" s="53"/>
      <c r="J159" s="53"/>
      <c r="K159" s="53"/>
      <c r="L159" s="53"/>
      <c r="M159" s="53"/>
      <c r="N159" s="57"/>
      <c r="O159" s="57"/>
      <c r="P159" s="57"/>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c r="AS159" s="53"/>
    </row>
    <row r="160" spans="1:45">
      <c r="A160" s="53"/>
      <c r="B160" s="58"/>
      <c r="C160" s="57"/>
      <c r="D160" s="57"/>
      <c r="E160" s="57"/>
      <c r="F160" s="53"/>
      <c r="G160" s="53"/>
      <c r="H160" s="53"/>
      <c r="I160" s="53"/>
      <c r="J160" s="53"/>
      <c r="K160" s="53"/>
      <c r="L160" s="53"/>
      <c r="M160" s="53"/>
      <c r="N160" s="57"/>
      <c r="O160" s="57"/>
      <c r="P160" s="57"/>
      <c r="Q160" s="53"/>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3"/>
      <c r="AR160" s="53"/>
      <c r="AS160" s="53"/>
    </row>
    <row r="161" spans="1:45">
      <c r="A161" s="53"/>
      <c r="B161" s="58"/>
      <c r="C161" s="57"/>
      <c r="D161" s="57"/>
      <c r="E161" s="57"/>
      <c r="F161" s="53"/>
      <c r="G161" s="53"/>
      <c r="H161" s="53"/>
      <c r="I161" s="53"/>
      <c r="J161" s="53"/>
      <c r="K161" s="53"/>
      <c r="L161" s="53"/>
      <c r="M161" s="53"/>
      <c r="N161" s="57"/>
      <c r="O161" s="57"/>
      <c r="P161" s="57"/>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c r="AS161" s="53"/>
    </row>
    <row r="162" spans="1:45">
      <c r="A162" s="53"/>
      <c r="B162" s="58"/>
      <c r="C162" s="57"/>
      <c r="D162" s="57"/>
      <c r="E162" s="57"/>
      <c r="F162" s="53"/>
      <c r="G162" s="53"/>
      <c r="H162" s="53"/>
      <c r="I162" s="53"/>
      <c r="J162" s="53"/>
      <c r="K162" s="53"/>
      <c r="L162" s="53"/>
      <c r="M162" s="53"/>
      <c r="N162" s="57"/>
      <c r="O162" s="57"/>
      <c r="P162" s="57"/>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c r="AS162" s="53"/>
    </row>
    <row r="163" spans="1:45">
      <c r="A163" s="53"/>
      <c r="B163" s="58"/>
      <c r="C163" s="57"/>
      <c r="D163" s="57"/>
      <c r="E163" s="57"/>
      <c r="F163" s="53"/>
      <c r="G163" s="53"/>
      <c r="H163" s="53"/>
      <c r="I163" s="53"/>
      <c r="J163" s="53"/>
      <c r="K163" s="53"/>
      <c r="L163" s="53"/>
      <c r="M163" s="53"/>
      <c r="N163" s="57"/>
      <c r="O163" s="57"/>
      <c r="P163" s="57"/>
      <c r="Q163" s="53"/>
      <c r="R163" s="53"/>
      <c r="S163" s="53"/>
      <c r="T163" s="53"/>
      <c r="U163" s="53"/>
      <c r="V163" s="53"/>
      <c r="W163" s="53"/>
      <c r="X163" s="53"/>
      <c r="Y163" s="53"/>
      <c r="Z163" s="53"/>
      <c r="AA163" s="53"/>
      <c r="AB163" s="53"/>
      <c r="AC163" s="53"/>
      <c r="AD163" s="53"/>
      <c r="AE163" s="53"/>
      <c r="AF163" s="53"/>
      <c r="AG163" s="53"/>
      <c r="AH163" s="53"/>
      <c r="AI163" s="53"/>
      <c r="AJ163" s="53"/>
      <c r="AK163" s="53"/>
      <c r="AL163" s="53"/>
      <c r="AM163" s="53"/>
      <c r="AN163" s="53"/>
      <c r="AO163" s="53"/>
      <c r="AP163" s="53"/>
      <c r="AQ163" s="53"/>
      <c r="AR163" s="53"/>
      <c r="AS163" s="53"/>
    </row>
    <row r="164" spans="1:45">
      <c r="A164" s="53"/>
      <c r="B164" s="58"/>
      <c r="C164" s="57"/>
      <c r="D164" s="57"/>
      <c r="E164" s="57"/>
      <c r="F164" s="53"/>
      <c r="G164" s="53"/>
      <c r="H164" s="53"/>
      <c r="I164" s="53"/>
      <c r="J164" s="53"/>
      <c r="K164" s="53"/>
      <c r="L164" s="53"/>
      <c r="M164" s="53"/>
      <c r="N164" s="57"/>
      <c r="O164" s="57"/>
      <c r="P164" s="57"/>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c r="AS164" s="53"/>
    </row>
    <row r="165" spans="1:45">
      <c r="A165" s="53"/>
      <c r="B165" s="58"/>
      <c r="C165" s="57"/>
      <c r="D165" s="57"/>
      <c r="E165" s="57"/>
      <c r="F165" s="53"/>
      <c r="G165" s="53"/>
      <c r="H165" s="53"/>
      <c r="I165" s="53"/>
      <c r="J165" s="53"/>
      <c r="K165" s="53"/>
      <c r="L165" s="53"/>
      <c r="M165" s="53"/>
      <c r="N165" s="57"/>
      <c r="O165" s="57"/>
      <c r="P165" s="57"/>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c r="AS165" s="53"/>
    </row>
    <row r="166" spans="1:45">
      <c r="A166" s="53"/>
      <c r="B166" s="58"/>
      <c r="C166" s="57"/>
      <c r="D166" s="57"/>
      <c r="E166" s="57"/>
      <c r="F166" s="53"/>
      <c r="G166" s="53"/>
      <c r="H166" s="53"/>
      <c r="I166" s="53"/>
      <c r="J166" s="53"/>
      <c r="K166" s="53"/>
      <c r="L166" s="53"/>
      <c r="M166" s="53"/>
      <c r="N166" s="57"/>
      <c r="O166" s="57"/>
      <c r="P166" s="57"/>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c r="AS166" s="53"/>
    </row>
    <row r="167" spans="1:45">
      <c r="A167" s="53"/>
      <c r="B167" s="58"/>
      <c r="C167" s="57"/>
      <c r="D167" s="57"/>
      <c r="E167" s="57"/>
      <c r="F167" s="53"/>
      <c r="G167" s="53"/>
      <c r="H167" s="53"/>
      <c r="I167" s="53"/>
      <c r="J167" s="53"/>
      <c r="K167" s="53"/>
      <c r="L167" s="53"/>
      <c r="M167" s="53"/>
      <c r="N167" s="57"/>
      <c r="O167" s="57"/>
      <c r="P167" s="57"/>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c r="AS167" s="53"/>
    </row>
    <row r="168" spans="1:45">
      <c r="A168" s="53"/>
      <c r="B168" s="58"/>
      <c r="C168" s="57"/>
      <c r="D168" s="57"/>
      <c r="E168" s="57"/>
      <c r="F168" s="53"/>
      <c r="G168" s="53"/>
      <c r="H168" s="53"/>
      <c r="I168" s="53"/>
      <c r="J168" s="53"/>
      <c r="K168" s="53"/>
      <c r="L168" s="53"/>
      <c r="M168" s="53"/>
      <c r="N168" s="57"/>
      <c r="O168" s="57"/>
      <c r="P168" s="57"/>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c r="AS168" s="53"/>
    </row>
    <row r="169" spans="1:45">
      <c r="A169" s="53"/>
      <c r="B169" s="58"/>
      <c r="C169" s="57"/>
      <c r="D169" s="57"/>
      <c r="E169" s="57"/>
      <c r="F169" s="53"/>
      <c r="G169" s="53"/>
      <c r="H169" s="53"/>
      <c r="I169" s="53"/>
      <c r="J169" s="53"/>
      <c r="K169" s="53"/>
      <c r="L169" s="53"/>
      <c r="M169" s="53"/>
      <c r="N169" s="57"/>
      <c r="O169" s="57"/>
      <c r="P169" s="57"/>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c r="AS169" s="53"/>
    </row>
    <row r="170" spans="1:45">
      <c r="A170" s="53"/>
      <c r="B170" s="58"/>
      <c r="C170" s="57"/>
      <c r="D170" s="57"/>
      <c r="E170" s="57"/>
      <c r="F170" s="53"/>
      <c r="G170" s="53"/>
      <c r="H170" s="53"/>
      <c r="I170" s="53"/>
      <c r="J170" s="53"/>
      <c r="K170" s="53"/>
      <c r="L170" s="53"/>
      <c r="M170" s="53"/>
      <c r="N170" s="57"/>
      <c r="O170" s="57"/>
      <c r="P170" s="57"/>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c r="AS170" s="53"/>
    </row>
    <row r="171" spans="1:45">
      <c r="A171" s="53"/>
      <c r="B171" s="58"/>
      <c r="C171" s="57"/>
      <c r="D171" s="57"/>
      <c r="E171" s="57"/>
      <c r="F171" s="53"/>
      <c r="G171" s="53"/>
      <c r="H171" s="53"/>
      <c r="I171" s="53"/>
      <c r="J171" s="53"/>
      <c r="K171" s="53"/>
      <c r="L171" s="53"/>
      <c r="M171" s="53"/>
      <c r="N171" s="57"/>
      <c r="O171" s="57"/>
      <c r="P171" s="57"/>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c r="AS171" s="53"/>
    </row>
    <row r="172" spans="1:45">
      <c r="A172" s="53"/>
      <c r="B172" s="58"/>
      <c r="C172" s="57"/>
      <c r="D172" s="57"/>
      <c r="E172" s="57"/>
      <c r="F172" s="53"/>
      <c r="G172" s="53"/>
      <c r="H172" s="53"/>
      <c r="I172" s="53"/>
      <c r="J172" s="53"/>
      <c r="K172" s="53"/>
      <c r="L172" s="53"/>
      <c r="M172" s="53"/>
      <c r="N172" s="57"/>
      <c r="O172" s="57"/>
      <c r="P172" s="57"/>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c r="AS172" s="53"/>
    </row>
    <row r="173" spans="1:45">
      <c r="A173" s="53"/>
      <c r="B173" s="58"/>
      <c r="C173" s="57"/>
      <c r="D173" s="57"/>
      <c r="E173" s="57"/>
      <c r="F173" s="53"/>
      <c r="G173" s="53"/>
      <c r="H173" s="53"/>
      <c r="I173" s="53"/>
      <c r="J173" s="53"/>
      <c r="K173" s="53"/>
      <c r="L173" s="53"/>
      <c r="M173" s="53"/>
      <c r="N173" s="57"/>
      <c r="O173" s="57"/>
      <c r="P173" s="57"/>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c r="AS173" s="53"/>
    </row>
    <row r="174" spans="1:45">
      <c r="A174" s="53"/>
      <c r="B174" s="58"/>
      <c r="C174" s="57"/>
      <c r="D174" s="57"/>
      <c r="E174" s="57"/>
      <c r="F174" s="53"/>
      <c r="G174" s="53"/>
      <c r="H174" s="53"/>
      <c r="I174" s="53"/>
      <c r="J174" s="53"/>
      <c r="K174" s="53"/>
      <c r="L174" s="53"/>
      <c r="M174" s="53"/>
      <c r="N174" s="57"/>
      <c r="O174" s="57"/>
      <c r="P174" s="57"/>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c r="AS174" s="53"/>
    </row>
    <row r="175" spans="1:45">
      <c r="A175" s="53"/>
      <c r="B175" s="58"/>
      <c r="C175" s="57"/>
      <c r="D175" s="57"/>
      <c r="E175" s="57"/>
      <c r="F175" s="53"/>
      <c r="G175" s="53"/>
      <c r="H175" s="53"/>
      <c r="I175" s="53"/>
      <c r="J175" s="53"/>
      <c r="K175" s="53"/>
      <c r="L175" s="53"/>
      <c r="M175" s="53"/>
      <c r="N175" s="57"/>
      <c r="O175" s="57"/>
      <c r="P175" s="57"/>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c r="AS175" s="53"/>
    </row>
    <row r="176" spans="1:45">
      <c r="A176" s="53"/>
      <c r="B176" s="58"/>
      <c r="C176" s="57"/>
      <c r="D176" s="57"/>
      <c r="E176" s="57"/>
      <c r="F176" s="53"/>
      <c r="G176" s="53"/>
      <c r="H176" s="53"/>
      <c r="I176" s="53"/>
      <c r="J176" s="53"/>
      <c r="K176" s="53"/>
      <c r="L176" s="53"/>
      <c r="M176" s="53"/>
      <c r="N176" s="57"/>
      <c r="O176" s="57"/>
      <c r="P176" s="57"/>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row>
    <row r="177" spans="1:45">
      <c r="A177" s="53"/>
      <c r="B177" s="58"/>
      <c r="C177" s="57"/>
      <c r="D177" s="57"/>
      <c r="E177" s="57"/>
      <c r="F177" s="53"/>
      <c r="G177" s="53"/>
      <c r="H177" s="53"/>
      <c r="I177" s="53"/>
      <c r="J177" s="53"/>
      <c r="K177" s="53"/>
      <c r="L177" s="53"/>
      <c r="M177" s="53"/>
      <c r="N177" s="57"/>
      <c r="O177" s="57"/>
      <c r="P177" s="57"/>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c r="AS177" s="53"/>
    </row>
    <row r="178" spans="1:45">
      <c r="A178" s="53"/>
      <c r="B178" s="58"/>
      <c r="C178" s="57"/>
      <c r="D178" s="57"/>
      <c r="E178" s="57"/>
      <c r="F178" s="53"/>
      <c r="G178" s="53"/>
      <c r="H178" s="53"/>
      <c r="I178" s="53"/>
      <c r="J178" s="53"/>
      <c r="K178" s="53"/>
      <c r="L178" s="53"/>
      <c r="M178" s="53"/>
      <c r="N178" s="57"/>
      <c r="O178" s="57"/>
      <c r="P178" s="57"/>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c r="AS178" s="53"/>
    </row>
    <row r="179" spans="1:45">
      <c r="A179" s="53"/>
      <c r="B179" s="58"/>
      <c r="C179" s="57"/>
      <c r="D179" s="57"/>
      <c r="E179" s="57"/>
      <c r="F179" s="53"/>
      <c r="G179" s="53"/>
      <c r="H179" s="53"/>
      <c r="I179" s="53"/>
      <c r="J179" s="53"/>
      <c r="K179" s="53"/>
      <c r="L179" s="53"/>
      <c r="M179" s="53"/>
      <c r="N179" s="57"/>
      <c r="O179" s="57"/>
      <c r="P179" s="57"/>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c r="AS179" s="53"/>
    </row>
    <row r="180" spans="1:45">
      <c r="A180" s="53"/>
      <c r="B180" s="58"/>
      <c r="C180" s="57"/>
      <c r="D180" s="57"/>
      <c r="E180" s="57"/>
      <c r="F180" s="53"/>
      <c r="G180" s="53"/>
      <c r="H180" s="53"/>
      <c r="I180" s="53"/>
      <c r="J180" s="53"/>
      <c r="K180" s="53"/>
      <c r="L180" s="53"/>
      <c r="M180" s="53"/>
      <c r="N180" s="57"/>
      <c r="O180" s="57"/>
      <c r="P180" s="57"/>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c r="AS180" s="53"/>
    </row>
    <row r="181" spans="1:45">
      <c r="A181" s="53"/>
      <c r="B181" s="58"/>
      <c r="C181" s="57"/>
      <c r="D181" s="57"/>
      <c r="E181" s="57"/>
      <c r="F181" s="53"/>
      <c r="G181" s="53"/>
      <c r="H181" s="53"/>
      <c r="I181" s="53"/>
      <c r="J181" s="53"/>
      <c r="K181" s="53"/>
      <c r="L181" s="53"/>
      <c r="M181" s="53"/>
      <c r="N181" s="57"/>
      <c r="O181" s="57"/>
      <c r="P181" s="57"/>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c r="AS181" s="53"/>
    </row>
    <row r="182" spans="1:45">
      <c r="A182" s="53"/>
      <c r="B182" s="58"/>
      <c r="C182" s="57"/>
      <c r="D182" s="57"/>
      <c r="E182" s="57"/>
      <c r="F182" s="53"/>
      <c r="G182" s="53"/>
      <c r="H182" s="53"/>
      <c r="I182" s="53"/>
      <c r="J182" s="53"/>
      <c r="K182" s="53"/>
      <c r="L182" s="53"/>
      <c r="M182" s="53"/>
      <c r="N182" s="57"/>
      <c r="O182" s="57"/>
      <c r="P182" s="57"/>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c r="AS182" s="53"/>
    </row>
    <row r="183" spans="1:45">
      <c r="A183" s="53"/>
      <c r="B183" s="58"/>
      <c r="C183" s="57"/>
      <c r="D183" s="57"/>
      <c r="E183" s="57"/>
      <c r="F183" s="53"/>
      <c r="G183" s="53"/>
      <c r="H183" s="53"/>
      <c r="I183" s="53"/>
      <c r="J183" s="53"/>
      <c r="K183" s="53"/>
      <c r="L183" s="53"/>
      <c r="M183" s="53"/>
      <c r="N183" s="57"/>
      <c r="O183" s="57"/>
      <c r="P183" s="57"/>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c r="AS183" s="53"/>
    </row>
    <row r="184" spans="1:45">
      <c r="A184" s="53"/>
      <c r="B184" s="58"/>
      <c r="C184" s="57"/>
      <c r="D184" s="57"/>
      <c r="E184" s="57"/>
      <c r="F184" s="53"/>
      <c r="G184" s="53"/>
      <c r="H184" s="53"/>
      <c r="I184" s="53"/>
      <c r="J184" s="53"/>
      <c r="K184" s="53"/>
      <c r="L184" s="53"/>
      <c r="M184" s="53"/>
      <c r="N184" s="57"/>
      <c r="O184" s="57"/>
      <c r="P184" s="57"/>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c r="AS184" s="53"/>
    </row>
    <row r="185" spans="1:45">
      <c r="A185" s="53"/>
      <c r="B185" s="58"/>
      <c r="C185" s="57"/>
      <c r="D185" s="57"/>
      <c r="E185" s="57"/>
      <c r="F185" s="53"/>
      <c r="G185" s="53"/>
      <c r="H185" s="53"/>
      <c r="I185" s="53"/>
      <c r="J185" s="53"/>
      <c r="K185" s="53"/>
      <c r="L185" s="53"/>
      <c r="M185" s="53"/>
      <c r="N185" s="57"/>
      <c r="O185" s="57"/>
      <c r="P185" s="57"/>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c r="AS185" s="53"/>
    </row>
    <row r="186" spans="1:45">
      <c r="A186" s="53"/>
      <c r="B186" s="58"/>
      <c r="C186" s="57"/>
      <c r="D186" s="57"/>
      <c r="E186" s="57"/>
      <c r="F186" s="53"/>
      <c r="G186" s="53"/>
      <c r="H186" s="53"/>
      <c r="I186" s="53"/>
      <c r="J186" s="53"/>
      <c r="K186" s="53"/>
      <c r="L186" s="53"/>
      <c r="M186" s="53"/>
      <c r="N186" s="57"/>
      <c r="O186" s="57"/>
      <c r="P186" s="57"/>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c r="AS186" s="53"/>
    </row>
    <row r="187" spans="1:45">
      <c r="A187" s="53"/>
      <c r="B187" s="58"/>
      <c r="C187" s="57"/>
      <c r="D187" s="57"/>
      <c r="E187" s="57"/>
      <c r="F187" s="53"/>
      <c r="G187" s="53"/>
      <c r="H187" s="53"/>
      <c r="I187" s="53"/>
      <c r="J187" s="53"/>
      <c r="K187" s="53"/>
      <c r="L187" s="53"/>
      <c r="M187" s="53"/>
      <c r="N187" s="57"/>
      <c r="O187" s="57"/>
      <c r="P187" s="57"/>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c r="AS187" s="53"/>
    </row>
    <row r="188" spans="1:45">
      <c r="A188" s="53"/>
      <c r="B188" s="58"/>
      <c r="C188" s="57"/>
      <c r="D188" s="57"/>
      <c r="E188" s="57"/>
      <c r="F188" s="53"/>
      <c r="G188" s="53"/>
      <c r="H188" s="53"/>
      <c r="I188" s="53"/>
      <c r="J188" s="53"/>
      <c r="K188" s="53"/>
      <c r="L188" s="53"/>
      <c r="M188" s="53"/>
      <c r="N188" s="57"/>
      <c r="O188" s="57"/>
      <c r="P188" s="57"/>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c r="AS188" s="53"/>
    </row>
    <row r="189" spans="1:45">
      <c r="A189" s="53"/>
      <c r="B189" s="58"/>
      <c r="C189" s="57"/>
      <c r="D189" s="57"/>
      <c r="E189" s="57"/>
      <c r="F189" s="53"/>
      <c r="G189" s="53"/>
      <c r="H189" s="53"/>
      <c r="I189" s="53"/>
      <c r="J189" s="53"/>
      <c r="K189" s="53"/>
      <c r="L189" s="53"/>
      <c r="M189" s="53"/>
      <c r="N189" s="57"/>
      <c r="O189" s="57"/>
      <c r="P189" s="57"/>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c r="AS189" s="53"/>
    </row>
    <row r="190" spans="1:45">
      <c r="A190" s="53"/>
      <c r="B190" s="58"/>
      <c r="C190" s="57"/>
      <c r="D190" s="57"/>
      <c r="E190" s="57"/>
      <c r="F190" s="53"/>
      <c r="G190" s="53"/>
      <c r="H190" s="53"/>
      <c r="I190" s="53"/>
      <c r="J190" s="53"/>
      <c r="K190" s="53"/>
      <c r="L190" s="53"/>
      <c r="M190" s="53"/>
      <c r="N190" s="57"/>
      <c r="O190" s="57"/>
      <c r="P190" s="57"/>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c r="AS190" s="53"/>
    </row>
    <row r="191" spans="1:45">
      <c r="A191" s="53"/>
      <c r="B191" s="58"/>
      <c r="C191" s="57"/>
      <c r="D191" s="57"/>
      <c r="E191" s="57"/>
      <c r="F191" s="53"/>
      <c r="G191" s="53"/>
      <c r="H191" s="53"/>
      <c r="I191" s="53"/>
      <c r="J191" s="53"/>
      <c r="K191" s="53"/>
      <c r="L191" s="53"/>
      <c r="M191" s="53"/>
      <c r="N191" s="57"/>
      <c r="O191" s="57"/>
      <c r="P191" s="57"/>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c r="AS191" s="53"/>
    </row>
    <row r="192" spans="1:45">
      <c r="A192" s="53"/>
      <c r="B192" s="58"/>
      <c r="C192" s="57"/>
      <c r="D192" s="57"/>
      <c r="E192" s="57"/>
      <c r="F192" s="53"/>
      <c r="G192" s="53"/>
      <c r="H192" s="53"/>
      <c r="I192" s="53"/>
      <c r="J192" s="53"/>
      <c r="K192" s="53"/>
      <c r="L192" s="53"/>
      <c r="M192" s="53"/>
      <c r="N192" s="57"/>
      <c r="O192" s="57"/>
      <c r="P192" s="57"/>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c r="AS192" s="53"/>
    </row>
    <row r="193" spans="1:45" s="43" customFormat="1" ht="20.100000000000001" customHeight="1">
      <c r="A193" s="53"/>
      <c r="B193" s="58"/>
      <c r="C193" s="57"/>
      <c r="D193" s="57"/>
      <c r="E193" s="57"/>
      <c r="F193" s="53"/>
      <c r="G193" s="53"/>
      <c r="H193" s="53"/>
      <c r="I193" s="53"/>
      <c r="J193" s="53"/>
      <c r="K193" s="53"/>
      <c r="L193" s="53"/>
      <c r="M193" s="53"/>
      <c r="N193" s="57"/>
      <c r="O193" s="57"/>
      <c r="P193" s="57"/>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c r="AS193" s="53"/>
    </row>
    <row r="194" spans="1:45">
      <c r="A194" s="53"/>
      <c r="B194" s="58"/>
      <c r="C194" s="57"/>
      <c r="D194" s="57"/>
      <c r="E194" s="57"/>
      <c r="F194" s="53"/>
      <c r="G194" s="53"/>
      <c r="H194" s="53"/>
      <c r="I194" s="53"/>
      <c r="J194" s="53"/>
      <c r="K194" s="53"/>
      <c r="L194" s="53"/>
      <c r="M194" s="53"/>
      <c r="N194" s="57"/>
      <c r="O194" s="57"/>
      <c r="P194" s="57"/>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row>
    <row r="195" spans="1:45">
      <c r="A195" s="53"/>
      <c r="B195" s="58"/>
      <c r="C195" s="57"/>
      <c r="D195" s="57"/>
      <c r="E195" s="57"/>
      <c r="F195" s="53"/>
      <c r="G195" s="53"/>
      <c r="H195" s="53"/>
      <c r="I195" s="53"/>
      <c r="J195" s="53"/>
      <c r="K195" s="53"/>
      <c r="L195" s="53"/>
      <c r="M195" s="53"/>
      <c r="N195" s="57"/>
      <c r="O195" s="57"/>
      <c r="P195" s="57"/>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c r="AS195" s="53"/>
    </row>
    <row r="196" spans="1:45">
      <c r="A196" s="53"/>
      <c r="B196" s="58"/>
      <c r="C196" s="57"/>
      <c r="D196" s="57"/>
      <c r="E196" s="57"/>
      <c r="F196" s="53"/>
      <c r="G196" s="53"/>
      <c r="H196" s="53"/>
      <c r="I196" s="53"/>
      <c r="J196" s="53"/>
      <c r="K196" s="53"/>
      <c r="L196" s="53"/>
      <c r="M196" s="53"/>
      <c r="N196" s="57"/>
      <c r="O196" s="57"/>
      <c r="P196" s="57"/>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c r="AS196" s="53"/>
    </row>
    <row r="197" spans="1:45">
      <c r="A197" s="53"/>
      <c r="B197" s="58"/>
      <c r="C197" s="57"/>
      <c r="D197" s="57"/>
      <c r="E197" s="57"/>
      <c r="F197" s="53"/>
      <c r="G197" s="53"/>
      <c r="H197" s="53"/>
      <c r="I197" s="53"/>
      <c r="J197" s="53"/>
      <c r="K197" s="53"/>
      <c r="L197" s="53"/>
      <c r="M197" s="53"/>
      <c r="N197" s="57"/>
      <c r="O197" s="57"/>
      <c r="P197" s="57"/>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row>
    <row r="198" spans="1:45">
      <c r="A198" s="53"/>
      <c r="B198" s="58"/>
      <c r="C198" s="57"/>
      <c r="D198" s="57"/>
      <c r="E198" s="57"/>
      <c r="F198" s="53"/>
      <c r="G198" s="53"/>
      <c r="H198" s="53"/>
      <c r="I198" s="53"/>
      <c r="J198" s="53"/>
      <c r="K198" s="53"/>
      <c r="L198" s="53"/>
      <c r="M198" s="53"/>
      <c r="N198" s="57"/>
      <c r="O198" s="57"/>
      <c r="P198" s="57"/>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c r="AS198" s="53"/>
    </row>
    <row r="199" spans="1:45">
      <c r="A199" s="53"/>
      <c r="B199" s="58"/>
      <c r="C199" s="57"/>
      <c r="D199" s="57"/>
      <c r="E199" s="57"/>
      <c r="F199" s="53"/>
      <c r="G199" s="53"/>
      <c r="H199" s="53"/>
      <c r="I199" s="53"/>
      <c r="J199" s="53"/>
      <c r="K199" s="53"/>
      <c r="L199" s="53"/>
      <c r="M199" s="53"/>
      <c r="N199" s="57"/>
      <c r="O199" s="57"/>
      <c r="P199" s="57"/>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row>
    <row r="200" spans="1:45">
      <c r="A200" s="53"/>
      <c r="B200" s="58"/>
      <c r="C200" s="57"/>
      <c r="D200" s="57"/>
      <c r="E200" s="57"/>
      <c r="F200" s="53"/>
      <c r="G200" s="53"/>
      <c r="H200" s="53"/>
      <c r="I200" s="53"/>
      <c r="J200" s="53"/>
      <c r="K200" s="53"/>
      <c r="L200" s="53"/>
      <c r="M200" s="53"/>
      <c r="N200" s="57"/>
      <c r="O200" s="57"/>
      <c r="P200" s="57"/>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c r="AS200" s="53"/>
    </row>
    <row r="201" spans="1:45">
      <c r="A201" s="53"/>
      <c r="B201" s="58"/>
      <c r="C201" s="57"/>
      <c r="D201" s="57"/>
      <c r="E201" s="57"/>
      <c r="F201" s="53"/>
      <c r="G201" s="53"/>
      <c r="H201" s="53"/>
      <c r="I201" s="53"/>
      <c r="J201" s="53"/>
      <c r="K201" s="53"/>
      <c r="L201" s="53"/>
      <c r="M201" s="53"/>
      <c r="N201" s="57"/>
      <c r="O201" s="57"/>
      <c r="P201" s="57"/>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c r="AS201" s="53"/>
    </row>
    <row r="202" spans="1:45">
      <c r="A202" s="53"/>
      <c r="B202" s="58"/>
      <c r="C202" s="57"/>
      <c r="D202" s="57"/>
      <c r="E202" s="57"/>
      <c r="F202" s="53"/>
      <c r="G202" s="53"/>
      <c r="H202" s="53"/>
      <c r="I202" s="53"/>
      <c r="J202" s="53"/>
      <c r="K202" s="53"/>
      <c r="L202" s="53"/>
      <c r="M202" s="53"/>
      <c r="N202" s="57"/>
      <c r="O202" s="57"/>
      <c r="P202" s="57"/>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c r="AS202" s="53"/>
    </row>
    <row r="203" spans="1:45">
      <c r="A203" s="53"/>
      <c r="B203" s="58"/>
      <c r="C203" s="57"/>
      <c r="D203" s="57"/>
      <c r="E203" s="57"/>
      <c r="F203" s="53"/>
      <c r="G203" s="53"/>
      <c r="H203" s="53"/>
      <c r="I203" s="53"/>
      <c r="J203" s="53"/>
      <c r="K203" s="53"/>
      <c r="L203" s="53"/>
      <c r="M203" s="53"/>
      <c r="N203" s="57"/>
      <c r="O203" s="57"/>
      <c r="P203" s="57"/>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c r="AS203" s="53"/>
    </row>
    <row r="204" spans="1:45">
      <c r="A204" s="53"/>
      <c r="B204" s="58"/>
      <c r="C204" s="57"/>
      <c r="D204" s="57"/>
      <c r="E204" s="57"/>
      <c r="F204" s="53"/>
      <c r="G204" s="53"/>
      <c r="H204" s="53"/>
      <c r="I204" s="53"/>
      <c r="J204" s="53"/>
      <c r="K204" s="53"/>
      <c r="L204" s="53"/>
      <c r="M204" s="53"/>
      <c r="N204" s="57"/>
      <c r="O204" s="57"/>
      <c r="P204" s="57"/>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c r="AS204" s="53"/>
    </row>
    <row r="205" spans="1:45">
      <c r="A205" s="53"/>
      <c r="B205" s="58"/>
      <c r="C205" s="57"/>
      <c r="D205" s="57"/>
      <c r="E205" s="57"/>
      <c r="F205" s="53"/>
      <c r="G205" s="53"/>
      <c r="H205" s="53"/>
      <c r="I205" s="53"/>
      <c r="J205" s="53"/>
      <c r="K205" s="53"/>
      <c r="L205" s="53"/>
      <c r="M205" s="53"/>
      <c r="N205" s="57"/>
      <c r="O205" s="57"/>
      <c r="P205" s="57"/>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row>
    <row r="206" spans="1:45">
      <c r="A206" s="53"/>
      <c r="B206" s="58"/>
      <c r="C206" s="57"/>
      <c r="D206" s="57"/>
      <c r="E206" s="57"/>
      <c r="F206" s="53"/>
      <c r="G206" s="53"/>
      <c r="H206" s="53"/>
      <c r="I206" s="53"/>
      <c r="J206" s="53"/>
      <c r="K206" s="53"/>
      <c r="L206" s="53"/>
      <c r="M206" s="53"/>
      <c r="N206" s="57"/>
      <c r="O206" s="57"/>
      <c r="P206" s="57"/>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c r="AS206" s="53"/>
    </row>
    <row r="207" spans="1:45">
      <c r="A207" s="53"/>
      <c r="B207" s="58"/>
      <c r="C207" s="57"/>
      <c r="D207" s="57"/>
      <c r="E207" s="57"/>
      <c r="F207" s="53"/>
      <c r="G207" s="53"/>
      <c r="H207" s="53"/>
      <c r="I207" s="53"/>
      <c r="J207" s="53"/>
      <c r="K207" s="53"/>
      <c r="L207" s="53"/>
      <c r="M207" s="53"/>
      <c r="N207" s="57"/>
      <c r="O207" s="57"/>
      <c r="P207" s="57"/>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c r="AS207" s="53"/>
    </row>
    <row r="208" spans="1:45" s="43" customFormat="1" ht="20.100000000000001" customHeight="1">
      <c r="A208" s="53"/>
      <c r="B208" s="58"/>
      <c r="C208" s="57"/>
      <c r="D208" s="57"/>
      <c r="E208" s="57"/>
      <c r="F208" s="53"/>
      <c r="G208" s="53"/>
      <c r="H208" s="53"/>
      <c r="I208" s="53"/>
      <c r="J208" s="53"/>
      <c r="K208" s="53"/>
      <c r="L208" s="53"/>
      <c r="M208" s="53"/>
      <c r="N208" s="57"/>
      <c r="O208" s="57"/>
      <c r="P208" s="57"/>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c r="AS208" s="53"/>
    </row>
    <row r="209" spans="1:45">
      <c r="A209" s="53"/>
      <c r="B209" s="58"/>
      <c r="C209" s="57"/>
      <c r="D209" s="57"/>
      <c r="E209" s="57"/>
      <c r="F209" s="53"/>
      <c r="G209" s="53"/>
      <c r="H209" s="53"/>
      <c r="I209" s="53"/>
      <c r="J209" s="53"/>
      <c r="K209" s="53"/>
      <c r="L209" s="53"/>
      <c r="M209" s="53"/>
      <c r="N209" s="57"/>
      <c r="O209" s="57"/>
      <c r="P209" s="57"/>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c r="AS209" s="53"/>
    </row>
    <row r="210" spans="1:45">
      <c r="A210" s="53"/>
      <c r="B210" s="58"/>
      <c r="C210" s="57"/>
      <c r="D210" s="57"/>
      <c r="E210" s="57"/>
      <c r="F210" s="53"/>
      <c r="G210" s="53"/>
      <c r="H210" s="53"/>
      <c r="I210" s="53"/>
      <c r="J210" s="53"/>
      <c r="K210" s="53"/>
      <c r="L210" s="53"/>
      <c r="M210" s="53"/>
      <c r="N210" s="57"/>
      <c r="O210" s="57"/>
      <c r="P210" s="57"/>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row>
    <row r="211" spans="1:45">
      <c r="A211" s="53"/>
      <c r="B211" s="58"/>
      <c r="C211" s="57"/>
      <c r="D211" s="57"/>
      <c r="E211" s="57"/>
      <c r="F211" s="53"/>
      <c r="G211" s="53"/>
      <c r="H211" s="53"/>
      <c r="I211" s="53"/>
      <c r="J211" s="53"/>
      <c r="K211" s="53"/>
      <c r="L211" s="53"/>
      <c r="M211" s="53"/>
      <c r="N211" s="57"/>
      <c r="O211" s="57"/>
      <c r="P211" s="57"/>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c r="AS211" s="53"/>
    </row>
    <row r="212" spans="1:45">
      <c r="A212" s="53"/>
      <c r="B212" s="58"/>
      <c r="C212" s="57"/>
      <c r="D212" s="57"/>
      <c r="E212" s="57"/>
      <c r="F212" s="53"/>
      <c r="G212" s="53"/>
      <c r="H212" s="53"/>
      <c r="I212" s="53"/>
      <c r="J212" s="53"/>
      <c r="K212" s="53"/>
      <c r="L212" s="53"/>
      <c r="M212" s="53"/>
      <c r="N212" s="57"/>
      <c r="O212" s="57"/>
      <c r="P212" s="57"/>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row>
    <row r="213" spans="1:45">
      <c r="A213" s="53"/>
      <c r="B213" s="58"/>
      <c r="C213" s="57"/>
      <c r="D213" s="57"/>
      <c r="E213" s="57"/>
      <c r="F213" s="53"/>
      <c r="G213" s="53"/>
      <c r="H213" s="53"/>
      <c r="I213" s="53"/>
      <c r="J213" s="53"/>
      <c r="K213" s="53"/>
      <c r="L213" s="53"/>
      <c r="M213" s="53"/>
      <c r="N213" s="57"/>
      <c r="O213" s="57"/>
      <c r="P213" s="57"/>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c r="AS213" s="53"/>
    </row>
    <row r="214" spans="1:45">
      <c r="A214" s="53"/>
      <c r="B214" s="58"/>
      <c r="C214" s="57"/>
      <c r="D214" s="57"/>
      <c r="E214" s="57"/>
      <c r="F214" s="53"/>
      <c r="G214" s="53"/>
      <c r="H214" s="53"/>
      <c r="I214" s="53"/>
      <c r="J214" s="53"/>
      <c r="K214" s="53"/>
      <c r="L214" s="53"/>
      <c r="M214" s="53"/>
      <c r="N214" s="57"/>
      <c r="O214" s="57"/>
      <c r="P214" s="57"/>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c r="AS214" s="53"/>
    </row>
    <row r="215" spans="1:45">
      <c r="A215" s="53"/>
      <c r="B215" s="58"/>
      <c r="C215" s="57"/>
      <c r="D215" s="57"/>
      <c r="E215" s="57"/>
      <c r="F215" s="53"/>
      <c r="G215" s="53"/>
      <c r="H215" s="53"/>
      <c r="I215" s="53"/>
      <c r="J215" s="53"/>
      <c r="K215" s="53"/>
      <c r="L215" s="53"/>
      <c r="M215" s="53"/>
      <c r="N215" s="57"/>
      <c r="O215" s="57"/>
      <c r="P215" s="57"/>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c r="AS215" s="53"/>
    </row>
    <row r="216" spans="1:45">
      <c r="A216" s="53"/>
      <c r="B216" s="58"/>
      <c r="C216" s="57"/>
      <c r="D216" s="57"/>
      <c r="E216" s="57"/>
      <c r="F216" s="53"/>
      <c r="G216" s="53"/>
      <c r="H216" s="53"/>
      <c r="I216" s="53"/>
      <c r="J216" s="53"/>
      <c r="K216" s="53"/>
      <c r="L216" s="53"/>
      <c r="M216" s="53"/>
      <c r="N216" s="57"/>
      <c r="O216" s="57"/>
      <c r="P216" s="57"/>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c r="AS216" s="53"/>
    </row>
    <row r="217" spans="1:45">
      <c r="A217" s="53"/>
      <c r="B217" s="58"/>
      <c r="C217" s="57"/>
      <c r="D217" s="57"/>
      <c r="E217" s="57"/>
      <c r="F217" s="53"/>
      <c r="G217" s="53"/>
      <c r="H217" s="53"/>
      <c r="I217" s="53"/>
      <c r="J217" s="53"/>
      <c r="K217" s="53"/>
      <c r="L217" s="53"/>
      <c r="M217" s="53"/>
      <c r="N217" s="57"/>
      <c r="O217" s="57"/>
      <c r="P217" s="57"/>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c r="AS217" s="53"/>
    </row>
    <row r="218" spans="1:45">
      <c r="A218" s="53"/>
      <c r="B218" s="58"/>
      <c r="C218" s="57"/>
      <c r="D218" s="57"/>
      <c r="E218" s="57"/>
      <c r="F218" s="53"/>
      <c r="G218" s="53"/>
      <c r="H218" s="53"/>
      <c r="I218" s="53"/>
      <c r="J218" s="53"/>
      <c r="K218" s="53"/>
      <c r="L218" s="53"/>
      <c r="M218" s="53"/>
      <c r="N218" s="57"/>
      <c r="O218" s="57"/>
      <c r="P218" s="57"/>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c r="AS218" s="53"/>
    </row>
    <row r="219" spans="1:45">
      <c r="A219" s="53"/>
      <c r="B219" s="58"/>
      <c r="C219" s="57"/>
      <c r="D219" s="57"/>
      <c r="E219" s="57"/>
      <c r="F219" s="53"/>
      <c r="G219" s="53"/>
      <c r="H219" s="53"/>
      <c r="I219" s="53"/>
      <c r="J219" s="53"/>
      <c r="K219" s="53"/>
      <c r="L219" s="53"/>
      <c r="M219" s="53"/>
      <c r="N219" s="57"/>
      <c r="O219" s="57"/>
      <c r="P219" s="57"/>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c r="AS219" s="53"/>
    </row>
    <row r="220" spans="1:45" s="43" customFormat="1" ht="20.100000000000001" customHeight="1">
      <c r="A220" s="53"/>
      <c r="B220" s="58"/>
      <c r="C220" s="57"/>
      <c r="D220" s="57"/>
      <c r="E220" s="57"/>
      <c r="F220" s="53"/>
      <c r="G220" s="53"/>
      <c r="H220" s="53"/>
      <c r="I220" s="53"/>
      <c r="J220" s="53"/>
      <c r="K220" s="53"/>
      <c r="L220" s="53"/>
      <c r="M220" s="53"/>
      <c r="N220" s="57"/>
      <c r="O220" s="57"/>
      <c r="P220" s="57"/>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c r="AS220" s="53"/>
    </row>
    <row r="221" spans="1:45">
      <c r="A221" s="53"/>
      <c r="B221" s="58"/>
      <c r="C221" s="57"/>
      <c r="D221" s="57"/>
      <c r="E221" s="57"/>
      <c r="F221" s="53"/>
      <c r="G221" s="53"/>
      <c r="H221" s="53"/>
      <c r="I221" s="53"/>
      <c r="J221" s="53"/>
      <c r="K221" s="53"/>
      <c r="L221" s="53"/>
      <c r="M221" s="53"/>
      <c r="N221" s="57"/>
      <c r="O221" s="57"/>
      <c r="P221" s="57"/>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c r="AS221" s="53"/>
    </row>
    <row r="222" spans="1:45">
      <c r="A222" s="53"/>
      <c r="B222" s="58"/>
      <c r="C222" s="57"/>
      <c r="D222" s="57"/>
      <c r="E222" s="57"/>
      <c r="F222" s="53"/>
      <c r="G222" s="53"/>
      <c r="H222" s="53"/>
      <c r="I222" s="53"/>
      <c r="J222" s="53"/>
      <c r="K222" s="53"/>
      <c r="L222" s="53"/>
      <c r="M222" s="53"/>
      <c r="N222" s="57"/>
      <c r="O222" s="57"/>
      <c r="P222" s="57"/>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c r="AS222" s="53"/>
    </row>
    <row r="223" spans="1:45">
      <c r="A223" s="53"/>
      <c r="B223" s="58"/>
      <c r="C223" s="57"/>
      <c r="D223" s="57"/>
      <c r="E223" s="57"/>
      <c r="F223" s="53"/>
      <c r="G223" s="53"/>
      <c r="H223" s="53"/>
      <c r="I223" s="53"/>
      <c r="J223" s="53"/>
      <c r="K223" s="53"/>
      <c r="L223" s="53"/>
      <c r="M223" s="53"/>
      <c r="N223" s="57"/>
      <c r="O223" s="57"/>
      <c r="P223" s="57"/>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c r="AS223" s="53"/>
    </row>
    <row r="224" spans="1:45">
      <c r="A224" s="53"/>
      <c r="B224" s="58"/>
      <c r="C224" s="57"/>
      <c r="D224" s="57"/>
      <c r="E224" s="57"/>
      <c r="F224" s="53"/>
      <c r="G224" s="53"/>
      <c r="H224" s="53"/>
      <c r="I224" s="53"/>
      <c r="J224" s="53"/>
      <c r="K224" s="53"/>
      <c r="L224" s="53"/>
      <c r="M224" s="53"/>
      <c r="N224" s="57"/>
      <c r="O224" s="57"/>
      <c r="P224" s="57"/>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c r="AS224" s="53"/>
    </row>
    <row r="225" spans="1:45">
      <c r="A225" s="53"/>
      <c r="B225" s="58"/>
      <c r="C225" s="57"/>
      <c r="D225" s="57"/>
      <c r="E225" s="57"/>
      <c r="F225" s="53"/>
      <c r="G225" s="53"/>
      <c r="H225" s="53"/>
      <c r="I225" s="53"/>
      <c r="J225" s="53"/>
      <c r="K225" s="53"/>
      <c r="L225" s="53"/>
      <c r="M225" s="53"/>
      <c r="N225" s="57"/>
      <c r="O225" s="57"/>
      <c r="P225" s="57"/>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c r="AS225" s="53"/>
    </row>
    <row r="226" spans="1:45">
      <c r="A226" s="53"/>
      <c r="B226" s="58"/>
      <c r="C226" s="57"/>
      <c r="D226" s="57"/>
      <c r="E226" s="57"/>
      <c r="F226" s="53"/>
      <c r="G226" s="53"/>
      <c r="H226" s="53"/>
      <c r="I226" s="53"/>
      <c r="J226" s="53"/>
      <c r="K226" s="53"/>
      <c r="L226" s="53"/>
      <c r="M226" s="53"/>
      <c r="N226" s="57"/>
      <c r="O226" s="57"/>
      <c r="P226" s="57"/>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row>
    <row r="227" spans="1:45">
      <c r="A227" s="53"/>
      <c r="B227" s="58"/>
      <c r="C227" s="57"/>
      <c r="D227" s="57"/>
      <c r="E227" s="57"/>
      <c r="F227" s="53"/>
      <c r="G227" s="53"/>
      <c r="H227" s="53"/>
      <c r="I227" s="53"/>
      <c r="J227" s="53"/>
      <c r="K227" s="53"/>
      <c r="L227" s="53"/>
      <c r="M227" s="53"/>
      <c r="N227" s="57"/>
      <c r="O227" s="57"/>
      <c r="P227" s="57"/>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c r="AS227" s="53"/>
    </row>
    <row r="228" spans="1:45">
      <c r="A228" s="53"/>
      <c r="B228" s="58"/>
      <c r="C228" s="57"/>
      <c r="D228" s="57"/>
      <c r="E228" s="57"/>
      <c r="F228" s="53"/>
      <c r="G228" s="53"/>
      <c r="H228" s="53"/>
      <c r="I228" s="53"/>
      <c r="J228" s="53"/>
      <c r="K228" s="53"/>
      <c r="L228" s="53"/>
      <c r="M228" s="53"/>
      <c r="N228" s="57"/>
      <c r="O228" s="57"/>
      <c r="P228" s="57"/>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c r="AS228" s="53"/>
    </row>
    <row r="229" spans="1:45">
      <c r="A229" s="53"/>
      <c r="B229" s="58"/>
      <c r="C229" s="57"/>
      <c r="D229" s="57"/>
      <c r="E229" s="57"/>
      <c r="F229" s="53"/>
      <c r="G229" s="53"/>
      <c r="H229" s="53"/>
      <c r="I229" s="53"/>
      <c r="J229" s="53"/>
      <c r="K229" s="53"/>
      <c r="L229" s="53"/>
      <c r="M229" s="53"/>
      <c r="N229" s="57"/>
      <c r="O229" s="57"/>
      <c r="P229" s="57"/>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c r="AS229" s="53"/>
    </row>
    <row r="230" spans="1:45">
      <c r="A230" s="53"/>
      <c r="B230" s="58"/>
      <c r="C230" s="57"/>
      <c r="D230" s="57"/>
      <c r="E230" s="57"/>
      <c r="F230" s="53"/>
      <c r="G230" s="53"/>
      <c r="H230" s="53"/>
      <c r="I230" s="53"/>
      <c r="J230" s="53"/>
      <c r="K230" s="53"/>
      <c r="L230" s="53"/>
      <c r="M230" s="53"/>
      <c r="N230" s="57"/>
      <c r="O230" s="57"/>
      <c r="P230" s="57"/>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c r="AS230" s="53"/>
    </row>
    <row r="231" spans="1:45">
      <c r="A231" s="53"/>
      <c r="B231" s="58"/>
      <c r="C231" s="57"/>
      <c r="D231" s="57"/>
      <c r="E231" s="57"/>
      <c r="F231" s="53"/>
      <c r="G231" s="53"/>
      <c r="H231" s="53"/>
      <c r="I231" s="53"/>
      <c r="J231" s="53"/>
      <c r="K231" s="53"/>
      <c r="L231" s="53"/>
      <c r="M231" s="53"/>
      <c r="N231" s="57"/>
      <c r="O231" s="57"/>
      <c r="P231" s="57"/>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c r="AS231" s="53"/>
    </row>
    <row r="232" spans="1:45">
      <c r="A232" s="53"/>
      <c r="B232" s="58"/>
      <c r="C232" s="57"/>
      <c r="D232" s="57"/>
      <c r="E232" s="57"/>
      <c r="F232" s="53"/>
      <c r="G232" s="53"/>
      <c r="H232" s="53"/>
      <c r="I232" s="53"/>
      <c r="J232" s="53"/>
      <c r="K232" s="53"/>
      <c r="L232" s="53"/>
      <c r="M232" s="53"/>
      <c r="N232" s="57"/>
      <c r="O232" s="57"/>
      <c r="P232" s="57"/>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c r="AS232" s="53"/>
    </row>
    <row r="233" spans="1:45">
      <c r="A233" s="53"/>
      <c r="B233" s="58"/>
      <c r="C233" s="57"/>
      <c r="D233" s="57"/>
      <c r="E233" s="57"/>
      <c r="F233" s="53"/>
      <c r="G233" s="53"/>
      <c r="H233" s="53"/>
      <c r="I233" s="53"/>
      <c r="J233" s="53"/>
      <c r="K233" s="53"/>
      <c r="L233" s="53"/>
      <c r="M233" s="53"/>
      <c r="N233" s="57"/>
      <c r="O233" s="57"/>
      <c r="P233" s="57"/>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c r="AS233" s="53"/>
    </row>
    <row r="234" spans="1:45">
      <c r="A234" s="53"/>
      <c r="B234" s="58"/>
      <c r="C234" s="57"/>
      <c r="D234" s="57"/>
      <c r="E234" s="57"/>
      <c r="F234" s="53"/>
      <c r="G234" s="53"/>
      <c r="H234" s="53"/>
      <c r="I234" s="53"/>
      <c r="J234" s="53"/>
      <c r="K234" s="53"/>
      <c r="L234" s="53"/>
      <c r="M234" s="53"/>
      <c r="N234" s="57"/>
      <c r="O234" s="57"/>
      <c r="P234" s="57"/>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c r="AS234" s="53"/>
    </row>
    <row r="235" spans="1:45">
      <c r="A235" s="53"/>
      <c r="B235" s="58"/>
      <c r="C235" s="57"/>
      <c r="D235" s="57"/>
      <c r="E235" s="57"/>
      <c r="F235" s="53"/>
      <c r="G235" s="53"/>
      <c r="H235" s="53"/>
      <c r="I235" s="53"/>
      <c r="J235" s="53"/>
      <c r="K235" s="53"/>
      <c r="L235" s="53"/>
      <c r="M235" s="53"/>
      <c r="N235" s="57"/>
      <c r="O235" s="57"/>
      <c r="P235" s="57"/>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c r="AS235" s="53"/>
    </row>
    <row r="236" spans="1:45">
      <c r="A236" s="53"/>
      <c r="B236" s="58"/>
      <c r="C236" s="57"/>
      <c r="D236" s="57"/>
      <c r="E236" s="57"/>
      <c r="F236" s="53"/>
      <c r="G236" s="53"/>
      <c r="H236" s="53"/>
      <c r="I236" s="53"/>
      <c r="J236" s="53"/>
      <c r="K236" s="53"/>
      <c r="L236" s="53"/>
      <c r="M236" s="53"/>
      <c r="N236" s="57"/>
      <c r="O236" s="57"/>
      <c r="P236" s="57"/>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c r="AS236" s="53"/>
    </row>
    <row r="237" spans="1:45">
      <c r="A237" s="53"/>
      <c r="B237" s="58"/>
      <c r="C237" s="57"/>
      <c r="D237" s="57"/>
      <c r="E237" s="57"/>
      <c r="F237" s="53"/>
      <c r="G237" s="53"/>
      <c r="H237" s="53"/>
      <c r="I237" s="53"/>
      <c r="J237" s="53"/>
      <c r="K237" s="53"/>
      <c r="L237" s="53"/>
      <c r="M237" s="53"/>
      <c r="N237" s="57"/>
      <c r="O237" s="57"/>
      <c r="P237" s="57"/>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c r="AS237" s="53"/>
    </row>
    <row r="238" spans="1:45">
      <c r="A238" s="53"/>
      <c r="B238" s="58"/>
      <c r="C238" s="57"/>
      <c r="D238" s="57"/>
      <c r="E238" s="57"/>
      <c r="F238" s="53"/>
      <c r="G238" s="53"/>
      <c r="H238" s="53"/>
      <c r="I238" s="53"/>
      <c r="J238" s="53"/>
      <c r="K238" s="53"/>
      <c r="L238" s="53"/>
      <c r="M238" s="53"/>
      <c r="N238" s="57"/>
      <c r="O238" s="57"/>
      <c r="P238" s="57"/>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c r="AS238" s="53"/>
    </row>
    <row r="239" spans="1:45">
      <c r="A239" s="53"/>
      <c r="B239" s="58"/>
      <c r="C239" s="57"/>
      <c r="D239" s="57"/>
      <c r="E239" s="57"/>
      <c r="F239" s="53"/>
      <c r="G239" s="53"/>
      <c r="H239" s="53"/>
      <c r="I239" s="53"/>
      <c r="J239" s="53"/>
      <c r="K239" s="53"/>
      <c r="L239" s="53"/>
      <c r="M239" s="53"/>
      <c r="N239" s="57"/>
      <c r="O239" s="57"/>
      <c r="P239" s="57"/>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c r="AS239" s="53"/>
    </row>
    <row r="240" spans="1:45">
      <c r="A240" s="53"/>
      <c r="B240" s="58"/>
      <c r="C240" s="57"/>
      <c r="D240" s="57"/>
      <c r="E240" s="57"/>
      <c r="F240" s="53"/>
      <c r="G240" s="53"/>
      <c r="H240" s="53"/>
      <c r="I240" s="53"/>
      <c r="J240" s="53"/>
      <c r="K240" s="53"/>
      <c r="L240" s="53"/>
      <c r="M240" s="53"/>
      <c r="N240" s="57"/>
      <c r="O240" s="57"/>
      <c r="P240" s="57"/>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row>
    <row r="241" spans="1:45" ht="20.100000000000001" customHeight="1">
      <c r="A241" s="53"/>
      <c r="B241" s="58"/>
      <c r="C241" s="57"/>
      <c r="D241" s="57"/>
      <c r="E241" s="57"/>
      <c r="F241" s="53"/>
      <c r="G241" s="53"/>
      <c r="H241" s="53"/>
      <c r="I241" s="53"/>
      <c r="J241" s="53"/>
      <c r="K241" s="53"/>
      <c r="L241" s="53"/>
      <c r="M241" s="53"/>
      <c r="N241" s="57"/>
      <c r="O241" s="57"/>
      <c r="P241" s="57"/>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3"/>
      <c r="AR241" s="53"/>
      <c r="AS241" s="53"/>
    </row>
    <row r="242" spans="1:45" s="43" customFormat="1" ht="20.100000000000001" customHeight="1">
      <c r="A242" s="53"/>
      <c r="B242" s="58"/>
      <c r="C242" s="57"/>
      <c r="D242" s="57"/>
      <c r="E242" s="57"/>
      <c r="F242" s="53"/>
      <c r="G242" s="53"/>
      <c r="H242" s="53"/>
      <c r="I242" s="53"/>
      <c r="J242" s="53"/>
      <c r="K242" s="53"/>
      <c r="L242" s="53"/>
      <c r="M242" s="53"/>
      <c r="N242" s="57"/>
      <c r="O242" s="57"/>
      <c r="P242" s="57"/>
      <c r="Q242" s="53"/>
      <c r="R242" s="53"/>
      <c r="S242" s="53"/>
      <c r="T242" s="53"/>
      <c r="U242" s="53"/>
      <c r="V242" s="53"/>
      <c r="W242" s="53"/>
      <c r="X242" s="53"/>
      <c r="Y242" s="53"/>
      <c r="Z242" s="53"/>
      <c r="AA242" s="53"/>
      <c r="AB242" s="53"/>
      <c r="AC242" s="53"/>
      <c r="AD242" s="53"/>
      <c r="AE242" s="53"/>
      <c r="AF242" s="53"/>
      <c r="AG242" s="53"/>
      <c r="AH242" s="53"/>
      <c r="AI242" s="53"/>
      <c r="AJ242" s="53"/>
      <c r="AK242" s="53"/>
      <c r="AL242" s="53"/>
      <c r="AM242" s="53"/>
      <c r="AN242" s="53"/>
      <c r="AO242" s="53"/>
      <c r="AP242" s="53"/>
      <c r="AQ242" s="53"/>
      <c r="AR242" s="53"/>
      <c r="AS242" s="53"/>
    </row>
    <row r="243" spans="1:45">
      <c r="A243" s="53"/>
      <c r="B243" s="58"/>
      <c r="C243" s="57"/>
      <c r="D243" s="57"/>
      <c r="E243" s="57"/>
      <c r="F243" s="53"/>
      <c r="G243" s="53"/>
      <c r="H243" s="53"/>
      <c r="I243" s="53"/>
      <c r="J243" s="53"/>
      <c r="K243" s="53"/>
      <c r="L243" s="53"/>
      <c r="M243" s="53"/>
      <c r="N243" s="57"/>
      <c r="O243" s="57"/>
      <c r="P243" s="57"/>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c r="AS243" s="53"/>
    </row>
    <row r="244" spans="1:45">
      <c r="A244" s="53"/>
      <c r="B244" s="58"/>
      <c r="C244" s="57"/>
      <c r="D244" s="57"/>
      <c r="E244" s="57"/>
      <c r="F244" s="53"/>
      <c r="G244" s="53"/>
      <c r="H244" s="53"/>
      <c r="I244" s="53"/>
      <c r="J244" s="53"/>
      <c r="K244" s="53"/>
      <c r="L244" s="53"/>
      <c r="M244" s="53"/>
      <c r="N244" s="57"/>
      <c r="O244" s="57"/>
      <c r="P244" s="57"/>
      <c r="Q244" s="53"/>
      <c r="R244" s="53"/>
      <c r="S244" s="53"/>
      <c r="T244" s="53"/>
      <c r="U244" s="53"/>
      <c r="V244" s="53"/>
      <c r="W244" s="53"/>
      <c r="X244" s="53"/>
      <c r="Y244" s="53"/>
      <c r="Z244" s="53"/>
      <c r="AA244" s="53"/>
      <c r="AB244" s="53"/>
      <c r="AC244" s="53"/>
      <c r="AD244" s="53"/>
      <c r="AE244" s="53"/>
      <c r="AF244" s="53"/>
      <c r="AG244" s="53"/>
      <c r="AH244" s="53"/>
      <c r="AI244" s="53"/>
      <c r="AJ244" s="53"/>
      <c r="AK244" s="53"/>
      <c r="AL244" s="53"/>
      <c r="AM244" s="53"/>
      <c r="AN244" s="53"/>
      <c r="AO244" s="53"/>
      <c r="AP244" s="53"/>
      <c r="AQ244" s="53"/>
      <c r="AR244" s="53"/>
      <c r="AS244" s="53"/>
    </row>
    <row r="245" spans="1:45">
      <c r="A245" s="53"/>
      <c r="B245" s="58"/>
      <c r="C245" s="57"/>
      <c r="D245" s="57"/>
      <c r="E245" s="57"/>
      <c r="F245" s="53"/>
      <c r="G245" s="53"/>
      <c r="H245" s="53"/>
      <c r="I245" s="53"/>
      <c r="J245" s="53"/>
      <c r="K245" s="53"/>
      <c r="L245" s="53"/>
      <c r="M245" s="53"/>
      <c r="N245" s="57"/>
      <c r="O245" s="57"/>
      <c r="P245" s="57"/>
      <c r="Q245" s="53"/>
      <c r="R245" s="53"/>
      <c r="S245" s="53"/>
      <c r="T245" s="53"/>
      <c r="U245" s="53"/>
      <c r="V245" s="53"/>
      <c r="W245" s="53"/>
      <c r="X245" s="53"/>
      <c r="Y245" s="53"/>
      <c r="Z245" s="53"/>
      <c r="AA245" s="53"/>
      <c r="AB245" s="53"/>
      <c r="AC245" s="53"/>
      <c r="AD245" s="53"/>
      <c r="AE245" s="53"/>
      <c r="AF245" s="53"/>
      <c r="AG245" s="53"/>
      <c r="AH245" s="53"/>
      <c r="AI245" s="53"/>
      <c r="AJ245" s="53"/>
      <c r="AK245" s="53"/>
      <c r="AL245" s="53"/>
      <c r="AM245" s="53"/>
      <c r="AN245" s="53"/>
      <c r="AO245" s="53"/>
      <c r="AP245" s="53"/>
      <c r="AQ245" s="53"/>
      <c r="AR245" s="53"/>
      <c r="AS245" s="53"/>
    </row>
    <row r="246" spans="1:45">
      <c r="A246" s="53"/>
      <c r="B246" s="58"/>
      <c r="C246" s="57"/>
      <c r="D246" s="57"/>
      <c r="E246" s="57"/>
      <c r="F246" s="53"/>
      <c r="G246" s="53"/>
      <c r="H246" s="53"/>
      <c r="I246" s="53"/>
      <c r="J246" s="53"/>
      <c r="K246" s="53"/>
      <c r="L246" s="53"/>
      <c r="M246" s="53"/>
      <c r="N246" s="57"/>
      <c r="O246" s="57"/>
      <c r="P246" s="57"/>
      <c r="Q246" s="53"/>
      <c r="R246" s="53"/>
      <c r="S246" s="53"/>
      <c r="T246" s="53"/>
      <c r="U246" s="53"/>
      <c r="V246" s="53"/>
      <c r="W246" s="53"/>
      <c r="X246" s="53"/>
      <c r="Y246" s="53"/>
      <c r="Z246" s="53"/>
      <c r="AA246" s="53"/>
      <c r="AB246" s="53"/>
      <c r="AC246" s="53"/>
      <c r="AD246" s="53"/>
      <c r="AE246" s="53"/>
      <c r="AF246" s="53"/>
      <c r="AG246" s="53"/>
      <c r="AH246" s="53"/>
      <c r="AI246" s="53"/>
      <c r="AJ246" s="53"/>
      <c r="AK246" s="53"/>
      <c r="AL246" s="53"/>
      <c r="AM246" s="53"/>
      <c r="AN246" s="53"/>
      <c r="AO246" s="53"/>
      <c r="AP246" s="53"/>
      <c r="AQ246" s="53"/>
      <c r="AR246" s="53"/>
      <c r="AS246" s="53"/>
    </row>
    <row r="247" spans="1:45">
      <c r="A247" s="53"/>
      <c r="B247" s="58"/>
      <c r="C247" s="57"/>
      <c r="D247" s="57"/>
      <c r="E247" s="57"/>
      <c r="F247" s="53"/>
      <c r="G247" s="53"/>
      <c r="H247" s="53"/>
      <c r="I247" s="53"/>
      <c r="J247" s="53"/>
      <c r="K247" s="53"/>
      <c r="L247" s="53"/>
      <c r="M247" s="53"/>
      <c r="N247" s="57"/>
      <c r="O247" s="57"/>
      <c r="P247" s="57"/>
      <c r="Q247" s="53"/>
      <c r="R247" s="53"/>
      <c r="S247" s="53"/>
      <c r="T247" s="53"/>
      <c r="U247" s="53"/>
      <c r="V247" s="53"/>
      <c r="W247" s="53"/>
      <c r="X247" s="53"/>
      <c r="Y247" s="53"/>
      <c r="Z247" s="53"/>
      <c r="AA247" s="53"/>
      <c r="AB247" s="53"/>
      <c r="AC247" s="53"/>
      <c r="AD247" s="53"/>
      <c r="AE247" s="53"/>
      <c r="AF247" s="53"/>
      <c r="AG247" s="53"/>
      <c r="AH247" s="53"/>
      <c r="AI247" s="53"/>
      <c r="AJ247" s="53"/>
      <c r="AK247" s="53"/>
      <c r="AL247" s="53"/>
      <c r="AM247" s="53"/>
      <c r="AN247" s="53"/>
      <c r="AO247" s="53"/>
      <c r="AP247" s="53"/>
      <c r="AQ247" s="53"/>
      <c r="AR247" s="53"/>
      <c r="AS247" s="53"/>
    </row>
    <row r="248" spans="1:45">
      <c r="A248" s="53"/>
      <c r="B248" s="58"/>
      <c r="C248" s="57"/>
      <c r="D248" s="57"/>
      <c r="E248" s="57"/>
      <c r="F248" s="53"/>
      <c r="G248" s="53"/>
      <c r="H248" s="53"/>
      <c r="I248" s="53"/>
      <c r="J248" s="53"/>
      <c r="K248" s="53"/>
      <c r="L248" s="53"/>
      <c r="M248" s="53"/>
      <c r="N248" s="57"/>
      <c r="O248" s="57"/>
      <c r="P248" s="57"/>
      <c r="Q248" s="53"/>
      <c r="R248" s="53"/>
      <c r="S248" s="53"/>
      <c r="T248" s="53"/>
      <c r="U248" s="53"/>
      <c r="V248" s="53"/>
      <c r="W248" s="53"/>
      <c r="X248" s="53"/>
      <c r="Y248" s="53"/>
      <c r="Z248" s="53"/>
      <c r="AA248" s="53"/>
      <c r="AB248" s="53"/>
      <c r="AC248" s="53"/>
      <c r="AD248" s="53"/>
      <c r="AE248" s="53"/>
      <c r="AF248" s="53"/>
      <c r="AG248" s="53"/>
      <c r="AH248" s="53"/>
      <c r="AI248" s="53"/>
      <c r="AJ248" s="53"/>
      <c r="AK248" s="53"/>
      <c r="AL248" s="53"/>
      <c r="AM248" s="53"/>
      <c r="AN248" s="53"/>
      <c r="AO248" s="53"/>
      <c r="AP248" s="53"/>
      <c r="AQ248" s="53"/>
      <c r="AR248" s="53"/>
      <c r="AS248" s="53"/>
    </row>
    <row r="249" spans="1:45">
      <c r="A249" s="53"/>
      <c r="B249" s="58"/>
      <c r="C249" s="57"/>
      <c r="D249" s="57"/>
      <c r="E249" s="57"/>
      <c r="F249" s="53"/>
      <c r="G249" s="53"/>
      <c r="H249" s="53"/>
      <c r="I249" s="53"/>
      <c r="J249" s="53"/>
      <c r="K249" s="53"/>
      <c r="L249" s="53"/>
      <c r="M249" s="53"/>
      <c r="N249" s="57"/>
      <c r="O249" s="57"/>
      <c r="P249" s="57"/>
      <c r="Q249" s="53"/>
      <c r="R249" s="53"/>
      <c r="S249" s="53"/>
      <c r="T249" s="53"/>
      <c r="U249" s="53"/>
      <c r="V249" s="53"/>
      <c r="W249" s="53"/>
      <c r="X249" s="53"/>
      <c r="Y249" s="53"/>
      <c r="Z249" s="53"/>
      <c r="AA249" s="53"/>
      <c r="AB249" s="53"/>
      <c r="AC249" s="53"/>
      <c r="AD249" s="53"/>
      <c r="AE249" s="53"/>
      <c r="AF249" s="53"/>
      <c r="AG249" s="53"/>
      <c r="AH249" s="53"/>
      <c r="AI249" s="53"/>
      <c r="AJ249" s="53"/>
      <c r="AK249" s="53"/>
      <c r="AL249" s="53"/>
      <c r="AM249" s="53"/>
      <c r="AN249" s="53"/>
      <c r="AO249" s="53"/>
      <c r="AP249" s="53"/>
      <c r="AQ249" s="53"/>
      <c r="AR249" s="53"/>
      <c r="AS249" s="53"/>
    </row>
    <row r="250" spans="1:45">
      <c r="A250" s="53"/>
      <c r="B250" s="58"/>
      <c r="C250" s="57"/>
      <c r="D250" s="57"/>
      <c r="E250" s="57"/>
      <c r="F250" s="53"/>
      <c r="G250" s="53"/>
      <c r="H250" s="53"/>
      <c r="I250" s="53"/>
      <c r="J250" s="53"/>
      <c r="K250" s="53"/>
      <c r="L250" s="53"/>
      <c r="M250" s="53"/>
      <c r="N250" s="57"/>
      <c r="O250" s="57"/>
      <c r="P250" s="57"/>
      <c r="Q250" s="53"/>
      <c r="R250" s="53"/>
      <c r="S250" s="53"/>
      <c r="T250" s="53"/>
      <c r="U250" s="53"/>
      <c r="V250" s="53"/>
      <c r="W250" s="53"/>
      <c r="X250" s="53"/>
      <c r="Y250" s="53"/>
      <c r="Z250" s="53"/>
      <c r="AA250" s="53"/>
      <c r="AB250" s="53"/>
      <c r="AC250" s="53"/>
      <c r="AD250" s="53"/>
      <c r="AE250" s="53"/>
      <c r="AF250" s="53"/>
      <c r="AG250" s="53"/>
      <c r="AH250" s="53"/>
      <c r="AI250" s="53"/>
      <c r="AJ250" s="53"/>
      <c r="AK250" s="53"/>
      <c r="AL250" s="53"/>
      <c r="AM250" s="53"/>
      <c r="AN250" s="53"/>
      <c r="AO250" s="53"/>
      <c r="AP250" s="53"/>
      <c r="AQ250" s="53"/>
      <c r="AR250" s="53"/>
      <c r="AS250" s="53"/>
    </row>
    <row r="251" spans="1:45">
      <c r="A251" s="53"/>
      <c r="B251" s="58"/>
      <c r="C251" s="57"/>
      <c r="D251" s="57"/>
      <c r="E251" s="57"/>
      <c r="F251" s="53"/>
      <c r="G251" s="53"/>
      <c r="H251" s="53"/>
      <c r="I251" s="53"/>
      <c r="J251" s="53"/>
      <c r="K251" s="53"/>
      <c r="L251" s="53"/>
      <c r="M251" s="53"/>
      <c r="N251" s="57"/>
      <c r="O251" s="57"/>
      <c r="P251" s="57"/>
      <c r="Q251" s="53"/>
      <c r="R251" s="53"/>
      <c r="S251" s="53"/>
      <c r="T251" s="53"/>
      <c r="U251" s="53"/>
      <c r="V251" s="53"/>
      <c r="W251" s="53"/>
      <c r="X251" s="53"/>
      <c r="Y251" s="53"/>
      <c r="Z251" s="53"/>
      <c r="AA251" s="53"/>
      <c r="AB251" s="53"/>
      <c r="AC251" s="53"/>
      <c r="AD251" s="53"/>
      <c r="AE251" s="53"/>
      <c r="AF251" s="53"/>
      <c r="AG251" s="53"/>
      <c r="AH251" s="53"/>
      <c r="AI251" s="53"/>
      <c r="AJ251" s="53"/>
      <c r="AK251" s="53"/>
      <c r="AL251" s="53"/>
      <c r="AM251" s="53"/>
      <c r="AN251" s="53"/>
      <c r="AO251" s="53"/>
      <c r="AP251" s="53"/>
      <c r="AQ251" s="53"/>
      <c r="AR251" s="53"/>
      <c r="AS251" s="53"/>
    </row>
    <row r="252" spans="1:45">
      <c r="A252" s="53"/>
      <c r="B252" s="58"/>
      <c r="C252" s="57"/>
      <c r="D252" s="57"/>
      <c r="E252" s="57"/>
      <c r="F252" s="53"/>
      <c r="G252" s="53"/>
      <c r="H252" s="53"/>
      <c r="I252" s="53"/>
      <c r="J252" s="53"/>
      <c r="K252" s="53"/>
      <c r="L252" s="53"/>
      <c r="M252" s="53"/>
      <c r="N252" s="57"/>
      <c r="O252" s="57"/>
      <c r="P252" s="57"/>
      <c r="Q252" s="53"/>
      <c r="R252" s="53"/>
      <c r="S252" s="53"/>
      <c r="T252" s="53"/>
      <c r="U252" s="53"/>
      <c r="V252" s="53"/>
      <c r="W252" s="53"/>
      <c r="X252" s="53"/>
      <c r="Y252" s="53"/>
      <c r="Z252" s="53"/>
      <c r="AA252" s="53"/>
      <c r="AB252" s="53"/>
      <c r="AC252" s="53"/>
      <c r="AD252" s="53"/>
      <c r="AE252" s="53"/>
      <c r="AF252" s="53"/>
      <c r="AG252" s="53"/>
      <c r="AH252" s="53"/>
      <c r="AI252" s="53"/>
      <c r="AJ252" s="53"/>
      <c r="AK252" s="53"/>
      <c r="AL252" s="53"/>
      <c r="AM252" s="53"/>
      <c r="AN252" s="53"/>
      <c r="AO252" s="53"/>
      <c r="AP252" s="53"/>
      <c r="AQ252" s="53"/>
      <c r="AR252" s="53"/>
      <c r="AS252" s="53"/>
    </row>
    <row r="253" spans="1:45">
      <c r="A253" s="53"/>
      <c r="B253" s="58"/>
      <c r="C253" s="57"/>
      <c r="D253" s="57"/>
      <c r="E253" s="57"/>
      <c r="F253" s="53"/>
      <c r="G253" s="53"/>
      <c r="H253" s="53"/>
      <c r="I253" s="53"/>
      <c r="J253" s="53"/>
      <c r="K253" s="53"/>
      <c r="L253" s="53"/>
      <c r="M253" s="53"/>
      <c r="N253" s="57"/>
      <c r="O253" s="57"/>
      <c r="P253" s="57"/>
      <c r="Q253" s="53"/>
      <c r="R253" s="53"/>
      <c r="S253" s="53"/>
      <c r="T253" s="53"/>
      <c r="U253" s="53"/>
      <c r="V253" s="53"/>
      <c r="W253" s="53"/>
      <c r="X253" s="53"/>
      <c r="Y253" s="53"/>
      <c r="Z253" s="53"/>
      <c r="AA253" s="53"/>
      <c r="AB253" s="53"/>
      <c r="AC253" s="53"/>
      <c r="AD253" s="53"/>
      <c r="AE253" s="53"/>
      <c r="AF253" s="53"/>
      <c r="AG253" s="53"/>
      <c r="AH253" s="53"/>
      <c r="AI253" s="53"/>
      <c r="AJ253" s="53"/>
      <c r="AK253" s="53"/>
      <c r="AL253" s="53"/>
      <c r="AM253" s="53"/>
      <c r="AN253" s="53"/>
      <c r="AO253" s="53"/>
      <c r="AP253" s="53"/>
      <c r="AQ253" s="53"/>
      <c r="AR253" s="53"/>
      <c r="AS253" s="53"/>
    </row>
    <row r="254" spans="1:45">
      <c r="A254" s="53"/>
      <c r="B254" s="58"/>
      <c r="C254" s="57"/>
      <c r="D254" s="57"/>
      <c r="E254" s="57"/>
      <c r="F254" s="53"/>
      <c r="G254" s="53"/>
      <c r="H254" s="53"/>
      <c r="I254" s="53"/>
      <c r="J254" s="53"/>
      <c r="K254" s="53"/>
      <c r="L254" s="53"/>
      <c r="M254" s="53"/>
      <c r="N254" s="57"/>
      <c r="O254" s="57"/>
      <c r="P254" s="57"/>
      <c r="Q254" s="53"/>
      <c r="R254" s="53"/>
      <c r="S254" s="53"/>
      <c r="T254" s="53"/>
      <c r="U254" s="53"/>
      <c r="V254" s="53"/>
      <c r="W254" s="53"/>
      <c r="X254" s="53"/>
      <c r="Y254" s="53"/>
      <c r="Z254" s="53"/>
      <c r="AA254" s="53"/>
      <c r="AB254" s="53"/>
      <c r="AC254" s="53"/>
      <c r="AD254" s="53"/>
      <c r="AE254" s="53"/>
      <c r="AF254" s="53"/>
      <c r="AG254" s="53"/>
      <c r="AH254" s="53"/>
      <c r="AI254" s="53"/>
      <c r="AJ254" s="53"/>
      <c r="AK254" s="53"/>
      <c r="AL254" s="53"/>
      <c r="AM254" s="53"/>
      <c r="AN254" s="53"/>
      <c r="AO254" s="53"/>
      <c r="AP254" s="53"/>
      <c r="AQ254" s="53"/>
      <c r="AR254" s="53"/>
      <c r="AS254" s="53"/>
    </row>
    <row r="255" spans="1:45">
      <c r="A255" s="53"/>
      <c r="B255" s="58"/>
      <c r="C255" s="57"/>
      <c r="D255" s="57"/>
      <c r="E255" s="57"/>
      <c r="F255" s="53"/>
      <c r="G255" s="53"/>
      <c r="H255" s="53"/>
      <c r="I255" s="53"/>
      <c r="J255" s="53"/>
      <c r="K255" s="53"/>
      <c r="L255" s="53"/>
      <c r="M255" s="53"/>
      <c r="N255" s="57"/>
      <c r="O255" s="57"/>
      <c r="P255" s="57"/>
      <c r="Q255" s="53"/>
      <c r="R255" s="53"/>
      <c r="S255" s="53"/>
      <c r="T255" s="53"/>
      <c r="U255" s="53"/>
      <c r="V255" s="53"/>
      <c r="W255" s="53"/>
      <c r="X255" s="53"/>
      <c r="Y255" s="53"/>
      <c r="Z255" s="53"/>
      <c r="AA255" s="53"/>
      <c r="AB255" s="53"/>
      <c r="AC255" s="53"/>
      <c r="AD255" s="53"/>
      <c r="AE255" s="53"/>
      <c r="AF255" s="53"/>
      <c r="AG255" s="53"/>
      <c r="AH255" s="53"/>
      <c r="AI255" s="53"/>
      <c r="AJ255" s="53"/>
      <c r="AK255" s="53"/>
      <c r="AL255" s="53"/>
      <c r="AM255" s="53"/>
      <c r="AN255" s="53"/>
      <c r="AO255" s="53"/>
      <c r="AP255" s="53"/>
      <c r="AQ255" s="53"/>
      <c r="AR255" s="53"/>
      <c r="AS255" s="53"/>
    </row>
    <row r="256" spans="1:45">
      <c r="A256" s="53"/>
      <c r="B256" s="58"/>
      <c r="C256" s="57"/>
      <c r="D256" s="57"/>
      <c r="E256" s="57"/>
      <c r="F256" s="53"/>
      <c r="G256" s="53"/>
      <c r="H256" s="53"/>
      <c r="I256" s="53"/>
      <c r="J256" s="53"/>
      <c r="K256" s="53"/>
      <c r="L256" s="53"/>
      <c r="M256" s="53"/>
      <c r="N256" s="57"/>
      <c r="O256" s="57"/>
      <c r="P256" s="57"/>
      <c r="Q256" s="53"/>
      <c r="R256" s="53"/>
      <c r="S256" s="53"/>
      <c r="T256" s="53"/>
      <c r="U256" s="53"/>
      <c r="V256" s="53"/>
      <c r="W256" s="53"/>
      <c r="X256" s="53"/>
      <c r="Y256" s="53"/>
      <c r="Z256" s="53"/>
      <c r="AA256" s="53"/>
      <c r="AB256" s="53"/>
      <c r="AC256" s="53"/>
      <c r="AD256" s="53"/>
      <c r="AE256" s="53"/>
      <c r="AF256" s="53"/>
      <c r="AG256" s="53"/>
      <c r="AH256" s="53"/>
      <c r="AI256" s="53"/>
      <c r="AJ256" s="53"/>
      <c r="AK256" s="53"/>
      <c r="AL256" s="53"/>
      <c r="AM256" s="53"/>
      <c r="AN256" s="53"/>
      <c r="AO256" s="53"/>
      <c r="AP256" s="53"/>
      <c r="AQ256" s="53"/>
      <c r="AR256" s="53"/>
      <c r="AS256" s="53"/>
    </row>
    <row r="257" spans="1:45">
      <c r="A257" s="53"/>
      <c r="B257" s="58"/>
      <c r="C257" s="57"/>
      <c r="D257" s="57"/>
      <c r="E257" s="57"/>
      <c r="F257" s="53"/>
      <c r="G257" s="53"/>
      <c r="H257" s="53"/>
      <c r="I257" s="53"/>
      <c r="J257" s="53"/>
      <c r="K257" s="53"/>
      <c r="L257" s="53"/>
      <c r="M257" s="53"/>
      <c r="N257" s="57"/>
      <c r="O257" s="57"/>
      <c r="P257" s="57"/>
      <c r="Q257" s="53"/>
      <c r="R257" s="53"/>
      <c r="S257" s="53"/>
      <c r="T257" s="53"/>
      <c r="U257" s="53"/>
      <c r="V257" s="53"/>
      <c r="W257" s="53"/>
      <c r="X257" s="53"/>
      <c r="Y257" s="53"/>
      <c r="Z257" s="53"/>
      <c r="AA257" s="53"/>
      <c r="AB257" s="53"/>
      <c r="AC257" s="53"/>
      <c r="AD257" s="53"/>
      <c r="AE257" s="53"/>
      <c r="AF257" s="53"/>
      <c r="AG257" s="53"/>
      <c r="AH257" s="53"/>
      <c r="AI257" s="53"/>
      <c r="AJ257" s="53"/>
      <c r="AK257" s="53"/>
      <c r="AL257" s="53"/>
      <c r="AM257" s="53"/>
      <c r="AN257" s="53"/>
      <c r="AO257" s="53"/>
      <c r="AP257" s="53"/>
      <c r="AQ257" s="53"/>
      <c r="AR257" s="53"/>
      <c r="AS257" s="53"/>
    </row>
    <row r="258" spans="1:45">
      <c r="A258" s="53"/>
      <c r="B258" s="58"/>
      <c r="C258" s="57"/>
      <c r="D258" s="57"/>
      <c r="E258" s="57"/>
      <c r="F258" s="53"/>
      <c r="G258" s="53"/>
      <c r="H258" s="53"/>
      <c r="I258" s="53"/>
      <c r="J258" s="53"/>
      <c r="K258" s="53"/>
      <c r="L258" s="53"/>
      <c r="M258" s="53"/>
      <c r="N258" s="57"/>
      <c r="O258" s="57"/>
      <c r="P258" s="57"/>
      <c r="Q258" s="53"/>
      <c r="R258" s="53"/>
      <c r="S258" s="53"/>
      <c r="T258" s="53"/>
      <c r="U258" s="53"/>
      <c r="V258" s="53"/>
      <c r="W258" s="53"/>
      <c r="X258" s="53"/>
      <c r="Y258" s="53"/>
      <c r="Z258" s="53"/>
      <c r="AA258" s="53"/>
      <c r="AB258" s="53"/>
      <c r="AC258" s="53"/>
      <c r="AD258" s="53"/>
      <c r="AE258" s="53"/>
      <c r="AF258" s="53"/>
      <c r="AG258" s="53"/>
      <c r="AH258" s="53"/>
      <c r="AI258" s="53"/>
      <c r="AJ258" s="53"/>
      <c r="AK258" s="53"/>
      <c r="AL258" s="53"/>
      <c r="AM258" s="53"/>
      <c r="AN258" s="53"/>
      <c r="AO258" s="53"/>
      <c r="AP258" s="53"/>
      <c r="AQ258" s="53"/>
      <c r="AR258" s="53"/>
      <c r="AS258" s="53"/>
    </row>
    <row r="259" spans="1:45">
      <c r="A259" s="53"/>
      <c r="B259" s="58"/>
      <c r="C259" s="57"/>
      <c r="D259" s="57"/>
      <c r="E259" s="57"/>
      <c r="F259" s="53"/>
      <c r="G259" s="53"/>
      <c r="H259" s="53"/>
      <c r="I259" s="53"/>
      <c r="J259" s="53"/>
      <c r="K259" s="53"/>
      <c r="L259" s="53"/>
      <c r="M259" s="53"/>
      <c r="N259" s="57"/>
      <c r="O259" s="57"/>
      <c r="P259" s="57"/>
      <c r="Q259" s="53"/>
      <c r="R259" s="53"/>
      <c r="S259" s="53"/>
      <c r="T259" s="53"/>
      <c r="U259" s="53"/>
      <c r="V259" s="53"/>
      <c r="W259" s="53"/>
      <c r="X259" s="53"/>
      <c r="Y259" s="53"/>
      <c r="Z259" s="53"/>
      <c r="AA259" s="53"/>
      <c r="AB259" s="53"/>
      <c r="AC259" s="53"/>
      <c r="AD259" s="53"/>
      <c r="AE259" s="53"/>
      <c r="AF259" s="53"/>
      <c r="AG259" s="53"/>
      <c r="AH259" s="53"/>
      <c r="AI259" s="53"/>
      <c r="AJ259" s="53"/>
      <c r="AK259" s="53"/>
      <c r="AL259" s="53"/>
      <c r="AM259" s="53"/>
      <c r="AN259" s="53"/>
      <c r="AO259" s="53"/>
      <c r="AP259" s="53"/>
      <c r="AQ259" s="53"/>
      <c r="AR259" s="53"/>
      <c r="AS259" s="53"/>
    </row>
    <row r="260" spans="1:45">
      <c r="A260" s="53"/>
      <c r="B260" s="58"/>
      <c r="C260" s="57"/>
      <c r="D260" s="57"/>
      <c r="E260" s="57"/>
      <c r="F260" s="53"/>
      <c r="G260" s="53"/>
      <c r="H260" s="53"/>
      <c r="I260" s="53"/>
      <c r="J260" s="53"/>
      <c r="K260" s="53"/>
      <c r="L260" s="53"/>
      <c r="M260" s="53"/>
      <c r="N260" s="57"/>
      <c r="O260" s="57"/>
      <c r="P260" s="57"/>
      <c r="Q260" s="53"/>
      <c r="R260" s="53"/>
      <c r="S260" s="53"/>
      <c r="T260" s="53"/>
      <c r="U260" s="53"/>
      <c r="V260" s="53"/>
      <c r="W260" s="53"/>
      <c r="X260" s="53"/>
      <c r="Y260" s="53"/>
      <c r="Z260" s="53"/>
      <c r="AA260" s="53"/>
      <c r="AB260" s="53"/>
      <c r="AC260" s="53"/>
      <c r="AD260" s="53"/>
      <c r="AE260" s="53"/>
      <c r="AF260" s="53"/>
      <c r="AG260" s="53"/>
      <c r="AH260" s="53"/>
      <c r="AI260" s="53"/>
      <c r="AJ260" s="53"/>
      <c r="AK260" s="53"/>
      <c r="AL260" s="53"/>
      <c r="AM260" s="53"/>
      <c r="AN260" s="53"/>
      <c r="AO260" s="53"/>
      <c r="AP260" s="53"/>
      <c r="AQ260" s="53"/>
      <c r="AR260" s="53"/>
      <c r="AS260" s="53"/>
    </row>
    <row r="261" spans="1:45">
      <c r="A261" s="53"/>
      <c r="B261" s="58"/>
      <c r="C261" s="57"/>
      <c r="D261" s="57"/>
      <c r="E261" s="57"/>
      <c r="F261" s="53"/>
      <c r="G261" s="53"/>
      <c r="H261" s="53"/>
      <c r="I261" s="53"/>
      <c r="J261" s="53"/>
      <c r="K261" s="53"/>
      <c r="L261" s="53"/>
      <c r="M261" s="53"/>
      <c r="N261" s="57"/>
      <c r="O261" s="57"/>
      <c r="P261" s="57"/>
      <c r="Q261" s="53"/>
      <c r="R261" s="53"/>
      <c r="S261" s="53"/>
      <c r="T261" s="53"/>
      <c r="U261" s="53"/>
      <c r="V261" s="53"/>
      <c r="W261" s="53"/>
      <c r="X261" s="53"/>
      <c r="Y261" s="53"/>
      <c r="Z261" s="53"/>
      <c r="AA261" s="53"/>
      <c r="AB261" s="53"/>
      <c r="AC261" s="53"/>
      <c r="AD261" s="53"/>
      <c r="AE261" s="53"/>
      <c r="AF261" s="53"/>
      <c r="AG261" s="53"/>
      <c r="AH261" s="53"/>
      <c r="AI261" s="53"/>
      <c r="AJ261" s="53"/>
      <c r="AK261" s="53"/>
      <c r="AL261" s="53"/>
      <c r="AM261" s="53"/>
      <c r="AN261" s="53"/>
      <c r="AO261" s="53"/>
      <c r="AP261" s="53"/>
      <c r="AQ261" s="53"/>
      <c r="AR261" s="53"/>
      <c r="AS261" s="53"/>
    </row>
    <row r="262" spans="1:45">
      <c r="A262" s="53"/>
      <c r="B262" s="58"/>
      <c r="C262" s="57"/>
      <c r="D262" s="57"/>
      <c r="E262" s="57"/>
      <c r="F262" s="53"/>
      <c r="G262" s="53"/>
      <c r="H262" s="53"/>
      <c r="I262" s="53"/>
      <c r="J262" s="53"/>
      <c r="K262" s="53"/>
      <c r="L262" s="53"/>
      <c r="M262" s="53"/>
      <c r="N262" s="57"/>
      <c r="O262" s="57"/>
      <c r="P262" s="57"/>
      <c r="Q262" s="53"/>
      <c r="R262" s="53"/>
      <c r="S262" s="53"/>
      <c r="T262" s="53"/>
      <c r="U262" s="53"/>
      <c r="V262" s="53"/>
      <c r="W262" s="53"/>
      <c r="X262" s="53"/>
      <c r="Y262" s="53"/>
      <c r="Z262" s="53"/>
      <c r="AA262" s="53"/>
      <c r="AB262" s="53"/>
      <c r="AC262" s="53"/>
      <c r="AD262" s="53"/>
      <c r="AE262" s="53"/>
      <c r="AF262" s="53"/>
      <c r="AG262" s="53"/>
      <c r="AH262" s="53"/>
      <c r="AI262" s="53"/>
      <c r="AJ262" s="53"/>
      <c r="AK262" s="53"/>
      <c r="AL262" s="53"/>
      <c r="AM262" s="53"/>
      <c r="AN262" s="53"/>
      <c r="AO262" s="53"/>
      <c r="AP262" s="53"/>
      <c r="AQ262" s="53"/>
      <c r="AR262" s="53"/>
      <c r="AS262" s="53"/>
    </row>
    <row r="263" spans="1:45">
      <c r="A263" s="53"/>
      <c r="B263" s="58"/>
      <c r="C263" s="57"/>
      <c r="D263" s="57"/>
      <c r="E263" s="57"/>
      <c r="F263" s="53"/>
      <c r="G263" s="53"/>
      <c r="H263" s="53"/>
      <c r="I263" s="53"/>
      <c r="J263" s="53"/>
      <c r="K263" s="53"/>
      <c r="L263" s="53"/>
      <c r="M263" s="53"/>
      <c r="N263" s="57"/>
      <c r="O263" s="57"/>
      <c r="P263" s="57"/>
      <c r="Q263" s="53"/>
      <c r="R263" s="53"/>
      <c r="S263" s="53"/>
      <c r="T263" s="53"/>
      <c r="U263" s="53"/>
      <c r="V263" s="53"/>
      <c r="W263" s="53"/>
      <c r="X263" s="53"/>
      <c r="Y263" s="53"/>
      <c r="Z263" s="53"/>
      <c r="AA263" s="53"/>
      <c r="AB263" s="53"/>
      <c r="AC263" s="53"/>
      <c r="AD263" s="53"/>
      <c r="AE263" s="53"/>
      <c r="AF263" s="53"/>
      <c r="AG263" s="53"/>
      <c r="AH263" s="53"/>
      <c r="AI263" s="53"/>
      <c r="AJ263" s="53"/>
      <c r="AK263" s="53"/>
      <c r="AL263" s="53"/>
      <c r="AM263" s="53"/>
      <c r="AN263" s="53"/>
      <c r="AO263" s="53"/>
      <c r="AP263" s="53"/>
      <c r="AQ263" s="53"/>
      <c r="AR263" s="53"/>
      <c r="AS263" s="53"/>
    </row>
    <row r="264" spans="1:45">
      <c r="A264" s="53"/>
      <c r="B264" s="58"/>
      <c r="C264" s="57"/>
      <c r="D264" s="57"/>
      <c r="E264" s="57"/>
      <c r="F264" s="53"/>
      <c r="G264" s="53"/>
      <c r="H264" s="53"/>
      <c r="I264" s="53"/>
      <c r="J264" s="53"/>
      <c r="K264" s="53"/>
      <c r="L264" s="53"/>
      <c r="M264" s="53"/>
      <c r="N264" s="57"/>
      <c r="O264" s="57"/>
      <c r="P264" s="57"/>
      <c r="Q264" s="53"/>
      <c r="R264" s="53"/>
      <c r="S264" s="53"/>
      <c r="T264" s="53"/>
      <c r="U264" s="53"/>
      <c r="V264" s="53"/>
      <c r="W264" s="53"/>
      <c r="X264" s="53"/>
      <c r="Y264" s="53"/>
      <c r="Z264" s="53"/>
      <c r="AA264" s="53"/>
      <c r="AB264" s="53"/>
      <c r="AC264" s="53"/>
      <c r="AD264" s="53"/>
      <c r="AE264" s="53"/>
      <c r="AF264" s="53"/>
      <c r="AG264" s="53"/>
      <c r="AH264" s="53"/>
      <c r="AI264" s="53"/>
      <c r="AJ264" s="53"/>
      <c r="AK264" s="53"/>
      <c r="AL264" s="53"/>
      <c r="AM264" s="53"/>
      <c r="AN264" s="53"/>
      <c r="AO264" s="53"/>
      <c r="AP264" s="53"/>
      <c r="AQ264" s="53"/>
      <c r="AR264" s="53"/>
      <c r="AS264" s="53"/>
    </row>
    <row r="265" spans="1:45">
      <c r="A265" s="53"/>
      <c r="B265" s="58"/>
      <c r="C265" s="57"/>
      <c r="D265" s="57"/>
      <c r="E265" s="57"/>
      <c r="F265" s="53"/>
      <c r="G265" s="53"/>
      <c r="H265" s="53"/>
      <c r="I265" s="53"/>
      <c r="J265" s="53"/>
      <c r="K265" s="53"/>
      <c r="L265" s="53"/>
      <c r="M265" s="53"/>
      <c r="N265" s="57"/>
      <c r="O265" s="57"/>
      <c r="P265" s="57"/>
      <c r="Q265" s="53"/>
      <c r="R265" s="53"/>
      <c r="S265" s="53"/>
      <c r="T265" s="53"/>
      <c r="U265" s="53"/>
      <c r="V265" s="53"/>
      <c r="W265" s="53"/>
      <c r="X265" s="53"/>
      <c r="Y265" s="53"/>
      <c r="Z265" s="53"/>
      <c r="AA265" s="53"/>
      <c r="AB265" s="53"/>
      <c r="AC265" s="53"/>
      <c r="AD265" s="53"/>
      <c r="AE265" s="53"/>
      <c r="AF265" s="53"/>
      <c r="AG265" s="53"/>
      <c r="AH265" s="53"/>
      <c r="AI265" s="53"/>
      <c r="AJ265" s="53"/>
      <c r="AK265" s="53"/>
      <c r="AL265" s="53"/>
      <c r="AM265" s="53"/>
      <c r="AN265" s="53"/>
      <c r="AO265" s="53"/>
      <c r="AP265" s="53"/>
      <c r="AQ265" s="53"/>
      <c r="AR265" s="53"/>
      <c r="AS265" s="53"/>
    </row>
    <row r="266" spans="1:45" s="43" customFormat="1" ht="20.100000000000001" customHeight="1">
      <c r="A266" s="53"/>
      <c r="B266" s="58"/>
      <c r="C266" s="57"/>
      <c r="D266" s="57"/>
      <c r="E266" s="57"/>
      <c r="F266" s="53"/>
      <c r="G266" s="53"/>
      <c r="H266" s="53"/>
      <c r="I266" s="53"/>
      <c r="J266" s="53"/>
      <c r="K266" s="53"/>
      <c r="L266" s="53"/>
      <c r="M266" s="53"/>
      <c r="N266" s="57"/>
      <c r="O266" s="57"/>
      <c r="P266" s="57"/>
      <c r="Q266" s="53"/>
      <c r="R266" s="53"/>
      <c r="S266" s="53"/>
      <c r="T266" s="53"/>
      <c r="U266" s="53"/>
      <c r="V266" s="53"/>
      <c r="W266" s="53"/>
      <c r="X266" s="53"/>
      <c r="Y266" s="53"/>
      <c r="Z266" s="53"/>
      <c r="AA266" s="53"/>
      <c r="AB266" s="53"/>
      <c r="AC266" s="53"/>
      <c r="AD266" s="53"/>
      <c r="AE266" s="53"/>
      <c r="AF266" s="53"/>
      <c r="AG266" s="53"/>
      <c r="AH266" s="53"/>
      <c r="AI266" s="53"/>
      <c r="AJ266" s="53"/>
      <c r="AK266" s="53"/>
      <c r="AL266" s="53"/>
      <c r="AM266" s="53"/>
      <c r="AN266" s="53"/>
      <c r="AO266" s="53"/>
      <c r="AP266" s="53"/>
      <c r="AQ266" s="53"/>
      <c r="AR266" s="53"/>
      <c r="AS266" s="53"/>
    </row>
    <row r="267" spans="1:45">
      <c r="A267" s="53"/>
      <c r="B267" s="58"/>
      <c r="C267" s="57"/>
      <c r="D267" s="57"/>
      <c r="E267" s="57"/>
      <c r="F267" s="53"/>
      <c r="G267" s="53"/>
      <c r="H267" s="53"/>
      <c r="I267" s="53"/>
      <c r="J267" s="53"/>
      <c r="K267" s="53"/>
      <c r="L267" s="53"/>
      <c r="M267" s="53"/>
      <c r="N267" s="57"/>
      <c r="O267" s="57"/>
      <c r="P267" s="57"/>
      <c r="Q267" s="53"/>
      <c r="R267" s="53"/>
      <c r="S267" s="53"/>
      <c r="T267" s="53"/>
      <c r="U267" s="53"/>
      <c r="V267" s="53"/>
      <c r="W267" s="53"/>
      <c r="X267" s="53"/>
      <c r="Y267" s="53"/>
      <c r="Z267" s="53"/>
      <c r="AA267" s="53"/>
      <c r="AB267" s="53"/>
      <c r="AC267" s="53"/>
      <c r="AD267" s="53"/>
      <c r="AE267" s="53"/>
      <c r="AF267" s="53"/>
      <c r="AG267" s="53"/>
      <c r="AH267" s="53"/>
      <c r="AI267" s="53"/>
      <c r="AJ267" s="53"/>
      <c r="AK267" s="53"/>
      <c r="AL267" s="53"/>
      <c r="AM267" s="53"/>
      <c r="AN267" s="53"/>
      <c r="AO267" s="53"/>
      <c r="AP267" s="53"/>
      <c r="AQ267" s="53"/>
      <c r="AR267" s="53"/>
      <c r="AS267" s="53"/>
    </row>
    <row r="268" spans="1:45">
      <c r="A268" s="53"/>
      <c r="B268" s="58"/>
      <c r="C268" s="57"/>
      <c r="D268" s="57"/>
      <c r="E268" s="57"/>
      <c r="F268" s="53"/>
      <c r="G268" s="53"/>
      <c r="H268" s="53"/>
      <c r="I268" s="53"/>
      <c r="J268" s="53"/>
      <c r="K268" s="53"/>
      <c r="L268" s="53"/>
      <c r="M268" s="53"/>
      <c r="N268" s="57"/>
      <c r="O268" s="57"/>
      <c r="P268" s="57"/>
      <c r="Q268" s="53"/>
      <c r="R268" s="53"/>
      <c r="S268" s="53"/>
      <c r="T268" s="53"/>
      <c r="U268" s="53"/>
      <c r="V268" s="53"/>
      <c r="W268" s="53"/>
      <c r="X268" s="53"/>
      <c r="Y268" s="53"/>
      <c r="Z268" s="53"/>
      <c r="AA268" s="53"/>
      <c r="AB268" s="53"/>
      <c r="AC268" s="53"/>
      <c r="AD268" s="53"/>
      <c r="AE268" s="53"/>
      <c r="AF268" s="53"/>
      <c r="AG268" s="53"/>
      <c r="AH268" s="53"/>
      <c r="AI268" s="53"/>
      <c r="AJ268" s="53"/>
      <c r="AK268" s="53"/>
      <c r="AL268" s="53"/>
      <c r="AM268" s="53"/>
      <c r="AN268" s="53"/>
      <c r="AO268" s="53"/>
      <c r="AP268" s="53"/>
      <c r="AQ268" s="53"/>
      <c r="AR268" s="53"/>
      <c r="AS268" s="53"/>
    </row>
    <row r="269" spans="1:45">
      <c r="A269" s="53"/>
      <c r="B269" s="58"/>
      <c r="C269" s="57"/>
      <c r="D269" s="57"/>
      <c r="E269" s="57"/>
      <c r="F269" s="53"/>
      <c r="G269" s="53"/>
      <c r="H269" s="53"/>
      <c r="I269" s="53"/>
      <c r="J269" s="53"/>
      <c r="K269" s="53"/>
      <c r="L269" s="53"/>
      <c r="M269" s="53"/>
      <c r="N269" s="57"/>
      <c r="O269" s="57"/>
      <c r="P269" s="57"/>
      <c r="Q269" s="53"/>
      <c r="R269" s="53"/>
      <c r="S269" s="53"/>
      <c r="T269" s="53"/>
      <c r="U269" s="53"/>
      <c r="V269" s="53"/>
      <c r="W269" s="53"/>
      <c r="X269" s="53"/>
      <c r="Y269" s="53"/>
      <c r="Z269" s="53"/>
      <c r="AA269" s="53"/>
      <c r="AB269" s="53"/>
      <c r="AC269" s="53"/>
      <c r="AD269" s="53"/>
      <c r="AE269" s="53"/>
      <c r="AF269" s="53"/>
      <c r="AG269" s="53"/>
      <c r="AH269" s="53"/>
      <c r="AI269" s="53"/>
      <c r="AJ269" s="53"/>
      <c r="AK269" s="53"/>
      <c r="AL269" s="53"/>
      <c r="AM269" s="53"/>
      <c r="AN269" s="53"/>
      <c r="AO269" s="53"/>
      <c r="AP269" s="53"/>
      <c r="AQ269" s="53"/>
      <c r="AR269" s="53"/>
      <c r="AS269" s="53"/>
    </row>
    <row r="270" spans="1:45">
      <c r="A270" s="53"/>
      <c r="B270" s="58"/>
      <c r="C270" s="57"/>
      <c r="D270" s="57"/>
      <c r="E270" s="57"/>
      <c r="F270" s="53"/>
      <c r="G270" s="53"/>
      <c r="H270" s="53"/>
      <c r="I270" s="53"/>
      <c r="J270" s="53"/>
      <c r="K270" s="53"/>
      <c r="L270" s="53"/>
      <c r="M270" s="53"/>
      <c r="N270" s="57"/>
      <c r="O270" s="57"/>
      <c r="P270" s="57"/>
      <c r="Q270" s="53"/>
      <c r="R270" s="53"/>
      <c r="S270" s="53"/>
      <c r="T270" s="53"/>
      <c r="U270" s="53"/>
      <c r="V270" s="53"/>
      <c r="W270" s="53"/>
      <c r="X270" s="53"/>
      <c r="Y270" s="53"/>
      <c r="Z270" s="53"/>
      <c r="AA270" s="53"/>
      <c r="AB270" s="53"/>
      <c r="AC270" s="53"/>
      <c r="AD270" s="53"/>
      <c r="AE270" s="53"/>
      <c r="AF270" s="53"/>
      <c r="AG270" s="53"/>
      <c r="AH270" s="53"/>
      <c r="AI270" s="53"/>
      <c r="AJ270" s="53"/>
      <c r="AK270" s="53"/>
      <c r="AL270" s="53"/>
      <c r="AM270" s="53"/>
      <c r="AN270" s="53"/>
      <c r="AO270" s="53"/>
      <c r="AP270" s="53"/>
      <c r="AQ270" s="53"/>
      <c r="AR270" s="53"/>
      <c r="AS270" s="53"/>
    </row>
    <row r="271" spans="1:45">
      <c r="A271" s="53"/>
      <c r="B271" s="58"/>
      <c r="C271" s="57"/>
      <c r="D271" s="57"/>
      <c r="E271" s="57"/>
      <c r="F271" s="53"/>
      <c r="G271" s="53"/>
      <c r="H271" s="53"/>
      <c r="I271" s="53"/>
      <c r="J271" s="53"/>
      <c r="K271" s="53"/>
      <c r="L271" s="53"/>
      <c r="M271" s="53"/>
      <c r="N271" s="57"/>
      <c r="O271" s="57"/>
      <c r="P271" s="57"/>
      <c r="Q271" s="53"/>
      <c r="R271" s="53"/>
      <c r="S271" s="53"/>
      <c r="T271" s="53"/>
      <c r="U271" s="53"/>
      <c r="V271" s="53"/>
      <c r="W271" s="53"/>
      <c r="X271" s="53"/>
      <c r="Y271" s="53"/>
      <c r="Z271" s="53"/>
      <c r="AA271" s="53"/>
      <c r="AB271" s="53"/>
      <c r="AC271" s="53"/>
      <c r="AD271" s="53"/>
      <c r="AE271" s="53"/>
      <c r="AF271" s="53"/>
      <c r="AG271" s="53"/>
      <c r="AH271" s="53"/>
      <c r="AI271" s="53"/>
      <c r="AJ271" s="53"/>
      <c r="AK271" s="53"/>
      <c r="AL271" s="53"/>
      <c r="AM271" s="53"/>
      <c r="AN271" s="53"/>
      <c r="AO271" s="53"/>
      <c r="AP271" s="53"/>
      <c r="AQ271" s="53"/>
      <c r="AR271" s="53"/>
      <c r="AS271" s="53"/>
    </row>
    <row r="272" spans="1:45">
      <c r="A272" s="53"/>
      <c r="B272" s="58"/>
      <c r="C272" s="57"/>
      <c r="D272" s="57"/>
      <c r="E272" s="57"/>
      <c r="F272" s="53"/>
      <c r="G272" s="53"/>
      <c r="H272" s="53"/>
      <c r="I272" s="53"/>
      <c r="J272" s="53"/>
      <c r="K272" s="53"/>
      <c r="L272" s="53"/>
      <c r="M272" s="53"/>
      <c r="N272" s="57"/>
      <c r="O272" s="57"/>
      <c r="P272" s="57"/>
      <c r="Q272" s="53"/>
      <c r="R272" s="53"/>
      <c r="S272" s="53"/>
      <c r="T272" s="53"/>
      <c r="U272" s="53"/>
      <c r="V272" s="53"/>
      <c r="W272" s="53"/>
      <c r="X272" s="53"/>
      <c r="Y272" s="53"/>
      <c r="Z272" s="53"/>
      <c r="AA272" s="53"/>
      <c r="AB272" s="53"/>
      <c r="AC272" s="53"/>
      <c r="AD272" s="53"/>
      <c r="AE272" s="53"/>
      <c r="AF272" s="53"/>
      <c r="AG272" s="53"/>
      <c r="AH272" s="53"/>
      <c r="AI272" s="53"/>
      <c r="AJ272" s="53"/>
      <c r="AK272" s="53"/>
      <c r="AL272" s="53"/>
      <c r="AM272" s="53"/>
      <c r="AN272" s="53"/>
      <c r="AO272" s="53"/>
      <c r="AP272" s="53"/>
      <c r="AQ272" s="53"/>
      <c r="AR272" s="53"/>
      <c r="AS272" s="53"/>
    </row>
    <row r="273" spans="1:45">
      <c r="A273" s="53"/>
      <c r="B273" s="58"/>
      <c r="C273" s="57"/>
      <c r="D273" s="57"/>
      <c r="E273" s="57"/>
      <c r="F273" s="53"/>
      <c r="G273" s="53"/>
      <c r="H273" s="53"/>
      <c r="I273" s="53"/>
      <c r="J273" s="53"/>
      <c r="K273" s="53"/>
      <c r="L273" s="53"/>
      <c r="M273" s="53"/>
      <c r="N273" s="57"/>
      <c r="O273" s="57"/>
      <c r="P273" s="57"/>
      <c r="Q273" s="53"/>
      <c r="R273" s="53"/>
      <c r="S273" s="53"/>
      <c r="T273" s="53"/>
      <c r="U273" s="53"/>
      <c r="V273" s="53"/>
      <c r="W273" s="53"/>
      <c r="X273" s="53"/>
      <c r="Y273" s="53"/>
      <c r="Z273" s="53"/>
      <c r="AA273" s="53"/>
      <c r="AB273" s="53"/>
      <c r="AC273" s="53"/>
      <c r="AD273" s="53"/>
      <c r="AE273" s="53"/>
      <c r="AF273" s="53"/>
      <c r="AG273" s="53"/>
      <c r="AH273" s="53"/>
      <c r="AI273" s="53"/>
      <c r="AJ273" s="53"/>
      <c r="AK273" s="53"/>
      <c r="AL273" s="53"/>
      <c r="AM273" s="53"/>
      <c r="AN273" s="53"/>
      <c r="AO273" s="53"/>
      <c r="AP273" s="53"/>
      <c r="AQ273" s="53"/>
      <c r="AR273" s="53"/>
      <c r="AS273" s="53"/>
    </row>
    <row r="274" spans="1:45">
      <c r="A274" s="53"/>
      <c r="B274" s="58"/>
      <c r="C274" s="57"/>
      <c r="D274" s="57"/>
      <c r="E274" s="57"/>
      <c r="F274" s="53"/>
      <c r="G274" s="53"/>
      <c r="H274" s="53"/>
      <c r="I274" s="53"/>
      <c r="J274" s="53"/>
      <c r="K274" s="53"/>
      <c r="L274" s="53"/>
      <c r="M274" s="53"/>
      <c r="N274" s="57"/>
      <c r="O274" s="57"/>
      <c r="P274" s="57"/>
      <c r="Q274" s="53"/>
      <c r="R274" s="53"/>
      <c r="S274" s="53"/>
      <c r="T274" s="53"/>
      <c r="U274" s="53"/>
      <c r="V274" s="53"/>
      <c r="W274" s="53"/>
      <c r="X274" s="53"/>
      <c r="Y274" s="53"/>
      <c r="Z274" s="53"/>
      <c r="AA274" s="53"/>
      <c r="AB274" s="53"/>
      <c r="AC274" s="53"/>
      <c r="AD274" s="53"/>
      <c r="AE274" s="53"/>
      <c r="AF274" s="53"/>
      <c r="AG274" s="53"/>
      <c r="AH274" s="53"/>
      <c r="AI274" s="53"/>
      <c r="AJ274" s="53"/>
      <c r="AK274" s="53"/>
      <c r="AL274" s="53"/>
      <c r="AM274" s="53"/>
      <c r="AN274" s="53"/>
      <c r="AO274" s="53"/>
      <c r="AP274" s="53"/>
      <c r="AQ274" s="53"/>
      <c r="AR274" s="53"/>
      <c r="AS274" s="53"/>
    </row>
    <row r="275" spans="1:45">
      <c r="A275" s="53"/>
      <c r="B275" s="58"/>
      <c r="C275" s="57"/>
      <c r="D275" s="57"/>
      <c r="H275" s="53"/>
      <c r="I275" s="53"/>
      <c r="J275" s="53"/>
      <c r="K275" s="53"/>
      <c r="L275" s="53"/>
      <c r="M275" s="53"/>
      <c r="N275" s="57"/>
      <c r="O275" s="57"/>
      <c r="P275" s="57"/>
      <c r="Q275" s="53"/>
      <c r="R275" s="53"/>
      <c r="S275" s="53"/>
      <c r="T275" s="53"/>
      <c r="U275" s="53"/>
      <c r="V275" s="53"/>
      <c r="W275" s="53"/>
      <c r="X275" s="53"/>
      <c r="Y275" s="53"/>
      <c r="Z275" s="53"/>
      <c r="AA275" s="53"/>
      <c r="AB275" s="53"/>
      <c r="AC275" s="53"/>
      <c r="AD275" s="53"/>
      <c r="AE275" s="53"/>
      <c r="AF275" s="53"/>
      <c r="AG275" s="53"/>
      <c r="AH275" s="53"/>
      <c r="AI275" s="53"/>
      <c r="AJ275" s="53"/>
      <c r="AK275" s="53"/>
      <c r="AL275" s="53"/>
      <c r="AM275" s="53"/>
      <c r="AN275" s="53"/>
      <c r="AO275" s="53"/>
      <c r="AP275" s="53"/>
      <c r="AQ275" s="53"/>
      <c r="AR275" s="53"/>
      <c r="AS275" s="53"/>
    </row>
    <row r="276" spans="1:45">
      <c r="A276" s="53"/>
      <c r="B276" s="58"/>
      <c r="C276" s="57"/>
      <c r="D276" s="57"/>
      <c r="H276" s="53"/>
      <c r="I276" s="53"/>
      <c r="J276" s="53"/>
      <c r="K276" s="53"/>
      <c r="L276" s="53"/>
      <c r="M276" s="53"/>
      <c r="N276" s="57"/>
      <c r="O276" s="57"/>
      <c r="P276" s="57"/>
      <c r="Q276" s="53"/>
      <c r="R276" s="53"/>
      <c r="S276" s="53"/>
      <c r="T276" s="53"/>
      <c r="U276" s="53"/>
      <c r="V276" s="53"/>
      <c r="W276" s="53"/>
      <c r="X276" s="53"/>
      <c r="Y276" s="53"/>
      <c r="Z276" s="53"/>
      <c r="AA276" s="53"/>
      <c r="AB276" s="53"/>
      <c r="AC276" s="53"/>
      <c r="AD276" s="53"/>
      <c r="AE276" s="53"/>
      <c r="AF276" s="53"/>
      <c r="AG276" s="53"/>
      <c r="AH276" s="53"/>
      <c r="AI276" s="53"/>
      <c r="AJ276" s="53"/>
      <c r="AK276" s="53"/>
      <c r="AL276" s="53"/>
      <c r="AM276" s="53"/>
      <c r="AN276" s="53"/>
      <c r="AO276" s="53"/>
      <c r="AP276" s="53"/>
      <c r="AQ276" s="53"/>
      <c r="AR276" s="53"/>
      <c r="AS276" s="53"/>
    </row>
    <row r="277" spans="1:45">
      <c r="Q277" s="53"/>
      <c r="R277" s="53"/>
      <c r="S277" s="53"/>
      <c r="T277" s="53"/>
      <c r="U277" s="53"/>
      <c r="V277" s="53"/>
      <c r="W277" s="53"/>
      <c r="X277" s="53"/>
      <c r="Y277" s="53"/>
      <c r="Z277" s="53"/>
      <c r="AA277" s="53"/>
      <c r="AB277" s="53"/>
      <c r="AC277" s="53"/>
      <c r="AD277" s="53"/>
      <c r="AE277" s="53"/>
      <c r="AF277" s="53"/>
      <c r="AG277" s="53"/>
      <c r="AH277" s="53"/>
      <c r="AI277" s="53"/>
      <c r="AJ277" s="53"/>
      <c r="AK277" s="53"/>
      <c r="AL277" s="53"/>
      <c r="AM277" s="53"/>
      <c r="AN277" s="53"/>
      <c r="AO277" s="53"/>
      <c r="AP277" s="53"/>
      <c r="AQ277" s="53"/>
      <c r="AR277" s="53"/>
      <c r="AS277" s="53"/>
    </row>
    <row r="278" spans="1:45">
      <c r="Q278" s="53"/>
      <c r="R278" s="53"/>
      <c r="S278" s="53"/>
      <c r="T278" s="53"/>
      <c r="U278" s="53"/>
      <c r="V278" s="53"/>
      <c r="W278" s="53"/>
      <c r="X278" s="53"/>
      <c r="Y278" s="53"/>
      <c r="Z278" s="53"/>
      <c r="AA278" s="53"/>
      <c r="AB278" s="53"/>
      <c r="AC278" s="53"/>
      <c r="AD278" s="53"/>
      <c r="AE278" s="53"/>
      <c r="AF278" s="53"/>
      <c r="AG278" s="53"/>
      <c r="AH278" s="53"/>
      <c r="AI278" s="53"/>
      <c r="AJ278" s="53"/>
      <c r="AK278" s="53"/>
      <c r="AL278" s="53"/>
      <c r="AM278" s="53"/>
      <c r="AN278" s="53"/>
      <c r="AO278" s="53"/>
      <c r="AP278" s="53"/>
      <c r="AQ278" s="53"/>
      <c r="AR278" s="53"/>
      <c r="AS278" s="53"/>
    </row>
    <row r="279" spans="1:45">
      <c r="Q279" s="53"/>
      <c r="R279" s="53"/>
      <c r="S279" s="53"/>
      <c r="T279" s="53"/>
      <c r="U279" s="53"/>
      <c r="V279" s="53"/>
      <c r="W279" s="53"/>
      <c r="X279" s="53"/>
      <c r="Y279" s="53"/>
      <c r="Z279" s="53"/>
      <c r="AA279" s="53"/>
      <c r="AB279" s="53"/>
      <c r="AC279" s="53"/>
      <c r="AD279" s="53"/>
      <c r="AE279" s="53"/>
      <c r="AF279" s="53"/>
      <c r="AG279" s="53"/>
      <c r="AH279" s="53"/>
      <c r="AI279" s="53"/>
      <c r="AJ279" s="53"/>
      <c r="AK279" s="53"/>
      <c r="AL279" s="53"/>
      <c r="AM279" s="53"/>
      <c r="AN279" s="53"/>
      <c r="AO279" s="53"/>
      <c r="AP279" s="53"/>
      <c r="AQ279" s="53"/>
      <c r="AR279" s="53"/>
      <c r="AS279" s="53"/>
    </row>
    <row r="280" spans="1:45" s="43" customFormat="1" ht="20.100000000000001" customHeight="1">
      <c r="B280" s="46"/>
      <c r="C280" s="47"/>
      <c r="D280" s="47"/>
      <c r="E280" s="47"/>
      <c r="F280" s="44"/>
      <c r="G280" s="44"/>
      <c r="N280" s="45"/>
      <c r="O280" s="45"/>
      <c r="P280" s="45"/>
      <c r="Q280" s="53"/>
      <c r="R280" s="53"/>
      <c r="S280" s="53"/>
      <c r="T280" s="53"/>
      <c r="U280" s="53"/>
      <c r="V280" s="53"/>
      <c r="W280" s="53"/>
      <c r="X280" s="53"/>
      <c r="Y280" s="53"/>
      <c r="Z280" s="53"/>
      <c r="AA280" s="53"/>
      <c r="AB280" s="53"/>
      <c r="AC280" s="53"/>
      <c r="AD280" s="53"/>
      <c r="AE280" s="53"/>
      <c r="AF280" s="53"/>
      <c r="AG280" s="53"/>
      <c r="AH280" s="53"/>
      <c r="AI280" s="53"/>
      <c r="AJ280" s="53"/>
      <c r="AK280" s="53"/>
      <c r="AL280" s="53"/>
      <c r="AM280" s="53"/>
      <c r="AN280" s="53"/>
      <c r="AO280" s="53"/>
      <c r="AP280" s="53"/>
      <c r="AQ280" s="53"/>
      <c r="AR280" s="53"/>
      <c r="AS280" s="53"/>
    </row>
    <row r="281" spans="1:45">
      <c r="Q281" s="53"/>
      <c r="R281" s="53"/>
      <c r="S281" s="53"/>
      <c r="T281" s="53"/>
      <c r="U281" s="53"/>
      <c r="V281" s="53"/>
      <c r="W281" s="53"/>
      <c r="X281" s="53"/>
      <c r="Y281" s="53"/>
      <c r="Z281" s="53"/>
      <c r="AA281" s="53"/>
      <c r="AB281" s="53"/>
      <c r="AC281" s="53"/>
      <c r="AD281" s="53"/>
      <c r="AE281" s="53"/>
      <c r="AF281" s="53"/>
      <c r="AG281" s="53"/>
      <c r="AH281" s="53"/>
      <c r="AI281" s="53"/>
      <c r="AJ281" s="53"/>
      <c r="AK281" s="53"/>
      <c r="AL281" s="53"/>
      <c r="AM281" s="53"/>
      <c r="AN281" s="53"/>
      <c r="AO281" s="53"/>
      <c r="AP281" s="53"/>
      <c r="AQ281" s="53"/>
      <c r="AR281" s="53"/>
      <c r="AS281" s="53"/>
    </row>
    <row r="282" spans="1:45">
      <c r="Q282" s="53"/>
      <c r="R282" s="53"/>
      <c r="S282" s="53"/>
      <c r="T282" s="53"/>
      <c r="U282" s="53"/>
      <c r="V282" s="53"/>
      <c r="W282" s="53"/>
      <c r="X282" s="53"/>
      <c r="Y282" s="53"/>
      <c r="Z282" s="53"/>
      <c r="AA282" s="53"/>
      <c r="AB282" s="53"/>
      <c r="AC282" s="53"/>
      <c r="AD282" s="53"/>
      <c r="AE282" s="53"/>
      <c r="AF282" s="53"/>
      <c r="AG282" s="53"/>
      <c r="AH282" s="53"/>
      <c r="AI282" s="53"/>
      <c r="AJ282" s="53"/>
      <c r="AK282" s="53"/>
      <c r="AL282" s="53"/>
      <c r="AM282" s="53"/>
      <c r="AN282" s="53"/>
      <c r="AO282" s="53"/>
      <c r="AP282" s="53"/>
      <c r="AQ282" s="53"/>
      <c r="AR282" s="53"/>
      <c r="AS282" s="53"/>
    </row>
    <row r="283" spans="1:45">
      <c r="Q283" s="53"/>
      <c r="R283" s="53"/>
      <c r="S283" s="53"/>
      <c r="T283" s="53"/>
      <c r="U283" s="53"/>
      <c r="V283" s="53"/>
      <c r="W283" s="53"/>
      <c r="X283" s="53"/>
      <c r="Y283" s="53"/>
      <c r="Z283" s="53"/>
      <c r="AA283" s="53"/>
      <c r="AB283" s="53"/>
      <c r="AC283" s="53"/>
      <c r="AD283" s="53"/>
      <c r="AE283" s="53"/>
      <c r="AF283" s="53"/>
      <c r="AG283" s="53"/>
      <c r="AH283" s="53"/>
      <c r="AI283" s="53"/>
      <c r="AJ283" s="53"/>
      <c r="AK283" s="53"/>
      <c r="AL283" s="53"/>
      <c r="AM283" s="53"/>
      <c r="AN283" s="53"/>
      <c r="AO283" s="53"/>
      <c r="AP283" s="53"/>
      <c r="AQ283" s="53"/>
      <c r="AR283" s="53"/>
      <c r="AS283" s="53"/>
    </row>
    <row r="284" spans="1:45">
      <c r="Q284" s="53"/>
      <c r="R284" s="53"/>
      <c r="S284" s="53"/>
      <c r="T284" s="53"/>
      <c r="U284" s="53"/>
      <c r="V284" s="53"/>
      <c r="W284" s="53"/>
      <c r="X284" s="53"/>
      <c r="Y284" s="53"/>
      <c r="Z284" s="53"/>
      <c r="AA284" s="53"/>
      <c r="AB284" s="53"/>
      <c r="AC284" s="53"/>
      <c r="AD284" s="53"/>
      <c r="AE284" s="53"/>
      <c r="AF284" s="53"/>
      <c r="AG284" s="53"/>
      <c r="AH284" s="53"/>
      <c r="AI284" s="53"/>
      <c r="AJ284" s="53"/>
      <c r="AK284" s="53"/>
      <c r="AL284" s="53"/>
      <c r="AM284" s="53"/>
      <c r="AN284" s="53"/>
      <c r="AO284" s="53"/>
      <c r="AP284" s="53"/>
      <c r="AQ284" s="53"/>
      <c r="AR284" s="53"/>
      <c r="AS284" s="53"/>
    </row>
    <row r="285" spans="1:45">
      <c r="Q285" s="53"/>
      <c r="R285" s="53"/>
      <c r="S285" s="53"/>
      <c r="T285" s="53"/>
      <c r="U285" s="53"/>
      <c r="V285" s="53"/>
      <c r="W285" s="53"/>
      <c r="X285" s="53"/>
      <c r="Y285" s="53"/>
      <c r="Z285" s="53"/>
      <c r="AA285" s="53"/>
      <c r="AB285" s="53"/>
      <c r="AC285" s="53"/>
      <c r="AD285" s="53"/>
      <c r="AE285" s="53"/>
      <c r="AF285" s="53"/>
      <c r="AG285" s="53"/>
      <c r="AH285" s="53"/>
      <c r="AI285" s="53"/>
      <c r="AJ285" s="53"/>
      <c r="AK285" s="53"/>
      <c r="AL285" s="53"/>
      <c r="AM285" s="53"/>
      <c r="AN285" s="53"/>
      <c r="AO285" s="53"/>
      <c r="AP285" s="53"/>
      <c r="AQ285" s="53"/>
      <c r="AR285" s="53"/>
      <c r="AS285" s="53"/>
    </row>
    <row r="286" spans="1:45">
      <c r="Q286" s="53"/>
      <c r="R286" s="53"/>
      <c r="S286" s="53"/>
      <c r="T286" s="53"/>
      <c r="U286" s="53"/>
      <c r="V286" s="53"/>
      <c r="W286" s="53"/>
      <c r="X286" s="53"/>
      <c r="Y286" s="53"/>
      <c r="Z286" s="53"/>
      <c r="AA286" s="53"/>
      <c r="AB286" s="53"/>
      <c r="AC286" s="53"/>
      <c r="AD286" s="53"/>
      <c r="AE286" s="53"/>
      <c r="AF286" s="53"/>
      <c r="AG286" s="53"/>
      <c r="AH286" s="53"/>
      <c r="AI286" s="53"/>
      <c r="AJ286" s="53"/>
      <c r="AK286" s="53"/>
      <c r="AL286" s="53"/>
      <c r="AM286" s="53"/>
      <c r="AN286" s="53"/>
      <c r="AO286" s="53"/>
      <c r="AP286" s="53"/>
      <c r="AQ286" s="53"/>
      <c r="AR286" s="53"/>
      <c r="AS286" s="53"/>
    </row>
    <row r="287" spans="1:45">
      <c r="Q287" s="53"/>
      <c r="R287" s="53"/>
      <c r="S287" s="53"/>
      <c r="T287" s="53"/>
      <c r="U287" s="53"/>
      <c r="V287" s="53"/>
      <c r="W287" s="53"/>
      <c r="X287" s="53"/>
      <c r="Y287" s="53"/>
      <c r="Z287" s="53"/>
      <c r="AA287" s="53"/>
      <c r="AB287" s="53"/>
      <c r="AC287" s="53"/>
      <c r="AD287" s="53"/>
      <c r="AE287" s="53"/>
      <c r="AF287" s="53"/>
      <c r="AG287" s="53"/>
      <c r="AH287" s="53"/>
      <c r="AI287" s="53"/>
      <c r="AJ287" s="53"/>
      <c r="AK287" s="53"/>
      <c r="AL287" s="53"/>
      <c r="AM287" s="53"/>
      <c r="AN287" s="53"/>
      <c r="AO287" s="53"/>
      <c r="AP287" s="53"/>
      <c r="AQ287" s="53"/>
      <c r="AR287" s="53"/>
      <c r="AS287" s="53"/>
    </row>
    <row r="288" spans="1:45">
      <c r="Q288" s="53"/>
      <c r="R288" s="53"/>
      <c r="S288" s="53"/>
      <c r="T288" s="53"/>
      <c r="U288" s="53"/>
      <c r="V288" s="53"/>
      <c r="W288" s="53"/>
      <c r="X288" s="53"/>
      <c r="Y288" s="53"/>
      <c r="Z288" s="53"/>
      <c r="AA288" s="53"/>
      <c r="AB288" s="53"/>
      <c r="AC288" s="53"/>
      <c r="AD288" s="53"/>
      <c r="AE288" s="53"/>
      <c r="AF288" s="53"/>
      <c r="AG288" s="53"/>
      <c r="AH288" s="53"/>
      <c r="AI288" s="53"/>
      <c r="AJ288" s="53"/>
      <c r="AK288" s="53"/>
      <c r="AL288" s="53"/>
      <c r="AM288" s="53"/>
      <c r="AN288" s="53"/>
      <c r="AO288" s="53"/>
      <c r="AP288" s="53"/>
      <c r="AQ288" s="53"/>
      <c r="AR288" s="53"/>
      <c r="AS288" s="53"/>
    </row>
    <row r="289" spans="17:45">
      <c r="Q289" s="53"/>
      <c r="R289" s="53"/>
      <c r="S289" s="53"/>
      <c r="T289" s="53"/>
      <c r="U289" s="53"/>
      <c r="V289" s="53"/>
      <c r="W289" s="53"/>
      <c r="X289" s="53"/>
      <c r="Y289" s="53"/>
      <c r="Z289" s="53"/>
      <c r="AA289" s="53"/>
      <c r="AB289" s="53"/>
      <c r="AC289" s="53"/>
      <c r="AD289" s="53"/>
      <c r="AE289" s="53"/>
      <c r="AF289" s="53"/>
      <c r="AG289" s="53"/>
      <c r="AH289" s="53"/>
      <c r="AI289" s="53"/>
      <c r="AJ289" s="53"/>
      <c r="AK289" s="53"/>
      <c r="AL289" s="53"/>
      <c r="AM289" s="53"/>
      <c r="AN289" s="53"/>
      <c r="AO289" s="53"/>
      <c r="AP289" s="53"/>
      <c r="AQ289" s="53"/>
      <c r="AR289" s="53"/>
      <c r="AS289" s="53"/>
    </row>
    <row r="290" spans="17:45">
      <c r="Q290" s="53"/>
      <c r="R290" s="53"/>
      <c r="S290" s="53"/>
      <c r="T290" s="53"/>
      <c r="U290" s="53"/>
      <c r="V290" s="53"/>
      <c r="W290" s="53"/>
      <c r="X290" s="53"/>
      <c r="Y290" s="53"/>
      <c r="Z290" s="53"/>
      <c r="AA290" s="53"/>
      <c r="AB290" s="53"/>
      <c r="AC290" s="53"/>
      <c r="AD290" s="53"/>
      <c r="AE290" s="53"/>
      <c r="AF290" s="53"/>
      <c r="AG290" s="53"/>
      <c r="AH290" s="53"/>
      <c r="AI290" s="53"/>
      <c r="AJ290" s="53"/>
      <c r="AK290" s="53"/>
      <c r="AL290" s="53"/>
      <c r="AM290" s="53"/>
      <c r="AN290" s="53"/>
      <c r="AO290" s="53"/>
      <c r="AP290" s="53"/>
      <c r="AQ290" s="53"/>
      <c r="AR290" s="53"/>
      <c r="AS290" s="53"/>
    </row>
    <row r="291" spans="17:45">
      <c r="Q291" s="53"/>
      <c r="R291" s="53"/>
      <c r="S291" s="53"/>
      <c r="T291" s="53"/>
      <c r="U291" s="53"/>
      <c r="V291" s="53"/>
      <c r="W291" s="53"/>
      <c r="X291" s="53"/>
      <c r="Y291" s="53"/>
      <c r="Z291" s="53"/>
      <c r="AA291" s="53"/>
      <c r="AB291" s="53"/>
      <c r="AC291" s="53"/>
      <c r="AD291" s="53"/>
      <c r="AE291" s="53"/>
      <c r="AF291" s="53"/>
      <c r="AG291" s="53"/>
      <c r="AH291" s="53"/>
      <c r="AI291" s="53"/>
      <c r="AJ291" s="53"/>
      <c r="AK291" s="53"/>
      <c r="AL291" s="53"/>
      <c r="AM291" s="53"/>
      <c r="AN291" s="53"/>
      <c r="AO291" s="53"/>
      <c r="AP291" s="53"/>
      <c r="AQ291" s="53"/>
      <c r="AR291" s="53"/>
      <c r="AS291" s="53"/>
    </row>
    <row r="292" spans="17:45">
      <c r="Q292" s="53"/>
      <c r="R292" s="53"/>
      <c r="S292" s="53"/>
      <c r="T292" s="53"/>
      <c r="U292" s="53"/>
      <c r="V292" s="53"/>
      <c r="W292" s="53"/>
      <c r="X292" s="53"/>
      <c r="Y292" s="53"/>
      <c r="Z292" s="53"/>
      <c r="AA292" s="53"/>
      <c r="AB292" s="53"/>
      <c r="AC292" s="53"/>
      <c r="AD292" s="53"/>
      <c r="AE292" s="53"/>
      <c r="AF292" s="53"/>
      <c r="AG292" s="53"/>
      <c r="AH292" s="53"/>
      <c r="AI292" s="53"/>
      <c r="AJ292" s="53"/>
      <c r="AK292" s="53"/>
      <c r="AL292" s="53"/>
      <c r="AM292" s="53"/>
      <c r="AN292" s="53"/>
      <c r="AO292" s="53"/>
      <c r="AP292" s="53"/>
      <c r="AQ292" s="53"/>
      <c r="AR292" s="53"/>
      <c r="AS292" s="53"/>
    </row>
    <row r="293" spans="17:45">
      <c r="Q293" s="53"/>
      <c r="R293" s="53"/>
      <c r="S293" s="53"/>
      <c r="T293" s="53"/>
      <c r="U293" s="53"/>
      <c r="V293" s="53"/>
      <c r="W293" s="53"/>
      <c r="X293" s="53"/>
      <c r="Y293" s="53"/>
      <c r="Z293" s="53"/>
      <c r="AA293" s="53"/>
      <c r="AB293" s="53"/>
      <c r="AC293" s="53"/>
      <c r="AD293" s="53"/>
      <c r="AE293" s="53"/>
      <c r="AF293" s="53"/>
      <c r="AG293" s="53"/>
      <c r="AH293" s="53"/>
      <c r="AI293" s="53"/>
      <c r="AJ293" s="53"/>
      <c r="AK293" s="53"/>
      <c r="AL293" s="53"/>
      <c r="AM293" s="53"/>
      <c r="AN293" s="53"/>
      <c r="AO293" s="53"/>
      <c r="AP293" s="53"/>
      <c r="AQ293" s="53"/>
      <c r="AR293" s="53"/>
      <c r="AS293" s="53"/>
    </row>
    <row r="294" spans="17:45">
      <c r="Q294" s="53"/>
      <c r="R294" s="53"/>
      <c r="S294" s="53"/>
      <c r="T294" s="53"/>
      <c r="U294" s="53"/>
      <c r="V294" s="53"/>
      <c r="W294" s="53"/>
      <c r="X294" s="53"/>
      <c r="Y294" s="53"/>
      <c r="Z294" s="53"/>
      <c r="AA294" s="53"/>
      <c r="AB294" s="53"/>
      <c r="AC294" s="53"/>
      <c r="AD294" s="53"/>
      <c r="AE294" s="53"/>
      <c r="AF294" s="53"/>
      <c r="AG294" s="53"/>
      <c r="AH294" s="53"/>
      <c r="AI294" s="53"/>
      <c r="AJ294" s="53"/>
      <c r="AK294" s="53"/>
      <c r="AL294" s="53"/>
      <c r="AM294" s="53"/>
      <c r="AN294" s="53"/>
      <c r="AO294" s="53"/>
      <c r="AP294" s="53"/>
      <c r="AQ294" s="53"/>
      <c r="AR294" s="53"/>
      <c r="AS294" s="53"/>
    </row>
    <row r="295" spans="17:45">
      <c r="Q295" s="53"/>
      <c r="R295" s="53"/>
      <c r="S295" s="53"/>
      <c r="T295" s="53"/>
      <c r="U295" s="53"/>
      <c r="V295" s="53"/>
      <c r="W295" s="53"/>
      <c r="X295" s="53"/>
      <c r="Y295" s="53"/>
      <c r="Z295" s="53"/>
      <c r="AA295" s="53"/>
      <c r="AB295" s="53"/>
      <c r="AC295" s="53"/>
      <c r="AD295" s="53"/>
      <c r="AE295" s="53"/>
      <c r="AF295" s="53"/>
      <c r="AG295" s="53"/>
      <c r="AH295" s="53"/>
      <c r="AI295" s="53"/>
      <c r="AJ295" s="53"/>
      <c r="AK295" s="53"/>
      <c r="AL295" s="53"/>
      <c r="AM295" s="53"/>
      <c r="AN295" s="53"/>
      <c r="AO295" s="53"/>
      <c r="AP295" s="53"/>
      <c r="AQ295" s="53"/>
      <c r="AR295" s="53"/>
      <c r="AS295" s="53"/>
    </row>
    <row r="296" spans="17:45">
      <c r="Q296" s="53"/>
      <c r="R296" s="53"/>
      <c r="S296" s="53"/>
      <c r="T296" s="53"/>
      <c r="U296" s="53"/>
      <c r="V296" s="53"/>
      <c r="W296" s="53"/>
      <c r="X296" s="53"/>
      <c r="Y296" s="53"/>
      <c r="Z296" s="53"/>
      <c r="AA296" s="53"/>
      <c r="AB296" s="53"/>
      <c r="AC296" s="53"/>
      <c r="AD296" s="53"/>
      <c r="AE296" s="53"/>
      <c r="AF296" s="53"/>
      <c r="AG296" s="53"/>
      <c r="AH296" s="53"/>
      <c r="AI296" s="53"/>
      <c r="AJ296" s="53"/>
      <c r="AK296" s="53"/>
      <c r="AL296" s="53"/>
      <c r="AM296" s="53"/>
      <c r="AN296" s="53"/>
      <c r="AO296" s="53"/>
      <c r="AP296" s="53"/>
      <c r="AQ296" s="53"/>
      <c r="AR296" s="53"/>
      <c r="AS296" s="53"/>
    </row>
    <row r="297" spans="17:45">
      <c r="Q297" s="53"/>
      <c r="R297" s="53"/>
      <c r="S297" s="53"/>
      <c r="T297" s="53"/>
      <c r="U297" s="53"/>
      <c r="V297" s="53"/>
      <c r="W297" s="53"/>
      <c r="X297" s="53"/>
      <c r="Y297" s="53"/>
      <c r="Z297" s="53"/>
      <c r="AA297" s="53"/>
      <c r="AB297" s="53"/>
      <c r="AC297" s="53"/>
      <c r="AD297" s="53"/>
      <c r="AE297" s="53"/>
      <c r="AF297" s="53"/>
      <c r="AG297" s="53"/>
      <c r="AH297" s="53"/>
      <c r="AI297" s="53"/>
      <c r="AJ297" s="53"/>
      <c r="AK297" s="53"/>
      <c r="AL297" s="53"/>
      <c r="AM297" s="53"/>
      <c r="AN297" s="53"/>
      <c r="AO297" s="53"/>
      <c r="AP297" s="53"/>
      <c r="AQ297" s="53"/>
      <c r="AR297" s="53"/>
      <c r="AS297" s="53"/>
    </row>
    <row r="298" spans="17:45">
      <c r="Q298" s="53"/>
      <c r="R298" s="53"/>
      <c r="S298" s="53"/>
      <c r="T298" s="53"/>
      <c r="U298" s="53"/>
      <c r="V298" s="53"/>
      <c r="W298" s="53"/>
      <c r="X298" s="53"/>
      <c r="Y298" s="53"/>
      <c r="Z298" s="53"/>
      <c r="AA298" s="53"/>
      <c r="AB298" s="53"/>
      <c r="AC298" s="53"/>
      <c r="AD298" s="53"/>
      <c r="AE298" s="53"/>
      <c r="AF298" s="53"/>
      <c r="AG298" s="53"/>
      <c r="AH298" s="53"/>
      <c r="AI298" s="53"/>
      <c r="AJ298" s="53"/>
      <c r="AK298" s="53"/>
      <c r="AL298" s="53"/>
      <c r="AM298" s="53"/>
      <c r="AN298" s="53"/>
      <c r="AO298" s="53"/>
      <c r="AP298" s="53"/>
      <c r="AQ298" s="53"/>
      <c r="AR298" s="53"/>
      <c r="AS298" s="53"/>
    </row>
    <row r="299" spans="17:45">
      <c r="Q299" s="53"/>
      <c r="R299" s="53"/>
      <c r="S299" s="53"/>
      <c r="T299" s="53"/>
      <c r="U299" s="53"/>
      <c r="V299" s="53"/>
      <c r="W299" s="53"/>
      <c r="X299" s="53"/>
      <c r="Y299" s="53"/>
      <c r="Z299" s="53"/>
      <c r="AA299" s="53"/>
      <c r="AB299" s="53"/>
      <c r="AC299" s="53"/>
      <c r="AD299" s="53"/>
      <c r="AE299" s="53"/>
      <c r="AF299" s="53"/>
      <c r="AG299" s="53"/>
      <c r="AH299" s="53"/>
      <c r="AI299" s="53"/>
      <c r="AJ299" s="53"/>
      <c r="AK299" s="53"/>
      <c r="AL299" s="53"/>
      <c r="AM299" s="53"/>
      <c r="AN299" s="53"/>
      <c r="AO299" s="53"/>
      <c r="AP299" s="53"/>
      <c r="AQ299" s="53"/>
      <c r="AR299" s="53"/>
      <c r="AS299" s="53"/>
    </row>
    <row r="300" spans="17:45">
      <c r="Q300" s="53"/>
      <c r="R300" s="53"/>
      <c r="S300" s="53"/>
      <c r="T300" s="53"/>
      <c r="U300" s="53"/>
      <c r="V300" s="53"/>
      <c r="W300" s="53"/>
      <c r="X300" s="53"/>
      <c r="Y300" s="53"/>
      <c r="Z300" s="53"/>
      <c r="AA300" s="53"/>
      <c r="AB300" s="53"/>
      <c r="AC300" s="53"/>
      <c r="AD300" s="53"/>
      <c r="AE300" s="53"/>
      <c r="AF300" s="53"/>
      <c r="AG300" s="53"/>
      <c r="AH300" s="53"/>
      <c r="AI300" s="53"/>
      <c r="AJ300" s="53"/>
      <c r="AK300" s="53"/>
      <c r="AL300" s="53"/>
      <c r="AM300" s="53"/>
      <c r="AN300" s="53"/>
      <c r="AO300" s="53"/>
      <c r="AP300" s="53"/>
      <c r="AQ300" s="53"/>
      <c r="AR300" s="53"/>
      <c r="AS300" s="53"/>
    </row>
    <row r="301" spans="17:45">
      <c r="Q301" s="53"/>
      <c r="R301" s="53"/>
      <c r="S301" s="53"/>
      <c r="T301" s="53"/>
      <c r="U301" s="53"/>
      <c r="V301" s="53"/>
      <c r="W301" s="53"/>
      <c r="X301" s="53"/>
      <c r="Y301" s="53"/>
      <c r="Z301" s="53"/>
      <c r="AA301" s="53"/>
      <c r="AB301" s="53"/>
      <c r="AC301" s="53"/>
      <c r="AD301" s="53"/>
      <c r="AE301" s="53"/>
      <c r="AF301" s="53"/>
      <c r="AG301" s="53"/>
      <c r="AH301" s="53"/>
      <c r="AI301" s="53"/>
      <c r="AJ301" s="53"/>
      <c r="AK301" s="53"/>
      <c r="AL301" s="53"/>
      <c r="AM301" s="53"/>
      <c r="AN301" s="53"/>
      <c r="AO301" s="53"/>
      <c r="AP301" s="53"/>
      <c r="AQ301" s="53"/>
      <c r="AR301" s="53"/>
      <c r="AS301" s="53"/>
    </row>
    <row r="302" spans="17:45">
      <c r="Q302" s="53"/>
      <c r="R302" s="53"/>
      <c r="S302" s="53"/>
      <c r="T302" s="53"/>
      <c r="U302" s="53"/>
      <c r="V302" s="53"/>
      <c r="W302" s="53"/>
      <c r="X302" s="53"/>
      <c r="Y302" s="53"/>
      <c r="Z302" s="53"/>
      <c r="AA302" s="53"/>
      <c r="AB302" s="53"/>
      <c r="AC302" s="53"/>
      <c r="AD302" s="53"/>
      <c r="AE302" s="53"/>
      <c r="AF302" s="53"/>
      <c r="AG302" s="53"/>
      <c r="AH302" s="53"/>
      <c r="AI302" s="53"/>
      <c r="AJ302" s="53"/>
      <c r="AK302" s="53"/>
      <c r="AL302" s="53"/>
      <c r="AM302" s="53"/>
      <c r="AN302" s="53"/>
      <c r="AO302" s="53"/>
      <c r="AP302" s="53"/>
      <c r="AQ302" s="53"/>
      <c r="AR302" s="53"/>
      <c r="AS302" s="53"/>
    </row>
    <row r="303" spans="17:45">
      <c r="Q303" s="53"/>
      <c r="R303" s="53"/>
      <c r="S303" s="53"/>
      <c r="T303" s="53"/>
      <c r="U303" s="53"/>
      <c r="V303" s="53"/>
      <c r="W303" s="53"/>
      <c r="X303" s="53"/>
      <c r="Y303" s="53"/>
      <c r="Z303" s="53"/>
      <c r="AA303" s="53"/>
      <c r="AB303" s="53"/>
      <c r="AC303" s="53"/>
      <c r="AD303" s="53"/>
      <c r="AE303" s="53"/>
      <c r="AF303" s="53"/>
      <c r="AG303" s="53"/>
      <c r="AH303" s="53"/>
      <c r="AI303" s="53"/>
      <c r="AJ303" s="53"/>
      <c r="AK303" s="53"/>
      <c r="AL303" s="53"/>
      <c r="AM303" s="53"/>
      <c r="AN303" s="53"/>
      <c r="AO303" s="53"/>
      <c r="AP303" s="53"/>
      <c r="AQ303" s="53"/>
      <c r="AR303" s="53"/>
      <c r="AS303" s="53"/>
    </row>
    <row r="304" spans="17:45">
      <c r="Q304" s="53"/>
      <c r="R304" s="53"/>
      <c r="S304" s="53"/>
      <c r="T304" s="53"/>
      <c r="U304" s="53"/>
      <c r="V304" s="53"/>
      <c r="W304" s="53"/>
      <c r="X304" s="53"/>
      <c r="Y304" s="53"/>
      <c r="Z304" s="53"/>
      <c r="AA304" s="53"/>
      <c r="AB304" s="53"/>
      <c r="AC304" s="53"/>
      <c r="AD304" s="53"/>
      <c r="AE304" s="53"/>
      <c r="AF304" s="53"/>
      <c r="AG304" s="53"/>
      <c r="AH304" s="53"/>
      <c r="AI304" s="53"/>
      <c r="AJ304" s="53"/>
      <c r="AK304" s="53"/>
      <c r="AL304" s="53"/>
      <c r="AM304" s="53"/>
      <c r="AN304" s="53"/>
      <c r="AO304" s="53"/>
      <c r="AP304" s="53"/>
      <c r="AQ304" s="53"/>
      <c r="AR304" s="53"/>
      <c r="AS304" s="53"/>
    </row>
    <row r="305" spans="17:45">
      <c r="Q305" s="53"/>
      <c r="R305" s="53"/>
      <c r="S305" s="53"/>
      <c r="T305" s="53"/>
      <c r="U305" s="53"/>
      <c r="V305" s="53"/>
      <c r="W305" s="53"/>
      <c r="X305" s="53"/>
      <c r="Y305" s="53"/>
      <c r="Z305" s="53"/>
      <c r="AA305" s="53"/>
      <c r="AB305" s="53"/>
      <c r="AC305" s="53"/>
      <c r="AD305" s="53"/>
      <c r="AE305" s="53"/>
      <c r="AF305" s="53"/>
      <c r="AG305" s="53"/>
      <c r="AH305" s="53"/>
      <c r="AI305" s="53"/>
      <c r="AJ305" s="53"/>
      <c r="AK305" s="53"/>
      <c r="AL305" s="53"/>
      <c r="AM305" s="53"/>
      <c r="AN305" s="53"/>
      <c r="AO305" s="53"/>
      <c r="AP305" s="53"/>
      <c r="AQ305" s="53"/>
      <c r="AR305" s="53"/>
      <c r="AS305" s="53"/>
    </row>
    <row r="306" spans="17:45">
      <c r="Q306" s="53"/>
      <c r="R306" s="53"/>
      <c r="S306" s="53"/>
      <c r="T306" s="53"/>
      <c r="U306" s="53"/>
      <c r="V306" s="53"/>
      <c r="W306" s="53"/>
      <c r="X306" s="53"/>
      <c r="Y306" s="53"/>
      <c r="Z306" s="53"/>
      <c r="AA306" s="53"/>
      <c r="AB306" s="53"/>
      <c r="AC306" s="53"/>
      <c r="AD306" s="53"/>
      <c r="AE306" s="53"/>
      <c r="AF306" s="53"/>
      <c r="AG306" s="53"/>
      <c r="AH306" s="53"/>
      <c r="AI306" s="53"/>
      <c r="AJ306" s="53"/>
      <c r="AK306" s="53"/>
      <c r="AL306" s="53"/>
      <c r="AM306" s="53"/>
      <c r="AN306" s="53"/>
      <c r="AO306" s="53"/>
      <c r="AP306" s="53"/>
      <c r="AQ306" s="53"/>
      <c r="AR306" s="53"/>
      <c r="AS306" s="53"/>
    </row>
    <row r="307" spans="17:45">
      <c r="Q307" s="53"/>
      <c r="R307" s="53"/>
      <c r="S307" s="53"/>
      <c r="T307" s="53"/>
      <c r="U307" s="53"/>
      <c r="V307" s="53"/>
      <c r="W307" s="53"/>
      <c r="X307" s="53"/>
      <c r="Y307" s="53"/>
      <c r="Z307" s="53"/>
      <c r="AA307" s="53"/>
      <c r="AB307" s="53"/>
      <c r="AC307" s="53"/>
      <c r="AD307" s="53"/>
      <c r="AE307" s="53"/>
      <c r="AF307" s="53"/>
      <c r="AG307" s="53"/>
      <c r="AH307" s="53"/>
      <c r="AI307" s="53"/>
      <c r="AJ307" s="53"/>
      <c r="AK307" s="53"/>
      <c r="AL307" s="53"/>
      <c r="AM307" s="53"/>
      <c r="AN307" s="53"/>
      <c r="AO307" s="53"/>
      <c r="AP307" s="53"/>
      <c r="AQ307" s="53"/>
      <c r="AR307" s="53"/>
      <c r="AS307" s="53"/>
    </row>
    <row r="308" spans="17:45">
      <c r="Q308" s="53"/>
      <c r="R308" s="53"/>
      <c r="S308" s="53"/>
      <c r="T308" s="53"/>
      <c r="U308" s="53"/>
      <c r="V308" s="53"/>
      <c r="W308" s="53"/>
      <c r="X308" s="53"/>
      <c r="Y308" s="53"/>
      <c r="Z308" s="53"/>
      <c r="AA308" s="53"/>
      <c r="AB308" s="53"/>
      <c r="AC308" s="53"/>
      <c r="AD308" s="53"/>
      <c r="AE308" s="53"/>
      <c r="AF308" s="53"/>
      <c r="AG308" s="53"/>
      <c r="AH308" s="53"/>
      <c r="AI308" s="53"/>
      <c r="AJ308" s="53"/>
      <c r="AK308" s="53"/>
      <c r="AL308" s="53"/>
      <c r="AM308" s="53"/>
      <c r="AN308" s="53"/>
      <c r="AO308" s="53"/>
      <c r="AP308" s="53"/>
      <c r="AQ308" s="53"/>
      <c r="AR308" s="53"/>
      <c r="AS308" s="53"/>
    </row>
    <row r="309" spans="17:45">
      <c r="Q309" s="53"/>
      <c r="R309" s="53"/>
      <c r="S309" s="53"/>
      <c r="T309" s="53"/>
      <c r="U309" s="53"/>
      <c r="V309" s="53"/>
      <c r="W309" s="53"/>
      <c r="X309" s="53"/>
      <c r="Y309" s="53"/>
      <c r="Z309" s="53"/>
      <c r="AA309" s="53"/>
      <c r="AB309" s="53"/>
      <c r="AC309" s="53"/>
      <c r="AD309" s="53"/>
      <c r="AE309" s="53"/>
      <c r="AF309" s="53"/>
      <c r="AG309" s="53"/>
      <c r="AH309" s="53"/>
      <c r="AI309" s="53"/>
      <c r="AJ309" s="53"/>
      <c r="AK309" s="53"/>
      <c r="AL309" s="53"/>
      <c r="AM309" s="53"/>
      <c r="AN309" s="53"/>
      <c r="AO309" s="53"/>
      <c r="AP309" s="53"/>
      <c r="AQ309" s="53"/>
      <c r="AR309" s="53"/>
      <c r="AS309" s="53"/>
    </row>
    <row r="310" spans="17:45">
      <c r="Q310" s="53"/>
      <c r="R310" s="53"/>
      <c r="S310" s="53"/>
      <c r="T310" s="53"/>
      <c r="U310" s="53"/>
      <c r="V310" s="53"/>
      <c r="W310" s="53"/>
      <c r="X310" s="53"/>
      <c r="Y310" s="53"/>
      <c r="Z310" s="53"/>
      <c r="AA310" s="53"/>
      <c r="AB310" s="53"/>
      <c r="AC310" s="53"/>
      <c r="AD310" s="53"/>
      <c r="AE310" s="53"/>
      <c r="AF310" s="53"/>
      <c r="AG310" s="53"/>
      <c r="AH310" s="53"/>
      <c r="AI310" s="53"/>
      <c r="AJ310" s="53"/>
      <c r="AK310" s="53"/>
      <c r="AL310" s="53"/>
      <c r="AM310" s="53"/>
      <c r="AN310" s="53"/>
      <c r="AO310" s="53"/>
      <c r="AP310" s="53"/>
      <c r="AQ310" s="53"/>
      <c r="AR310" s="53"/>
      <c r="AS310" s="53"/>
    </row>
    <row r="311" spans="17:45">
      <c r="Q311" s="53"/>
      <c r="R311" s="53"/>
      <c r="S311" s="53"/>
      <c r="T311" s="53"/>
      <c r="U311" s="53"/>
      <c r="V311" s="53"/>
      <c r="W311" s="53"/>
      <c r="X311" s="53"/>
      <c r="Y311" s="53"/>
      <c r="Z311" s="53"/>
      <c r="AA311" s="53"/>
      <c r="AB311" s="53"/>
      <c r="AC311" s="53"/>
      <c r="AD311" s="53"/>
      <c r="AE311" s="53"/>
      <c r="AF311" s="53"/>
      <c r="AG311" s="53"/>
      <c r="AH311" s="53"/>
      <c r="AI311" s="53"/>
      <c r="AJ311" s="53"/>
      <c r="AK311" s="53"/>
      <c r="AL311" s="53"/>
      <c r="AM311" s="53"/>
      <c r="AN311" s="53"/>
      <c r="AO311" s="53"/>
      <c r="AP311" s="53"/>
      <c r="AQ311" s="53"/>
      <c r="AR311" s="53"/>
      <c r="AS311" s="53"/>
    </row>
    <row r="312" spans="17:45">
      <c r="Q312" s="53"/>
      <c r="R312" s="53"/>
      <c r="S312" s="53"/>
      <c r="T312" s="53"/>
      <c r="U312" s="53"/>
      <c r="V312" s="53"/>
      <c r="W312" s="53"/>
      <c r="X312" s="53"/>
      <c r="Y312" s="53"/>
      <c r="Z312" s="53"/>
      <c r="AA312" s="53"/>
      <c r="AB312" s="53"/>
      <c r="AC312" s="53"/>
      <c r="AD312" s="53"/>
      <c r="AE312" s="53"/>
      <c r="AF312" s="53"/>
      <c r="AG312" s="53"/>
      <c r="AH312" s="53"/>
      <c r="AI312" s="53"/>
      <c r="AJ312" s="53"/>
      <c r="AK312" s="53"/>
      <c r="AL312" s="53"/>
      <c r="AM312" s="53"/>
      <c r="AN312" s="53"/>
      <c r="AO312" s="53"/>
      <c r="AP312" s="53"/>
      <c r="AQ312" s="53"/>
      <c r="AR312" s="53"/>
      <c r="AS312" s="53"/>
    </row>
    <row r="313" spans="17:45">
      <c r="Q313" s="53"/>
      <c r="R313" s="53"/>
      <c r="S313" s="53"/>
      <c r="T313" s="53"/>
      <c r="U313" s="53"/>
      <c r="V313" s="53"/>
      <c r="W313" s="53"/>
      <c r="X313" s="53"/>
      <c r="Y313" s="53"/>
      <c r="Z313" s="53"/>
      <c r="AA313" s="53"/>
      <c r="AB313" s="53"/>
      <c r="AC313" s="53"/>
      <c r="AD313" s="53"/>
      <c r="AE313" s="53"/>
      <c r="AF313" s="53"/>
      <c r="AG313" s="53"/>
      <c r="AH313" s="53"/>
      <c r="AI313" s="53"/>
      <c r="AJ313" s="53"/>
      <c r="AK313" s="53"/>
      <c r="AL313" s="53"/>
      <c r="AM313" s="53"/>
      <c r="AN313" s="53"/>
      <c r="AO313" s="53"/>
      <c r="AP313" s="53"/>
      <c r="AQ313" s="53"/>
      <c r="AR313" s="53"/>
      <c r="AS313" s="53"/>
    </row>
    <row r="314" spans="17:45">
      <c r="Q314" s="53"/>
      <c r="R314" s="53"/>
      <c r="S314" s="53"/>
      <c r="T314" s="53"/>
      <c r="U314" s="53"/>
      <c r="V314" s="53"/>
      <c r="W314" s="53"/>
      <c r="X314" s="53"/>
      <c r="Y314" s="53"/>
      <c r="Z314" s="53"/>
      <c r="AA314" s="53"/>
      <c r="AB314" s="53"/>
      <c r="AC314" s="53"/>
      <c r="AD314" s="53"/>
      <c r="AE314" s="53"/>
      <c r="AF314" s="53"/>
      <c r="AG314" s="53"/>
      <c r="AH314" s="53"/>
      <c r="AI314" s="53"/>
      <c r="AJ314" s="53"/>
      <c r="AK314" s="53"/>
      <c r="AL314" s="53"/>
      <c r="AM314" s="53"/>
      <c r="AN314" s="53"/>
      <c r="AO314" s="53"/>
      <c r="AP314" s="53"/>
      <c r="AQ314" s="53"/>
      <c r="AR314" s="53"/>
      <c r="AS314" s="53"/>
    </row>
    <row r="315" spans="17:45">
      <c r="Q315" s="53"/>
      <c r="R315" s="53"/>
      <c r="S315" s="53"/>
      <c r="T315" s="53"/>
      <c r="U315" s="53"/>
      <c r="V315" s="53"/>
      <c r="W315" s="53"/>
      <c r="X315" s="53"/>
      <c r="Y315" s="53"/>
      <c r="Z315" s="53"/>
      <c r="AA315" s="53"/>
      <c r="AB315" s="53"/>
      <c r="AC315" s="53"/>
      <c r="AD315" s="53"/>
      <c r="AE315" s="53"/>
      <c r="AF315" s="53"/>
      <c r="AG315" s="53"/>
      <c r="AH315" s="53"/>
      <c r="AI315" s="53"/>
      <c r="AJ315" s="53"/>
      <c r="AK315" s="53"/>
      <c r="AL315" s="53"/>
      <c r="AM315" s="53"/>
      <c r="AN315" s="53"/>
      <c r="AO315" s="53"/>
      <c r="AP315" s="53"/>
      <c r="AQ315" s="53"/>
      <c r="AR315" s="53"/>
      <c r="AS315" s="53"/>
    </row>
    <row r="316" spans="17:45">
      <c r="Q316" s="53"/>
      <c r="R316" s="53"/>
      <c r="S316" s="53"/>
      <c r="T316" s="53"/>
      <c r="U316" s="53"/>
      <c r="V316" s="53"/>
      <c r="W316" s="53"/>
      <c r="X316" s="53"/>
      <c r="Y316" s="53"/>
      <c r="Z316" s="53"/>
      <c r="AA316" s="53"/>
      <c r="AB316" s="53"/>
      <c r="AC316" s="53"/>
      <c r="AD316" s="53"/>
      <c r="AE316" s="53"/>
      <c r="AF316" s="53"/>
      <c r="AG316" s="53"/>
      <c r="AH316" s="53"/>
      <c r="AI316" s="53"/>
      <c r="AJ316" s="53"/>
      <c r="AK316" s="53"/>
      <c r="AL316" s="53"/>
      <c r="AM316" s="53"/>
      <c r="AN316" s="53"/>
      <c r="AO316" s="53"/>
      <c r="AP316" s="53"/>
      <c r="AQ316" s="53"/>
      <c r="AR316" s="53"/>
      <c r="AS316" s="53"/>
    </row>
    <row r="317" spans="17:45">
      <c r="Q317" s="53"/>
      <c r="R317" s="53"/>
      <c r="S317" s="53"/>
      <c r="T317" s="53"/>
      <c r="U317" s="53"/>
      <c r="V317" s="53"/>
      <c r="W317" s="53"/>
      <c r="X317" s="53"/>
      <c r="Y317" s="53"/>
      <c r="Z317" s="53"/>
      <c r="AA317" s="53"/>
      <c r="AB317" s="53"/>
      <c r="AC317" s="53"/>
      <c r="AD317" s="53"/>
      <c r="AE317" s="53"/>
      <c r="AF317" s="53"/>
      <c r="AG317" s="53"/>
      <c r="AH317" s="53"/>
      <c r="AI317" s="53"/>
      <c r="AJ317" s="53"/>
      <c r="AK317" s="53"/>
      <c r="AL317" s="53"/>
      <c r="AM317" s="53"/>
      <c r="AN317" s="53"/>
      <c r="AO317" s="53"/>
      <c r="AP317" s="53"/>
      <c r="AQ317" s="53"/>
      <c r="AR317" s="53"/>
      <c r="AS317" s="53"/>
    </row>
    <row r="318" spans="17:45">
      <c r="Q318" s="53"/>
      <c r="R318" s="53"/>
      <c r="S318" s="53"/>
      <c r="T318" s="53"/>
      <c r="U318" s="53"/>
      <c r="V318" s="53"/>
      <c r="W318" s="53"/>
      <c r="X318" s="53"/>
      <c r="Y318" s="53"/>
      <c r="Z318" s="53"/>
      <c r="AA318" s="53"/>
      <c r="AB318" s="53"/>
      <c r="AC318" s="53"/>
      <c r="AD318" s="53"/>
      <c r="AE318" s="53"/>
      <c r="AF318" s="53"/>
      <c r="AG318" s="53"/>
      <c r="AH318" s="53"/>
      <c r="AI318" s="53"/>
      <c r="AJ318" s="53"/>
      <c r="AK318" s="53"/>
      <c r="AL318" s="53"/>
      <c r="AM318" s="53"/>
      <c r="AN318" s="53"/>
      <c r="AO318" s="53"/>
      <c r="AP318" s="53"/>
      <c r="AQ318" s="53"/>
      <c r="AR318" s="53"/>
      <c r="AS318" s="53"/>
    </row>
    <row r="319" spans="17:45">
      <c r="Q319" s="53"/>
      <c r="R319" s="53"/>
      <c r="S319" s="53"/>
      <c r="T319" s="53"/>
      <c r="U319" s="53"/>
      <c r="V319" s="53"/>
      <c r="W319" s="53"/>
      <c r="X319" s="53"/>
      <c r="Y319" s="53"/>
      <c r="Z319" s="53"/>
      <c r="AA319" s="53"/>
      <c r="AB319" s="53"/>
      <c r="AC319" s="53"/>
      <c r="AD319" s="53"/>
      <c r="AE319" s="53"/>
      <c r="AF319" s="53"/>
      <c r="AG319" s="53"/>
      <c r="AH319" s="53"/>
      <c r="AI319" s="53"/>
      <c r="AJ319" s="53"/>
      <c r="AK319" s="53"/>
      <c r="AL319" s="53"/>
      <c r="AM319" s="53"/>
      <c r="AN319" s="53"/>
      <c r="AO319" s="53"/>
      <c r="AP319" s="53"/>
      <c r="AQ319" s="53"/>
      <c r="AR319" s="53"/>
      <c r="AS319" s="53"/>
    </row>
    <row r="320" spans="17:45">
      <c r="Q320" s="53"/>
      <c r="R320" s="53"/>
      <c r="S320" s="53"/>
      <c r="T320" s="53"/>
      <c r="U320" s="53"/>
      <c r="V320" s="53"/>
      <c r="W320" s="53"/>
      <c r="X320" s="53"/>
      <c r="Y320" s="53"/>
      <c r="Z320" s="53"/>
      <c r="AA320" s="53"/>
      <c r="AB320" s="53"/>
      <c r="AC320" s="53"/>
      <c r="AD320" s="53"/>
      <c r="AE320" s="53"/>
      <c r="AF320" s="53"/>
      <c r="AG320" s="53"/>
      <c r="AH320" s="53"/>
      <c r="AI320" s="53"/>
      <c r="AJ320" s="53"/>
      <c r="AK320" s="53"/>
      <c r="AL320" s="53"/>
      <c r="AM320" s="53"/>
      <c r="AN320" s="53"/>
      <c r="AO320" s="53"/>
      <c r="AP320" s="53"/>
      <c r="AQ320" s="53"/>
      <c r="AR320" s="53"/>
      <c r="AS320" s="53"/>
    </row>
    <row r="321" spans="2:45">
      <c r="Q321" s="53"/>
      <c r="R321" s="53"/>
      <c r="S321" s="53"/>
      <c r="T321" s="53"/>
      <c r="U321" s="53"/>
      <c r="V321" s="53"/>
      <c r="W321" s="53"/>
      <c r="X321" s="53"/>
      <c r="Y321" s="53"/>
      <c r="Z321" s="53"/>
      <c r="AA321" s="53"/>
      <c r="AB321" s="53"/>
      <c r="AC321" s="53"/>
      <c r="AD321" s="53"/>
      <c r="AE321" s="53"/>
      <c r="AF321" s="53"/>
      <c r="AG321" s="53"/>
      <c r="AH321" s="53"/>
      <c r="AI321" s="53"/>
      <c r="AJ321" s="53"/>
      <c r="AK321" s="53"/>
      <c r="AL321" s="53"/>
      <c r="AM321" s="53"/>
      <c r="AN321" s="53"/>
      <c r="AO321" s="53"/>
      <c r="AP321" s="53"/>
      <c r="AQ321" s="53"/>
      <c r="AR321" s="53"/>
      <c r="AS321" s="53"/>
    </row>
    <row r="322" spans="2:45">
      <c r="Q322" s="53"/>
      <c r="R322" s="53"/>
      <c r="S322" s="53"/>
      <c r="T322" s="53"/>
      <c r="U322" s="53"/>
      <c r="V322" s="53"/>
      <c r="W322" s="53"/>
      <c r="X322" s="53"/>
      <c r="Y322" s="53"/>
      <c r="Z322" s="53"/>
      <c r="AA322" s="53"/>
      <c r="AB322" s="53"/>
      <c r="AC322" s="53"/>
      <c r="AD322" s="53"/>
      <c r="AE322" s="53"/>
      <c r="AF322" s="53"/>
      <c r="AG322" s="53"/>
      <c r="AH322" s="53"/>
      <c r="AI322" s="53"/>
      <c r="AJ322" s="53"/>
      <c r="AK322" s="53"/>
      <c r="AL322" s="53"/>
      <c r="AM322" s="53"/>
      <c r="AN322" s="53"/>
      <c r="AO322" s="53"/>
      <c r="AP322" s="53"/>
      <c r="AQ322" s="53"/>
      <c r="AR322" s="53"/>
      <c r="AS322" s="53"/>
    </row>
    <row r="323" spans="2:45">
      <c r="Q323" s="53"/>
      <c r="R323" s="53"/>
      <c r="S323" s="53"/>
      <c r="T323" s="53"/>
      <c r="U323" s="53"/>
      <c r="V323" s="53"/>
      <c r="W323" s="53"/>
      <c r="X323" s="53"/>
      <c r="Y323" s="53"/>
      <c r="Z323" s="53"/>
      <c r="AA323" s="53"/>
      <c r="AB323" s="53"/>
      <c r="AC323" s="53"/>
      <c r="AD323" s="53"/>
      <c r="AE323" s="53"/>
      <c r="AF323" s="53"/>
      <c r="AG323" s="53"/>
      <c r="AH323" s="53"/>
      <c r="AI323" s="53"/>
      <c r="AJ323" s="53"/>
      <c r="AK323" s="53"/>
      <c r="AL323" s="53"/>
      <c r="AM323" s="53"/>
      <c r="AN323" s="53"/>
      <c r="AO323" s="53"/>
      <c r="AP323" s="53"/>
      <c r="AQ323" s="53"/>
      <c r="AR323" s="53"/>
      <c r="AS323" s="53"/>
    </row>
    <row r="324" spans="2:45">
      <c r="Q324" s="53"/>
      <c r="R324" s="53"/>
      <c r="S324" s="53"/>
      <c r="T324" s="53"/>
      <c r="U324" s="53"/>
      <c r="V324" s="53"/>
      <c r="W324" s="53"/>
      <c r="X324" s="53"/>
      <c r="Y324" s="53"/>
      <c r="Z324" s="53"/>
      <c r="AA324" s="53"/>
      <c r="AB324" s="53"/>
      <c r="AC324" s="53"/>
      <c r="AD324" s="53"/>
      <c r="AE324" s="53"/>
      <c r="AF324" s="53"/>
      <c r="AG324" s="53"/>
      <c r="AH324" s="53"/>
      <c r="AI324" s="53"/>
      <c r="AJ324" s="53"/>
      <c r="AK324" s="53"/>
      <c r="AL324" s="53"/>
      <c r="AM324" s="53"/>
      <c r="AN324" s="53"/>
      <c r="AO324" s="53"/>
      <c r="AP324" s="53"/>
      <c r="AQ324" s="53"/>
      <c r="AR324" s="53"/>
      <c r="AS324" s="53"/>
    </row>
    <row r="325" spans="2:45" s="43" customFormat="1" ht="20.100000000000001" customHeight="1">
      <c r="B325" s="46"/>
      <c r="C325" s="47"/>
      <c r="D325" s="47"/>
      <c r="E325" s="47"/>
      <c r="F325" s="44"/>
      <c r="G325" s="44"/>
      <c r="N325" s="45"/>
      <c r="O325" s="45"/>
      <c r="P325" s="45"/>
      <c r="Q325" s="53"/>
      <c r="R325" s="53"/>
      <c r="S325" s="53"/>
      <c r="T325" s="53"/>
      <c r="U325" s="53"/>
      <c r="V325" s="53"/>
      <c r="W325" s="53"/>
      <c r="X325" s="53"/>
      <c r="Y325" s="53"/>
      <c r="Z325" s="53"/>
      <c r="AA325" s="53"/>
      <c r="AB325" s="53"/>
      <c r="AC325" s="53"/>
      <c r="AD325" s="53"/>
      <c r="AE325" s="53"/>
      <c r="AF325" s="53"/>
      <c r="AG325" s="53"/>
      <c r="AH325" s="53"/>
      <c r="AI325" s="53"/>
      <c r="AJ325" s="53"/>
      <c r="AK325" s="53"/>
      <c r="AL325" s="53"/>
      <c r="AM325" s="53"/>
      <c r="AN325" s="53"/>
      <c r="AO325" s="53"/>
      <c r="AP325" s="53"/>
      <c r="AQ325" s="53"/>
      <c r="AR325" s="53"/>
      <c r="AS325" s="53"/>
    </row>
    <row r="326" spans="2:45">
      <c r="Q326" s="53"/>
      <c r="R326" s="53"/>
      <c r="S326" s="53"/>
      <c r="T326" s="53"/>
      <c r="U326" s="53"/>
      <c r="V326" s="53"/>
      <c r="W326" s="53"/>
      <c r="X326" s="53"/>
      <c r="Y326" s="53"/>
      <c r="Z326" s="53"/>
      <c r="AA326" s="53"/>
      <c r="AB326" s="53"/>
      <c r="AC326" s="53"/>
      <c r="AD326" s="53"/>
      <c r="AE326" s="53"/>
      <c r="AF326" s="53"/>
      <c r="AG326" s="53"/>
      <c r="AH326" s="53"/>
      <c r="AI326" s="53"/>
      <c r="AJ326" s="53"/>
      <c r="AK326" s="53"/>
      <c r="AL326" s="53"/>
      <c r="AM326" s="53"/>
      <c r="AN326" s="53"/>
      <c r="AO326" s="53"/>
      <c r="AP326" s="53"/>
      <c r="AQ326" s="53"/>
      <c r="AR326" s="53"/>
      <c r="AS326" s="53"/>
    </row>
    <row r="327" spans="2:45">
      <c r="Q327" s="53"/>
      <c r="R327" s="53"/>
      <c r="S327" s="53"/>
      <c r="T327" s="53"/>
      <c r="U327" s="53"/>
      <c r="V327" s="53"/>
      <c r="W327" s="53"/>
      <c r="X327" s="53"/>
      <c r="Y327" s="53"/>
      <c r="Z327" s="53"/>
      <c r="AA327" s="53"/>
      <c r="AB327" s="53"/>
      <c r="AC327" s="53"/>
      <c r="AD327" s="53"/>
      <c r="AE327" s="53"/>
      <c r="AF327" s="53"/>
      <c r="AG327" s="53"/>
      <c r="AH327" s="53"/>
      <c r="AI327" s="53"/>
      <c r="AJ327" s="53"/>
      <c r="AK327" s="53"/>
      <c r="AL327" s="53"/>
      <c r="AM327" s="53"/>
      <c r="AN327" s="53"/>
      <c r="AO327" s="53"/>
      <c r="AP327" s="53"/>
      <c r="AQ327" s="53"/>
      <c r="AR327" s="53"/>
      <c r="AS327" s="53"/>
    </row>
    <row r="328" spans="2:45">
      <c r="Q328" s="53"/>
      <c r="R328" s="53"/>
      <c r="S328" s="53"/>
      <c r="T328" s="53"/>
      <c r="U328" s="53"/>
      <c r="V328" s="53"/>
      <c r="W328" s="53"/>
      <c r="X328" s="53"/>
      <c r="Y328" s="53"/>
      <c r="Z328" s="53"/>
      <c r="AA328" s="53"/>
      <c r="AB328" s="53"/>
      <c r="AC328" s="53"/>
      <c r="AD328" s="53"/>
      <c r="AE328" s="53"/>
      <c r="AF328" s="53"/>
      <c r="AG328" s="53"/>
      <c r="AH328" s="53"/>
      <c r="AI328" s="53"/>
      <c r="AJ328" s="53"/>
      <c r="AK328" s="53"/>
      <c r="AL328" s="53"/>
      <c r="AM328" s="53"/>
      <c r="AN328" s="53"/>
      <c r="AO328" s="53"/>
      <c r="AP328" s="53"/>
      <c r="AQ328" s="53"/>
      <c r="AR328" s="53"/>
      <c r="AS328" s="53"/>
    </row>
    <row r="329" spans="2:45">
      <c r="Q329" s="53"/>
      <c r="R329" s="53"/>
      <c r="S329" s="53"/>
      <c r="T329" s="53"/>
      <c r="U329" s="53"/>
      <c r="V329" s="53"/>
      <c r="W329" s="53"/>
      <c r="X329" s="53"/>
      <c r="Y329" s="53"/>
      <c r="Z329" s="53"/>
      <c r="AA329" s="53"/>
      <c r="AB329" s="53"/>
      <c r="AC329" s="53"/>
      <c r="AD329" s="53"/>
      <c r="AE329" s="53"/>
      <c r="AF329" s="53"/>
      <c r="AG329" s="53"/>
      <c r="AH329" s="53"/>
      <c r="AI329" s="53"/>
      <c r="AJ329" s="53"/>
      <c r="AK329" s="53"/>
      <c r="AL329" s="53"/>
      <c r="AM329" s="53"/>
      <c r="AN329" s="53"/>
      <c r="AO329" s="53"/>
      <c r="AP329" s="53"/>
      <c r="AQ329" s="53"/>
      <c r="AR329" s="53"/>
      <c r="AS329" s="53"/>
    </row>
    <row r="330" spans="2:45">
      <c r="Q330" s="53"/>
      <c r="R330" s="53"/>
      <c r="S330" s="53"/>
      <c r="T330" s="53"/>
      <c r="U330" s="53"/>
      <c r="V330" s="53"/>
      <c r="W330" s="53"/>
      <c r="X330" s="53"/>
      <c r="Y330" s="53"/>
      <c r="Z330" s="53"/>
      <c r="AA330" s="53"/>
      <c r="AB330" s="53"/>
      <c r="AC330" s="53"/>
      <c r="AD330" s="53"/>
      <c r="AE330" s="53"/>
      <c r="AF330" s="53"/>
      <c r="AG330" s="53"/>
      <c r="AH330" s="53"/>
      <c r="AI330" s="53"/>
      <c r="AJ330" s="53"/>
      <c r="AK330" s="53"/>
      <c r="AL330" s="53"/>
      <c r="AM330" s="53"/>
      <c r="AN330" s="53"/>
      <c r="AO330" s="53"/>
      <c r="AP330" s="53"/>
      <c r="AQ330" s="53"/>
      <c r="AR330" s="53"/>
      <c r="AS330" s="53"/>
    </row>
    <row r="331" spans="2:45">
      <c r="Q331" s="53"/>
      <c r="R331" s="53"/>
      <c r="S331" s="53"/>
      <c r="T331" s="53"/>
      <c r="U331" s="53"/>
      <c r="V331" s="53"/>
      <c r="W331" s="53"/>
      <c r="X331" s="53"/>
      <c r="Y331" s="53"/>
      <c r="Z331" s="53"/>
      <c r="AA331" s="53"/>
      <c r="AB331" s="53"/>
      <c r="AC331" s="53"/>
      <c r="AD331" s="53"/>
      <c r="AE331" s="53"/>
      <c r="AF331" s="53"/>
      <c r="AG331" s="53"/>
      <c r="AH331" s="53"/>
      <c r="AI331" s="53"/>
      <c r="AJ331" s="53"/>
      <c r="AK331" s="53"/>
      <c r="AL331" s="53"/>
      <c r="AM331" s="53"/>
      <c r="AN331" s="53"/>
      <c r="AO331" s="53"/>
      <c r="AP331" s="53"/>
      <c r="AQ331" s="53"/>
      <c r="AR331" s="53"/>
      <c r="AS331" s="53"/>
    </row>
    <row r="332" spans="2:45">
      <c r="Q332" s="53"/>
      <c r="R332" s="53"/>
      <c r="S332" s="53"/>
      <c r="T332" s="53"/>
      <c r="U332" s="53"/>
      <c r="V332" s="53"/>
      <c r="W332" s="53"/>
      <c r="X332" s="53"/>
      <c r="Y332" s="53"/>
      <c r="Z332" s="53"/>
      <c r="AA332" s="53"/>
      <c r="AB332" s="53"/>
      <c r="AC332" s="53"/>
      <c r="AD332" s="53"/>
      <c r="AE332" s="53"/>
      <c r="AF332" s="53"/>
      <c r="AG332" s="53"/>
      <c r="AH332" s="53"/>
      <c r="AI332" s="53"/>
      <c r="AJ332" s="53"/>
      <c r="AK332" s="53"/>
      <c r="AL332" s="53"/>
      <c r="AM332" s="53"/>
      <c r="AN332" s="53"/>
      <c r="AO332" s="53"/>
      <c r="AP332" s="53"/>
      <c r="AQ332" s="53"/>
      <c r="AR332" s="53"/>
      <c r="AS332" s="53"/>
    </row>
    <row r="333" spans="2:45">
      <c r="Q333" s="53"/>
      <c r="R333" s="53"/>
      <c r="S333" s="53"/>
      <c r="T333" s="53"/>
      <c r="U333" s="53"/>
      <c r="V333" s="53"/>
      <c r="W333" s="53"/>
      <c r="X333" s="53"/>
      <c r="Y333" s="53"/>
      <c r="Z333" s="53"/>
      <c r="AA333" s="53"/>
      <c r="AB333" s="53"/>
      <c r="AC333" s="53"/>
      <c r="AD333" s="53"/>
      <c r="AE333" s="53"/>
      <c r="AF333" s="53"/>
      <c r="AG333" s="53"/>
      <c r="AH333" s="53"/>
      <c r="AI333" s="53"/>
      <c r="AJ333" s="53"/>
      <c r="AK333" s="53"/>
      <c r="AL333" s="53"/>
      <c r="AM333" s="53"/>
      <c r="AN333" s="53"/>
      <c r="AO333" s="53"/>
      <c r="AP333" s="53"/>
      <c r="AQ333" s="53"/>
      <c r="AR333" s="53"/>
      <c r="AS333" s="53"/>
    </row>
    <row r="334" spans="2:45">
      <c r="Q334" s="53"/>
      <c r="R334" s="53"/>
      <c r="S334" s="53"/>
      <c r="T334" s="53"/>
      <c r="U334" s="53"/>
      <c r="V334" s="53"/>
      <c r="W334" s="53"/>
      <c r="X334" s="53"/>
      <c r="Y334" s="53"/>
      <c r="Z334" s="53"/>
      <c r="AA334" s="53"/>
      <c r="AB334" s="53"/>
      <c r="AC334" s="53"/>
      <c r="AD334" s="53"/>
      <c r="AE334" s="53"/>
      <c r="AF334" s="53"/>
      <c r="AG334" s="53"/>
      <c r="AH334" s="53"/>
      <c r="AI334" s="53"/>
      <c r="AJ334" s="53"/>
      <c r="AK334" s="53"/>
      <c r="AL334" s="53"/>
      <c r="AM334" s="53"/>
      <c r="AN334" s="53"/>
      <c r="AO334" s="53"/>
      <c r="AP334" s="53"/>
      <c r="AQ334" s="53"/>
      <c r="AR334" s="53"/>
      <c r="AS334" s="53"/>
    </row>
    <row r="335" spans="2:45">
      <c r="Q335" s="53"/>
      <c r="R335" s="53"/>
      <c r="S335" s="53"/>
      <c r="T335" s="53"/>
      <c r="U335" s="53"/>
      <c r="V335" s="53"/>
      <c r="W335" s="53"/>
      <c r="X335" s="53"/>
      <c r="Y335" s="53"/>
      <c r="Z335" s="53"/>
      <c r="AA335" s="53"/>
      <c r="AB335" s="53"/>
      <c r="AC335" s="53"/>
      <c r="AD335" s="53"/>
      <c r="AE335" s="53"/>
      <c r="AF335" s="53"/>
      <c r="AG335" s="53"/>
      <c r="AH335" s="53"/>
      <c r="AI335" s="53"/>
      <c r="AJ335" s="53"/>
      <c r="AK335" s="53"/>
      <c r="AL335" s="53"/>
      <c r="AM335" s="53"/>
      <c r="AN335" s="53"/>
      <c r="AO335" s="53"/>
      <c r="AP335" s="53"/>
      <c r="AQ335" s="53"/>
      <c r="AR335" s="53"/>
      <c r="AS335" s="53"/>
    </row>
    <row r="336" spans="2:45">
      <c r="Q336" s="53"/>
      <c r="R336" s="53"/>
      <c r="S336" s="53"/>
      <c r="T336" s="53"/>
      <c r="U336" s="53"/>
      <c r="V336" s="53"/>
      <c r="W336" s="53"/>
      <c r="X336" s="53"/>
      <c r="Y336" s="53"/>
      <c r="Z336" s="53"/>
      <c r="AA336" s="53"/>
      <c r="AB336" s="53"/>
      <c r="AC336" s="53"/>
      <c r="AD336" s="53"/>
      <c r="AE336" s="53"/>
      <c r="AF336" s="53"/>
      <c r="AG336" s="53"/>
      <c r="AH336" s="53"/>
      <c r="AI336" s="53"/>
      <c r="AJ336" s="53"/>
      <c r="AK336" s="53"/>
      <c r="AL336" s="53"/>
      <c r="AM336" s="53"/>
      <c r="AN336" s="53"/>
      <c r="AO336" s="53"/>
      <c r="AP336" s="53"/>
      <c r="AQ336" s="53"/>
      <c r="AR336" s="53"/>
      <c r="AS336" s="53"/>
    </row>
    <row r="337" spans="2:45">
      <c r="Q337" s="53"/>
      <c r="R337" s="53"/>
      <c r="S337" s="53"/>
      <c r="T337" s="53"/>
      <c r="U337" s="53"/>
      <c r="V337" s="53"/>
      <c r="W337" s="53"/>
      <c r="X337" s="53"/>
      <c r="Y337" s="53"/>
      <c r="Z337" s="53"/>
      <c r="AA337" s="53"/>
      <c r="AB337" s="53"/>
      <c r="AC337" s="53"/>
      <c r="AD337" s="53"/>
      <c r="AE337" s="53"/>
      <c r="AF337" s="53"/>
      <c r="AG337" s="53"/>
      <c r="AH337" s="53"/>
      <c r="AI337" s="53"/>
      <c r="AJ337" s="53"/>
      <c r="AK337" s="53"/>
      <c r="AL337" s="53"/>
      <c r="AM337" s="53"/>
      <c r="AN337" s="53"/>
      <c r="AO337" s="53"/>
      <c r="AP337" s="53"/>
      <c r="AQ337" s="53"/>
      <c r="AR337" s="53"/>
      <c r="AS337" s="53"/>
    </row>
    <row r="338" spans="2:45">
      <c r="Q338" s="53"/>
      <c r="R338" s="53"/>
      <c r="S338" s="53"/>
      <c r="T338" s="53"/>
      <c r="U338" s="53"/>
      <c r="V338" s="53"/>
      <c r="W338" s="53"/>
      <c r="X338" s="53"/>
      <c r="Y338" s="53"/>
      <c r="Z338" s="53"/>
      <c r="AA338" s="53"/>
      <c r="AB338" s="53"/>
      <c r="AC338" s="53"/>
      <c r="AD338" s="53"/>
      <c r="AE338" s="53"/>
      <c r="AF338" s="53"/>
      <c r="AG338" s="53"/>
      <c r="AH338" s="53"/>
      <c r="AI338" s="53"/>
      <c r="AJ338" s="53"/>
      <c r="AK338" s="53"/>
      <c r="AL338" s="53"/>
      <c r="AM338" s="53"/>
      <c r="AN338" s="53"/>
      <c r="AO338" s="53"/>
      <c r="AP338" s="53"/>
      <c r="AQ338" s="53"/>
      <c r="AR338" s="53"/>
      <c r="AS338" s="53"/>
    </row>
    <row r="339" spans="2:45">
      <c r="Q339" s="53"/>
      <c r="R339" s="53"/>
      <c r="S339" s="53"/>
      <c r="T339" s="53"/>
      <c r="U339" s="53"/>
      <c r="V339" s="53"/>
      <c r="W339" s="53"/>
      <c r="X339" s="53"/>
      <c r="Y339" s="53"/>
      <c r="Z339" s="53"/>
      <c r="AA339" s="53"/>
      <c r="AB339" s="53"/>
      <c r="AC339" s="53"/>
      <c r="AD339" s="53"/>
      <c r="AE339" s="53"/>
      <c r="AF339" s="53"/>
      <c r="AG339" s="53"/>
      <c r="AH339" s="53"/>
      <c r="AI339" s="53"/>
      <c r="AJ339" s="53"/>
      <c r="AK339" s="53"/>
      <c r="AL339" s="53"/>
      <c r="AM339" s="53"/>
      <c r="AN339" s="53"/>
      <c r="AO339" s="53"/>
      <c r="AP339" s="53"/>
      <c r="AQ339" s="53"/>
      <c r="AR339" s="53"/>
      <c r="AS339" s="53"/>
    </row>
    <row r="340" spans="2:45">
      <c r="Q340" s="53"/>
      <c r="R340" s="53"/>
      <c r="S340" s="53"/>
      <c r="T340" s="53"/>
      <c r="U340" s="53"/>
      <c r="V340" s="53"/>
      <c r="W340" s="53"/>
      <c r="X340" s="53"/>
      <c r="Y340" s="53"/>
      <c r="Z340" s="53"/>
      <c r="AA340" s="53"/>
      <c r="AB340" s="53"/>
      <c r="AC340" s="53"/>
      <c r="AD340" s="53"/>
      <c r="AE340" s="53"/>
      <c r="AF340" s="53"/>
      <c r="AG340" s="53"/>
      <c r="AH340" s="53"/>
      <c r="AI340" s="53"/>
      <c r="AJ340" s="53"/>
      <c r="AK340" s="53"/>
      <c r="AL340" s="53"/>
      <c r="AM340" s="53"/>
      <c r="AN340" s="53"/>
      <c r="AO340" s="53"/>
      <c r="AP340" s="53"/>
      <c r="AQ340" s="53"/>
      <c r="AR340" s="53"/>
      <c r="AS340" s="53"/>
    </row>
    <row r="341" spans="2:45">
      <c r="Q341" s="53"/>
      <c r="R341" s="53"/>
      <c r="S341" s="53"/>
      <c r="T341" s="53"/>
      <c r="U341" s="53"/>
      <c r="V341" s="53"/>
      <c r="W341" s="53"/>
      <c r="X341" s="53"/>
      <c r="Y341" s="53"/>
      <c r="Z341" s="53"/>
      <c r="AA341" s="53"/>
      <c r="AB341" s="53"/>
      <c r="AC341" s="53"/>
      <c r="AD341" s="53"/>
      <c r="AE341" s="53"/>
      <c r="AF341" s="53"/>
      <c r="AG341" s="53"/>
      <c r="AH341" s="53"/>
      <c r="AI341" s="53"/>
      <c r="AJ341" s="53"/>
      <c r="AK341" s="53"/>
      <c r="AL341" s="53"/>
      <c r="AM341" s="53"/>
      <c r="AN341" s="53"/>
      <c r="AO341" s="53"/>
      <c r="AP341" s="53"/>
      <c r="AQ341" s="53"/>
      <c r="AR341" s="53"/>
      <c r="AS341" s="53"/>
    </row>
    <row r="342" spans="2:45">
      <c r="Q342" s="53"/>
      <c r="R342" s="53"/>
      <c r="S342" s="53"/>
      <c r="T342" s="53"/>
      <c r="U342" s="53"/>
      <c r="V342" s="53"/>
      <c r="W342" s="53"/>
      <c r="X342" s="53"/>
      <c r="Y342" s="53"/>
      <c r="Z342" s="53"/>
      <c r="AA342" s="53"/>
      <c r="AB342" s="53"/>
      <c r="AC342" s="53"/>
      <c r="AD342" s="53"/>
      <c r="AE342" s="53"/>
      <c r="AF342" s="53"/>
      <c r="AG342" s="53"/>
      <c r="AH342" s="53"/>
      <c r="AI342" s="53"/>
      <c r="AJ342" s="53"/>
      <c r="AK342" s="53"/>
      <c r="AL342" s="53"/>
      <c r="AM342" s="53"/>
      <c r="AN342" s="53"/>
      <c r="AO342" s="53"/>
      <c r="AP342" s="53"/>
      <c r="AQ342" s="53"/>
      <c r="AR342" s="53"/>
      <c r="AS342" s="53"/>
    </row>
    <row r="343" spans="2:45">
      <c r="Q343" s="53"/>
      <c r="R343" s="53"/>
      <c r="S343" s="53"/>
      <c r="T343" s="53"/>
      <c r="U343" s="53"/>
      <c r="V343" s="53"/>
      <c r="W343" s="53"/>
      <c r="X343" s="53"/>
      <c r="Y343" s="53"/>
      <c r="Z343" s="53"/>
      <c r="AA343" s="53"/>
      <c r="AB343" s="53"/>
      <c r="AC343" s="53"/>
      <c r="AD343" s="53"/>
      <c r="AE343" s="53"/>
      <c r="AF343" s="53"/>
      <c r="AG343" s="53"/>
      <c r="AH343" s="53"/>
      <c r="AI343" s="53"/>
      <c r="AJ343" s="53"/>
      <c r="AK343" s="53"/>
      <c r="AL343" s="53"/>
      <c r="AM343" s="53"/>
      <c r="AN343" s="53"/>
      <c r="AO343" s="53"/>
      <c r="AP343" s="53"/>
      <c r="AQ343" s="53"/>
      <c r="AR343" s="53"/>
      <c r="AS343" s="53"/>
    </row>
    <row r="344" spans="2:45">
      <c r="Q344" s="53"/>
      <c r="R344" s="53"/>
      <c r="S344" s="53"/>
      <c r="T344" s="53"/>
      <c r="U344" s="53"/>
      <c r="V344" s="53"/>
      <c r="W344" s="53"/>
      <c r="X344" s="53"/>
      <c r="Y344" s="53"/>
      <c r="Z344" s="53"/>
      <c r="AA344" s="53"/>
      <c r="AB344" s="53"/>
      <c r="AC344" s="53"/>
      <c r="AD344" s="53"/>
      <c r="AE344" s="53"/>
      <c r="AF344" s="53"/>
      <c r="AG344" s="53"/>
      <c r="AH344" s="53"/>
      <c r="AI344" s="53"/>
      <c r="AJ344" s="53"/>
      <c r="AK344" s="53"/>
      <c r="AL344" s="53"/>
      <c r="AM344" s="53"/>
      <c r="AN344" s="53"/>
      <c r="AO344" s="53"/>
      <c r="AP344" s="53"/>
      <c r="AQ344" s="53"/>
      <c r="AR344" s="53"/>
      <c r="AS344" s="53"/>
    </row>
    <row r="345" spans="2:45">
      <c r="Q345" s="53"/>
      <c r="R345" s="53"/>
      <c r="S345" s="53"/>
      <c r="T345" s="53"/>
      <c r="U345" s="53"/>
      <c r="V345" s="53"/>
      <c r="W345" s="53"/>
      <c r="X345" s="53"/>
      <c r="Y345" s="53"/>
      <c r="Z345" s="53"/>
      <c r="AA345" s="53"/>
      <c r="AB345" s="53"/>
      <c r="AC345" s="53"/>
      <c r="AD345" s="53"/>
      <c r="AE345" s="53"/>
      <c r="AF345" s="53"/>
      <c r="AG345" s="53"/>
      <c r="AH345" s="53"/>
      <c r="AI345" s="53"/>
      <c r="AJ345" s="53"/>
      <c r="AK345" s="53"/>
      <c r="AL345" s="53"/>
      <c r="AM345" s="53"/>
      <c r="AN345" s="53"/>
      <c r="AO345" s="53"/>
      <c r="AP345" s="53"/>
      <c r="AQ345" s="53"/>
      <c r="AR345" s="53"/>
      <c r="AS345" s="53"/>
    </row>
    <row r="346" spans="2:45">
      <c r="Q346" s="53"/>
      <c r="R346" s="53"/>
      <c r="S346" s="53"/>
      <c r="T346" s="53"/>
      <c r="U346" s="53"/>
      <c r="V346" s="53"/>
      <c r="W346" s="53"/>
      <c r="X346" s="53"/>
      <c r="Y346" s="53"/>
      <c r="Z346" s="53"/>
      <c r="AA346" s="53"/>
      <c r="AB346" s="53"/>
      <c r="AC346" s="53"/>
      <c r="AD346" s="53"/>
      <c r="AE346" s="53"/>
      <c r="AF346" s="53"/>
      <c r="AG346" s="53"/>
      <c r="AH346" s="53"/>
      <c r="AI346" s="53"/>
      <c r="AJ346" s="53"/>
      <c r="AK346" s="53"/>
      <c r="AL346" s="53"/>
      <c r="AM346" s="53"/>
      <c r="AN346" s="53"/>
      <c r="AO346" s="53"/>
      <c r="AP346" s="53"/>
      <c r="AQ346" s="53"/>
      <c r="AR346" s="53"/>
      <c r="AS346" s="53"/>
    </row>
    <row r="347" spans="2:45" s="43" customFormat="1" ht="20.100000000000001" customHeight="1">
      <c r="B347" s="46"/>
      <c r="C347" s="47"/>
      <c r="D347" s="47"/>
      <c r="E347" s="47"/>
      <c r="F347" s="44"/>
      <c r="G347" s="44"/>
      <c r="N347" s="45"/>
      <c r="O347" s="45"/>
      <c r="P347" s="45"/>
      <c r="Q347" s="53"/>
      <c r="R347" s="53"/>
      <c r="S347" s="53"/>
      <c r="T347" s="53"/>
      <c r="U347" s="53"/>
      <c r="V347" s="53"/>
      <c r="W347" s="53"/>
      <c r="X347" s="53"/>
      <c r="Y347" s="53"/>
      <c r="Z347" s="53"/>
      <c r="AA347" s="53"/>
      <c r="AB347" s="53"/>
      <c r="AC347" s="53"/>
      <c r="AD347" s="53"/>
      <c r="AE347" s="53"/>
      <c r="AF347" s="53"/>
      <c r="AG347" s="53"/>
      <c r="AH347" s="53"/>
      <c r="AI347" s="53"/>
      <c r="AJ347" s="53"/>
      <c r="AK347" s="53"/>
      <c r="AL347" s="53"/>
      <c r="AM347" s="53"/>
      <c r="AN347" s="53"/>
      <c r="AO347" s="53"/>
      <c r="AP347" s="53"/>
      <c r="AQ347" s="53"/>
      <c r="AR347" s="53"/>
      <c r="AS347" s="53"/>
    </row>
    <row r="348" spans="2:45">
      <c r="Q348" s="53"/>
      <c r="R348" s="53"/>
      <c r="S348" s="53"/>
      <c r="T348" s="53"/>
      <c r="U348" s="53"/>
      <c r="V348" s="53"/>
      <c r="W348" s="53"/>
      <c r="X348" s="53"/>
      <c r="Y348" s="53"/>
      <c r="Z348" s="53"/>
      <c r="AA348" s="53"/>
      <c r="AB348" s="53"/>
      <c r="AC348" s="53"/>
      <c r="AD348" s="53"/>
      <c r="AE348" s="53"/>
      <c r="AF348" s="53"/>
      <c r="AG348" s="53"/>
      <c r="AH348" s="53"/>
      <c r="AI348" s="53"/>
      <c r="AJ348" s="53"/>
      <c r="AK348" s="53"/>
      <c r="AL348" s="53"/>
      <c r="AM348" s="53"/>
      <c r="AN348" s="53"/>
      <c r="AO348" s="53"/>
      <c r="AP348" s="53"/>
      <c r="AQ348" s="53"/>
      <c r="AR348" s="53"/>
      <c r="AS348" s="53"/>
    </row>
    <row r="349" spans="2:45">
      <c r="Q349" s="53"/>
      <c r="R349" s="53"/>
      <c r="S349" s="53"/>
      <c r="T349" s="53"/>
      <c r="U349" s="53"/>
      <c r="V349" s="53"/>
      <c r="W349" s="53"/>
      <c r="X349" s="53"/>
      <c r="Y349" s="53"/>
      <c r="Z349" s="53"/>
      <c r="AA349" s="53"/>
      <c r="AB349" s="53"/>
      <c r="AC349" s="53"/>
      <c r="AD349" s="53"/>
      <c r="AE349" s="53"/>
      <c r="AF349" s="53"/>
      <c r="AG349" s="53"/>
      <c r="AH349" s="53"/>
      <c r="AI349" s="53"/>
      <c r="AJ349" s="53"/>
      <c r="AK349" s="53"/>
      <c r="AL349" s="53"/>
      <c r="AM349" s="53"/>
      <c r="AN349" s="53"/>
      <c r="AO349" s="53"/>
      <c r="AP349" s="53"/>
      <c r="AQ349" s="53"/>
      <c r="AR349" s="53"/>
      <c r="AS349" s="53"/>
    </row>
    <row r="350" spans="2:45">
      <c r="Q350" s="53"/>
      <c r="R350" s="53"/>
      <c r="S350" s="53"/>
      <c r="T350" s="53"/>
      <c r="U350" s="53"/>
      <c r="V350" s="53"/>
      <c r="W350" s="53"/>
      <c r="X350" s="53"/>
      <c r="Y350" s="53"/>
      <c r="Z350" s="53"/>
      <c r="AA350" s="53"/>
      <c r="AB350" s="53"/>
      <c r="AC350" s="53"/>
      <c r="AD350" s="53"/>
      <c r="AE350" s="53"/>
      <c r="AF350" s="53"/>
      <c r="AG350" s="53"/>
      <c r="AH350" s="53"/>
      <c r="AI350" s="53"/>
      <c r="AJ350" s="53"/>
      <c r="AK350" s="53"/>
      <c r="AL350" s="53"/>
      <c r="AM350" s="53"/>
      <c r="AN350" s="53"/>
      <c r="AO350" s="53"/>
      <c r="AP350" s="53"/>
      <c r="AQ350" s="53"/>
      <c r="AR350" s="53"/>
      <c r="AS350" s="53"/>
    </row>
    <row r="351" spans="2:45">
      <c r="Q351" s="53"/>
      <c r="R351" s="53"/>
      <c r="S351" s="53"/>
      <c r="T351" s="53"/>
      <c r="U351" s="53"/>
      <c r="V351" s="53"/>
      <c r="W351" s="53"/>
      <c r="X351" s="53"/>
      <c r="Y351" s="53"/>
      <c r="Z351" s="53"/>
      <c r="AA351" s="53"/>
      <c r="AB351" s="53"/>
      <c r="AC351" s="53"/>
      <c r="AD351" s="53"/>
      <c r="AE351" s="53"/>
      <c r="AF351" s="53"/>
      <c r="AG351" s="53"/>
      <c r="AH351" s="53"/>
      <c r="AI351" s="53"/>
      <c r="AJ351" s="53"/>
      <c r="AK351" s="53"/>
      <c r="AL351" s="53"/>
      <c r="AM351" s="53"/>
      <c r="AN351" s="53"/>
      <c r="AO351" s="53"/>
      <c r="AP351" s="53"/>
      <c r="AQ351" s="53"/>
      <c r="AR351" s="53"/>
      <c r="AS351" s="53"/>
    </row>
    <row r="352" spans="2:45">
      <c r="Q352" s="53"/>
      <c r="R352" s="53"/>
      <c r="S352" s="53"/>
      <c r="T352" s="53"/>
      <c r="U352" s="53"/>
      <c r="V352" s="53"/>
      <c r="W352" s="53"/>
      <c r="X352" s="53"/>
      <c r="Y352" s="53"/>
      <c r="Z352" s="53"/>
      <c r="AA352" s="53"/>
      <c r="AB352" s="53"/>
      <c r="AC352" s="53"/>
      <c r="AD352" s="53"/>
      <c r="AE352" s="53"/>
      <c r="AF352" s="53"/>
      <c r="AG352" s="53"/>
      <c r="AH352" s="53"/>
      <c r="AI352" s="53"/>
      <c r="AJ352" s="53"/>
      <c r="AK352" s="53"/>
      <c r="AL352" s="53"/>
      <c r="AM352" s="53"/>
      <c r="AN352" s="53"/>
      <c r="AO352" s="53"/>
      <c r="AP352" s="53"/>
      <c r="AQ352" s="53"/>
      <c r="AR352" s="53"/>
      <c r="AS352" s="53"/>
    </row>
    <row r="353" spans="2:45">
      <c r="Q353" s="53"/>
      <c r="R353" s="53"/>
      <c r="S353" s="53"/>
      <c r="T353" s="53"/>
      <c r="U353" s="53"/>
      <c r="V353" s="53"/>
      <c r="W353" s="53"/>
      <c r="X353" s="53"/>
      <c r="Y353" s="53"/>
      <c r="Z353" s="53"/>
      <c r="AA353" s="53"/>
      <c r="AB353" s="53"/>
      <c r="AC353" s="53"/>
      <c r="AD353" s="53"/>
      <c r="AE353" s="53"/>
      <c r="AF353" s="53"/>
      <c r="AG353" s="53"/>
      <c r="AH353" s="53"/>
      <c r="AI353" s="53"/>
      <c r="AJ353" s="53"/>
      <c r="AK353" s="53"/>
      <c r="AL353" s="53"/>
      <c r="AM353" s="53"/>
      <c r="AN353" s="53"/>
      <c r="AO353" s="53"/>
      <c r="AP353" s="53"/>
      <c r="AQ353" s="53"/>
      <c r="AR353" s="53"/>
      <c r="AS353" s="53"/>
    </row>
    <row r="354" spans="2:45">
      <c r="Q354" s="53"/>
      <c r="R354" s="53"/>
      <c r="S354" s="53"/>
      <c r="T354" s="53"/>
      <c r="U354" s="53"/>
      <c r="V354" s="53"/>
      <c r="W354" s="53"/>
      <c r="X354" s="53"/>
      <c r="Y354" s="53"/>
      <c r="Z354" s="53"/>
      <c r="AA354" s="53"/>
      <c r="AB354" s="53"/>
      <c r="AC354" s="53"/>
      <c r="AD354" s="53"/>
      <c r="AE354" s="53"/>
      <c r="AF354" s="53"/>
      <c r="AG354" s="53"/>
      <c r="AH354" s="53"/>
      <c r="AI354" s="53"/>
      <c r="AJ354" s="53"/>
      <c r="AK354" s="53"/>
      <c r="AL354" s="53"/>
      <c r="AM354" s="53"/>
      <c r="AN354" s="53"/>
      <c r="AO354" s="53"/>
      <c r="AP354" s="53"/>
      <c r="AQ354" s="53"/>
      <c r="AR354" s="53"/>
      <c r="AS354" s="53"/>
    </row>
    <row r="355" spans="2:45">
      <c r="Q355" s="53"/>
      <c r="R355" s="53"/>
      <c r="S355" s="53"/>
      <c r="T355" s="53"/>
      <c r="U355" s="53"/>
      <c r="V355" s="53"/>
      <c r="W355" s="53"/>
      <c r="X355" s="53"/>
      <c r="Y355" s="53"/>
      <c r="Z355" s="53"/>
      <c r="AA355" s="53"/>
      <c r="AB355" s="53"/>
      <c r="AC355" s="53"/>
      <c r="AD355" s="53"/>
      <c r="AE355" s="53"/>
      <c r="AF355" s="53"/>
      <c r="AG355" s="53"/>
      <c r="AH355" s="53"/>
      <c r="AI355" s="53"/>
      <c r="AJ355" s="53"/>
      <c r="AK355" s="53"/>
      <c r="AL355" s="53"/>
      <c r="AM355" s="53"/>
      <c r="AN355" s="53"/>
      <c r="AO355" s="53"/>
      <c r="AP355" s="53"/>
      <c r="AQ355" s="53"/>
      <c r="AR355" s="53"/>
      <c r="AS355" s="53"/>
    </row>
    <row r="356" spans="2:45">
      <c r="Q356" s="53"/>
      <c r="R356" s="53"/>
      <c r="S356" s="53"/>
      <c r="T356" s="53"/>
      <c r="U356" s="53"/>
      <c r="V356" s="53"/>
      <c r="W356" s="53"/>
      <c r="X356" s="53"/>
      <c r="Y356" s="53"/>
      <c r="Z356" s="53"/>
      <c r="AA356" s="53"/>
      <c r="AB356" s="53"/>
      <c r="AC356" s="53"/>
      <c r="AD356" s="53"/>
      <c r="AE356" s="53"/>
      <c r="AF356" s="53"/>
      <c r="AG356" s="53"/>
      <c r="AH356" s="53"/>
      <c r="AI356" s="53"/>
      <c r="AJ356" s="53"/>
      <c r="AK356" s="53"/>
      <c r="AL356" s="53"/>
      <c r="AM356" s="53"/>
      <c r="AN356" s="53"/>
      <c r="AO356" s="53"/>
      <c r="AP356" s="53"/>
      <c r="AQ356" s="53"/>
      <c r="AR356" s="53"/>
      <c r="AS356" s="53"/>
    </row>
    <row r="357" spans="2:45">
      <c r="Q357" s="53"/>
      <c r="R357" s="53"/>
      <c r="S357" s="53"/>
      <c r="T357" s="53"/>
      <c r="U357" s="53"/>
      <c r="V357" s="53"/>
      <c r="W357" s="53"/>
      <c r="X357" s="53"/>
      <c r="Y357" s="53"/>
      <c r="Z357" s="53"/>
      <c r="AA357" s="53"/>
      <c r="AB357" s="53"/>
      <c r="AC357" s="53"/>
      <c r="AD357" s="53"/>
      <c r="AE357" s="53"/>
      <c r="AF357" s="53"/>
      <c r="AG357" s="53"/>
      <c r="AH357" s="53"/>
      <c r="AI357" s="53"/>
      <c r="AJ357" s="53"/>
      <c r="AK357" s="53"/>
      <c r="AL357" s="53"/>
      <c r="AM357" s="53"/>
      <c r="AN357" s="53"/>
      <c r="AO357" s="53"/>
      <c r="AP357" s="53"/>
      <c r="AQ357" s="53"/>
      <c r="AR357" s="53"/>
      <c r="AS357" s="53"/>
    </row>
    <row r="358" spans="2:45">
      <c r="Q358" s="53"/>
      <c r="R358" s="53"/>
      <c r="S358" s="53"/>
      <c r="T358" s="53"/>
      <c r="U358" s="53"/>
      <c r="V358" s="53"/>
      <c r="W358" s="53"/>
      <c r="X358" s="53"/>
      <c r="Y358" s="53"/>
      <c r="Z358" s="53"/>
      <c r="AA358" s="53"/>
      <c r="AB358" s="53"/>
      <c r="AC358" s="53"/>
      <c r="AD358" s="53"/>
      <c r="AE358" s="53"/>
      <c r="AF358" s="53"/>
      <c r="AG358" s="53"/>
      <c r="AH358" s="53"/>
      <c r="AI358" s="53"/>
      <c r="AJ358" s="53"/>
      <c r="AK358" s="53"/>
      <c r="AL358" s="53"/>
      <c r="AM358" s="53"/>
      <c r="AN358" s="53"/>
      <c r="AO358" s="53"/>
      <c r="AP358" s="53"/>
      <c r="AQ358" s="53"/>
      <c r="AR358" s="53"/>
      <c r="AS358" s="53"/>
    </row>
    <row r="359" spans="2:45">
      <c r="Q359" s="53"/>
      <c r="R359" s="53"/>
      <c r="S359" s="53"/>
      <c r="T359" s="53"/>
      <c r="U359" s="53"/>
      <c r="V359" s="53"/>
      <c r="W359" s="53"/>
      <c r="X359" s="53"/>
      <c r="Y359" s="53"/>
      <c r="Z359" s="53"/>
      <c r="AA359" s="53"/>
      <c r="AB359" s="53"/>
      <c r="AC359" s="53"/>
      <c r="AD359" s="53"/>
      <c r="AE359" s="53"/>
      <c r="AF359" s="53"/>
      <c r="AG359" s="53"/>
      <c r="AH359" s="53"/>
      <c r="AI359" s="53"/>
      <c r="AJ359" s="53"/>
      <c r="AK359" s="53"/>
      <c r="AL359" s="53"/>
      <c r="AM359" s="53"/>
      <c r="AN359" s="53"/>
      <c r="AO359" s="53"/>
      <c r="AP359" s="53"/>
      <c r="AQ359" s="53"/>
      <c r="AR359" s="53"/>
      <c r="AS359" s="53"/>
    </row>
    <row r="360" spans="2:45">
      <c r="Q360" s="53"/>
      <c r="R360" s="53"/>
      <c r="S360" s="53"/>
      <c r="T360" s="53"/>
      <c r="U360" s="53"/>
      <c r="V360" s="53"/>
      <c r="W360" s="53"/>
      <c r="X360" s="53"/>
      <c r="Y360" s="53"/>
      <c r="Z360" s="53"/>
      <c r="AA360" s="53"/>
      <c r="AB360" s="53"/>
      <c r="AC360" s="53"/>
      <c r="AD360" s="53"/>
      <c r="AE360" s="53"/>
      <c r="AF360" s="53"/>
      <c r="AG360" s="53"/>
      <c r="AH360" s="53"/>
      <c r="AI360" s="53"/>
      <c r="AJ360" s="53"/>
      <c r="AK360" s="53"/>
      <c r="AL360" s="53"/>
      <c r="AM360" s="53"/>
      <c r="AN360" s="53"/>
      <c r="AO360" s="53"/>
      <c r="AP360" s="53"/>
      <c r="AQ360" s="53"/>
      <c r="AR360" s="53"/>
      <c r="AS360" s="53"/>
    </row>
    <row r="361" spans="2:45">
      <c r="Q361" s="53"/>
      <c r="R361" s="53"/>
      <c r="S361" s="53"/>
      <c r="T361" s="53"/>
      <c r="U361" s="53"/>
      <c r="V361" s="53"/>
      <c r="W361" s="53"/>
      <c r="X361" s="53"/>
      <c r="Y361" s="53"/>
      <c r="Z361" s="53"/>
      <c r="AA361" s="53"/>
      <c r="AB361" s="53"/>
      <c r="AC361" s="53"/>
      <c r="AD361" s="53"/>
      <c r="AE361" s="53"/>
      <c r="AF361" s="53"/>
      <c r="AG361" s="53"/>
      <c r="AH361" s="53"/>
      <c r="AI361" s="53"/>
      <c r="AJ361" s="53"/>
      <c r="AK361" s="53"/>
      <c r="AL361" s="53"/>
      <c r="AM361" s="53"/>
      <c r="AN361" s="53"/>
      <c r="AO361" s="53"/>
      <c r="AP361" s="53"/>
      <c r="AQ361" s="53"/>
      <c r="AR361" s="53"/>
      <c r="AS361" s="53"/>
    </row>
    <row r="362" spans="2:45">
      <c r="Q362" s="53"/>
      <c r="R362" s="53"/>
      <c r="S362" s="53"/>
      <c r="T362" s="53"/>
      <c r="U362" s="53"/>
      <c r="V362" s="53"/>
      <c r="W362" s="53"/>
      <c r="X362" s="53"/>
      <c r="Y362" s="53"/>
      <c r="Z362" s="53"/>
      <c r="AA362" s="53"/>
      <c r="AB362" s="53"/>
      <c r="AC362" s="53"/>
      <c r="AD362" s="53"/>
      <c r="AE362" s="53"/>
      <c r="AF362" s="53"/>
      <c r="AG362" s="53"/>
      <c r="AH362" s="53"/>
      <c r="AI362" s="53"/>
      <c r="AJ362" s="53"/>
      <c r="AK362" s="53"/>
      <c r="AL362" s="53"/>
      <c r="AM362" s="53"/>
      <c r="AN362" s="53"/>
      <c r="AO362" s="53"/>
      <c r="AP362" s="53"/>
      <c r="AQ362" s="53"/>
      <c r="AR362" s="53"/>
      <c r="AS362" s="53"/>
    </row>
    <row r="363" spans="2:45">
      <c r="Q363" s="53"/>
      <c r="R363" s="53"/>
      <c r="S363" s="53"/>
      <c r="T363" s="53"/>
      <c r="U363" s="53"/>
      <c r="V363" s="53"/>
      <c r="W363" s="53"/>
      <c r="X363" s="53"/>
      <c r="Y363" s="53"/>
      <c r="Z363" s="53"/>
      <c r="AA363" s="53"/>
      <c r="AB363" s="53"/>
      <c r="AC363" s="53"/>
      <c r="AD363" s="53"/>
      <c r="AE363" s="53"/>
      <c r="AF363" s="53"/>
      <c r="AG363" s="53"/>
      <c r="AH363" s="53"/>
      <c r="AI363" s="53"/>
      <c r="AJ363" s="53"/>
      <c r="AK363" s="53"/>
      <c r="AL363" s="53"/>
      <c r="AM363" s="53"/>
      <c r="AN363" s="53"/>
      <c r="AO363" s="53"/>
      <c r="AP363" s="53"/>
      <c r="AQ363" s="53"/>
      <c r="AR363" s="53"/>
      <c r="AS363" s="53"/>
    </row>
    <row r="364" spans="2:45">
      <c r="Q364" s="53"/>
      <c r="R364" s="53"/>
      <c r="S364" s="53"/>
      <c r="T364" s="53"/>
      <c r="U364" s="53"/>
      <c r="V364" s="53"/>
      <c r="W364" s="53"/>
      <c r="X364" s="53"/>
      <c r="Y364" s="53"/>
      <c r="Z364" s="53"/>
      <c r="AA364" s="53"/>
      <c r="AB364" s="53"/>
      <c r="AC364" s="53"/>
      <c r="AD364" s="53"/>
      <c r="AE364" s="53"/>
      <c r="AF364" s="53"/>
      <c r="AG364" s="53"/>
      <c r="AH364" s="53"/>
      <c r="AI364" s="53"/>
      <c r="AJ364" s="53"/>
      <c r="AK364" s="53"/>
      <c r="AL364" s="53"/>
      <c r="AM364" s="53"/>
      <c r="AN364" s="53"/>
      <c r="AO364" s="53"/>
      <c r="AP364" s="53"/>
      <c r="AQ364" s="53"/>
      <c r="AR364" s="53"/>
      <c r="AS364" s="53"/>
    </row>
    <row r="365" spans="2:45" s="43" customFormat="1" ht="20.100000000000001" customHeight="1">
      <c r="B365" s="46"/>
      <c r="C365" s="47"/>
      <c r="D365" s="47"/>
      <c r="E365" s="47"/>
      <c r="F365" s="44"/>
      <c r="G365" s="44"/>
      <c r="N365" s="45"/>
      <c r="O365" s="45"/>
      <c r="P365" s="45"/>
      <c r="Q365" s="53"/>
      <c r="R365" s="53"/>
      <c r="S365" s="53"/>
      <c r="T365" s="53"/>
      <c r="U365" s="53"/>
      <c r="V365" s="53"/>
      <c r="W365" s="53"/>
      <c r="X365" s="53"/>
      <c r="Y365" s="53"/>
      <c r="Z365" s="53"/>
      <c r="AA365" s="53"/>
      <c r="AB365" s="53"/>
      <c r="AC365" s="53"/>
      <c r="AD365" s="53"/>
      <c r="AE365" s="53"/>
      <c r="AF365" s="53"/>
      <c r="AG365" s="53"/>
      <c r="AH365" s="53"/>
      <c r="AI365" s="53"/>
      <c r="AJ365" s="53"/>
      <c r="AK365" s="53"/>
      <c r="AL365" s="53"/>
      <c r="AM365" s="53"/>
      <c r="AN365" s="53"/>
      <c r="AO365" s="53"/>
      <c r="AP365" s="53"/>
      <c r="AQ365" s="53"/>
      <c r="AR365" s="53"/>
      <c r="AS365" s="53"/>
    </row>
    <row r="366" spans="2:45">
      <c r="Q366" s="53"/>
      <c r="R366" s="53"/>
      <c r="S366" s="53"/>
      <c r="T366" s="53"/>
      <c r="U366" s="53"/>
      <c r="V366" s="53"/>
      <c r="W366" s="53"/>
      <c r="X366" s="53"/>
      <c r="Y366" s="53"/>
      <c r="Z366" s="53"/>
      <c r="AA366" s="53"/>
      <c r="AB366" s="53"/>
      <c r="AC366" s="53"/>
      <c r="AD366" s="53"/>
      <c r="AE366" s="53"/>
      <c r="AF366" s="53"/>
      <c r="AG366" s="53"/>
      <c r="AH366" s="53"/>
      <c r="AI366" s="53"/>
      <c r="AJ366" s="53"/>
      <c r="AK366" s="53"/>
      <c r="AL366" s="53"/>
      <c r="AM366" s="53"/>
      <c r="AN366" s="53"/>
      <c r="AO366" s="53"/>
      <c r="AP366" s="53"/>
      <c r="AQ366" s="53"/>
      <c r="AR366" s="53"/>
      <c r="AS366" s="53"/>
    </row>
    <row r="367" spans="2:45">
      <c r="Q367" s="53"/>
      <c r="R367" s="53"/>
      <c r="S367" s="53"/>
      <c r="T367" s="53"/>
      <c r="U367" s="53"/>
      <c r="V367" s="53"/>
      <c r="W367" s="53"/>
      <c r="X367" s="53"/>
      <c r="Y367" s="53"/>
      <c r="Z367" s="53"/>
      <c r="AA367" s="53"/>
      <c r="AB367" s="53"/>
      <c r="AC367" s="53"/>
      <c r="AD367" s="53"/>
      <c r="AE367" s="53"/>
      <c r="AF367" s="53"/>
      <c r="AG367" s="53"/>
      <c r="AH367" s="53"/>
      <c r="AI367" s="53"/>
      <c r="AJ367" s="53"/>
      <c r="AK367" s="53"/>
      <c r="AL367" s="53"/>
      <c r="AM367" s="53"/>
      <c r="AN367" s="53"/>
      <c r="AO367" s="53"/>
      <c r="AP367" s="53"/>
      <c r="AQ367" s="53"/>
      <c r="AR367" s="53"/>
      <c r="AS367" s="53"/>
    </row>
    <row r="368" spans="2:45">
      <c r="Q368" s="53"/>
      <c r="R368" s="53"/>
      <c r="S368" s="53"/>
      <c r="T368" s="53"/>
      <c r="U368" s="53"/>
      <c r="V368" s="53"/>
      <c r="W368" s="53"/>
      <c r="X368" s="53"/>
      <c r="Y368" s="53"/>
      <c r="Z368" s="53"/>
      <c r="AA368" s="53"/>
      <c r="AB368" s="53"/>
      <c r="AC368" s="53"/>
      <c r="AD368" s="53"/>
      <c r="AE368" s="53"/>
      <c r="AF368" s="53"/>
      <c r="AG368" s="53"/>
      <c r="AH368" s="53"/>
      <c r="AI368" s="53"/>
      <c r="AJ368" s="53"/>
      <c r="AK368" s="53"/>
      <c r="AL368" s="53"/>
      <c r="AM368" s="53"/>
      <c r="AN368" s="53"/>
      <c r="AO368" s="53"/>
      <c r="AP368" s="53"/>
      <c r="AQ368" s="53"/>
      <c r="AR368" s="53"/>
      <c r="AS368" s="53"/>
    </row>
    <row r="369" spans="2:45">
      <c r="Q369" s="53"/>
      <c r="R369" s="53"/>
      <c r="S369" s="53"/>
      <c r="T369" s="53"/>
      <c r="U369" s="53"/>
      <c r="V369" s="53"/>
      <c r="W369" s="53"/>
      <c r="X369" s="53"/>
      <c r="Y369" s="53"/>
      <c r="Z369" s="53"/>
      <c r="AA369" s="53"/>
      <c r="AB369" s="53"/>
      <c r="AC369" s="53"/>
      <c r="AD369" s="53"/>
      <c r="AE369" s="53"/>
      <c r="AF369" s="53"/>
      <c r="AG369" s="53"/>
      <c r="AH369" s="53"/>
      <c r="AI369" s="53"/>
      <c r="AJ369" s="53"/>
      <c r="AK369" s="53"/>
      <c r="AL369" s="53"/>
      <c r="AM369" s="53"/>
      <c r="AN369" s="53"/>
      <c r="AO369" s="53"/>
      <c r="AP369" s="53"/>
      <c r="AQ369" s="53"/>
      <c r="AR369" s="53"/>
      <c r="AS369" s="53"/>
    </row>
    <row r="370" spans="2:45">
      <c r="Q370" s="53"/>
      <c r="R370" s="53"/>
      <c r="S370" s="53"/>
      <c r="T370" s="53"/>
      <c r="U370" s="53"/>
      <c r="V370" s="53"/>
      <c r="W370" s="53"/>
      <c r="X370" s="53"/>
      <c r="Y370" s="53"/>
      <c r="Z370" s="53"/>
      <c r="AA370" s="53"/>
      <c r="AB370" s="53"/>
      <c r="AC370" s="53"/>
      <c r="AD370" s="53"/>
      <c r="AE370" s="53"/>
      <c r="AF370" s="53"/>
      <c r="AG370" s="53"/>
      <c r="AH370" s="53"/>
      <c r="AI370" s="53"/>
      <c r="AJ370" s="53"/>
      <c r="AK370" s="53"/>
      <c r="AL370" s="53"/>
      <c r="AM370" s="53"/>
      <c r="AN370" s="53"/>
      <c r="AO370" s="53"/>
      <c r="AP370" s="53"/>
      <c r="AQ370" s="53"/>
      <c r="AR370" s="53"/>
      <c r="AS370" s="53"/>
    </row>
    <row r="371" spans="2:45">
      <c r="Q371" s="53"/>
      <c r="R371" s="53"/>
      <c r="S371" s="53"/>
      <c r="T371" s="53"/>
      <c r="U371" s="53"/>
      <c r="V371" s="53"/>
      <c r="W371" s="53"/>
      <c r="X371" s="53"/>
      <c r="Y371" s="53"/>
      <c r="Z371" s="53"/>
      <c r="AA371" s="53"/>
      <c r="AB371" s="53"/>
      <c r="AC371" s="53"/>
      <c r="AD371" s="53"/>
      <c r="AE371" s="53"/>
      <c r="AF371" s="53"/>
      <c r="AG371" s="53"/>
      <c r="AH371" s="53"/>
      <c r="AI371" s="53"/>
      <c r="AJ371" s="53"/>
      <c r="AK371" s="53"/>
      <c r="AL371" s="53"/>
      <c r="AM371" s="53"/>
      <c r="AN371" s="53"/>
      <c r="AO371" s="53"/>
      <c r="AP371" s="53"/>
      <c r="AQ371" s="53"/>
      <c r="AR371" s="53"/>
      <c r="AS371" s="53"/>
    </row>
    <row r="372" spans="2:45">
      <c r="Q372" s="53"/>
      <c r="R372" s="53"/>
      <c r="S372" s="53"/>
      <c r="T372" s="53"/>
      <c r="U372" s="53"/>
      <c r="V372" s="53"/>
      <c r="W372" s="53"/>
      <c r="X372" s="53"/>
      <c r="Y372" s="53"/>
      <c r="Z372" s="53"/>
      <c r="AA372" s="53"/>
      <c r="AB372" s="53"/>
      <c r="AC372" s="53"/>
      <c r="AD372" s="53"/>
      <c r="AE372" s="53"/>
      <c r="AF372" s="53"/>
      <c r="AG372" s="53"/>
      <c r="AH372" s="53"/>
      <c r="AI372" s="53"/>
      <c r="AJ372" s="53"/>
      <c r="AK372" s="53"/>
      <c r="AL372" s="53"/>
      <c r="AM372" s="53"/>
      <c r="AN372" s="53"/>
      <c r="AO372" s="53"/>
      <c r="AP372" s="53"/>
      <c r="AQ372" s="53"/>
      <c r="AR372" s="53"/>
      <c r="AS372" s="53"/>
    </row>
    <row r="373" spans="2:45">
      <c r="Q373" s="53"/>
      <c r="R373" s="53"/>
      <c r="S373" s="53"/>
      <c r="T373" s="53"/>
      <c r="U373" s="53"/>
      <c r="V373" s="53"/>
      <c r="W373" s="53"/>
      <c r="X373" s="53"/>
      <c r="Y373" s="53"/>
      <c r="Z373" s="53"/>
      <c r="AA373" s="53"/>
      <c r="AB373" s="53"/>
      <c r="AC373" s="53"/>
      <c r="AD373" s="53"/>
      <c r="AE373" s="53"/>
      <c r="AF373" s="53"/>
      <c r="AG373" s="53"/>
      <c r="AH373" s="53"/>
      <c r="AI373" s="53"/>
      <c r="AJ373" s="53"/>
      <c r="AK373" s="53"/>
      <c r="AL373" s="53"/>
      <c r="AM373" s="53"/>
      <c r="AN373" s="53"/>
      <c r="AO373" s="53"/>
      <c r="AP373" s="53"/>
      <c r="AQ373" s="53"/>
      <c r="AR373" s="53"/>
      <c r="AS373" s="53"/>
    </row>
    <row r="374" spans="2:45" s="43" customFormat="1" ht="20.100000000000001" customHeight="1">
      <c r="B374" s="46"/>
      <c r="C374" s="47"/>
      <c r="D374" s="47"/>
      <c r="E374" s="47"/>
      <c r="F374" s="44"/>
      <c r="G374" s="44"/>
      <c r="N374" s="45"/>
      <c r="O374" s="45"/>
      <c r="P374" s="45"/>
      <c r="Q374" s="53"/>
      <c r="R374" s="53"/>
      <c r="S374" s="53"/>
      <c r="T374" s="53"/>
      <c r="U374" s="53"/>
      <c r="V374" s="53"/>
      <c r="W374" s="53"/>
      <c r="X374" s="53"/>
      <c r="Y374" s="53"/>
      <c r="Z374" s="53"/>
      <c r="AA374" s="53"/>
      <c r="AB374" s="53"/>
      <c r="AC374" s="53"/>
      <c r="AD374" s="53"/>
      <c r="AE374" s="53"/>
      <c r="AF374" s="53"/>
      <c r="AG374" s="53"/>
      <c r="AH374" s="53"/>
      <c r="AI374" s="53"/>
      <c r="AJ374" s="53"/>
      <c r="AK374" s="53"/>
      <c r="AL374" s="53"/>
      <c r="AM374" s="53"/>
      <c r="AN374" s="53"/>
      <c r="AO374" s="53"/>
      <c r="AP374" s="53"/>
      <c r="AQ374" s="53"/>
      <c r="AR374" s="53"/>
      <c r="AS374" s="53"/>
    </row>
    <row r="375" spans="2:45">
      <c r="Q375" s="53"/>
      <c r="R375" s="53"/>
      <c r="S375" s="53"/>
      <c r="T375" s="53"/>
      <c r="U375" s="53"/>
      <c r="V375" s="53"/>
      <c r="W375" s="53"/>
      <c r="X375" s="53"/>
      <c r="Y375" s="53"/>
      <c r="Z375" s="53"/>
      <c r="AA375" s="53"/>
      <c r="AB375" s="53"/>
      <c r="AC375" s="53"/>
      <c r="AD375" s="53"/>
      <c r="AE375" s="53"/>
      <c r="AF375" s="53"/>
      <c r="AG375" s="53"/>
      <c r="AH375" s="53"/>
      <c r="AI375" s="53"/>
      <c r="AJ375" s="53"/>
      <c r="AK375" s="53"/>
      <c r="AL375" s="53"/>
      <c r="AM375" s="53"/>
      <c r="AN375" s="53"/>
      <c r="AO375" s="53"/>
      <c r="AP375" s="53"/>
      <c r="AQ375" s="53"/>
      <c r="AR375" s="53"/>
      <c r="AS375" s="53"/>
    </row>
    <row r="376" spans="2:45">
      <c r="Q376" s="53"/>
      <c r="R376" s="53"/>
      <c r="S376" s="53"/>
      <c r="T376" s="53"/>
      <c r="U376" s="53"/>
      <c r="V376" s="53"/>
      <c r="W376" s="53"/>
      <c r="X376" s="53"/>
      <c r="Y376" s="53"/>
      <c r="Z376" s="53"/>
      <c r="AA376" s="53"/>
      <c r="AB376" s="53"/>
      <c r="AC376" s="53"/>
      <c r="AD376" s="53"/>
      <c r="AE376" s="53"/>
      <c r="AF376" s="53"/>
      <c r="AG376" s="53"/>
      <c r="AH376" s="53"/>
      <c r="AI376" s="53"/>
      <c r="AJ376" s="53"/>
      <c r="AK376" s="53"/>
      <c r="AL376" s="53"/>
      <c r="AM376" s="53"/>
      <c r="AN376" s="53"/>
      <c r="AO376" s="53"/>
      <c r="AP376" s="53"/>
      <c r="AQ376" s="53"/>
      <c r="AR376" s="53"/>
      <c r="AS376" s="53"/>
    </row>
    <row r="377" spans="2:45">
      <c r="Q377" s="53"/>
      <c r="R377" s="53"/>
      <c r="S377" s="53"/>
      <c r="T377" s="53"/>
      <c r="U377" s="53"/>
      <c r="V377" s="53"/>
      <c r="W377" s="53"/>
      <c r="X377" s="53"/>
      <c r="Y377" s="53"/>
      <c r="Z377" s="53"/>
      <c r="AA377" s="53"/>
      <c r="AB377" s="53"/>
      <c r="AC377" s="53"/>
      <c r="AD377" s="53"/>
      <c r="AE377" s="53"/>
      <c r="AF377" s="53"/>
      <c r="AG377" s="53"/>
      <c r="AH377" s="53"/>
      <c r="AI377" s="53"/>
      <c r="AJ377" s="53"/>
      <c r="AK377" s="53"/>
      <c r="AL377" s="53"/>
      <c r="AM377" s="53"/>
      <c r="AN377" s="53"/>
      <c r="AO377" s="53"/>
      <c r="AP377" s="53"/>
      <c r="AQ377" s="53"/>
      <c r="AR377" s="53"/>
      <c r="AS377" s="53"/>
    </row>
    <row r="378" spans="2:45" ht="18" customHeight="1">
      <c r="Q378" s="53"/>
      <c r="R378" s="53"/>
      <c r="S378" s="53"/>
      <c r="T378" s="53"/>
      <c r="U378" s="53"/>
      <c r="V378" s="53"/>
      <c r="W378" s="53"/>
      <c r="X378" s="53"/>
      <c r="Y378" s="53"/>
      <c r="Z378" s="53"/>
      <c r="AA378" s="53"/>
      <c r="AB378" s="53"/>
      <c r="AC378" s="53"/>
      <c r="AD378" s="53"/>
      <c r="AE378" s="53"/>
      <c r="AF378" s="53"/>
      <c r="AG378" s="53"/>
      <c r="AH378" s="53"/>
      <c r="AI378" s="53"/>
      <c r="AJ378" s="53"/>
      <c r="AK378" s="53"/>
      <c r="AL378" s="53"/>
      <c r="AM378" s="53"/>
      <c r="AN378" s="53"/>
      <c r="AO378" s="53"/>
      <c r="AP378" s="53"/>
      <c r="AQ378" s="53"/>
      <c r="AR378" s="53"/>
      <c r="AS378" s="53"/>
    </row>
    <row r="379" spans="2:45">
      <c r="Q379" s="53"/>
      <c r="R379" s="53"/>
      <c r="S379" s="53"/>
      <c r="T379" s="53"/>
      <c r="U379" s="53"/>
      <c r="V379" s="53"/>
      <c r="W379" s="53"/>
      <c r="X379" s="53"/>
      <c r="Y379" s="53"/>
      <c r="Z379" s="53"/>
      <c r="AA379" s="53"/>
      <c r="AB379" s="53"/>
      <c r="AC379" s="53"/>
      <c r="AD379" s="53"/>
      <c r="AE379" s="53"/>
      <c r="AF379" s="53"/>
      <c r="AG379" s="53"/>
      <c r="AH379" s="53"/>
      <c r="AI379" s="53"/>
      <c r="AJ379" s="53"/>
      <c r="AK379" s="53"/>
      <c r="AL379" s="53"/>
      <c r="AM379" s="53"/>
      <c r="AN379" s="53"/>
      <c r="AO379" s="53"/>
      <c r="AP379" s="53"/>
      <c r="AQ379" s="53"/>
      <c r="AR379" s="53"/>
      <c r="AS379" s="53"/>
    </row>
    <row r="380" spans="2:45">
      <c r="Q380" s="53"/>
      <c r="R380" s="53"/>
      <c r="S380" s="53"/>
      <c r="T380" s="53"/>
      <c r="U380" s="53"/>
      <c r="V380" s="53"/>
      <c r="W380" s="53"/>
      <c r="X380" s="53"/>
      <c r="Y380" s="53"/>
      <c r="Z380" s="53"/>
      <c r="AA380" s="53"/>
      <c r="AB380" s="53"/>
      <c r="AC380" s="53"/>
      <c r="AD380" s="53"/>
      <c r="AE380" s="53"/>
      <c r="AF380" s="53"/>
      <c r="AG380" s="53"/>
      <c r="AH380" s="53"/>
      <c r="AI380" s="53"/>
      <c r="AJ380" s="53"/>
      <c r="AK380" s="53"/>
      <c r="AL380" s="53"/>
      <c r="AM380" s="53"/>
      <c r="AN380" s="53"/>
      <c r="AO380" s="53"/>
      <c r="AP380" s="53"/>
      <c r="AQ380" s="53"/>
      <c r="AR380" s="53"/>
      <c r="AS380" s="53"/>
    </row>
    <row r="381" spans="2:45">
      <c r="Q381" s="53"/>
      <c r="R381" s="53"/>
      <c r="S381" s="53"/>
      <c r="T381" s="53"/>
      <c r="U381" s="53"/>
      <c r="V381" s="53"/>
      <c r="W381" s="53"/>
      <c r="X381" s="53"/>
      <c r="Y381" s="53"/>
      <c r="Z381" s="53"/>
      <c r="AA381" s="53"/>
      <c r="AB381" s="53"/>
      <c r="AC381" s="53"/>
      <c r="AD381" s="53"/>
      <c r="AE381" s="53"/>
      <c r="AF381" s="53"/>
      <c r="AG381" s="53"/>
      <c r="AH381" s="53"/>
      <c r="AI381" s="53"/>
      <c r="AJ381" s="53"/>
      <c r="AK381" s="53"/>
      <c r="AL381" s="53"/>
      <c r="AM381" s="53"/>
      <c r="AN381" s="53"/>
      <c r="AO381" s="53"/>
      <c r="AP381" s="53"/>
      <c r="AQ381" s="53"/>
      <c r="AR381" s="53"/>
      <c r="AS381" s="53"/>
    </row>
    <row r="382" spans="2:45">
      <c r="Q382" s="53"/>
      <c r="R382" s="53"/>
      <c r="S382" s="53"/>
      <c r="T382" s="53"/>
      <c r="U382" s="53"/>
      <c r="V382" s="53"/>
      <c r="W382" s="53"/>
      <c r="X382" s="53"/>
      <c r="Y382" s="53"/>
      <c r="Z382" s="53"/>
      <c r="AA382" s="53"/>
      <c r="AB382" s="53"/>
      <c r="AC382" s="53"/>
      <c r="AD382" s="53"/>
      <c r="AE382" s="53"/>
      <c r="AF382" s="53"/>
      <c r="AG382" s="53"/>
      <c r="AH382" s="53"/>
      <c r="AI382" s="53"/>
      <c r="AJ382" s="53"/>
      <c r="AK382" s="53"/>
      <c r="AL382" s="53"/>
      <c r="AM382" s="53"/>
      <c r="AN382" s="53"/>
      <c r="AO382" s="53"/>
      <c r="AP382" s="53"/>
      <c r="AQ382" s="53"/>
      <c r="AR382" s="53"/>
      <c r="AS382" s="53"/>
    </row>
    <row r="383" spans="2:45">
      <c r="Q383" s="53"/>
      <c r="R383" s="53"/>
      <c r="S383" s="53"/>
      <c r="T383" s="53"/>
      <c r="U383" s="53"/>
      <c r="V383" s="53"/>
      <c r="W383" s="53"/>
      <c r="X383" s="53"/>
      <c r="Y383" s="53"/>
      <c r="Z383" s="53"/>
      <c r="AA383" s="53"/>
      <c r="AB383" s="53"/>
      <c r="AC383" s="53"/>
      <c r="AD383" s="53"/>
      <c r="AE383" s="53"/>
      <c r="AF383" s="53"/>
      <c r="AG383" s="53"/>
      <c r="AH383" s="53"/>
      <c r="AI383" s="53"/>
      <c r="AJ383" s="53"/>
      <c r="AK383" s="53"/>
      <c r="AL383" s="53"/>
      <c r="AM383" s="53"/>
      <c r="AN383" s="53"/>
      <c r="AO383" s="53"/>
      <c r="AP383" s="53"/>
      <c r="AQ383" s="53"/>
      <c r="AR383" s="53"/>
      <c r="AS383" s="53"/>
    </row>
    <row r="384" spans="2:45">
      <c r="Q384" s="53"/>
      <c r="R384" s="53"/>
      <c r="S384" s="53"/>
      <c r="T384" s="53"/>
      <c r="U384" s="53"/>
      <c r="V384" s="53"/>
      <c r="W384" s="53"/>
      <c r="X384" s="53"/>
      <c r="Y384" s="53"/>
      <c r="Z384" s="53"/>
      <c r="AA384" s="53"/>
      <c r="AB384" s="53"/>
      <c r="AC384" s="53"/>
      <c r="AD384" s="53"/>
      <c r="AE384" s="53"/>
      <c r="AF384" s="53"/>
      <c r="AG384" s="53"/>
      <c r="AH384" s="53"/>
      <c r="AI384" s="53"/>
      <c r="AJ384" s="53"/>
      <c r="AK384" s="53"/>
      <c r="AL384" s="53"/>
      <c r="AM384" s="53"/>
      <c r="AN384" s="53"/>
      <c r="AO384" s="53"/>
      <c r="AP384" s="53"/>
      <c r="AQ384" s="53"/>
      <c r="AR384" s="53"/>
      <c r="AS384" s="53"/>
    </row>
    <row r="385" spans="17:45">
      <c r="Q385" s="53"/>
      <c r="R385" s="53"/>
      <c r="S385" s="53"/>
      <c r="T385" s="53"/>
      <c r="U385" s="53"/>
      <c r="V385" s="53"/>
      <c r="W385" s="53"/>
      <c r="X385" s="53"/>
      <c r="Y385" s="53"/>
      <c r="Z385" s="53"/>
      <c r="AA385" s="53"/>
      <c r="AB385" s="53"/>
      <c r="AC385" s="53"/>
      <c r="AD385" s="53"/>
      <c r="AE385" s="53"/>
      <c r="AF385" s="53"/>
      <c r="AG385" s="53"/>
      <c r="AH385" s="53"/>
      <c r="AI385" s="53"/>
      <c r="AJ385" s="53"/>
      <c r="AK385" s="53"/>
      <c r="AL385" s="53"/>
      <c r="AM385" s="53"/>
      <c r="AN385" s="53"/>
      <c r="AO385" s="53"/>
      <c r="AP385" s="53"/>
      <c r="AQ385" s="53"/>
      <c r="AR385" s="53"/>
      <c r="AS385" s="53"/>
    </row>
    <row r="386" spans="17:45">
      <c r="Q386" s="53"/>
      <c r="R386" s="53"/>
      <c r="S386" s="53"/>
      <c r="T386" s="53"/>
      <c r="U386" s="53"/>
      <c r="V386" s="53"/>
      <c r="W386" s="53"/>
      <c r="X386" s="53"/>
      <c r="Y386" s="53"/>
      <c r="Z386" s="53"/>
      <c r="AA386" s="53"/>
      <c r="AB386" s="53"/>
      <c r="AC386" s="53"/>
      <c r="AD386" s="53"/>
      <c r="AE386" s="53"/>
      <c r="AF386" s="53"/>
      <c r="AG386" s="53"/>
      <c r="AH386" s="53"/>
      <c r="AI386" s="53"/>
      <c r="AJ386" s="53"/>
      <c r="AK386" s="53"/>
      <c r="AL386" s="53"/>
      <c r="AM386" s="53"/>
      <c r="AN386" s="53"/>
      <c r="AO386" s="53"/>
      <c r="AP386" s="53"/>
      <c r="AQ386" s="53"/>
      <c r="AR386" s="53"/>
      <c r="AS386" s="53"/>
    </row>
    <row r="387" spans="17:45">
      <c r="Q387" s="53"/>
      <c r="R387" s="53"/>
      <c r="S387" s="53"/>
      <c r="T387" s="53"/>
      <c r="U387" s="53"/>
      <c r="V387" s="53"/>
      <c r="W387" s="53"/>
      <c r="X387" s="53"/>
      <c r="Y387" s="53"/>
      <c r="Z387" s="53"/>
      <c r="AA387" s="53"/>
      <c r="AB387" s="53"/>
      <c r="AC387" s="53"/>
      <c r="AD387" s="53"/>
      <c r="AE387" s="53"/>
      <c r="AF387" s="53"/>
      <c r="AG387" s="53"/>
      <c r="AH387" s="53"/>
      <c r="AI387" s="53"/>
      <c r="AJ387" s="53"/>
      <c r="AK387" s="53"/>
      <c r="AL387" s="53"/>
      <c r="AM387" s="53"/>
      <c r="AN387" s="53"/>
      <c r="AO387" s="53"/>
      <c r="AP387" s="53"/>
      <c r="AQ387" s="53"/>
      <c r="AR387" s="53"/>
      <c r="AS387" s="53"/>
    </row>
    <row r="388" spans="17:45">
      <c r="Q388" s="53"/>
      <c r="R388" s="53"/>
      <c r="S388" s="53"/>
      <c r="T388" s="53"/>
      <c r="U388" s="53"/>
      <c r="V388" s="53"/>
      <c r="W388" s="53"/>
      <c r="X388" s="53"/>
      <c r="Y388" s="53"/>
      <c r="Z388" s="53"/>
      <c r="AA388" s="53"/>
      <c r="AB388" s="53"/>
      <c r="AC388" s="53"/>
      <c r="AD388" s="53"/>
      <c r="AE388" s="53"/>
      <c r="AF388" s="53"/>
      <c r="AG388" s="53"/>
      <c r="AH388" s="53"/>
      <c r="AI388" s="53"/>
      <c r="AJ388" s="53"/>
      <c r="AK388" s="53"/>
      <c r="AL388" s="53"/>
      <c r="AM388" s="53"/>
      <c r="AN388" s="53"/>
      <c r="AO388" s="53"/>
      <c r="AP388" s="53"/>
      <c r="AQ388" s="53"/>
      <c r="AR388" s="53"/>
      <c r="AS388" s="53"/>
    </row>
    <row r="389" spans="17:45">
      <c r="Q389" s="53"/>
      <c r="R389" s="53"/>
      <c r="S389" s="53"/>
      <c r="T389" s="53"/>
      <c r="U389" s="53"/>
      <c r="V389" s="53"/>
      <c r="W389" s="53"/>
      <c r="X389" s="53"/>
      <c r="Y389" s="53"/>
      <c r="Z389" s="53"/>
      <c r="AA389" s="53"/>
      <c r="AB389" s="53"/>
      <c r="AC389" s="53"/>
      <c r="AD389" s="53"/>
      <c r="AE389" s="53"/>
      <c r="AF389" s="53"/>
      <c r="AG389" s="53"/>
      <c r="AH389" s="53"/>
      <c r="AI389" s="53"/>
      <c r="AJ389" s="53"/>
      <c r="AK389" s="53"/>
      <c r="AL389" s="53"/>
      <c r="AM389" s="53"/>
      <c r="AN389" s="53"/>
      <c r="AO389" s="53"/>
      <c r="AP389" s="53"/>
      <c r="AQ389" s="53"/>
      <c r="AR389" s="53"/>
      <c r="AS389" s="53"/>
    </row>
    <row r="390" spans="17:45">
      <c r="Q390" s="53"/>
      <c r="R390" s="53"/>
      <c r="S390" s="53"/>
      <c r="T390" s="53"/>
      <c r="U390" s="53"/>
      <c r="V390" s="53"/>
      <c r="W390" s="53"/>
      <c r="X390" s="53"/>
      <c r="Y390" s="53"/>
      <c r="Z390" s="53"/>
      <c r="AA390" s="53"/>
      <c r="AB390" s="53"/>
      <c r="AC390" s="53"/>
      <c r="AD390" s="53"/>
      <c r="AE390" s="53"/>
      <c r="AF390" s="53"/>
      <c r="AG390" s="53"/>
      <c r="AH390" s="53"/>
      <c r="AI390" s="53"/>
      <c r="AJ390" s="53"/>
      <c r="AK390" s="53"/>
      <c r="AL390" s="53"/>
      <c r="AM390" s="53"/>
      <c r="AN390" s="53"/>
      <c r="AO390" s="53"/>
      <c r="AP390" s="53"/>
      <c r="AQ390" s="53"/>
      <c r="AR390" s="53"/>
      <c r="AS390" s="53"/>
    </row>
    <row r="391" spans="17:45" ht="18" customHeight="1">
      <c r="Q391" s="23"/>
      <c r="R391" s="53"/>
      <c r="S391" s="53"/>
      <c r="T391" s="53"/>
      <c r="U391" s="53"/>
      <c r="V391" s="53"/>
      <c r="W391" s="53"/>
      <c r="X391" s="53"/>
      <c r="Y391" s="53"/>
      <c r="Z391" s="53"/>
      <c r="AA391" s="53"/>
      <c r="AB391" s="53"/>
      <c r="AC391" s="53"/>
      <c r="AD391" s="53"/>
      <c r="AE391" s="53"/>
      <c r="AF391" s="53"/>
      <c r="AG391" s="53"/>
      <c r="AH391" s="53"/>
      <c r="AI391" s="53"/>
      <c r="AJ391" s="53"/>
      <c r="AK391" s="53"/>
      <c r="AL391" s="53"/>
      <c r="AM391" s="53"/>
      <c r="AN391" s="53"/>
      <c r="AO391" s="53"/>
      <c r="AP391" s="53"/>
      <c r="AQ391" s="53"/>
      <c r="AR391" s="53"/>
      <c r="AS391" s="53"/>
    </row>
    <row r="392" spans="17:45" ht="17.45" customHeight="1">
      <c r="Q392" s="53"/>
      <c r="R392" s="53"/>
      <c r="S392" s="53"/>
      <c r="T392" s="53"/>
      <c r="U392" s="53"/>
      <c r="V392" s="53"/>
      <c r="W392" s="53"/>
      <c r="X392" s="53"/>
      <c r="Y392" s="53"/>
      <c r="Z392" s="53"/>
      <c r="AA392" s="53"/>
      <c r="AB392" s="53"/>
      <c r="AC392" s="53"/>
      <c r="AD392" s="53"/>
      <c r="AE392" s="53"/>
      <c r="AF392" s="53"/>
      <c r="AG392" s="53"/>
      <c r="AH392" s="53"/>
      <c r="AI392" s="53"/>
      <c r="AJ392" s="53"/>
      <c r="AK392" s="53"/>
      <c r="AL392" s="53"/>
      <c r="AM392" s="53"/>
      <c r="AN392" s="53"/>
      <c r="AO392" s="53"/>
      <c r="AP392" s="53"/>
      <c r="AQ392" s="53"/>
      <c r="AR392" s="53"/>
      <c r="AS392" s="53"/>
    </row>
    <row r="393" spans="17:45">
      <c r="Q393" s="53"/>
      <c r="R393" s="53"/>
      <c r="S393" s="53"/>
      <c r="T393" s="53"/>
      <c r="U393" s="53"/>
      <c r="V393" s="53"/>
      <c r="W393" s="53"/>
      <c r="X393" s="53"/>
      <c r="Y393" s="53"/>
      <c r="Z393" s="53"/>
      <c r="AA393" s="53"/>
      <c r="AB393" s="53"/>
      <c r="AC393" s="53"/>
      <c r="AD393" s="53"/>
      <c r="AE393" s="53"/>
      <c r="AF393" s="53"/>
      <c r="AG393" s="53"/>
      <c r="AH393" s="53"/>
      <c r="AI393" s="53"/>
      <c r="AJ393" s="53"/>
      <c r="AK393" s="53"/>
      <c r="AL393" s="53"/>
      <c r="AM393" s="53"/>
      <c r="AN393" s="53"/>
      <c r="AO393" s="53"/>
      <c r="AP393" s="53"/>
      <c r="AQ393" s="53"/>
      <c r="AR393" s="53"/>
      <c r="AS393" s="53"/>
    </row>
    <row r="394" spans="17:45">
      <c r="Q394" s="53"/>
      <c r="R394" s="53"/>
      <c r="S394" s="53"/>
      <c r="T394" s="53"/>
      <c r="U394" s="53"/>
      <c r="V394" s="53"/>
      <c r="W394" s="53"/>
      <c r="X394" s="53"/>
      <c r="Y394" s="53"/>
      <c r="Z394" s="53"/>
      <c r="AA394" s="53"/>
      <c r="AB394" s="53"/>
      <c r="AC394" s="53"/>
      <c r="AD394" s="53"/>
      <c r="AE394" s="53"/>
      <c r="AF394" s="53"/>
      <c r="AG394" s="53"/>
      <c r="AH394" s="53"/>
      <c r="AI394" s="53"/>
      <c r="AJ394" s="53"/>
      <c r="AK394" s="53"/>
      <c r="AL394" s="53"/>
      <c r="AM394" s="53"/>
      <c r="AN394" s="53"/>
      <c r="AO394" s="53"/>
      <c r="AP394" s="53"/>
      <c r="AQ394" s="53"/>
      <c r="AR394" s="53"/>
      <c r="AS394" s="53"/>
    </row>
    <row r="395" spans="17:45">
      <c r="Q395" s="53"/>
      <c r="R395" s="53"/>
      <c r="S395" s="53"/>
      <c r="T395" s="53"/>
      <c r="U395" s="53"/>
      <c r="V395" s="53"/>
      <c r="W395" s="53"/>
      <c r="X395" s="53"/>
      <c r="Y395" s="53"/>
      <c r="Z395" s="53"/>
      <c r="AA395" s="53"/>
      <c r="AB395" s="53"/>
      <c r="AC395" s="53"/>
      <c r="AD395" s="53"/>
      <c r="AE395" s="53"/>
      <c r="AF395" s="53"/>
      <c r="AG395" s="53"/>
      <c r="AH395" s="53"/>
      <c r="AI395" s="53"/>
      <c r="AJ395" s="53"/>
      <c r="AK395" s="53"/>
      <c r="AL395" s="53"/>
      <c r="AM395" s="53"/>
      <c r="AN395" s="53"/>
      <c r="AO395" s="53"/>
      <c r="AP395" s="53"/>
      <c r="AQ395" s="53"/>
      <c r="AR395" s="53"/>
      <c r="AS395" s="53"/>
    </row>
    <row r="396" spans="17:45">
      <c r="Q396" s="53"/>
      <c r="R396" s="53"/>
      <c r="S396" s="53"/>
      <c r="T396" s="53"/>
      <c r="U396" s="53"/>
      <c r="V396" s="53"/>
      <c r="W396" s="53"/>
      <c r="X396" s="53"/>
      <c r="Y396" s="53"/>
      <c r="Z396" s="53"/>
      <c r="AA396" s="53"/>
      <c r="AB396" s="53"/>
      <c r="AC396" s="53"/>
      <c r="AD396" s="53"/>
      <c r="AE396" s="53"/>
      <c r="AF396" s="53"/>
      <c r="AG396" s="53"/>
      <c r="AH396" s="53"/>
      <c r="AI396" s="53"/>
      <c r="AJ396" s="53"/>
      <c r="AK396" s="53"/>
      <c r="AL396" s="53"/>
      <c r="AM396" s="53"/>
      <c r="AN396" s="53"/>
      <c r="AO396" s="53"/>
      <c r="AP396" s="53"/>
      <c r="AQ396" s="53"/>
      <c r="AR396" s="53"/>
      <c r="AS396" s="53"/>
    </row>
    <row r="397" spans="17:45">
      <c r="Q397" s="53"/>
      <c r="R397" s="53"/>
      <c r="S397" s="53"/>
      <c r="T397" s="53"/>
      <c r="U397" s="53"/>
      <c r="V397" s="53"/>
      <c r="W397" s="53"/>
      <c r="X397" s="53"/>
      <c r="Y397" s="53"/>
      <c r="Z397" s="53"/>
      <c r="AA397" s="53"/>
      <c r="AB397" s="53"/>
      <c r="AC397" s="53"/>
      <c r="AD397" s="53"/>
      <c r="AE397" s="53"/>
      <c r="AF397" s="53"/>
      <c r="AG397" s="53"/>
      <c r="AH397" s="53"/>
      <c r="AI397" s="53"/>
      <c r="AJ397" s="53"/>
      <c r="AK397" s="53"/>
      <c r="AL397" s="53"/>
      <c r="AM397" s="53"/>
      <c r="AN397" s="53"/>
      <c r="AO397" s="53"/>
      <c r="AP397" s="53"/>
      <c r="AQ397" s="53"/>
      <c r="AR397" s="53"/>
      <c r="AS397" s="53"/>
    </row>
    <row r="398" spans="17:45" ht="18" customHeight="1">
      <c r="Q398" s="53"/>
      <c r="R398" s="53"/>
      <c r="S398" s="53"/>
      <c r="T398" s="53"/>
      <c r="U398" s="53"/>
      <c r="V398" s="53"/>
      <c r="W398" s="53"/>
      <c r="X398" s="53"/>
      <c r="Y398" s="53"/>
      <c r="Z398" s="53"/>
      <c r="AA398" s="53"/>
      <c r="AB398" s="53"/>
      <c r="AC398" s="53"/>
      <c r="AD398" s="53"/>
      <c r="AE398" s="53"/>
      <c r="AF398" s="53"/>
      <c r="AG398" s="53"/>
      <c r="AH398" s="53"/>
      <c r="AI398" s="53"/>
      <c r="AJ398" s="53"/>
      <c r="AK398" s="53"/>
      <c r="AL398" s="53"/>
      <c r="AM398" s="53"/>
      <c r="AN398" s="53"/>
      <c r="AO398" s="53"/>
      <c r="AP398" s="53"/>
      <c r="AQ398" s="53"/>
      <c r="AR398" s="53"/>
      <c r="AS398" s="53"/>
    </row>
    <row r="399" spans="17:45" ht="17.45" customHeight="1">
      <c r="Q399" s="53"/>
      <c r="R399" s="53"/>
      <c r="S399" s="53"/>
      <c r="T399" s="53"/>
      <c r="U399" s="53"/>
      <c r="V399" s="53"/>
      <c r="W399" s="53"/>
      <c r="X399" s="53"/>
      <c r="Y399" s="53"/>
      <c r="Z399" s="53"/>
      <c r="AA399" s="53"/>
      <c r="AB399" s="53"/>
      <c r="AC399" s="53"/>
      <c r="AD399" s="53"/>
      <c r="AE399" s="53"/>
      <c r="AF399" s="53"/>
      <c r="AG399" s="53"/>
      <c r="AH399" s="53"/>
      <c r="AI399" s="53"/>
      <c r="AJ399" s="53"/>
      <c r="AK399" s="53"/>
      <c r="AL399" s="53"/>
      <c r="AM399" s="53"/>
      <c r="AN399" s="53"/>
      <c r="AO399" s="53"/>
      <c r="AP399" s="53"/>
      <c r="AQ399" s="53"/>
      <c r="AR399" s="53"/>
      <c r="AS399" s="53"/>
    </row>
    <row r="400" spans="17:45" ht="17.45" customHeight="1">
      <c r="Q400" s="53"/>
      <c r="R400" s="53"/>
      <c r="S400" s="53"/>
      <c r="T400" s="53"/>
      <c r="U400" s="53"/>
      <c r="V400" s="53"/>
      <c r="W400" s="53"/>
      <c r="X400" s="53"/>
      <c r="Y400" s="53"/>
      <c r="Z400" s="53"/>
      <c r="AA400" s="53"/>
      <c r="AB400" s="53"/>
      <c r="AC400" s="53"/>
      <c r="AD400" s="53"/>
      <c r="AE400" s="53"/>
      <c r="AF400" s="53"/>
      <c r="AG400" s="53"/>
      <c r="AH400" s="53"/>
      <c r="AI400" s="53"/>
      <c r="AJ400" s="53"/>
      <c r="AK400" s="53"/>
      <c r="AL400" s="53"/>
      <c r="AM400" s="53"/>
      <c r="AN400" s="53"/>
      <c r="AO400" s="53"/>
      <c r="AP400" s="53"/>
      <c r="AQ400" s="53"/>
      <c r="AR400" s="53"/>
      <c r="AS400" s="53"/>
    </row>
    <row r="401" spans="17:45" ht="17.45" customHeight="1">
      <c r="Q401" s="53"/>
      <c r="R401" s="53"/>
      <c r="S401" s="53"/>
      <c r="T401" s="53"/>
      <c r="U401" s="53"/>
      <c r="V401" s="53"/>
      <c r="W401" s="53"/>
      <c r="X401" s="53"/>
      <c r="Y401" s="53"/>
      <c r="Z401" s="53"/>
      <c r="AA401" s="53"/>
      <c r="AB401" s="53"/>
      <c r="AC401" s="53"/>
      <c r="AD401" s="53"/>
      <c r="AE401" s="53"/>
      <c r="AF401" s="53"/>
      <c r="AG401" s="53"/>
      <c r="AH401" s="53"/>
      <c r="AI401" s="53"/>
      <c r="AJ401" s="53"/>
      <c r="AK401" s="53"/>
      <c r="AL401" s="53"/>
      <c r="AM401" s="53"/>
      <c r="AN401" s="53"/>
      <c r="AO401" s="53"/>
      <c r="AP401" s="53"/>
      <c r="AQ401" s="53"/>
      <c r="AR401" s="53"/>
      <c r="AS401" s="53"/>
    </row>
    <row r="402" spans="17:45" ht="17.45" customHeight="1">
      <c r="Q402" s="53"/>
      <c r="R402" s="53"/>
      <c r="S402" s="53"/>
      <c r="T402" s="53"/>
      <c r="U402" s="53"/>
      <c r="V402" s="53"/>
      <c r="W402" s="53"/>
      <c r="X402" s="53"/>
      <c r="Y402" s="53"/>
      <c r="Z402" s="53"/>
      <c r="AA402" s="53"/>
      <c r="AB402" s="53"/>
      <c r="AC402" s="53"/>
      <c r="AD402" s="53"/>
      <c r="AE402" s="53"/>
      <c r="AF402" s="53"/>
      <c r="AG402" s="53"/>
      <c r="AH402" s="53"/>
      <c r="AI402" s="53"/>
      <c r="AJ402" s="53"/>
      <c r="AK402" s="53"/>
      <c r="AL402" s="53"/>
      <c r="AM402" s="53"/>
      <c r="AN402" s="53"/>
      <c r="AO402" s="53"/>
      <c r="AP402" s="53"/>
      <c r="AQ402" s="53"/>
      <c r="AR402" s="53"/>
      <c r="AS402" s="53"/>
    </row>
    <row r="403" spans="17:45" ht="17.45" customHeight="1">
      <c r="Q403" s="53"/>
      <c r="R403" s="53"/>
      <c r="S403" s="53"/>
      <c r="T403" s="53"/>
      <c r="U403" s="53"/>
      <c r="V403" s="53"/>
      <c r="W403" s="53"/>
      <c r="X403" s="53"/>
      <c r="Y403" s="53"/>
      <c r="Z403" s="53"/>
      <c r="AA403" s="53"/>
      <c r="AB403" s="53"/>
      <c r="AC403" s="53"/>
      <c r="AD403" s="53"/>
      <c r="AE403" s="53"/>
      <c r="AF403" s="53"/>
      <c r="AG403" s="53"/>
      <c r="AH403" s="53"/>
      <c r="AI403" s="53"/>
      <c r="AJ403" s="53"/>
      <c r="AK403" s="53"/>
      <c r="AL403" s="53"/>
      <c r="AM403" s="53"/>
      <c r="AN403" s="53"/>
      <c r="AO403" s="53"/>
      <c r="AP403" s="53"/>
      <c r="AQ403" s="53"/>
      <c r="AR403" s="53"/>
      <c r="AS403" s="53"/>
    </row>
    <row r="404" spans="17:45" ht="17.45" customHeight="1">
      <c r="Q404" s="53"/>
      <c r="R404" s="53"/>
      <c r="S404" s="53"/>
      <c r="T404" s="53"/>
      <c r="U404" s="53"/>
      <c r="V404" s="53"/>
      <c r="W404" s="53"/>
      <c r="X404" s="53"/>
      <c r="Y404" s="53"/>
      <c r="Z404" s="53"/>
      <c r="AA404" s="53"/>
      <c r="AB404" s="53"/>
      <c r="AC404" s="53"/>
      <c r="AD404" s="53"/>
      <c r="AE404" s="53"/>
      <c r="AF404" s="53"/>
      <c r="AG404" s="53"/>
      <c r="AH404" s="53"/>
      <c r="AI404" s="53"/>
      <c r="AJ404" s="53"/>
      <c r="AK404" s="53"/>
      <c r="AL404" s="53"/>
      <c r="AM404" s="53"/>
      <c r="AN404" s="53"/>
      <c r="AO404" s="53"/>
      <c r="AP404" s="53"/>
      <c r="AQ404" s="53"/>
      <c r="AR404" s="53"/>
      <c r="AS404" s="53"/>
    </row>
    <row r="405" spans="17:45" ht="17.45" customHeight="1">
      <c r="Q405" s="53"/>
      <c r="R405" s="53"/>
      <c r="S405" s="53"/>
      <c r="T405" s="53"/>
      <c r="U405" s="53"/>
      <c r="V405" s="53"/>
      <c r="W405" s="53"/>
      <c r="X405" s="53"/>
      <c r="Y405" s="53"/>
      <c r="Z405" s="53"/>
      <c r="AA405" s="53"/>
      <c r="AB405" s="53"/>
      <c r="AC405" s="53"/>
      <c r="AD405" s="53"/>
      <c r="AE405" s="53"/>
      <c r="AF405" s="53"/>
      <c r="AG405" s="53"/>
      <c r="AH405" s="53"/>
      <c r="AI405" s="53"/>
      <c r="AJ405" s="53"/>
      <c r="AK405" s="53"/>
      <c r="AL405" s="53"/>
      <c r="AM405" s="53"/>
      <c r="AN405" s="53"/>
      <c r="AO405" s="53"/>
      <c r="AP405" s="53"/>
      <c r="AQ405" s="53"/>
      <c r="AR405" s="53"/>
      <c r="AS405" s="53"/>
    </row>
    <row r="406" spans="17:45">
      <c r="Q406" s="53"/>
      <c r="R406" s="53"/>
      <c r="S406" s="53"/>
      <c r="T406" s="53"/>
      <c r="U406" s="53"/>
      <c r="V406" s="53"/>
      <c r="W406" s="53"/>
      <c r="X406" s="53"/>
      <c r="Y406" s="53"/>
      <c r="Z406" s="53"/>
      <c r="AA406" s="53"/>
      <c r="AB406" s="53"/>
      <c r="AC406" s="53"/>
      <c r="AD406" s="53"/>
      <c r="AE406" s="53"/>
      <c r="AF406" s="53"/>
      <c r="AG406" s="53"/>
      <c r="AH406" s="53"/>
      <c r="AI406" s="53"/>
      <c r="AJ406" s="53"/>
      <c r="AK406" s="53"/>
      <c r="AL406" s="53"/>
      <c r="AM406" s="53"/>
      <c r="AN406" s="53"/>
      <c r="AO406" s="53"/>
      <c r="AP406" s="53"/>
      <c r="AQ406" s="53"/>
      <c r="AR406" s="53"/>
      <c r="AS406" s="53"/>
    </row>
    <row r="407" spans="17:45" ht="18" customHeight="1">
      <c r="Q407" s="53"/>
      <c r="R407" s="53"/>
      <c r="S407" s="53"/>
      <c r="T407" s="53"/>
      <c r="U407" s="53"/>
      <c r="V407" s="53"/>
      <c r="W407" s="53"/>
      <c r="X407" s="53"/>
      <c r="Y407" s="53"/>
      <c r="Z407" s="53"/>
      <c r="AA407" s="53"/>
      <c r="AB407" s="53"/>
      <c r="AC407" s="53"/>
      <c r="AD407" s="53"/>
      <c r="AE407" s="53"/>
      <c r="AF407" s="53"/>
      <c r="AG407" s="53"/>
      <c r="AH407" s="53"/>
      <c r="AI407" s="53"/>
      <c r="AJ407" s="53"/>
      <c r="AK407" s="53"/>
      <c r="AL407" s="53"/>
      <c r="AM407" s="53"/>
      <c r="AN407" s="53"/>
      <c r="AO407" s="53"/>
      <c r="AP407" s="53"/>
      <c r="AQ407" s="53"/>
      <c r="AR407" s="53"/>
      <c r="AS407" s="53"/>
    </row>
    <row r="408" spans="17:45">
      <c r="Q408" s="53"/>
      <c r="R408" s="53"/>
      <c r="S408" s="53"/>
      <c r="T408" s="53"/>
      <c r="U408" s="53"/>
      <c r="V408" s="53"/>
      <c r="W408" s="53"/>
      <c r="X408" s="53"/>
      <c r="Y408" s="53"/>
      <c r="Z408" s="53"/>
      <c r="AA408" s="53"/>
      <c r="AB408" s="53"/>
      <c r="AC408" s="53"/>
      <c r="AD408" s="53"/>
      <c r="AE408" s="53"/>
      <c r="AF408" s="53"/>
      <c r="AG408" s="53"/>
      <c r="AH408" s="53"/>
      <c r="AI408" s="53"/>
      <c r="AJ408" s="53"/>
      <c r="AK408" s="53"/>
      <c r="AL408" s="53"/>
      <c r="AM408" s="53"/>
      <c r="AN408" s="53"/>
      <c r="AO408" s="53"/>
      <c r="AP408" s="53"/>
      <c r="AQ408" s="53"/>
      <c r="AR408" s="53"/>
      <c r="AS408" s="53"/>
    </row>
    <row r="409" spans="17:45">
      <c r="Q409" s="53"/>
      <c r="R409" s="53"/>
      <c r="S409" s="53"/>
      <c r="T409" s="53"/>
      <c r="U409" s="53"/>
      <c r="V409" s="53"/>
      <c r="W409" s="53"/>
      <c r="X409" s="53"/>
      <c r="Y409" s="53"/>
      <c r="Z409" s="53"/>
      <c r="AA409" s="53"/>
      <c r="AB409" s="53"/>
      <c r="AC409" s="53"/>
      <c r="AD409" s="53"/>
      <c r="AE409" s="53"/>
      <c r="AF409" s="53"/>
      <c r="AG409" s="53"/>
      <c r="AH409" s="53"/>
      <c r="AI409" s="53"/>
      <c r="AJ409" s="53"/>
      <c r="AK409" s="53"/>
      <c r="AL409" s="53"/>
      <c r="AM409" s="53"/>
      <c r="AN409" s="53"/>
      <c r="AO409" s="53"/>
      <c r="AP409" s="53"/>
      <c r="AQ409" s="53"/>
      <c r="AR409" s="53"/>
      <c r="AS409" s="53"/>
    </row>
    <row r="410" spans="17:45">
      <c r="Q410" s="53"/>
      <c r="R410" s="53"/>
      <c r="S410" s="53"/>
      <c r="T410" s="53"/>
      <c r="U410" s="53"/>
      <c r="V410" s="53"/>
      <c r="W410" s="53"/>
      <c r="X410" s="53"/>
      <c r="Y410" s="53"/>
      <c r="Z410" s="53"/>
      <c r="AA410" s="53"/>
      <c r="AB410" s="53"/>
      <c r="AC410" s="53"/>
      <c r="AD410" s="53"/>
      <c r="AE410" s="53"/>
      <c r="AF410" s="53"/>
      <c r="AG410" s="53"/>
      <c r="AH410" s="53"/>
      <c r="AI410" s="53"/>
      <c r="AJ410" s="53"/>
      <c r="AK410" s="53"/>
      <c r="AL410" s="53"/>
      <c r="AM410" s="53"/>
      <c r="AN410" s="53"/>
      <c r="AO410" s="53"/>
      <c r="AP410" s="53"/>
      <c r="AQ410" s="53"/>
      <c r="AR410" s="53"/>
      <c r="AS410" s="53"/>
    </row>
    <row r="411" spans="17:45">
      <c r="Q411" s="53"/>
      <c r="R411" s="53"/>
      <c r="S411" s="53"/>
      <c r="T411" s="53"/>
      <c r="U411" s="53"/>
      <c r="V411" s="53"/>
      <c r="W411" s="53"/>
      <c r="X411" s="53"/>
      <c r="Y411" s="53"/>
      <c r="Z411" s="53"/>
      <c r="AA411" s="53"/>
      <c r="AB411" s="53"/>
      <c r="AC411" s="53"/>
      <c r="AD411" s="53"/>
      <c r="AE411" s="53"/>
      <c r="AF411" s="53"/>
      <c r="AG411" s="53"/>
      <c r="AH411" s="53"/>
      <c r="AI411" s="53"/>
      <c r="AJ411" s="53"/>
      <c r="AK411" s="53"/>
      <c r="AL411" s="53"/>
      <c r="AM411" s="53"/>
      <c r="AN411" s="53"/>
      <c r="AO411" s="53"/>
      <c r="AP411" s="53"/>
      <c r="AQ411" s="53"/>
      <c r="AR411" s="53"/>
      <c r="AS411" s="53"/>
    </row>
    <row r="412" spans="17:45">
      <c r="Q412" s="53"/>
      <c r="R412" s="53"/>
      <c r="S412" s="53"/>
      <c r="T412" s="53"/>
      <c r="U412" s="53"/>
      <c r="V412" s="53"/>
      <c r="W412" s="53"/>
      <c r="X412" s="53"/>
      <c r="Y412" s="53"/>
      <c r="Z412" s="53"/>
      <c r="AA412" s="53"/>
      <c r="AB412" s="53"/>
      <c r="AC412" s="53"/>
      <c r="AD412" s="53"/>
      <c r="AE412" s="53"/>
      <c r="AF412" s="53"/>
      <c r="AG412" s="53"/>
      <c r="AH412" s="53"/>
      <c r="AI412" s="53"/>
      <c r="AJ412" s="53"/>
      <c r="AK412" s="53"/>
      <c r="AL412" s="53"/>
      <c r="AM412" s="53"/>
      <c r="AN412" s="53"/>
      <c r="AO412" s="53"/>
      <c r="AP412" s="53"/>
      <c r="AQ412" s="53"/>
      <c r="AR412" s="53"/>
      <c r="AS412" s="53"/>
    </row>
    <row r="413" spans="17:45">
      <c r="Q413" s="53"/>
      <c r="R413" s="53"/>
      <c r="S413" s="53"/>
      <c r="T413" s="53"/>
      <c r="U413" s="53"/>
      <c r="V413" s="53"/>
      <c r="W413" s="53"/>
      <c r="X413" s="53"/>
      <c r="Y413" s="53"/>
      <c r="Z413" s="53"/>
      <c r="AA413" s="53"/>
      <c r="AB413" s="53"/>
      <c r="AC413" s="53"/>
      <c r="AD413" s="53"/>
      <c r="AE413" s="53"/>
      <c r="AF413" s="53"/>
      <c r="AG413" s="53"/>
      <c r="AH413" s="53"/>
      <c r="AI413" s="53"/>
      <c r="AJ413" s="53"/>
      <c r="AK413" s="53"/>
      <c r="AL413" s="53"/>
      <c r="AM413" s="53"/>
      <c r="AN413" s="53"/>
      <c r="AO413" s="53"/>
      <c r="AP413" s="53"/>
      <c r="AQ413" s="53"/>
      <c r="AR413" s="53"/>
      <c r="AS413" s="53"/>
    </row>
    <row r="414" spans="17:45">
      <c r="Q414" s="53"/>
      <c r="R414" s="53"/>
      <c r="S414" s="53"/>
      <c r="T414" s="53"/>
      <c r="U414" s="53"/>
      <c r="V414" s="53"/>
      <c r="W414" s="53"/>
      <c r="X414" s="53"/>
      <c r="Y414" s="53"/>
      <c r="Z414" s="53"/>
      <c r="AA414" s="53"/>
      <c r="AB414" s="53"/>
      <c r="AC414" s="53"/>
      <c r="AD414" s="53"/>
      <c r="AE414" s="53"/>
      <c r="AF414" s="53"/>
      <c r="AG414" s="53"/>
      <c r="AH414" s="53"/>
      <c r="AI414" s="53"/>
      <c r="AJ414" s="53"/>
      <c r="AK414" s="53"/>
      <c r="AL414" s="53"/>
      <c r="AM414" s="53"/>
      <c r="AN414" s="53"/>
      <c r="AO414" s="53"/>
      <c r="AP414" s="53"/>
      <c r="AQ414" s="53"/>
      <c r="AR414" s="53"/>
      <c r="AS414" s="53"/>
    </row>
    <row r="415" spans="17:45">
      <c r="Q415" s="53"/>
      <c r="R415" s="53"/>
      <c r="S415" s="53"/>
      <c r="T415" s="53"/>
      <c r="U415" s="53"/>
      <c r="V415" s="53"/>
      <c r="W415" s="53"/>
      <c r="X415" s="53"/>
      <c r="Y415" s="53"/>
      <c r="Z415" s="53"/>
      <c r="AA415" s="53"/>
      <c r="AB415" s="53"/>
      <c r="AC415" s="53"/>
      <c r="AD415" s="53"/>
      <c r="AE415" s="53"/>
      <c r="AF415" s="53"/>
      <c r="AG415" s="53"/>
      <c r="AH415" s="53"/>
      <c r="AI415" s="53"/>
      <c r="AJ415" s="53"/>
      <c r="AK415" s="53"/>
      <c r="AL415" s="53"/>
      <c r="AM415" s="53"/>
      <c r="AN415" s="53"/>
      <c r="AO415" s="53"/>
      <c r="AP415" s="53"/>
      <c r="AQ415" s="53"/>
      <c r="AR415" s="53"/>
      <c r="AS415" s="53"/>
    </row>
    <row r="416" spans="17:45">
      <c r="Q416" s="53"/>
      <c r="R416" s="53"/>
      <c r="S416" s="53"/>
      <c r="T416" s="53"/>
      <c r="U416" s="53"/>
      <c r="V416" s="53"/>
      <c r="W416" s="53"/>
      <c r="X416" s="53"/>
      <c r="Y416" s="53"/>
      <c r="Z416" s="53"/>
      <c r="AA416" s="53"/>
      <c r="AB416" s="53"/>
      <c r="AC416" s="53"/>
      <c r="AD416" s="53"/>
      <c r="AE416" s="53"/>
      <c r="AF416" s="53"/>
      <c r="AG416" s="53"/>
      <c r="AH416" s="53"/>
      <c r="AI416" s="53"/>
      <c r="AJ416" s="53"/>
      <c r="AK416" s="53"/>
      <c r="AL416" s="53"/>
      <c r="AM416" s="53"/>
      <c r="AN416" s="53"/>
      <c r="AO416" s="53"/>
      <c r="AP416" s="53"/>
      <c r="AQ416" s="53"/>
      <c r="AR416" s="53"/>
      <c r="AS416" s="53"/>
    </row>
    <row r="417" spans="17:45">
      <c r="Q417" s="53"/>
      <c r="R417" s="53"/>
      <c r="S417" s="53"/>
      <c r="T417" s="53"/>
      <c r="U417" s="53"/>
      <c r="V417" s="53"/>
      <c r="W417" s="53"/>
      <c r="X417" s="53"/>
      <c r="Y417" s="53"/>
      <c r="Z417" s="53"/>
      <c r="AA417" s="53"/>
      <c r="AB417" s="53"/>
      <c r="AC417" s="53"/>
      <c r="AD417" s="53"/>
      <c r="AE417" s="53"/>
      <c r="AF417" s="53"/>
      <c r="AG417" s="53"/>
      <c r="AH417" s="53"/>
      <c r="AI417" s="53"/>
      <c r="AJ417" s="53"/>
      <c r="AK417" s="53"/>
      <c r="AL417" s="53"/>
      <c r="AM417" s="53"/>
      <c r="AN417" s="53"/>
      <c r="AO417" s="53"/>
      <c r="AP417" s="53"/>
      <c r="AQ417" s="53"/>
      <c r="AR417" s="53"/>
      <c r="AS417" s="53"/>
    </row>
    <row r="418" spans="17:45">
      <c r="Q418" s="53"/>
      <c r="R418" s="53"/>
      <c r="S418" s="53"/>
      <c r="T418" s="53"/>
      <c r="U418" s="53"/>
      <c r="V418" s="53"/>
      <c r="W418" s="53"/>
      <c r="X418" s="53"/>
      <c r="Y418" s="53"/>
      <c r="Z418" s="53"/>
      <c r="AA418" s="53"/>
      <c r="AB418" s="53"/>
      <c r="AC418" s="53"/>
      <c r="AD418" s="53"/>
      <c r="AE418" s="53"/>
      <c r="AF418" s="53"/>
      <c r="AG418" s="53"/>
      <c r="AH418" s="53"/>
      <c r="AI418" s="53"/>
      <c r="AJ418" s="53"/>
      <c r="AK418" s="53"/>
      <c r="AL418" s="53"/>
      <c r="AM418" s="53"/>
      <c r="AN418" s="53"/>
      <c r="AO418" s="53"/>
      <c r="AP418" s="53"/>
      <c r="AQ418" s="53"/>
      <c r="AR418" s="53"/>
      <c r="AS418" s="53"/>
    </row>
    <row r="419" spans="17:45">
      <c r="Q419" s="53"/>
      <c r="R419" s="53"/>
      <c r="S419" s="53"/>
      <c r="T419" s="53"/>
      <c r="U419" s="53"/>
      <c r="V419" s="53"/>
      <c r="W419" s="53"/>
      <c r="X419" s="53"/>
      <c r="Y419" s="53"/>
      <c r="Z419" s="53"/>
      <c r="AA419" s="53"/>
      <c r="AB419" s="53"/>
      <c r="AC419" s="53"/>
      <c r="AD419" s="53"/>
      <c r="AE419" s="53"/>
      <c r="AF419" s="53"/>
      <c r="AG419" s="53"/>
      <c r="AH419" s="53"/>
      <c r="AI419" s="53"/>
      <c r="AJ419" s="53"/>
      <c r="AK419" s="53"/>
      <c r="AL419" s="53"/>
      <c r="AM419" s="53"/>
      <c r="AN419" s="53"/>
      <c r="AO419" s="53"/>
      <c r="AP419" s="53"/>
      <c r="AQ419" s="53"/>
      <c r="AR419" s="53"/>
      <c r="AS419" s="53"/>
    </row>
    <row r="420" spans="17:45">
      <c r="Q420" s="53"/>
      <c r="R420" s="53"/>
      <c r="S420" s="53"/>
      <c r="T420" s="53"/>
      <c r="U420" s="53"/>
      <c r="V420" s="53"/>
      <c r="W420" s="53"/>
      <c r="X420" s="53"/>
      <c r="Y420" s="53"/>
      <c r="Z420" s="53"/>
      <c r="AA420" s="53"/>
      <c r="AB420" s="53"/>
      <c r="AC420" s="53"/>
      <c r="AD420" s="53"/>
      <c r="AE420" s="53"/>
      <c r="AF420" s="53"/>
      <c r="AG420" s="53"/>
      <c r="AH420" s="53"/>
      <c r="AI420" s="53"/>
      <c r="AJ420" s="53"/>
      <c r="AK420" s="53"/>
      <c r="AL420" s="53"/>
      <c r="AM420" s="53"/>
      <c r="AN420" s="53"/>
      <c r="AO420" s="53"/>
      <c r="AP420" s="53"/>
      <c r="AQ420" s="53"/>
      <c r="AR420" s="53"/>
      <c r="AS420" s="53"/>
    </row>
    <row r="421" spans="17:45">
      <c r="Q421" s="53"/>
      <c r="R421" s="53"/>
      <c r="S421" s="53"/>
      <c r="T421" s="53"/>
      <c r="U421" s="53"/>
      <c r="V421" s="53"/>
      <c r="W421" s="53"/>
      <c r="X421" s="53"/>
      <c r="Y421" s="53"/>
      <c r="Z421" s="53"/>
      <c r="AA421" s="53"/>
      <c r="AB421" s="53"/>
      <c r="AC421" s="53"/>
      <c r="AD421" s="53"/>
      <c r="AE421" s="53"/>
      <c r="AF421" s="53"/>
      <c r="AG421" s="53"/>
      <c r="AH421" s="53"/>
      <c r="AI421" s="53"/>
      <c r="AJ421" s="53"/>
      <c r="AK421" s="53"/>
      <c r="AL421" s="53"/>
      <c r="AM421" s="53"/>
      <c r="AN421" s="53"/>
      <c r="AO421" s="53"/>
      <c r="AP421" s="53"/>
      <c r="AQ421" s="53"/>
      <c r="AR421" s="53"/>
      <c r="AS421" s="53"/>
    </row>
    <row r="422" spans="17:45">
      <c r="Q422" s="53"/>
      <c r="R422" s="53"/>
      <c r="S422" s="53"/>
      <c r="T422" s="53"/>
      <c r="U422" s="53"/>
      <c r="V422" s="53"/>
      <c r="W422" s="53"/>
      <c r="X422" s="53"/>
      <c r="Y422" s="53"/>
      <c r="Z422" s="53"/>
      <c r="AA422" s="53"/>
      <c r="AB422" s="53"/>
      <c r="AC422" s="53"/>
      <c r="AD422" s="53"/>
      <c r="AE422" s="53"/>
      <c r="AF422" s="53"/>
      <c r="AG422" s="53"/>
      <c r="AH422" s="53"/>
      <c r="AI422" s="53"/>
      <c r="AJ422" s="53"/>
      <c r="AK422" s="53"/>
      <c r="AL422" s="53"/>
      <c r="AM422" s="53"/>
      <c r="AN422" s="53"/>
      <c r="AO422" s="53"/>
      <c r="AP422" s="53"/>
      <c r="AQ422" s="53"/>
      <c r="AR422" s="53"/>
      <c r="AS422" s="53"/>
    </row>
    <row r="423" spans="17:45">
      <c r="Q423" s="53"/>
      <c r="R423" s="53"/>
      <c r="S423" s="53"/>
      <c r="T423" s="53"/>
      <c r="U423" s="53"/>
      <c r="V423" s="53"/>
      <c r="W423" s="53"/>
      <c r="X423" s="53"/>
      <c r="Y423" s="53"/>
      <c r="Z423" s="53"/>
      <c r="AA423" s="53"/>
      <c r="AB423" s="53"/>
      <c r="AC423" s="53"/>
      <c r="AD423" s="53"/>
      <c r="AE423" s="53"/>
      <c r="AF423" s="53"/>
      <c r="AG423" s="53"/>
      <c r="AH423" s="53"/>
      <c r="AI423" s="53"/>
      <c r="AJ423" s="53"/>
      <c r="AK423" s="53"/>
      <c r="AL423" s="53"/>
      <c r="AM423" s="53"/>
      <c r="AN423" s="53"/>
      <c r="AO423" s="53"/>
      <c r="AP423" s="53"/>
      <c r="AQ423" s="53"/>
      <c r="AR423" s="53"/>
      <c r="AS423" s="53"/>
    </row>
    <row r="424" spans="17:45">
      <c r="Q424" s="53"/>
      <c r="R424" s="53"/>
      <c r="S424" s="53"/>
      <c r="T424" s="53"/>
      <c r="U424" s="53"/>
      <c r="V424" s="53"/>
      <c r="W424" s="53"/>
      <c r="X424" s="53"/>
      <c r="Y424" s="53"/>
      <c r="Z424" s="53"/>
      <c r="AA424" s="53"/>
      <c r="AB424" s="53"/>
      <c r="AC424" s="53"/>
      <c r="AD424" s="53"/>
      <c r="AE424" s="53"/>
      <c r="AF424" s="53"/>
      <c r="AG424" s="53"/>
      <c r="AH424" s="53"/>
      <c r="AI424" s="53"/>
      <c r="AJ424" s="53"/>
      <c r="AK424" s="53"/>
      <c r="AL424" s="53"/>
      <c r="AM424" s="53"/>
      <c r="AN424" s="53"/>
      <c r="AO424" s="53"/>
      <c r="AP424" s="53"/>
      <c r="AQ424" s="53"/>
      <c r="AR424" s="53"/>
      <c r="AS424" s="53"/>
    </row>
    <row r="425" spans="17:45">
      <c r="Q425" s="53"/>
      <c r="R425" s="53"/>
      <c r="S425" s="53"/>
      <c r="T425" s="53"/>
      <c r="U425" s="53"/>
      <c r="V425" s="53"/>
      <c r="W425" s="53"/>
      <c r="X425" s="53"/>
      <c r="Y425" s="53"/>
      <c r="Z425" s="53"/>
      <c r="AA425" s="53"/>
      <c r="AB425" s="53"/>
      <c r="AC425" s="53"/>
      <c r="AD425" s="53"/>
      <c r="AE425" s="53"/>
      <c r="AF425" s="53"/>
      <c r="AG425" s="53"/>
      <c r="AH425" s="53"/>
      <c r="AI425" s="53"/>
      <c r="AJ425" s="53"/>
      <c r="AK425" s="53"/>
      <c r="AL425" s="53"/>
      <c r="AM425" s="53"/>
      <c r="AN425" s="53"/>
      <c r="AO425" s="53"/>
      <c r="AP425" s="53"/>
      <c r="AQ425" s="53"/>
      <c r="AR425" s="53"/>
      <c r="AS425" s="53"/>
    </row>
    <row r="426" spans="17:45" ht="18" customHeight="1">
      <c r="Q426" s="53"/>
      <c r="R426" s="53"/>
      <c r="S426" s="53"/>
      <c r="T426" s="53"/>
      <c r="U426" s="53"/>
      <c r="V426" s="53"/>
      <c r="W426" s="53"/>
      <c r="X426" s="53"/>
      <c r="Y426" s="53"/>
      <c r="Z426" s="53"/>
      <c r="AA426" s="53"/>
      <c r="AB426" s="53"/>
      <c r="AC426" s="53"/>
      <c r="AD426" s="53"/>
      <c r="AE426" s="53"/>
      <c r="AF426" s="53"/>
      <c r="AG426" s="53"/>
      <c r="AH426" s="53"/>
      <c r="AI426" s="53"/>
      <c r="AJ426" s="53"/>
      <c r="AK426" s="53"/>
      <c r="AL426" s="53"/>
      <c r="AM426" s="53"/>
      <c r="AN426" s="53"/>
      <c r="AO426" s="53"/>
      <c r="AP426" s="53"/>
      <c r="AQ426" s="53"/>
      <c r="AR426" s="53"/>
      <c r="AS426" s="53"/>
    </row>
    <row r="427" spans="17:45">
      <c r="Q427" s="53"/>
      <c r="R427" s="53"/>
      <c r="S427" s="53"/>
      <c r="T427" s="53"/>
      <c r="U427" s="53"/>
      <c r="V427" s="53"/>
      <c r="W427" s="53"/>
      <c r="X427" s="53"/>
      <c r="Y427" s="53"/>
      <c r="Z427" s="53"/>
      <c r="AA427" s="53"/>
      <c r="AB427" s="53"/>
      <c r="AC427" s="53"/>
      <c r="AD427" s="53"/>
      <c r="AE427" s="53"/>
      <c r="AF427" s="53"/>
      <c r="AG427" s="53"/>
      <c r="AH427" s="53"/>
      <c r="AI427" s="53"/>
      <c r="AJ427" s="53"/>
      <c r="AK427" s="53"/>
      <c r="AL427" s="53"/>
      <c r="AM427" s="53"/>
      <c r="AN427" s="53"/>
      <c r="AO427" s="53"/>
      <c r="AP427" s="53"/>
      <c r="AQ427" s="53"/>
      <c r="AR427" s="53"/>
      <c r="AS427" s="53"/>
    </row>
    <row r="428" spans="17:45">
      <c r="Q428" s="53"/>
      <c r="R428" s="53"/>
      <c r="S428" s="53"/>
      <c r="T428" s="53"/>
      <c r="U428" s="53"/>
      <c r="V428" s="53"/>
      <c r="W428" s="53"/>
      <c r="X428" s="53"/>
      <c r="Y428" s="53"/>
      <c r="Z428" s="53"/>
      <c r="AA428" s="53"/>
      <c r="AB428" s="53"/>
      <c r="AC428" s="53"/>
      <c r="AD428" s="53"/>
      <c r="AE428" s="53"/>
      <c r="AF428" s="53"/>
      <c r="AG428" s="53"/>
      <c r="AH428" s="53"/>
      <c r="AI428" s="53"/>
      <c r="AJ428" s="53"/>
      <c r="AK428" s="53"/>
      <c r="AL428" s="53"/>
      <c r="AM428" s="53"/>
      <c r="AN428" s="53"/>
      <c r="AO428" s="53"/>
      <c r="AP428" s="53"/>
      <c r="AQ428" s="53"/>
      <c r="AR428" s="53"/>
      <c r="AS428" s="53"/>
    </row>
    <row r="429" spans="17:45">
      <c r="Q429" s="53"/>
      <c r="R429" s="53"/>
      <c r="S429" s="53"/>
      <c r="T429" s="53"/>
      <c r="U429" s="53"/>
      <c r="V429" s="53"/>
      <c r="W429" s="53"/>
      <c r="X429" s="53"/>
      <c r="Y429" s="53"/>
      <c r="Z429" s="53"/>
      <c r="AA429" s="53"/>
      <c r="AB429" s="53"/>
      <c r="AC429" s="53"/>
      <c r="AD429" s="53"/>
      <c r="AE429" s="53"/>
      <c r="AF429" s="53"/>
      <c r="AG429" s="53"/>
      <c r="AH429" s="53"/>
      <c r="AI429" s="53"/>
      <c r="AJ429" s="53"/>
      <c r="AK429" s="53"/>
      <c r="AL429" s="53"/>
      <c r="AM429" s="53"/>
      <c r="AN429" s="53"/>
      <c r="AO429" s="53"/>
      <c r="AP429" s="53"/>
      <c r="AQ429" s="53"/>
      <c r="AR429" s="53"/>
      <c r="AS429" s="53"/>
    </row>
    <row r="430" spans="17:45">
      <c r="Q430" s="53"/>
      <c r="R430" s="53"/>
      <c r="S430" s="53"/>
      <c r="T430" s="53"/>
      <c r="U430" s="53"/>
      <c r="V430" s="53"/>
      <c r="W430" s="53"/>
      <c r="X430" s="53"/>
      <c r="Y430" s="53"/>
      <c r="Z430" s="53"/>
      <c r="AA430" s="53"/>
      <c r="AB430" s="53"/>
      <c r="AC430" s="53"/>
      <c r="AD430" s="53"/>
      <c r="AE430" s="53"/>
      <c r="AF430" s="53"/>
      <c r="AG430" s="53"/>
      <c r="AH430" s="53"/>
      <c r="AI430" s="53"/>
      <c r="AJ430" s="53"/>
      <c r="AK430" s="53"/>
      <c r="AL430" s="53"/>
      <c r="AM430" s="53"/>
      <c r="AN430" s="53"/>
      <c r="AO430" s="53"/>
      <c r="AP430" s="53"/>
      <c r="AQ430" s="53"/>
      <c r="AR430" s="53"/>
      <c r="AS430" s="53"/>
    </row>
    <row r="431" spans="17:45">
      <c r="Q431" s="53"/>
      <c r="R431" s="53"/>
      <c r="S431" s="53"/>
      <c r="T431" s="53"/>
      <c r="U431" s="53"/>
      <c r="V431" s="53"/>
      <c r="W431" s="53"/>
      <c r="X431" s="53"/>
      <c r="Y431" s="53"/>
      <c r="Z431" s="53"/>
      <c r="AA431" s="53"/>
      <c r="AB431" s="53"/>
      <c r="AC431" s="53"/>
      <c r="AD431" s="53"/>
      <c r="AE431" s="53"/>
      <c r="AF431" s="53"/>
      <c r="AG431" s="53"/>
      <c r="AH431" s="53"/>
      <c r="AI431" s="53"/>
      <c r="AJ431" s="53"/>
      <c r="AK431" s="53"/>
      <c r="AL431" s="53"/>
      <c r="AM431" s="53"/>
      <c r="AN431" s="53"/>
      <c r="AO431" s="53"/>
      <c r="AP431" s="53"/>
      <c r="AQ431" s="53"/>
      <c r="AR431" s="53"/>
      <c r="AS431" s="53"/>
    </row>
    <row r="432" spans="17:45">
      <c r="Q432" s="53"/>
      <c r="R432" s="53"/>
      <c r="S432" s="53"/>
      <c r="T432" s="53"/>
      <c r="U432" s="53"/>
      <c r="V432" s="53"/>
      <c r="W432" s="53"/>
      <c r="X432" s="53"/>
      <c r="Y432" s="53"/>
      <c r="Z432" s="53"/>
      <c r="AA432" s="53"/>
      <c r="AB432" s="53"/>
      <c r="AC432" s="53"/>
      <c r="AD432" s="53"/>
      <c r="AE432" s="53"/>
      <c r="AF432" s="53"/>
      <c r="AG432" s="53"/>
      <c r="AH432" s="53"/>
      <c r="AI432" s="53"/>
      <c r="AJ432" s="53"/>
      <c r="AK432" s="53"/>
      <c r="AL432" s="53"/>
      <c r="AM432" s="53"/>
      <c r="AN432" s="53"/>
      <c r="AO432" s="53"/>
      <c r="AP432" s="53"/>
      <c r="AQ432" s="53"/>
      <c r="AR432" s="53"/>
      <c r="AS432" s="53"/>
    </row>
    <row r="433" spans="17:45">
      <c r="Q433" s="53"/>
      <c r="R433" s="53"/>
      <c r="S433" s="53"/>
      <c r="T433" s="53"/>
      <c r="U433" s="53"/>
      <c r="V433" s="53"/>
      <c r="W433" s="53"/>
      <c r="X433" s="53"/>
      <c r="Y433" s="53"/>
      <c r="Z433" s="53"/>
      <c r="AA433" s="53"/>
      <c r="AB433" s="53"/>
      <c r="AC433" s="53"/>
      <c r="AD433" s="53"/>
      <c r="AE433" s="53"/>
      <c r="AF433" s="53"/>
      <c r="AG433" s="53"/>
      <c r="AH433" s="53"/>
      <c r="AI433" s="53"/>
      <c r="AJ433" s="53"/>
      <c r="AK433" s="53"/>
      <c r="AL433" s="53"/>
      <c r="AM433" s="53"/>
      <c r="AN433" s="53"/>
      <c r="AO433" s="53"/>
      <c r="AP433" s="53"/>
      <c r="AQ433" s="53"/>
      <c r="AR433" s="53"/>
      <c r="AS433" s="53"/>
    </row>
    <row r="434" spans="17:45" ht="18" customHeight="1">
      <c r="Q434" s="53"/>
      <c r="R434" s="53"/>
      <c r="S434" s="53"/>
      <c r="T434" s="53"/>
      <c r="U434" s="53"/>
      <c r="V434" s="53"/>
      <c r="W434" s="53"/>
      <c r="X434" s="53"/>
      <c r="Y434" s="53"/>
      <c r="Z434" s="53"/>
      <c r="AA434" s="53"/>
      <c r="AB434" s="53"/>
      <c r="AC434" s="53"/>
      <c r="AD434" s="53"/>
      <c r="AE434" s="53"/>
      <c r="AF434" s="53"/>
      <c r="AG434" s="53"/>
      <c r="AH434" s="53"/>
      <c r="AI434" s="53"/>
      <c r="AJ434" s="53"/>
      <c r="AK434" s="53"/>
      <c r="AL434" s="53"/>
      <c r="AM434" s="53"/>
      <c r="AN434" s="53"/>
      <c r="AO434" s="53"/>
      <c r="AP434" s="53"/>
      <c r="AQ434" s="53"/>
      <c r="AR434" s="53"/>
      <c r="AS434" s="53"/>
    </row>
    <row r="435" spans="17:45">
      <c r="Q435" s="53"/>
      <c r="R435" s="53"/>
      <c r="S435" s="53"/>
      <c r="T435" s="53"/>
      <c r="U435" s="53"/>
      <c r="V435" s="53"/>
      <c r="W435" s="53"/>
      <c r="X435" s="53"/>
      <c r="Y435" s="53"/>
      <c r="Z435" s="53"/>
      <c r="AA435" s="53"/>
      <c r="AB435" s="53"/>
      <c r="AC435" s="53"/>
      <c r="AD435" s="53"/>
      <c r="AE435" s="53"/>
      <c r="AF435" s="53"/>
      <c r="AG435" s="53"/>
      <c r="AH435" s="53"/>
      <c r="AI435" s="53"/>
      <c r="AJ435" s="53"/>
      <c r="AK435" s="53"/>
      <c r="AL435" s="53"/>
      <c r="AM435" s="53"/>
      <c r="AN435" s="53"/>
      <c r="AO435" s="53"/>
      <c r="AP435" s="53"/>
      <c r="AQ435" s="53"/>
      <c r="AR435" s="53"/>
      <c r="AS435" s="53"/>
    </row>
    <row r="436" spans="17:45">
      <c r="Q436" s="53"/>
      <c r="R436" s="53"/>
      <c r="S436" s="53"/>
      <c r="T436" s="53"/>
      <c r="U436" s="53"/>
      <c r="V436" s="53"/>
      <c r="W436" s="53"/>
      <c r="X436" s="53"/>
      <c r="Y436" s="53"/>
      <c r="Z436" s="53"/>
      <c r="AA436" s="53"/>
      <c r="AB436" s="53"/>
      <c r="AC436" s="53"/>
      <c r="AD436" s="53"/>
      <c r="AE436" s="53"/>
      <c r="AF436" s="53"/>
      <c r="AG436" s="53"/>
      <c r="AH436" s="53"/>
      <c r="AI436" s="53"/>
      <c r="AJ436" s="53"/>
      <c r="AK436" s="53"/>
      <c r="AL436" s="53"/>
      <c r="AM436" s="53"/>
      <c r="AN436" s="53"/>
      <c r="AO436" s="53"/>
      <c r="AP436" s="53"/>
      <c r="AQ436" s="53"/>
      <c r="AR436" s="53"/>
      <c r="AS436" s="53"/>
    </row>
    <row r="437" spans="17:45">
      <c r="Q437" s="53"/>
      <c r="R437" s="53"/>
      <c r="S437" s="53"/>
      <c r="T437" s="53"/>
      <c r="U437" s="53"/>
      <c r="V437" s="53"/>
      <c r="W437" s="53"/>
      <c r="X437" s="53"/>
      <c r="Y437" s="53"/>
      <c r="Z437" s="53"/>
      <c r="AA437" s="53"/>
      <c r="AB437" s="53"/>
      <c r="AC437" s="53"/>
      <c r="AD437" s="53"/>
      <c r="AE437" s="53"/>
      <c r="AF437" s="53"/>
      <c r="AG437" s="53"/>
      <c r="AH437" s="53"/>
      <c r="AI437" s="53"/>
      <c r="AJ437" s="53"/>
      <c r="AK437" s="53"/>
      <c r="AL437" s="53"/>
      <c r="AM437" s="53"/>
      <c r="AN437" s="53"/>
      <c r="AO437" s="53"/>
      <c r="AP437" s="53"/>
      <c r="AQ437" s="53"/>
      <c r="AR437" s="53"/>
      <c r="AS437" s="53"/>
    </row>
    <row r="438" spans="17:45">
      <c r="Q438" s="53"/>
      <c r="R438" s="53"/>
      <c r="S438" s="53"/>
      <c r="T438" s="53"/>
      <c r="U438" s="53"/>
      <c r="V438" s="53"/>
      <c r="W438" s="53"/>
      <c r="X438" s="53"/>
      <c r="Y438" s="53"/>
      <c r="Z438" s="53"/>
      <c r="AA438" s="53"/>
      <c r="AB438" s="53"/>
      <c r="AC438" s="53"/>
      <c r="AD438" s="53"/>
      <c r="AE438" s="53"/>
      <c r="AF438" s="53"/>
      <c r="AG438" s="53"/>
      <c r="AH438" s="53"/>
      <c r="AI438" s="53"/>
      <c r="AJ438" s="53"/>
      <c r="AK438" s="53"/>
      <c r="AL438" s="53"/>
      <c r="AM438" s="53"/>
      <c r="AN438" s="53"/>
      <c r="AO438" s="53"/>
      <c r="AP438" s="53"/>
      <c r="AQ438" s="53"/>
      <c r="AR438" s="53"/>
      <c r="AS438" s="53"/>
    </row>
    <row r="439" spans="17:45">
      <c r="Q439" s="53"/>
      <c r="R439" s="53"/>
      <c r="S439" s="53"/>
      <c r="T439" s="53"/>
      <c r="U439" s="53"/>
      <c r="V439" s="53"/>
      <c r="W439" s="53"/>
      <c r="X439" s="53"/>
      <c r="Y439" s="53"/>
      <c r="Z439" s="53"/>
      <c r="AA439" s="53"/>
      <c r="AB439" s="53"/>
      <c r="AC439" s="53"/>
      <c r="AD439" s="53"/>
      <c r="AE439" s="53"/>
      <c r="AF439" s="53"/>
      <c r="AG439" s="53"/>
      <c r="AH439" s="53"/>
      <c r="AI439" s="53"/>
      <c r="AJ439" s="53"/>
      <c r="AK439" s="53"/>
      <c r="AL439" s="53"/>
      <c r="AM439" s="53"/>
      <c r="AN439" s="53"/>
      <c r="AO439" s="53"/>
      <c r="AP439" s="53"/>
      <c r="AQ439" s="53"/>
      <c r="AR439" s="53"/>
      <c r="AS439" s="53"/>
    </row>
    <row r="440" spans="17:45">
      <c r="Q440" s="53"/>
      <c r="R440" s="53"/>
      <c r="S440" s="53"/>
      <c r="T440" s="53"/>
      <c r="U440" s="53"/>
      <c r="V440" s="53"/>
      <c r="W440" s="53"/>
      <c r="X440" s="53"/>
      <c r="Y440" s="53"/>
      <c r="Z440" s="53"/>
      <c r="AA440" s="53"/>
      <c r="AB440" s="53"/>
      <c r="AC440" s="53"/>
      <c r="AD440" s="53"/>
      <c r="AE440" s="53"/>
      <c r="AF440" s="53"/>
      <c r="AG440" s="53"/>
      <c r="AH440" s="53"/>
      <c r="AI440" s="53"/>
      <c r="AJ440" s="53"/>
      <c r="AK440" s="53"/>
      <c r="AL440" s="53"/>
      <c r="AM440" s="53"/>
      <c r="AN440" s="53"/>
      <c r="AO440" s="53"/>
      <c r="AP440" s="53"/>
      <c r="AQ440" s="53"/>
      <c r="AR440" s="53"/>
      <c r="AS440" s="53"/>
    </row>
    <row r="441" spans="17:45">
      <c r="Q441" s="53"/>
      <c r="R441" s="53"/>
      <c r="S441" s="53"/>
      <c r="T441" s="53"/>
      <c r="U441" s="53"/>
      <c r="V441" s="53"/>
      <c r="W441" s="53"/>
      <c r="X441" s="53"/>
      <c r="Y441" s="53"/>
      <c r="Z441" s="53"/>
      <c r="AA441" s="53"/>
      <c r="AB441" s="53"/>
      <c r="AC441" s="53"/>
      <c r="AD441" s="53"/>
      <c r="AE441" s="53"/>
      <c r="AF441" s="53"/>
      <c r="AG441" s="53"/>
      <c r="AH441" s="53"/>
      <c r="AI441" s="53"/>
      <c r="AJ441" s="53"/>
      <c r="AK441" s="53"/>
      <c r="AL441" s="53"/>
      <c r="AM441" s="53"/>
      <c r="AN441" s="53"/>
      <c r="AO441" s="53"/>
      <c r="AP441" s="53"/>
      <c r="AQ441" s="53"/>
      <c r="AR441" s="53"/>
      <c r="AS441" s="53"/>
    </row>
    <row r="442" spans="17:45">
      <c r="Q442" s="53"/>
      <c r="R442" s="53"/>
      <c r="S442" s="53"/>
      <c r="T442" s="53"/>
      <c r="U442" s="53"/>
      <c r="V442" s="53"/>
      <c r="W442" s="53"/>
      <c r="X442" s="53"/>
      <c r="Y442" s="53"/>
      <c r="Z442" s="53"/>
      <c r="AA442" s="53"/>
      <c r="AB442" s="53"/>
      <c r="AC442" s="53"/>
      <c r="AD442" s="53"/>
      <c r="AE442" s="53"/>
      <c r="AF442" s="53"/>
      <c r="AG442" s="53"/>
      <c r="AH442" s="53"/>
      <c r="AI442" s="53"/>
      <c r="AJ442" s="53"/>
      <c r="AK442" s="53"/>
      <c r="AL442" s="53"/>
      <c r="AM442" s="53"/>
      <c r="AN442" s="53"/>
      <c r="AO442" s="53"/>
      <c r="AP442" s="53"/>
      <c r="AQ442" s="53"/>
      <c r="AR442" s="53"/>
      <c r="AS442" s="53"/>
    </row>
    <row r="443" spans="17:45" ht="18" customHeight="1">
      <c r="Q443" s="53"/>
      <c r="R443" s="53"/>
      <c r="S443" s="53"/>
      <c r="T443" s="53"/>
      <c r="U443" s="53"/>
      <c r="V443" s="53"/>
      <c r="W443" s="53"/>
      <c r="X443" s="53"/>
      <c r="Y443" s="53"/>
      <c r="Z443" s="53"/>
      <c r="AA443" s="53"/>
      <c r="AB443" s="53"/>
      <c r="AC443" s="53"/>
      <c r="AD443" s="53"/>
      <c r="AE443" s="53"/>
      <c r="AF443" s="53"/>
      <c r="AG443" s="53"/>
      <c r="AH443" s="53"/>
      <c r="AI443" s="53"/>
      <c r="AJ443" s="53"/>
      <c r="AK443" s="53"/>
      <c r="AL443" s="53"/>
      <c r="AM443" s="53"/>
      <c r="AN443" s="53"/>
      <c r="AO443" s="53"/>
      <c r="AP443" s="53"/>
      <c r="AQ443" s="53"/>
      <c r="AR443" s="53"/>
      <c r="AS443" s="53"/>
    </row>
    <row r="444" spans="17:45">
      <c r="Q444" s="53"/>
      <c r="R444" s="53"/>
      <c r="S444" s="53"/>
      <c r="T444" s="53"/>
      <c r="U444" s="53"/>
      <c r="V444" s="53"/>
      <c r="W444" s="53"/>
      <c r="X444" s="53"/>
      <c r="Y444" s="53"/>
      <c r="Z444" s="53"/>
      <c r="AA444" s="53"/>
      <c r="AB444" s="53"/>
      <c r="AC444" s="53"/>
      <c r="AD444" s="53"/>
      <c r="AE444" s="53"/>
      <c r="AF444" s="53"/>
      <c r="AG444" s="53"/>
      <c r="AH444" s="53"/>
      <c r="AI444" s="53"/>
      <c r="AJ444" s="53"/>
      <c r="AK444" s="53"/>
      <c r="AL444" s="53"/>
      <c r="AM444" s="53"/>
      <c r="AN444" s="53"/>
      <c r="AO444" s="53"/>
      <c r="AP444" s="53"/>
      <c r="AQ444" s="53"/>
      <c r="AR444" s="53"/>
      <c r="AS444" s="53"/>
    </row>
    <row r="445" spans="17:45">
      <c r="Q445" s="53"/>
      <c r="R445" s="53"/>
      <c r="S445" s="53"/>
      <c r="T445" s="53"/>
      <c r="U445" s="53"/>
      <c r="V445" s="53"/>
      <c r="W445" s="53"/>
      <c r="X445" s="53"/>
      <c r="Y445" s="53"/>
      <c r="Z445" s="53"/>
      <c r="AA445" s="53"/>
      <c r="AB445" s="53"/>
      <c r="AC445" s="53"/>
      <c r="AD445" s="53"/>
      <c r="AE445" s="53"/>
      <c r="AF445" s="53"/>
      <c r="AG445" s="53"/>
      <c r="AH445" s="53"/>
      <c r="AI445" s="53"/>
      <c r="AJ445" s="53"/>
      <c r="AK445" s="53"/>
      <c r="AL445" s="53"/>
      <c r="AM445" s="53"/>
      <c r="AN445" s="53"/>
      <c r="AO445" s="53"/>
      <c r="AP445" s="53"/>
      <c r="AQ445" s="53"/>
      <c r="AR445" s="53"/>
      <c r="AS445" s="53"/>
    </row>
    <row r="446" spans="17:45">
      <c r="Q446" s="53"/>
      <c r="R446" s="53"/>
      <c r="S446" s="53"/>
      <c r="T446" s="53"/>
      <c r="U446" s="53"/>
      <c r="V446" s="53"/>
      <c r="W446" s="53"/>
      <c r="X446" s="53"/>
      <c r="Y446" s="53"/>
      <c r="Z446" s="53"/>
      <c r="AA446" s="53"/>
      <c r="AB446" s="53"/>
      <c r="AC446" s="53"/>
      <c r="AD446" s="53"/>
      <c r="AE446" s="53"/>
      <c r="AF446" s="53"/>
      <c r="AG446" s="53"/>
      <c r="AH446" s="53"/>
      <c r="AI446" s="53"/>
      <c r="AJ446" s="53"/>
      <c r="AK446" s="53"/>
      <c r="AL446" s="53"/>
      <c r="AM446" s="53"/>
      <c r="AN446" s="53"/>
      <c r="AO446" s="53"/>
      <c r="AP446" s="53"/>
      <c r="AQ446" s="53"/>
      <c r="AR446" s="53"/>
      <c r="AS446" s="53"/>
    </row>
    <row r="447" spans="17:45">
      <c r="Q447" s="53"/>
      <c r="R447" s="53"/>
      <c r="S447" s="53"/>
      <c r="T447" s="53"/>
      <c r="U447" s="53"/>
      <c r="V447" s="53"/>
      <c r="W447" s="53"/>
      <c r="X447" s="53"/>
      <c r="Y447" s="53"/>
      <c r="Z447" s="53"/>
      <c r="AA447" s="53"/>
      <c r="AB447" s="53"/>
      <c r="AC447" s="53"/>
      <c r="AD447" s="53"/>
      <c r="AE447" s="53"/>
      <c r="AF447" s="53"/>
      <c r="AG447" s="53"/>
      <c r="AH447" s="53"/>
      <c r="AI447" s="53"/>
      <c r="AJ447" s="53"/>
      <c r="AK447" s="53"/>
      <c r="AL447" s="53"/>
      <c r="AM447" s="53"/>
      <c r="AN447" s="53"/>
      <c r="AO447" s="53"/>
      <c r="AP447" s="53"/>
      <c r="AQ447" s="53"/>
      <c r="AR447" s="53"/>
      <c r="AS447" s="53"/>
    </row>
    <row r="448" spans="17:45">
      <c r="Q448" s="53"/>
      <c r="R448" s="53"/>
      <c r="S448" s="53"/>
      <c r="T448" s="53"/>
      <c r="U448" s="53"/>
      <c r="V448" s="53"/>
      <c r="W448" s="53"/>
      <c r="X448" s="53"/>
      <c r="Y448" s="53"/>
      <c r="Z448" s="53"/>
      <c r="AA448" s="53"/>
      <c r="AB448" s="53"/>
      <c r="AC448" s="53"/>
      <c r="AD448" s="53"/>
      <c r="AE448" s="53"/>
      <c r="AF448" s="53"/>
      <c r="AG448" s="53"/>
      <c r="AH448" s="53"/>
      <c r="AI448" s="53"/>
      <c r="AJ448" s="53"/>
      <c r="AK448" s="53"/>
      <c r="AL448" s="53"/>
      <c r="AM448" s="53"/>
      <c r="AN448" s="53"/>
      <c r="AO448" s="53"/>
      <c r="AP448" s="53"/>
      <c r="AQ448" s="53"/>
      <c r="AR448" s="53"/>
      <c r="AS448" s="53"/>
    </row>
    <row r="449" spans="17:45">
      <c r="Q449" s="53"/>
      <c r="R449" s="53"/>
      <c r="S449" s="53"/>
      <c r="T449" s="53"/>
      <c r="U449" s="53"/>
      <c r="V449" s="53"/>
      <c r="W449" s="53"/>
      <c r="X449" s="53"/>
      <c r="Y449" s="53"/>
      <c r="Z449" s="53"/>
      <c r="AA449" s="53"/>
      <c r="AB449" s="53"/>
      <c r="AC449" s="53"/>
      <c r="AD449" s="53"/>
      <c r="AE449" s="53"/>
      <c r="AF449" s="53"/>
      <c r="AG449" s="53"/>
      <c r="AH449" s="53"/>
      <c r="AI449" s="53"/>
      <c r="AJ449" s="53"/>
      <c r="AK449" s="53"/>
      <c r="AL449" s="53"/>
      <c r="AM449" s="53"/>
      <c r="AN449" s="53"/>
      <c r="AO449" s="53"/>
      <c r="AP449" s="53"/>
      <c r="AQ449" s="53"/>
      <c r="AR449" s="53"/>
      <c r="AS449" s="53"/>
    </row>
    <row r="450" spans="17:45">
      <c r="Q450" s="53"/>
      <c r="R450" s="53"/>
      <c r="S450" s="53"/>
      <c r="T450" s="53"/>
      <c r="U450" s="53"/>
      <c r="V450" s="53"/>
      <c r="W450" s="53"/>
      <c r="X450" s="53"/>
      <c r="Y450" s="53"/>
      <c r="Z450" s="53"/>
      <c r="AA450" s="53"/>
      <c r="AB450" s="53"/>
      <c r="AC450" s="53"/>
      <c r="AD450" s="53"/>
      <c r="AE450" s="53"/>
      <c r="AF450" s="53"/>
      <c r="AG450" s="53"/>
      <c r="AH450" s="53"/>
      <c r="AI450" s="53"/>
      <c r="AJ450" s="53"/>
      <c r="AK450" s="53"/>
      <c r="AL450" s="53"/>
      <c r="AM450" s="53"/>
      <c r="AN450" s="53"/>
      <c r="AO450" s="53"/>
      <c r="AP450" s="53"/>
      <c r="AQ450" s="53"/>
      <c r="AR450" s="53"/>
      <c r="AS450" s="53"/>
    </row>
    <row r="451" spans="17:45">
      <c r="Q451" s="53"/>
      <c r="R451" s="53"/>
      <c r="S451" s="53"/>
      <c r="T451" s="53"/>
      <c r="U451" s="53"/>
      <c r="V451" s="53"/>
      <c r="W451" s="53"/>
      <c r="X451" s="53"/>
      <c r="Y451" s="53"/>
      <c r="Z451" s="53"/>
      <c r="AA451" s="53"/>
      <c r="AB451" s="53"/>
      <c r="AC451" s="53"/>
      <c r="AD451" s="53"/>
      <c r="AE451" s="53"/>
      <c r="AF451" s="53"/>
      <c r="AG451" s="53"/>
      <c r="AH451" s="53"/>
      <c r="AI451" s="53"/>
      <c r="AJ451" s="53"/>
      <c r="AK451" s="53"/>
      <c r="AL451" s="53"/>
      <c r="AM451" s="53"/>
      <c r="AN451" s="53"/>
      <c r="AO451" s="53"/>
      <c r="AP451" s="53"/>
      <c r="AQ451" s="53"/>
      <c r="AR451" s="53"/>
      <c r="AS451" s="53"/>
    </row>
    <row r="452" spans="17:45">
      <c r="Q452" s="53"/>
      <c r="R452" s="53"/>
      <c r="S452" s="53"/>
      <c r="T452" s="53"/>
      <c r="U452" s="53"/>
      <c r="V452" s="53"/>
      <c r="W452" s="53"/>
      <c r="X452" s="53"/>
      <c r="Y452" s="53"/>
      <c r="Z452" s="53"/>
      <c r="AA452" s="53"/>
      <c r="AB452" s="53"/>
      <c r="AC452" s="53"/>
      <c r="AD452" s="53"/>
      <c r="AE452" s="53"/>
      <c r="AF452" s="53"/>
      <c r="AG452" s="53"/>
      <c r="AH452" s="53"/>
      <c r="AI452" s="53"/>
      <c r="AJ452" s="53"/>
      <c r="AK452" s="53"/>
      <c r="AL452" s="53"/>
      <c r="AM452" s="53"/>
      <c r="AN452" s="53"/>
      <c r="AO452" s="53"/>
      <c r="AP452" s="53"/>
      <c r="AQ452" s="53"/>
      <c r="AR452" s="53"/>
      <c r="AS452" s="53"/>
    </row>
    <row r="453" spans="17:45">
      <c r="Q453" s="53"/>
      <c r="R453" s="53"/>
      <c r="S453" s="53"/>
      <c r="T453" s="53"/>
      <c r="U453" s="53"/>
      <c r="V453" s="53"/>
      <c r="W453" s="53"/>
      <c r="X453" s="53"/>
      <c r="Y453" s="53"/>
      <c r="Z453" s="53"/>
      <c r="AA453" s="53"/>
      <c r="AB453" s="53"/>
      <c r="AC453" s="53"/>
      <c r="AD453" s="53"/>
      <c r="AE453" s="53"/>
      <c r="AF453" s="53"/>
      <c r="AG453" s="53"/>
      <c r="AH453" s="53"/>
      <c r="AI453" s="53"/>
      <c r="AJ453" s="53"/>
      <c r="AK453" s="53"/>
      <c r="AL453" s="53"/>
      <c r="AM453" s="53"/>
      <c r="AN453" s="53"/>
      <c r="AO453" s="53"/>
      <c r="AP453" s="53"/>
      <c r="AQ453" s="53"/>
      <c r="AR453" s="53"/>
      <c r="AS453" s="53"/>
    </row>
    <row r="454" spans="17:45" ht="18" customHeight="1">
      <c r="Q454" s="53"/>
      <c r="R454" s="53"/>
      <c r="S454" s="53"/>
      <c r="T454" s="53"/>
      <c r="U454" s="53"/>
      <c r="V454" s="53"/>
      <c r="W454" s="53"/>
      <c r="X454" s="53"/>
      <c r="Y454" s="53"/>
      <c r="Z454" s="53"/>
      <c r="AA454" s="53"/>
      <c r="AB454" s="53"/>
      <c r="AC454" s="53"/>
      <c r="AD454" s="53"/>
      <c r="AE454" s="53"/>
      <c r="AF454" s="53"/>
      <c r="AG454" s="53"/>
      <c r="AH454" s="53"/>
      <c r="AI454" s="53"/>
      <c r="AJ454" s="53"/>
      <c r="AK454" s="53"/>
      <c r="AL454" s="53"/>
      <c r="AM454" s="53"/>
      <c r="AN454" s="53"/>
      <c r="AO454" s="53"/>
      <c r="AP454" s="53"/>
      <c r="AQ454" s="53"/>
      <c r="AR454" s="53"/>
      <c r="AS454" s="53"/>
    </row>
    <row r="455" spans="17:45">
      <c r="Q455" s="53"/>
      <c r="R455" s="53"/>
      <c r="S455" s="53"/>
      <c r="T455" s="53"/>
      <c r="U455" s="53"/>
      <c r="V455" s="53"/>
      <c r="W455" s="53"/>
      <c r="X455" s="53"/>
      <c r="Y455" s="53"/>
      <c r="Z455" s="53"/>
      <c r="AA455" s="53"/>
      <c r="AB455" s="53"/>
      <c r="AC455" s="53"/>
      <c r="AD455" s="53"/>
      <c r="AE455" s="53"/>
      <c r="AF455" s="53"/>
      <c r="AG455" s="53"/>
      <c r="AH455" s="53"/>
      <c r="AI455" s="53"/>
      <c r="AJ455" s="53"/>
      <c r="AK455" s="53"/>
      <c r="AL455" s="53"/>
      <c r="AM455" s="53"/>
      <c r="AN455" s="53"/>
      <c r="AO455" s="53"/>
      <c r="AP455" s="53"/>
      <c r="AQ455" s="53"/>
      <c r="AR455" s="53"/>
      <c r="AS455" s="53"/>
    </row>
    <row r="456" spans="17:45">
      <c r="Q456" s="53"/>
      <c r="R456" s="53"/>
      <c r="S456" s="53"/>
      <c r="T456" s="53"/>
      <c r="U456" s="53"/>
      <c r="V456" s="53"/>
      <c r="W456" s="53"/>
      <c r="X456" s="53"/>
      <c r="Y456" s="53"/>
      <c r="Z456" s="53"/>
      <c r="AA456" s="53"/>
      <c r="AB456" s="53"/>
      <c r="AC456" s="53"/>
      <c r="AD456" s="53"/>
      <c r="AE456" s="53"/>
      <c r="AF456" s="53"/>
      <c r="AG456" s="53"/>
      <c r="AH456" s="53"/>
      <c r="AI456" s="53"/>
      <c r="AJ456" s="53"/>
      <c r="AK456" s="53"/>
      <c r="AL456" s="53"/>
      <c r="AM456" s="53"/>
      <c r="AN456" s="53"/>
      <c r="AO456" s="53"/>
      <c r="AP456" s="53"/>
      <c r="AQ456" s="53"/>
      <c r="AR456" s="53"/>
      <c r="AS456" s="53"/>
    </row>
    <row r="457" spans="17:45">
      <c r="Q457" s="53"/>
      <c r="R457" s="53"/>
      <c r="S457" s="53"/>
      <c r="T457" s="53"/>
      <c r="U457" s="53"/>
      <c r="V457" s="53"/>
      <c r="W457" s="53"/>
      <c r="X457" s="53"/>
      <c r="Y457" s="53"/>
      <c r="Z457" s="53"/>
      <c r="AA457" s="53"/>
      <c r="AB457" s="53"/>
      <c r="AC457" s="53"/>
      <c r="AD457" s="53"/>
      <c r="AE457" s="53"/>
      <c r="AF457" s="53"/>
      <c r="AG457" s="53"/>
      <c r="AH457" s="53"/>
      <c r="AI457" s="53"/>
      <c r="AJ457" s="53"/>
      <c r="AK457" s="53"/>
      <c r="AL457" s="53"/>
      <c r="AM457" s="53"/>
      <c r="AN457" s="53"/>
      <c r="AO457" s="53"/>
      <c r="AP457" s="53"/>
      <c r="AQ457" s="53"/>
      <c r="AR457" s="53"/>
      <c r="AS457" s="53"/>
    </row>
    <row r="458" spans="17:45">
      <c r="Q458" s="53"/>
      <c r="R458" s="53"/>
      <c r="S458" s="53"/>
      <c r="T458" s="53"/>
      <c r="U458" s="53"/>
      <c r="V458" s="53"/>
      <c r="W458" s="53"/>
      <c r="X458" s="53"/>
      <c r="Y458" s="53"/>
      <c r="Z458" s="53"/>
      <c r="AA458" s="53"/>
      <c r="AB458" s="53"/>
      <c r="AC458" s="53"/>
      <c r="AD458" s="53"/>
      <c r="AE458" s="53"/>
      <c r="AF458" s="53"/>
      <c r="AG458" s="53"/>
      <c r="AH458" s="53"/>
      <c r="AI458" s="53"/>
      <c r="AJ458" s="53"/>
      <c r="AK458" s="53"/>
      <c r="AL458" s="53"/>
      <c r="AM458" s="53"/>
      <c r="AN458" s="53"/>
      <c r="AO458" s="53"/>
      <c r="AP458" s="53"/>
      <c r="AQ458" s="53"/>
      <c r="AR458" s="53"/>
      <c r="AS458" s="53"/>
    </row>
    <row r="459" spans="17:45">
      <c r="Q459" s="53"/>
      <c r="R459" s="53"/>
      <c r="S459" s="53"/>
      <c r="T459" s="53"/>
      <c r="U459" s="53"/>
      <c r="V459" s="53"/>
      <c r="W459" s="53"/>
      <c r="X459" s="53"/>
      <c r="Y459" s="53"/>
      <c r="Z459" s="53"/>
      <c r="AA459" s="53"/>
      <c r="AB459" s="53"/>
      <c r="AC459" s="53"/>
      <c r="AD459" s="53"/>
      <c r="AE459" s="53"/>
      <c r="AF459" s="53"/>
      <c r="AG459" s="53"/>
      <c r="AH459" s="53"/>
      <c r="AI459" s="53"/>
      <c r="AJ459" s="53"/>
      <c r="AK459" s="53"/>
      <c r="AL459" s="53"/>
      <c r="AM459" s="53"/>
      <c r="AN459" s="53"/>
      <c r="AO459" s="53"/>
      <c r="AP459" s="53"/>
      <c r="AQ459" s="53"/>
      <c r="AR459" s="53"/>
      <c r="AS459" s="53"/>
    </row>
    <row r="460" spans="17:45">
      <c r="Q460" s="53"/>
      <c r="R460" s="53"/>
      <c r="S460" s="53"/>
      <c r="T460" s="53"/>
      <c r="U460" s="53"/>
      <c r="V460" s="53"/>
      <c r="W460" s="53"/>
      <c r="X460" s="53"/>
      <c r="Y460" s="53"/>
      <c r="Z460" s="53"/>
      <c r="AA460" s="53"/>
      <c r="AB460" s="53"/>
      <c r="AC460" s="53"/>
      <c r="AD460" s="53"/>
      <c r="AE460" s="53"/>
      <c r="AF460" s="53"/>
      <c r="AG460" s="53"/>
      <c r="AH460" s="53"/>
      <c r="AI460" s="53"/>
      <c r="AJ460" s="53"/>
      <c r="AK460" s="53"/>
      <c r="AL460" s="53"/>
      <c r="AM460" s="53"/>
      <c r="AN460" s="53"/>
      <c r="AO460" s="53"/>
      <c r="AP460" s="53"/>
      <c r="AQ460" s="53"/>
      <c r="AR460" s="53"/>
      <c r="AS460" s="53"/>
    </row>
    <row r="461" spans="17:45" ht="18" customHeight="1">
      <c r="Q461" s="53"/>
      <c r="R461" s="53"/>
      <c r="S461" s="53"/>
      <c r="T461" s="53"/>
      <c r="U461" s="53"/>
      <c r="V461" s="53"/>
      <c r="W461" s="53"/>
      <c r="X461" s="53"/>
      <c r="Y461" s="53"/>
      <c r="Z461" s="53"/>
      <c r="AA461" s="53"/>
      <c r="AB461" s="53"/>
      <c r="AC461" s="53"/>
      <c r="AD461" s="53"/>
      <c r="AE461" s="53"/>
      <c r="AF461" s="53"/>
      <c r="AG461" s="53"/>
      <c r="AH461" s="53"/>
      <c r="AI461" s="53"/>
      <c r="AJ461" s="53"/>
      <c r="AK461" s="53"/>
      <c r="AL461" s="53"/>
      <c r="AM461" s="53"/>
      <c r="AN461" s="53"/>
      <c r="AO461" s="53"/>
      <c r="AP461" s="53"/>
      <c r="AQ461" s="53"/>
      <c r="AR461" s="53"/>
      <c r="AS461" s="53"/>
    </row>
    <row r="462" spans="17:45">
      <c r="Q462" s="53"/>
      <c r="R462" s="53"/>
      <c r="S462" s="53"/>
      <c r="T462" s="53"/>
      <c r="U462" s="53"/>
      <c r="V462" s="53"/>
      <c r="W462" s="53"/>
      <c r="X462" s="53"/>
      <c r="Y462" s="53"/>
      <c r="Z462" s="53"/>
      <c r="AA462" s="53"/>
      <c r="AB462" s="53"/>
      <c r="AC462" s="53"/>
      <c r="AD462" s="53"/>
      <c r="AE462" s="53"/>
      <c r="AF462" s="53"/>
      <c r="AG462" s="53"/>
      <c r="AH462" s="53"/>
      <c r="AI462" s="53"/>
      <c r="AJ462" s="53"/>
      <c r="AK462" s="53"/>
      <c r="AL462" s="53"/>
      <c r="AM462" s="53"/>
      <c r="AN462" s="53"/>
      <c r="AO462" s="53"/>
      <c r="AP462" s="53"/>
      <c r="AQ462" s="53"/>
      <c r="AR462" s="53"/>
      <c r="AS462" s="53"/>
    </row>
    <row r="463" spans="17:45">
      <c r="Q463" s="53"/>
      <c r="R463" s="53"/>
      <c r="S463" s="53"/>
      <c r="T463" s="53"/>
      <c r="U463" s="53"/>
      <c r="V463" s="53"/>
      <c r="W463" s="53"/>
      <c r="X463" s="53"/>
      <c r="Y463" s="53"/>
      <c r="Z463" s="53"/>
      <c r="AA463" s="53"/>
      <c r="AB463" s="53"/>
      <c r="AC463" s="53"/>
      <c r="AD463" s="53"/>
      <c r="AE463" s="53"/>
      <c r="AF463" s="53"/>
      <c r="AG463" s="53"/>
      <c r="AH463" s="53"/>
      <c r="AI463" s="53"/>
      <c r="AJ463" s="53"/>
      <c r="AK463" s="53"/>
      <c r="AL463" s="53"/>
      <c r="AM463" s="53"/>
      <c r="AN463" s="53"/>
      <c r="AO463" s="53"/>
      <c r="AP463" s="53"/>
      <c r="AQ463" s="53"/>
      <c r="AR463" s="53"/>
      <c r="AS463" s="53"/>
    </row>
    <row r="464" spans="17:45">
      <c r="Q464" s="53"/>
      <c r="R464" s="53"/>
      <c r="S464" s="53"/>
      <c r="T464" s="53"/>
      <c r="U464" s="53"/>
      <c r="V464" s="53"/>
      <c r="W464" s="53"/>
      <c r="X464" s="53"/>
      <c r="Y464" s="53"/>
      <c r="Z464" s="53"/>
      <c r="AA464" s="53"/>
      <c r="AB464" s="53"/>
      <c r="AC464" s="53"/>
      <c r="AD464" s="53"/>
      <c r="AE464" s="53"/>
      <c r="AF464" s="53"/>
      <c r="AG464" s="53"/>
      <c r="AH464" s="53"/>
      <c r="AI464" s="53"/>
      <c r="AJ464" s="53"/>
      <c r="AK464" s="53"/>
      <c r="AL464" s="53"/>
      <c r="AM464" s="53"/>
      <c r="AN464" s="53"/>
      <c r="AO464" s="53"/>
      <c r="AP464" s="53"/>
      <c r="AQ464" s="53"/>
      <c r="AR464" s="53"/>
      <c r="AS464" s="53"/>
    </row>
    <row r="465" spans="17:45">
      <c r="Q465" s="53"/>
      <c r="R465" s="53"/>
      <c r="S465" s="53"/>
      <c r="T465" s="53"/>
      <c r="U465" s="53"/>
      <c r="V465" s="53"/>
      <c r="W465" s="53"/>
      <c r="X465" s="53"/>
      <c r="Y465" s="53"/>
      <c r="Z465" s="53"/>
      <c r="AA465" s="53"/>
      <c r="AB465" s="53"/>
      <c r="AC465" s="53"/>
      <c r="AD465" s="53"/>
      <c r="AE465" s="53"/>
      <c r="AF465" s="53"/>
      <c r="AG465" s="53"/>
      <c r="AH465" s="53"/>
      <c r="AI465" s="53"/>
      <c r="AJ465" s="53"/>
      <c r="AK465" s="53"/>
      <c r="AL465" s="53"/>
      <c r="AM465" s="53"/>
      <c r="AN465" s="53"/>
      <c r="AO465" s="53"/>
      <c r="AP465" s="53"/>
      <c r="AQ465" s="53"/>
      <c r="AR465" s="53"/>
      <c r="AS465" s="53"/>
    </row>
    <row r="466" spans="17:45">
      <c r="Q466" s="53"/>
      <c r="R466" s="53"/>
      <c r="S466" s="53"/>
      <c r="T466" s="53"/>
      <c r="U466" s="53"/>
      <c r="V466" s="53"/>
      <c r="W466" s="53"/>
      <c r="X466" s="53"/>
      <c r="Y466" s="53"/>
      <c r="Z466" s="53"/>
      <c r="AA466" s="53"/>
      <c r="AB466" s="53"/>
      <c r="AC466" s="53"/>
      <c r="AD466" s="53"/>
      <c r="AE466" s="53"/>
      <c r="AF466" s="53"/>
      <c r="AG466" s="53"/>
      <c r="AH466" s="53"/>
      <c r="AI466" s="53"/>
      <c r="AJ466" s="53"/>
      <c r="AK466" s="53"/>
      <c r="AL466" s="53"/>
      <c r="AM466" s="53"/>
      <c r="AN466" s="53"/>
      <c r="AO466" s="53"/>
      <c r="AP466" s="53"/>
      <c r="AQ466" s="53"/>
      <c r="AR466" s="53"/>
      <c r="AS466" s="53"/>
    </row>
    <row r="467" spans="17:45">
      <c r="Q467" s="53"/>
      <c r="R467" s="53"/>
      <c r="S467" s="53"/>
      <c r="T467" s="53"/>
      <c r="U467" s="53"/>
      <c r="V467" s="53"/>
      <c r="W467" s="53"/>
      <c r="X467" s="53"/>
      <c r="Y467" s="53"/>
      <c r="Z467" s="53"/>
      <c r="AA467" s="53"/>
      <c r="AB467" s="53"/>
      <c r="AC467" s="53"/>
      <c r="AD467" s="53"/>
      <c r="AE467" s="53"/>
      <c r="AF467" s="53"/>
      <c r="AG467" s="53"/>
      <c r="AH467" s="53"/>
      <c r="AI467" s="53"/>
      <c r="AJ467" s="53"/>
      <c r="AK467" s="53"/>
      <c r="AL467" s="53"/>
      <c r="AM467" s="53"/>
      <c r="AN467" s="53"/>
      <c r="AO467" s="53"/>
      <c r="AP467" s="53"/>
      <c r="AQ467" s="53"/>
      <c r="AR467" s="53"/>
      <c r="AS467" s="53"/>
    </row>
    <row r="468" spans="17:45">
      <c r="Q468" s="53"/>
      <c r="R468" s="53"/>
      <c r="S468" s="53"/>
      <c r="T468" s="53"/>
      <c r="U468" s="53"/>
      <c r="V468" s="53"/>
      <c r="W468" s="53"/>
      <c r="X468" s="53"/>
      <c r="Y468" s="53"/>
      <c r="Z468" s="53"/>
      <c r="AA468" s="53"/>
      <c r="AB468" s="53"/>
      <c r="AC468" s="53"/>
      <c r="AD468" s="53"/>
      <c r="AE468" s="53"/>
      <c r="AF468" s="53"/>
      <c r="AG468" s="53"/>
      <c r="AH468" s="53"/>
      <c r="AI468" s="53"/>
      <c r="AJ468" s="53"/>
      <c r="AK468" s="53"/>
      <c r="AL468" s="53"/>
      <c r="AM468" s="53"/>
      <c r="AN468" s="53"/>
      <c r="AO468" s="53"/>
      <c r="AP468" s="53"/>
      <c r="AQ468" s="53"/>
      <c r="AR468" s="53"/>
      <c r="AS468" s="53"/>
    </row>
    <row r="469" spans="17:45">
      <c r="Q469" s="53"/>
      <c r="R469" s="53"/>
      <c r="S469" s="53"/>
      <c r="T469" s="53"/>
      <c r="U469" s="53"/>
      <c r="V469" s="53"/>
      <c r="W469" s="53"/>
      <c r="X469" s="53"/>
      <c r="Y469" s="53"/>
      <c r="Z469" s="53"/>
      <c r="AA469" s="53"/>
      <c r="AB469" s="53"/>
      <c r="AC469" s="53"/>
      <c r="AD469" s="53"/>
      <c r="AE469" s="53"/>
      <c r="AF469" s="53"/>
      <c r="AG469" s="53"/>
      <c r="AH469" s="53"/>
      <c r="AI469" s="53"/>
      <c r="AJ469" s="53"/>
      <c r="AK469" s="53"/>
      <c r="AL469" s="53"/>
      <c r="AM469" s="53"/>
      <c r="AN469" s="53"/>
      <c r="AO469" s="53"/>
      <c r="AP469" s="53"/>
      <c r="AQ469" s="53"/>
      <c r="AR469" s="53"/>
      <c r="AS469" s="53"/>
    </row>
    <row r="470" spans="17:45">
      <c r="Q470" s="53"/>
      <c r="R470" s="53"/>
      <c r="S470" s="53"/>
      <c r="T470" s="53"/>
      <c r="U470" s="53"/>
      <c r="V470" s="53"/>
      <c r="W470" s="53"/>
      <c r="X470" s="53"/>
      <c r="Y470" s="53"/>
      <c r="Z470" s="53"/>
      <c r="AA470" s="53"/>
      <c r="AB470" s="53"/>
      <c r="AC470" s="53"/>
      <c r="AD470" s="53"/>
      <c r="AE470" s="53"/>
      <c r="AF470" s="53"/>
      <c r="AG470" s="53"/>
      <c r="AH470" s="53"/>
      <c r="AI470" s="53"/>
      <c r="AJ470" s="53"/>
      <c r="AK470" s="53"/>
      <c r="AL470" s="53"/>
      <c r="AM470" s="53"/>
      <c r="AN470" s="53"/>
      <c r="AO470" s="53"/>
      <c r="AP470" s="53"/>
      <c r="AQ470" s="53"/>
      <c r="AR470" s="53"/>
      <c r="AS470" s="53"/>
    </row>
    <row r="471" spans="17:45" ht="18" customHeight="1">
      <c r="Q471" s="53"/>
      <c r="R471" s="53"/>
      <c r="S471" s="53"/>
      <c r="T471" s="53"/>
      <c r="U471" s="53"/>
      <c r="V471" s="53"/>
      <c r="W471" s="53"/>
      <c r="X471" s="53"/>
      <c r="Y471" s="53"/>
      <c r="Z471" s="53"/>
      <c r="AA471" s="53"/>
      <c r="AB471" s="53"/>
      <c r="AC471" s="53"/>
      <c r="AD471" s="53"/>
      <c r="AE471" s="53"/>
      <c r="AF471" s="53"/>
      <c r="AG471" s="53"/>
      <c r="AH471" s="53"/>
      <c r="AI471" s="53"/>
      <c r="AJ471" s="53"/>
      <c r="AK471" s="53"/>
      <c r="AL471" s="53"/>
      <c r="AM471" s="53"/>
      <c r="AN471" s="53"/>
      <c r="AO471" s="53"/>
      <c r="AP471" s="53"/>
      <c r="AQ471" s="53"/>
      <c r="AR471" s="53"/>
      <c r="AS471" s="53"/>
    </row>
    <row r="472" spans="17:45">
      <c r="Q472" s="53"/>
      <c r="R472" s="53"/>
      <c r="S472" s="53"/>
      <c r="T472" s="53"/>
      <c r="U472" s="53"/>
      <c r="V472" s="53"/>
      <c r="W472" s="53"/>
      <c r="X472" s="53"/>
      <c r="Y472" s="53"/>
      <c r="Z472" s="53"/>
      <c r="AA472" s="53"/>
      <c r="AB472" s="53"/>
      <c r="AC472" s="53"/>
      <c r="AD472" s="53"/>
      <c r="AE472" s="53"/>
      <c r="AF472" s="53"/>
      <c r="AG472" s="53"/>
      <c r="AH472" s="53"/>
      <c r="AI472" s="53"/>
      <c r="AJ472" s="53"/>
      <c r="AK472" s="53"/>
      <c r="AL472" s="53"/>
      <c r="AM472" s="53"/>
      <c r="AN472" s="53"/>
      <c r="AO472" s="53"/>
      <c r="AP472" s="53"/>
      <c r="AQ472" s="53"/>
      <c r="AR472" s="53"/>
      <c r="AS472" s="53"/>
    </row>
    <row r="473" spans="17:45">
      <c r="Q473" s="53"/>
      <c r="R473" s="53"/>
      <c r="S473" s="53"/>
      <c r="T473" s="53"/>
      <c r="U473" s="53"/>
      <c r="V473" s="53"/>
      <c r="W473" s="53"/>
      <c r="X473" s="53"/>
      <c r="Y473" s="53"/>
      <c r="Z473" s="53"/>
      <c r="AA473" s="53"/>
      <c r="AB473" s="53"/>
      <c r="AC473" s="53"/>
      <c r="AD473" s="53"/>
      <c r="AE473" s="53"/>
      <c r="AF473" s="53"/>
      <c r="AG473" s="53"/>
      <c r="AH473" s="53"/>
      <c r="AI473" s="53"/>
      <c r="AJ473" s="53"/>
      <c r="AK473" s="53"/>
      <c r="AL473" s="53"/>
      <c r="AM473" s="53"/>
      <c r="AN473" s="53"/>
      <c r="AO473" s="53"/>
      <c r="AP473" s="53"/>
      <c r="AQ473" s="53"/>
      <c r="AR473" s="53"/>
      <c r="AS473" s="53"/>
    </row>
    <row r="474" spans="17:45">
      <c r="Q474" s="53"/>
      <c r="R474" s="53"/>
      <c r="S474" s="53"/>
      <c r="T474" s="53"/>
      <c r="U474" s="53"/>
      <c r="V474" s="53"/>
      <c r="W474" s="53"/>
      <c r="X474" s="53"/>
      <c r="Y474" s="53"/>
      <c r="Z474" s="53"/>
      <c r="AA474" s="53"/>
      <c r="AB474" s="53"/>
      <c r="AC474" s="53"/>
      <c r="AD474" s="53"/>
      <c r="AE474" s="53"/>
      <c r="AF474" s="53"/>
      <c r="AG474" s="53"/>
      <c r="AH474" s="53"/>
      <c r="AI474" s="53"/>
      <c r="AJ474" s="53"/>
      <c r="AK474" s="53"/>
      <c r="AL474" s="53"/>
      <c r="AM474" s="53"/>
      <c r="AN474" s="53"/>
      <c r="AO474" s="53"/>
      <c r="AP474" s="53"/>
      <c r="AQ474" s="53"/>
      <c r="AR474" s="53"/>
      <c r="AS474" s="53"/>
    </row>
    <row r="475" spans="17:45">
      <c r="Q475" s="53"/>
      <c r="R475" s="53"/>
      <c r="S475" s="53"/>
      <c r="T475" s="53"/>
      <c r="U475" s="53"/>
      <c r="V475" s="53"/>
      <c r="W475" s="53"/>
      <c r="X475" s="53"/>
      <c r="Y475" s="53"/>
      <c r="Z475" s="53"/>
      <c r="AA475" s="53"/>
      <c r="AB475" s="53"/>
      <c r="AC475" s="53"/>
      <c r="AD475" s="53"/>
      <c r="AE475" s="53"/>
      <c r="AF475" s="53"/>
      <c r="AG475" s="53"/>
      <c r="AH475" s="53"/>
      <c r="AI475" s="53"/>
      <c r="AJ475" s="53"/>
      <c r="AK475" s="53"/>
      <c r="AL475" s="53"/>
      <c r="AM475" s="53"/>
      <c r="AN475" s="53"/>
      <c r="AO475" s="53"/>
      <c r="AP475" s="53"/>
      <c r="AQ475" s="53"/>
      <c r="AR475" s="53"/>
      <c r="AS475" s="53"/>
    </row>
    <row r="476" spans="17:45">
      <c r="Q476" s="53"/>
      <c r="R476" s="53"/>
      <c r="S476" s="53"/>
      <c r="T476" s="53"/>
      <c r="U476" s="53"/>
      <c r="V476" s="53"/>
      <c r="W476" s="53"/>
      <c r="X476" s="53"/>
      <c r="Y476" s="53"/>
      <c r="Z476" s="53"/>
      <c r="AA476" s="53"/>
      <c r="AB476" s="53"/>
      <c r="AC476" s="53"/>
      <c r="AD476" s="53"/>
      <c r="AE476" s="53"/>
      <c r="AF476" s="53"/>
      <c r="AG476" s="53"/>
      <c r="AH476" s="53"/>
      <c r="AI476" s="53"/>
      <c r="AJ476" s="53"/>
      <c r="AK476" s="53"/>
      <c r="AL476" s="53"/>
      <c r="AM476" s="53"/>
      <c r="AN476" s="53"/>
      <c r="AO476" s="53"/>
      <c r="AP476" s="53"/>
      <c r="AQ476" s="53"/>
      <c r="AR476" s="53"/>
      <c r="AS476" s="53"/>
    </row>
    <row r="477" spans="17:45">
      <c r="Q477" s="53"/>
      <c r="R477" s="53"/>
      <c r="S477" s="53"/>
      <c r="T477" s="53"/>
      <c r="U477" s="53"/>
      <c r="V477" s="53"/>
      <c r="W477" s="53"/>
      <c r="X477" s="53"/>
      <c r="Y477" s="53"/>
      <c r="Z477" s="53"/>
      <c r="AA477" s="53"/>
      <c r="AB477" s="53"/>
      <c r="AC477" s="53"/>
      <c r="AD477" s="53"/>
      <c r="AE477" s="53"/>
      <c r="AF477" s="53"/>
      <c r="AG477" s="53"/>
      <c r="AH477" s="53"/>
      <c r="AI477" s="53"/>
      <c r="AJ477" s="53"/>
      <c r="AK477" s="53"/>
      <c r="AL477" s="53"/>
      <c r="AM477" s="53"/>
      <c r="AN477" s="53"/>
      <c r="AO477" s="53"/>
      <c r="AP477" s="53"/>
      <c r="AQ477" s="53"/>
      <c r="AR477" s="53"/>
      <c r="AS477" s="53"/>
    </row>
    <row r="478" spans="17:45" ht="18" customHeight="1">
      <c r="Q478" s="53"/>
      <c r="R478" s="53"/>
      <c r="S478" s="53"/>
      <c r="T478" s="53"/>
      <c r="U478" s="53"/>
      <c r="V478" s="53"/>
      <c r="W478" s="53"/>
      <c r="X478" s="53"/>
      <c r="Y478" s="53"/>
      <c r="Z478" s="53"/>
      <c r="AA478" s="53"/>
      <c r="AB478" s="53"/>
      <c r="AC478" s="53"/>
      <c r="AD478" s="53"/>
      <c r="AE478" s="53"/>
      <c r="AF478" s="53"/>
      <c r="AG478" s="53"/>
      <c r="AH478" s="53"/>
      <c r="AI478" s="53"/>
      <c r="AJ478" s="53"/>
      <c r="AK478" s="53"/>
      <c r="AL478" s="53"/>
      <c r="AM478" s="53"/>
      <c r="AN478" s="53"/>
      <c r="AO478" s="53"/>
      <c r="AP478" s="53"/>
      <c r="AQ478" s="53"/>
      <c r="AR478" s="53"/>
      <c r="AS478" s="53"/>
    </row>
    <row r="479" spans="17:45">
      <c r="Q479" s="53"/>
      <c r="R479" s="53"/>
      <c r="S479" s="53"/>
      <c r="T479" s="53"/>
      <c r="U479" s="53"/>
      <c r="V479" s="53"/>
      <c r="W479" s="53"/>
      <c r="X479" s="53"/>
      <c r="Y479" s="53"/>
      <c r="Z479" s="53"/>
      <c r="AA479" s="53"/>
      <c r="AB479" s="53"/>
      <c r="AC479" s="53"/>
      <c r="AD479" s="53"/>
      <c r="AE479" s="53"/>
      <c r="AF479" s="53"/>
      <c r="AG479" s="53"/>
      <c r="AH479" s="53"/>
      <c r="AI479" s="53"/>
      <c r="AJ479" s="53"/>
      <c r="AK479" s="53"/>
      <c r="AL479" s="53"/>
      <c r="AM479" s="53"/>
      <c r="AN479" s="53"/>
      <c r="AO479" s="53"/>
      <c r="AP479" s="53"/>
      <c r="AQ479" s="53"/>
      <c r="AR479" s="53"/>
      <c r="AS479" s="53"/>
    </row>
    <row r="480" spans="17:45">
      <c r="Q480" s="53"/>
      <c r="R480" s="53"/>
      <c r="S480" s="53"/>
      <c r="T480" s="53"/>
      <c r="U480" s="53"/>
      <c r="V480" s="53"/>
      <c r="W480" s="53"/>
      <c r="X480" s="53"/>
      <c r="Y480" s="53"/>
      <c r="Z480" s="53"/>
      <c r="AA480" s="53"/>
      <c r="AB480" s="53"/>
      <c r="AC480" s="53"/>
      <c r="AD480" s="53"/>
      <c r="AE480" s="53"/>
      <c r="AF480" s="53"/>
      <c r="AG480" s="53"/>
      <c r="AH480" s="53"/>
      <c r="AI480" s="53"/>
      <c r="AJ480" s="53"/>
      <c r="AK480" s="53"/>
      <c r="AL480" s="53"/>
      <c r="AM480" s="53"/>
      <c r="AN480" s="53"/>
      <c r="AO480" s="53"/>
      <c r="AP480" s="53"/>
      <c r="AQ480" s="53"/>
      <c r="AR480" s="53"/>
      <c r="AS480" s="53"/>
    </row>
    <row r="481" spans="17:45">
      <c r="Q481" s="53"/>
      <c r="R481" s="53"/>
      <c r="S481" s="53"/>
      <c r="T481" s="53"/>
      <c r="U481" s="53"/>
      <c r="V481" s="53"/>
      <c r="W481" s="53"/>
      <c r="X481" s="53"/>
      <c r="Y481" s="53"/>
      <c r="Z481" s="53"/>
      <c r="AA481" s="53"/>
      <c r="AB481" s="53"/>
      <c r="AC481" s="53"/>
      <c r="AD481" s="53"/>
      <c r="AE481" s="53"/>
      <c r="AF481" s="53"/>
      <c r="AG481" s="53"/>
      <c r="AH481" s="53"/>
      <c r="AI481" s="53"/>
      <c r="AJ481" s="53"/>
      <c r="AK481" s="53"/>
      <c r="AL481" s="53"/>
      <c r="AM481" s="53"/>
      <c r="AN481" s="53"/>
      <c r="AO481" s="53"/>
      <c r="AP481" s="53"/>
      <c r="AQ481" s="53"/>
      <c r="AR481" s="53"/>
      <c r="AS481" s="53"/>
    </row>
    <row r="482" spans="17:45">
      <c r="Q482" s="53"/>
      <c r="R482" s="53"/>
      <c r="S482" s="53"/>
      <c r="T482" s="53"/>
      <c r="U482" s="53"/>
      <c r="V482" s="53"/>
      <c r="W482" s="53"/>
      <c r="X482" s="53"/>
      <c r="Y482" s="53"/>
      <c r="Z482" s="53"/>
      <c r="AA482" s="53"/>
      <c r="AB482" s="53"/>
      <c r="AC482" s="53"/>
      <c r="AD482" s="53"/>
      <c r="AE482" s="53"/>
      <c r="AF482" s="53"/>
      <c r="AG482" s="53"/>
      <c r="AH482" s="53"/>
      <c r="AI482" s="53"/>
      <c r="AJ482" s="53"/>
      <c r="AK482" s="53"/>
      <c r="AL482" s="53"/>
      <c r="AM482" s="53"/>
      <c r="AN482" s="53"/>
      <c r="AO482" s="53"/>
      <c r="AP482" s="53"/>
      <c r="AQ482" s="53"/>
      <c r="AR482" s="53"/>
      <c r="AS482" s="53"/>
    </row>
    <row r="483" spans="17:45" ht="18" customHeight="1">
      <c r="Q483" s="53"/>
      <c r="R483" s="53"/>
      <c r="S483" s="53"/>
      <c r="T483" s="53"/>
      <c r="U483" s="53"/>
      <c r="V483" s="53"/>
      <c r="W483" s="53"/>
      <c r="X483" s="53"/>
      <c r="Y483" s="53"/>
      <c r="Z483" s="53"/>
      <c r="AA483" s="53"/>
      <c r="AB483" s="53"/>
      <c r="AC483" s="53"/>
      <c r="AD483" s="53"/>
      <c r="AE483" s="53"/>
      <c r="AF483" s="53"/>
      <c r="AG483" s="53"/>
      <c r="AH483" s="53"/>
      <c r="AI483" s="53"/>
      <c r="AJ483" s="53"/>
      <c r="AK483" s="53"/>
      <c r="AL483" s="53"/>
      <c r="AM483" s="53"/>
      <c r="AN483" s="53"/>
      <c r="AO483" s="53"/>
      <c r="AP483" s="53"/>
      <c r="AQ483" s="53"/>
      <c r="AR483" s="53"/>
      <c r="AS483" s="53"/>
    </row>
    <row r="484" spans="17:45">
      <c r="Q484" s="53"/>
      <c r="R484" s="53"/>
      <c r="S484" s="53"/>
      <c r="T484" s="53"/>
      <c r="U484" s="53"/>
      <c r="V484" s="53"/>
      <c r="W484" s="53"/>
      <c r="X484" s="53"/>
      <c r="Y484" s="53"/>
      <c r="Z484" s="53"/>
      <c r="AA484" s="53"/>
      <c r="AB484" s="53"/>
      <c r="AC484" s="53"/>
      <c r="AD484" s="53"/>
      <c r="AE484" s="53"/>
      <c r="AF484" s="53"/>
      <c r="AG484" s="53"/>
      <c r="AH484" s="53"/>
      <c r="AI484" s="53"/>
      <c r="AJ484" s="53"/>
      <c r="AK484" s="53"/>
      <c r="AL484" s="53"/>
      <c r="AM484" s="53"/>
      <c r="AN484" s="53"/>
      <c r="AO484" s="53"/>
      <c r="AP484" s="53"/>
      <c r="AQ484" s="53"/>
      <c r="AR484" s="53"/>
      <c r="AS484" s="53"/>
    </row>
    <row r="485" spans="17:45">
      <c r="Q485" s="53"/>
      <c r="R485" s="53"/>
      <c r="S485" s="53"/>
      <c r="T485" s="53"/>
      <c r="U485" s="53"/>
      <c r="V485" s="53"/>
      <c r="W485" s="53"/>
      <c r="X485" s="53"/>
      <c r="Y485" s="53"/>
      <c r="Z485" s="53"/>
      <c r="AA485" s="53"/>
      <c r="AB485" s="53"/>
      <c r="AC485" s="53"/>
      <c r="AD485" s="53"/>
      <c r="AE485" s="53"/>
      <c r="AF485" s="53"/>
      <c r="AG485" s="53"/>
      <c r="AH485" s="53"/>
      <c r="AI485" s="53"/>
      <c r="AJ485" s="53"/>
      <c r="AK485" s="53"/>
      <c r="AL485" s="53"/>
      <c r="AM485" s="53"/>
      <c r="AN485" s="53"/>
      <c r="AO485" s="53"/>
      <c r="AP485" s="53"/>
      <c r="AQ485" s="53"/>
      <c r="AR485" s="53"/>
      <c r="AS485" s="53"/>
    </row>
    <row r="486" spans="17:45">
      <c r="Q486" s="53"/>
      <c r="R486" s="53"/>
      <c r="S486" s="53"/>
      <c r="T486" s="53"/>
      <c r="U486" s="53"/>
      <c r="V486" s="53"/>
      <c r="W486" s="53"/>
      <c r="X486" s="53"/>
      <c r="Y486" s="53"/>
      <c r="Z486" s="53"/>
      <c r="AA486" s="53"/>
      <c r="AB486" s="53"/>
      <c r="AC486" s="53"/>
      <c r="AD486" s="53"/>
      <c r="AE486" s="53"/>
      <c r="AF486" s="53"/>
      <c r="AG486" s="53"/>
      <c r="AH486" s="53"/>
      <c r="AI486" s="53"/>
      <c r="AJ486" s="53"/>
      <c r="AK486" s="53"/>
      <c r="AL486" s="53"/>
      <c r="AM486" s="53"/>
      <c r="AN486" s="53"/>
      <c r="AO486" s="53"/>
      <c r="AP486" s="53"/>
      <c r="AQ486" s="53"/>
      <c r="AR486" s="53"/>
      <c r="AS486" s="53"/>
    </row>
    <row r="487" spans="17:45">
      <c r="Q487" s="53"/>
      <c r="R487" s="53"/>
      <c r="S487" s="53"/>
      <c r="T487" s="53"/>
      <c r="U487" s="53"/>
      <c r="V487" s="53"/>
      <c r="W487" s="53"/>
      <c r="X487" s="53"/>
      <c r="Y487" s="53"/>
      <c r="Z487" s="53"/>
      <c r="AA487" s="53"/>
      <c r="AB487" s="53"/>
      <c r="AC487" s="53"/>
      <c r="AD487" s="53"/>
      <c r="AE487" s="53"/>
      <c r="AF487" s="53"/>
      <c r="AG487" s="53"/>
      <c r="AH487" s="53"/>
      <c r="AI487" s="53"/>
      <c r="AJ487" s="53"/>
      <c r="AK487" s="53"/>
      <c r="AL487" s="53"/>
      <c r="AM487" s="53"/>
      <c r="AN487" s="53"/>
      <c r="AO487" s="53"/>
      <c r="AP487" s="53"/>
      <c r="AQ487" s="53"/>
      <c r="AR487" s="53"/>
      <c r="AS487" s="53"/>
    </row>
    <row r="488" spans="17:45">
      <c r="Q488" s="53"/>
      <c r="R488" s="53"/>
      <c r="S488" s="53"/>
      <c r="T488" s="53"/>
      <c r="U488" s="53"/>
      <c r="V488" s="53"/>
      <c r="W488" s="53"/>
      <c r="X488" s="53"/>
      <c r="Y488" s="53"/>
      <c r="Z488" s="53"/>
      <c r="AA488" s="53"/>
      <c r="AB488" s="53"/>
      <c r="AC488" s="53"/>
      <c r="AD488" s="53"/>
      <c r="AE488" s="53"/>
      <c r="AF488" s="53"/>
      <c r="AG488" s="53"/>
      <c r="AH488" s="53"/>
      <c r="AI488" s="53"/>
      <c r="AJ488" s="53"/>
      <c r="AK488" s="53"/>
      <c r="AL488" s="53"/>
      <c r="AM488" s="53"/>
      <c r="AN488" s="53"/>
      <c r="AO488" s="53"/>
      <c r="AP488" s="53"/>
      <c r="AQ488" s="53"/>
      <c r="AR488" s="53"/>
      <c r="AS488" s="53"/>
    </row>
    <row r="489" spans="17:45">
      <c r="Q489" s="53"/>
      <c r="R489" s="53"/>
      <c r="S489" s="53"/>
      <c r="T489" s="53"/>
      <c r="U489" s="53"/>
      <c r="V489" s="53"/>
      <c r="W489" s="53"/>
      <c r="X489" s="53"/>
      <c r="Y489" s="53"/>
      <c r="Z489" s="53"/>
      <c r="AA489" s="53"/>
      <c r="AB489" s="53"/>
      <c r="AC489" s="53"/>
      <c r="AD489" s="53"/>
      <c r="AE489" s="53"/>
      <c r="AF489" s="53"/>
      <c r="AG489" s="53"/>
      <c r="AH489" s="53"/>
      <c r="AI489" s="53"/>
      <c r="AJ489" s="53"/>
      <c r="AK489" s="53"/>
      <c r="AL489" s="53"/>
      <c r="AM489" s="53"/>
      <c r="AN489" s="53"/>
      <c r="AO489" s="53"/>
      <c r="AP489" s="53"/>
      <c r="AQ489" s="53"/>
      <c r="AR489" s="53"/>
      <c r="AS489" s="53"/>
    </row>
    <row r="490" spans="17:45">
      <c r="Q490" s="53"/>
      <c r="R490" s="53"/>
      <c r="S490" s="53"/>
      <c r="T490" s="53"/>
      <c r="U490" s="53"/>
      <c r="V490" s="53"/>
      <c r="W490" s="53"/>
      <c r="X490" s="53"/>
      <c r="Y490" s="53"/>
      <c r="Z490" s="53"/>
      <c r="AA490" s="53"/>
      <c r="AB490" s="53"/>
      <c r="AC490" s="53"/>
      <c r="AD490" s="53"/>
      <c r="AE490" s="53"/>
      <c r="AF490" s="53"/>
      <c r="AG490" s="53"/>
      <c r="AH490" s="53"/>
      <c r="AI490" s="53"/>
      <c r="AJ490" s="53"/>
      <c r="AK490" s="53"/>
      <c r="AL490" s="53"/>
      <c r="AM490" s="53"/>
      <c r="AN490" s="53"/>
      <c r="AO490" s="53"/>
      <c r="AP490" s="53"/>
      <c r="AQ490" s="53"/>
      <c r="AR490" s="53"/>
      <c r="AS490" s="53"/>
    </row>
    <row r="491" spans="17:45">
      <c r="Q491" s="53"/>
      <c r="R491" s="53"/>
      <c r="S491" s="53"/>
      <c r="T491" s="53"/>
      <c r="U491" s="53"/>
      <c r="V491" s="53"/>
      <c r="W491" s="53"/>
      <c r="X491" s="53"/>
      <c r="Y491" s="53"/>
      <c r="Z491" s="53"/>
      <c r="AA491" s="53"/>
      <c r="AB491" s="53"/>
      <c r="AC491" s="53"/>
      <c r="AD491" s="53"/>
      <c r="AE491" s="53"/>
      <c r="AF491" s="53"/>
      <c r="AG491" s="53"/>
      <c r="AH491" s="53"/>
      <c r="AI491" s="53"/>
      <c r="AJ491" s="53"/>
      <c r="AK491" s="53"/>
      <c r="AL491" s="53"/>
      <c r="AM491" s="53"/>
      <c r="AN491" s="53"/>
      <c r="AO491" s="53"/>
      <c r="AP491" s="53"/>
      <c r="AQ491" s="53"/>
      <c r="AR491" s="53"/>
      <c r="AS491" s="53"/>
    </row>
    <row r="492" spans="17:45" ht="20.25">
      <c r="Q492" s="28"/>
      <c r="R492" s="28"/>
      <c r="S492" s="28"/>
      <c r="T492" s="28"/>
      <c r="U492" s="28"/>
      <c r="V492" s="28"/>
      <c r="W492" s="53"/>
      <c r="X492" s="53"/>
      <c r="Y492" s="53"/>
      <c r="Z492" s="53"/>
      <c r="AA492" s="53"/>
      <c r="AB492" s="53"/>
      <c r="AC492" s="53"/>
      <c r="AD492" s="53"/>
      <c r="AE492" s="53"/>
      <c r="AF492" s="53"/>
      <c r="AG492" s="53"/>
      <c r="AH492" s="53"/>
      <c r="AI492" s="53"/>
      <c r="AJ492" s="53"/>
      <c r="AK492" s="53"/>
      <c r="AL492" s="53"/>
      <c r="AM492" s="53"/>
      <c r="AN492" s="53"/>
      <c r="AO492" s="53"/>
      <c r="AP492" s="53"/>
      <c r="AQ492" s="53"/>
      <c r="AR492" s="53"/>
      <c r="AS492" s="53"/>
    </row>
    <row r="493" spans="17:45">
      <c r="Q493" s="61"/>
      <c r="R493" s="61"/>
      <c r="S493" s="61"/>
      <c r="T493" s="61"/>
      <c r="U493" s="61"/>
      <c r="V493" s="61"/>
      <c r="W493" s="53"/>
      <c r="X493" s="53"/>
      <c r="Y493" s="53"/>
      <c r="Z493" s="53"/>
      <c r="AA493" s="53"/>
      <c r="AB493" s="53"/>
      <c r="AC493" s="53"/>
      <c r="AD493" s="53"/>
      <c r="AE493" s="53"/>
      <c r="AF493" s="53"/>
      <c r="AG493" s="53"/>
      <c r="AH493" s="53"/>
      <c r="AI493" s="53"/>
      <c r="AJ493" s="53"/>
      <c r="AK493" s="53"/>
      <c r="AL493" s="53"/>
      <c r="AM493" s="53"/>
      <c r="AN493" s="53"/>
      <c r="AO493" s="53"/>
      <c r="AP493" s="53"/>
      <c r="AQ493" s="53"/>
      <c r="AR493" s="53"/>
      <c r="AS493" s="53"/>
    </row>
    <row r="494" spans="17:45">
      <c r="Q494" s="53"/>
      <c r="R494" s="53"/>
      <c r="S494" s="53"/>
      <c r="T494" s="53"/>
      <c r="U494" s="53"/>
      <c r="V494" s="53"/>
      <c r="W494" s="53"/>
      <c r="X494" s="53"/>
      <c r="Y494" s="53"/>
      <c r="Z494" s="53"/>
      <c r="AA494" s="53"/>
      <c r="AB494" s="53"/>
      <c r="AC494" s="53"/>
      <c r="AD494" s="53"/>
      <c r="AE494" s="53"/>
      <c r="AF494" s="53"/>
      <c r="AG494" s="53"/>
      <c r="AH494" s="53"/>
      <c r="AI494" s="53"/>
      <c r="AJ494" s="53"/>
      <c r="AK494" s="53"/>
      <c r="AL494" s="53"/>
      <c r="AM494" s="53"/>
      <c r="AN494" s="53"/>
      <c r="AO494" s="53"/>
      <c r="AP494" s="53"/>
      <c r="AQ494" s="53"/>
      <c r="AR494" s="53"/>
      <c r="AS494" s="53"/>
    </row>
    <row r="495" spans="17:45">
      <c r="Q495" s="53"/>
      <c r="R495" s="53"/>
      <c r="S495" s="53"/>
      <c r="T495" s="53"/>
      <c r="U495" s="53"/>
      <c r="V495" s="53"/>
      <c r="W495" s="53"/>
      <c r="X495" s="53"/>
      <c r="Y495" s="53"/>
      <c r="Z495" s="53"/>
      <c r="AA495" s="53"/>
      <c r="AB495" s="53"/>
      <c r="AC495" s="53"/>
      <c r="AD495" s="53"/>
      <c r="AE495" s="53"/>
      <c r="AF495" s="53"/>
      <c r="AG495" s="53"/>
      <c r="AH495" s="53"/>
      <c r="AI495" s="53"/>
      <c r="AJ495" s="53"/>
      <c r="AK495" s="53"/>
      <c r="AL495" s="53"/>
      <c r="AM495" s="53"/>
      <c r="AN495" s="53"/>
      <c r="AO495" s="53"/>
      <c r="AP495" s="53"/>
      <c r="AQ495" s="53"/>
      <c r="AR495" s="53"/>
      <c r="AS495" s="53"/>
    </row>
    <row r="496" spans="17:45">
      <c r="Q496" s="53"/>
      <c r="R496" s="53"/>
      <c r="S496" s="53"/>
      <c r="T496" s="53"/>
      <c r="U496" s="53"/>
      <c r="V496" s="53"/>
      <c r="W496" s="53"/>
      <c r="X496" s="53"/>
      <c r="Y496" s="53"/>
      <c r="Z496" s="53"/>
      <c r="AA496" s="53"/>
      <c r="AB496" s="53"/>
      <c r="AC496" s="53"/>
      <c r="AD496" s="53"/>
      <c r="AE496" s="53"/>
      <c r="AF496" s="53"/>
      <c r="AG496" s="53"/>
      <c r="AH496" s="53"/>
      <c r="AI496" s="53"/>
      <c r="AJ496" s="53"/>
      <c r="AK496" s="53"/>
      <c r="AL496" s="53"/>
      <c r="AM496" s="53"/>
      <c r="AN496" s="53"/>
      <c r="AO496" s="53"/>
      <c r="AP496" s="53"/>
      <c r="AQ496" s="53"/>
      <c r="AR496" s="53"/>
      <c r="AS496" s="53"/>
    </row>
    <row r="497" spans="17:45">
      <c r="Q497" s="53"/>
      <c r="R497" s="53"/>
      <c r="S497" s="53"/>
      <c r="T497" s="53"/>
      <c r="U497" s="53"/>
      <c r="V497" s="53"/>
      <c r="W497" s="53"/>
      <c r="X497" s="53"/>
      <c r="Y497" s="53"/>
      <c r="Z497" s="53"/>
      <c r="AA497" s="53"/>
      <c r="AB497" s="53"/>
      <c r="AC497" s="53"/>
      <c r="AD497" s="53"/>
      <c r="AE497" s="53"/>
      <c r="AF497" s="53"/>
      <c r="AG497" s="53"/>
      <c r="AH497" s="53"/>
      <c r="AI497" s="53"/>
      <c r="AJ497" s="53"/>
      <c r="AK497" s="53"/>
      <c r="AL497" s="53"/>
      <c r="AM497" s="53"/>
      <c r="AN497" s="53"/>
      <c r="AO497" s="53"/>
      <c r="AP497" s="53"/>
      <c r="AQ497" s="53"/>
      <c r="AR497" s="53"/>
      <c r="AS497" s="53"/>
    </row>
    <row r="498" spans="17:45">
      <c r="Q498" s="53"/>
      <c r="R498" s="53"/>
      <c r="S498" s="53"/>
      <c r="T498" s="53"/>
      <c r="U498" s="53"/>
      <c r="V498" s="53"/>
      <c r="W498" s="53"/>
      <c r="X498" s="53"/>
      <c r="Y498" s="53"/>
      <c r="Z498" s="53"/>
      <c r="AA498" s="53"/>
      <c r="AB498" s="53"/>
      <c r="AC498" s="53"/>
      <c r="AD498" s="53"/>
      <c r="AE498" s="53"/>
      <c r="AF498" s="53"/>
      <c r="AG498" s="53"/>
      <c r="AH498" s="53"/>
      <c r="AI498" s="53"/>
      <c r="AJ498" s="53"/>
      <c r="AK498" s="53"/>
      <c r="AL498" s="53"/>
      <c r="AM498" s="53"/>
      <c r="AN498" s="53"/>
      <c r="AO498" s="53"/>
      <c r="AP498" s="53"/>
      <c r="AQ498" s="53"/>
      <c r="AR498" s="53"/>
      <c r="AS498" s="53"/>
    </row>
    <row r="499" spans="17:45">
      <c r="Q499" s="53"/>
      <c r="R499" s="53"/>
      <c r="S499" s="53"/>
      <c r="T499" s="53"/>
      <c r="U499" s="53"/>
      <c r="V499" s="53"/>
      <c r="W499" s="53"/>
      <c r="X499" s="53"/>
      <c r="Y499" s="53"/>
      <c r="Z499" s="53"/>
      <c r="AA499" s="53"/>
      <c r="AB499" s="53"/>
      <c r="AC499" s="53"/>
      <c r="AD499" s="53"/>
      <c r="AE499" s="53"/>
      <c r="AF499" s="53"/>
      <c r="AG499" s="53"/>
      <c r="AH499" s="53"/>
      <c r="AI499" s="53"/>
      <c r="AJ499" s="53"/>
      <c r="AK499" s="53"/>
      <c r="AL499" s="53"/>
      <c r="AM499" s="53"/>
      <c r="AN499" s="53"/>
      <c r="AO499" s="53"/>
      <c r="AP499" s="53"/>
      <c r="AQ499" s="53"/>
      <c r="AR499" s="53"/>
      <c r="AS499" s="53"/>
    </row>
    <row r="500" spans="17:45">
      <c r="Q500" s="53"/>
      <c r="R500" s="53"/>
      <c r="S500" s="53"/>
      <c r="T500" s="53"/>
      <c r="U500" s="53"/>
      <c r="V500" s="53"/>
      <c r="W500" s="53"/>
      <c r="X500" s="53"/>
      <c r="Y500" s="53"/>
      <c r="Z500" s="53"/>
      <c r="AA500" s="53"/>
      <c r="AB500" s="53"/>
      <c r="AC500" s="53"/>
      <c r="AD500" s="53"/>
      <c r="AE500" s="53"/>
      <c r="AF500" s="53"/>
      <c r="AG500" s="53"/>
      <c r="AH500" s="53"/>
      <c r="AI500" s="53"/>
      <c r="AJ500" s="53"/>
      <c r="AK500" s="53"/>
      <c r="AL500" s="53"/>
      <c r="AM500" s="53"/>
      <c r="AN500" s="53"/>
      <c r="AO500" s="53"/>
      <c r="AP500" s="53"/>
      <c r="AQ500" s="53"/>
      <c r="AR500" s="53"/>
      <c r="AS500" s="53"/>
    </row>
    <row r="501" spans="17:45">
      <c r="Q501" s="53"/>
      <c r="R501" s="53"/>
      <c r="S501" s="53"/>
      <c r="T501" s="53"/>
      <c r="U501" s="53"/>
      <c r="V501" s="53"/>
      <c r="W501" s="53"/>
      <c r="X501" s="53"/>
      <c r="Y501" s="53"/>
      <c r="Z501" s="53"/>
      <c r="AA501" s="53"/>
      <c r="AB501" s="53"/>
      <c r="AC501" s="53"/>
      <c r="AD501" s="53"/>
      <c r="AE501" s="53"/>
      <c r="AF501" s="53"/>
      <c r="AG501" s="53"/>
      <c r="AH501" s="53"/>
      <c r="AI501" s="53"/>
      <c r="AJ501" s="53"/>
      <c r="AK501" s="53"/>
      <c r="AL501" s="53"/>
      <c r="AM501" s="53"/>
      <c r="AN501" s="53"/>
      <c r="AO501" s="53"/>
      <c r="AP501" s="53"/>
      <c r="AQ501" s="53"/>
      <c r="AR501" s="53"/>
      <c r="AS501" s="53"/>
    </row>
    <row r="502" spans="17:45">
      <c r="Q502" s="53"/>
      <c r="R502" s="53"/>
      <c r="S502" s="53"/>
      <c r="T502" s="53"/>
      <c r="U502" s="53"/>
      <c r="V502" s="53"/>
      <c r="W502" s="53"/>
      <c r="X502" s="53"/>
      <c r="Y502" s="53"/>
      <c r="Z502" s="53"/>
      <c r="AA502" s="53"/>
      <c r="AB502" s="53"/>
      <c r="AC502" s="53"/>
      <c r="AD502" s="53"/>
      <c r="AE502" s="53"/>
      <c r="AF502" s="53"/>
      <c r="AG502" s="53"/>
      <c r="AH502" s="53"/>
      <c r="AI502" s="53"/>
      <c r="AJ502" s="53"/>
      <c r="AK502" s="53"/>
      <c r="AL502" s="53"/>
      <c r="AM502" s="53"/>
      <c r="AN502" s="53"/>
      <c r="AO502" s="53"/>
      <c r="AP502" s="53"/>
      <c r="AQ502" s="53"/>
      <c r="AR502" s="53"/>
      <c r="AS502" s="53"/>
    </row>
    <row r="503" spans="17:45">
      <c r="Q503" s="53"/>
      <c r="R503" s="53"/>
      <c r="S503" s="53"/>
      <c r="T503" s="53"/>
      <c r="U503" s="53"/>
      <c r="V503" s="53"/>
      <c r="W503" s="53"/>
      <c r="X503" s="53"/>
      <c r="Y503" s="53"/>
      <c r="Z503" s="53"/>
      <c r="AA503" s="53"/>
      <c r="AB503" s="53"/>
      <c r="AC503" s="53"/>
      <c r="AD503" s="53"/>
      <c r="AE503" s="53"/>
      <c r="AF503" s="53"/>
      <c r="AG503" s="53"/>
      <c r="AH503" s="53"/>
      <c r="AI503" s="53"/>
      <c r="AJ503" s="53"/>
      <c r="AK503" s="53"/>
      <c r="AL503" s="53"/>
      <c r="AM503" s="53"/>
      <c r="AN503" s="53"/>
      <c r="AO503" s="53"/>
      <c r="AP503" s="53"/>
      <c r="AQ503" s="53"/>
      <c r="AR503" s="53"/>
      <c r="AS503" s="53"/>
    </row>
    <row r="504" spans="17:45">
      <c r="Q504" s="53"/>
      <c r="R504" s="53"/>
      <c r="S504" s="53"/>
      <c r="T504" s="53"/>
      <c r="U504" s="53"/>
      <c r="V504" s="53"/>
      <c r="W504" s="53"/>
      <c r="X504" s="53"/>
      <c r="Y504" s="53"/>
      <c r="Z504" s="53"/>
      <c r="AA504" s="53"/>
      <c r="AB504" s="53"/>
      <c r="AC504" s="53"/>
      <c r="AD504" s="53"/>
      <c r="AE504" s="53"/>
      <c r="AF504" s="53"/>
      <c r="AG504" s="53"/>
      <c r="AH504" s="53"/>
      <c r="AI504" s="53"/>
      <c r="AJ504" s="53"/>
      <c r="AK504" s="53"/>
      <c r="AL504" s="53"/>
      <c r="AM504" s="53"/>
      <c r="AN504" s="53"/>
      <c r="AO504" s="53"/>
      <c r="AP504" s="53"/>
      <c r="AQ504" s="53"/>
      <c r="AR504" s="53"/>
      <c r="AS504" s="53"/>
    </row>
    <row r="505" spans="17:45">
      <c r="Q505" s="53"/>
      <c r="R505" s="53"/>
      <c r="S505" s="53"/>
      <c r="T505" s="53"/>
      <c r="U505" s="53"/>
      <c r="V505" s="53"/>
      <c r="W505" s="53"/>
      <c r="X505" s="53"/>
      <c r="Y505" s="53"/>
      <c r="Z505" s="53"/>
      <c r="AA505" s="53"/>
      <c r="AB505" s="53"/>
      <c r="AC505" s="53"/>
      <c r="AD505" s="53"/>
      <c r="AE505" s="53"/>
      <c r="AF505" s="53"/>
      <c r="AG505" s="53"/>
      <c r="AH505" s="53"/>
      <c r="AI505" s="53"/>
      <c r="AJ505" s="53"/>
      <c r="AK505" s="53"/>
      <c r="AL505" s="53"/>
      <c r="AM505" s="53"/>
      <c r="AN505" s="53"/>
      <c r="AO505" s="53"/>
      <c r="AP505" s="53"/>
      <c r="AQ505" s="53"/>
      <c r="AR505" s="53"/>
      <c r="AS505" s="53"/>
    </row>
    <row r="506" spans="17:45">
      <c r="Q506" s="53"/>
      <c r="R506" s="53"/>
      <c r="S506" s="53"/>
      <c r="T506" s="53"/>
      <c r="U506" s="53"/>
      <c r="V506" s="53"/>
      <c r="W506" s="53"/>
      <c r="X506" s="53"/>
      <c r="Y506" s="53"/>
      <c r="Z506" s="53"/>
      <c r="AA506" s="53"/>
      <c r="AB506" s="53"/>
      <c r="AC506" s="53"/>
      <c r="AD506" s="53"/>
      <c r="AE506" s="53"/>
      <c r="AF506" s="53"/>
      <c r="AG506" s="53"/>
      <c r="AH506" s="53"/>
      <c r="AI506" s="53"/>
      <c r="AJ506" s="53"/>
      <c r="AK506" s="53"/>
      <c r="AL506" s="53"/>
      <c r="AM506" s="53"/>
      <c r="AN506" s="53"/>
      <c r="AO506" s="53"/>
      <c r="AP506" s="53"/>
      <c r="AQ506" s="53"/>
      <c r="AR506" s="53"/>
      <c r="AS506" s="53"/>
    </row>
    <row r="507" spans="17:45">
      <c r="Q507" s="53"/>
      <c r="R507" s="53"/>
      <c r="S507" s="53"/>
      <c r="T507" s="53"/>
      <c r="U507" s="53"/>
      <c r="V507" s="53"/>
      <c r="W507" s="53"/>
      <c r="X507" s="53"/>
      <c r="Y507" s="53"/>
      <c r="Z507" s="53"/>
      <c r="AA507" s="53"/>
      <c r="AB507" s="53"/>
      <c r="AC507" s="53"/>
      <c r="AD507" s="53"/>
      <c r="AE507" s="53"/>
      <c r="AF507" s="53"/>
      <c r="AG507" s="53"/>
      <c r="AH507" s="53"/>
      <c r="AI507" s="53"/>
      <c r="AJ507" s="53"/>
      <c r="AK507" s="53"/>
      <c r="AL507" s="53"/>
      <c r="AM507" s="53"/>
      <c r="AN507" s="53"/>
      <c r="AO507" s="53"/>
      <c r="AP507" s="53"/>
      <c r="AQ507" s="53"/>
      <c r="AR507" s="53"/>
      <c r="AS507" s="53"/>
    </row>
    <row r="508" spans="17:45">
      <c r="Q508" s="53"/>
      <c r="R508" s="53"/>
      <c r="S508" s="53"/>
      <c r="T508" s="53"/>
      <c r="U508" s="53"/>
      <c r="V508" s="53"/>
      <c r="W508" s="53"/>
      <c r="X508" s="53"/>
      <c r="Y508" s="53"/>
      <c r="Z508" s="53"/>
      <c r="AA508" s="53"/>
      <c r="AB508" s="53"/>
      <c r="AC508" s="53"/>
      <c r="AD508" s="53"/>
      <c r="AE508" s="53"/>
      <c r="AF508" s="53"/>
      <c r="AG508" s="53"/>
      <c r="AH508" s="53"/>
      <c r="AI508" s="53"/>
      <c r="AJ508" s="53"/>
      <c r="AK508" s="53"/>
      <c r="AL508" s="53"/>
      <c r="AM508" s="53"/>
      <c r="AN508" s="53"/>
      <c r="AO508" s="53"/>
      <c r="AP508" s="53"/>
      <c r="AQ508" s="53"/>
      <c r="AR508" s="53"/>
      <c r="AS508" s="53"/>
    </row>
    <row r="509" spans="17:45">
      <c r="Q509" s="53"/>
      <c r="R509" s="53"/>
      <c r="S509" s="53"/>
      <c r="T509" s="53"/>
      <c r="U509" s="53"/>
      <c r="V509" s="53"/>
      <c r="W509" s="53"/>
      <c r="X509" s="53"/>
      <c r="Y509" s="53"/>
      <c r="Z509" s="53"/>
      <c r="AA509" s="53"/>
      <c r="AB509" s="53"/>
      <c r="AC509" s="53"/>
      <c r="AD509" s="53"/>
      <c r="AE509" s="53"/>
      <c r="AF509" s="53"/>
      <c r="AG509" s="53"/>
      <c r="AH509" s="53"/>
      <c r="AI509" s="53"/>
      <c r="AJ509" s="53"/>
      <c r="AK509" s="53"/>
      <c r="AL509" s="53"/>
      <c r="AM509" s="53"/>
      <c r="AN509" s="53"/>
      <c r="AO509" s="53"/>
      <c r="AP509" s="53"/>
      <c r="AQ509" s="53"/>
      <c r="AR509" s="53"/>
      <c r="AS509" s="53"/>
    </row>
    <row r="510" spans="17:45">
      <c r="Q510" s="53"/>
      <c r="R510" s="53"/>
      <c r="S510" s="53"/>
      <c r="T510" s="53"/>
      <c r="U510" s="53"/>
      <c r="V510" s="53"/>
      <c r="W510" s="53"/>
      <c r="X510" s="53"/>
      <c r="Y510" s="53"/>
      <c r="Z510" s="53"/>
      <c r="AA510" s="53"/>
      <c r="AB510" s="53"/>
      <c r="AC510" s="53"/>
      <c r="AD510" s="53"/>
      <c r="AE510" s="53"/>
      <c r="AF510" s="53"/>
      <c r="AG510" s="53"/>
      <c r="AH510" s="53"/>
      <c r="AI510" s="53"/>
      <c r="AJ510" s="53"/>
      <c r="AK510" s="53"/>
      <c r="AL510" s="53"/>
      <c r="AM510" s="53"/>
      <c r="AN510" s="53"/>
      <c r="AO510" s="53"/>
      <c r="AP510" s="53"/>
      <c r="AQ510" s="53"/>
      <c r="AR510" s="53"/>
      <c r="AS510" s="53"/>
    </row>
    <row r="511" spans="17:45">
      <c r="Q511" s="53"/>
      <c r="R511" s="53"/>
      <c r="S511" s="53"/>
      <c r="T511" s="53"/>
      <c r="U511" s="53"/>
      <c r="V511" s="53"/>
      <c r="W511" s="53"/>
      <c r="X511" s="53"/>
      <c r="Y511" s="53"/>
      <c r="Z511" s="53"/>
      <c r="AA511" s="53"/>
      <c r="AB511" s="53"/>
      <c r="AC511" s="53"/>
      <c r="AD511" s="53"/>
      <c r="AE511" s="53"/>
      <c r="AF511" s="53"/>
      <c r="AG511" s="53"/>
      <c r="AH511" s="53"/>
      <c r="AI511" s="53"/>
      <c r="AJ511" s="53"/>
      <c r="AK511" s="53"/>
      <c r="AL511" s="53"/>
      <c r="AM511" s="53"/>
      <c r="AN511" s="53"/>
      <c r="AO511" s="53"/>
      <c r="AP511" s="53"/>
      <c r="AQ511" s="53"/>
      <c r="AR511" s="53"/>
      <c r="AS511" s="53"/>
    </row>
    <row r="512" spans="17:45">
      <c r="Q512" s="53"/>
      <c r="R512" s="53"/>
      <c r="S512" s="53"/>
      <c r="T512" s="53"/>
      <c r="U512" s="53"/>
      <c r="V512" s="53"/>
      <c r="W512" s="53"/>
      <c r="X512" s="53"/>
      <c r="Y512" s="53"/>
      <c r="Z512" s="53"/>
      <c r="AA512" s="53"/>
      <c r="AB512" s="53"/>
      <c r="AC512" s="53"/>
      <c r="AD512" s="53"/>
      <c r="AE512" s="53"/>
      <c r="AF512" s="53"/>
      <c r="AG512" s="53"/>
      <c r="AH512" s="53"/>
      <c r="AI512" s="53"/>
      <c r="AJ512" s="53"/>
      <c r="AK512" s="53"/>
      <c r="AL512" s="53"/>
      <c r="AM512" s="53"/>
      <c r="AN512" s="53"/>
      <c r="AO512" s="53"/>
      <c r="AP512" s="53"/>
      <c r="AQ512" s="53"/>
      <c r="AR512" s="53"/>
      <c r="AS512" s="53"/>
    </row>
    <row r="513" spans="17:45">
      <c r="Q513" s="53"/>
      <c r="R513" s="53"/>
      <c r="S513" s="53"/>
      <c r="T513" s="53"/>
      <c r="U513" s="53"/>
      <c r="V513" s="53"/>
      <c r="W513" s="53"/>
      <c r="X513" s="53"/>
      <c r="Y513" s="53"/>
      <c r="Z513" s="53"/>
      <c r="AA513" s="53"/>
      <c r="AB513" s="53"/>
      <c r="AC513" s="53"/>
      <c r="AD513" s="53"/>
      <c r="AE513" s="53"/>
      <c r="AF513" s="53"/>
      <c r="AG513" s="53"/>
      <c r="AH513" s="53"/>
      <c r="AI513" s="53"/>
      <c r="AJ513" s="53"/>
      <c r="AK513" s="53"/>
      <c r="AL513" s="53"/>
      <c r="AM513" s="53"/>
      <c r="AN513" s="53"/>
      <c r="AO513" s="53"/>
      <c r="AP513" s="53"/>
      <c r="AQ513" s="53"/>
      <c r="AR513" s="53"/>
      <c r="AS513" s="53"/>
    </row>
    <row r="514" spans="17:45">
      <c r="Q514" s="53"/>
      <c r="R514" s="53"/>
      <c r="S514" s="53"/>
      <c r="T514" s="53"/>
      <c r="U514" s="53"/>
      <c r="V514" s="53"/>
      <c r="W514" s="53"/>
      <c r="X514" s="53"/>
      <c r="Y514" s="53"/>
      <c r="Z514" s="53"/>
      <c r="AA514" s="53"/>
      <c r="AB514" s="53"/>
      <c r="AC514" s="53"/>
      <c r="AD514" s="53"/>
      <c r="AE514" s="53"/>
      <c r="AF514" s="53"/>
      <c r="AG514" s="53"/>
      <c r="AH514" s="53"/>
      <c r="AI514" s="53"/>
      <c r="AJ514" s="53"/>
      <c r="AK514" s="53"/>
      <c r="AL514" s="53"/>
      <c r="AM514" s="53"/>
      <c r="AN514" s="53"/>
      <c r="AO514" s="53"/>
      <c r="AP514" s="53"/>
      <c r="AQ514" s="53"/>
      <c r="AR514" s="53"/>
      <c r="AS514" s="53"/>
    </row>
    <row r="515" spans="17:45">
      <c r="Q515" s="53"/>
      <c r="R515" s="53"/>
      <c r="S515" s="53"/>
      <c r="T515" s="53"/>
      <c r="U515" s="53"/>
      <c r="V515" s="53"/>
      <c r="W515" s="53"/>
      <c r="X515" s="53"/>
      <c r="Y515" s="53"/>
      <c r="Z515" s="53"/>
      <c r="AA515" s="53"/>
      <c r="AB515" s="53"/>
      <c r="AC515" s="53"/>
      <c r="AD515" s="53"/>
      <c r="AE515" s="53"/>
      <c r="AF515" s="53"/>
      <c r="AG515" s="53"/>
      <c r="AH515" s="53"/>
      <c r="AI515" s="53"/>
      <c r="AJ515" s="53"/>
      <c r="AK515" s="53"/>
      <c r="AL515" s="53"/>
      <c r="AM515" s="53"/>
      <c r="AN515" s="53"/>
      <c r="AO515" s="53"/>
      <c r="AP515" s="53"/>
      <c r="AQ515" s="53"/>
      <c r="AR515" s="53"/>
      <c r="AS515" s="53"/>
    </row>
    <row r="516" spans="17:45">
      <c r="Q516" s="53"/>
      <c r="R516" s="53"/>
      <c r="S516" s="53"/>
      <c r="T516" s="53"/>
      <c r="U516" s="53"/>
      <c r="V516" s="53"/>
      <c r="W516" s="53"/>
      <c r="X516" s="53"/>
      <c r="Y516" s="53"/>
      <c r="Z516" s="53"/>
      <c r="AA516" s="53"/>
      <c r="AB516" s="53"/>
      <c r="AC516" s="53"/>
      <c r="AD516" s="53"/>
      <c r="AE516" s="53"/>
      <c r="AF516" s="53"/>
      <c r="AG516" s="53"/>
      <c r="AH516" s="53"/>
      <c r="AI516" s="53"/>
      <c r="AJ516" s="53"/>
      <c r="AK516" s="53"/>
      <c r="AL516" s="53"/>
      <c r="AM516" s="53"/>
      <c r="AN516" s="53"/>
      <c r="AO516" s="53"/>
      <c r="AP516" s="53"/>
      <c r="AQ516" s="53"/>
      <c r="AR516" s="53"/>
      <c r="AS516" s="53"/>
    </row>
    <row r="517" spans="17:45">
      <c r="Q517" s="53"/>
      <c r="R517" s="53"/>
      <c r="S517" s="53"/>
      <c r="T517" s="53"/>
      <c r="U517" s="53"/>
      <c r="V517" s="53"/>
      <c r="W517" s="53"/>
      <c r="X517" s="53"/>
      <c r="Y517" s="53"/>
      <c r="Z517" s="53"/>
      <c r="AA517" s="53"/>
      <c r="AB517" s="53"/>
      <c r="AC517" s="53"/>
      <c r="AD517" s="53"/>
      <c r="AE517" s="53"/>
      <c r="AF517" s="53"/>
      <c r="AG517" s="53"/>
      <c r="AH517" s="53"/>
      <c r="AI517" s="53"/>
      <c r="AJ517" s="53"/>
      <c r="AK517" s="53"/>
      <c r="AL517" s="53"/>
      <c r="AM517" s="53"/>
      <c r="AN517" s="53"/>
      <c r="AO517" s="53"/>
      <c r="AP517" s="53"/>
      <c r="AQ517" s="53"/>
      <c r="AR517" s="53"/>
      <c r="AS517" s="53"/>
    </row>
    <row r="518" spans="17:45">
      <c r="Q518" s="53"/>
      <c r="R518" s="53"/>
      <c r="S518" s="53"/>
      <c r="T518" s="53"/>
      <c r="U518" s="53"/>
      <c r="V518" s="53"/>
      <c r="W518" s="53"/>
      <c r="X518" s="53"/>
      <c r="Y518" s="53"/>
      <c r="Z518" s="53"/>
      <c r="AA518" s="53"/>
      <c r="AB518" s="53"/>
      <c r="AC518" s="53"/>
      <c r="AD518" s="53"/>
      <c r="AE518" s="53"/>
      <c r="AF518" s="53"/>
      <c r="AG518" s="53"/>
      <c r="AH518" s="53"/>
      <c r="AI518" s="53"/>
      <c r="AJ518" s="53"/>
      <c r="AK518" s="53"/>
      <c r="AL518" s="53"/>
      <c r="AM518" s="53"/>
      <c r="AN518" s="53"/>
      <c r="AO518" s="53"/>
      <c r="AP518" s="53"/>
      <c r="AQ518" s="53"/>
      <c r="AR518" s="53"/>
      <c r="AS518" s="53"/>
    </row>
    <row r="519" spans="17:45">
      <c r="Q519" s="53"/>
      <c r="R519" s="53"/>
      <c r="S519" s="53"/>
      <c r="T519" s="53"/>
      <c r="U519" s="53"/>
      <c r="V519" s="53"/>
      <c r="W519" s="53"/>
      <c r="X519" s="53"/>
      <c r="Y519" s="53"/>
      <c r="Z519" s="53"/>
      <c r="AA519" s="53"/>
      <c r="AB519" s="53"/>
      <c r="AC519" s="53"/>
      <c r="AD519" s="53"/>
      <c r="AE519" s="53"/>
      <c r="AF519" s="53"/>
      <c r="AG519" s="53"/>
      <c r="AH519" s="53"/>
      <c r="AI519" s="53"/>
      <c r="AJ519" s="53"/>
      <c r="AK519" s="53"/>
      <c r="AL519" s="53"/>
      <c r="AM519" s="53"/>
      <c r="AN519" s="53"/>
      <c r="AO519" s="53"/>
      <c r="AP519" s="53"/>
      <c r="AQ519" s="53"/>
      <c r="AR519" s="53"/>
      <c r="AS519" s="53"/>
    </row>
    <row r="520" spans="17:45">
      <c r="Q520" s="53"/>
      <c r="R520" s="53"/>
      <c r="S520" s="53"/>
      <c r="T520" s="53"/>
      <c r="U520" s="53"/>
      <c r="V520" s="53"/>
      <c r="W520" s="53"/>
      <c r="X520" s="53"/>
      <c r="Y520" s="53"/>
      <c r="Z520" s="53"/>
      <c r="AA520" s="53"/>
      <c r="AB520" s="53"/>
      <c r="AC520" s="53"/>
      <c r="AD520" s="53"/>
      <c r="AE520" s="53"/>
      <c r="AF520" s="53"/>
      <c r="AG520" s="53"/>
      <c r="AH520" s="53"/>
      <c r="AI520" s="53"/>
      <c r="AJ520" s="53"/>
      <c r="AK520" s="53"/>
      <c r="AL520" s="53"/>
      <c r="AM520" s="53"/>
      <c r="AN520" s="53"/>
      <c r="AO520" s="53"/>
      <c r="AP520" s="53"/>
      <c r="AQ520" s="53"/>
      <c r="AR520" s="53"/>
      <c r="AS520" s="53"/>
    </row>
    <row r="521" spans="17:45">
      <c r="Q521" s="53"/>
      <c r="R521" s="53"/>
      <c r="S521" s="53"/>
      <c r="T521" s="53"/>
      <c r="U521" s="53"/>
      <c r="V521" s="53"/>
      <c r="W521" s="53"/>
      <c r="X521" s="53"/>
      <c r="Y521" s="53"/>
      <c r="Z521" s="53"/>
      <c r="AA521" s="53"/>
      <c r="AB521" s="53"/>
      <c r="AC521" s="53"/>
      <c r="AD521" s="53"/>
      <c r="AE521" s="53"/>
      <c r="AF521" s="53"/>
      <c r="AG521" s="53"/>
      <c r="AH521" s="53"/>
      <c r="AI521" s="53"/>
      <c r="AJ521" s="53"/>
      <c r="AK521" s="53"/>
      <c r="AL521" s="53"/>
      <c r="AM521" s="53"/>
      <c r="AN521" s="53"/>
      <c r="AO521" s="53"/>
      <c r="AP521" s="53"/>
      <c r="AQ521" s="53"/>
      <c r="AR521" s="53"/>
      <c r="AS521" s="53"/>
    </row>
    <row r="522" spans="17:45">
      <c r="Q522" s="53"/>
      <c r="R522" s="53"/>
      <c r="S522" s="53"/>
      <c r="T522" s="53"/>
      <c r="U522" s="53"/>
      <c r="V522" s="53"/>
      <c r="W522" s="53"/>
      <c r="X522" s="53"/>
      <c r="Y522" s="53"/>
      <c r="Z522" s="53"/>
      <c r="AA522" s="53"/>
      <c r="AB522" s="53"/>
      <c r="AC522" s="53"/>
      <c r="AD522" s="53"/>
      <c r="AE522" s="53"/>
      <c r="AF522" s="53"/>
      <c r="AG522" s="53"/>
      <c r="AH522" s="53"/>
      <c r="AI522" s="53"/>
      <c r="AJ522" s="53"/>
      <c r="AK522" s="53"/>
      <c r="AL522" s="53"/>
      <c r="AM522" s="53"/>
      <c r="AN522" s="53"/>
      <c r="AO522" s="53"/>
      <c r="AP522" s="53"/>
      <c r="AQ522" s="53"/>
      <c r="AR522" s="53"/>
      <c r="AS522" s="53"/>
    </row>
    <row r="523" spans="17:45">
      <c r="Q523" s="53"/>
      <c r="R523" s="53"/>
      <c r="S523" s="53"/>
      <c r="T523" s="53"/>
      <c r="U523" s="53"/>
      <c r="V523" s="53"/>
      <c r="W523" s="53"/>
      <c r="X523" s="53"/>
      <c r="Y523" s="53"/>
      <c r="Z523" s="53"/>
      <c r="AA523" s="53"/>
      <c r="AB523" s="53"/>
      <c r="AC523" s="53"/>
      <c r="AD523" s="53"/>
      <c r="AE523" s="53"/>
      <c r="AF523" s="53"/>
      <c r="AG523" s="53"/>
      <c r="AH523" s="53"/>
      <c r="AI523" s="53"/>
      <c r="AJ523" s="53"/>
      <c r="AK523" s="53"/>
      <c r="AL523" s="53"/>
      <c r="AM523" s="53"/>
      <c r="AN523" s="53"/>
      <c r="AO523" s="53"/>
      <c r="AP523" s="53"/>
      <c r="AQ523" s="53"/>
      <c r="AR523" s="53"/>
      <c r="AS523" s="53"/>
    </row>
    <row r="524" spans="17:45">
      <c r="Q524" s="53"/>
      <c r="R524" s="53"/>
      <c r="S524" s="53"/>
      <c r="T524" s="53"/>
      <c r="U524" s="53"/>
      <c r="V524" s="53"/>
      <c r="W524" s="53"/>
      <c r="X524" s="53"/>
      <c r="Y524" s="53"/>
      <c r="Z524" s="53"/>
      <c r="AA524" s="53"/>
      <c r="AB524" s="53"/>
      <c r="AC524" s="53"/>
      <c r="AD524" s="53"/>
      <c r="AE524" s="53"/>
      <c r="AF524" s="53"/>
      <c r="AG524" s="53"/>
      <c r="AH524" s="53"/>
      <c r="AI524" s="53"/>
      <c r="AJ524" s="53"/>
      <c r="AK524" s="53"/>
      <c r="AL524" s="53"/>
      <c r="AM524" s="53"/>
      <c r="AN524" s="53"/>
      <c r="AO524" s="53"/>
      <c r="AP524" s="53"/>
      <c r="AQ524" s="53"/>
      <c r="AR524" s="53"/>
      <c r="AS524" s="53"/>
    </row>
    <row r="525" spans="17:45">
      <c r="Q525" s="53"/>
      <c r="R525" s="53"/>
      <c r="S525" s="53"/>
      <c r="T525" s="53"/>
      <c r="U525" s="53"/>
      <c r="V525" s="53"/>
      <c r="W525" s="53"/>
      <c r="X525" s="53"/>
      <c r="Y525" s="53"/>
      <c r="Z525" s="53"/>
      <c r="AA525" s="53"/>
      <c r="AB525" s="53"/>
      <c r="AC525" s="53"/>
      <c r="AD525" s="53"/>
      <c r="AE525" s="53"/>
      <c r="AF525" s="53"/>
      <c r="AG525" s="53"/>
      <c r="AH525" s="53"/>
      <c r="AI525" s="53"/>
      <c r="AJ525" s="53"/>
      <c r="AK525" s="53"/>
      <c r="AL525" s="53"/>
      <c r="AM525" s="53"/>
      <c r="AN525" s="53"/>
      <c r="AO525" s="53"/>
      <c r="AP525" s="53"/>
      <c r="AQ525" s="53"/>
      <c r="AR525" s="53"/>
      <c r="AS525" s="53"/>
    </row>
    <row r="526" spans="17:45">
      <c r="Q526" s="53"/>
      <c r="R526" s="53"/>
      <c r="S526" s="53"/>
      <c r="T526" s="53"/>
      <c r="U526" s="53"/>
      <c r="V526" s="53"/>
      <c r="W526" s="53"/>
      <c r="X526" s="53"/>
      <c r="Y526" s="53"/>
      <c r="Z526" s="53"/>
      <c r="AA526" s="53"/>
      <c r="AB526" s="53"/>
      <c r="AC526" s="53"/>
      <c r="AD526" s="53"/>
      <c r="AE526" s="53"/>
      <c r="AF526" s="53"/>
      <c r="AG526" s="53"/>
      <c r="AH526" s="53"/>
      <c r="AI526" s="53"/>
      <c r="AJ526" s="53"/>
      <c r="AK526" s="53"/>
      <c r="AL526" s="53"/>
      <c r="AM526" s="53"/>
      <c r="AN526" s="53"/>
      <c r="AO526" s="53"/>
      <c r="AP526" s="53"/>
      <c r="AQ526" s="53"/>
      <c r="AR526" s="53"/>
      <c r="AS526" s="53"/>
    </row>
    <row r="527" spans="17:45">
      <c r="Q527" s="53"/>
      <c r="R527" s="53"/>
      <c r="S527" s="53"/>
      <c r="T527" s="53"/>
      <c r="U527" s="53"/>
      <c r="V527" s="53"/>
      <c r="W527" s="53"/>
      <c r="X527" s="53"/>
      <c r="Y527" s="53"/>
      <c r="Z527" s="53"/>
      <c r="AA527" s="53"/>
      <c r="AB527" s="53"/>
      <c r="AC527" s="53"/>
      <c r="AD527" s="53"/>
      <c r="AE527" s="53"/>
      <c r="AF527" s="53"/>
      <c r="AG527" s="53"/>
      <c r="AH527" s="53"/>
      <c r="AI527" s="53"/>
      <c r="AJ527" s="53"/>
      <c r="AK527" s="53"/>
      <c r="AL527" s="53"/>
      <c r="AM527" s="53"/>
      <c r="AN527" s="53"/>
      <c r="AO527" s="53"/>
      <c r="AP527" s="53"/>
      <c r="AQ527" s="53"/>
      <c r="AR527" s="53"/>
      <c r="AS527" s="53"/>
    </row>
    <row r="528" spans="17:45">
      <c r="Q528" s="53"/>
      <c r="R528" s="53"/>
      <c r="S528" s="53"/>
      <c r="T528" s="53"/>
      <c r="U528" s="53"/>
      <c r="V528" s="53"/>
      <c r="W528" s="53"/>
      <c r="X528" s="53"/>
      <c r="Y528" s="53"/>
      <c r="Z528" s="53"/>
      <c r="AA528" s="53"/>
      <c r="AB528" s="53"/>
      <c r="AC528" s="53"/>
      <c r="AD528" s="53"/>
      <c r="AE528" s="53"/>
      <c r="AF528" s="53"/>
      <c r="AG528" s="53"/>
      <c r="AH528" s="53"/>
      <c r="AI528" s="53"/>
      <c r="AJ528" s="53"/>
      <c r="AK528" s="53"/>
      <c r="AL528" s="53"/>
      <c r="AM528" s="53"/>
      <c r="AN528" s="53"/>
      <c r="AO528" s="53"/>
      <c r="AP528" s="53"/>
      <c r="AQ528" s="53"/>
      <c r="AR528" s="53"/>
      <c r="AS528" s="53"/>
    </row>
    <row r="529" spans="17:45">
      <c r="Q529" s="53"/>
      <c r="R529" s="53"/>
      <c r="S529" s="53"/>
      <c r="T529" s="53"/>
      <c r="U529" s="53"/>
      <c r="V529" s="53"/>
      <c r="W529" s="53"/>
      <c r="X529" s="53"/>
      <c r="Y529" s="53"/>
      <c r="Z529" s="53"/>
      <c r="AA529" s="53"/>
      <c r="AB529" s="53"/>
      <c r="AC529" s="53"/>
      <c r="AD529" s="53"/>
      <c r="AE529" s="53"/>
      <c r="AF529" s="53"/>
      <c r="AG529" s="53"/>
      <c r="AH529" s="53"/>
      <c r="AI529" s="53"/>
      <c r="AJ529" s="53"/>
      <c r="AK529" s="53"/>
      <c r="AL529" s="53"/>
      <c r="AM529" s="53"/>
      <c r="AN529" s="53"/>
      <c r="AO529" s="53"/>
      <c r="AP529" s="53"/>
      <c r="AQ529" s="53"/>
      <c r="AR529" s="53"/>
      <c r="AS529" s="53"/>
    </row>
    <row r="530" spans="17:45">
      <c r="Q530" s="53"/>
      <c r="R530" s="53"/>
      <c r="S530" s="53"/>
      <c r="T530" s="53"/>
      <c r="U530" s="53"/>
      <c r="V530" s="53"/>
      <c r="W530" s="53"/>
      <c r="X530" s="53"/>
      <c r="Y530" s="53"/>
      <c r="Z530" s="53"/>
      <c r="AA530" s="53"/>
      <c r="AB530" s="53"/>
      <c r="AC530" s="53"/>
      <c r="AD530" s="53"/>
      <c r="AE530" s="53"/>
      <c r="AF530" s="53"/>
      <c r="AG530" s="53"/>
      <c r="AH530" s="53"/>
      <c r="AI530" s="53"/>
      <c r="AJ530" s="53"/>
      <c r="AK530" s="53"/>
      <c r="AL530" s="53"/>
      <c r="AM530" s="53"/>
      <c r="AN530" s="53"/>
      <c r="AO530" s="53"/>
      <c r="AP530" s="53"/>
      <c r="AQ530" s="53"/>
      <c r="AR530" s="53"/>
      <c r="AS530" s="53"/>
    </row>
    <row r="531" spans="17:45">
      <c r="Q531" s="53"/>
      <c r="R531" s="53"/>
      <c r="S531" s="53"/>
      <c r="T531" s="53"/>
      <c r="U531" s="53"/>
      <c r="V531" s="53"/>
      <c r="W531" s="53"/>
      <c r="X531" s="53"/>
      <c r="Y531" s="53"/>
      <c r="Z531" s="53"/>
      <c r="AA531" s="53"/>
      <c r="AB531" s="53"/>
      <c r="AC531" s="53"/>
      <c r="AD531" s="53"/>
      <c r="AE531" s="53"/>
      <c r="AF531" s="53"/>
      <c r="AG531" s="53"/>
      <c r="AH531" s="53"/>
      <c r="AI531" s="53"/>
      <c r="AJ531" s="53"/>
      <c r="AK531" s="53"/>
      <c r="AL531" s="53"/>
      <c r="AM531" s="53"/>
      <c r="AN531" s="53"/>
      <c r="AO531" s="53"/>
      <c r="AP531" s="53"/>
      <c r="AQ531" s="53"/>
      <c r="AR531" s="53"/>
      <c r="AS531" s="53"/>
    </row>
    <row r="532" spans="17:45">
      <c r="Q532" s="53"/>
      <c r="R532" s="53"/>
      <c r="S532" s="53"/>
      <c r="T532" s="53"/>
      <c r="U532" s="53"/>
      <c r="V532" s="53"/>
      <c r="W532" s="53"/>
      <c r="X532" s="53"/>
      <c r="Y532" s="53"/>
      <c r="Z532" s="53"/>
      <c r="AA532" s="53"/>
      <c r="AB532" s="53"/>
      <c r="AC532" s="53"/>
      <c r="AD532" s="53"/>
      <c r="AE532" s="53"/>
      <c r="AF532" s="53"/>
      <c r="AG532" s="53"/>
      <c r="AH532" s="53"/>
      <c r="AI532" s="53"/>
      <c r="AJ532" s="53"/>
      <c r="AK532" s="53"/>
      <c r="AL532" s="53"/>
      <c r="AM532" s="53"/>
      <c r="AN532" s="53"/>
      <c r="AO532" s="53"/>
      <c r="AP532" s="53"/>
      <c r="AQ532" s="53"/>
      <c r="AR532" s="53"/>
      <c r="AS532" s="53"/>
    </row>
    <row r="533" spans="17:45">
      <c r="Q533" s="53"/>
      <c r="R533" s="53"/>
      <c r="S533" s="53"/>
      <c r="T533" s="53"/>
      <c r="U533" s="53"/>
      <c r="V533" s="53"/>
      <c r="W533" s="53"/>
      <c r="X533" s="53"/>
      <c r="Y533" s="53"/>
      <c r="Z533" s="53"/>
      <c r="AA533" s="53"/>
      <c r="AB533" s="53"/>
      <c r="AC533" s="53"/>
      <c r="AD533" s="53"/>
      <c r="AE533" s="53"/>
      <c r="AF533" s="53"/>
      <c r="AG533" s="53"/>
      <c r="AH533" s="53"/>
      <c r="AI533" s="53"/>
      <c r="AJ533" s="53"/>
      <c r="AK533" s="53"/>
      <c r="AL533" s="53"/>
      <c r="AM533" s="53"/>
      <c r="AN533" s="53"/>
      <c r="AO533" s="53"/>
      <c r="AP533" s="53"/>
      <c r="AQ533" s="53"/>
      <c r="AR533" s="53"/>
      <c r="AS533" s="53"/>
    </row>
    <row r="534" spans="17:45">
      <c r="Q534" s="53"/>
      <c r="R534" s="53"/>
      <c r="S534" s="53"/>
      <c r="T534" s="53"/>
      <c r="U534" s="53"/>
      <c r="V534" s="53"/>
      <c r="W534" s="53"/>
      <c r="X534" s="53"/>
      <c r="Y534" s="53"/>
      <c r="Z534" s="53"/>
      <c r="AA534" s="53"/>
      <c r="AB534" s="53"/>
      <c r="AC534" s="53"/>
      <c r="AD534" s="53"/>
      <c r="AE534" s="53"/>
      <c r="AF534" s="53"/>
      <c r="AG534" s="53"/>
      <c r="AH534" s="53"/>
      <c r="AI534" s="53"/>
      <c r="AJ534" s="53"/>
      <c r="AK534" s="53"/>
      <c r="AL534" s="53"/>
      <c r="AM534" s="53"/>
      <c r="AN534" s="53"/>
      <c r="AO534" s="53"/>
      <c r="AP534" s="53"/>
      <c r="AQ534" s="53"/>
      <c r="AR534" s="53"/>
      <c r="AS534" s="53"/>
    </row>
    <row r="535" spans="17:45">
      <c r="Q535" s="53"/>
      <c r="R535" s="53"/>
      <c r="S535" s="53"/>
      <c r="T535" s="53"/>
      <c r="U535" s="53"/>
      <c r="V535" s="53"/>
      <c r="W535" s="53"/>
      <c r="X535" s="53"/>
      <c r="Y535" s="53"/>
      <c r="Z535" s="53"/>
      <c r="AA535" s="53"/>
      <c r="AB535" s="53"/>
      <c r="AC535" s="53"/>
      <c r="AD535" s="53"/>
      <c r="AE535" s="53"/>
      <c r="AF535" s="53"/>
      <c r="AG535" s="53"/>
      <c r="AH535" s="53"/>
      <c r="AI535" s="53"/>
      <c r="AJ535" s="53"/>
      <c r="AK535" s="53"/>
      <c r="AL535" s="53"/>
      <c r="AM535" s="53"/>
      <c r="AN535" s="53"/>
      <c r="AO535" s="53"/>
      <c r="AP535" s="53"/>
      <c r="AQ535" s="53"/>
      <c r="AR535" s="53"/>
      <c r="AS535" s="53"/>
    </row>
    <row r="536" spans="17:45">
      <c r="Q536" s="53"/>
      <c r="R536" s="53"/>
      <c r="S536" s="53"/>
      <c r="T536" s="53"/>
      <c r="U536" s="53"/>
      <c r="V536" s="53"/>
      <c r="W536" s="53"/>
      <c r="X536" s="53"/>
      <c r="Y536" s="53"/>
      <c r="Z536" s="53"/>
      <c r="AA536" s="53"/>
      <c r="AB536" s="53"/>
      <c r="AC536" s="53"/>
      <c r="AD536" s="53"/>
      <c r="AE536" s="53"/>
      <c r="AF536" s="53"/>
      <c r="AG536" s="53"/>
      <c r="AH536" s="53"/>
      <c r="AI536" s="53"/>
      <c r="AJ536" s="53"/>
      <c r="AK536" s="53"/>
      <c r="AL536" s="53"/>
      <c r="AM536" s="53"/>
      <c r="AN536" s="53"/>
      <c r="AO536" s="53"/>
      <c r="AP536" s="53"/>
      <c r="AQ536" s="53"/>
      <c r="AR536" s="53"/>
      <c r="AS536" s="53"/>
    </row>
    <row r="537" spans="17:45">
      <c r="Q537" s="53"/>
      <c r="R537" s="53"/>
      <c r="S537" s="53"/>
      <c r="T537" s="53"/>
      <c r="U537" s="53"/>
      <c r="V537" s="53"/>
      <c r="W537" s="53"/>
      <c r="X537" s="53"/>
      <c r="Y537" s="53"/>
      <c r="Z537" s="53"/>
      <c r="AA537" s="53"/>
      <c r="AB537" s="53"/>
      <c r="AC537" s="53"/>
      <c r="AD537" s="53"/>
      <c r="AE537" s="53"/>
      <c r="AF537" s="53"/>
      <c r="AG537" s="53"/>
      <c r="AH537" s="53"/>
      <c r="AI537" s="53"/>
      <c r="AJ537" s="53"/>
      <c r="AK537" s="53"/>
      <c r="AL537" s="53"/>
      <c r="AM537" s="53"/>
      <c r="AN537" s="53"/>
      <c r="AO537" s="53"/>
      <c r="AP537" s="53"/>
      <c r="AQ537" s="53"/>
      <c r="AR537" s="53"/>
      <c r="AS537" s="53"/>
    </row>
    <row r="538" spans="17:45">
      <c r="Q538" s="53"/>
      <c r="R538" s="53"/>
      <c r="S538" s="53"/>
      <c r="T538" s="53"/>
      <c r="U538" s="53"/>
      <c r="V538" s="53"/>
      <c r="W538" s="53"/>
      <c r="X538" s="53"/>
      <c r="Y538" s="53"/>
      <c r="Z538" s="53"/>
      <c r="AA538" s="53"/>
      <c r="AB538" s="53"/>
      <c r="AC538" s="53"/>
      <c r="AD538" s="53"/>
      <c r="AE538" s="53"/>
      <c r="AF538" s="53"/>
      <c r="AG538" s="53"/>
      <c r="AH538" s="53"/>
      <c r="AI538" s="53"/>
      <c r="AJ538" s="53"/>
      <c r="AK538" s="53"/>
      <c r="AL538" s="53"/>
      <c r="AM538" s="53"/>
      <c r="AN538" s="53"/>
      <c r="AO538" s="53"/>
      <c r="AP538" s="53"/>
      <c r="AQ538" s="53"/>
      <c r="AR538" s="53"/>
      <c r="AS538" s="53"/>
    </row>
    <row r="539" spans="17:45">
      <c r="Q539" s="53"/>
      <c r="R539" s="53"/>
      <c r="S539" s="53"/>
      <c r="T539" s="53"/>
      <c r="U539" s="53"/>
      <c r="V539" s="53"/>
      <c r="W539" s="53"/>
      <c r="X539" s="53"/>
      <c r="Y539" s="53"/>
      <c r="Z539" s="53"/>
      <c r="AA539" s="53"/>
      <c r="AB539" s="53"/>
      <c r="AC539" s="53"/>
      <c r="AD539" s="53"/>
      <c r="AE539" s="53"/>
      <c r="AF539" s="53"/>
      <c r="AG539" s="53"/>
      <c r="AH539" s="53"/>
      <c r="AI539" s="53"/>
      <c r="AJ539" s="53"/>
      <c r="AK539" s="53"/>
      <c r="AL539" s="53"/>
      <c r="AM539" s="53"/>
      <c r="AN539" s="53"/>
      <c r="AO539" s="53"/>
      <c r="AP539" s="53"/>
      <c r="AQ539" s="53"/>
      <c r="AR539" s="53"/>
      <c r="AS539" s="53"/>
    </row>
    <row r="540" spans="17:45">
      <c r="Q540" s="53"/>
      <c r="R540" s="53"/>
      <c r="S540" s="53"/>
      <c r="T540" s="53"/>
      <c r="U540" s="53"/>
      <c r="V540" s="53"/>
      <c r="W540" s="53"/>
      <c r="X540" s="53"/>
      <c r="Y540" s="53"/>
      <c r="Z540" s="53"/>
      <c r="AA540" s="53"/>
      <c r="AB540" s="53"/>
      <c r="AC540" s="53"/>
      <c r="AD540" s="53"/>
      <c r="AE540" s="53"/>
      <c r="AF540" s="53"/>
      <c r="AG540" s="53"/>
      <c r="AH540" s="53"/>
      <c r="AI540" s="53"/>
      <c r="AJ540" s="53"/>
      <c r="AK540" s="53"/>
      <c r="AL540" s="53"/>
      <c r="AM540" s="53"/>
      <c r="AN540" s="53"/>
      <c r="AO540" s="53"/>
      <c r="AP540" s="53"/>
      <c r="AQ540" s="53"/>
      <c r="AR540" s="53"/>
      <c r="AS540" s="53"/>
    </row>
    <row r="541" spans="17:45">
      <c r="Q541" s="53"/>
      <c r="R541" s="53"/>
      <c r="S541" s="53"/>
      <c r="T541" s="53"/>
      <c r="U541" s="53"/>
      <c r="V541" s="53"/>
      <c r="W541" s="53"/>
      <c r="X541" s="53"/>
      <c r="Y541" s="53"/>
      <c r="Z541" s="53"/>
      <c r="AA541" s="53"/>
      <c r="AB541" s="53"/>
      <c r="AC541" s="53"/>
      <c r="AD541" s="53"/>
      <c r="AE541" s="53"/>
      <c r="AF541" s="53"/>
      <c r="AG541" s="53"/>
      <c r="AH541" s="53"/>
      <c r="AI541" s="53"/>
      <c r="AJ541" s="53"/>
      <c r="AK541" s="53"/>
      <c r="AL541" s="53"/>
      <c r="AM541" s="53"/>
      <c r="AN541" s="53"/>
      <c r="AO541" s="53"/>
      <c r="AP541" s="53"/>
      <c r="AQ541" s="53"/>
      <c r="AR541" s="53"/>
      <c r="AS541" s="53"/>
    </row>
    <row r="542" spans="17:45">
      <c r="Q542" s="53"/>
      <c r="R542" s="53"/>
      <c r="S542" s="53"/>
      <c r="T542" s="53"/>
      <c r="U542" s="53"/>
      <c r="V542" s="53"/>
      <c r="W542" s="53"/>
      <c r="X542" s="53"/>
      <c r="Y542" s="53"/>
      <c r="Z542" s="53"/>
      <c r="AA542" s="53"/>
      <c r="AB542" s="53"/>
      <c r="AC542" s="53"/>
      <c r="AD542" s="53"/>
      <c r="AE542" s="53"/>
      <c r="AF542" s="53"/>
      <c r="AG542" s="53"/>
      <c r="AH542" s="53"/>
      <c r="AI542" s="53"/>
      <c r="AJ542" s="53"/>
      <c r="AK542" s="53"/>
      <c r="AL542" s="53"/>
      <c r="AM542" s="53"/>
      <c r="AN542" s="53"/>
      <c r="AO542" s="53"/>
      <c r="AP542" s="53"/>
      <c r="AQ542" s="53"/>
      <c r="AR542" s="53"/>
      <c r="AS542" s="53"/>
    </row>
    <row r="543" spans="17:45">
      <c r="Q543" s="53"/>
      <c r="R543" s="53"/>
      <c r="S543" s="53"/>
      <c r="T543" s="53"/>
      <c r="U543" s="53"/>
      <c r="V543" s="53"/>
      <c r="W543" s="53"/>
      <c r="X543" s="53"/>
      <c r="Y543" s="53"/>
      <c r="Z543" s="53"/>
      <c r="AA543" s="53"/>
      <c r="AB543" s="53"/>
      <c r="AC543" s="53"/>
      <c r="AD543" s="53"/>
      <c r="AE543" s="53"/>
      <c r="AF543" s="53"/>
      <c r="AG543" s="53"/>
      <c r="AH543" s="53"/>
      <c r="AI543" s="53"/>
      <c r="AJ543" s="53"/>
      <c r="AK543" s="53"/>
      <c r="AL543" s="53"/>
      <c r="AM543" s="53"/>
      <c r="AN543" s="53"/>
      <c r="AO543" s="53"/>
      <c r="AP543" s="53"/>
      <c r="AQ543" s="53"/>
      <c r="AR543" s="53"/>
      <c r="AS543" s="53"/>
    </row>
    <row r="544" spans="17:45">
      <c r="Q544" s="53"/>
      <c r="R544" s="53"/>
      <c r="S544" s="53"/>
      <c r="T544" s="53"/>
      <c r="U544" s="53"/>
      <c r="V544" s="53"/>
      <c r="W544" s="53"/>
      <c r="X544" s="53"/>
      <c r="Y544" s="53"/>
      <c r="Z544" s="53"/>
      <c r="AA544" s="53"/>
      <c r="AB544" s="53"/>
      <c r="AC544" s="53"/>
      <c r="AD544" s="53"/>
      <c r="AE544" s="53"/>
      <c r="AF544" s="53"/>
      <c r="AG544" s="53"/>
      <c r="AH544" s="53"/>
      <c r="AI544" s="53"/>
      <c r="AJ544" s="53"/>
      <c r="AK544" s="53"/>
      <c r="AL544" s="53"/>
      <c r="AM544" s="53"/>
      <c r="AN544" s="53"/>
      <c r="AO544" s="53"/>
      <c r="AP544" s="53"/>
      <c r="AQ544" s="53"/>
      <c r="AR544" s="53"/>
      <c r="AS544" s="53"/>
    </row>
    <row r="545" spans="17:45">
      <c r="Q545" s="53"/>
      <c r="R545" s="53"/>
      <c r="S545" s="53"/>
      <c r="T545" s="53"/>
      <c r="U545" s="53"/>
      <c r="V545" s="53"/>
      <c r="W545" s="53"/>
      <c r="X545" s="53"/>
      <c r="Y545" s="53"/>
      <c r="Z545" s="53"/>
      <c r="AA545" s="53"/>
      <c r="AB545" s="53"/>
      <c r="AC545" s="53"/>
      <c r="AD545" s="53"/>
      <c r="AE545" s="53"/>
      <c r="AF545" s="53"/>
      <c r="AG545" s="53"/>
      <c r="AH545" s="53"/>
      <c r="AI545" s="53"/>
      <c r="AJ545" s="53"/>
      <c r="AK545" s="53"/>
      <c r="AL545" s="53"/>
      <c r="AM545" s="53"/>
      <c r="AN545" s="53"/>
      <c r="AO545" s="53"/>
      <c r="AP545" s="53"/>
      <c r="AQ545" s="53"/>
      <c r="AR545" s="53"/>
      <c r="AS545" s="53"/>
    </row>
    <row r="546" spans="17:45">
      <c r="Q546" s="53"/>
      <c r="R546" s="53"/>
      <c r="S546" s="53"/>
      <c r="T546" s="53"/>
      <c r="U546" s="53"/>
      <c r="V546" s="53"/>
      <c r="W546" s="53"/>
      <c r="X546" s="53"/>
      <c r="Y546" s="53"/>
      <c r="Z546" s="53"/>
      <c r="AA546" s="53"/>
      <c r="AB546" s="53"/>
      <c r="AC546" s="53"/>
      <c r="AD546" s="53"/>
      <c r="AE546" s="53"/>
      <c r="AF546" s="53"/>
      <c r="AG546" s="53"/>
      <c r="AH546" s="53"/>
      <c r="AI546" s="53"/>
      <c r="AJ546" s="53"/>
      <c r="AK546" s="53"/>
      <c r="AL546" s="53"/>
      <c r="AM546" s="53"/>
      <c r="AN546" s="53"/>
      <c r="AO546" s="53"/>
      <c r="AP546" s="53"/>
      <c r="AQ546" s="53"/>
      <c r="AR546" s="53"/>
      <c r="AS546" s="53"/>
    </row>
    <row r="547" spans="17:45">
      <c r="Q547" s="53"/>
      <c r="R547" s="53"/>
      <c r="S547" s="53"/>
      <c r="T547" s="53"/>
      <c r="U547" s="53"/>
      <c r="V547" s="53"/>
      <c r="W547" s="53"/>
      <c r="X547" s="53"/>
      <c r="Y547" s="53"/>
      <c r="Z547" s="53"/>
      <c r="AA547" s="53"/>
      <c r="AB547" s="53"/>
      <c r="AC547" s="53"/>
      <c r="AD547" s="53"/>
      <c r="AE547" s="53"/>
      <c r="AF547" s="53"/>
      <c r="AG547" s="53"/>
      <c r="AH547" s="53"/>
      <c r="AI547" s="53"/>
      <c r="AJ547" s="53"/>
      <c r="AK547" s="53"/>
      <c r="AL547" s="53"/>
      <c r="AM547" s="53"/>
      <c r="AN547" s="53"/>
      <c r="AO547" s="53"/>
      <c r="AP547" s="53"/>
      <c r="AQ547" s="53"/>
      <c r="AR547" s="53"/>
      <c r="AS547" s="53"/>
    </row>
    <row r="548" spans="17:45">
      <c r="Q548" s="53"/>
      <c r="R548" s="53"/>
      <c r="S548" s="53"/>
      <c r="T548" s="53"/>
      <c r="U548" s="53"/>
      <c r="V548" s="53"/>
      <c r="W548" s="53"/>
      <c r="X548" s="53"/>
      <c r="Y548" s="53"/>
      <c r="Z548" s="53"/>
      <c r="AA548" s="53"/>
      <c r="AB548" s="53"/>
      <c r="AC548" s="53"/>
      <c r="AD548" s="53"/>
      <c r="AE548" s="53"/>
      <c r="AF548" s="53"/>
      <c r="AG548" s="53"/>
      <c r="AH548" s="53"/>
      <c r="AI548" s="53"/>
      <c r="AJ548" s="53"/>
      <c r="AK548" s="53"/>
      <c r="AL548" s="53"/>
      <c r="AM548" s="53"/>
      <c r="AN548" s="53"/>
      <c r="AO548" s="53"/>
      <c r="AP548" s="53"/>
      <c r="AQ548" s="53"/>
      <c r="AR548" s="53"/>
      <c r="AS548" s="53"/>
    </row>
    <row r="549" spans="17:45">
      <c r="Q549" s="53"/>
      <c r="R549" s="53"/>
      <c r="S549" s="53"/>
      <c r="T549" s="53"/>
      <c r="U549" s="53"/>
      <c r="V549" s="53"/>
      <c r="W549" s="53"/>
      <c r="X549" s="53"/>
      <c r="Y549" s="53"/>
      <c r="Z549" s="53"/>
      <c r="AA549" s="53"/>
      <c r="AB549" s="53"/>
      <c r="AC549" s="53"/>
      <c r="AD549" s="53"/>
      <c r="AE549" s="53"/>
      <c r="AF549" s="53"/>
      <c r="AG549" s="53"/>
      <c r="AH549" s="53"/>
      <c r="AI549" s="53"/>
      <c r="AJ549" s="53"/>
      <c r="AK549" s="53"/>
      <c r="AL549" s="53"/>
      <c r="AM549" s="53"/>
      <c r="AN549" s="53"/>
      <c r="AO549" s="53"/>
      <c r="AP549" s="53"/>
      <c r="AQ549" s="53"/>
      <c r="AR549" s="53"/>
      <c r="AS549" s="53"/>
    </row>
    <row r="550" spans="17:45">
      <c r="Q550" s="53"/>
      <c r="R550" s="53"/>
      <c r="S550" s="53"/>
      <c r="T550" s="53"/>
      <c r="U550" s="53"/>
      <c r="V550" s="53"/>
      <c r="W550" s="53"/>
      <c r="X550" s="53"/>
      <c r="Y550" s="53"/>
      <c r="Z550" s="53"/>
      <c r="AA550" s="53"/>
      <c r="AB550" s="53"/>
      <c r="AC550" s="53"/>
      <c r="AD550" s="53"/>
      <c r="AE550" s="53"/>
      <c r="AF550" s="53"/>
      <c r="AG550" s="53"/>
      <c r="AH550" s="53"/>
      <c r="AI550" s="53"/>
      <c r="AJ550" s="53"/>
      <c r="AK550" s="53"/>
      <c r="AL550" s="53"/>
      <c r="AM550" s="53"/>
      <c r="AN550" s="53"/>
      <c r="AO550" s="53"/>
      <c r="AP550" s="53"/>
      <c r="AQ550" s="53"/>
      <c r="AR550" s="53"/>
      <c r="AS550" s="53"/>
    </row>
    <row r="551" spans="17:45">
      <c r="Q551" s="53"/>
      <c r="R551" s="53"/>
      <c r="S551" s="53"/>
      <c r="T551" s="53"/>
      <c r="U551" s="53"/>
      <c r="V551" s="53"/>
      <c r="W551" s="53"/>
      <c r="X551" s="53"/>
      <c r="Y551" s="53"/>
      <c r="Z551" s="53"/>
      <c r="AA551" s="53"/>
      <c r="AB551" s="53"/>
      <c r="AC551" s="53"/>
      <c r="AD551" s="53"/>
      <c r="AE551" s="53"/>
      <c r="AF551" s="53"/>
      <c r="AG551" s="53"/>
      <c r="AH551" s="53"/>
      <c r="AI551" s="53"/>
      <c r="AJ551" s="53"/>
      <c r="AK551" s="53"/>
      <c r="AL551" s="53"/>
      <c r="AM551" s="53"/>
      <c r="AN551" s="53"/>
      <c r="AO551" s="53"/>
      <c r="AP551" s="53"/>
      <c r="AQ551" s="53"/>
      <c r="AR551" s="53"/>
      <c r="AS551" s="53"/>
    </row>
    <row r="552" spans="17:45">
      <c r="Q552" s="53"/>
      <c r="R552" s="53"/>
      <c r="S552" s="53"/>
      <c r="T552" s="53"/>
      <c r="U552" s="53"/>
      <c r="V552" s="53"/>
      <c r="W552" s="53"/>
      <c r="X552" s="53"/>
      <c r="Y552" s="53"/>
      <c r="Z552" s="53"/>
      <c r="AA552" s="53"/>
      <c r="AB552" s="53"/>
      <c r="AC552" s="53"/>
      <c r="AD552" s="53"/>
      <c r="AE552" s="53"/>
      <c r="AF552" s="53"/>
      <c r="AG552" s="53"/>
      <c r="AH552" s="53"/>
      <c r="AI552" s="53"/>
      <c r="AJ552" s="53"/>
      <c r="AK552" s="53"/>
      <c r="AL552" s="53"/>
      <c r="AM552" s="53"/>
      <c r="AN552" s="53"/>
      <c r="AO552" s="53"/>
      <c r="AP552" s="53"/>
      <c r="AQ552" s="53"/>
      <c r="AR552" s="53"/>
      <c r="AS552" s="53"/>
    </row>
    <row r="553" spans="17:45">
      <c r="Q553" s="53"/>
      <c r="R553" s="53"/>
      <c r="S553" s="53"/>
      <c r="T553" s="53"/>
      <c r="U553" s="53"/>
      <c r="V553" s="53"/>
      <c r="W553" s="53"/>
      <c r="X553" s="53"/>
      <c r="Y553" s="53"/>
      <c r="Z553" s="53"/>
      <c r="AA553" s="53"/>
      <c r="AB553" s="53"/>
      <c r="AC553" s="53"/>
      <c r="AD553" s="53"/>
      <c r="AE553" s="53"/>
      <c r="AF553" s="53"/>
      <c r="AG553" s="53"/>
      <c r="AH553" s="53"/>
      <c r="AI553" s="53"/>
      <c r="AJ553" s="53"/>
      <c r="AK553" s="53"/>
      <c r="AL553" s="53"/>
      <c r="AM553" s="53"/>
      <c r="AN553" s="53"/>
      <c r="AO553" s="53"/>
      <c r="AP553" s="53"/>
      <c r="AQ553" s="53"/>
      <c r="AR553" s="53"/>
      <c r="AS553" s="53"/>
    </row>
    <row r="554" spans="17:45">
      <c r="Q554" s="53"/>
      <c r="R554" s="53"/>
      <c r="S554" s="53"/>
      <c r="T554" s="53"/>
      <c r="U554" s="53"/>
      <c r="V554" s="53"/>
      <c r="W554" s="53"/>
      <c r="X554" s="53"/>
      <c r="Y554" s="53"/>
      <c r="Z554" s="53"/>
      <c r="AA554" s="53"/>
      <c r="AB554" s="53"/>
      <c r="AC554" s="53"/>
      <c r="AD554" s="53"/>
      <c r="AE554" s="53"/>
      <c r="AF554" s="53"/>
      <c r="AG554" s="53"/>
      <c r="AH554" s="53"/>
      <c r="AI554" s="53"/>
      <c r="AJ554" s="53"/>
      <c r="AK554" s="53"/>
      <c r="AL554" s="53"/>
      <c r="AM554" s="53"/>
      <c r="AN554" s="53"/>
      <c r="AO554" s="53"/>
      <c r="AP554" s="53"/>
      <c r="AQ554" s="53"/>
      <c r="AR554" s="53"/>
      <c r="AS554" s="53"/>
    </row>
    <row r="555" spans="17:45">
      <c r="Q555" s="53"/>
      <c r="R555" s="53"/>
      <c r="S555" s="53"/>
      <c r="T555" s="53"/>
      <c r="U555" s="53"/>
      <c r="V555" s="53"/>
      <c r="W555" s="53"/>
      <c r="X555" s="53"/>
      <c r="Y555" s="53"/>
      <c r="Z555" s="53"/>
      <c r="AA555" s="53"/>
      <c r="AB555" s="53"/>
      <c r="AC555" s="53"/>
      <c r="AD555" s="53"/>
      <c r="AE555" s="53"/>
      <c r="AF555" s="53"/>
      <c r="AG555" s="53"/>
      <c r="AH555" s="53"/>
      <c r="AI555" s="53"/>
      <c r="AJ555" s="53"/>
      <c r="AK555" s="53"/>
      <c r="AL555" s="53"/>
      <c r="AM555" s="53"/>
      <c r="AN555" s="53"/>
      <c r="AO555" s="53"/>
      <c r="AP555" s="53"/>
      <c r="AQ555" s="53"/>
      <c r="AR555" s="53"/>
      <c r="AS555" s="53"/>
    </row>
    <row r="556" spans="17:45">
      <c r="Q556" s="53"/>
      <c r="R556" s="53"/>
      <c r="S556" s="53"/>
      <c r="T556" s="53"/>
      <c r="U556" s="53"/>
      <c r="V556" s="53"/>
      <c r="W556" s="53"/>
      <c r="X556" s="53"/>
      <c r="Y556" s="53"/>
      <c r="Z556" s="53"/>
      <c r="AA556" s="53"/>
      <c r="AB556" s="53"/>
      <c r="AC556" s="53"/>
      <c r="AD556" s="53"/>
      <c r="AE556" s="53"/>
      <c r="AF556" s="53"/>
      <c r="AG556" s="53"/>
      <c r="AH556" s="53"/>
      <c r="AI556" s="53"/>
      <c r="AJ556" s="53"/>
      <c r="AK556" s="53"/>
      <c r="AL556" s="53"/>
      <c r="AM556" s="53"/>
      <c r="AN556" s="53"/>
      <c r="AO556" s="53"/>
      <c r="AP556" s="53"/>
      <c r="AQ556" s="53"/>
      <c r="AR556" s="53"/>
      <c r="AS556" s="53"/>
    </row>
    <row r="557" spans="17:45">
      <c r="Q557" s="53"/>
      <c r="R557" s="53"/>
      <c r="S557" s="53"/>
      <c r="T557" s="53"/>
      <c r="U557" s="53"/>
      <c r="V557" s="53"/>
      <c r="W557" s="53"/>
      <c r="X557" s="53"/>
      <c r="Y557" s="53"/>
      <c r="Z557" s="53"/>
      <c r="AA557" s="53"/>
      <c r="AB557" s="53"/>
      <c r="AC557" s="53"/>
      <c r="AD557" s="53"/>
      <c r="AE557" s="53"/>
      <c r="AF557" s="53"/>
      <c r="AG557" s="53"/>
      <c r="AH557" s="53"/>
      <c r="AI557" s="53"/>
      <c r="AJ557" s="53"/>
      <c r="AK557" s="53"/>
      <c r="AL557" s="53"/>
      <c r="AM557" s="53"/>
      <c r="AN557" s="53"/>
      <c r="AO557" s="53"/>
      <c r="AP557" s="53"/>
      <c r="AQ557" s="53"/>
      <c r="AR557" s="53"/>
      <c r="AS557" s="53"/>
    </row>
    <row r="558" spans="17:45">
      <c r="Q558" s="53"/>
      <c r="R558" s="53"/>
      <c r="S558" s="53"/>
      <c r="T558" s="53"/>
      <c r="U558" s="53"/>
      <c r="V558" s="53"/>
      <c r="W558" s="53"/>
      <c r="X558" s="53"/>
      <c r="Y558" s="53"/>
      <c r="Z558" s="53"/>
      <c r="AA558" s="53"/>
      <c r="AB558" s="53"/>
      <c r="AC558" s="53"/>
      <c r="AD558" s="53"/>
      <c r="AE558" s="53"/>
      <c r="AF558" s="53"/>
      <c r="AG558" s="53"/>
      <c r="AH558" s="53"/>
      <c r="AI558" s="53"/>
      <c r="AJ558" s="53"/>
      <c r="AK558" s="53"/>
      <c r="AL558" s="53"/>
      <c r="AM558" s="53"/>
      <c r="AN558" s="53"/>
      <c r="AO558" s="53"/>
      <c r="AP558" s="53"/>
      <c r="AQ558" s="53"/>
      <c r="AR558" s="53"/>
      <c r="AS558" s="53"/>
    </row>
    <row r="559" spans="17:45">
      <c r="Q559" s="53"/>
      <c r="R559" s="53"/>
      <c r="S559" s="53"/>
      <c r="T559" s="53"/>
      <c r="U559" s="53"/>
      <c r="V559" s="53"/>
      <c r="W559" s="53"/>
      <c r="X559" s="53"/>
      <c r="Y559" s="53"/>
      <c r="Z559" s="53"/>
      <c r="AA559" s="53"/>
      <c r="AB559" s="53"/>
      <c r="AC559" s="53"/>
      <c r="AD559" s="53"/>
      <c r="AE559" s="53"/>
      <c r="AF559" s="53"/>
      <c r="AG559" s="53"/>
      <c r="AH559" s="53"/>
      <c r="AI559" s="53"/>
      <c r="AJ559" s="53"/>
      <c r="AK559" s="53"/>
      <c r="AL559" s="53"/>
      <c r="AM559" s="53"/>
      <c r="AN559" s="53"/>
      <c r="AO559" s="53"/>
      <c r="AP559" s="53"/>
      <c r="AQ559" s="53"/>
      <c r="AR559" s="53"/>
      <c r="AS559" s="53"/>
    </row>
    <row r="560" spans="17:45">
      <c r="Q560" s="53"/>
      <c r="R560" s="53"/>
      <c r="S560" s="53"/>
      <c r="T560" s="53"/>
      <c r="U560" s="53"/>
      <c r="V560" s="53"/>
      <c r="W560" s="53"/>
      <c r="X560" s="53"/>
      <c r="Y560" s="53"/>
      <c r="Z560" s="53"/>
      <c r="AA560" s="53"/>
      <c r="AB560" s="53"/>
      <c r="AC560" s="53"/>
      <c r="AD560" s="53"/>
      <c r="AE560" s="53"/>
      <c r="AF560" s="53"/>
      <c r="AG560" s="53"/>
      <c r="AH560" s="53"/>
      <c r="AI560" s="53"/>
      <c r="AJ560" s="53"/>
      <c r="AK560" s="53"/>
      <c r="AL560" s="53"/>
      <c r="AM560" s="53"/>
      <c r="AN560" s="53"/>
      <c r="AO560" s="53"/>
      <c r="AP560" s="53"/>
      <c r="AQ560" s="53"/>
      <c r="AR560" s="53"/>
      <c r="AS560" s="53"/>
    </row>
    <row r="561" spans="17:45">
      <c r="Q561" s="53"/>
      <c r="R561" s="53"/>
      <c r="S561" s="53"/>
      <c r="T561" s="53"/>
      <c r="U561" s="53"/>
      <c r="V561" s="53"/>
      <c r="W561" s="53"/>
      <c r="X561" s="53"/>
      <c r="Y561" s="53"/>
      <c r="Z561" s="53"/>
      <c r="AA561" s="53"/>
      <c r="AB561" s="53"/>
      <c r="AC561" s="53"/>
      <c r="AD561" s="53"/>
      <c r="AE561" s="53"/>
      <c r="AF561" s="53"/>
      <c r="AG561" s="53"/>
      <c r="AH561" s="53"/>
      <c r="AI561" s="53"/>
      <c r="AJ561" s="53"/>
      <c r="AK561" s="53"/>
      <c r="AL561" s="53"/>
      <c r="AM561" s="53"/>
      <c r="AN561" s="53"/>
      <c r="AO561" s="53"/>
      <c r="AP561" s="53"/>
      <c r="AQ561" s="53"/>
      <c r="AR561" s="53"/>
      <c r="AS561" s="53"/>
    </row>
    <row r="562" spans="17:45">
      <c r="Q562" s="53"/>
      <c r="R562" s="53"/>
      <c r="S562" s="53"/>
      <c r="T562" s="53"/>
      <c r="U562" s="53"/>
      <c r="V562" s="53"/>
      <c r="W562" s="53"/>
      <c r="X562" s="53"/>
      <c r="Y562" s="53"/>
      <c r="Z562" s="53"/>
      <c r="AA562" s="53"/>
      <c r="AB562" s="53"/>
      <c r="AC562" s="53"/>
      <c r="AD562" s="53"/>
      <c r="AE562" s="53"/>
      <c r="AF562" s="53"/>
      <c r="AG562" s="53"/>
      <c r="AH562" s="53"/>
      <c r="AI562" s="53"/>
      <c r="AJ562" s="53"/>
      <c r="AK562" s="53"/>
      <c r="AL562" s="53"/>
      <c r="AM562" s="53"/>
      <c r="AN562" s="53"/>
      <c r="AO562" s="53"/>
      <c r="AP562" s="53"/>
      <c r="AQ562" s="53"/>
      <c r="AR562" s="53"/>
      <c r="AS562" s="53"/>
    </row>
    <row r="563" spans="17:45">
      <c r="Q563" s="53"/>
      <c r="R563" s="53"/>
      <c r="S563" s="53"/>
      <c r="T563" s="53"/>
      <c r="U563" s="53"/>
      <c r="V563" s="53"/>
      <c r="W563" s="53"/>
      <c r="X563" s="53"/>
      <c r="Y563" s="53"/>
      <c r="Z563" s="53"/>
      <c r="AA563" s="53"/>
      <c r="AB563" s="53"/>
      <c r="AC563" s="53"/>
      <c r="AD563" s="53"/>
      <c r="AE563" s="53"/>
      <c r="AF563" s="53"/>
      <c r="AG563" s="53"/>
      <c r="AH563" s="53"/>
      <c r="AI563" s="53"/>
      <c r="AJ563" s="53"/>
      <c r="AK563" s="53"/>
      <c r="AL563" s="53"/>
      <c r="AM563" s="53"/>
      <c r="AN563" s="53"/>
      <c r="AO563" s="53"/>
      <c r="AP563" s="53"/>
      <c r="AQ563" s="53"/>
      <c r="AR563" s="53"/>
      <c r="AS563" s="53"/>
    </row>
    <row r="564" spans="17:45">
      <c r="Q564" s="53"/>
      <c r="R564" s="53"/>
      <c r="S564" s="53"/>
      <c r="T564" s="53"/>
      <c r="U564" s="53"/>
      <c r="V564" s="53"/>
      <c r="W564" s="53"/>
      <c r="X564" s="53"/>
      <c r="Y564" s="53"/>
      <c r="Z564" s="53"/>
      <c r="AA564" s="53"/>
      <c r="AB564" s="53"/>
      <c r="AC564" s="53"/>
      <c r="AD564" s="53"/>
      <c r="AE564" s="53"/>
      <c r="AF564" s="53"/>
      <c r="AG564" s="53"/>
      <c r="AH564" s="53"/>
      <c r="AI564" s="53"/>
      <c r="AJ564" s="53"/>
      <c r="AK564" s="53"/>
      <c r="AL564" s="53"/>
      <c r="AM564" s="53"/>
      <c r="AN564" s="53"/>
      <c r="AO564" s="53"/>
      <c r="AP564" s="53"/>
      <c r="AQ564" s="53"/>
      <c r="AR564" s="53"/>
      <c r="AS564" s="53"/>
    </row>
    <row r="565" spans="17:45">
      <c r="Q565" s="53"/>
      <c r="R565" s="53"/>
      <c r="S565" s="53"/>
      <c r="T565" s="53"/>
      <c r="U565" s="53"/>
      <c r="V565" s="53"/>
      <c r="W565" s="53"/>
      <c r="X565" s="53"/>
      <c r="Y565" s="53"/>
      <c r="Z565" s="53"/>
      <c r="AA565" s="53"/>
      <c r="AB565" s="53"/>
      <c r="AC565" s="53"/>
      <c r="AD565" s="53"/>
      <c r="AE565" s="53"/>
      <c r="AF565" s="53"/>
      <c r="AG565" s="53"/>
      <c r="AH565" s="53"/>
      <c r="AI565" s="53"/>
      <c r="AJ565" s="53"/>
      <c r="AK565" s="53"/>
      <c r="AL565" s="53"/>
      <c r="AM565" s="53"/>
      <c r="AN565" s="53"/>
      <c r="AO565" s="53"/>
      <c r="AP565" s="53"/>
      <c r="AQ565" s="53"/>
      <c r="AR565" s="53"/>
      <c r="AS565" s="53"/>
    </row>
    <row r="566" spans="17:45">
      <c r="Q566" s="53"/>
      <c r="R566" s="53"/>
      <c r="S566" s="53"/>
      <c r="T566" s="53"/>
      <c r="U566" s="53"/>
      <c r="V566" s="53"/>
      <c r="W566" s="53"/>
      <c r="X566" s="53"/>
      <c r="Y566" s="53"/>
      <c r="Z566" s="53"/>
      <c r="AA566" s="53"/>
      <c r="AB566" s="53"/>
      <c r="AC566" s="53"/>
      <c r="AD566" s="53"/>
      <c r="AE566" s="53"/>
      <c r="AF566" s="53"/>
      <c r="AG566" s="53"/>
      <c r="AH566" s="53"/>
      <c r="AI566" s="53"/>
      <c r="AJ566" s="53"/>
      <c r="AK566" s="53"/>
      <c r="AL566" s="53"/>
      <c r="AM566" s="53"/>
      <c r="AN566" s="53"/>
      <c r="AO566" s="53"/>
      <c r="AP566" s="53"/>
      <c r="AQ566" s="53"/>
      <c r="AR566" s="53"/>
      <c r="AS566" s="53"/>
    </row>
    <row r="567" spans="17:45">
      <c r="Q567" s="53"/>
      <c r="R567" s="53"/>
      <c r="S567" s="53"/>
      <c r="T567" s="53"/>
      <c r="U567" s="53"/>
      <c r="V567" s="53"/>
      <c r="W567" s="53"/>
      <c r="X567" s="53"/>
      <c r="Y567" s="53"/>
      <c r="Z567" s="53"/>
      <c r="AA567" s="53"/>
      <c r="AB567" s="53"/>
      <c r="AC567" s="53"/>
      <c r="AD567" s="53"/>
      <c r="AE567" s="53"/>
      <c r="AF567" s="53"/>
      <c r="AG567" s="53"/>
      <c r="AH567" s="53"/>
      <c r="AI567" s="53"/>
      <c r="AJ567" s="53"/>
      <c r="AK567" s="53"/>
      <c r="AL567" s="53"/>
      <c r="AM567" s="53"/>
      <c r="AN567" s="53"/>
      <c r="AO567" s="53"/>
      <c r="AP567" s="53"/>
      <c r="AQ567" s="53"/>
      <c r="AR567" s="53"/>
      <c r="AS567" s="53"/>
    </row>
    <row r="568" spans="17:45">
      <c r="Q568" s="53"/>
      <c r="R568" s="53"/>
      <c r="S568" s="53"/>
      <c r="T568" s="53"/>
      <c r="U568" s="53"/>
      <c r="V568" s="53"/>
      <c r="W568" s="53"/>
      <c r="X568" s="53"/>
      <c r="Y568" s="53"/>
      <c r="Z568" s="53"/>
      <c r="AA568" s="53"/>
      <c r="AB568" s="53"/>
      <c r="AC568" s="53"/>
      <c r="AD568" s="53"/>
      <c r="AE568" s="53"/>
      <c r="AF568" s="53"/>
      <c r="AG568" s="53"/>
      <c r="AH568" s="53"/>
      <c r="AI568" s="53"/>
      <c r="AJ568" s="53"/>
      <c r="AK568" s="53"/>
      <c r="AL568" s="53"/>
      <c r="AM568" s="53"/>
      <c r="AN568" s="53"/>
      <c r="AO568" s="53"/>
      <c r="AP568" s="53"/>
      <c r="AQ568" s="53"/>
      <c r="AR568" s="53"/>
      <c r="AS568" s="53"/>
    </row>
    <row r="569" spans="17:45">
      <c r="Q569" s="53"/>
      <c r="R569" s="53"/>
      <c r="S569" s="53"/>
      <c r="T569" s="53"/>
      <c r="U569" s="53"/>
      <c r="V569" s="53"/>
      <c r="W569" s="53"/>
      <c r="X569" s="53"/>
      <c r="Y569" s="53"/>
      <c r="Z569" s="53"/>
      <c r="AA569" s="53"/>
      <c r="AB569" s="53"/>
      <c r="AC569" s="53"/>
      <c r="AD569" s="53"/>
      <c r="AE569" s="53"/>
      <c r="AF569" s="53"/>
      <c r="AG569" s="53"/>
      <c r="AH569" s="53"/>
      <c r="AI569" s="53"/>
      <c r="AJ569" s="53"/>
      <c r="AK569" s="53"/>
      <c r="AL569" s="53"/>
      <c r="AM569" s="53"/>
      <c r="AN569" s="53"/>
      <c r="AO569" s="53"/>
      <c r="AP569" s="53"/>
      <c r="AQ569" s="53"/>
      <c r="AR569" s="53"/>
      <c r="AS569" s="53"/>
    </row>
    <row r="570" spans="17:45">
      <c r="Q570" s="53"/>
      <c r="R570" s="53"/>
      <c r="S570" s="53"/>
      <c r="T570" s="53"/>
      <c r="U570" s="53"/>
      <c r="V570" s="53"/>
      <c r="W570" s="53"/>
      <c r="X570" s="53"/>
      <c r="Y570" s="53"/>
      <c r="Z570" s="53"/>
      <c r="AA570" s="53"/>
      <c r="AB570" s="53"/>
      <c r="AC570" s="53"/>
      <c r="AD570" s="53"/>
      <c r="AE570" s="53"/>
      <c r="AF570" s="53"/>
      <c r="AG570" s="53"/>
      <c r="AH570" s="53"/>
      <c r="AI570" s="53"/>
      <c r="AJ570" s="53"/>
      <c r="AK570" s="53"/>
      <c r="AL570" s="53"/>
      <c r="AM570" s="53"/>
      <c r="AN570" s="53"/>
      <c r="AO570" s="53"/>
      <c r="AP570" s="53"/>
      <c r="AQ570" s="53"/>
      <c r="AR570" s="53"/>
      <c r="AS570" s="53"/>
    </row>
    <row r="571" spans="17:45">
      <c r="Q571" s="53"/>
      <c r="R571" s="53"/>
      <c r="S571" s="53"/>
      <c r="T571" s="53"/>
      <c r="U571" s="53"/>
      <c r="V571" s="53"/>
      <c r="W571" s="53"/>
      <c r="X571" s="53"/>
      <c r="Y571" s="53"/>
      <c r="Z571" s="53"/>
      <c r="AA571" s="53"/>
      <c r="AB571" s="53"/>
      <c r="AC571" s="53"/>
      <c r="AD571" s="53"/>
      <c r="AE571" s="53"/>
      <c r="AF571" s="53"/>
      <c r="AG571" s="53"/>
      <c r="AH571" s="53"/>
      <c r="AI571" s="53"/>
      <c r="AJ571" s="53"/>
      <c r="AK571" s="53"/>
      <c r="AL571" s="53"/>
      <c r="AM571" s="53"/>
      <c r="AN571" s="53"/>
      <c r="AO571" s="53"/>
      <c r="AP571" s="53"/>
      <c r="AQ571" s="53"/>
      <c r="AR571" s="53"/>
      <c r="AS571" s="53"/>
    </row>
    <row r="572" spans="17:45">
      <c r="Q572" s="53"/>
      <c r="R572" s="53"/>
      <c r="S572" s="53"/>
      <c r="T572" s="53"/>
      <c r="U572" s="53"/>
      <c r="V572" s="53"/>
      <c r="W572" s="53"/>
      <c r="X572" s="53"/>
      <c r="Y572" s="53"/>
      <c r="Z572" s="53"/>
      <c r="AA572" s="53"/>
      <c r="AB572" s="53"/>
      <c r="AC572" s="53"/>
      <c r="AD572" s="53"/>
      <c r="AE572" s="53"/>
      <c r="AF572" s="53"/>
      <c r="AG572" s="53"/>
      <c r="AH572" s="53"/>
      <c r="AI572" s="53"/>
      <c r="AJ572" s="53"/>
      <c r="AK572" s="53"/>
      <c r="AL572" s="53"/>
      <c r="AM572" s="53"/>
      <c r="AN572" s="53"/>
      <c r="AO572" s="53"/>
      <c r="AP572" s="53"/>
      <c r="AQ572" s="53"/>
      <c r="AR572" s="53"/>
      <c r="AS572" s="53"/>
    </row>
    <row r="573" spans="17:45">
      <c r="Q573" s="53"/>
      <c r="R573" s="53"/>
      <c r="S573" s="53"/>
      <c r="T573" s="53"/>
      <c r="U573" s="53"/>
      <c r="V573" s="53"/>
      <c r="W573" s="53"/>
      <c r="X573" s="53"/>
      <c r="Y573" s="53"/>
      <c r="Z573" s="53"/>
      <c r="AA573" s="53"/>
      <c r="AB573" s="53"/>
      <c r="AC573" s="53"/>
      <c r="AD573" s="53"/>
      <c r="AE573" s="53"/>
      <c r="AF573" s="53"/>
      <c r="AG573" s="53"/>
      <c r="AH573" s="53"/>
      <c r="AI573" s="53"/>
      <c r="AJ573" s="53"/>
      <c r="AK573" s="53"/>
      <c r="AL573" s="53"/>
      <c r="AM573" s="53"/>
      <c r="AN573" s="53"/>
      <c r="AO573" s="53"/>
      <c r="AP573" s="53"/>
      <c r="AQ573" s="53"/>
      <c r="AR573" s="53"/>
      <c r="AS573" s="53"/>
    </row>
    <row r="574" spans="17:45">
      <c r="Q574" s="53"/>
      <c r="R574" s="53"/>
      <c r="S574" s="53"/>
      <c r="T574" s="53"/>
      <c r="U574" s="53"/>
      <c r="V574" s="53"/>
      <c r="W574" s="53"/>
      <c r="X574" s="53"/>
      <c r="Y574" s="53"/>
      <c r="Z574" s="53"/>
      <c r="AA574" s="53"/>
      <c r="AB574" s="53"/>
      <c r="AC574" s="53"/>
      <c r="AD574" s="53"/>
      <c r="AE574" s="53"/>
      <c r="AF574" s="53"/>
      <c r="AG574" s="53"/>
      <c r="AH574" s="53"/>
      <c r="AI574" s="53"/>
      <c r="AJ574" s="53"/>
      <c r="AK574" s="53"/>
      <c r="AL574" s="53"/>
      <c r="AM574" s="53"/>
      <c r="AN574" s="53"/>
      <c r="AO574" s="53"/>
      <c r="AP574" s="53"/>
      <c r="AQ574" s="53"/>
      <c r="AR574" s="53"/>
      <c r="AS574" s="53"/>
    </row>
    <row r="575" spans="17:45">
      <c r="Q575" s="53"/>
      <c r="R575" s="53"/>
      <c r="S575" s="53"/>
      <c r="T575" s="53"/>
      <c r="U575" s="53"/>
      <c r="V575" s="53"/>
      <c r="W575" s="53"/>
      <c r="X575" s="53"/>
      <c r="Y575" s="53"/>
      <c r="Z575" s="53"/>
      <c r="AA575" s="53"/>
      <c r="AB575" s="53"/>
      <c r="AC575" s="53"/>
      <c r="AD575" s="53"/>
      <c r="AE575" s="53"/>
      <c r="AF575" s="53"/>
      <c r="AG575" s="53"/>
      <c r="AH575" s="53"/>
      <c r="AI575" s="53"/>
      <c r="AJ575" s="53"/>
      <c r="AK575" s="53"/>
      <c r="AL575" s="53"/>
      <c r="AM575" s="53"/>
      <c r="AN575" s="53"/>
      <c r="AO575" s="53"/>
      <c r="AP575" s="53"/>
      <c r="AQ575" s="53"/>
      <c r="AR575" s="53"/>
      <c r="AS575" s="53"/>
    </row>
    <row r="576" spans="17:45">
      <c r="Q576" s="53"/>
      <c r="R576" s="53"/>
      <c r="S576" s="53"/>
      <c r="T576" s="53"/>
      <c r="U576" s="53"/>
      <c r="V576" s="53"/>
      <c r="W576" s="53"/>
      <c r="X576" s="53"/>
      <c r="Y576" s="53"/>
      <c r="Z576" s="53"/>
      <c r="AA576" s="53"/>
      <c r="AB576" s="53"/>
      <c r="AC576" s="53"/>
      <c r="AD576" s="53"/>
      <c r="AE576" s="53"/>
      <c r="AF576" s="53"/>
      <c r="AG576" s="53"/>
      <c r="AH576" s="53"/>
      <c r="AI576" s="53"/>
      <c r="AJ576" s="53"/>
      <c r="AK576" s="53"/>
      <c r="AL576" s="53"/>
      <c r="AM576" s="53"/>
      <c r="AN576" s="53"/>
      <c r="AO576" s="53"/>
      <c r="AP576" s="53"/>
      <c r="AQ576" s="53"/>
      <c r="AR576" s="53"/>
      <c r="AS576" s="53"/>
    </row>
    <row r="577" spans="17:45">
      <c r="Q577" s="53"/>
      <c r="R577" s="53"/>
      <c r="S577" s="53"/>
      <c r="T577" s="53"/>
      <c r="U577" s="53"/>
      <c r="V577" s="53"/>
      <c r="W577" s="53"/>
      <c r="X577" s="53"/>
      <c r="Y577" s="53"/>
      <c r="Z577" s="53"/>
      <c r="AA577" s="53"/>
      <c r="AB577" s="53"/>
      <c r="AC577" s="53"/>
      <c r="AD577" s="53"/>
      <c r="AE577" s="53"/>
      <c r="AF577" s="53"/>
      <c r="AG577" s="53"/>
      <c r="AH577" s="53"/>
      <c r="AI577" s="53"/>
      <c r="AJ577" s="53"/>
      <c r="AK577" s="53"/>
      <c r="AL577" s="53"/>
      <c r="AM577" s="53"/>
      <c r="AN577" s="53"/>
      <c r="AO577" s="53"/>
      <c r="AP577" s="53"/>
      <c r="AQ577" s="53"/>
      <c r="AR577" s="53"/>
      <c r="AS577" s="53"/>
    </row>
    <row r="578" spans="17:45">
      <c r="Q578" s="53"/>
      <c r="R578" s="53"/>
      <c r="S578" s="53"/>
      <c r="T578" s="53"/>
      <c r="U578" s="53"/>
      <c r="V578" s="53"/>
      <c r="W578" s="53"/>
      <c r="X578" s="53"/>
      <c r="Y578" s="53"/>
      <c r="Z578" s="53"/>
      <c r="AA578" s="53"/>
      <c r="AB578" s="53"/>
      <c r="AC578" s="53"/>
      <c r="AD578" s="53"/>
      <c r="AE578" s="53"/>
      <c r="AF578" s="53"/>
      <c r="AG578" s="53"/>
      <c r="AH578" s="53"/>
      <c r="AI578" s="53"/>
      <c r="AJ578" s="53"/>
      <c r="AK578" s="53"/>
      <c r="AL578" s="53"/>
      <c r="AM578" s="53"/>
      <c r="AN578" s="53"/>
      <c r="AO578" s="53"/>
      <c r="AP578" s="53"/>
      <c r="AQ578" s="53"/>
      <c r="AR578" s="53"/>
      <c r="AS578" s="53"/>
    </row>
    <row r="579" spans="17:45">
      <c r="Q579" s="53"/>
      <c r="R579" s="53"/>
      <c r="S579" s="53"/>
      <c r="T579" s="53"/>
      <c r="U579" s="53"/>
      <c r="V579" s="53"/>
      <c r="W579" s="53"/>
      <c r="X579" s="53"/>
      <c r="Y579" s="53"/>
      <c r="Z579" s="53"/>
      <c r="AA579" s="53"/>
      <c r="AB579" s="53"/>
      <c r="AC579" s="53"/>
      <c r="AD579" s="53"/>
      <c r="AE579" s="53"/>
      <c r="AF579" s="53"/>
      <c r="AG579" s="53"/>
      <c r="AH579" s="53"/>
      <c r="AI579" s="53"/>
      <c r="AJ579" s="53"/>
      <c r="AK579" s="53"/>
      <c r="AL579" s="53"/>
      <c r="AM579" s="53"/>
      <c r="AN579" s="53"/>
      <c r="AO579" s="53"/>
      <c r="AP579" s="53"/>
      <c r="AQ579" s="53"/>
      <c r="AR579" s="53"/>
      <c r="AS579" s="53"/>
    </row>
    <row r="580" spans="17:45">
      <c r="Q580" s="53"/>
      <c r="R580" s="53"/>
      <c r="S580" s="53"/>
      <c r="T580" s="53"/>
      <c r="U580" s="53"/>
      <c r="V580" s="53"/>
      <c r="W580" s="53"/>
      <c r="X580" s="53"/>
      <c r="Y580" s="53"/>
      <c r="Z580" s="53"/>
      <c r="AA580" s="53"/>
      <c r="AB580" s="53"/>
      <c r="AC580" s="53"/>
      <c r="AD580" s="53"/>
      <c r="AE580" s="53"/>
      <c r="AF580" s="53"/>
      <c r="AG580" s="53"/>
      <c r="AH580" s="53"/>
      <c r="AI580" s="53"/>
      <c r="AJ580" s="53"/>
      <c r="AK580" s="53"/>
      <c r="AL580" s="53"/>
      <c r="AM580" s="53"/>
      <c r="AN580" s="53"/>
      <c r="AO580" s="53"/>
      <c r="AP580" s="53"/>
      <c r="AQ580" s="53"/>
      <c r="AR580" s="53"/>
      <c r="AS580" s="53"/>
    </row>
    <row r="581" spans="17:45">
      <c r="Q581" s="53"/>
      <c r="R581" s="53"/>
      <c r="S581" s="53"/>
      <c r="T581" s="53"/>
      <c r="U581" s="53"/>
      <c r="V581" s="53"/>
      <c r="W581" s="53"/>
      <c r="X581" s="53"/>
      <c r="Y581" s="53"/>
      <c r="Z581" s="53"/>
      <c r="AA581" s="53"/>
      <c r="AB581" s="53"/>
      <c r="AC581" s="53"/>
      <c r="AD581" s="53"/>
      <c r="AE581" s="53"/>
      <c r="AF581" s="53"/>
      <c r="AG581" s="53"/>
      <c r="AH581" s="53"/>
      <c r="AI581" s="53"/>
      <c r="AJ581" s="53"/>
      <c r="AK581" s="53"/>
      <c r="AL581" s="53"/>
      <c r="AM581" s="53"/>
      <c r="AN581" s="53"/>
      <c r="AO581" s="53"/>
      <c r="AP581" s="53"/>
      <c r="AQ581" s="53"/>
      <c r="AR581" s="53"/>
      <c r="AS581" s="53"/>
    </row>
    <row r="582" spans="17:45">
      <c r="Q582" s="53"/>
      <c r="R582" s="53"/>
      <c r="S582" s="53"/>
      <c r="T582" s="53"/>
      <c r="U582" s="53"/>
      <c r="V582" s="53"/>
      <c r="W582" s="53"/>
      <c r="X582" s="53"/>
      <c r="Y582" s="53"/>
      <c r="Z582" s="53"/>
      <c r="AA582" s="53"/>
      <c r="AB582" s="53"/>
      <c r="AC582" s="53"/>
      <c r="AD582" s="53"/>
      <c r="AE582" s="53"/>
      <c r="AF582" s="53"/>
      <c r="AG582" s="53"/>
      <c r="AH582" s="53"/>
      <c r="AI582" s="53"/>
      <c r="AJ582" s="53"/>
      <c r="AK582" s="53"/>
      <c r="AL582" s="53"/>
      <c r="AM582" s="53"/>
      <c r="AN582" s="53"/>
      <c r="AO582" s="53"/>
      <c r="AP582" s="53"/>
      <c r="AQ582" s="53"/>
      <c r="AR582" s="53"/>
      <c r="AS582" s="53"/>
    </row>
    <row r="583" spans="17:45">
      <c r="Q583" s="53"/>
      <c r="R583" s="53"/>
      <c r="S583" s="53"/>
      <c r="T583" s="53"/>
      <c r="U583" s="53"/>
      <c r="V583" s="53"/>
      <c r="W583" s="53"/>
      <c r="X583" s="53"/>
      <c r="Y583" s="53"/>
      <c r="Z583" s="53"/>
      <c r="AA583" s="53"/>
      <c r="AB583" s="53"/>
      <c r="AC583" s="53"/>
      <c r="AD583" s="53"/>
      <c r="AE583" s="53"/>
      <c r="AF583" s="53"/>
      <c r="AG583" s="53"/>
      <c r="AH583" s="53"/>
      <c r="AI583" s="53"/>
      <c r="AJ583" s="53"/>
      <c r="AK583" s="53"/>
      <c r="AL583" s="53"/>
      <c r="AM583" s="53"/>
      <c r="AN583" s="53"/>
      <c r="AO583" s="53"/>
      <c r="AP583" s="53"/>
      <c r="AQ583" s="53"/>
      <c r="AR583" s="53"/>
      <c r="AS583" s="53"/>
    </row>
    <row r="584" spans="17:45">
      <c r="Q584" s="53"/>
      <c r="R584" s="53"/>
      <c r="S584" s="53"/>
      <c r="T584" s="53"/>
      <c r="U584" s="53"/>
      <c r="V584" s="53"/>
      <c r="W584" s="53"/>
      <c r="X584" s="53"/>
      <c r="Y584" s="53"/>
      <c r="Z584" s="53"/>
      <c r="AA584" s="53"/>
      <c r="AB584" s="53"/>
      <c r="AC584" s="53"/>
      <c r="AD584" s="53"/>
      <c r="AE584" s="53"/>
      <c r="AF584" s="53"/>
      <c r="AG584" s="53"/>
      <c r="AH584" s="53"/>
      <c r="AI584" s="53"/>
      <c r="AJ584" s="53"/>
      <c r="AK584" s="53"/>
      <c r="AL584" s="53"/>
      <c r="AM584" s="53"/>
      <c r="AN584" s="53"/>
      <c r="AO584" s="53"/>
      <c r="AP584" s="53"/>
      <c r="AQ584" s="53"/>
      <c r="AR584" s="53"/>
      <c r="AS584" s="53"/>
    </row>
    <row r="585" spans="17:45">
      <c r="Q585" s="53"/>
      <c r="R585" s="53"/>
      <c r="S585" s="53"/>
      <c r="T585" s="53"/>
      <c r="U585" s="53"/>
      <c r="V585" s="53"/>
      <c r="W585" s="53"/>
      <c r="X585" s="53"/>
      <c r="Y585" s="53"/>
      <c r="Z585" s="53"/>
      <c r="AA585" s="53"/>
      <c r="AB585" s="53"/>
      <c r="AC585" s="53"/>
      <c r="AD585" s="53"/>
      <c r="AE585" s="53"/>
      <c r="AF585" s="53"/>
      <c r="AG585" s="53"/>
      <c r="AH585" s="53"/>
      <c r="AI585" s="53"/>
      <c r="AJ585" s="53"/>
      <c r="AK585" s="53"/>
      <c r="AL585" s="53"/>
      <c r="AM585" s="53"/>
      <c r="AN585" s="53"/>
      <c r="AO585" s="53"/>
      <c r="AP585" s="53"/>
      <c r="AQ585" s="53"/>
      <c r="AR585" s="53"/>
      <c r="AS585" s="53"/>
    </row>
    <row r="586" spans="17:45">
      <c r="Q586" s="53"/>
      <c r="R586" s="53"/>
      <c r="S586" s="53"/>
      <c r="T586" s="53"/>
      <c r="U586" s="53"/>
      <c r="V586" s="53"/>
      <c r="W586" s="53"/>
      <c r="X586" s="53"/>
      <c r="Y586" s="53"/>
      <c r="Z586" s="53"/>
      <c r="AA586" s="53"/>
      <c r="AB586" s="53"/>
      <c r="AC586" s="53"/>
      <c r="AD586" s="53"/>
      <c r="AE586" s="53"/>
      <c r="AF586" s="53"/>
      <c r="AG586" s="53"/>
      <c r="AH586" s="53"/>
      <c r="AI586" s="53"/>
      <c r="AJ586" s="53"/>
      <c r="AK586" s="53"/>
      <c r="AL586" s="53"/>
      <c r="AM586" s="53"/>
      <c r="AN586" s="53"/>
      <c r="AO586" s="53"/>
      <c r="AP586" s="53"/>
      <c r="AQ586" s="53"/>
      <c r="AR586" s="53"/>
      <c r="AS586" s="53"/>
    </row>
    <row r="587" spans="17:45">
      <c r="Q587" s="53"/>
      <c r="R587" s="53"/>
      <c r="S587" s="53"/>
      <c r="T587" s="53"/>
      <c r="U587" s="53"/>
      <c r="V587" s="53"/>
      <c r="W587" s="53"/>
      <c r="X587" s="53"/>
      <c r="Y587" s="53"/>
      <c r="Z587" s="53"/>
      <c r="AA587" s="53"/>
      <c r="AB587" s="53"/>
      <c r="AC587" s="53"/>
      <c r="AD587" s="53"/>
      <c r="AE587" s="53"/>
      <c r="AF587" s="53"/>
      <c r="AG587" s="53"/>
      <c r="AH587" s="53"/>
      <c r="AI587" s="53"/>
      <c r="AJ587" s="53"/>
      <c r="AK587" s="53"/>
      <c r="AL587" s="53"/>
      <c r="AM587" s="53"/>
      <c r="AN587" s="53"/>
      <c r="AO587" s="53"/>
      <c r="AP587" s="53"/>
      <c r="AQ587" s="53"/>
      <c r="AR587" s="53"/>
      <c r="AS587" s="53"/>
    </row>
    <row r="588" spans="17:45">
      <c r="Q588" s="53"/>
      <c r="R588" s="53"/>
      <c r="S588" s="53"/>
      <c r="T588" s="53"/>
      <c r="U588" s="53"/>
      <c r="V588" s="53"/>
      <c r="W588" s="53"/>
      <c r="X588" s="53"/>
      <c r="Y588" s="53"/>
      <c r="Z588" s="53"/>
      <c r="AA588" s="53"/>
      <c r="AB588" s="53"/>
      <c r="AC588" s="53"/>
      <c r="AD588" s="53"/>
      <c r="AE588" s="53"/>
      <c r="AF588" s="53"/>
      <c r="AG588" s="53"/>
      <c r="AH588" s="53"/>
      <c r="AI588" s="53"/>
      <c r="AJ588" s="53"/>
      <c r="AK588" s="53"/>
      <c r="AL588" s="53"/>
      <c r="AM588" s="53"/>
      <c r="AN588" s="53"/>
      <c r="AO588" s="53"/>
      <c r="AP588" s="53"/>
      <c r="AQ588" s="53"/>
      <c r="AR588" s="53"/>
      <c r="AS588" s="53"/>
    </row>
    <row r="589" spans="17:45">
      <c r="Q589" s="53"/>
      <c r="R589" s="53"/>
      <c r="S589" s="53"/>
      <c r="T589" s="53"/>
      <c r="U589" s="53"/>
      <c r="V589" s="53"/>
      <c r="W589" s="53"/>
      <c r="X589" s="53"/>
      <c r="Y589" s="53"/>
      <c r="Z589" s="53"/>
      <c r="AA589" s="53"/>
      <c r="AB589" s="53"/>
      <c r="AC589" s="53"/>
      <c r="AD589" s="53"/>
      <c r="AE589" s="53"/>
      <c r="AF589" s="53"/>
      <c r="AG589" s="53"/>
      <c r="AH589" s="53"/>
      <c r="AI589" s="53"/>
      <c r="AJ589" s="53"/>
      <c r="AK589" s="53"/>
      <c r="AL589" s="53"/>
      <c r="AM589" s="53"/>
      <c r="AN589" s="53"/>
      <c r="AO589" s="53"/>
      <c r="AP589" s="53"/>
      <c r="AQ589" s="53"/>
      <c r="AR589" s="53"/>
      <c r="AS589" s="53"/>
    </row>
    <row r="590" spans="17:45">
      <c r="Q590" s="53"/>
      <c r="R590" s="53"/>
      <c r="S590" s="53"/>
      <c r="T590" s="53"/>
      <c r="U590" s="53"/>
      <c r="V590" s="53"/>
      <c r="W590" s="53"/>
      <c r="X590" s="53"/>
      <c r="Y590" s="53"/>
      <c r="Z590" s="53"/>
      <c r="AA590" s="53"/>
      <c r="AB590" s="53"/>
      <c r="AC590" s="53"/>
      <c r="AD590" s="53"/>
      <c r="AE590" s="53"/>
      <c r="AF590" s="53"/>
      <c r="AG590" s="53"/>
      <c r="AH590" s="53"/>
      <c r="AI590" s="53"/>
      <c r="AJ590" s="53"/>
      <c r="AK590" s="53"/>
      <c r="AL590" s="53"/>
      <c r="AM590" s="53"/>
      <c r="AN590" s="53"/>
      <c r="AO590" s="53"/>
      <c r="AP590" s="53"/>
      <c r="AQ590" s="53"/>
      <c r="AR590" s="53"/>
      <c r="AS590" s="53"/>
    </row>
    <row r="591" spans="17:45">
      <c r="Q591" s="53"/>
      <c r="R591" s="53"/>
      <c r="S591" s="53"/>
      <c r="T591" s="53"/>
      <c r="U591" s="53"/>
      <c r="V591" s="53"/>
      <c r="W591" s="53"/>
      <c r="X591" s="53"/>
      <c r="Y591" s="53"/>
      <c r="Z591" s="53"/>
      <c r="AA591" s="53"/>
      <c r="AB591" s="53"/>
      <c r="AC591" s="53"/>
      <c r="AD591" s="53"/>
      <c r="AE591" s="53"/>
      <c r="AF591" s="53"/>
      <c r="AG591" s="53"/>
      <c r="AH591" s="53"/>
      <c r="AI591" s="53"/>
      <c r="AJ591" s="53"/>
      <c r="AK591" s="53"/>
      <c r="AL591" s="53"/>
      <c r="AM591" s="53"/>
      <c r="AN591" s="53"/>
      <c r="AO591" s="53"/>
      <c r="AP591" s="53"/>
      <c r="AQ591" s="53"/>
      <c r="AR591" s="53"/>
      <c r="AS591" s="53"/>
    </row>
    <row r="592" spans="17:45">
      <c r="Q592" s="53"/>
      <c r="R592" s="53"/>
      <c r="S592" s="53"/>
      <c r="T592" s="53"/>
      <c r="U592" s="53"/>
      <c r="V592" s="53"/>
      <c r="W592" s="53"/>
      <c r="X592" s="53"/>
      <c r="Y592" s="53"/>
      <c r="Z592" s="53"/>
      <c r="AA592" s="53"/>
      <c r="AB592" s="53"/>
      <c r="AC592" s="53"/>
      <c r="AD592" s="53"/>
      <c r="AE592" s="53"/>
      <c r="AF592" s="53"/>
      <c r="AG592" s="53"/>
      <c r="AH592" s="53"/>
      <c r="AI592" s="53"/>
      <c r="AJ592" s="53"/>
      <c r="AK592" s="53"/>
      <c r="AL592" s="53"/>
      <c r="AM592" s="53"/>
      <c r="AN592" s="53"/>
      <c r="AO592" s="53"/>
      <c r="AP592" s="53"/>
      <c r="AQ592" s="53"/>
      <c r="AR592" s="53"/>
      <c r="AS592" s="53"/>
    </row>
    <row r="593" spans="17:45">
      <c r="Q593" s="53"/>
      <c r="R593" s="53"/>
      <c r="S593" s="53"/>
      <c r="T593" s="53"/>
      <c r="U593" s="53"/>
      <c r="V593" s="53"/>
      <c r="W593" s="53"/>
      <c r="X593" s="53"/>
      <c r="Y593" s="53"/>
      <c r="Z593" s="53"/>
      <c r="AA593" s="53"/>
      <c r="AB593" s="53"/>
      <c r="AC593" s="53"/>
      <c r="AD593" s="53"/>
      <c r="AE593" s="53"/>
      <c r="AF593" s="53"/>
      <c r="AG593" s="53"/>
      <c r="AH593" s="53"/>
      <c r="AI593" s="53"/>
      <c r="AJ593" s="53"/>
      <c r="AK593" s="53"/>
      <c r="AL593" s="53"/>
      <c r="AM593" s="53"/>
      <c r="AN593" s="53"/>
      <c r="AO593" s="53"/>
      <c r="AP593" s="53"/>
      <c r="AQ593" s="53"/>
      <c r="AR593" s="53"/>
      <c r="AS593" s="53"/>
    </row>
    <row r="594" spans="17:45">
      <c r="Q594" s="53"/>
      <c r="R594" s="53"/>
      <c r="S594" s="53"/>
      <c r="T594" s="53"/>
      <c r="U594" s="53"/>
      <c r="V594" s="53"/>
      <c r="W594" s="53"/>
      <c r="X594" s="53"/>
      <c r="Y594" s="53"/>
      <c r="Z594" s="53"/>
      <c r="AA594" s="53"/>
      <c r="AB594" s="53"/>
      <c r="AC594" s="53"/>
      <c r="AD594" s="53"/>
      <c r="AE594" s="53"/>
      <c r="AF594" s="53"/>
      <c r="AG594" s="53"/>
      <c r="AH594" s="53"/>
      <c r="AI594" s="53"/>
      <c r="AJ594" s="53"/>
      <c r="AK594" s="53"/>
      <c r="AL594" s="53"/>
      <c r="AM594" s="53"/>
      <c r="AN594" s="53"/>
      <c r="AO594" s="53"/>
      <c r="AP594" s="53"/>
      <c r="AQ594" s="53"/>
      <c r="AR594" s="53"/>
      <c r="AS594" s="53"/>
    </row>
    <row r="595" spans="17:45">
      <c r="Q595" s="53"/>
      <c r="R595" s="53"/>
      <c r="S595" s="53"/>
      <c r="T595" s="53"/>
      <c r="U595" s="53"/>
      <c r="V595" s="53"/>
      <c r="W595" s="53"/>
      <c r="X595" s="53"/>
      <c r="Y595" s="53"/>
      <c r="Z595" s="53"/>
      <c r="AA595" s="53"/>
      <c r="AB595" s="53"/>
      <c r="AC595" s="53"/>
      <c r="AD595" s="53"/>
      <c r="AE595" s="53"/>
      <c r="AF595" s="53"/>
      <c r="AG595" s="53"/>
      <c r="AH595" s="53"/>
      <c r="AI595" s="53"/>
      <c r="AJ595" s="53"/>
      <c r="AK595" s="53"/>
      <c r="AL595" s="53"/>
      <c r="AM595" s="53"/>
      <c r="AN595" s="53"/>
      <c r="AO595" s="53"/>
      <c r="AP595" s="53"/>
      <c r="AQ595" s="53"/>
      <c r="AR595" s="53"/>
      <c r="AS595" s="53"/>
    </row>
    <row r="596" spans="17:45">
      <c r="Q596" s="53"/>
      <c r="R596" s="53"/>
      <c r="S596" s="53"/>
      <c r="T596" s="53"/>
      <c r="U596" s="53"/>
      <c r="V596" s="53"/>
      <c r="W596" s="53"/>
      <c r="X596" s="53"/>
      <c r="Y596" s="53"/>
      <c r="Z596" s="53"/>
      <c r="AA596" s="53"/>
      <c r="AB596" s="53"/>
      <c r="AC596" s="53"/>
      <c r="AD596" s="53"/>
      <c r="AE596" s="53"/>
      <c r="AF596" s="53"/>
      <c r="AG596" s="53"/>
      <c r="AH596" s="53"/>
      <c r="AI596" s="53"/>
      <c r="AJ596" s="53"/>
      <c r="AK596" s="53"/>
      <c r="AL596" s="53"/>
      <c r="AM596" s="53"/>
      <c r="AN596" s="53"/>
      <c r="AO596" s="53"/>
      <c r="AP596" s="53"/>
      <c r="AQ596" s="53"/>
      <c r="AR596" s="53"/>
      <c r="AS596" s="53"/>
    </row>
    <row r="597" spans="17:45">
      <c r="Q597" s="53"/>
      <c r="R597" s="53"/>
      <c r="S597" s="53"/>
      <c r="T597" s="53"/>
      <c r="U597" s="53"/>
      <c r="V597" s="53"/>
      <c r="W597" s="53"/>
      <c r="X597" s="53"/>
      <c r="Y597" s="53"/>
      <c r="Z597" s="53"/>
      <c r="AA597" s="53"/>
      <c r="AB597" s="53"/>
      <c r="AC597" s="53"/>
      <c r="AD597" s="53"/>
      <c r="AE597" s="53"/>
      <c r="AF597" s="53"/>
      <c r="AG597" s="53"/>
      <c r="AH597" s="53"/>
      <c r="AI597" s="53"/>
      <c r="AJ597" s="53"/>
      <c r="AK597" s="53"/>
      <c r="AL597" s="53"/>
      <c r="AM597" s="53"/>
      <c r="AN597" s="53"/>
      <c r="AO597" s="53"/>
      <c r="AP597" s="53"/>
      <c r="AQ597" s="53"/>
      <c r="AR597" s="53"/>
      <c r="AS597" s="53"/>
    </row>
    <row r="598" spans="17:45">
      <c r="Q598" s="53"/>
      <c r="R598" s="53"/>
      <c r="S598" s="53"/>
      <c r="T598" s="53"/>
      <c r="U598" s="53"/>
      <c r="V598" s="53"/>
      <c r="W598" s="53"/>
      <c r="X598" s="53"/>
      <c r="Y598" s="53"/>
      <c r="Z598" s="53"/>
      <c r="AA598" s="53"/>
      <c r="AB598" s="53"/>
      <c r="AC598" s="53"/>
      <c r="AD598" s="53"/>
      <c r="AE598" s="53"/>
      <c r="AF598" s="53"/>
      <c r="AG598" s="53"/>
      <c r="AH598" s="53"/>
      <c r="AI598" s="53"/>
      <c r="AJ598" s="53"/>
      <c r="AK598" s="53"/>
      <c r="AL598" s="53"/>
      <c r="AM598" s="53"/>
      <c r="AN598" s="53"/>
      <c r="AO598" s="53"/>
      <c r="AP598" s="53"/>
      <c r="AQ598" s="53"/>
      <c r="AR598" s="53"/>
      <c r="AS598" s="53"/>
    </row>
    <row r="599" spans="17:45">
      <c r="Q599" s="53"/>
      <c r="R599" s="53"/>
      <c r="S599" s="53"/>
      <c r="T599" s="53"/>
      <c r="U599" s="53"/>
      <c r="V599" s="53"/>
      <c r="W599" s="53"/>
      <c r="X599" s="53"/>
      <c r="Y599" s="53"/>
      <c r="Z599" s="53"/>
      <c r="AA599" s="53"/>
      <c r="AB599" s="53"/>
      <c r="AC599" s="53"/>
      <c r="AD599" s="53"/>
      <c r="AE599" s="53"/>
      <c r="AF599" s="53"/>
      <c r="AG599" s="53"/>
      <c r="AH599" s="53"/>
      <c r="AI599" s="53"/>
      <c r="AJ599" s="53"/>
      <c r="AK599" s="53"/>
      <c r="AL599" s="53"/>
      <c r="AM599" s="53"/>
      <c r="AN599" s="53"/>
      <c r="AO599" s="53"/>
      <c r="AP599" s="53"/>
      <c r="AQ599" s="53"/>
      <c r="AR599" s="53"/>
      <c r="AS599" s="53"/>
    </row>
    <row r="600" spans="17:45">
      <c r="Q600" s="53"/>
      <c r="R600" s="53"/>
      <c r="S600" s="53"/>
      <c r="T600" s="53"/>
      <c r="U600" s="53"/>
      <c r="V600" s="53"/>
      <c r="W600" s="53"/>
      <c r="X600" s="53"/>
      <c r="Y600" s="53"/>
      <c r="Z600" s="53"/>
      <c r="AA600" s="53"/>
      <c r="AB600" s="53"/>
      <c r="AC600" s="53"/>
      <c r="AD600" s="53"/>
      <c r="AE600" s="53"/>
      <c r="AF600" s="53"/>
      <c r="AG600" s="53"/>
      <c r="AH600" s="53"/>
      <c r="AI600" s="53"/>
      <c r="AJ600" s="53"/>
      <c r="AK600" s="53"/>
      <c r="AL600" s="53"/>
      <c r="AM600" s="53"/>
      <c r="AN600" s="53"/>
      <c r="AO600" s="53"/>
      <c r="AP600" s="53"/>
      <c r="AQ600" s="53"/>
      <c r="AR600" s="53"/>
      <c r="AS600" s="53"/>
    </row>
    <row r="601" spans="17:45">
      <c r="Q601" s="53"/>
      <c r="R601" s="53"/>
      <c r="S601" s="53"/>
      <c r="T601" s="53"/>
      <c r="U601" s="53"/>
      <c r="V601" s="53"/>
      <c r="W601" s="53"/>
      <c r="X601" s="53"/>
      <c r="Y601" s="53"/>
      <c r="Z601" s="53"/>
      <c r="AA601" s="53"/>
      <c r="AB601" s="53"/>
      <c r="AC601" s="53"/>
      <c r="AD601" s="53"/>
      <c r="AE601" s="53"/>
      <c r="AF601" s="53"/>
      <c r="AG601" s="53"/>
      <c r="AH601" s="53"/>
      <c r="AI601" s="53"/>
      <c r="AJ601" s="53"/>
      <c r="AK601" s="53"/>
      <c r="AL601" s="53"/>
      <c r="AM601" s="53"/>
      <c r="AN601" s="53"/>
      <c r="AO601" s="53"/>
      <c r="AP601" s="53"/>
      <c r="AQ601" s="53"/>
      <c r="AR601" s="53"/>
      <c r="AS601" s="53"/>
    </row>
    <row r="602" spans="17:45">
      <c r="Q602" s="53"/>
      <c r="R602" s="53"/>
      <c r="S602" s="53"/>
      <c r="T602" s="53"/>
      <c r="U602" s="53"/>
      <c r="V602" s="53"/>
      <c r="W602" s="53"/>
      <c r="X602" s="53"/>
      <c r="Y602" s="53"/>
      <c r="Z602" s="53"/>
      <c r="AA602" s="53"/>
      <c r="AB602" s="53"/>
      <c r="AC602" s="53"/>
      <c r="AD602" s="53"/>
      <c r="AE602" s="53"/>
      <c r="AF602" s="53"/>
      <c r="AG602" s="53"/>
      <c r="AH602" s="53"/>
      <c r="AI602" s="53"/>
      <c r="AJ602" s="53"/>
      <c r="AK602" s="53"/>
      <c r="AL602" s="53"/>
      <c r="AM602" s="53"/>
      <c r="AN602" s="53"/>
      <c r="AO602" s="53"/>
      <c r="AP602" s="53"/>
      <c r="AQ602" s="53"/>
      <c r="AR602" s="53"/>
      <c r="AS602" s="53"/>
    </row>
    <row r="603" spans="17:45">
      <c r="Q603" s="53"/>
      <c r="R603" s="53"/>
      <c r="S603" s="53"/>
      <c r="T603" s="53"/>
      <c r="U603" s="53"/>
      <c r="V603" s="53"/>
      <c r="W603" s="53"/>
      <c r="X603" s="53"/>
      <c r="Y603" s="53"/>
      <c r="Z603" s="53"/>
      <c r="AA603" s="53"/>
      <c r="AB603" s="53"/>
      <c r="AC603" s="53"/>
      <c r="AD603" s="53"/>
      <c r="AE603" s="53"/>
      <c r="AF603" s="53"/>
      <c r="AG603" s="53"/>
      <c r="AH603" s="53"/>
      <c r="AI603" s="53"/>
      <c r="AJ603" s="53"/>
      <c r="AK603" s="53"/>
      <c r="AL603" s="53"/>
      <c r="AM603" s="53"/>
      <c r="AN603" s="53"/>
      <c r="AO603" s="53"/>
      <c r="AP603" s="53"/>
      <c r="AQ603" s="53"/>
      <c r="AR603" s="53"/>
      <c r="AS603" s="53"/>
    </row>
    <row r="604" spans="17:45">
      <c r="Q604" s="53"/>
      <c r="R604" s="53"/>
      <c r="S604" s="53"/>
      <c r="T604" s="53"/>
      <c r="U604" s="53"/>
      <c r="V604" s="53"/>
      <c r="W604" s="53"/>
      <c r="X604" s="53"/>
      <c r="Y604" s="53"/>
      <c r="Z604" s="53"/>
      <c r="AA604" s="53"/>
      <c r="AB604" s="53"/>
      <c r="AC604" s="53"/>
      <c r="AD604" s="53"/>
      <c r="AE604" s="53"/>
      <c r="AF604" s="53"/>
      <c r="AG604" s="53"/>
      <c r="AH604" s="53"/>
      <c r="AI604" s="53"/>
      <c r="AJ604" s="53"/>
      <c r="AK604" s="53"/>
      <c r="AL604" s="53"/>
      <c r="AM604" s="53"/>
      <c r="AN604" s="53"/>
      <c r="AO604" s="53"/>
      <c r="AP604" s="53"/>
      <c r="AQ604" s="53"/>
      <c r="AR604" s="53"/>
      <c r="AS604" s="53"/>
    </row>
    <row r="605" spans="17:45">
      <c r="Q605" s="53"/>
      <c r="R605" s="53"/>
      <c r="S605" s="53"/>
      <c r="T605" s="53"/>
      <c r="U605" s="53"/>
      <c r="V605" s="53"/>
      <c r="W605" s="53"/>
      <c r="X605" s="53"/>
      <c r="Y605" s="53"/>
      <c r="Z605" s="53"/>
      <c r="AA605" s="53"/>
      <c r="AB605" s="53"/>
      <c r="AC605" s="53"/>
      <c r="AD605" s="53"/>
      <c r="AE605" s="53"/>
      <c r="AF605" s="53"/>
      <c r="AG605" s="53"/>
      <c r="AH605" s="53"/>
      <c r="AI605" s="53"/>
      <c r="AJ605" s="53"/>
      <c r="AK605" s="53"/>
      <c r="AL605" s="53"/>
      <c r="AM605" s="53"/>
      <c r="AN605" s="53"/>
      <c r="AO605" s="53"/>
      <c r="AP605" s="53"/>
      <c r="AQ605" s="53"/>
      <c r="AR605" s="53"/>
      <c r="AS605" s="53"/>
    </row>
    <row r="606" spans="17:45">
      <c r="Q606" s="53"/>
      <c r="R606" s="53"/>
      <c r="S606" s="53"/>
      <c r="T606" s="53"/>
      <c r="U606" s="53"/>
      <c r="V606" s="53"/>
      <c r="W606" s="53"/>
      <c r="X606" s="53"/>
      <c r="Y606" s="53"/>
      <c r="Z606" s="53"/>
      <c r="AA606" s="53"/>
      <c r="AB606" s="53"/>
      <c r="AC606" s="53"/>
      <c r="AD606" s="53"/>
      <c r="AE606" s="53"/>
      <c r="AF606" s="53"/>
      <c r="AG606" s="53"/>
      <c r="AH606" s="53"/>
      <c r="AI606" s="53"/>
      <c r="AJ606" s="53"/>
      <c r="AK606" s="53"/>
      <c r="AL606" s="53"/>
      <c r="AM606" s="53"/>
      <c r="AN606" s="53"/>
      <c r="AO606" s="53"/>
      <c r="AP606" s="53"/>
      <c r="AQ606" s="53"/>
      <c r="AR606" s="53"/>
      <c r="AS606" s="53"/>
    </row>
    <row r="607" spans="17:45">
      <c r="Q607" s="53"/>
      <c r="R607" s="53"/>
      <c r="S607" s="53"/>
      <c r="T607" s="53"/>
      <c r="U607" s="53"/>
      <c r="V607" s="53"/>
      <c r="W607" s="53"/>
      <c r="X607" s="53"/>
      <c r="Y607" s="53"/>
      <c r="Z607" s="53"/>
      <c r="AA607" s="53"/>
      <c r="AB607" s="53"/>
      <c r="AC607" s="53"/>
      <c r="AD607" s="53"/>
      <c r="AE607" s="53"/>
      <c r="AF607" s="53"/>
      <c r="AG607" s="53"/>
      <c r="AH607" s="53"/>
      <c r="AI607" s="53"/>
      <c r="AJ607" s="53"/>
      <c r="AK607" s="53"/>
      <c r="AL607" s="53"/>
      <c r="AM607" s="53"/>
      <c r="AN607" s="53"/>
      <c r="AO607" s="53"/>
      <c r="AP607" s="53"/>
      <c r="AQ607" s="53"/>
      <c r="AR607" s="53"/>
      <c r="AS607" s="53"/>
    </row>
    <row r="608" spans="17:45">
      <c r="Q608" s="53"/>
      <c r="R608" s="53"/>
      <c r="S608" s="53"/>
      <c r="T608" s="53"/>
      <c r="U608" s="53"/>
      <c r="V608" s="53"/>
      <c r="W608" s="53"/>
      <c r="X608" s="53"/>
      <c r="Y608" s="53"/>
      <c r="Z608" s="53"/>
      <c r="AA608" s="53"/>
      <c r="AB608" s="53"/>
      <c r="AC608" s="53"/>
      <c r="AD608" s="53"/>
      <c r="AE608" s="53"/>
      <c r="AF608" s="53"/>
      <c r="AG608" s="53"/>
      <c r="AH608" s="53"/>
      <c r="AI608" s="53"/>
      <c r="AJ608" s="53"/>
      <c r="AK608" s="53"/>
      <c r="AL608" s="53"/>
      <c r="AM608" s="53"/>
      <c r="AN608" s="53"/>
      <c r="AO608" s="53"/>
      <c r="AP608" s="53"/>
      <c r="AQ608" s="53"/>
      <c r="AR608" s="53"/>
      <c r="AS608" s="53"/>
    </row>
    <row r="609" spans="17:45">
      <c r="Q609" s="53"/>
      <c r="R609" s="53"/>
      <c r="S609" s="53"/>
      <c r="T609" s="53"/>
      <c r="U609" s="53"/>
      <c r="V609" s="53"/>
      <c r="W609" s="53"/>
      <c r="X609" s="53"/>
      <c r="Y609" s="53"/>
      <c r="Z609" s="53"/>
      <c r="AA609" s="53"/>
      <c r="AB609" s="53"/>
      <c r="AC609" s="53"/>
      <c r="AD609" s="53"/>
      <c r="AE609" s="53"/>
      <c r="AF609" s="53"/>
      <c r="AG609" s="53"/>
      <c r="AH609" s="53"/>
      <c r="AI609" s="53"/>
      <c r="AJ609" s="53"/>
      <c r="AK609" s="53"/>
      <c r="AL609" s="53"/>
      <c r="AM609" s="53"/>
      <c r="AN609" s="53"/>
      <c r="AO609" s="53"/>
      <c r="AP609" s="53"/>
      <c r="AQ609" s="53"/>
      <c r="AR609" s="53"/>
      <c r="AS609" s="53"/>
    </row>
    <row r="610" spans="17:45">
      <c r="Q610" s="53"/>
      <c r="R610" s="53"/>
      <c r="S610" s="53"/>
      <c r="T610" s="53"/>
      <c r="U610" s="53"/>
      <c r="V610" s="53"/>
      <c r="W610" s="53"/>
      <c r="X610" s="53"/>
      <c r="Y610" s="53"/>
      <c r="Z610" s="53"/>
      <c r="AA610" s="53"/>
      <c r="AB610" s="53"/>
      <c r="AC610" s="53"/>
      <c r="AD610" s="53"/>
      <c r="AE610" s="53"/>
      <c r="AF610" s="53"/>
      <c r="AG610" s="53"/>
      <c r="AH610" s="53"/>
      <c r="AI610" s="53"/>
      <c r="AJ610" s="53"/>
      <c r="AK610" s="53"/>
      <c r="AL610" s="53"/>
      <c r="AM610" s="53"/>
      <c r="AN610" s="53"/>
      <c r="AO610" s="53"/>
      <c r="AP610" s="53"/>
      <c r="AQ610" s="53"/>
      <c r="AR610" s="53"/>
      <c r="AS610" s="53"/>
    </row>
    <row r="611" spans="17:45">
      <c r="Q611" s="53"/>
      <c r="R611" s="53"/>
      <c r="S611" s="53"/>
      <c r="T611" s="53"/>
      <c r="U611" s="53"/>
      <c r="V611" s="53"/>
      <c r="W611" s="53"/>
      <c r="X611" s="53"/>
      <c r="Y611" s="53"/>
      <c r="Z611" s="53"/>
      <c r="AA611" s="53"/>
      <c r="AB611" s="53"/>
      <c r="AC611" s="53"/>
      <c r="AD611" s="53"/>
      <c r="AE611" s="53"/>
      <c r="AF611" s="53"/>
      <c r="AG611" s="53"/>
      <c r="AH611" s="53"/>
      <c r="AI611" s="53"/>
      <c r="AJ611" s="53"/>
      <c r="AK611" s="53"/>
      <c r="AL611" s="53"/>
      <c r="AM611" s="53"/>
      <c r="AN611" s="53"/>
      <c r="AO611" s="53"/>
      <c r="AP611" s="53"/>
      <c r="AQ611" s="53"/>
      <c r="AR611" s="53"/>
      <c r="AS611" s="53"/>
    </row>
    <row r="612" spans="17:45">
      <c r="Q612" s="53"/>
      <c r="R612" s="53"/>
      <c r="S612" s="53"/>
      <c r="T612" s="53"/>
      <c r="U612" s="53"/>
      <c r="V612" s="53"/>
      <c r="W612" s="53"/>
      <c r="X612" s="53"/>
      <c r="Y612" s="53"/>
      <c r="Z612" s="53"/>
      <c r="AA612" s="53"/>
      <c r="AB612" s="53"/>
      <c r="AC612" s="53"/>
      <c r="AD612" s="53"/>
      <c r="AE612" s="53"/>
      <c r="AF612" s="53"/>
      <c r="AG612" s="53"/>
      <c r="AH612" s="53"/>
      <c r="AI612" s="53"/>
      <c r="AJ612" s="53"/>
      <c r="AK612" s="53"/>
      <c r="AL612" s="53"/>
      <c r="AM612" s="53"/>
      <c r="AN612" s="53"/>
      <c r="AO612" s="53"/>
      <c r="AP612" s="53"/>
      <c r="AQ612" s="53"/>
      <c r="AR612" s="53"/>
      <c r="AS612" s="53"/>
    </row>
    <row r="613" spans="17:45">
      <c r="Q613" s="53"/>
      <c r="R613" s="53"/>
      <c r="S613" s="53"/>
      <c r="T613" s="53"/>
      <c r="U613" s="53"/>
      <c r="V613" s="53"/>
      <c r="W613" s="53"/>
      <c r="X613" s="53"/>
      <c r="Y613" s="53"/>
      <c r="Z613" s="53"/>
      <c r="AA613" s="53"/>
      <c r="AB613" s="53"/>
      <c r="AC613" s="53"/>
      <c r="AD613" s="53"/>
      <c r="AE613" s="53"/>
      <c r="AF613" s="53"/>
      <c r="AG613" s="53"/>
      <c r="AH613" s="53"/>
      <c r="AI613" s="53"/>
      <c r="AJ613" s="53"/>
      <c r="AK613" s="53"/>
      <c r="AL613" s="53"/>
      <c r="AM613" s="53"/>
      <c r="AN613" s="53"/>
      <c r="AO613" s="53"/>
      <c r="AP613" s="53"/>
      <c r="AQ613" s="53"/>
      <c r="AR613" s="53"/>
      <c r="AS613" s="53"/>
    </row>
    <row r="614" spans="17:45">
      <c r="Q614" s="53"/>
      <c r="R614" s="53"/>
      <c r="S614" s="53"/>
      <c r="T614" s="53"/>
      <c r="U614" s="53"/>
      <c r="V614" s="53"/>
      <c r="W614" s="53"/>
      <c r="X614" s="53"/>
      <c r="Y614" s="53"/>
      <c r="Z614" s="53"/>
      <c r="AA614" s="53"/>
      <c r="AB614" s="53"/>
      <c r="AC614" s="53"/>
      <c r="AD614" s="53"/>
      <c r="AE614" s="53"/>
      <c r="AF614" s="53"/>
      <c r="AG614" s="53"/>
      <c r="AH614" s="53"/>
      <c r="AI614" s="53"/>
      <c r="AJ614" s="53"/>
      <c r="AK614" s="53"/>
      <c r="AL614" s="53"/>
      <c r="AM614" s="53"/>
      <c r="AN614" s="53"/>
      <c r="AO614" s="53"/>
      <c r="AP614" s="53"/>
      <c r="AQ614" s="53"/>
      <c r="AR614" s="53"/>
      <c r="AS614" s="53"/>
    </row>
    <row r="615" spans="17:45">
      <c r="Q615" s="53"/>
      <c r="R615" s="53"/>
      <c r="S615" s="53"/>
      <c r="T615" s="53"/>
      <c r="U615" s="53"/>
      <c r="V615" s="53"/>
      <c r="W615" s="53"/>
      <c r="X615" s="53"/>
      <c r="Y615" s="53"/>
      <c r="Z615" s="53"/>
      <c r="AA615" s="53"/>
      <c r="AB615" s="53"/>
      <c r="AC615" s="53"/>
      <c r="AD615" s="53"/>
      <c r="AE615" s="53"/>
      <c r="AF615" s="53"/>
      <c r="AG615" s="53"/>
      <c r="AH615" s="53"/>
      <c r="AI615" s="53"/>
      <c r="AJ615" s="53"/>
      <c r="AK615" s="53"/>
      <c r="AL615" s="53"/>
      <c r="AM615" s="53"/>
      <c r="AN615" s="53"/>
      <c r="AO615" s="53"/>
      <c r="AP615" s="53"/>
      <c r="AQ615" s="53"/>
      <c r="AR615" s="53"/>
      <c r="AS615" s="53"/>
    </row>
    <row r="616" spans="17:45">
      <c r="Q616" s="53"/>
      <c r="R616" s="53"/>
      <c r="S616" s="53"/>
      <c r="T616" s="53"/>
      <c r="U616" s="53"/>
      <c r="V616" s="53"/>
      <c r="W616" s="53"/>
      <c r="X616" s="53"/>
      <c r="Y616" s="53"/>
      <c r="Z616" s="53"/>
      <c r="AA616" s="53"/>
      <c r="AB616" s="53"/>
      <c r="AC616" s="53"/>
      <c r="AD616" s="53"/>
      <c r="AE616" s="53"/>
      <c r="AF616" s="53"/>
      <c r="AG616" s="53"/>
      <c r="AH616" s="53"/>
      <c r="AI616" s="53"/>
      <c r="AJ616" s="53"/>
      <c r="AK616" s="53"/>
      <c r="AL616" s="53"/>
      <c r="AM616" s="53"/>
      <c r="AN616" s="53"/>
      <c r="AO616" s="53"/>
      <c r="AP616" s="53"/>
      <c r="AQ616" s="53"/>
      <c r="AR616" s="53"/>
      <c r="AS616" s="53"/>
    </row>
    <row r="617" spans="17:45">
      <c r="Q617" s="53"/>
      <c r="R617" s="53"/>
      <c r="S617" s="53"/>
      <c r="T617" s="53"/>
      <c r="U617" s="53"/>
      <c r="V617" s="53"/>
      <c r="W617" s="53"/>
      <c r="X617" s="53"/>
      <c r="Y617" s="53"/>
      <c r="Z617" s="53"/>
      <c r="AA617" s="53"/>
      <c r="AB617" s="53"/>
      <c r="AC617" s="53"/>
      <c r="AD617" s="53"/>
      <c r="AE617" s="53"/>
      <c r="AF617" s="53"/>
      <c r="AG617" s="53"/>
      <c r="AH617" s="53"/>
      <c r="AI617" s="53"/>
      <c r="AJ617" s="53"/>
      <c r="AK617" s="53"/>
      <c r="AL617" s="53"/>
      <c r="AM617" s="53"/>
      <c r="AN617" s="53"/>
      <c r="AO617" s="53"/>
      <c r="AP617" s="53"/>
      <c r="AQ617" s="53"/>
      <c r="AR617" s="53"/>
      <c r="AS617" s="53"/>
    </row>
    <row r="618" spans="17:45">
      <c r="Q618" s="53"/>
      <c r="R618" s="53"/>
      <c r="S618" s="53"/>
      <c r="T618" s="53"/>
      <c r="U618" s="53"/>
      <c r="V618" s="53"/>
      <c r="W618" s="53"/>
      <c r="X618" s="53"/>
      <c r="Y618" s="53"/>
      <c r="Z618" s="53"/>
      <c r="AA618" s="53"/>
      <c r="AB618" s="53"/>
      <c r="AC618" s="53"/>
      <c r="AD618" s="53"/>
      <c r="AE618" s="53"/>
      <c r="AF618" s="53"/>
      <c r="AG618" s="53"/>
      <c r="AH618" s="53"/>
      <c r="AI618" s="53"/>
      <c r="AJ618" s="53"/>
      <c r="AK618" s="53"/>
      <c r="AL618" s="53"/>
      <c r="AM618" s="53"/>
      <c r="AN618" s="53"/>
      <c r="AO618" s="53"/>
      <c r="AP618" s="53"/>
      <c r="AQ618" s="53"/>
      <c r="AR618" s="53"/>
      <c r="AS618" s="53"/>
    </row>
    <row r="619" spans="17:45">
      <c r="Q619" s="53"/>
      <c r="R619" s="53"/>
      <c r="S619" s="53"/>
      <c r="T619" s="53"/>
      <c r="U619" s="53"/>
      <c r="V619" s="53"/>
      <c r="W619" s="53"/>
      <c r="X619" s="53"/>
      <c r="Y619" s="53"/>
      <c r="Z619" s="53"/>
      <c r="AA619" s="53"/>
      <c r="AB619" s="53"/>
      <c r="AC619" s="53"/>
      <c r="AD619" s="53"/>
      <c r="AE619" s="53"/>
      <c r="AF619" s="53"/>
      <c r="AG619" s="53"/>
      <c r="AH619" s="53"/>
      <c r="AI619" s="53"/>
      <c r="AJ619" s="53"/>
      <c r="AK619" s="53"/>
      <c r="AL619" s="53"/>
      <c r="AM619" s="53"/>
      <c r="AN619" s="53"/>
      <c r="AO619" s="53"/>
      <c r="AP619" s="53"/>
      <c r="AQ619" s="53"/>
      <c r="AR619" s="53"/>
      <c r="AS619" s="53"/>
    </row>
    <row r="620" spans="17:45">
      <c r="Q620" s="53"/>
      <c r="R620" s="53"/>
      <c r="S620" s="53"/>
      <c r="T620" s="53"/>
      <c r="U620" s="53"/>
      <c r="V620" s="53"/>
      <c r="W620" s="53"/>
      <c r="X620" s="53"/>
      <c r="Y620" s="53"/>
      <c r="Z620" s="53"/>
      <c r="AA620" s="53"/>
      <c r="AB620" s="53"/>
      <c r="AC620" s="53"/>
      <c r="AD620" s="53"/>
      <c r="AE620" s="53"/>
      <c r="AF620" s="53"/>
      <c r="AG620" s="53"/>
      <c r="AH620" s="53"/>
      <c r="AI620" s="53"/>
      <c r="AJ620" s="53"/>
      <c r="AK620" s="53"/>
      <c r="AL620" s="53"/>
      <c r="AM620" s="53"/>
      <c r="AN620" s="53"/>
      <c r="AO620" s="53"/>
      <c r="AP620" s="53"/>
      <c r="AQ620" s="53"/>
      <c r="AR620" s="53"/>
      <c r="AS620" s="53"/>
    </row>
    <row r="621" spans="17:45">
      <c r="Q621" s="53"/>
      <c r="R621" s="53"/>
      <c r="S621" s="53"/>
      <c r="T621" s="53"/>
      <c r="U621" s="53"/>
      <c r="V621" s="53"/>
      <c r="W621" s="53"/>
      <c r="X621" s="53"/>
      <c r="Y621" s="53"/>
      <c r="Z621" s="53"/>
      <c r="AA621" s="53"/>
      <c r="AB621" s="53"/>
      <c r="AC621" s="53"/>
      <c r="AD621" s="53"/>
      <c r="AE621" s="53"/>
      <c r="AF621" s="53"/>
      <c r="AG621" s="53"/>
      <c r="AH621" s="53"/>
      <c r="AI621" s="53"/>
      <c r="AJ621" s="53"/>
      <c r="AK621" s="53"/>
      <c r="AL621" s="53"/>
      <c r="AM621" s="53"/>
      <c r="AN621" s="53"/>
      <c r="AO621" s="53"/>
      <c r="AP621" s="53"/>
      <c r="AQ621" s="53"/>
      <c r="AR621" s="53"/>
      <c r="AS621" s="53"/>
    </row>
    <row r="622" spans="17:45">
      <c r="Q622" s="53"/>
      <c r="R622" s="53"/>
      <c r="S622" s="53"/>
      <c r="T622" s="53"/>
      <c r="U622" s="53"/>
      <c r="V622" s="53"/>
      <c r="W622" s="53"/>
      <c r="X622" s="53"/>
      <c r="Y622" s="53"/>
      <c r="Z622" s="53"/>
      <c r="AA622" s="53"/>
      <c r="AB622" s="53"/>
      <c r="AC622" s="53"/>
      <c r="AD622" s="53"/>
      <c r="AE622" s="53"/>
      <c r="AF622" s="53"/>
      <c r="AG622" s="53"/>
      <c r="AH622" s="53"/>
      <c r="AI622" s="53"/>
      <c r="AJ622" s="53"/>
      <c r="AK622" s="53"/>
      <c r="AL622" s="53"/>
      <c r="AM622" s="53"/>
      <c r="AN622" s="53"/>
      <c r="AO622" s="53"/>
      <c r="AP622" s="53"/>
      <c r="AQ622" s="53"/>
      <c r="AR622" s="53"/>
      <c r="AS622" s="53"/>
    </row>
    <row r="623" spans="17:45">
      <c r="Q623" s="53"/>
      <c r="R623" s="53"/>
      <c r="S623" s="53"/>
      <c r="T623" s="53"/>
      <c r="U623" s="53"/>
      <c r="V623" s="53"/>
      <c r="W623" s="53"/>
      <c r="X623" s="53"/>
      <c r="Y623" s="53"/>
      <c r="Z623" s="53"/>
      <c r="AA623" s="53"/>
      <c r="AB623" s="53"/>
      <c r="AC623" s="53"/>
      <c r="AD623" s="53"/>
      <c r="AE623" s="53"/>
      <c r="AF623" s="53"/>
      <c r="AG623" s="53"/>
      <c r="AH623" s="53"/>
      <c r="AI623" s="53"/>
      <c r="AJ623" s="53"/>
      <c r="AK623" s="53"/>
      <c r="AL623" s="53"/>
      <c r="AM623" s="53"/>
      <c r="AN623" s="53"/>
      <c r="AO623" s="53"/>
      <c r="AP623" s="53"/>
      <c r="AQ623" s="53"/>
      <c r="AR623" s="53"/>
      <c r="AS623" s="53"/>
    </row>
    <row r="624" spans="17:45">
      <c r="Q624" s="53"/>
      <c r="R624" s="53"/>
      <c r="S624" s="53"/>
      <c r="T624" s="53"/>
      <c r="U624" s="53"/>
      <c r="V624" s="53"/>
      <c r="W624" s="53"/>
      <c r="X624" s="53"/>
      <c r="Y624" s="53"/>
      <c r="Z624" s="53"/>
      <c r="AA624" s="53"/>
      <c r="AB624" s="53"/>
      <c r="AC624" s="53"/>
      <c r="AD624" s="53"/>
      <c r="AE624" s="53"/>
      <c r="AF624" s="53"/>
      <c r="AG624" s="53"/>
      <c r="AH624" s="53"/>
      <c r="AI624" s="53"/>
      <c r="AJ624" s="53"/>
      <c r="AK624" s="53"/>
      <c r="AL624" s="53"/>
      <c r="AM624" s="53"/>
      <c r="AN624" s="53"/>
      <c r="AO624" s="53"/>
      <c r="AP624" s="53"/>
      <c r="AQ624" s="53"/>
      <c r="AR624" s="53"/>
      <c r="AS624" s="53"/>
    </row>
    <row r="625" spans="17:45">
      <c r="Q625" s="53"/>
      <c r="R625" s="53"/>
      <c r="S625" s="53"/>
      <c r="T625" s="53"/>
      <c r="U625" s="53"/>
      <c r="V625" s="53"/>
      <c r="W625" s="53"/>
      <c r="X625" s="53"/>
      <c r="Y625" s="53"/>
      <c r="Z625" s="53"/>
      <c r="AA625" s="53"/>
      <c r="AB625" s="53"/>
      <c r="AC625" s="53"/>
      <c r="AD625" s="53"/>
      <c r="AE625" s="53"/>
      <c r="AF625" s="53"/>
      <c r="AG625" s="53"/>
      <c r="AH625" s="53"/>
      <c r="AI625" s="53"/>
      <c r="AJ625" s="53"/>
      <c r="AK625" s="53"/>
      <c r="AL625" s="53"/>
      <c r="AM625" s="53"/>
      <c r="AN625" s="53"/>
      <c r="AO625" s="53"/>
      <c r="AP625" s="53"/>
      <c r="AQ625" s="53"/>
      <c r="AR625" s="53"/>
      <c r="AS625" s="53"/>
    </row>
    <row r="626" spans="17:45">
      <c r="Q626" s="53"/>
      <c r="R626" s="53"/>
      <c r="S626" s="53"/>
      <c r="T626" s="53"/>
      <c r="U626" s="53"/>
      <c r="V626" s="53"/>
      <c r="W626" s="53"/>
      <c r="X626" s="53"/>
      <c r="Y626" s="53"/>
      <c r="Z626" s="53"/>
      <c r="AA626" s="53"/>
      <c r="AB626" s="53"/>
      <c r="AC626" s="53"/>
      <c r="AD626" s="53"/>
      <c r="AE626" s="53"/>
      <c r="AF626" s="53"/>
      <c r="AG626" s="53"/>
      <c r="AH626" s="53"/>
      <c r="AI626" s="53"/>
      <c r="AJ626" s="53"/>
      <c r="AK626" s="53"/>
      <c r="AL626" s="53"/>
      <c r="AM626" s="53"/>
      <c r="AN626" s="53"/>
      <c r="AO626" s="53"/>
      <c r="AP626" s="53"/>
      <c r="AQ626" s="53"/>
      <c r="AR626" s="53"/>
      <c r="AS626" s="53"/>
    </row>
    <row r="627" spans="17:45">
      <c r="Q627" s="53"/>
      <c r="R627" s="53"/>
      <c r="S627" s="53"/>
      <c r="T627" s="53"/>
      <c r="U627" s="53"/>
      <c r="V627" s="53"/>
      <c r="W627" s="53"/>
      <c r="X627" s="53"/>
      <c r="Y627" s="53"/>
      <c r="Z627" s="53"/>
      <c r="AA627" s="53"/>
      <c r="AB627" s="53"/>
      <c r="AC627" s="53"/>
      <c r="AD627" s="53"/>
      <c r="AE627" s="53"/>
      <c r="AF627" s="53"/>
      <c r="AG627" s="53"/>
      <c r="AH627" s="53"/>
      <c r="AI627" s="53"/>
      <c r="AJ627" s="53"/>
      <c r="AK627" s="53"/>
      <c r="AL627" s="53"/>
      <c r="AM627" s="53"/>
      <c r="AN627" s="53"/>
      <c r="AO627" s="53"/>
      <c r="AP627" s="53"/>
      <c r="AQ627" s="53"/>
      <c r="AR627" s="53"/>
      <c r="AS627" s="53"/>
    </row>
    <row r="628" spans="17:45">
      <c r="Q628" s="53"/>
      <c r="R628" s="53"/>
      <c r="S628" s="53"/>
      <c r="T628" s="53"/>
      <c r="U628" s="53"/>
      <c r="V628" s="53"/>
      <c r="W628" s="53"/>
      <c r="X628" s="53"/>
      <c r="Y628" s="53"/>
      <c r="Z628" s="53"/>
      <c r="AA628" s="53"/>
      <c r="AB628" s="53"/>
      <c r="AC628" s="53"/>
      <c r="AD628" s="53"/>
      <c r="AE628" s="53"/>
      <c r="AF628" s="53"/>
      <c r="AG628" s="53"/>
      <c r="AH628" s="53"/>
      <c r="AI628" s="53"/>
      <c r="AJ628" s="53"/>
      <c r="AK628" s="53"/>
      <c r="AL628" s="53"/>
      <c r="AM628" s="53"/>
      <c r="AN628" s="53"/>
      <c r="AO628" s="53"/>
      <c r="AP628" s="53"/>
      <c r="AQ628" s="53"/>
      <c r="AR628" s="53"/>
      <c r="AS628" s="53"/>
    </row>
    <row r="629" spans="17:45">
      <c r="Q629" s="53"/>
      <c r="R629" s="53"/>
      <c r="S629" s="53"/>
      <c r="T629" s="53"/>
      <c r="U629" s="53"/>
      <c r="V629" s="53"/>
      <c r="W629" s="53"/>
      <c r="X629" s="53"/>
      <c r="Y629" s="53"/>
      <c r="Z629" s="53"/>
      <c r="AA629" s="53"/>
      <c r="AB629" s="53"/>
      <c r="AC629" s="53"/>
      <c r="AD629" s="53"/>
      <c r="AE629" s="53"/>
      <c r="AF629" s="53"/>
      <c r="AG629" s="53"/>
      <c r="AH629" s="53"/>
      <c r="AI629" s="53"/>
      <c r="AJ629" s="53"/>
      <c r="AK629" s="53"/>
      <c r="AL629" s="53"/>
      <c r="AM629" s="53"/>
      <c r="AN629" s="53"/>
      <c r="AO629" s="53"/>
      <c r="AP629" s="53"/>
      <c r="AQ629" s="53"/>
      <c r="AR629" s="53"/>
      <c r="AS629" s="53"/>
    </row>
    <row r="630" spans="17:45">
      <c r="Q630" s="53"/>
      <c r="R630" s="53"/>
      <c r="S630" s="53"/>
      <c r="T630" s="53"/>
      <c r="U630" s="53"/>
      <c r="V630" s="53"/>
      <c r="W630" s="53"/>
      <c r="X630" s="53"/>
      <c r="Y630" s="53"/>
      <c r="Z630" s="53"/>
      <c r="AA630" s="53"/>
      <c r="AB630" s="53"/>
      <c r="AC630" s="53"/>
      <c r="AD630" s="53"/>
      <c r="AE630" s="53"/>
      <c r="AF630" s="53"/>
      <c r="AG630" s="53"/>
      <c r="AH630" s="53"/>
      <c r="AI630" s="53"/>
      <c r="AJ630" s="53"/>
      <c r="AK630" s="53"/>
      <c r="AL630" s="53"/>
      <c r="AM630" s="53"/>
      <c r="AN630" s="53"/>
      <c r="AO630" s="53"/>
      <c r="AP630" s="53"/>
      <c r="AQ630" s="53"/>
      <c r="AR630" s="53"/>
      <c r="AS630" s="53"/>
    </row>
  </sheetData>
  <mergeCells count="3">
    <mergeCell ref="B5:E5"/>
    <mergeCell ref="B140:C140"/>
    <mergeCell ref="B4:C4"/>
  </mergeCells>
  <phoneticPr fontId="142" type="noConversion"/>
  <hyperlinks>
    <hyperlink ref="O1" location="TOP" display="Back to Table of Contents" xr:uid="{00000000-0004-0000-0100-000001000000}"/>
    <hyperlink ref="B140" location="OVERTOP" display="Back to Top" xr:uid="{00000000-0004-0000-0100-000007000000}"/>
  </hyperlinks>
  <pageMargins left="0.7" right="0.7" top="0.75" bottom="0.75" header="0.3" footer="0.3"/>
  <pageSetup orientation="portrait" horizontalDpi="4294967293" verticalDpi="4294967293"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outlinePr summaryBelow="0" summaryRight="0"/>
  </sheetPr>
  <dimension ref="B1:Q1846"/>
  <sheetViews>
    <sheetView tabSelected="1" zoomScale="70" zoomScaleNormal="70" workbookViewId="0">
      <pane ySplit="4" topLeftCell="A695" activePane="bottomLeft" state="frozen"/>
      <selection pane="bottomLeft"/>
    </sheetView>
  </sheetViews>
  <sheetFormatPr defaultColWidth="9.125" defaultRowHeight="14.25" outlineLevelCol="1"/>
  <cols>
    <col min="1" max="1" width="4" style="4" customWidth="1"/>
    <col min="2" max="2" width="26.125" style="24" bestFit="1" customWidth="1"/>
    <col min="3" max="3" width="25.375" style="119" customWidth="1"/>
    <col min="4" max="4" width="10.75" style="115" customWidth="1"/>
    <col min="5" max="5" width="80.75" style="1" customWidth="1" collapsed="1"/>
    <col min="6" max="6" width="64.125" style="4" hidden="1" customWidth="1" outlineLevel="1"/>
    <col min="7" max="7" width="162.125" style="4" customWidth="1"/>
    <col min="8" max="8" width="53" style="4" customWidth="1"/>
    <col min="9" max="9" width="39.625" style="4" customWidth="1"/>
    <col min="10" max="10" width="63.875" style="4" bestFit="1" customWidth="1"/>
    <col min="11" max="11" width="69.75" style="4" bestFit="1" customWidth="1"/>
    <col min="12" max="12" width="57.125" style="4" bestFit="1" customWidth="1"/>
    <col min="13" max="13" width="48" style="4" bestFit="1" customWidth="1"/>
    <col min="14" max="14" width="36.625" style="4" bestFit="1" customWidth="1"/>
    <col min="15" max="15" width="42.75" style="4" bestFit="1" customWidth="1"/>
    <col min="16" max="16" width="35.125" style="4" bestFit="1" customWidth="1"/>
    <col min="17" max="17" width="88.125" style="4" bestFit="1" customWidth="1"/>
    <col min="18" max="16384" width="9.125" style="4"/>
  </cols>
  <sheetData>
    <row r="1" spans="2:17" ht="23.25" customHeight="1">
      <c r="B1" s="2"/>
      <c r="C1" s="116"/>
      <c r="D1" s="112"/>
    </row>
    <row r="2" spans="2:17" ht="23.25" customHeight="1">
      <c r="B2" s="2"/>
      <c r="C2" s="116"/>
      <c r="D2" s="112"/>
      <c r="G2" s="67"/>
      <c r="H2" s="67" t="s">
        <v>3643</v>
      </c>
    </row>
    <row r="3" spans="2:17" ht="23.25" customHeight="1">
      <c r="B3" s="2"/>
      <c r="C3" s="116"/>
      <c r="D3" s="112"/>
      <c r="E3" s="66"/>
      <c r="F3" s="73"/>
      <c r="G3" s="62" t="str">
        <f>HYPERLINK("bbg://screens/ICS BICS","Click HERE to see the BICS hierarchy on terminal")</f>
        <v>Click HERE to see the BICS hierarchy on terminal</v>
      </c>
    </row>
    <row r="4" spans="2:17" s="5" customFormat="1" ht="20.25">
      <c r="B4" s="29" t="s">
        <v>1639</v>
      </c>
      <c r="C4" s="117" t="s">
        <v>2722</v>
      </c>
      <c r="D4" s="29" t="s">
        <v>0</v>
      </c>
      <c r="E4" s="29" t="s">
        <v>1642</v>
      </c>
      <c r="F4" s="29" t="s">
        <v>2458</v>
      </c>
      <c r="G4" s="111" t="s">
        <v>2729</v>
      </c>
      <c r="H4" s="111" t="s">
        <v>3734</v>
      </c>
      <c r="I4" s="131" t="s">
        <v>10599</v>
      </c>
      <c r="J4" s="131" t="s">
        <v>10600</v>
      </c>
      <c r="K4" s="131" t="s">
        <v>10601</v>
      </c>
      <c r="L4" s="131" t="s">
        <v>10602</v>
      </c>
      <c r="M4" s="131" t="s">
        <v>10603</v>
      </c>
      <c r="N4" s="131" t="s">
        <v>10604</v>
      </c>
      <c r="O4" s="131" t="s">
        <v>10605</v>
      </c>
      <c r="P4" s="131" t="s">
        <v>10606</v>
      </c>
      <c r="Q4" s="132" t="s">
        <v>10607</v>
      </c>
    </row>
    <row r="5" spans="2:17" ht="54.95" customHeight="1">
      <c r="B5" s="120" t="s">
        <v>22419</v>
      </c>
      <c r="C5" s="118">
        <v>10</v>
      </c>
      <c r="D5" s="113">
        <v>1</v>
      </c>
      <c r="E5" s="118" t="s">
        <v>1</v>
      </c>
      <c r="F5" s="76" t="s">
        <v>1</v>
      </c>
      <c r="G5" s="128" t="s">
        <v>22558</v>
      </c>
      <c r="H5" s="129" t="s">
        <v>3735</v>
      </c>
      <c r="I5" s="129" t="s">
        <v>1</v>
      </c>
      <c r="J5" s="129" t="s">
        <v>7183</v>
      </c>
      <c r="K5" s="129" t="s">
        <v>8881</v>
      </c>
      <c r="L5" s="129" t="s">
        <v>10608</v>
      </c>
      <c r="M5" s="129" t="s">
        <v>12278</v>
      </c>
      <c r="N5" s="129" t="s">
        <v>13978</v>
      </c>
      <c r="O5" s="129" t="s">
        <v>15660</v>
      </c>
      <c r="P5" s="129" t="s">
        <v>17395</v>
      </c>
      <c r="Q5" s="129" t="s">
        <v>19058</v>
      </c>
    </row>
    <row r="6" spans="2:17" ht="54.95" customHeight="1">
      <c r="B6" s="120" t="s">
        <v>22419</v>
      </c>
      <c r="C6" s="12">
        <v>1010</v>
      </c>
      <c r="D6" s="114">
        <v>2</v>
      </c>
      <c r="E6" s="211" t="s">
        <v>7</v>
      </c>
      <c r="F6" s="48" t="s">
        <v>7</v>
      </c>
      <c r="G6" s="128" t="s">
        <v>22559</v>
      </c>
      <c r="H6" s="130" t="s">
        <v>3736</v>
      </c>
      <c r="I6" s="130" t="s">
        <v>5467</v>
      </c>
      <c r="J6" s="130" t="s">
        <v>7184</v>
      </c>
      <c r="K6" s="130" t="s">
        <v>8882</v>
      </c>
      <c r="L6" s="130" t="s">
        <v>10609</v>
      </c>
      <c r="M6" s="130" t="s">
        <v>7</v>
      </c>
      <c r="N6" s="130" t="s">
        <v>13979</v>
      </c>
      <c r="O6" s="130" t="s">
        <v>15661</v>
      </c>
      <c r="P6" s="130" t="s">
        <v>17396</v>
      </c>
      <c r="Q6" s="130" t="s">
        <v>19059</v>
      </c>
    </row>
    <row r="7" spans="2:17" ht="54.95" customHeight="1">
      <c r="B7" s="120"/>
      <c r="C7" s="12">
        <v>101010</v>
      </c>
      <c r="D7" s="114">
        <v>3</v>
      </c>
      <c r="E7" s="122" t="s">
        <v>321</v>
      </c>
      <c r="F7" s="48" t="s">
        <v>321</v>
      </c>
      <c r="G7" s="128" t="s">
        <v>22560</v>
      </c>
      <c r="H7" s="130" t="s">
        <v>3737</v>
      </c>
      <c r="I7" s="130" t="s">
        <v>5468</v>
      </c>
      <c r="J7" s="130" t="s">
        <v>7185</v>
      </c>
      <c r="K7" s="130" t="s">
        <v>8883</v>
      </c>
      <c r="L7" s="130" t="s">
        <v>10610</v>
      </c>
      <c r="M7" s="130" t="s">
        <v>12279</v>
      </c>
      <c r="N7" s="130" t="s">
        <v>13980</v>
      </c>
      <c r="O7" s="130" t="s">
        <v>15662</v>
      </c>
      <c r="P7" s="130" t="s">
        <v>17397</v>
      </c>
      <c r="Q7" s="130" t="s">
        <v>19060</v>
      </c>
    </row>
    <row r="8" spans="2:17" ht="54.95" customHeight="1">
      <c r="B8" s="120"/>
      <c r="C8" s="12">
        <v>10101010</v>
      </c>
      <c r="D8" s="114">
        <v>4</v>
      </c>
      <c r="E8" s="123" t="s">
        <v>321</v>
      </c>
      <c r="F8" s="48" t="s">
        <v>321</v>
      </c>
      <c r="G8" s="128" t="s">
        <v>22561</v>
      </c>
      <c r="H8" s="130" t="s">
        <v>3737</v>
      </c>
      <c r="I8" s="130" t="s">
        <v>5468</v>
      </c>
      <c r="J8" s="130" t="s">
        <v>7185</v>
      </c>
      <c r="K8" s="130" t="s">
        <v>8883</v>
      </c>
      <c r="L8" s="130" t="s">
        <v>10610</v>
      </c>
      <c r="M8" s="130" t="s">
        <v>12279</v>
      </c>
      <c r="N8" s="130" t="s">
        <v>13980</v>
      </c>
      <c r="O8" s="130" t="s">
        <v>15662</v>
      </c>
      <c r="P8" s="130" t="s">
        <v>17398</v>
      </c>
      <c r="Q8" s="130" t="s">
        <v>19060</v>
      </c>
    </row>
    <row r="9" spans="2:17" ht="54.95" customHeight="1">
      <c r="B9" s="120" t="s">
        <v>22419</v>
      </c>
      <c r="C9" s="12">
        <v>1010101010</v>
      </c>
      <c r="D9" s="114">
        <v>5</v>
      </c>
      <c r="E9" s="124" t="s">
        <v>322</v>
      </c>
      <c r="F9" s="48" t="s">
        <v>1646</v>
      </c>
      <c r="G9" s="128" t="s">
        <v>2730</v>
      </c>
      <c r="H9" s="130" t="s">
        <v>3738</v>
      </c>
      <c r="I9" s="130" t="s">
        <v>5469</v>
      </c>
      <c r="J9" s="130" t="s">
        <v>7186</v>
      </c>
      <c r="K9" s="130" t="s">
        <v>8884</v>
      </c>
      <c r="L9" s="130" t="s">
        <v>10611</v>
      </c>
      <c r="M9" s="130" t="s">
        <v>12280</v>
      </c>
      <c r="N9" s="130" t="s">
        <v>13981</v>
      </c>
      <c r="O9" s="130" t="s">
        <v>15663</v>
      </c>
      <c r="P9" s="130" t="s">
        <v>17399</v>
      </c>
      <c r="Q9" s="130" t="s">
        <v>19061</v>
      </c>
    </row>
    <row r="10" spans="2:17" ht="54.95" customHeight="1">
      <c r="B10" s="120" t="s">
        <v>22419</v>
      </c>
      <c r="C10" s="12">
        <v>101010101010</v>
      </c>
      <c r="D10" s="114">
        <v>6</v>
      </c>
      <c r="E10" s="125" t="s">
        <v>2</v>
      </c>
      <c r="F10" s="48" t="s">
        <v>2</v>
      </c>
      <c r="G10" s="128" t="s">
        <v>2731</v>
      </c>
      <c r="H10" s="130" t="s">
        <v>3739</v>
      </c>
      <c r="I10" s="130" t="s">
        <v>5470</v>
      </c>
      <c r="J10" s="130" t="s">
        <v>7187</v>
      </c>
      <c r="K10" s="130" t="s">
        <v>8885</v>
      </c>
      <c r="L10" s="130" t="s">
        <v>10612</v>
      </c>
      <c r="M10" s="130" t="s">
        <v>12281</v>
      </c>
      <c r="N10" s="130" t="s">
        <v>13982</v>
      </c>
      <c r="O10" s="130" t="s">
        <v>15664</v>
      </c>
      <c r="P10" s="130" t="s">
        <v>17400</v>
      </c>
      <c r="Q10" s="130" t="s">
        <v>19062</v>
      </c>
    </row>
    <row r="11" spans="2:17" ht="54.95" customHeight="1">
      <c r="B11" s="120" t="s">
        <v>22419</v>
      </c>
      <c r="C11" s="12">
        <v>101010101011</v>
      </c>
      <c r="D11" s="114">
        <v>6</v>
      </c>
      <c r="E11" s="125" t="s">
        <v>15</v>
      </c>
      <c r="F11" s="48" t="s">
        <v>15</v>
      </c>
      <c r="G11" s="128" t="s">
        <v>2732</v>
      </c>
      <c r="H11" s="130" t="s">
        <v>3740</v>
      </c>
      <c r="I11" s="130" t="s">
        <v>15</v>
      </c>
      <c r="J11" s="130" t="s">
        <v>15</v>
      </c>
      <c r="K11" s="130" t="s">
        <v>15</v>
      </c>
      <c r="L11" s="130" t="s">
        <v>10613</v>
      </c>
      <c r="M11" s="130" t="s">
        <v>15</v>
      </c>
      <c r="N11" s="130" t="s">
        <v>13983</v>
      </c>
      <c r="O11" s="130" t="s">
        <v>15665</v>
      </c>
      <c r="P11" s="130" t="s">
        <v>17401</v>
      </c>
      <c r="Q11" s="130" t="s">
        <v>19063</v>
      </c>
    </row>
    <row r="12" spans="2:17" ht="54.95" customHeight="1">
      <c r="B12" s="120" t="s">
        <v>22419</v>
      </c>
      <c r="C12" s="12">
        <v>101010101012</v>
      </c>
      <c r="D12" s="114">
        <v>6</v>
      </c>
      <c r="E12" s="125" t="s">
        <v>3</v>
      </c>
      <c r="F12" s="48" t="s">
        <v>3</v>
      </c>
      <c r="G12" s="128" t="s">
        <v>2733</v>
      </c>
      <c r="H12" s="130" t="s">
        <v>3741</v>
      </c>
      <c r="I12" s="130" t="s">
        <v>5471</v>
      </c>
      <c r="J12" s="130" t="s">
        <v>7188</v>
      </c>
      <c r="K12" s="130" t="s">
        <v>8886</v>
      </c>
      <c r="L12" s="130" t="s">
        <v>10614</v>
      </c>
      <c r="M12" s="130" t="s">
        <v>12282</v>
      </c>
      <c r="N12" s="130" t="s">
        <v>13984</v>
      </c>
      <c r="O12" s="130" t="s">
        <v>15666</v>
      </c>
      <c r="P12" s="130" t="s">
        <v>17402</v>
      </c>
      <c r="Q12" s="130" t="s">
        <v>19064</v>
      </c>
    </row>
    <row r="13" spans="2:17" ht="54.95" customHeight="1">
      <c r="B13" s="120" t="s">
        <v>22419</v>
      </c>
      <c r="C13" s="12">
        <v>10101010101210</v>
      </c>
      <c r="D13" s="114">
        <v>7</v>
      </c>
      <c r="E13" s="126" t="s">
        <v>323</v>
      </c>
      <c r="F13" s="48" t="s">
        <v>323</v>
      </c>
      <c r="G13" s="128" t="s">
        <v>2734</v>
      </c>
      <c r="H13" s="130" t="s">
        <v>3742</v>
      </c>
      <c r="I13" s="130" t="s">
        <v>5472</v>
      </c>
      <c r="J13" s="130" t="s">
        <v>7189</v>
      </c>
      <c r="K13" s="130" t="s">
        <v>8887</v>
      </c>
      <c r="L13" s="130" t="s">
        <v>10615</v>
      </c>
      <c r="M13" s="130" t="s">
        <v>12283</v>
      </c>
      <c r="N13" s="130" t="s">
        <v>13985</v>
      </c>
      <c r="O13" s="130" t="s">
        <v>15667</v>
      </c>
      <c r="P13" s="130" t="s">
        <v>17403</v>
      </c>
      <c r="Q13" s="130" t="s">
        <v>19065</v>
      </c>
    </row>
    <row r="14" spans="2:17" ht="54.95" customHeight="1">
      <c r="B14" s="120"/>
      <c r="C14" s="12">
        <v>10101010101211</v>
      </c>
      <c r="D14" s="114">
        <v>7</v>
      </c>
      <c r="E14" s="126" t="s">
        <v>1645</v>
      </c>
      <c r="F14" s="48" t="s">
        <v>1645</v>
      </c>
      <c r="G14" s="128" t="s">
        <v>2735</v>
      </c>
      <c r="H14" s="130" t="s">
        <v>3743</v>
      </c>
      <c r="I14" s="130" t="s">
        <v>5473</v>
      </c>
      <c r="J14" s="130" t="s">
        <v>7190</v>
      </c>
      <c r="K14" s="130" t="s">
        <v>8888</v>
      </c>
      <c r="L14" s="130" t="s">
        <v>10616</v>
      </c>
      <c r="M14" s="130" t="s">
        <v>12284</v>
      </c>
      <c r="N14" s="130" t="s">
        <v>13986</v>
      </c>
      <c r="O14" s="130" t="s">
        <v>15668</v>
      </c>
      <c r="P14" s="130" t="s">
        <v>17404</v>
      </c>
      <c r="Q14" s="130" t="s">
        <v>19066</v>
      </c>
    </row>
    <row r="15" spans="2:17" ht="54.95" customHeight="1">
      <c r="B15" s="120"/>
      <c r="C15" s="12">
        <v>101010101013</v>
      </c>
      <c r="D15" s="114">
        <v>6</v>
      </c>
      <c r="E15" s="125" t="s">
        <v>5</v>
      </c>
      <c r="F15" s="48" t="s">
        <v>5</v>
      </c>
      <c r="G15" s="128" t="s">
        <v>2736</v>
      </c>
      <c r="H15" s="130" t="s">
        <v>3744</v>
      </c>
      <c r="I15" s="130" t="s">
        <v>5474</v>
      </c>
      <c r="J15" s="130" t="s">
        <v>7191</v>
      </c>
      <c r="K15" s="130" t="s">
        <v>8889</v>
      </c>
      <c r="L15" s="130" t="s">
        <v>10617</v>
      </c>
      <c r="M15" s="130" t="s">
        <v>12285</v>
      </c>
      <c r="N15" s="130" t="s">
        <v>13987</v>
      </c>
      <c r="O15" s="130" t="s">
        <v>15669</v>
      </c>
      <c r="P15" s="130" t="s">
        <v>17405</v>
      </c>
      <c r="Q15" s="130" t="s">
        <v>19067</v>
      </c>
    </row>
    <row r="16" spans="2:17" ht="54.95" customHeight="1">
      <c r="B16" s="120"/>
      <c r="C16" s="12">
        <v>101010101014</v>
      </c>
      <c r="D16" s="114">
        <v>6</v>
      </c>
      <c r="E16" s="125" t="s">
        <v>324</v>
      </c>
      <c r="F16" s="48" t="s">
        <v>324</v>
      </c>
      <c r="G16" s="128" t="s">
        <v>2737</v>
      </c>
      <c r="H16" s="130" t="s">
        <v>3745</v>
      </c>
      <c r="I16" s="130" t="s">
        <v>5475</v>
      </c>
      <c r="J16" s="130" t="s">
        <v>7192</v>
      </c>
      <c r="K16" s="130" t="s">
        <v>8890</v>
      </c>
      <c r="L16" s="130" t="s">
        <v>10618</v>
      </c>
      <c r="M16" s="130" t="s">
        <v>12286</v>
      </c>
      <c r="N16" s="130" t="s">
        <v>13988</v>
      </c>
      <c r="O16" s="130" t="s">
        <v>15670</v>
      </c>
      <c r="P16" s="130" t="s">
        <v>17406</v>
      </c>
      <c r="Q16" s="130" t="s">
        <v>19068</v>
      </c>
    </row>
    <row r="17" spans="2:17" ht="54.95" customHeight="1">
      <c r="B17" s="120"/>
      <c r="C17" s="12">
        <v>1010101011</v>
      </c>
      <c r="D17" s="114">
        <v>5</v>
      </c>
      <c r="E17" s="124" t="s">
        <v>6</v>
      </c>
      <c r="F17" s="48" t="s">
        <v>6</v>
      </c>
      <c r="G17" s="128" t="s">
        <v>2738</v>
      </c>
      <c r="H17" s="130" t="s">
        <v>21581</v>
      </c>
      <c r="I17" s="130" t="s">
        <v>5476</v>
      </c>
      <c r="J17" s="130" t="s">
        <v>7193</v>
      </c>
      <c r="K17" s="130" t="s">
        <v>8891</v>
      </c>
      <c r="L17" s="130" t="s">
        <v>10619</v>
      </c>
      <c r="M17" s="130" t="s">
        <v>12287</v>
      </c>
      <c r="N17" s="130" t="s">
        <v>13989</v>
      </c>
      <c r="O17" s="130" t="s">
        <v>15671</v>
      </c>
      <c r="P17" s="130" t="s">
        <v>17407</v>
      </c>
      <c r="Q17" s="130" t="s">
        <v>19069</v>
      </c>
    </row>
    <row r="18" spans="2:17" ht="54.95" customHeight="1">
      <c r="B18" s="120"/>
      <c r="C18" s="12">
        <v>101010101110</v>
      </c>
      <c r="D18" s="114">
        <v>6</v>
      </c>
      <c r="E18" s="125" t="s">
        <v>325</v>
      </c>
      <c r="F18" s="48" t="s">
        <v>1647</v>
      </c>
      <c r="G18" s="128" t="s">
        <v>2739</v>
      </c>
      <c r="H18" s="130" t="s">
        <v>3747</v>
      </c>
      <c r="I18" s="130" t="s">
        <v>5477</v>
      </c>
      <c r="J18" s="130" t="s">
        <v>7194</v>
      </c>
      <c r="K18" s="130" t="s">
        <v>8892</v>
      </c>
      <c r="L18" s="130" t="s">
        <v>10620</v>
      </c>
      <c r="M18" s="130" t="s">
        <v>12288</v>
      </c>
      <c r="N18" s="130" t="s">
        <v>13990</v>
      </c>
      <c r="O18" s="130" t="s">
        <v>15672</v>
      </c>
      <c r="P18" s="130" t="s">
        <v>17408</v>
      </c>
      <c r="Q18" s="130" t="s">
        <v>19070</v>
      </c>
    </row>
    <row r="19" spans="2:17" ht="54.95" customHeight="1">
      <c r="B19" s="120"/>
      <c r="C19" s="12">
        <v>101010101111</v>
      </c>
      <c r="D19" s="114">
        <v>6</v>
      </c>
      <c r="E19" s="125" t="s">
        <v>326</v>
      </c>
      <c r="F19" s="48" t="s">
        <v>326</v>
      </c>
      <c r="G19" s="128" t="s">
        <v>22562</v>
      </c>
      <c r="H19" s="130" t="s">
        <v>3748</v>
      </c>
      <c r="I19" s="130" t="s">
        <v>5478</v>
      </c>
      <c r="J19" s="130" t="s">
        <v>7195</v>
      </c>
      <c r="K19" s="130" t="s">
        <v>8893</v>
      </c>
      <c r="L19" s="130" t="s">
        <v>10621</v>
      </c>
      <c r="M19" s="130" t="s">
        <v>12289</v>
      </c>
      <c r="N19" s="130" t="s">
        <v>13991</v>
      </c>
      <c r="O19" s="130" t="s">
        <v>15673</v>
      </c>
      <c r="P19" s="130" t="s">
        <v>17409</v>
      </c>
      <c r="Q19" s="130" t="s">
        <v>19071</v>
      </c>
    </row>
    <row r="20" spans="2:17" ht="54.95" customHeight="1">
      <c r="B20" s="120"/>
      <c r="C20" s="12">
        <v>101011</v>
      </c>
      <c r="D20" s="114">
        <v>3</v>
      </c>
      <c r="E20" s="122" t="s">
        <v>327</v>
      </c>
      <c r="F20" s="48" t="s">
        <v>327</v>
      </c>
      <c r="G20" s="128" t="s">
        <v>2740</v>
      </c>
      <c r="H20" s="130" t="s">
        <v>3749</v>
      </c>
      <c r="I20" s="130" t="s">
        <v>5479</v>
      </c>
      <c r="J20" s="130" t="s">
        <v>7196</v>
      </c>
      <c r="K20" s="130" t="s">
        <v>8894</v>
      </c>
      <c r="L20" s="130" t="s">
        <v>10622</v>
      </c>
      <c r="M20" s="130" t="s">
        <v>12290</v>
      </c>
      <c r="N20" s="130" t="s">
        <v>13992</v>
      </c>
      <c r="O20" s="130" t="s">
        <v>15674</v>
      </c>
      <c r="P20" s="130" t="s">
        <v>17410</v>
      </c>
      <c r="Q20" s="130" t="s">
        <v>19072</v>
      </c>
    </row>
    <row r="21" spans="2:17" ht="54.95" customHeight="1">
      <c r="B21" s="120"/>
      <c r="C21" s="12">
        <v>10101110</v>
      </c>
      <c r="D21" s="114">
        <v>4</v>
      </c>
      <c r="E21" s="123" t="s">
        <v>327</v>
      </c>
      <c r="F21" s="48" t="s">
        <v>327</v>
      </c>
      <c r="G21" s="128" t="s">
        <v>2741</v>
      </c>
      <c r="H21" s="130" t="s">
        <v>3749</v>
      </c>
      <c r="I21" s="130" t="s">
        <v>5480</v>
      </c>
      <c r="J21" s="130" t="s">
        <v>7196</v>
      </c>
      <c r="K21" s="130" t="s">
        <v>8894</v>
      </c>
      <c r="L21" s="130" t="s">
        <v>10622</v>
      </c>
      <c r="M21" s="130" t="s">
        <v>12290</v>
      </c>
      <c r="N21" s="130" t="s">
        <v>13992</v>
      </c>
      <c r="O21" s="130" t="s">
        <v>15674</v>
      </c>
      <c r="P21" s="130" t="s">
        <v>17410</v>
      </c>
      <c r="Q21" s="130" t="s">
        <v>19072</v>
      </c>
    </row>
    <row r="22" spans="2:17" ht="54.95" customHeight="1">
      <c r="B22" s="120"/>
      <c r="C22" s="12">
        <v>1010111010</v>
      </c>
      <c r="D22" s="114">
        <v>5</v>
      </c>
      <c r="E22" s="124" t="s">
        <v>2626</v>
      </c>
      <c r="F22" s="48" t="s">
        <v>1648</v>
      </c>
      <c r="G22" s="128" t="s">
        <v>2742</v>
      </c>
      <c r="H22" s="130" t="s">
        <v>3750</v>
      </c>
      <c r="I22" s="130" t="s">
        <v>5481</v>
      </c>
      <c r="J22" s="130" t="s">
        <v>7197</v>
      </c>
      <c r="K22" s="130" t="s">
        <v>8895</v>
      </c>
      <c r="L22" s="130" t="s">
        <v>10623</v>
      </c>
      <c r="M22" s="130" t="s">
        <v>12291</v>
      </c>
      <c r="N22" s="130" t="s">
        <v>13993</v>
      </c>
      <c r="O22" s="130" t="s">
        <v>15675</v>
      </c>
      <c r="P22" s="130" t="s">
        <v>17411</v>
      </c>
      <c r="Q22" s="130" t="s">
        <v>19073</v>
      </c>
    </row>
    <row r="23" spans="2:17" ht="54.95" customHeight="1">
      <c r="B23" s="120"/>
      <c r="C23" s="12">
        <v>1010111011</v>
      </c>
      <c r="D23" s="114">
        <v>5</v>
      </c>
      <c r="E23" s="124" t="s">
        <v>2627</v>
      </c>
      <c r="F23" s="48" t="s">
        <v>1649</v>
      </c>
      <c r="G23" s="128" t="s">
        <v>2743</v>
      </c>
      <c r="H23" s="130" t="s">
        <v>3751</v>
      </c>
      <c r="I23" s="130" t="s">
        <v>5482</v>
      </c>
      <c r="J23" s="130" t="s">
        <v>7198</v>
      </c>
      <c r="K23" s="130" t="s">
        <v>8896</v>
      </c>
      <c r="L23" s="130" t="s">
        <v>10624</v>
      </c>
      <c r="M23" s="130" t="s">
        <v>12292</v>
      </c>
      <c r="N23" s="130" t="s">
        <v>13994</v>
      </c>
      <c r="O23" s="130" t="s">
        <v>15676</v>
      </c>
      <c r="P23" s="130" t="s">
        <v>17412</v>
      </c>
      <c r="Q23" s="130" t="s">
        <v>19074</v>
      </c>
    </row>
    <row r="24" spans="2:17" ht="54.95" customHeight="1">
      <c r="B24" s="120"/>
      <c r="C24" s="12">
        <v>1010111012</v>
      </c>
      <c r="D24" s="114">
        <v>5</v>
      </c>
      <c r="E24" s="124" t="s">
        <v>2628</v>
      </c>
      <c r="F24" s="48" t="s">
        <v>1650</v>
      </c>
      <c r="G24" s="128" t="s">
        <v>2744</v>
      </c>
      <c r="H24" s="130" t="s">
        <v>3752</v>
      </c>
      <c r="I24" s="130" t="s">
        <v>5483</v>
      </c>
      <c r="J24" s="130" t="s">
        <v>7199</v>
      </c>
      <c r="K24" s="130" t="s">
        <v>8897</v>
      </c>
      <c r="L24" s="130" t="s">
        <v>10625</v>
      </c>
      <c r="M24" s="130" t="s">
        <v>12293</v>
      </c>
      <c r="N24" s="130" t="s">
        <v>13995</v>
      </c>
      <c r="O24" s="130" t="s">
        <v>15677</v>
      </c>
      <c r="P24" s="130" t="s">
        <v>17413</v>
      </c>
      <c r="Q24" s="130" t="s">
        <v>19075</v>
      </c>
    </row>
    <row r="25" spans="2:17" ht="54.95" customHeight="1">
      <c r="B25" s="120"/>
      <c r="C25" s="12">
        <v>101012</v>
      </c>
      <c r="D25" s="114">
        <v>3</v>
      </c>
      <c r="E25" s="122" t="s">
        <v>8</v>
      </c>
      <c r="F25" s="48" t="s">
        <v>8</v>
      </c>
      <c r="G25" s="128" t="s">
        <v>22563</v>
      </c>
      <c r="H25" s="130" t="s">
        <v>3753</v>
      </c>
      <c r="I25" s="130" t="s">
        <v>5484</v>
      </c>
      <c r="J25" s="130" t="s">
        <v>7200</v>
      </c>
      <c r="K25" s="130" t="s">
        <v>8898</v>
      </c>
      <c r="L25" s="130" t="s">
        <v>10626</v>
      </c>
      <c r="M25" s="130" t="s">
        <v>12294</v>
      </c>
      <c r="N25" s="130" t="s">
        <v>13996</v>
      </c>
      <c r="O25" s="130" t="s">
        <v>15678</v>
      </c>
      <c r="P25" s="130" t="s">
        <v>17414</v>
      </c>
      <c r="Q25" s="130" t="s">
        <v>19076</v>
      </c>
    </row>
    <row r="26" spans="2:17" ht="54.95" customHeight="1">
      <c r="B26" s="120"/>
      <c r="C26" s="12">
        <v>10101210</v>
      </c>
      <c r="D26" s="114">
        <v>4</v>
      </c>
      <c r="E26" s="123" t="s">
        <v>1644</v>
      </c>
      <c r="F26" s="48" t="s">
        <v>1644</v>
      </c>
      <c r="G26" s="128" t="s">
        <v>22564</v>
      </c>
      <c r="H26" s="130" t="s">
        <v>3754</v>
      </c>
      <c r="I26" s="130" t="s">
        <v>5485</v>
      </c>
      <c r="J26" s="130" t="s">
        <v>1644</v>
      </c>
      <c r="K26" s="130" t="s">
        <v>8899</v>
      </c>
      <c r="L26" s="130" t="s">
        <v>10627</v>
      </c>
      <c r="M26" s="130" t="s">
        <v>12295</v>
      </c>
      <c r="N26" s="130" t="s">
        <v>13997</v>
      </c>
      <c r="O26" s="130" t="s">
        <v>15679</v>
      </c>
      <c r="P26" s="130" t="s">
        <v>17415</v>
      </c>
      <c r="Q26" s="130" t="s">
        <v>19077</v>
      </c>
    </row>
    <row r="27" spans="2:17" ht="54.95" customHeight="1">
      <c r="B27" s="120"/>
      <c r="C27" s="12">
        <v>1010121010</v>
      </c>
      <c r="D27" s="114">
        <v>5</v>
      </c>
      <c r="E27" s="124" t="s">
        <v>59</v>
      </c>
      <c r="F27" s="48" t="s">
        <v>1651</v>
      </c>
      <c r="G27" s="128" t="s">
        <v>22565</v>
      </c>
      <c r="H27" s="130" t="s">
        <v>3755</v>
      </c>
      <c r="I27" s="130" t="s">
        <v>5486</v>
      </c>
      <c r="J27" s="130" t="s">
        <v>7201</v>
      </c>
      <c r="K27" s="130" t="s">
        <v>8900</v>
      </c>
      <c r="L27" s="130" t="s">
        <v>10628</v>
      </c>
      <c r="M27" s="130" t="s">
        <v>12296</v>
      </c>
      <c r="N27" s="130" t="s">
        <v>13998</v>
      </c>
      <c r="O27" s="130" t="s">
        <v>15680</v>
      </c>
      <c r="P27" s="130" t="s">
        <v>17416</v>
      </c>
      <c r="Q27" s="130" t="s">
        <v>19078</v>
      </c>
    </row>
    <row r="28" spans="2:17" ht="54.95" customHeight="1">
      <c r="B28" s="120"/>
      <c r="C28" s="12">
        <v>101012101010</v>
      </c>
      <c r="D28" s="114">
        <v>6</v>
      </c>
      <c r="E28" s="125" t="s">
        <v>328</v>
      </c>
      <c r="F28" s="48" t="s">
        <v>328</v>
      </c>
      <c r="G28" s="128" t="s">
        <v>22566</v>
      </c>
      <c r="H28" s="130" t="s">
        <v>3756</v>
      </c>
      <c r="I28" s="130" t="s">
        <v>5487</v>
      </c>
      <c r="J28" s="130" t="s">
        <v>7202</v>
      </c>
      <c r="K28" s="130" t="s">
        <v>8901</v>
      </c>
      <c r="L28" s="130" t="s">
        <v>10629</v>
      </c>
      <c r="M28" s="130" t="s">
        <v>12297</v>
      </c>
      <c r="N28" s="130" t="s">
        <v>13999</v>
      </c>
      <c r="O28" s="130" t="s">
        <v>15681</v>
      </c>
      <c r="P28" s="130" t="s">
        <v>17417</v>
      </c>
      <c r="Q28" s="130" t="s">
        <v>19079</v>
      </c>
    </row>
    <row r="29" spans="2:17" ht="54.95" customHeight="1">
      <c r="B29" s="120"/>
      <c r="C29" s="12">
        <v>10101210101010</v>
      </c>
      <c r="D29" s="114">
        <v>7</v>
      </c>
      <c r="E29" s="126" t="s">
        <v>329</v>
      </c>
      <c r="F29" s="48" t="s">
        <v>329</v>
      </c>
      <c r="G29" s="128" t="s">
        <v>2745</v>
      </c>
      <c r="H29" s="130" t="s">
        <v>3757</v>
      </c>
      <c r="I29" s="130" t="s">
        <v>5488</v>
      </c>
      <c r="J29" s="130" t="s">
        <v>7203</v>
      </c>
      <c r="K29" s="130" t="s">
        <v>8902</v>
      </c>
      <c r="L29" s="130" t="s">
        <v>10630</v>
      </c>
      <c r="M29" s="130" t="s">
        <v>12298</v>
      </c>
      <c r="N29" s="130" t="s">
        <v>14000</v>
      </c>
      <c r="O29" s="130" t="s">
        <v>15682</v>
      </c>
      <c r="P29" s="130" t="s">
        <v>17418</v>
      </c>
      <c r="Q29" s="130" t="s">
        <v>19080</v>
      </c>
    </row>
    <row r="30" spans="2:17" ht="54.95" customHeight="1">
      <c r="B30" s="120"/>
      <c r="C30" s="12">
        <v>10101210101011</v>
      </c>
      <c r="D30" s="114">
        <v>7</v>
      </c>
      <c r="E30" s="126" t="s">
        <v>330</v>
      </c>
      <c r="F30" s="48" t="s">
        <v>330</v>
      </c>
      <c r="G30" s="128" t="s">
        <v>2746</v>
      </c>
      <c r="H30" s="130" t="s">
        <v>3758</v>
      </c>
      <c r="I30" s="130" t="s">
        <v>5489</v>
      </c>
      <c r="J30" s="130" t="s">
        <v>7204</v>
      </c>
      <c r="K30" s="130" t="s">
        <v>8903</v>
      </c>
      <c r="L30" s="130" t="s">
        <v>10631</v>
      </c>
      <c r="M30" s="130" t="s">
        <v>12299</v>
      </c>
      <c r="N30" s="130" t="s">
        <v>14001</v>
      </c>
      <c r="O30" s="130" t="s">
        <v>15683</v>
      </c>
      <c r="P30" s="130" t="s">
        <v>17419</v>
      </c>
      <c r="Q30" s="130" t="s">
        <v>19081</v>
      </c>
    </row>
    <row r="31" spans="2:17" ht="54.95" customHeight="1">
      <c r="B31" s="120"/>
      <c r="C31" s="12">
        <v>101012101011</v>
      </c>
      <c r="D31" s="114">
        <v>6</v>
      </c>
      <c r="E31" s="125" t="s">
        <v>331</v>
      </c>
      <c r="F31" s="48" t="s">
        <v>331</v>
      </c>
      <c r="G31" s="128" t="s">
        <v>2747</v>
      </c>
      <c r="H31" s="130" t="s">
        <v>3759</v>
      </c>
      <c r="I31" s="130" t="s">
        <v>5490</v>
      </c>
      <c r="J31" s="130" t="s">
        <v>7205</v>
      </c>
      <c r="K31" s="130" t="s">
        <v>8904</v>
      </c>
      <c r="L31" s="130" t="s">
        <v>10632</v>
      </c>
      <c r="M31" s="130" t="s">
        <v>12300</v>
      </c>
      <c r="N31" s="130" t="s">
        <v>14002</v>
      </c>
      <c r="O31" s="130" t="s">
        <v>15684</v>
      </c>
      <c r="P31" s="130" t="s">
        <v>17420</v>
      </c>
      <c r="Q31" s="130" t="s">
        <v>19082</v>
      </c>
    </row>
    <row r="32" spans="2:17" ht="54.95" customHeight="1">
      <c r="B32" s="120"/>
      <c r="C32" s="12">
        <v>10101210101110</v>
      </c>
      <c r="D32" s="114">
        <v>7</v>
      </c>
      <c r="E32" s="126" t="s">
        <v>332</v>
      </c>
      <c r="F32" s="48" t="s">
        <v>332</v>
      </c>
      <c r="G32" s="128" t="s">
        <v>2748</v>
      </c>
      <c r="H32" s="130" t="s">
        <v>3760</v>
      </c>
      <c r="I32" s="130" t="s">
        <v>5491</v>
      </c>
      <c r="J32" s="130" t="s">
        <v>7206</v>
      </c>
      <c r="K32" s="130" t="s">
        <v>8905</v>
      </c>
      <c r="L32" s="130" t="s">
        <v>10633</v>
      </c>
      <c r="M32" s="130" t="s">
        <v>12301</v>
      </c>
      <c r="N32" s="130" t="s">
        <v>14003</v>
      </c>
      <c r="O32" s="130" t="s">
        <v>15685</v>
      </c>
      <c r="P32" s="130" t="s">
        <v>17421</v>
      </c>
      <c r="Q32" s="130" t="s">
        <v>19083</v>
      </c>
    </row>
    <row r="33" spans="2:17" ht="54.95" customHeight="1">
      <c r="B33" s="120"/>
      <c r="C33" s="12">
        <v>10101210101111</v>
      </c>
      <c r="D33" s="212">
        <v>7</v>
      </c>
      <c r="E33" s="126" t="s">
        <v>333</v>
      </c>
      <c r="F33" s="48" t="s">
        <v>333</v>
      </c>
      <c r="G33" s="128" t="s">
        <v>2749</v>
      </c>
      <c r="H33" s="130" t="s">
        <v>3761</v>
      </c>
      <c r="I33" s="130" t="s">
        <v>5492</v>
      </c>
      <c r="J33" s="130" t="s">
        <v>7207</v>
      </c>
      <c r="K33" s="130" t="s">
        <v>8906</v>
      </c>
      <c r="L33" s="130" t="s">
        <v>10634</v>
      </c>
      <c r="M33" s="130" t="s">
        <v>12302</v>
      </c>
      <c r="N33" s="130" t="s">
        <v>14004</v>
      </c>
      <c r="O33" s="130" t="s">
        <v>15686</v>
      </c>
      <c r="P33" s="130" t="s">
        <v>17422</v>
      </c>
      <c r="Q33" s="130" t="s">
        <v>19084</v>
      </c>
    </row>
    <row r="34" spans="2:17" ht="54.95" customHeight="1">
      <c r="B34" s="120"/>
      <c r="C34" s="12">
        <v>101012101012</v>
      </c>
      <c r="D34" s="114">
        <v>6</v>
      </c>
      <c r="E34" s="125" t="s">
        <v>334</v>
      </c>
      <c r="F34" s="48" t="s">
        <v>1652</v>
      </c>
      <c r="G34" s="128" t="s">
        <v>22567</v>
      </c>
      <c r="H34" s="130" t="s">
        <v>3762</v>
      </c>
      <c r="I34" s="130" t="s">
        <v>5493</v>
      </c>
      <c r="J34" s="130" t="s">
        <v>7208</v>
      </c>
      <c r="K34" s="130" t="s">
        <v>8907</v>
      </c>
      <c r="L34" s="130" t="s">
        <v>10635</v>
      </c>
      <c r="M34" s="130" t="s">
        <v>12303</v>
      </c>
      <c r="N34" s="130" t="s">
        <v>14005</v>
      </c>
      <c r="O34" s="130" t="s">
        <v>15687</v>
      </c>
      <c r="P34" s="130" t="s">
        <v>17423</v>
      </c>
      <c r="Q34" s="130" t="s">
        <v>19085</v>
      </c>
    </row>
    <row r="35" spans="2:17" ht="54.95" customHeight="1">
      <c r="B35" s="120" t="s">
        <v>1641</v>
      </c>
      <c r="C35" s="12">
        <v>101012101013</v>
      </c>
      <c r="D35" s="114">
        <v>6</v>
      </c>
      <c r="E35" s="125" t="s">
        <v>22421</v>
      </c>
      <c r="F35" s="48" t="s">
        <v>22421</v>
      </c>
      <c r="G35" s="128" t="s">
        <v>22568</v>
      </c>
      <c r="H35" s="130" t="s">
        <v>22439</v>
      </c>
      <c r="I35" s="130" t="s">
        <v>22440</v>
      </c>
      <c r="J35" s="130" t="s">
        <v>22512</v>
      </c>
      <c r="K35" s="130" t="s">
        <v>22441</v>
      </c>
      <c r="L35" s="130" t="s">
        <v>22442</v>
      </c>
      <c r="M35" s="130" t="s">
        <v>22443</v>
      </c>
      <c r="N35" s="130" t="s">
        <v>22444</v>
      </c>
      <c r="O35" s="130" t="s">
        <v>22445</v>
      </c>
      <c r="P35" s="130" t="s">
        <v>22446</v>
      </c>
      <c r="Q35" s="130" t="s">
        <v>22513</v>
      </c>
    </row>
    <row r="36" spans="2:17" ht="54.95" customHeight="1">
      <c r="B36" s="120"/>
      <c r="C36" s="12">
        <v>1010121011</v>
      </c>
      <c r="D36" s="114">
        <v>5</v>
      </c>
      <c r="E36" s="124" t="s">
        <v>9</v>
      </c>
      <c r="F36" s="48" t="s">
        <v>9</v>
      </c>
      <c r="G36" s="128" t="s">
        <v>22569</v>
      </c>
      <c r="H36" s="130" t="s">
        <v>3763</v>
      </c>
      <c r="I36" s="130" t="s">
        <v>5494</v>
      </c>
      <c r="J36" s="130" t="s">
        <v>7209</v>
      </c>
      <c r="K36" s="130" t="s">
        <v>8908</v>
      </c>
      <c r="L36" s="130" t="s">
        <v>10636</v>
      </c>
      <c r="M36" s="130" t="s">
        <v>12304</v>
      </c>
      <c r="N36" s="130" t="s">
        <v>14006</v>
      </c>
      <c r="O36" s="130" t="s">
        <v>15688</v>
      </c>
      <c r="P36" s="130" t="s">
        <v>17424</v>
      </c>
      <c r="Q36" s="130" t="s">
        <v>19086</v>
      </c>
    </row>
    <row r="37" spans="2:17" ht="54.95" customHeight="1">
      <c r="B37" s="120"/>
      <c r="C37" s="12">
        <v>101012101110</v>
      </c>
      <c r="D37" s="114">
        <v>6</v>
      </c>
      <c r="E37" s="125" t="s">
        <v>335</v>
      </c>
      <c r="F37" s="48" t="s">
        <v>335</v>
      </c>
      <c r="G37" s="128" t="s">
        <v>22570</v>
      </c>
      <c r="H37" s="130" t="s">
        <v>3764</v>
      </c>
      <c r="I37" s="130" t="s">
        <v>5495</v>
      </c>
      <c r="J37" s="130" t="s">
        <v>7210</v>
      </c>
      <c r="K37" s="130" t="s">
        <v>8909</v>
      </c>
      <c r="L37" s="130" t="s">
        <v>10637</v>
      </c>
      <c r="M37" s="130" t="s">
        <v>12305</v>
      </c>
      <c r="N37" s="130" t="s">
        <v>14007</v>
      </c>
      <c r="O37" s="130" t="s">
        <v>15689</v>
      </c>
      <c r="P37" s="130" t="s">
        <v>17425</v>
      </c>
      <c r="Q37" s="130" t="s">
        <v>19087</v>
      </c>
    </row>
    <row r="38" spans="2:17" ht="54.95" customHeight="1">
      <c r="B38" s="120"/>
      <c r="C38" s="12">
        <v>10101210111010</v>
      </c>
      <c r="D38" s="114">
        <v>7</v>
      </c>
      <c r="E38" s="126" t="s">
        <v>336</v>
      </c>
      <c r="F38" s="48" t="s">
        <v>1653</v>
      </c>
      <c r="G38" s="128" t="s">
        <v>2750</v>
      </c>
      <c r="H38" s="130" t="s">
        <v>3765</v>
      </c>
      <c r="I38" s="130" t="s">
        <v>5496</v>
      </c>
      <c r="J38" s="130" t="s">
        <v>7211</v>
      </c>
      <c r="K38" s="130" t="s">
        <v>8910</v>
      </c>
      <c r="L38" s="130" t="s">
        <v>10638</v>
      </c>
      <c r="M38" s="130" t="s">
        <v>12306</v>
      </c>
      <c r="N38" s="130" t="s">
        <v>14008</v>
      </c>
      <c r="O38" s="130" t="s">
        <v>15690</v>
      </c>
      <c r="P38" s="130" t="s">
        <v>17426</v>
      </c>
      <c r="Q38" s="130" t="s">
        <v>19088</v>
      </c>
    </row>
    <row r="39" spans="2:17" ht="54.95" customHeight="1">
      <c r="B39" s="120"/>
      <c r="C39" s="12">
        <v>10101210111011</v>
      </c>
      <c r="D39" s="114">
        <v>7</v>
      </c>
      <c r="E39" s="126" t="s">
        <v>337</v>
      </c>
      <c r="F39" s="48" t="s">
        <v>1654</v>
      </c>
      <c r="G39" s="128" t="s">
        <v>22571</v>
      </c>
      <c r="H39" s="130" t="s">
        <v>3766</v>
      </c>
      <c r="I39" s="130" t="s">
        <v>5497</v>
      </c>
      <c r="J39" s="130" t="s">
        <v>7212</v>
      </c>
      <c r="K39" s="130" t="s">
        <v>8911</v>
      </c>
      <c r="L39" s="130" t="s">
        <v>10639</v>
      </c>
      <c r="M39" s="130" t="s">
        <v>12307</v>
      </c>
      <c r="N39" s="130" t="s">
        <v>14009</v>
      </c>
      <c r="O39" s="130" t="s">
        <v>15691</v>
      </c>
      <c r="P39" s="130" t="s">
        <v>17427</v>
      </c>
      <c r="Q39" s="130" t="s">
        <v>19089</v>
      </c>
    </row>
    <row r="40" spans="2:17" ht="54.95" customHeight="1">
      <c r="B40" s="120"/>
      <c r="C40" s="12">
        <v>101012101111</v>
      </c>
      <c r="D40" s="114">
        <v>6</v>
      </c>
      <c r="E40" s="125" t="s">
        <v>338</v>
      </c>
      <c r="F40" s="48" t="s">
        <v>338</v>
      </c>
      <c r="G40" s="128" t="s">
        <v>22572</v>
      </c>
      <c r="H40" s="130" t="s">
        <v>3767</v>
      </c>
      <c r="I40" s="130" t="s">
        <v>5498</v>
      </c>
      <c r="J40" s="130" t="s">
        <v>7213</v>
      </c>
      <c r="K40" s="130" t="s">
        <v>8912</v>
      </c>
      <c r="L40" s="130" t="s">
        <v>10640</v>
      </c>
      <c r="M40" s="130" t="s">
        <v>12308</v>
      </c>
      <c r="N40" s="130" t="s">
        <v>14010</v>
      </c>
      <c r="O40" s="130" t="s">
        <v>15692</v>
      </c>
      <c r="P40" s="130" t="s">
        <v>17428</v>
      </c>
      <c r="Q40" s="130" t="s">
        <v>19090</v>
      </c>
    </row>
    <row r="41" spans="2:17" ht="54.95" customHeight="1">
      <c r="B41" s="120"/>
      <c r="C41" s="12">
        <v>10101210111110</v>
      </c>
      <c r="D41" s="114">
        <v>7</v>
      </c>
      <c r="E41" s="126" t="s">
        <v>339</v>
      </c>
      <c r="F41" s="48" t="s">
        <v>1655</v>
      </c>
      <c r="G41" s="128" t="s">
        <v>2751</v>
      </c>
      <c r="H41" s="130" t="s">
        <v>3768</v>
      </c>
      <c r="I41" s="130" t="s">
        <v>5499</v>
      </c>
      <c r="J41" s="130" t="s">
        <v>7214</v>
      </c>
      <c r="K41" s="130" t="s">
        <v>8913</v>
      </c>
      <c r="L41" s="130" t="s">
        <v>10641</v>
      </c>
      <c r="M41" s="130" t="s">
        <v>12309</v>
      </c>
      <c r="N41" s="130" t="s">
        <v>14011</v>
      </c>
      <c r="O41" s="130" t="s">
        <v>15693</v>
      </c>
      <c r="P41" s="130" t="s">
        <v>17429</v>
      </c>
      <c r="Q41" s="130" t="s">
        <v>19091</v>
      </c>
    </row>
    <row r="42" spans="2:17" ht="54.95" customHeight="1">
      <c r="B42" s="120"/>
      <c r="C42" s="12">
        <v>10101210111111</v>
      </c>
      <c r="D42" s="114">
        <v>7</v>
      </c>
      <c r="E42" s="126" t="s">
        <v>340</v>
      </c>
      <c r="F42" s="48" t="s">
        <v>1656</v>
      </c>
      <c r="G42" s="128" t="s">
        <v>22573</v>
      </c>
      <c r="H42" s="130" t="s">
        <v>3769</v>
      </c>
      <c r="I42" s="130" t="s">
        <v>5500</v>
      </c>
      <c r="J42" s="130" t="s">
        <v>7215</v>
      </c>
      <c r="K42" s="130" t="s">
        <v>8914</v>
      </c>
      <c r="L42" s="130" t="s">
        <v>10642</v>
      </c>
      <c r="M42" s="130" t="s">
        <v>12310</v>
      </c>
      <c r="N42" s="130" t="s">
        <v>14012</v>
      </c>
      <c r="O42" s="130" t="s">
        <v>15694</v>
      </c>
      <c r="P42" s="130" t="s">
        <v>17430</v>
      </c>
      <c r="Q42" s="130" t="s">
        <v>19092</v>
      </c>
    </row>
    <row r="43" spans="2:17" ht="54.95" customHeight="1">
      <c r="B43" s="120"/>
      <c r="C43" s="12">
        <v>1010121012</v>
      </c>
      <c r="D43" s="114">
        <v>5</v>
      </c>
      <c r="E43" s="124" t="s">
        <v>341</v>
      </c>
      <c r="F43" s="48" t="s">
        <v>341</v>
      </c>
      <c r="G43" s="128" t="s">
        <v>2752</v>
      </c>
      <c r="H43" s="130" t="s">
        <v>3770</v>
      </c>
      <c r="I43" s="130" t="s">
        <v>5501</v>
      </c>
      <c r="J43" s="130" t="s">
        <v>7216</v>
      </c>
      <c r="K43" s="130" t="s">
        <v>8915</v>
      </c>
      <c r="L43" s="130" t="s">
        <v>10643</v>
      </c>
      <c r="M43" s="130" t="s">
        <v>12311</v>
      </c>
      <c r="N43" s="130" t="s">
        <v>14013</v>
      </c>
      <c r="O43" s="130" t="s">
        <v>15695</v>
      </c>
      <c r="P43" s="130" t="s">
        <v>17431</v>
      </c>
      <c r="Q43" s="130" t="s">
        <v>19093</v>
      </c>
    </row>
    <row r="44" spans="2:17" ht="54.95" customHeight="1">
      <c r="B44" s="120"/>
      <c r="C44" s="12">
        <v>10101211</v>
      </c>
      <c r="D44" s="114">
        <v>4</v>
      </c>
      <c r="E44" s="123" t="s">
        <v>60</v>
      </c>
      <c r="F44" s="48" t="s">
        <v>60</v>
      </c>
      <c r="G44" s="128" t="s">
        <v>22574</v>
      </c>
      <c r="H44" s="130" t="s">
        <v>3771</v>
      </c>
      <c r="I44" s="130" t="s">
        <v>5502</v>
      </c>
      <c r="J44" s="130" t="s">
        <v>7217</v>
      </c>
      <c r="K44" s="130" t="s">
        <v>8916</v>
      </c>
      <c r="L44" s="130" t="s">
        <v>8916</v>
      </c>
      <c r="M44" s="130" t="s">
        <v>12312</v>
      </c>
      <c r="N44" s="130" t="s">
        <v>14014</v>
      </c>
      <c r="O44" s="130" t="s">
        <v>15696</v>
      </c>
      <c r="P44" s="130" t="s">
        <v>17432</v>
      </c>
      <c r="Q44" s="130" t="s">
        <v>19094</v>
      </c>
    </row>
    <row r="45" spans="2:17" ht="54.95" customHeight="1">
      <c r="B45" s="120"/>
      <c r="C45" s="12">
        <v>1010121110</v>
      </c>
      <c r="D45" s="114">
        <v>5</v>
      </c>
      <c r="E45" s="124" t="s">
        <v>342</v>
      </c>
      <c r="F45" s="48" t="s">
        <v>1657</v>
      </c>
      <c r="G45" s="128" t="s">
        <v>22575</v>
      </c>
      <c r="H45" s="130" t="s">
        <v>3772</v>
      </c>
      <c r="I45" s="130" t="s">
        <v>5503</v>
      </c>
      <c r="J45" s="130" t="s">
        <v>7218</v>
      </c>
      <c r="K45" s="130" t="s">
        <v>8917</v>
      </c>
      <c r="L45" s="130" t="s">
        <v>10644</v>
      </c>
      <c r="M45" s="130" t="s">
        <v>12313</v>
      </c>
      <c r="N45" s="130" t="s">
        <v>14015</v>
      </c>
      <c r="O45" s="130" t="s">
        <v>15697</v>
      </c>
      <c r="P45" s="130" t="s">
        <v>17433</v>
      </c>
      <c r="Q45" s="130" t="s">
        <v>19095</v>
      </c>
    </row>
    <row r="46" spans="2:17" ht="54.95" customHeight="1">
      <c r="B46" s="120"/>
      <c r="C46" s="12">
        <v>1010121111</v>
      </c>
      <c r="D46" s="114">
        <v>5</v>
      </c>
      <c r="E46" s="124" t="s">
        <v>343</v>
      </c>
      <c r="F46" s="48" t="s">
        <v>343</v>
      </c>
      <c r="G46" s="128" t="s">
        <v>2753</v>
      </c>
      <c r="H46" s="130" t="s">
        <v>3773</v>
      </c>
      <c r="I46" s="130" t="s">
        <v>5504</v>
      </c>
      <c r="J46" s="130" t="s">
        <v>7219</v>
      </c>
      <c r="K46" s="130" t="s">
        <v>8918</v>
      </c>
      <c r="L46" s="130" t="s">
        <v>8918</v>
      </c>
      <c r="M46" s="130" t="s">
        <v>12314</v>
      </c>
      <c r="N46" s="130" t="s">
        <v>14016</v>
      </c>
      <c r="O46" s="130" t="s">
        <v>15698</v>
      </c>
      <c r="P46" s="130" t="s">
        <v>17434</v>
      </c>
      <c r="Q46" s="130" t="s">
        <v>19096</v>
      </c>
    </row>
    <row r="47" spans="2:17" ht="54.95" customHeight="1">
      <c r="B47" s="120"/>
      <c r="C47" s="12">
        <v>1010121112</v>
      </c>
      <c r="D47" s="114">
        <v>5</v>
      </c>
      <c r="E47" s="124" t="s">
        <v>344</v>
      </c>
      <c r="F47" s="48" t="s">
        <v>344</v>
      </c>
      <c r="G47" s="128" t="s">
        <v>22576</v>
      </c>
      <c r="H47" s="130" t="s">
        <v>3774</v>
      </c>
      <c r="I47" s="130" t="s">
        <v>5505</v>
      </c>
      <c r="J47" s="130" t="s">
        <v>7220</v>
      </c>
      <c r="K47" s="130" t="s">
        <v>8919</v>
      </c>
      <c r="L47" s="130" t="s">
        <v>10645</v>
      </c>
      <c r="M47" s="130" t="s">
        <v>12315</v>
      </c>
      <c r="N47" s="130" t="s">
        <v>14017</v>
      </c>
      <c r="O47" s="130" t="s">
        <v>15698</v>
      </c>
      <c r="P47" s="130" t="s">
        <v>17435</v>
      </c>
      <c r="Q47" s="130" t="s">
        <v>19097</v>
      </c>
    </row>
    <row r="48" spans="2:17" ht="54.95" customHeight="1">
      <c r="B48" s="120"/>
      <c r="C48" s="12">
        <v>10101212</v>
      </c>
      <c r="D48" s="114">
        <v>4</v>
      </c>
      <c r="E48" s="123" t="s">
        <v>345</v>
      </c>
      <c r="F48" s="48" t="s">
        <v>345</v>
      </c>
      <c r="G48" s="128" t="s">
        <v>2754</v>
      </c>
      <c r="H48" s="130" t="s">
        <v>3775</v>
      </c>
      <c r="I48" s="130" t="s">
        <v>5506</v>
      </c>
      <c r="J48" s="130" t="s">
        <v>7221</v>
      </c>
      <c r="K48" s="130" t="s">
        <v>8920</v>
      </c>
      <c r="L48" s="130" t="s">
        <v>10646</v>
      </c>
      <c r="M48" s="130" t="s">
        <v>12316</v>
      </c>
      <c r="N48" s="130" t="s">
        <v>14018</v>
      </c>
      <c r="O48" s="130" t="s">
        <v>15699</v>
      </c>
      <c r="P48" s="130" t="s">
        <v>17436</v>
      </c>
      <c r="Q48" s="130" t="s">
        <v>19098</v>
      </c>
    </row>
    <row r="49" spans="2:17" ht="54.95" customHeight="1">
      <c r="B49" s="120"/>
      <c r="C49" s="12">
        <v>1010121210</v>
      </c>
      <c r="D49" s="114">
        <v>5</v>
      </c>
      <c r="E49" s="124" t="s">
        <v>346</v>
      </c>
      <c r="F49" s="48" t="s">
        <v>346</v>
      </c>
      <c r="G49" s="128" t="s">
        <v>2755</v>
      </c>
      <c r="H49" s="130" t="s">
        <v>3776</v>
      </c>
      <c r="I49" s="130" t="s">
        <v>5507</v>
      </c>
      <c r="J49" s="130" t="s">
        <v>7222</v>
      </c>
      <c r="K49" s="130" t="s">
        <v>8921</v>
      </c>
      <c r="L49" s="130" t="s">
        <v>10647</v>
      </c>
      <c r="M49" s="130" t="s">
        <v>12317</v>
      </c>
      <c r="N49" s="130" t="s">
        <v>14019</v>
      </c>
      <c r="O49" s="130" t="s">
        <v>15700</v>
      </c>
      <c r="P49" s="130" t="s">
        <v>17437</v>
      </c>
      <c r="Q49" s="130" t="s">
        <v>19099</v>
      </c>
    </row>
    <row r="50" spans="2:17" ht="54.95" customHeight="1">
      <c r="B50" s="120"/>
      <c r="C50" s="12">
        <v>1010121211</v>
      </c>
      <c r="D50" s="114">
        <v>5</v>
      </c>
      <c r="E50" s="124" t="s">
        <v>347</v>
      </c>
      <c r="F50" s="48" t="s">
        <v>347</v>
      </c>
      <c r="G50" s="128" t="s">
        <v>2756</v>
      </c>
      <c r="H50" s="130" t="s">
        <v>3777</v>
      </c>
      <c r="I50" s="130" t="s">
        <v>5508</v>
      </c>
      <c r="J50" s="130" t="s">
        <v>7223</v>
      </c>
      <c r="K50" s="130" t="s">
        <v>8922</v>
      </c>
      <c r="L50" s="130" t="s">
        <v>10648</v>
      </c>
      <c r="M50" s="130" t="s">
        <v>12318</v>
      </c>
      <c r="N50" s="130" t="s">
        <v>14020</v>
      </c>
      <c r="O50" s="130" t="s">
        <v>15701</v>
      </c>
      <c r="P50" s="130" t="s">
        <v>17438</v>
      </c>
      <c r="Q50" s="130" t="s">
        <v>19100</v>
      </c>
    </row>
    <row r="51" spans="2:17" ht="54.95" customHeight="1">
      <c r="B51" s="120"/>
      <c r="C51" s="12">
        <v>101013</v>
      </c>
      <c r="D51" s="114">
        <v>3</v>
      </c>
      <c r="E51" s="122" t="s">
        <v>348</v>
      </c>
      <c r="F51" s="48" t="s">
        <v>348</v>
      </c>
      <c r="G51" s="128" t="s">
        <v>22577</v>
      </c>
      <c r="H51" s="130" t="s">
        <v>3778</v>
      </c>
      <c r="I51" s="130" t="s">
        <v>5509</v>
      </c>
      <c r="J51" s="130" t="s">
        <v>7224</v>
      </c>
      <c r="K51" s="130" t="s">
        <v>8923</v>
      </c>
      <c r="L51" s="130" t="s">
        <v>10649</v>
      </c>
      <c r="M51" s="130" t="s">
        <v>12319</v>
      </c>
      <c r="N51" s="130" t="s">
        <v>14021</v>
      </c>
      <c r="O51" s="130" t="s">
        <v>15702</v>
      </c>
      <c r="P51" s="130" t="s">
        <v>17439</v>
      </c>
      <c r="Q51" s="130" t="s">
        <v>19101</v>
      </c>
    </row>
    <row r="52" spans="2:17" ht="54.95" customHeight="1">
      <c r="B52" s="120"/>
      <c r="C52" s="12">
        <v>10101310</v>
      </c>
      <c r="D52" s="114">
        <v>4</v>
      </c>
      <c r="E52" s="123" t="s">
        <v>349</v>
      </c>
      <c r="F52" s="48" t="s">
        <v>349</v>
      </c>
      <c r="G52" s="128" t="s">
        <v>22578</v>
      </c>
      <c r="H52" s="130" t="s">
        <v>3779</v>
      </c>
      <c r="I52" s="130" t="s">
        <v>5510</v>
      </c>
      <c r="J52" s="130" t="s">
        <v>7225</v>
      </c>
      <c r="K52" s="130" t="s">
        <v>8924</v>
      </c>
      <c r="L52" s="130" t="s">
        <v>10650</v>
      </c>
      <c r="M52" s="130" t="s">
        <v>12320</v>
      </c>
      <c r="N52" s="130" t="s">
        <v>14022</v>
      </c>
      <c r="O52" s="130" t="s">
        <v>15703</v>
      </c>
      <c r="P52" s="130" t="s">
        <v>3779</v>
      </c>
      <c r="Q52" s="130" t="s">
        <v>19102</v>
      </c>
    </row>
    <row r="53" spans="2:17" ht="54.95" customHeight="1">
      <c r="B53" s="120"/>
      <c r="C53" s="12">
        <v>1010131010</v>
      </c>
      <c r="D53" s="114">
        <v>5</v>
      </c>
      <c r="E53" s="124" t="s">
        <v>10</v>
      </c>
      <c r="F53" s="48" t="s">
        <v>10</v>
      </c>
      <c r="G53" s="128" t="s">
        <v>2757</v>
      </c>
      <c r="H53" s="130" t="s">
        <v>3780</v>
      </c>
      <c r="I53" s="130" t="s">
        <v>5511</v>
      </c>
      <c r="J53" s="130" t="s">
        <v>7226</v>
      </c>
      <c r="K53" s="130" t="s">
        <v>8925</v>
      </c>
      <c r="L53" s="130" t="s">
        <v>10651</v>
      </c>
      <c r="M53" s="130" t="s">
        <v>12321</v>
      </c>
      <c r="N53" s="130" t="s">
        <v>3780</v>
      </c>
      <c r="O53" s="130" t="s">
        <v>15704</v>
      </c>
      <c r="P53" s="130" t="s">
        <v>17440</v>
      </c>
      <c r="Q53" s="130" t="s">
        <v>19103</v>
      </c>
    </row>
    <row r="54" spans="2:17" ht="54.95" customHeight="1">
      <c r="B54" s="120"/>
      <c r="C54" s="12">
        <v>101013101010</v>
      </c>
      <c r="D54" s="114">
        <v>6</v>
      </c>
      <c r="E54" s="125" t="s">
        <v>350</v>
      </c>
      <c r="F54" s="48" t="s">
        <v>350</v>
      </c>
      <c r="G54" s="128" t="s">
        <v>2758</v>
      </c>
      <c r="H54" s="130" t="s">
        <v>3781</v>
      </c>
      <c r="I54" s="130" t="s">
        <v>5512</v>
      </c>
      <c r="J54" s="130" t="s">
        <v>7227</v>
      </c>
      <c r="K54" s="130" t="s">
        <v>8926</v>
      </c>
      <c r="L54" s="130" t="s">
        <v>10652</v>
      </c>
      <c r="M54" s="130" t="s">
        <v>12322</v>
      </c>
      <c r="N54" s="130" t="s">
        <v>14023</v>
      </c>
      <c r="O54" s="130" t="s">
        <v>15705</v>
      </c>
      <c r="P54" s="130" t="s">
        <v>17441</v>
      </c>
      <c r="Q54" s="130" t="s">
        <v>19104</v>
      </c>
    </row>
    <row r="55" spans="2:17" ht="54.95" customHeight="1">
      <c r="B55" s="120"/>
      <c r="C55" s="12">
        <v>101013101011</v>
      </c>
      <c r="D55" s="114">
        <v>6</v>
      </c>
      <c r="E55" s="125" t="s">
        <v>351</v>
      </c>
      <c r="F55" s="48" t="s">
        <v>351</v>
      </c>
      <c r="G55" s="128" t="s">
        <v>22579</v>
      </c>
      <c r="H55" s="130" t="s">
        <v>3782</v>
      </c>
      <c r="I55" s="130" t="s">
        <v>5513</v>
      </c>
      <c r="J55" s="130" t="s">
        <v>7228</v>
      </c>
      <c r="K55" s="130" t="s">
        <v>8927</v>
      </c>
      <c r="L55" s="130" t="s">
        <v>10653</v>
      </c>
      <c r="M55" s="130" t="s">
        <v>12323</v>
      </c>
      <c r="N55" s="130" t="s">
        <v>14024</v>
      </c>
      <c r="O55" s="130" t="s">
        <v>15706</v>
      </c>
      <c r="P55" s="130" t="s">
        <v>17442</v>
      </c>
      <c r="Q55" s="130" t="s">
        <v>19105</v>
      </c>
    </row>
    <row r="56" spans="2:17" ht="54.95" customHeight="1">
      <c r="B56" s="120"/>
      <c r="C56" s="12">
        <v>1010131011</v>
      </c>
      <c r="D56" s="114">
        <v>5</v>
      </c>
      <c r="E56" s="124" t="s">
        <v>11</v>
      </c>
      <c r="F56" s="48" t="s">
        <v>11</v>
      </c>
      <c r="G56" s="128" t="s">
        <v>22580</v>
      </c>
      <c r="H56" s="130" t="s">
        <v>3783</v>
      </c>
      <c r="I56" s="130" t="s">
        <v>5514</v>
      </c>
      <c r="J56" s="130" t="s">
        <v>7229</v>
      </c>
      <c r="K56" s="130" t="s">
        <v>8928</v>
      </c>
      <c r="L56" s="130" t="s">
        <v>10654</v>
      </c>
      <c r="M56" s="130" t="s">
        <v>12324</v>
      </c>
      <c r="N56" s="130" t="s">
        <v>14025</v>
      </c>
      <c r="O56" s="130" t="s">
        <v>15707</v>
      </c>
      <c r="P56" s="130" t="s">
        <v>17443</v>
      </c>
      <c r="Q56" s="130" t="s">
        <v>19106</v>
      </c>
    </row>
    <row r="57" spans="2:17" ht="54.95" customHeight="1">
      <c r="B57" s="120"/>
      <c r="C57" s="12">
        <v>101013101110</v>
      </c>
      <c r="D57" s="114">
        <v>6</v>
      </c>
      <c r="E57" s="125" t="s">
        <v>352</v>
      </c>
      <c r="F57" s="48" t="s">
        <v>1658</v>
      </c>
      <c r="G57" s="128" t="s">
        <v>2759</v>
      </c>
      <c r="H57" s="130" t="s">
        <v>3784</v>
      </c>
      <c r="I57" s="130" t="s">
        <v>5515</v>
      </c>
      <c r="J57" s="130" t="s">
        <v>7230</v>
      </c>
      <c r="K57" s="130" t="s">
        <v>8929</v>
      </c>
      <c r="L57" s="130" t="s">
        <v>10655</v>
      </c>
      <c r="M57" s="130" t="s">
        <v>12325</v>
      </c>
      <c r="N57" s="130" t="s">
        <v>14026</v>
      </c>
      <c r="O57" s="130" t="s">
        <v>15708</v>
      </c>
      <c r="P57" s="130" t="s">
        <v>17444</v>
      </c>
      <c r="Q57" s="130" t="s">
        <v>19107</v>
      </c>
    </row>
    <row r="58" spans="2:17" ht="54.95" customHeight="1">
      <c r="B58" s="120"/>
      <c r="C58" s="12">
        <v>101013101111</v>
      </c>
      <c r="D58" s="114">
        <v>6</v>
      </c>
      <c r="E58" s="125" t="s">
        <v>353</v>
      </c>
      <c r="F58" s="48" t="s">
        <v>1659</v>
      </c>
      <c r="G58" s="128" t="s">
        <v>2760</v>
      </c>
      <c r="H58" s="130" t="s">
        <v>3785</v>
      </c>
      <c r="I58" s="130" t="s">
        <v>5516</v>
      </c>
      <c r="J58" s="130" t="s">
        <v>7231</v>
      </c>
      <c r="K58" s="130" t="s">
        <v>8930</v>
      </c>
      <c r="L58" s="130" t="s">
        <v>10656</v>
      </c>
      <c r="M58" s="130" t="s">
        <v>12326</v>
      </c>
      <c r="N58" s="130" t="s">
        <v>14027</v>
      </c>
      <c r="O58" s="130" t="s">
        <v>15709</v>
      </c>
      <c r="P58" s="130" t="s">
        <v>17445</v>
      </c>
      <c r="Q58" s="130" t="s">
        <v>19108</v>
      </c>
    </row>
    <row r="59" spans="2:17" ht="54.95" customHeight="1">
      <c r="B59" s="120"/>
      <c r="C59" s="12">
        <v>101013101112</v>
      </c>
      <c r="D59" s="114">
        <v>6</v>
      </c>
      <c r="E59" s="125" t="s">
        <v>354</v>
      </c>
      <c r="F59" s="48" t="s">
        <v>1660</v>
      </c>
      <c r="G59" s="128" t="s">
        <v>2761</v>
      </c>
      <c r="H59" s="130" t="s">
        <v>3786</v>
      </c>
      <c r="I59" s="130" t="s">
        <v>5517</v>
      </c>
      <c r="J59" s="130" t="s">
        <v>7232</v>
      </c>
      <c r="K59" s="130" t="s">
        <v>8931</v>
      </c>
      <c r="L59" s="130" t="s">
        <v>10657</v>
      </c>
      <c r="M59" s="130" t="s">
        <v>12327</v>
      </c>
      <c r="N59" s="130" t="s">
        <v>14028</v>
      </c>
      <c r="O59" s="130" t="s">
        <v>15710</v>
      </c>
      <c r="P59" s="130" t="s">
        <v>17446</v>
      </c>
      <c r="Q59" s="130" t="s">
        <v>19109</v>
      </c>
    </row>
    <row r="60" spans="2:17" ht="54.95" customHeight="1">
      <c r="B60" s="120"/>
      <c r="C60" s="12">
        <v>1010131012</v>
      </c>
      <c r="D60" s="114">
        <v>5</v>
      </c>
      <c r="E60" s="124" t="s">
        <v>12</v>
      </c>
      <c r="F60" s="48" t="s">
        <v>12</v>
      </c>
      <c r="G60" s="128" t="s">
        <v>22581</v>
      </c>
      <c r="H60" s="130" t="s">
        <v>3787</v>
      </c>
      <c r="I60" s="130" t="s">
        <v>5518</v>
      </c>
      <c r="J60" s="130" t="s">
        <v>7233</v>
      </c>
      <c r="K60" s="130" t="s">
        <v>8932</v>
      </c>
      <c r="L60" s="130" t="s">
        <v>10658</v>
      </c>
      <c r="M60" s="130" t="s">
        <v>12328</v>
      </c>
      <c r="N60" s="130" t="s">
        <v>14029</v>
      </c>
      <c r="O60" s="130" t="s">
        <v>15711</v>
      </c>
      <c r="P60" s="130" t="s">
        <v>17447</v>
      </c>
      <c r="Q60" s="130" t="s">
        <v>19110</v>
      </c>
    </row>
    <row r="61" spans="2:17" ht="54.95" customHeight="1">
      <c r="B61" s="120"/>
      <c r="C61" s="12">
        <v>101013101210</v>
      </c>
      <c r="D61" s="114">
        <v>6</v>
      </c>
      <c r="E61" s="125" t="s">
        <v>355</v>
      </c>
      <c r="F61" s="48" t="s">
        <v>1661</v>
      </c>
      <c r="G61" s="128" t="s">
        <v>2762</v>
      </c>
      <c r="H61" s="130" t="s">
        <v>3788</v>
      </c>
      <c r="I61" s="130" t="s">
        <v>5519</v>
      </c>
      <c r="J61" s="130" t="s">
        <v>7234</v>
      </c>
      <c r="K61" s="130" t="s">
        <v>8929</v>
      </c>
      <c r="L61" s="130" t="s">
        <v>10659</v>
      </c>
      <c r="M61" s="130" t="s">
        <v>12329</v>
      </c>
      <c r="N61" s="130" t="s">
        <v>14030</v>
      </c>
      <c r="O61" s="130" t="s">
        <v>15712</v>
      </c>
      <c r="P61" s="130" t="s">
        <v>17448</v>
      </c>
      <c r="Q61" s="130" t="s">
        <v>19111</v>
      </c>
    </row>
    <row r="62" spans="2:17" ht="54.95" customHeight="1">
      <c r="B62" s="120"/>
      <c r="C62" s="12">
        <v>101013101211</v>
      </c>
      <c r="D62" s="114">
        <v>6</v>
      </c>
      <c r="E62" s="125" t="s">
        <v>356</v>
      </c>
      <c r="F62" s="48" t="s">
        <v>1662</v>
      </c>
      <c r="G62" s="128" t="s">
        <v>2763</v>
      </c>
      <c r="H62" s="130" t="s">
        <v>3789</v>
      </c>
      <c r="I62" s="130" t="s">
        <v>5520</v>
      </c>
      <c r="J62" s="130" t="s">
        <v>7235</v>
      </c>
      <c r="K62" s="130" t="s">
        <v>8933</v>
      </c>
      <c r="L62" s="130" t="s">
        <v>10660</v>
      </c>
      <c r="M62" s="130" t="s">
        <v>12330</v>
      </c>
      <c r="N62" s="130" t="s">
        <v>14031</v>
      </c>
      <c r="O62" s="130" t="s">
        <v>15713</v>
      </c>
      <c r="P62" s="130" t="s">
        <v>17449</v>
      </c>
      <c r="Q62" s="130" t="s">
        <v>19112</v>
      </c>
    </row>
    <row r="63" spans="2:17" ht="54.95" customHeight="1">
      <c r="B63" s="120"/>
      <c r="C63" s="12">
        <v>101013101212</v>
      </c>
      <c r="D63" s="114">
        <v>6</v>
      </c>
      <c r="E63" s="125" t="s">
        <v>357</v>
      </c>
      <c r="F63" s="48" t="s">
        <v>1663</v>
      </c>
      <c r="G63" s="128" t="s">
        <v>2764</v>
      </c>
      <c r="H63" s="130" t="s">
        <v>3790</v>
      </c>
      <c r="I63" s="130" t="s">
        <v>5521</v>
      </c>
      <c r="J63" s="130" t="s">
        <v>7236</v>
      </c>
      <c r="K63" s="130" t="s">
        <v>8934</v>
      </c>
      <c r="L63" s="130" t="s">
        <v>10661</v>
      </c>
      <c r="M63" s="130" t="s">
        <v>12331</v>
      </c>
      <c r="N63" s="130" t="s">
        <v>14032</v>
      </c>
      <c r="O63" s="130" t="s">
        <v>15714</v>
      </c>
      <c r="P63" s="130" t="s">
        <v>14032</v>
      </c>
      <c r="Q63" s="130" t="s">
        <v>19113</v>
      </c>
    </row>
    <row r="64" spans="2:17" ht="54.95" customHeight="1">
      <c r="B64" s="120"/>
      <c r="C64" s="12">
        <v>10101311</v>
      </c>
      <c r="D64" s="114">
        <v>4</v>
      </c>
      <c r="E64" s="123" t="s">
        <v>358</v>
      </c>
      <c r="F64" s="48" t="s">
        <v>358</v>
      </c>
      <c r="G64" s="128" t="s">
        <v>2765</v>
      </c>
      <c r="H64" s="130" t="s">
        <v>3791</v>
      </c>
      <c r="I64" s="130" t="s">
        <v>5522</v>
      </c>
      <c r="J64" s="130" t="s">
        <v>7237</v>
      </c>
      <c r="K64" s="130" t="s">
        <v>8935</v>
      </c>
      <c r="L64" s="130" t="s">
        <v>10662</v>
      </c>
      <c r="M64" s="130" t="s">
        <v>12332</v>
      </c>
      <c r="N64" s="130" t="s">
        <v>14033</v>
      </c>
      <c r="O64" s="130" t="s">
        <v>15715</v>
      </c>
      <c r="P64" s="130" t="s">
        <v>17450</v>
      </c>
      <c r="Q64" s="130" t="s">
        <v>19114</v>
      </c>
    </row>
    <row r="65" spans="2:17" ht="54.95" customHeight="1">
      <c r="B65" s="120"/>
      <c r="C65" s="12">
        <v>1010131110</v>
      </c>
      <c r="D65" s="114">
        <v>5</v>
      </c>
      <c r="E65" s="124" t="s">
        <v>13</v>
      </c>
      <c r="F65" s="48" t="s">
        <v>13</v>
      </c>
      <c r="G65" s="128" t="s">
        <v>22582</v>
      </c>
      <c r="H65" s="130" t="s">
        <v>3792</v>
      </c>
      <c r="I65" s="130" t="s">
        <v>5523</v>
      </c>
      <c r="J65" s="130" t="s">
        <v>7238</v>
      </c>
      <c r="K65" s="130" t="s">
        <v>8936</v>
      </c>
      <c r="L65" s="130" t="s">
        <v>10663</v>
      </c>
      <c r="M65" s="130" t="s">
        <v>12333</v>
      </c>
      <c r="N65" s="130" t="s">
        <v>14034</v>
      </c>
      <c r="O65" s="130" t="s">
        <v>15716</v>
      </c>
      <c r="P65" s="130" t="s">
        <v>17451</v>
      </c>
      <c r="Q65" s="130" t="s">
        <v>19115</v>
      </c>
    </row>
    <row r="66" spans="2:17" ht="54.95" customHeight="1">
      <c r="B66" s="120"/>
      <c r="C66" s="12">
        <v>101013111010</v>
      </c>
      <c r="D66" s="114">
        <v>6</v>
      </c>
      <c r="E66" s="125" t="s">
        <v>359</v>
      </c>
      <c r="F66" s="48" t="s">
        <v>1664</v>
      </c>
      <c r="G66" s="128" t="s">
        <v>2766</v>
      </c>
      <c r="H66" s="130" t="s">
        <v>3793</v>
      </c>
      <c r="I66" s="130" t="s">
        <v>5524</v>
      </c>
      <c r="J66" s="130" t="s">
        <v>7239</v>
      </c>
      <c r="K66" s="130" t="s">
        <v>8937</v>
      </c>
      <c r="L66" s="130" t="s">
        <v>10664</v>
      </c>
      <c r="M66" s="130" t="s">
        <v>12334</v>
      </c>
      <c r="N66" s="130" t="s">
        <v>14035</v>
      </c>
      <c r="O66" s="130" t="s">
        <v>15717</v>
      </c>
      <c r="P66" s="130" t="s">
        <v>17452</v>
      </c>
      <c r="Q66" s="130" t="s">
        <v>19116</v>
      </c>
    </row>
    <row r="67" spans="2:17" ht="54.95" customHeight="1">
      <c r="B67" s="120"/>
      <c r="C67" s="12">
        <v>101013111011</v>
      </c>
      <c r="D67" s="114">
        <v>6</v>
      </c>
      <c r="E67" s="125" t="s">
        <v>360</v>
      </c>
      <c r="F67" s="48" t="s">
        <v>1665</v>
      </c>
      <c r="G67" s="128" t="s">
        <v>2767</v>
      </c>
      <c r="H67" s="130" t="s">
        <v>3794</v>
      </c>
      <c r="I67" s="130" t="s">
        <v>5525</v>
      </c>
      <c r="J67" s="130" t="s">
        <v>7240</v>
      </c>
      <c r="K67" s="130" t="s">
        <v>8938</v>
      </c>
      <c r="L67" s="130" t="s">
        <v>10665</v>
      </c>
      <c r="M67" s="130" t="s">
        <v>12335</v>
      </c>
      <c r="N67" s="130" t="s">
        <v>14036</v>
      </c>
      <c r="O67" s="130" t="s">
        <v>15718</v>
      </c>
      <c r="P67" s="130" t="s">
        <v>17453</v>
      </c>
      <c r="Q67" s="130" t="s">
        <v>19117</v>
      </c>
    </row>
    <row r="68" spans="2:17" ht="54.95" customHeight="1">
      <c r="B68" s="120"/>
      <c r="C68" s="12">
        <v>1010131111</v>
      </c>
      <c r="D68" s="114">
        <v>5</v>
      </c>
      <c r="E68" s="124" t="s">
        <v>14</v>
      </c>
      <c r="F68" s="48" t="s">
        <v>14</v>
      </c>
      <c r="G68" s="128" t="s">
        <v>22583</v>
      </c>
      <c r="H68" s="130" t="s">
        <v>3795</v>
      </c>
      <c r="I68" s="130" t="s">
        <v>5526</v>
      </c>
      <c r="J68" s="130" t="s">
        <v>7241</v>
      </c>
      <c r="K68" s="130" t="s">
        <v>8939</v>
      </c>
      <c r="L68" s="130" t="s">
        <v>10666</v>
      </c>
      <c r="M68" s="130" t="s">
        <v>12336</v>
      </c>
      <c r="N68" s="130" t="s">
        <v>14037</v>
      </c>
      <c r="O68" s="130" t="s">
        <v>15719</v>
      </c>
      <c r="P68" s="130" t="s">
        <v>17454</v>
      </c>
      <c r="Q68" s="130" t="s">
        <v>19118</v>
      </c>
    </row>
    <row r="69" spans="2:17" ht="54.95" customHeight="1">
      <c r="B69" s="120"/>
      <c r="C69" s="12">
        <v>101013111110</v>
      </c>
      <c r="D69" s="114">
        <v>6</v>
      </c>
      <c r="E69" s="125" t="s">
        <v>361</v>
      </c>
      <c r="F69" s="48" t="s">
        <v>361</v>
      </c>
      <c r="G69" s="128" t="s">
        <v>22584</v>
      </c>
      <c r="H69" s="130" t="s">
        <v>3796</v>
      </c>
      <c r="I69" s="130" t="s">
        <v>5526</v>
      </c>
      <c r="J69" s="130" t="s">
        <v>7242</v>
      </c>
      <c r="K69" s="130" t="s">
        <v>8940</v>
      </c>
      <c r="L69" s="130" t="s">
        <v>10667</v>
      </c>
      <c r="M69" s="130" t="s">
        <v>12337</v>
      </c>
      <c r="N69" s="130" t="s">
        <v>14038</v>
      </c>
      <c r="O69" s="130" t="s">
        <v>15720</v>
      </c>
      <c r="P69" s="130" t="s">
        <v>17455</v>
      </c>
      <c r="Q69" s="130" t="s">
        <v>19119</v>
      </c>
    </row>
    <row r="70" spans="2:17" ht="54.95" customHeight="1">
      <c r="B70" s="120"/>
      <c r="C70" s="12">
        <v>101013111111</v>
      </c>
      <c r="D70" s="114">
        <v>6</v>
      </c>
      <c r="E70" s="125" t="s">
        <v>362</v>
      </c>
      <c r="F70" s="48" t="s">
        <v>362</v>
      </c>
      <c r="G70" s="128" t="s">
        <v>22585</v>
      </c>
      <c r="H70" s="130" t="s">
        <v>3797</v>
      </c>
      <c r="I70" s="130" t="s">
        <v>5527</v>
      </c>
      <c r="J70" s="130" t="s">
        <v>7243</v>
      </c>
      <c r="K70" s="130" t="s">
        <v>8941</v>
      </c>
      <c r="L70" s="130" t="s">
        <v>10668</v>
      </c>
      <c r="M70" s="130" t="s">
        <v>12338</v>
      </c>
      <c r="N70" s="130" t="s">
        <v>14039</v>
      </c>
      <c r="O70" s="130" t="s">
        <v>15721</v>
      </c>
      <c r="P70" s="130" t="s">
        <v>17456</v>
      </c>
      <c r="Q70" s="130" t="s">
        <v>19118</v>
      </c>
    </row>
    <row r="71" spans="2:17" ht="54.95" customHeight="1">
      <c r="B71" s="120"/>
      <c r="C71" s="12">
        <v>10101312</v>
      </c>
      <c r="D71" s="114">
        <v>4</v>
      </c>
      <c r="E71" s="123" t="s">
        <v>363</v>
      </c>
      <c r="F71" s="48" t="s">
        <v>1666</v>
      </c>
      <c r="G71" s="128" t="s">
        <v>22586</v>
      </c>
      <c r="H71" s="130" t="s">
        <v>3798</v>
      </c>
      <c r="I71" s="130" t="s">
        <v>5528</v>
      </c>
      <c r="J71" s="130" t="s">
        <v>7244</v>
      </c>
      <c r="K71" s="130" t="s">
        <v>8942</v>
      </c>
      <c r="L71" s="130" t="s">
        <v>10669</v>
      </c>
      <c r="M71" s="130" t="s">
        <v>12339</v>
      </c>
      <c r="N71" s="130" t="s">
        <v>14040</v>
      </c>
      <c r="O71" s="130" t="s">
        <v>15722</v>
      </c>
      <c r="P71" s="130" t="s">
        <v>17457</v>
      </c>
      <c r="Q71" s="130" t="s">
        <v>19120</v>
      </c>
    </row>
    <row r="72" spans="2:17" ht="54.95" customHeight="1">
      <c r="B72" s="120"/>
      <c r="C72" s="12">
        <v>101014</v>
      </c>
      <c r="D72" s="114">
        <v>3</v>
      </c>
      <c r="E72" s="122" t="s">
        <v>364</v>
      </c>
      <c r="F72" s="48" t="s">
        <v>364</v>
      </c>
      <c r="G72" s="128" t="s">
        <v>2768</v>
      </c>
      <c r="H72" s="130" t="s">
        <v>3799</v>
      </c>
      <c r="I72" s="130" t="s">
        <v>5529</v>
      </c>
      <c r="J72" s="130" t="s">
        <v>7245</v>
      </c>
      <c r="K72" s="130" t="s">
        <v>8943</v>
      </c>
      <c r="L72" s="130" t="s">
        <v>10670</v>
      </c>
      <c r="M72" s="130" t="s">
        <v>12340</v>
      </c>
      <c r="N72" s="130" t="s">
        <v>14041</v>
      </c>
      <c r="O72" s="130" t="s">
        <v>15723</v>
      </c>
      <c r="P72" s="130" t="s">
        <v>17458</v>
      </c>
      <c r="Q72" s="130" t="s">
        <v>19121</v>
      </c>
    </row>
    <row r="73" spans="2:17" ht="54.95" customHeight="1">
      <c r="B73" s="120"/>
      <c r="C73" s="12">
        <v>10101410</v>
      </c>
      <c r="D73" s="114">
        <v>4</v>
      </c>
      <c r="E73" s="123" t="s">
        <v>364</v>
      </c>
      <c r="F73" s="48" t="s">
        <v>364</v>
      </c>
      <c r="G73" s="128" t="s">
        <v>2769</v>
      </c>
      <c r="H73" s="130" t="s">
        <v>3799</v>
      </c>
      <c r="I73" s="130" t="s">
        <v>5529</v>
      </c>
      <c r="J73" s="130" t="s">
        <v>7246</v>
      </c>
      <c r="K73" s="130" t="s">
        <v>8943</v>
      </c>
      <c r="L73" s="130" t="s">
        <v>10671</v>
      </c>
      <c r="M73" s="130" t="s">
        <v>12340</v>
      </c>
      <c r="N73" s="130" t="s">
        <v>14041</v>
      </c>
      <c r="O73" s="130" t="s">
        <v>15723</v>
      </c>
      <c r="P73" s="130" t="s">
        <v>17458</v>
      </c>
      <c r="Q73" s="130" t="s">
        <v>19121</v>
      </c>
    </row>
    <row r="74" spans="2:17" ht="54.95" customHeight="1">
      <c r="B74" s="120"/>
      <c r="C74" s="12">
        <v>1010141010</v>
      </c>
      <c r="D74" s="114">
        <v>5</v>
      </c>
      <c r="E74" s="124" t="s">
        <v>365</v>
      </c>
      <c r="F74" s="48" t="s">
        <v>1667</v>
      </c>
      <c r="G74" s="128" t="s">
        <v>2770</v>
      </c>
      <c r="H74" s="130" t="s">
        <v>3800</v>
      </c>
      <c r="I74" s="130" t="s">
        <v>5530</v>
      </c>
      <c r="J74" s="130" t="s">
        <v>7247</v>
      </c>
      <c r="K74" s="130" t="s">
        <v>8944</v>
      </c>
      <c r="L74" s="130" t="s">
        <v>10672</v>
      </c>
      <c r="M74" s="130" t="s">
        <v>12341</v>
      </c>
      <c r="N74" s="130" t="s">
        <v>14042</v>
      </c>
      <c r="O74" s="130" t="s">
        <v>15724</v>
      </c>
      <c r="P74" s="130" t="s">
        <v>17459</v>
      </c>
      <c r="Q74" s="130" t="s">
        <v>19122</v>
      </c>
    </row>
    <row r="75" spans="2:17" ht="54.95" customHeight="1">
      <c r="B75" s="120"/>
      <c r="C75" s="12">
        <v>101014101010</v>
      </c>
      <c r="D75" s="114">
        <v>6</v>
      </c>
      <c r="E75" s="125" t="s">
        <v>366</v>
      </c>
      <c r="F75" s="48" t="s">
        <v>1668</v>
      </c>
      <c r="G75" s="128" t="s">
        <v>22587</v>
      </c>
      <c r="H75" s="130" t="s">
        <v>3801</v>
      </c>
      <c r="I75" s="130" t="s">
        <v>5531</v>
      </c>
      <c r="J75" s="130" t="s">
        <v>7248</v>
      </c>
      <c r="K75" s="130" t="s">
        <v>8945</v>
      </c>
      <c r="L75" s="130" t="s">
        <v>10673</v>
      </c>
      <c r="M75" s="130" t="s">
        <v>12342</v>
      </c>
      <c r="N75" s="130" t="s">
        <v>14043</v>
      </c>
      <c r="O75" s="130" t="s">
        <v>15725</v>
      </c>
      <c r="P75" s="130" t="s">
        <v>17460</v>
      </c>
      <c r="Q75" s="130" t="s">
        <v>19123</v>
      </c>
    </row>
    <row r="76" spans="2:17" ht="54.95" customHeight="1">
      <c r="B76" s="120"/>
      <c r="C76" s="12">
        <v>101014101011</v>
      </c>
      <c r="D76" s="114">
        <v>6</v>
      </c>
      <c r="E76" s="125" t="s">
        <v>367</v>
      </c>
      <c r="F76" s="48" t="s">
        <v>1669</v>
      </c>
      <c r="G76" s="128" t="s">
        <v>22588</v>
      </c>
      <c r="H76" s="130" t="s">
        <v>3802</v>
      </c>
      <c r="I76" s="130" t="s">
        <v>5532</v>
      </c>
      <c r="J76" s="130" t="s">
        <v>7249</v>
      </c>
      <c r="K76" s="130" t="s">
        <v>8946</v>
      </c>
      <c r="L76" s="130" t="s">
        <v>10674</v>
      </c>
      <c r="M76" s="130" t="s">
        <v>12343</v>
      </c>
      <c r="N76" s="130" t="s">
        <v>14044</v>
      </c>
      <c r="O76" s="130" t="s">
        <v>15726</v>
      </c>
      <c r="P76" s="130" t="s">
        <v>17461</v>
      </c>
      <c r="Q76" s="130" t="s">
        <v>19124</v>
      </c>
    </row>
    <row r="77" spans="2:17" ht="54.95" customHeight="1">
      <c r="B77" s="120"/>
      <c r="C77" s="12">
        <v>1010141011</v>
      </c>
      <c r="D77" s="212">
        <v>5</v>
      </c>
      <c r="E77" s="124" t="s">
        <v>368</v>
      </c>
      <c r="F77" s="48" t="s">
        <v>1670</v>
      </c>
      <c r="G77" s="128" t="s">
        <v>2771</v>
      </c>
      <c r="H77" s="130" t="s">
        <v>3803</v>
      </c>
      <c r="I77" s="130" t="s">
        <v>5533</v>
      </c>
      <c r="J77" s="130" t="s">
        <v>7250</v>
      </c>
      <c r="K77" s="130" t="s">
        <v>8947</v>
      </c>
      <c r="L77" s="130" t="s">
        <v>10675</v>
      </c>
      <c r="M77" s="130" t="s">
        <v>12344</v>
      </c>
      <c r="N77" s="130" t="s">
        <v>14045</v>
      </c>
      <c r="O77" s="130" t="s">
        <v>15727</v>
      </c>
      <c r="P77" s="130" t="s">
        <v>17462</v>
      </c>
      <c r="Q77" s="130" t="s">
        <v>19125</v>
      </c>
    </row>
    <row r="78" spans="2:17" ht="54.95" customHeight="1">
      <c r="B78" s="120"/>
      <c r="C78" s="12">
        <v>101014101110</v>
      </c>
      <c r="D78" s="114">
        <v>6</v>
      </c>
      <c r="E78" s="125" t="s">
        <v>369</v>
      </c>
      <c r="F78" s="48" t="s">
        <v>1671</v>
      </c>
      <c r="G78" s="128" t="s">
        <v>2772</v>
      </c>
      <c r="H78" s="130" t="s">
        <v>3804</v>
      </c>
      <c r="I78" s="130" t="s">
        <v>5534</v>
      </c>
      <c r="J78" s="130" t="s">
        <v>7251</v>
      </c>
      <c r="K78" s="130" t="s">
        <v>8948</v>
      </c>
      <c r="L78" s="130" t="s">
        <v>10676</v>
      </c>
      <c r="M78" s="130" t="s">
        <v>12345</v>
      </c>
      <c r="N78" s="130" t="s">
        <v>14046</v>
      </c>
      <c r="O78" s="130" t="s">
        <v>15728</v>
      </c>
      <c r="P78" s="130" t="s">
        <v>17463</v>
      </c>
      <c r="Q78" s="130" t="s">
        <v>19126</v>
      </c>
    </row>
    <row r="79" spans="2:17" ht="54.95" customHeight="1">
      <c r="B79" s="120"/>
      <c r="C79" s="12">
        <v>101014101111</v>
      </c>
      <c r="D79" s="114">
        <v>6</v>
      </c>
      <c r="E79" s="125" t="s">
        <v>370</v>
      </c>
      <c r="F79" s="48" t="s">
        <v>1672</v>
      </c>
      <c r="G79" s="128" t="s">
        <v>2773</v>
      </c>
      <c r="H79" s="130" t="s">
        <v>3805</v>
      </c>
      <c r="I79" s="130" t="s">
        <v>5535</v>
      </c>
      <c r="J79" s="130" t="s">
        <v>7252</v>
      </c>
      <c r="K79" s="130" t="s">
        <v>8949</v>
      </c>
      <c r="L79" s="130" t="s">
        <v>10677</v>
      </c>
      <c r="M79" s="130" t="s">
        <v>12346</v>
      </c>
      <c r="N79" s="130" t="s">
        <v>14047</v>
      </c>
      <c r="O79" s="130" t="s">
        <v>15729</v>
      </c>
      <c r="P79" s="130" t="s">
        <v>17464</v>
      </c>
      <c r="Q79" s="130" t="s">
        <v>19127</v>
      </c>
    </row>
    <row r="80" spans="2:17" ht="54.95" customHeight="1">
      <c r="B80" s="120"/>
      <c r="C80" s="12">
        <v>1010141012</v>
      </c>
      <c r="D80" s="114">
        <v>5</v>
      </c>
      <c r="E80" s="124" t="s">
        <v>18</v>
      </c>
      <c r="F80" s="48" t="s">
        <v>18</v>
      </c>
      <c r="G80" s="128" t="s">
        <v>2774</v>
      </c>
      <c r="H80" s="130" t="s">
        <v>3806</v>
      </c>
      <c r="I80" s="130" t="s">
        <v>5536</v>
      </c>
      <c r="J80" s="130" t="s">
        <v>7253</v>
      </c>
      <c r="K80" s="130" t="s">
        <v>8950</v>
      </c>
      <c r="L80" s="130" t="s">
        <v>10678</v>
      </c>
      <c r="M80" s="130" t="s">
        <v>12347</v>
      </c>
      <c r="N80" s="130" t="s">
        <v>14048</v>
      </c>
      <c r="O80" s="130" t="s">
        <v>15730</v>
      </c>
      <c r="P80" s="130" t="s">
        <v>17465</v>
      </c>
      <c r="Q80" s="130" t="s">
        <v>19128</v>
      </c>
    </row>
    <row r="81" spans="2:17" ht="54.95" customHeight="1">
      <c r="B81" s="120"/>
      <c r="C81" s="12">
        <v>101014101210</v>
      </c>
      <c r="D81" s="114">
        <v>6</v>
      </c>
      <c r="E81" s="125" t="s">
        <v>371</v>
      </c>
      <c r="F81" s="48" t="s">
        <v>1673</v>
      </c>
      <c r="G81" s="128" t="s">
        <v>22589</v>
      </c>
      <c r="H81" s="130" t="s">
        <v>3807</v>
      </c>
      <c r="I81" s="130" t="s">
        <v>5537</v>
      </c>
      <c r="J81" s="130" t="s">
        <v>7254</v>
      </c>
      <c r="K81" s="130" t="s">
        <v>8951</v>
      </c>
      <c r="L81" s="130" t="s">
        <v>10679</v>
      </c>
      <c r="M81" s="130" t="s">
        <v>12348</v>
      </c>
      <c r="N81" s="130" t="s">
        <v>14049</v>
      </c>
      <c r="O81" s="130" t="s">
        <v>15731</v>
      </c>
      <c r="P81" s="130" t="s">
        <v>17466</v>
      </c>
      <c r="Q81" s="130" t="s">
        <v>19129</v>
      </c>
    </row>
    <row r="82" spans="2:17" ht="54.95" customHeight="1">
      <c r="B82" s="120"/>
      <c r="C82" s="12">
        <v>101014101211</v>
      </c>
      <c r="D82" s="114">
        <v>6</v>
      </c>
      <c r="E82" s="125" t="s">
        <v>372</v>
      </c>
      <c r="F82" s="48" t="s">
        <v>1674</v>
      </c>
      <c r="G82" s="128" t="s">
        <v>2775</v>
      </c>
      <c r="H82" s="130" t="s">
        <v>3808</v>
      </c>
      <c r="I82" s="130" t="s">
        <v>5538</v>
      </c>
      <c r="J82" s="130" t="s">
        <v>7255</v>
      </c>
      <c r="K82" s="130" t="s">
        <v>8952</v>
      </c>
      <c r="L82" s="130" t="s">
        <v>10680</v>
      </c>
      <c r="M82" s="130" t="s">
        <v>12349</v>
      </c>
      <c r="N82" s="130" t="s">
        <v>14050</v>
      </c>
      <c r="O82" s="130" t="s">
        <v>15732</v>
      </c>
      <c r="P82" s="130" t="s">
        <v>17467</v>
      </c>
      <c r="Q82" s="130" t="s">
        <v>19130</v>
      </c>
    </row>
    <row r="83" spans="2:17" ht="54.95" customHeight="1">
      <c r="B83" s="120"/>
      <c r="C83" s="12">
        <v>1010141013</v>
      </c>
      <c r="D83" s="114">
        <v>5</v>
      </c>
      <c r="E83" s="124" t="s">
        <v>373</v>
      </c>
      <c r="F83" s="48" t="s">
        <v>1675</v>
      </c>
      <c r="G83" s="128" t="s">
        <v>22590</v>
      </c>
      <c r="H83" s="130" t="s">
        <v>3809</v>
      </c>
      <c r="I83" s="130" t="s">
        <v>5539</v>
      </c>
      <c r="J83" s="130" t="s">
        <v>7256</v>
      </c>
      <c r="K83" s="130" t="s">
        <v>8953</v>
      </c>
      <c r="L83" s="130" t="s">
        <v>10681</v>
      </c>
      <c r="M83" s="130" t="s">
        <v>12350</v>
      </c>
      <c r="N83" s="130" t="s">
        <v>14051</v>
      </c>
      <c r="O83" s="130" t="s">
        <v>15733</v>
      </c>
      <c r="P83" s="130" t="s">
        <v>17468</v>
      </c>
      <c r="Q83" s="130" t="s">
        <v>19131</v>
      </c>
    </row>
    <row r="84" spans="2:17" ht="54.95" customHeight="1">
      <c r="B84" s="120"/>
      <c r="C84" s="12">
        <v>101014101310</v>
      </c>
      <c r="D84" s="114">
        <v>6</v>
      </c>
      <c r="E84" s="125" t="s">
        <v>374</v>
      </c>
      <c r="F84" s="48" t="s">
        <v>1676</v>
      </c>
      <c r="G84" s="128" t="s">
        <v>2776</v>
      </c>
      <c r="H84" s="130" t="s">
        <v>3810</v>
      </c>
      <c r="I84" s="130" t="s">
        <v>5540</v>
      </c>
      <c r="J84" s="130" t="s">
        <v>7257</v>
      </c>
      <c r="K84" s="130" t="s">
        <v>8954</v>
      </c>
      <c r="L84" s="130" t="s">
        <v>10682</v>
      </c>
      <c r="M84" s="130" t="s">
        <v>12351</v>
      </c>
      <c r="N84" s="130" t="s">
        <v>14052</v>
      </c>
      <c r="O84" s="130" t="s">
        <v>15734</v>
      </c>
      <c r="P84" s="130" t="s">
        <v>17469</v>
      </c>
      <c r="Q84" s="130" t="s">
        <v>19132</v>
      </c>
    </row>
    <row r="85" spans="2:17" ht="54.95" customHeight="1">
      <c r="B85" s="120"/>
      <c r="C85" s="12">
        <v>101014101311</v>
      </c>
      <c r="D85" s="114">
        <v>6</v>
      </c>
      <c r="E85" s="125" t="s">
        <v>375</v>
      </c>
      <c r="F85" s="48" t="s">
        <v>1677</v>
      </c>
      <c r="G85" s="128" t="s">
        <v>2777</v>
      </c>
      <c r="H85" s="130" t="s">
        <v>3811</v>
      </c>
      <c r="I85" s="130" t="s">
        <v>5541</v>
      </c>
      <c r="J85" s="130" t="s">
        <v>7258</v>
      </c>
      <c r="K85" s="130" t="s">
        <v>8955</v>
      </c>
      <c r="L85" s="130" t="s">
        <v>10683</v>
      </c>
      <c r="M85" s="130" t="s">
        <v>12352</v>
      </c>
      <c r="N85" s="130" t="s">
        <v>14053</v>
      </c>
      <c r="O85" s="130" t="s">
        <v>15735</v>
      </c>
      <c r="P85" s="130" t="s">
        <v>17470</v>
      </c>
      <c r="Q85" s="130" t="s">
        <v>19133</v>
      </c>
    </row>
    <row r="86" spans="2:17" ht="54.95" customHeight="1">
      <c r="B86" s="120"/>
      <c r="C86" s="12">
        <v>1010141014</v>
      </c>
      <c r="D86" s="114">
        <v>5</v>
      </c>
      <c r="E86" s="124" t="s">
        <v>376</v>
      </c>
      <c r="F86" s="48" t="s">
        <v>1678</v>
      </c>
      <c r="G86" s="128" t="s">
        <v>2778</v>
      </c>
      <c r="H86" s="130" t="s">
        <v>3812</v>
      </c>
      <c r="I86" s="130" t="s">
        <v>5542</v>
      </c>
      <c r="J86" s="130" t="s">
        <v>7259</v>
      </c>
      <c r="K86" s="130" t="s">
        <v>8956</v>
      </c>
      <c r="L86" s="130" t="s">
        <v>10684</v>
      </c>
      <c r="M86" s="130" t="s">
        <v>12353</v>
      </c>
      <c r="N86" s="130" t="s">
        <v>14054</v>
      </c>
      <c r="O86" s="130" t="s">
        <v>15736</v>
      </c>
      <c r="P86" s="130" t="s">
        <v>17471</v>
      </c>
      <c r="Q86" s="130" t="s">
        <v>19134</v>
      </c>
    </row>
    <row r="87" spans="2:17" ht="54.95" customHeight="1">
      <c r="B87" s="120"/>
      <c r="C87" s="12">
        <v>101014101410</v>
      </c>
      <c r="D87" s="114">
        <v>6</v>
      </c>
      <c r="E87" s="125" t="s">
        <v>377</v>
      </c>
      <c r="F87" s="48" t="s">
        <v>1679</v>
      </c>
      <c r="G87" s="128" t="s">
        <v>2779</v>
      </c>
      <c r="H87" s="130" t="s">
        <v>3813</v>
      </c>
      <c r="I87" s="130" t="s">
        <v>5543</v>
      </c>
      <c r="J87" s="130" t="s">
        <v>7260</v>
      </c>
      <c r="K87" s="130" t="s">
        <v>8957</v>
      </c>
      <c r="L87" s="130" t="s">
        <v>10685</v>
      </c>
      <c r="M87" s="130" t="s">
        <v>12354</v>
      </c>
      <c r="N87" s="130" t="s">
        <v>14055</v>
      </c>
      <c r="O87" s="130" t="s">
        <v>15737</v>
      </c>
      <c r="P87" s="130" t="s">
        <v>17472</v>
      </c>
      <c r="Q87" s="130" t="s">
        <v>19135</v>
      </c>
    </row>
    <row r="88" spans="2:17" ht="54.95" customHeight="1">
      <c r="B88" s="120"/>
      <c r="C88" s="12">
        <v>101014101411</v>
      </c>
      <c r="D88" s="114">
        <v>6</v>
      </c>
      <c r="E88" s="125" t="s">
        <v>378</v>
      </c>
      <c r="F88" s="48" t="s">
        <v>1680</v>
      </c>
      <c r="G88" s="128" t="s">
        <v>2780</v>
      </c>
      <c r="H88" s="130" t="s">
        <v>3814</v>
      </c>
      <c r="I88" s="130" t="s">
        <v>5544</v>
      </c>
      <c r="J88" s="130" t="s">
        <v>7261</v>
      </c>
      <c r="K88" s="130" t="s">
        <v>8958</v>
      </c>
      <c r="L88" s="130" t="s">
        <v>10686</v>
      </c>
      <c r="M88" s="130" t="s">
        <v>12355</v>
      </c>
      <c r="N88" s="130" t="s">
        <v>14056</v>
      </c>
      <c r="O88" s="130" t="s">
        <v>15738</v>
      </c>
      <c r="P88" s="130" t="s">
        <v>17473</v>
      </c>
      <c r="Q88" s="130" t="s">
        <v>19136</v>
      </c>
    </row>
    <row r="89" spans="2:17" ht="54.95" customHeight="1">
      <c r="B89" s="120"/>
      <c r="C89" s="12">
        <v>1010141015</v>
      </c>
      <c r="D89" s="114">
        <v>5</v>
      </c>
      <c r="E89" s="124" t="s">
        <v>379</v>
      </c>
      <c r="F89" s="48" t="s">
        <v>1681</v>
      </c>
      <c r="G89" s="128" t="s">
        <v>22591</v>
      </c>
      <c r="H89" s="130" t="s">
        <v>3815</v>
      </c>
      <c r="I89" s="130" t="s">
        <v>5545</v>
      </c>
      <c r="J89" s="130" t="s">
        <v>7262</v>
      </c>
      <c r="K89" s="130" t="s">
        <v>8959</v>
      </c>
      <c r="L89" s="130" t="s">
        <v>10687</v>
      </c>
      <c r="M89" s="130" t="s">
        <v>12356</v>
      </c>
      <c r="N89" s="130" t="s">
        <v>14057</v>
      </c>
      <c r="O89" s="130" t="s">
        <v>15739</v>
      </c>
      <c r="P89" s="130" t="s">
        <v>17474</v>
      </c>
      <c r="Q89" s="130" t="s">
        <v>19137</v>
      </c>
    </row>
    <row r="90" spans="2:17" ht="54.95" customHeight="1">
      <c r="B90" s="120"/>
      <c r="C90" s="12">
        <v>101014101510</v>
      </c>
      <c r="D90" s="114">
        <v>6</v>
      </c>
      <c r="E90" s="125" t="s">
        <v>380</v>
      </c>
      <c r="F90" s="48" t="s">
        <v>1682</v>
      </c>
      <c r="G90" s="128" t="s">
        <v>2781</v>
      </c>
      <c r="H90" s="130" t="s">
        <v>3816</v>
      </c>
      <c r="I90" s="130" t="s">
        <v>5546</v>
      </c>
      <c r="J90" s="130" t="s">
        <v>7263</v>
      </c>
      <c r="K90" s="130" t="s">
        <v>8960</v>
      </c>
      <c r="L90" s="130" t="s">
        <v>10688</v>
      </c>
      <c r="M90" s="130" t="s">
        <v>12357</v>
      </c>
      <c r="N90" s="130" t="s">
        <v>14058</v>
      </c>
      <c r="O90" s="130" t="s">
        <v>15740</v>
      </c>
      <c r="P90" s="130" t="s">
        <v>17475</v>
      </c>
      <c r="Q90" s="130" t="s">
        <v>19138</v>
      </c>
    </row>
    <row r="91" spans="2:17" ht="54.95" customHeight="1">
      <c r="B91" s="120"/>
      <c r="C91" s="12">
        <v>101014101511</v>
      </c>
      <c r="D91" s="114">
        <v>6</v>
      </c>
      <c r="E91" s="125" t="s">
        <v>381</v>
      </c>
      <c r="F91" s="48" t="s">
        <v>1683</v>
      </c>
      <c r="G91" s="128" t="s">
        <v>2782</v>
      </c>
      <c r="H91" s="130" t="s">
        <v>3817</v>
      </c>
      <c r="I91" s="130" t="s">
        <v>5547</v>
      </c>
      <c r="J91" s="130" t="s">
        <v>7264</v>
      </c>
      <c r="K91" s="130" t="s">
        <v>8961</v>
      </c>
      <c r="L91" s="130" t="s">
        <v>10689</v>
      </c>
      <c r="M91" s="130" t="s">
        <v>12358</v>
      </c>
      <c r="N91" s="130" t="s">
        <v>14059</v>
      </c>
      <c r="O91" s="130" t="s">
        <v>15741</v>
      </c>
      <c r="P91" s="130" t="s">
        <v>17476</v>
      </c>
      <c r="Q91" s="130" t="s">
        <v>19139</v>
      </c>
    </row>
    <row r="92" spans="2:17" ht="54.95" customHeight="1">
      <c r="B92" s="120"/>
      <c r="C92" s="12">
        <v>1010141016</v>
      </c>
      <c r="D92" s="114">
        <v>5</v>
      </c>
      <c r="E92" s="124" t="s">
        <v>382</v>
      </c>
      <c r="F92" s="48" t="s">
        <v>1684</v>
      </c>
      <c r="G92" s="128" t="s">
        <v>2783</v>
      </c>
      <c r="H92" s="130" t="s">
        <v>3818</v>
      </c>
      <c r="I92" s="130" t="s">
        <v>5548</v>
      </c>
      <c r="J92" s="130" t="s">
        <v>7265</v>
      </c>
      <c r="K92" s="130" t="s">
        <v>8962</v>
      </c>
      <c r="L92" s="130" t="s">
        <v>10690</v>
      </c>
      <c r="M92" s="130" t="s">
        <v>12359</v>
      </c>
      <c r="N92" s="130" t="s">
        <v>14060</v>
      </c>
      <c r="O92" s="130" t="s">
        <v>15742</v>
      </c>
      <c r="P92" s="130" t="s">
        <v>17477</v>
      </c>
      <c r="Q92" s="130" t="s">
        <v>19140</v>
      </c>
    </row>
    <row r="93" spans="2:17" ht="54.95" customHeight="1">
      <c r="B93" s="120"/>
      <c r="C93" s="12">
        <v>101014101610</v>
      </c>
      <c r="D93" s="114">
        <v>6</v>
      </c>
      <c r="E93" s="125" t="s">
        <v>383</v>
      </c>
      <c r="F93" s="48" t="s">
        <v>1685</v>
      </c>
      <c r="G93" s="128" t="s">
        <v>2784</v>
      </c>
      <c r="H93" s="130" t="s">
        <v>3819</v>
      </c>
      <c r="I93" s="130" t="s">
        <v>5549</v>
      </c>
      <c r="J93" s="130" t="s">
        <v>7266</v>
      </c>
      <c r="K93" s="130" t="s">
        <v>8963</v>
      </c>
      <c r="L93" s="130" t="s">
        <v>10691</v>
      </c>
      <c r="M93" s="130" t="s">
        <v>12360</v>
      </c>
      <c r="N93" s="130" t="s">
        <v>14061</v>
      </c>
      <c r="O93" s="130" t="s">
        <v>15743</v>
      </c>
      <c r="P93" s="130" t="s">
        <v>17478</v>
      </c>
      <c r="Q93" s="130" t="s">
        <v>19141</v>
      </c>
    </row>
    <row r="94" spans="2:17" ht="54.95" customHeight="1">
      <c r="B94" s="120"/>
      <c r="C94" s="12">
        <v>101014101611</v>
      </c>
      <c r="D94" s="114">
        <v>6</v>
      </c>
      <c r="E94" s="125" t="s">
        <v>384</v>
      </c>
      <c r="F94" s="48" t="s">
        <v>1686</v>
      </c>
      <c r="G94" s="128" t="s">
        <v>2785</v>
      </c>
      <c r="H94" s="130" t="s">
        <v>3820</v>
      </c>
      <c r="I94" s="130" t="s">
        <v>5550</v>
      </c>
      <c r="J94" s="130" t="s">
        <v>7267</v>
      </c>
      <c r="K94" s="130" t="s">
        <v>8964</v>
      </c>
      <c r="L94" s="130" t="s">
        <v>10692</v>
      </c>
      <c r="M94" s="130" t="s">
        <v>12361</v>
      </c>
      <c r="N94" s="130" t="s">
        <v>14062</v>
      </c>
      <c r="O94" s="130" t="s">
        <v>15744</v>
      </c>
      <c r="P94" s="130" t="s">
        <v>17479</v>
      </c>
      <c r="Q94" s="130" t="s">
        <v>19142</v>
      </c>
    </row>
    <row r="95" spans="2:17" ht="54.95" customHeight="1">
      <c r="B95" s="120"/>
      <c r="C95" s="12">
        <v>1010141017</v>
      </c>
      <c r="D95" s="114">
        <v>5</v>
      </c>
      <c r="E95" s="124" t="s">
        <v>385</v>
      </c>
      <c r="F95" s="48" t="s">
        <v>1687</v>
      </c>
      <c r="G95" s="128" t="s">
        <v>2786</v>
      </c>
      <c r="H95" s="130" t="s">
        <v>3821</v>
      </c>
      <c r="I95" s="130" t="s">
        <v>5551</v>
      </c>
      <c r="J95" s="130" t="s">
        <v>7268</v>
      </c>
      <c r="K95" s="130" t="s">
        <v>8965</v>
      </c>
      <c r="L95" s="130" t="s">
        <v>10693</v>
      </c>
      <c r="M95" s="130" t="s">
        <v>12362</v>
      </c>
      <c r="N95" s="130" t="s">
        <v>14063</v>
      </c>
      <c r="O95" s="130" t="s">
        <v>15745</v>
      </c>
      <c r="P95" s="130" t="s">
        <v>17480</v>
      </c>
      <c r="Q95" s="130" t="s">
        <v>19143</v>
      </c>
    </row>
    <row r="96" spans="2:17" ht="54.95" customHeight="1">
      <c r="B96" s="120"/>
      <c r="C96" s="12">
        <v>101014101710</v>
      </c>
      <c r="D96" s="114">
        <v>6</v>
      </c>
      <c r="E96" s="125" t="s">
        <v>386</v>
      </c>
      <c r="F96" s="48" t="s">
        <v>1688</v>
      </c>
      <c r="G96" s="128" t="s">
        <v>2787</v>
      </c>
      <c r="H96" s="130" t="s">
        <v>3822</v>
      </c>
      <c r="I96" s="130" t="s">
        <v>5552</v>
      </c>
      <c r="J96" s="130" t="s">
        <v>7269</v>
      </c>
      <c r="K96" s="130" t="s">
        <v>8966</v>
      </c>
      <c r="L96" s="130" t="s">
        <v>10694</v>
      </c>
      <c r="M96" s="130" t="s">
        <v>12363</v>
      </c>
      <c r="N96" s="130" t="s">
        <v>14064</v>
      </c>
      <c r="O96" s="130" t="s">
        <v>15746</v>
      </c>
      <c r="P96" s="130" t="s">
        <v>17481</v>
      </c>
      <c r="Q96" s="130" t="s">
        <v>19144</v>
      </c>
    </row>
    <row r="97" spans="2:17" ht="54.95" customHeight="1">
      <c r="B97" s="120"/>
      <c r="C97" s="12">
        <v>101014101711</v>
      </c>
      <c r="D97" s="212">
        <v>6</v>
      </c>
      <c r="E97" s="125" t="s">
        <v>387</v>
      </c>
      <c r="F97" s="48" t="s">
        <v>1689</v>
      </c>
      <c r="G97" s="128" t="s">
        <v>2788</v>
      </c>
      <c r="H97" s="130" t="s">
        <v>3823</v>
      </c>
      <c r="I97" s="130" t="s">
        <v>5553</v>
      </c>
      <c r="J97" s="130" t="s">
        <v>7270</v>
      </c>
      <c r="K97" s="130" t="s">
        <v>8967</v>
      </c>
      <c r="L97" s="130" t="s">
        <v>10695</v>
      </c>
      <c r="M97" s="130" t="s">
        <v>12364</v>
      </c>
      <c r="N97" s="130" t="s">
        <v>14065</v>
      </c>
      <c r="O97" s="130" t="s">
        <v>15747</v>
      </c>
      <c r="P97" s="130" t="s">
        <v>17482</v>
      </c>
      <c r="Q97" s="130" t="s">
        <v>19145</v>
      </c>
    </row>
    <row r="98" spans="2:17" ht="54.95" customHeight="1">
      <c r="B98" s="120"/>
      <c r="C98" s="12">
        <v>1010141018</v>
      </c>
      <c r="D98" s="114">
        <v>5</v>
      </c>
      <c r="E98" s="124" t="s">
        <v>388</v>
      </c>
      <c r="F98" s="48" t="s">
        <v>1690</v>
      </c>
      <c r="G98" s="128" t="s">
        <v>2789</v>
      </c>
      <c r="H98" s="130" t="s">
        <v>3824</v>
      </c>
      <c r="I98" s="130" t="s">
        <v>5554</v>
      </c>
      <c r="J98" s="130" t="s">
        <v>7271</v>
      </c>
      <c r="K98" s="130" t="s">
        <v>8968</v>
      </c>
      <c r="L98" s="130" t="s">
        <v>10696</v>
      </c>
      <c r="M98" s="130" t="s">
        <v>12365</v>
      </c>
      <c r="N98" s="130" t="s">
        <v>14066</v>
      </c>
      <c r="O98" s="130" t="s">
        <v>15748</v>
      </c>
      <c r="P98" s="130" t="s">
        <v>17483</v>
      </c>
      <c r="Q98" s="130" t="s">
        <v>19146</v>
      </c>
    </row>
    <row r="99" spans="2:17" ht="54.95" customHeight="1">
      <c r="B99" s="120"/>
      <c r="C99" s="12">
        <v>101014101810</v>
      </c>
      <c r="D99" s="114">
        <v>6</v>
      </c>
      <c r="E99" s="125" t="s">
        <v>389</v>
      </c>
      <c r="F99" s="48" t="s">
        <v>1691</v>
      </c>
      <c r="G99" s="128" t="s">
        <v>2790</v>
      </c>
      <c r="H99" s="130" t="s">
        <v>3825</v>
      </c>
      <c r="I99" s="130" t="s">
        <v>5555</v>
      </c>
      <c r="J99" s="130" t="s">
        <v>7272</v>
      </c>
      <c r="K99" s="130" t="s">
        <v>8969</v>
      </c>
      <c r="L99" s="130" t="s">
        <v>10697</v>
      </c>
      <c r="M99" s="130" t="s">
        <v>12366</v>
      </c>
      <c r="N99" s="130" t="s">
        <v>14067</v>
      </c>
      <c r="O99" s="130" t="s">
        <v>15749</v>
      </c>
      <c r="P99" s="130" t="s">
        <v>17484</v>
      </c>
      <c r="Q99" s="130" t="s">
        <v>19147</v>
      </c>
    </row>
    <row r="100" spans="2:17" ht="54.95" customHeight="1">
      <c r="B100" s="120"/>
      <c r="C100" s="12">
        <v>101014101811</v>
      </c>
      <c r="D100" s="114">
        <v>6</v>
      </c>
      <c r="E100" s="125" t="s">
        <v>390</v>
      </c>
      <c r="F100" s="48" t="s">
        <v>1692</v>
      </c>
      <c r="G100" s="128" t="s">
        <v>2791</v>
      </c>
      <c r="H100" s="130" t="s">
        <v>3826</v>
      </c>
      <c r="I100" s="130" t="s">
        <v>5556</v>
      </c>
      <c r="J100" s="130" t="s">
        <v>7273</v>
      </c>
      <c r="K100" s="130" t="s">
        <v>8970</v>
      </c>
      <c r="L100" s="130" t="s">
        <v>10698</v>
      </c>
      <c r="M100" s="130" t="s">
        <v>12367</v>
      </c>
      <c r="N100" s="130" t="s">
        <v>14068</v>
      </c>
      <c r="O100" s="130" t="s">
        <v>15750</v>
      </c>
      <c r="P100" s="130" t="s">
        <v>17485</v>
      </c>
      <c r="Q100" s="130" t="s">
        <v>19148</v>
      </c>
    </row>
    <row r="101" spans="2:17" ht="54.95" customHeight="1">
      <c r="B101" s="120"/>
      <c r="C101" s="12">
        <v>1010141019</v>
      </c>
      <c r="D101" s="114">
        <v>5</v>
      </c>
      <c r="E101" s="124" t="s">
        <v>391</v>
      </c>
      <c r="F101" s="48" t="s">
        <v>1693</v>
      </c>
      <c r="G101" s="128" t="s">
        <v>2792</v>
      </c>
      <c r="H101" s="130" t="s">
        <v>3827</v>
      </c>
      <c r="I101" s="130" t="s">
        <v>5557</v>
      </c>
      <c r="J101" s="130" t="s">
        <v>7274</v>
      </c>
      <c r="K101" s="130" t="s">
        <v>8971</v>
      </c>
      <c r="L101" s="130" t="s">
        <v>10699</v>
      </c>
      <c r="M101" s="130" t="s">
        <v>12368</v>
      </c>
      <c r="N101" s="130" t="s">
        <v>14069</v>
      </c>
      <c r="O101" s="130" t="s">
        <v>15751</v>
      </c>
      <c r="P101" s="130" t="s">
        <v>17486</v>
      </c>
      <c r="Q101" s="130" t="s">
        <v>19149</v>
      </c>
    </row>
    <row r="102" spans="2:17" ht="54.95" customHeight="1">
      <c r="B102" s="120"/>
      <c r="C102" s="12">
        <v>101014101910</v>
      </c>
      <c r="D102" s="114">
        <v>6</v>
      </c>
      <c r="E102" s="125" t="s">
        <v>392</v>
      </c>
      <c r="F102" s="48" t="s">
        <v>1694</v>
      </c>
      <c r="G102" s="128" t="s">
        <v>2793</v>
      </c>
      <c r="H102" s="130" t="s">
        <v>3828</v>
      </c>
      <c r="I102" s="130" t="s">
        <v>5558</v>
      </c>
      <c r="J102" s="130" t="s">
        <v>7275</v>
      </c>
      <c r="K102" s="130" t="s">
        <v>8972</v>
      </c>
      <c r="L102" s="130" t="s">
        <v>10700</v>
      </c>
      <c r="M102" s="130" t="s">
        <v>12369</v>
      </c>
      <c r="N102" s="130" t="s">
        <v>14070</v>
      </c>
      <c r="O102" s="130" t="s">
        <v>15752</v>
      </c>
      <c r="P102" s="130" t="s">
        <v>17487</v>
      </c>
      <c r="Q102" s="130" t="s">
        <v>19150</v>
      </c>
    </row>
    <row r="103" spans="2:17" ht="54.95" customHeight="1">
      <c r="B103" s="120"/>
      <c r="C103" s="12">
        <v>101014101911</v>
      </c>
      <c r="D103" s="114">
        <v>6</v>
      </c>
      <c r="E103" s="125" t="s">
        <v>393</v>
      </c>
      <c r="F103" s="48" t="s">
        <v>1695</v>
      </c>
      <c r="G103" s="128" t="s">
        <v>2794</v>
      </c>
      <c r="H103" s="130" t="s">
        <v>3829</v>
      </c>
      <c r="I103" s="130" t="s">
        <v>5559</v>
      </c>
      <c r="J103" s="130" t="s">
        <v>7276</v>
      </c>
      <c r="K103" s="130" t="s">
        <v>8973</v>
      </c>
      <c r="L103" s="130" t="s">
        <v>10701</v>
      </c>
      <c r="M103" s="130" t="s">
        <v>12370</v>
      </c>
      <c r="N103" s="130" t="s">
        <v>14071</v>
      </c>
      <c r="O103" s="130" t="s">
        <v>15753</v>
      </c>
      <c r="P103" s="130" t="s">
        <v>17488</v>
      </c>
      <c r="Q103" s="130" t="s">
        <v>19151</v>
      </c>
    </row>
    <row r="104" spans="2:17" ht="54.95" customHeight="1">
      <c r="B104" s="120"/>
      <c r="C104" s="12">
        <v>1010141020</v>
      </c>
      <c r="D104" s="114">
        <v>5</v>
      </c>
      <c r="E104" s="124" t="s">
        <v>19</v>
      </c>
      <c r="F104" s="48" t="s">
        <v>19</v>
      </c>
      <c r="G104" s="128" t="s">
        <v>2795</v>
      </c>
      <c r="H104" s="130" t="s">
        <v>3830</v>
      </c>
      <c r="I104" s="130" t="s">
        <v>5560</v>
      </c>
      <c r="J104" s="130" t="s">
        <v>7277</v>
      </c>
      <c r="K104" s="130" t="s">
        <v>8974</v>
      </c>
      <c r="L104" s="130" t="s">
        <v>10702</v>
      </c>
      <c r="M104" s="130" t="s">
        <v>12371</v>
      </c>
      <c r="N104" s="130" t="s">
        <v>14072</v>
      </c>
      <c r="O104" s="130" t="s">
        <v>15754</v>
      </c>
      <c r="P104" s="130" t="s">
        <v>17489</v>
      </c>
      <c r="Q104" s="130" t="s">
        <v>19152</v>
      </c>
    </row>
    <row r="105" spans="2:17" ht="54.95" customHeight="1">
      <c r="B105" s="120"/>
      <c r="C105" s="12">
        <v>101014102010</v>
      </c>
      <c r="D105" s="114">
        <v>6</v>
      </c>
      <c r="E105" s="125" t="s">
        <v>2629</v>
      </c>
      <c r="F105" s="48" t="s">
        <v>1696</v>
      </c>
      <c r="G105" s="128" t="s">
        <v>2796</v>
      </c>
      <c r="H105" s="130" t="s">
        <v>3831</v>
      </c>
      <c r="I105" s="130" t="s">
        <v>5561</v>
      </c>
      <c r="J105" s="130" t="s">
        <v>7278</v>
      </c>
      <c r="K105" s="130" t="s">
        <v>8975</v>
      </c>
      <c r="L105" s="130" t="s">
        <v>10703</v>
      </c>
      <c r="M105" s="130" t="s">
        <v>12372</v>
      </c>
      <c r="N105" s="130" t="s">
        <v>14073</v>
      </c>
      <c r="O105" s="130" t="s">
        <v>15755</v>
      </c>
      <c r="P105" s="130" t="s">
        <v>17490</v>
      </c>
      <c r="Q105" s="130" t="s">
        <v>19153</v>
      </c>
    </row>
    <row r="106" spans="2:17" ht="54.95" customHeight="1">
      <c r="B106" s="120"/>
      <c r="C106" s="12">
        <v>10101410201010</v>
      </c>
      <c r="D106" s="114">
        <v>7</v>
      </c>
      <c r="E106" s="126" t="s">
        <v>394</v>
      </c>
      <c r="F106" s="48" t="s">
        <v>394</v>
      </c>
      <c r="G106" s="128" t="s">
        <v>22592</v>
      </c>
      <c r="H106" s="130" t="s">
        <v>3832</v>
      </c>
      <c r="I106" s="130" t="s">
        <v>5562</v>
      </c>
      <c r="J106" s="130" t="s">
        <v>7279</v>
      </c>
      <c r="K106" s="130" t="s">
        <v>8976</v>
      </c>
      <c r="L106" s="130" t="s">
        <v>10704</v>
      </c>
      <c r="M106" s="130" t="s">
        <v>12339</v>
      </c>
      <c r="N106" s="130" t="s">
        <v>14074</v>
      </c>
      <c r="O106" s="130" t="s">
        <v>15756</v>
      </c>
      <c r="P106" s="130" t="s">
        <v>17491</v>
      </c>
      <c r="Q106" s="130" t="s">
        <v>19154</v>
      </c>
    </row>
    <row r="107" spans="2:17" ht="54.95" customHeight="1">
      <c r="B107" s="120"/>
      <c r="C107" s="12">
        <v>10101410201011</v>
      </c>
      <c r="D107" s="114">
        <v>7</v>
      </c>
      <c r="E107" s="126" t="s">
        <v>395</v>
      </c>
      <c r="F107" s="48" t="s">
        <v>395</v>
      </c>
      <c r="G107" s="128" t="s">
        <v>2797</v>
      </c>
      <c r="H107" s="130" t="s">
        <v>3833</v>
      </c>
      <c r="I107" s="130" t="s">
        <v>5563</v>
      </c>
      <c r="J107" s="130" t="s">
        <v>7280</v>
      </c>
      <c r="K107" s="130" t="s">
        <v>8977</v>
      </c>
      <c r="L107" s="130" t="s">
        <v>10705</v>
      </c>
      <c r="M107" s="130" t="s">
        <v>12373</v>
      </c>
      <c r="N107" s="130" t="s">
        <v>14075</v>
      </c>
      <c r="O107" s="130" t="s">
        <v>15757</v>
      </c>
      <c r="P107" s="130" t="s">
        <v>17492</v>
      </c>
      <c r="Q107" s="130" t="s">
        <v>19155</v>
      </c>
    </row>
    <row r="108" spans="2:17" ht="54.95" customHeight="1">
      <c r="B108" s="120"/>
      <c r="C108" s="12">
        <v>101014102011</v>
      </c>
      <c r="D108" s="114">
        <v>6</v>
      </c>
      <c r="E108" s="125" t="s">
        <v>396</v>
      </c>
      <c r="F108" s="48" t="s">
        <v>1697</v>
      </c>
      <c r="G108" s="128" t="s">
        <v>2798</v>
      </c>
      <c r="H108" s="130" t="s">
        <v>3834</v>
      </c>
      <c r="I108" s="130" t="s">
        <v>5564</v>
      </c>
      <c r="J108" s="130" t="s">
        <v>7281</v>
      </c>
      <c r="K108" s="130" t="s">
        <v>8978</v>
      </c>
      <c r="L108" s="130" t="s">
        <v>10706</v>
      </c>
      <c r="M108" s="130" t="s">
        <v>12374</v>
      </c>
      <c r="N108" s="130" t="s">
        <v>14076</v>
      </c>
      <c r="O108" s="130" t="s">
        <v>15758</v>
      </c>
      <c r="P108" s="130" t="s">
        <v>17493</v>
      </c>
      <c r="Q108" s="130" t="s">
        <v>19156</v>
      </c>
    </row>
    <row r="109" spans="2:17" ht="54.95" customHeight="1">
      <c r="B109" s="120"/>
      <c r="C109" s="12">
        <v>1010141021</v>
      </c>
      <c r="D109" s="114">
        <v>5</v>
      </c>
      <c r="E109" s="124" t="s">
        <v>397</v>
      </c>
      <c r="F109" s="48" t="s">
        <v>1698</v>
      </c>
      <c r="G109" s="128" t="s">
        <v>22593</v>
      </c>
      <c r="H109" s="130" t="s">
        <v>3835</v>
      </c>
      <c r="I109" s="130" t="s">
        <v>5565</v>
      </c>
      <c r="J109" s="130" t="s">
        <v>7282</v>
      </c>
      <c r="K109" s="130" t="s">
        <v>8979</v>
      </c>
      <c r="L109" s="130" t="s">
        <v>10707</v>
      </c>
      <c r="M109" s="130" t="s">
        <v>12375</v>
      </c>
      <c r="N109" s="130" t="s">
        <v>14077</v>
      </c>
      <c r="O109" s="130" t="s">
        <v>15759</v>
      </c>
      <c r="P109" s="130" t="s">
        <v>17494</v>
      </c>
      <c r="Q109" s="130" t="s">
        <v>19157</v>
      </c>
    </row>
    <row r="110" spans="2:17" ht="54.95" customHeight="1">
      <c r="B110" s="120"/>
      <c r="C110" s="12">
        <v>101014102110</v>
      </c>
      <c r="D110" s="114">
        <v>6</v>
      </c>
      <c r="E110" s="125" t="s">
        <v>398</v>
      </c>
      <c r="F110" s="48" t="s">
        <v>1699</v>
      </c>
      <c r="G110" s="128" t="s">
        <v>22594</v>
      </c>
      <c r="H110" s="130" t="s">
        <v>3836</v>
      </c>
      <c r="I110" s="130" t="s">
        <v>5566</v>
      </c>
      <c r="J110" s="130" t="s">
        <v>7283</v>
      </c>
      <c r="K110" s="130" t="s">
        <v>8980</v>
      </c>
      <c r="L110" s="130" t="s">
        <v>10708</v>
      </c>
      <c r="M110" s="130" t="s">
        <v>12376</v>
      </c>
      <c r="N110" s="130" t="s">
        <v>14078</v>
      </c>
      <c r="O110" s="130" t="s">
        <v>15760</v>
      </c>
      <c r="P110" s="130" t="s">
        <v>17495</v>
      </c>
      <c r="Q110" s="130" t="s">
        <v>19158</v>
      </c>
    </row>
    <row r="111" spans="2:17" ht="54.95" customHeight="1">
      <c r="B111" s="120"/>
      <c r="C111" s="12">
        <v>101014102111</v>
      </c>
      <c r="D111" s="114">
        <v>6</v>
      </c>
      <c r="E111" s="125" t="s">
        <v>399</v>
      </c>
      <c r="F111" s="48" t="s">
        <v>1700</v>
      </c>
      <c r="G111" s="128" t="s">
        <v>22595</v>
      </c>
      <c r="H111" s="130" t="s">
        <v>3837</v>
      </c>
      <c r="I111" s="130" t="s">
        <v>5567</v>
      </c>
      <c r="J111" s="130" t="s">
        <v>7284</v>
      </c>
      <c r="K111" s="130" t="s">
        <v>8981</v>
      </c>
      <c r="L111" s="130" t="s">
        <v>10709</v>
      </c>
      <c r="M111" s="130" t="s">
        <v>12377</v>
      </c>
      <c r="N111" s="130" t="s">
        <v>14079</v>
      </c>
      <c r="O111" s="130" t="s">
        <v>15761</v>
      </c>
      <c r="P111" s="130" t="s">
        <v>17496</v>
      </c>
      <c r="Q111" s="130" t="s">
        <v>19159</v>
      </c>
    </row>
    <row r="112" spans="2:17" ht="54.95" customHeight="1">
      <c r="B112" s="120"/>
      <c r="C112" s="12">
        <v>1010141022</v>
      </c>
      <c r="D112" s="114">
        <v>5</v>
      </c>
      <c r="E112" s="124" t="s">
        <v>20</v>
      </c>
      <c r="F112" s="48" t="s">
        <v>1701</v>
      </c>
      <c r="G112" s="128" t="s">
        <v>22596</v>
      </c>
      <c r="H112" s="130" t="s">
        <v>3838</v>
      </c>
      <c r="I112" s="130" t="s">
        <v>5568</v>
      </c>
      <c r="J112" s="130" t="s">
        <v>7285</v>
      </c>
      <c r="K112" s="130" t="s">
        <v>8982</v>
      </c>
      <c r="L112" s="130" t="s">
        <v>10710</v>
      </c>
      <c r="M112" s="130" t="s">
        <v>12378</v>
      </c>
      <c r="N112" s="130" t="s">
        <v>14080</v>
      </c>
      <c r="O112" s="130" t="s">
        <v>15762</v>
      </c>
      <c r="P112" s="130" t="s">
        <v>17497</v>
      </c>
      <c r="Q112" s="130" t="s">
        <v>19160</v>
      </c>
    </row>
    <row r="113" spans="2:17" ht="54.95" customHeight="1">
      <c r="B113" s="120"/>
      <c r="C113" s="12">
        <v>101014102210</v>
      </c>
      <c r="D113" s="114">
        <v>6</v>
      </c>
      <c r="E113" s="125" t="s">
        <v>400</v>
      </c>
      <c r="F113" s="48" t="s">
        <v>1702</v>
      </c>
      <c r="G113" s="128" t="s">
        <v>22597</v>
      </c>
      <c r="H113" s="130" t="s">
        <v>3839</v>
      </c>
      <c r="I113" s="130" t="s">
        <v>5569</v>
      </c>
      <c r="J113" s="130" t="s">
        <v>7286</v>
      </c>
      <c r="K113" s="130" t="s">
        <v>8983</v>
      </c>
      <c r="L113" s="130" t="s">
        <v>10711</v>
      </c>
      <c r="M113" s="130" t="s">
        <v>12379</v>
      </c>
      <c r="N113" s="130" t="s">
        <v>14081</v>
      </c>
      <c r="O113" s="130" t="s">
        <v>15763</v>
      </c>
      <c r="P113" s="130" t="s">
        <v>17498</v>
      </c>
      <c r="Q113" s="130" t="s">
        <v>19161</v>
      </c>
    </row>
    <row r="114" spans="2:17" ht="54.95" customHeight="1">
      <c r="B114" s="120"/>
      <c r="C114" s="12">
        <v>101014102211</v>
      </c>
      <c r="D114" s="114">
        <v>6</v>
      </c>
      <c r="E114" s="125" t="s">
        <v>401</v>
      </c>
      <c r="F114" s="48" t="s">
        <v>1703</v>
      </c>
      <c r="G114" s="128" t="s">
        <v>22598</v>
      </c>
      <c r="H114" s="130" t="s">
        <v>3840</v>
      </c>
      <c r="I114" s="130" t="s">
        <v>5570</v>
      </c>
      <c r="J114" s="130" t="s">
        <v>7287</v>
      </c>
      <c r="K114" s="130" t="s">
        <v>8984</v>
      </c>
      <c r="L114" s="130" t="s">
        <v>10712</v>
      </c>
      <c r="M114" s="130" t="s">
        <v>12380</v>
      </c>
      <c r="N114" s="130" t="s">
        <v>14082</v>
      </c>
      <c r="O114" s="130" t="s">
        <v>15764</v>
      </c>
      <c r="P114" s="130" t="s">
        <v>17499</v>
      </c>
      <c r="Q114" s="130" t="s">
        <v>19162</v>
      </c>
    </row>
    <row r="115" spans="2:17" ht="54.95" customHeight="1">
      <c r="B115" s="120"/>
      <c r="C115" s="12">
        <v>1010141023</v>
      </c>
      <c r="D115" s="114">
        <v>5</v>
      </c>
      <c r="E115" s="124" t="s">
        <v>2630</v>
      </c>
      <c r="F115" s="48" t="s">
        <v>1704</v>
      </c>
      <c r="G115" s="128" t="s">
        <v>22599</v>
      </c>
      <c r="H115" s="130" t="s">
        <v>3841</v>
      </c>
      <c r="I115" s="130" t="s">
        <v>5571</v>
      </c>
      <c r="J115" s="130" t="s">
        <v>7288</v>
      </c>
      <c r="K115" s="130" t="s">
        <v>8985</v>
      </c>
      <c r="L115" s="130" t="s">
        <v>10713</v>
      </c>
      <c r="M115" s="130" t="s">
        <v>12381</v>
      </c>
      <c r="N115" s="130" t="s">
        <v>14083</v>
      </c>
      <c r="O115" s="130" t="s">
        <v>15765</v>
      </c>
      <c r="P115" s="130" t="s">
        <v>17500</v>
      </c>
      <c r="Q115" s="130" t="s">
        <v>19163</v>
      </c>
    </row>
    <row r="116" spans="2:17" ht="54.95" customHeight="1">
      <c r="B116" s="120"/>
      <c r="C116" s="12">
        <v>101014102310</v>
      </c>
      <c r="D116" s="114">
        <v>6</v>
      </c>
      <c r="E116" s="125" t="s">
        <v>3727</v>
      </c>
      <c r="F116" s="48" t="s">
        <v>3729</v>
      </c>
      <c r="G116" s="128" t="s">
        <v>3732</v>
      </c>
      <c r="H116" s="130" t="s">
        <v>3842</v>
      </c>
      <c r="I116" s="130" t="s">
        <v>5572</v>
      </c>
      <c r="J116" s="130" t="s">
        <v>7289</v>
      </c>
      <c r="K116" s="130" t="s">
        <v>8986</v>
      </c>
      <c r="L116" s="130" t="s">
        <v>10714</v>
      </c>
      <c r="M116" s="130" t="s">
        <v>12382</v>
      </c>
      <c r="N116" s="130" t="s">
        <v>14084</v>
      </c>
      <c r="O116" s="130" t="s">
        <v>15766</v>
      </c>
      <c r="P116" s="130" t="s">
        <v>17501</v>
      </c>
      <c r="Q116" s="130" t="s">
        <v>19164</v>
      </c>
    </row>
    <row r="117" spans="2:17" ht="54.95" customHeight="1">
      <c r="B117" s="120"/>
      <c r="C117" s="12">
        <v>101014102311</v>
      </c>
      <c r="D117" s="114">
        <v>6</v>
      </c>
      <c r="E117" s="125" t="s">
        <v>3728</v>
      </c>
      <c r="F117" s="48" t="s">
        <v>3730</v>
      </c>
      <c r="G117" s="128" t="s">
        <v>3731</v>
      </c>
      <c r="H117" s="130" t="s">
        <v>3843</v>
      </c>
      <c r="I117" s="130" t="s">
        <v>5573</v>
      </c>
      <c r="J117" s="130" t="s">
        <v>7290</v>
      </c>
      <c r="K117" s="130" t="s">
        <v>8987</v>
      </c>
      <c r="L117" s="130" t="s">
        <v>10715</v>
      </c>
      <c r="M117" s="130" t="s">
        <v>12383</v>
      </c>
      <c r="N117" s="130" t="s">
        <v>14085</v>
      </c>
      <c r="O117" s="130" t="s">
        <v>15767</v>
      </c>
      <c r="P117" s="130" t="s">
        <v>17502</v>
      </c>
      <c r="Q117" s="130" t="s">
        <v>19165</v>
      </c>
    </row>
    <row r="118" spans="2:17" ht="54.95" customHeight="1">
      <c r="B118" s="120" t="s">
        <v>1641</v>
      </c>
      <c r="C118" s="12">
        <v>1010141024</v>
      </c>
      <c r="D118" s="114">
        <v>5</v>
      </c>
      <c r="E118" s="124" t="s">
        <v>22422</v>
      </c>
      <c r="F118" s="48" t="s">
        <v>22422</v>
      </c>
      <c r="G118" s="128" t="s">
        <v>22431</v>
      </c>
      <c r="H118" s="130" t="s">
        <v>22447</v>
      </c>
      <c r="I118" s="130" t="s">
        <v>22448</v>
      </c>
      <c r="J118" s="130" t="s">
        <v>22449</v>
      </c>
      <c r="K118" s="130" t="s">
        <v>22450</v>
      </c>
      <c r="L118" s="130" t="s">
        <v>22451</v>
      </c>
      <c r="M118" s="130" t="s">
        <v>22452</v>
      </c>
      <c r="N118" s="130" t="s">
        <v>22453</v>
      </c>
      <c r="O118" s="130" t="s">
        <v>22454</v>
      </c>
      <c r="P118" s="130" t="s">
        <v>22455</v>
      </c>
      <c r="Q118" s="130" t="s">
        <v>22456</v>
      </c>
    </row>
    <row r="119" spans="2:17" ht="54.95" customHeight="1">
      <c r="B119" s="120" t="s">
        <v>1641</v>
      </c>
      <c r="C119" s="12">
        <v>101014102410</v>
      </c>
      <c r="D119" s="114">
        <v>6</v>
      </c>
      <c r="E119" s="125" t="s">
        <v>22423</v>
      </c>
      <c r="F119" s="48" t="s">
        <v>22423</v>
      </c>
      <c r="G119" s="128" t="s">
        <v>22432</v>
      </c>
      <c r="H119" s="130" t="s">
        <v>22457</v>
      </c>
      <c r="I119" s="130" t="s">
        <v>22458</v>
      </c>
      <c r="J119" s="130" t="s">
        <v>22459</v>
      </c>
      <c r="K119" s="130" t="s">
        <v>22460</v>
      </c>
      <c r="L119" s="130" t="s">
        <v>22461</v>
      </c>
      <c r="M119" s="130" t="s">
        <v>22462</v>
      </c>
      <c r="N119" s="130" t="s">
        <v>22463</v>
      </c>
      <c r="O119" s="130" t="s">
        <v>22464</v>
      </c>
      <c r="P119" s="130" t="s">
        <v>22465</v>
      </c>
      <c r="Q119" s="130" t="s">
        <v>22466</v>
      </c>
    </row>
    <row r="120" spans="2:17" ht="54.95" customHeight="1">
      <c r="B120" s="120" t="s">
        <v>1641</v>
      </c>
      <c r="C120" s="12">
        <v>101014102411</v>
      </c>
      <c r="D120" s="114">
        <v>6</v>
      </c>
      <c r="E120" s="125" t="s">
        <v>22424</v>
      </c>
      <c r="F120" s="48" t="s">
        <v>22424</v>
      </c>
      <c r="G120" s="128" t="s">
        <v>22433</v>
      </c>
      <c r="H120" s="130" t="s">
        <v>22467</v>
      </c>
      <c r="I120" s="130" t="s">
        <v>22468</v>
      </c>
      <c r="J120" s="130" t="s">
        <v>22469</v>
      </c>
      <c r="K120" s="130" t="s">
        <v>22470</v>
      </c>
      <c r="L120" s="130" t="s">
        <v>22471</v>
      </c>
      <c r="M120" s="130" t="s">
        <v>22471</v>
      </c>
      <c r="N120" s="130" t="s">
        <v>22472</v>
      </c>
      <c r="O120" s="130" t="s">
        <v>22473</v>
      </c>
      <c r="P120" s="130" t="s">
        <v>22474</v>
      </c>
      <c r="Q120" s="130" t="s">
        <v>22475</v>
      </c>
    </row>
    <row r="121" spans="2:17" ht="54.95" customHeight="1">
      <c r="B121" s="120"/>
      <c r="C121" s="12">
        <v>1011</v>
      </c>
      <c r="D121" s="114">
        <v>2</v>
      </c>
      <c r="E121" s="211" t="s">
        <v>28</v>
      </c>
      <c r="F121" s="48" t="s">
        <v>28</v>
      </c>
      <c r="G121" s="128" t="s">
        <v>2799</v>
      </c>
      <c r="H121" s="130" t="s">
        <v>3844</v>
      </c>
      <c r="I121" s="130" t="s">
        <v>5574</v>
      </c>
      <c r="J121" s="130" t="s">
        <v>7291</v>
      </c>
      <c r="K121" s="130" t="s">
        <v>8988</v>
      </c>
      <c r="L121" s="130" t="s">
        <v>10716</v>
      </c>
      <c r="M121" s="130" t="s">
        <v>12384</v>
      </c>
      <c r="N121" s="130" t="s">
        <v>14086</v>
      </c>
      <c r="O121" s="130" t="s">
        <v>15768</v>
      </c>
      <c r="P121" s="130" t="s">
        <v>17503</v>
      </c>
      <c r="Q121" s="130" t="s">
        <v>19166</v>
      </c>
    </row>
    <row r="122" spans="2:17" ht="54.95" customHeight="1">
      <c r="B122" s="120"/>
      <c r="C122" s="12">
        <v>101110</v>
      </c>
      <c r="D122" s="114">
        <v>3</v>
      </c>
      <c r="E122" s="122" t="s">
        <v>28</v>
      </c>
      <c r="F122" s="48" t="s">
        <v>28</v>
      </c>
      <c r="G122" s="128" t="s">
        <v>22600</v>
      </c>
      <c r="H122" s="130" t="s">
        <v>3844</v>
      </c>
      <c r="I122" s="130" t="s">
        <v>5574</v>
      </c>
      <c r="J122" s="130" t="s">
        <v>7291</v>
      </c>
      <c r="K122" s="130" t="s">
        <v>8988</v>
      </c>
      <c r="L122" s="130" t="s">
        <v>10716</v>
      </c>
      <c r="M122" s="130" t="s">
        <v>12384</v>
      </c>
      <c r="N122" s="130" t="s">
        <v>14086</v>
      </c>
      <c r="O122" s="130" t="s">
        <v>15768</v>
      </c>
      <c r="P122" s="130" t="s">
        <v>17503</v>
      </c>
      <c r="Q122" s="130" t="s">
        <v>19166</v>
      </c>
    </row>
    <row r="123" spans="2:17" ht="54.95" customHeight="1">
      <c r="B123" s="120"/>
      <c r="C123" s="12">
        <v>10111010</v>
      </c>
      <c r="D123" s="114">
        <v>4</v>
      </c>
      <c r="E123" s="123" t="s">
        <v>402</v>
      </c>
      <c r="F123" s="48" t="s">
        <v>1624</v>
      </c>
      <c r="G123" s="128" t="s">
        <v>22601</v>
      </c>
      <c r="H123" s="130" t="s">
        <v>3845</v>
      </c>
      <c r="I123" s="130" t="s">
        <v>5575</v>
      </c>
      <c r="J123" s="130" t="s">
        <v>7292</v>
      </c>
      <c r="K123" s="130" t="s">
        <v>8989</v>
      </c>
      <c r="L123" s="130" t="s">
        <v>10717</v>
      </c>
      <c r="M123" s="130" t="s">
        <v>12385</v>
      </c>
      <c r="N123" s="130" t="s">
        <v>14087</v>
      </c>
      <c r="O123" s="130" t="s">
        <v>15769</v>
      </c>
      <c r="P123" s="130" t="s">
        <v>17504</v>
      </c>
      <c r="Q123" s="130" t="s">
        <v>19167</v>
      </c>
    </row>
    <row r="124" spans="2:17" ht="54.95" customHeight="1">
      <c r="B124" s="120"/>
      <c r="C124" s="12">
        <v>1011101010</v>
      </c>
      <c r="D124" s="114">
        <v>5</v>
      </c>
      <c r="E124" s="124" t="s">
        <v>29</v>
      </c>
      <c r="F124" s="48" t="s">
        <v>29</v>
      </c>
      <c r="G124" s="128" t="s">
        <v>22602</v>
      </c>
      <c r="H124" s="130" t="s">
        <v>3846</v>
      </c>
      <c r="I124" s="130" t="s">
        <v>5576</v>
      </c>
      <c r="J124" s="130" t="s">
        <v>7293</v>
      </c>
      <c r="K124" s="130" t="s">
        <v>8990</v>
      </c>
      <c r="L124" s="130" t="s">
        <v>10718</v>
      </c>
      <c r="M124" s="130" t="s">
        <v>12386</v>
      </c>
      <c r="N124" s="130" t="s">
        <v>14088</v>
      </c>
      <c r="O124" s="130" t="s">
        <v>15770</v>
      </c>
      <c r="P124" s="130" t="s">
        <v>17505</v>
      </c>
      <c r="Q124" s="130" t="s">
        <v>19168</v>
      </c>
    </row>
    <row r="125" spans="2:17" ht="54.95" customHeight="1">
      <c r="B125" s="120"/>
      <c r="C125" s="12">
        <v>101110101010</v>
      </c>
      <c r="D125" s="114">
        <v>6</v>
      </c>
      <c r="E125" s="125" t="s">
        <v>403</v>
      </c>
      <c r="F125" s="48" t="s">
        <v>403</v>
      </c>
      <c r="G125" s="128" t="s">
        <v>2800</v>
      </c>
      <c r="H125" s="130" t="s">
        <v>3847</v>
      </c>
      <c r="I125" s="130" t="s">
        <v>5577</v>
      </c>
      <c r="J125" s="130" t="s">
        <v>7294</v>
      </c>
      <c r="K125" s="130" t="s">
        <v>8991</v>
      </c>
      <c r="L125" s="130" t="s">
        <v>10719</v>
      </c>
      <c r="M125" s="130" t="s">
        <v>12387</v>
      </c>
      <c r="N125" s="130" t="s">
        <v>14089</v>
      </c>
      <c r="O125" s="130" t="s">
        <v>15771</v>
      </c>
      <c r="P125" s="130" t="s">
        <v>17506</v>
      </c>
      <c r="Q125" s="130" t="s">
        <v>19169</v>
      </c>
    </row>
    <row r="126" spans="2:17" ht="54.95" customHeight="1">
      <c r="B126" s="120"/>
      <c r="C126" s="12">
        <v>101110101011</v>
      </c>
      <c r="D126" s="114">
        <v>6</v>
      </c>
      <c r="E126" s="125" t="s">
        <v>404</v>
      </c>
      <c r="F126" s="48" t="s">
        <v>404</v>
      </c>
      <c r="G126" s="128" t="s">
        <v>22603</v>
      </c>
      <c r="H126" s="130" t="s">
        <v>3848</v>
      </c>
      <c r="I126" s="130" t="s">
        <v>5578</v>
      </c>
      <c r="J126" s="130" t="s">
        <v>7295</v>
      </c>
      <c r="K126" s="130" t="s">
        <v>8992</v>
      </c>
      <c r="L126" s="130" t="s">
        <v>10720</v>
      </c>
      <c r="M126" s="130" t="s">
        <v>12388</v>
      </c>
      <c r="N126" s="130" t="s">
        <v>14090</v>
      </c>
      <c r="O126" s="130" t="s">
        <v>15772</v>
      </c>
      <c r="P126" s="130" t="s">
        <v>17507</v>
      </c>
      <c r="Q126" s="130" t="s">
        <v>19170</v>
      </c>
    </row>
    <row r="127" spans="2:17" ht="54.95" customHeight="1">
      <c r="B127" s="120"/>
      <c r="C127" s="12">
        <v>101110101012</v>
      </c>
      <c r="D127" s="114">
        <v>6</v>
      </c>
      <c r="E127" s="125" t="s">
        <v>405</v>
      </c>
      <c r="F127" s="48" t="s">
        <v>405</v>
      </c>
      <c r="G127" s="128" t="s">
        <v>2801</v>
      </c>
      <c r="H127" s="130" t="s">
        <v>3849</v>
      </c>
      <c r="I127" s="130" t="s">
        <v>5579</v>
      </c>
      <c r="J127" s="130" t="s">
        <v>7296</v>
      </c>
      <c r="K127" s="130" t="s">
        <v>8993</v>
      </c>
      <c r="L127" s="130" t="s">
        <v>10721</v>
      </c>
      <c r="M127" s="130" t="s">
        <v>12389</v>
      </c>
      <c r="N127" s="130" t="s">
        <v>14091</v>
      </c>
      <c r="O127" s="130" t="s">
        <v>15773</v>
      </c>
      <c r="P127" s="130" t="s">
        <v>17508</v>
      </c>
      <c r="Q127" s="130" t="s">
        <v>19171</v>
      </c>
    </row>
    <row r="128" spans="2:17" ht="54.95" customHeight="1">
      <c r="B128" s="120"/>
      <c r="C128" s="12">
        <v>101110101013</v>
      </c>
      <c r="D128" s="114">
        <v>6</v>
      </c>
      <c r="E128" s="125" t="s">
        <v>406</v>
      </c>
      <c r="F128" s="48" t="s">
        <v>406</v>
      </c>
      <c r="G128" s="128" t="s">
        <v>2802</v>
      </c>
      <c r="H128" s="130" t="s">
        <v>3850</v>
      </c>
      <c r="I128" s="130" t="s">
        <v>5580</v>
      </c>
      <c r="J128" s="130" t="s">
        <v>7297</v>
      </c>
      <c r="K128" s="130" t="s">
        <v>8994</v>
      </c>
      <c r="L128" s="130" t="s">
        <v>10722</v>
      </c>
      <c r="M128" s="130" t="s">
        <v>12390</v>
      </c>
      <c r="N128" s="130" t="s">
        <v>14092</v>
      </c>
      <c r="O128" s="130" t="s">
        <v>15774</v>
      </c>
      <c r="P128" s="130" t="s">
        <v>17509</v>
      </c>
      <c r="Q128" s="130" t="s">
        <v>19172</v>
      </c>
    </row>
    <row r="129" spans="2:17" ht="54.95" customHeight="1">
      <c r="B129" s="120"/>
      <c r="C129" s="12">
        <v>101110101014</v>
      </c>
      <c r="D129" s="114">
        <v>6</v>
      </c>
      <c r="E129" s="125" t="s">
        <v>407</v>
      </c>
      <c r="F129" s="48" t="s">
        <v>1705</v>
      </c>
      <c r="G129" s="128" t="s">
        <v>2803</v>
      </c>
      <c r="H129" s="130" t="s">
        <v>3851</v>
      </c>
      <c r="I129" s="130" t="s">
        <v>5581</v>
      </c>
      <c r="J129" s="130" t="s">
        <v>7298</v>
      </c>
      <c r="K129" s="130" t="s">
        <v>8995</v>
      </c>
      <c r="L129" s="130" t="s">
        <v>10723</v>
      </c>
      <c r="M129" s="130" t="s">
        <v>12391</v>
      </c>
      <c r="N129" s="130" t="s">
        <v>14093</v>
      </c>
      <c r="O129" s="130" t="s">
        <v>15775</v>
      </c>
      <c r="P129" s="130" t="s">
        <v>17510</v>
      </c>
      <c r="Q129" s="130" t="s">
        <v>19173</v>
      </c>
    </row>
    <row r="130" spans="2:17" ht="54.95" customHeight="1">
      <c r="B130" s="120"/>
      <c r="C130" s="12">
        <v>1011101011</v>
      </c>
      <c r="D130" s="114">
        <v>5</v>
      </c>
      <c r="E130" s="124" t="s">
        <v>1623</v>
      </c>
      <c r="F130" s="48" t="s">
        <v>1623</v>
      </c>
      <c r="G130" s="128" t="s">
        <v>2804</v>
      </c>
      <c r="H130" s="130" t="s">
        <v>3852</v>
      </c>
      <c r="I130" s="130" t="s">
        <v>5582</v>
      </c>
      <c r="J130" s="130" t="s">
        <v>7299</v>
      </c>
      <c r="K130" s="130" t="s">
        <v>8996</v>
      </c>
      <c r="L130" s="130" t="s">
        <v>8996</v>
      </c>
      <c r="M130" s="130" t="s">
        <v>12392</v>
      </c>
      <c r="N130" s="130" t="s">
        <v>14094</v>
      </c>
      <c r="O130" s="130" t="s">
        <v>15776</v>
      </c>
      <c r="P130" s="130" t="s">
        <v>17511</v>
      </c>
      <c r="Q130" s="130" t="s">
        <v>19174</v>
      </c>
    </row>
    <row r="131" spans="2:17" ht="54.95" customHeight="1">
      <c r="B131" s="120"/>
      <c r="C131" s="12">
        <v>1011101012</v>
      </c>
      <c r="D131" s="114">
        <v>5</v>
      </c>
      <c r="E131" s="124" t="s">
        <v>408</v>
      </c>
      <c r="F131" s="48" t="s">
        <v>1706</v>
      </c>
      <c r="G131" s="128" t="s">
        <v>2805</v>
      </c>
      <c r="H131" s="130" t="s">
        <v>3853</v>
      </c>
      <c r="I131" s="130" t="s">
        <v>5583</v>
      </c>
      <c r="J131" s="130" t="s">
        <v>7300</v>
      </c>
      <c r="K131" s="130" t="s">
        <v>8997</v>
      </c>
      <c r="L131" s="130" t="s">
        <v>10724</v>
      </c>
      <c r="M131" s="130" t="s">
        <v>12393</v>
      </c>
      <c r="N131" s="130" t="s">
        <v>14095</v>
      </c>
      <c r="O131" s="130" t="s">
        <v>15777</v>
      </c>
      <c r="P131" s="130" t="s">
        <v>17512</v>
      </c>
      <c r="Q131" s="130" t="s">
        <v>19175</v>
      </c>
    </row>
    <row r="132" spans="2:17" ht="54.95" customHeight="1">
      <c r="B132" s="120"/>
      <c r="C132" s="12">
        <v>10111011</v>
      </c>
      <c r="D132" s="114">
        <v>4</v>
      </c>
      <c r="E132" s="123" t="s">
        <v>409</v>
      </c>
      <c r="F132" s="48" t="s">
        <v>1625</v>
      </c>
      <c r="G132" s="128" t="s">
        <v>22604</v>
      </c>
      <c r="H132" s="130" t="s">
        <v>3854</v>
      </c>
      <c r="I132" s="130" t="s">
        <v>5584</v>
      </c>
      <c r="J132" s="130" t="s">
        <v>7301</v>
      </c>
      <c r="K132" s="130" t="s">
        <v>8998</v>
      </c>
      <c r="L132" s="130" t="s">
        <v>10725</v>
      </c>
      <c r="M132" s="130" t="s">
        <v>12394</v>
      </c>
      <c r="N132" s="130" t="s">
        <v>14096</v>
      </c>
      <c r="O132" s="130" t="s">
        <v>15778</v>
      </c>
      <c r="P132" s="130" t="s">
        <v>17513</v>
      </c>
      <c r="Q132" s="130" t="s">
        <v>19176</v>
      </c>
    </row>
    <row r="133" spans="2:17" ht="54.95" customHeight="1">
      <c r="B133" s="120"/>
      <c r="C133" s="12">
        <v>1011101110</v>
      </c>
      <c r="D133" s="114">
        <v>5</v>
      </c>
      <c r="E133" s="124" t="s">
        <v>410</v>
      </c>
      <c r="F133" s="48" t="s">
        <v>410</v>
      </c>
      <c r="G133" s="128" t="s">
        <v>22605</v>
      </c>
      <c r="H133" s="130" t="s">
        <v>3855</v>
      </c>
      <c r="I133" s="130" t="s">
        <v>5585</v>
      </c>
      <c r="J133" s="130" t="s">
        <v>7302</v>
      </c>
      <c r="K133" s="130" t="s">
        <v>8999</v>
      </c>
      <c r="L133" s="130" t="s">
        <v>10726</v>
      </c>
      <c r="M133" s="130" t="s">
        <v>12395</v>
      </c>
      <c r="N133" s="130" t="s">
        <v>14097</v>
      </c>
      <c r="O133" s="130" t="s">
        <v>15779</v>
      </c>
      <c r="P133" s="130" t="s">
        <v>17514</v>
      </c>
      <c r="Q133" s="130" t="s">
        <v>19177</v>
      </c>
    </row>
    <row r="134" spans="2:17" ht="54.95" customHeight="1">
      <c r="B134" s="120"/>
      <c r="C134" s="12">
        <v>101110111010</v>
      </c>
      <c r="D134" s="114">
        <v>6</v>
      </c>
      <c r="E134" s="125" t="s">
        <v>16</v>
      </c>
      <c r="F134" s="48" t="s">
        <v>1707</v>
      </c>
      <c r="G134" s="128" t="s">
        <v>22606</v>
      </c>
      <c r="H134" s="130" t="s">
        <v>3856</v>
      </c>
      <c r="I134" s="130" t="s">
        <v>5586</v>
      </c>
      <c r="J134" s="130" t="s">
        <v>7303</v>
      </c>
      <c r="K134" s="130" t="s">
        <v>9000</v>
      </c>
      <c r="L134" s="130" t="s">
        <v>10727</v>
      </c>
      <c r="M134" s="130" t="s">
        <v>12396</v>
      </c>
      <c r="N134" s="130" t="s">
        <v>14098</v>
      </c>
      <c r="O134" s="130" t="s">
        <v>15780</v>
      </c>
      <c r="P134" s="130" t="s">
        <v>17515</v>
      </c>
      <c r="Q134" s="130" t="s">
        <v>19178</v>
      </c>
    </row>
    <row r="135" spans="2:17" ht="54.95" customHeight="1">
      <c r="B135" s="120"/>
      <c r="C135" s="12">
        <v>101110111011</v>
      </c>
      <c r="D135" s="114">
        <v>6</v>
      </c>
      <c r="E135" s="125" t="s">
        <v>411</v>
      </c>
      <c r="F135" s="48" t="s">
        <v>411</v>
      </c>
      <c r="G135" s="128" t="s">
        <v>2806</v>
      </c>
      <c r="H135" s="130" t="s">
        <v>3857</v>
      </c>
      <c r="I135" s="130" t="s">
        <v>5587</v>
      </c>
      <c r="J135" s="130" t="s">
        <v>7304</v>
      </c>
      <c r="K135" s="130" t="s">
        <v>9001</v>
      </c>
      <c r="L135" s="130" t="s">
        <v>10728</v>
      </c>
      <c r="M135" s="130" t="s">
        <v>12397</v>
      </c>
      <c r="N135" s="130" t="s">
        <v>14099</v>
      </c>
      <c r="O135" s="130" t="s">
        <v>15781</v>
      </c>
      <c r="P135" s="130" t="s">
        <v>17516</v>
      </c>
      <c r="Q135" s="130" t="s">
        <v>19179</v>
      </c>
    </row>
    <row r="136" spans="2:17" ht="54.95" customHeight="1">
      <c r="B136" s="120"/>
      <c r="C136" s="12">
        <v>101110111012</v>
      </c>
      <c r="D136" s="114">
        <v>6</v>
      </c>
      <c r="E136" s="125" t="s">
        <v>412</v>
      </c>
      <c r="F136" s="48" t="s">
        <v>412</v>
      </c>
      <c r="G136" s="128" t="s">
        <v>2807</v>
      </c>
      <c r="H136" s="130" t="s">
        <v>3858</v>
      </c>
      <c r="I136" s="130" t="s">
        <v>5588</v>
      </c>
      <c r="J136" s="130" t="s">
        <v>7305</v>
      </c>
      <c r="K136" s="130" t="s">
        <v>9002</v>
      </c>
      <c r="L136" s="130" t="s">
        <v>10729</v>
      </c>
      <c r="M136" s="130" t="s">
        <v>12398</v>
      </c>
      <c r="N136" s="130" t="s">
        <v>14100</v>
      </c>
      <c r="O136" s="130" t="s">
        <v>15782</v>
      </c>
      <c r="P136" s="130" t="s">
        <v>17517</v>
      </c>
      <c r="Q136" s="130" t="s">
        <v>19180</v>
      </c>
    </row>
    <row r="137" spans="2:17" ht="54.95" customHeight="1">
      <c r="B137" s="120"/>
      <c r="C137" s="12">
        <v>101110111013</v>
      </c>
      <c r="D137" s="114">
        <v>6</v>
      </c>
      <c r="E137" s="125" t="s">
        <v>413</v>
      </c>
      <c r="F137" s="48" t="s">
        <v>413</v>
      </c>
      <c r="G137" s="128" t="s">
        <v>2808</v>
      </c>
      <c r="H137" s="130" t="s">
        <v>3859</v>
      </c>
      <c r="I137" s="130" t="s">
        <v>5589</v>
      </c>
      <c r="J137" s="130" t="s">
        <v>7306</v>
      </c>
      <c r="K137" s="130" t="s">
        <v>9003</v>
      </c>
      <c r="L137" s="130" t="s">
        <v>10730</v>
      </c>
      <c r="M137" s="130" t="s">
        <v>12399</v>
      </c>
      <c r="N137" s="130" t="s">
        <v>14101</v>
      </c>
      <c r="O137" s="130" t="s">
        <v>15783</v>
      </c>
      <c r="P137" s="130" t="s">
        <v>17518</v>
      </c>
      <c r="Q137" s="130" t="s">
        <v>19181</v>
      </c>
    </row>
    <row r="138" spans="2:17" ht="54.95" customHeight="1">
      <c r="B138" s="120"/>
      <c r="C138" s="12">
        <v>1011101111</v>
      </c>
      <c r="D138" s="114">
        <v>5</v>
      </c>
      <c r="E138" s="124" t="s">
        <v>414</v>
      </c>
      <c r="F138" s="48" t="s">
        <v>414</v>
      </c>
      <c r="G138" s="128" t="s">
        <v>2809</v>
      </c>
      <c r="H138" s="130" t="s">
        <v>3860</v>
      </c>
      <c r="I138" s="130" t="s">
        <v>5590</v>
      </c>
      <c r="J138" s="130" t="s">
        <v>7307</v>
      </c>
      <c r="K138" s="130" t="s">
        <v>9004</v>
      </c>
      <c r="L138" s="130" t="s">
        <v>10731</v>
      </c>
      <c r="M138" s="130" t="s">
        <v>12400</v>
      </c>
      <c r="N138" s="130" t="s">
        <v>14102</v>
      </c>
      <c r="O138" s="130" t="s">
        <v>15784</v>
      </c>
      <c r="P138" s="130" t="s">
        <v>17519</v>
      </c>
      <c r="Q138" s="130" t="s">
        <v>19182</v>
      </c>
    </row>
    <row r="139" spans="2:17" ht="54.95" customHeight="1">
      <c r="B139" s="120"/>
      <c r="C139" s="12">
        <v>1011101112</v>
      </c>
      <c r="D139" s="114">
        <v>5</v>
      </c>
      <c r="E139" s="124" t="s">
        <v>415</v>
      </c>
      <c r="F139" s="48" t="s">
        <v>415</v>
      </c>
      <c r="G139" s="128" t="s">
        <v>22607</v>
      </c>
      <c r="H139" s="130" t="s">
        <v>3861</v>
      </c>
      <c r="I139" s="130" t="s">
        <v>5591</v>
      </c>
      <c r="J139" s="130" t="s">
        <v>7308</v>
      </c>
      <c r="K139" s="130" t="s">
        <v>9005</v>
      </c>
      <c r="L139" s="130" t="s">
        <v>10732</v>
      </c>
      <c r="M139" s="130" t="s">
        <v>12401</v>
      </c>
      <c r="N139" s="130" t="s">
        <v>14103</v>
      </c>
      <c r="O139" s="130" t="s">
        <v>15785</v>
      </c>
      <c r="P139" s="130" t="s">
        <v>17520</v>
      </c>
      <c r="Q139" s="130" t="s">
        <v>19183</v>
      </c>
    </row>
    <row r="140" spans="2:17" ht="54.95" customHeight="1">
      <c r="B140" s="120"/>
      <c r="C140" s="12">
        <v>1011101113</v>
      </c>
      <c r="D140" s="114">
        <v>5</v>
      </c>
      <c r="E140" s="124" t="s">
        <v>2631</v>
      </c>
      <c r="F140" s="48" t="s">
        <v>1708</v>
      </c>
      <c r="G140" s="128" t="s">
        <v>2810</v>
      </c>
      <c r="H140" s="130" t="s">
        <v>3862</v>
      </c>
      <c r="I140" s="130" t="s">
        <v>5592</v>
      </c>
      <c r="J140" s="130" t="s">
        <v>7309</v>
      </c>
      <c r="K140" s="130" t="s">
        <v>9006</v>
      </c>
      <c r="L140" s="130" t="s">
        <v>10733</v>
      </c>
      <c r="M140" s="130" t="s">
        <v>12402</v>
      </c>
      <c r="N140" s="130" t="s">
        <v>14104</v>
      </c>
      <c r="O140" s="130" t="s">
        <v>15786</v>
      </c>
      <c r="P140" s="130" t="s">
        <v>17521</v>
      </c>
      <c r="Q140" s="130" t="s">
        <v>19184</v>
      </c>
    </row>
    <row r="141" spans="2:17" ht="54.95" customHeight="1">
      <c r="B141" s="120"/>
      <c r="C141" s="12">
        <v>1011101114</v>
      </c>
      <c r="D141" s="114">
        <v>5</v>
      </c>
      <c r="E141" s="124" t="s">
        <v>416</v>
      </c>
      <c r="F141" s="48" t="s">
        <v>416</v>
      </c>
      <c r="G141" s="128" t="s">
        <v>23875</v>
      </c>
      <c r="H141" s="130" t="s">
        <v>3863</v>
      </c>
      <c r="I141" s="130" t="s">
        <v>5593</v>
      </c>
      <c r="J141" s="130" t="s">
        <v>7310</v>
      </c>
      <c r="K141" s="130" t="s">
        <v>9007</v>
      </c>
      <c r="L141" s="130" t="s">
        <v>10734</v>
      </c>
      <c r="M141" s="130" t="s">
        <v>12403</v>
      </c>
      <c r="N141" s="130" t="s">
        <v>14105</v>
      </c>
      <c r="O141" s="130" t="s">
        <v>15787</v>
      </c>
      <c r="P141" s="130" t="s">
        <v>17522</v>
      </c>
      <c r="Q141" s="130" t="s">
        <v>19185</v>
      </c>
    </row>
    <row r="142" spans="2:17" ht="54.95" customHeight="1">
      <c r="B142" s="120"/>
      <c r="C142" s="118">
        <v>11</v>
      </c>
      <c r="D142" s="113">
        <v>1</v>
      </c>
      <c r="E142" s="118" t="s">
        <v>417</v>
      </c>
      <c r="F142" s="76" t="s">
        <v>417</v>
      </c>
      <c r="G142" s="128" t="s">
        <v>22609</v>
      </c>
      <c r="H142" s="129" t="s">
        <v>3864</v>
      </c>
      <c r="I142" s="129" t="s">
        <v>5594</v>
      </c>
      <c r="J142" s="129" t="s">
        <v>7311</v>
      </c>
      <c r="K142" s="129" t="s">
        <v>9008</v>
      </c>
      <c r="L142" s="129" t="s">
        <v>10735</v>
      </c>
      <c r="M142" s="129" t="s">
        <v>12404</v>
      </c>
      <c r="N142" s="129" t="s">
        <v>14106</v>
      </c>
      <c r="O142" s="129" t="s">
        <v>15788</v>
      </c>
      <c r="P142" s="129" t="s">
        <v>17524</v>
      </c>
      <c r="Q142" s="129" t="s">
        <v>19186</v>
      </c>
    </row>
    <row r="143" spans="2:17" ht="54.95" customHeight="1">
      <c r="B143" s="120"/>
      <c r="C143" s="12">
        <v>1110</v>
      </c>
      <c r="D143" s="114">
        <v>2</v>
      </c>
      <c r="E143" s="211" t="s">
        <v>418</v>
      </c>
      <c r="F143" s="48" t="s">
        <v>418</v>
      </c>
      <c r="G143" s="128" t="s">
        <v>2811</v>
      </c>
      <c r="H143" s="130" t="s">
        <v>3865</v>
      </c>
      <c r="I143" s="130" t="s">
        <v>5595</v>
      </c>
      <c r="J143" s="130" t="s">
        <v>7312</v>
      </c>
      <c r="K143" s="130" t="s">
        <v>9009</v>
      </c>
      <c r="L143" s="130" t="s">
        <v>10736</v>
      </c>
      <c r="M143" s="130" t="s">
        <v>12405</v>
      </c>
      <c r="N143" s="130" t="s">
        <v>14107</v>
      </c>
      <c r="O143" s="130" t="s">
        <v>15789</v>
      </c>
      <c r="P143" s="130" t="s">
        <v>17524</v>
      </c>
      <c r="Q143" s="130" t="s">
        <v>19186</v>
      </c>
    </row>
    <row r="144" spans="2:17" ht="54.95" customHeight="1">
      <c r="B144" s="120"/>
      <c r="C144" s="12">
        <v>111010</v>
      </c>
      <c r="D144" s="114">
        <v>3</v>
      </c>
      <c r="E144" s="122" t="s">
        <v>419</v>
      </c>
      <c r="F144" s="48" t="s">
        <v>419</v>
      </c>
      <c r="G144" s="128" t="s">
        <v>2812</v>
      </c>
      <c r="H144" s="130" t="s">
        <v>3866</v>
      </c>
      <c r="I144" s="130" t="s">
        <v>5596</v>
      </c>
      <c r="J144" s="130" t="s">
        <v>7313</v>
      </c>
      <c r="K144" s="130" t="s">
        <v>9010</v>
      </c>
      <c r="L144" s="130" t="s">
        <v>10737</v>
      </c>
      <c r="M144" s="130" t="s">
        <v>12406</v>
      </c>
      <c r="N144" s="130" t="s">
        <v>14108</v>
      </c>
      <c r="O144" s="130" t="s">
        <v>15790</v>
      </c>
      <c r="P144" s="130" t="s">
        <v>17525</v>
      </c>
      <c r="Q144" s="130" t="s">
        <v>19187</v>
      </c>
    </row>
    <row r="145" spans="2:17" ht="54.95" customHeight="1">
      <c r="B145" s="120"/>
      <c r="C145" s="12">
        <v>11101010</v>
      </c>
      <c r="D145" s="114">
        <v>4</v>
      </c>
      <c r="E145" s="123" t="s">
        <v>420</v>
      </c>
      <c r="F145" s="48" t="s">
        <v>1709</v>
      </c>
      <c r="G145" s="128" t="s">
        <v>22610</v>
      </c>
      <c r="H145" s="130" t="s">
        <v>3867</v>
      </c>
      <c r="I145" s="130" t="s">
        <v>5597</v>
      </c>
      <c r="J145" s="130" t="s">
        <v>7314</v>
      </c>
      <c r="K145" s="130" t="s">
        <v>9011</v>
      </c>
      <c r="L145" s="130" t="s">
        <v>10738</v>
      </c>
      <c r="M145" s="130" t="s">
        <v>12407</v>
      </c>
      <c r="N145" s="130" t="s">
        <v>14109</v>
      </c>
      <c r="O145" s="130" t="s">
        <v>15791</v>
      </c>
      <c r="P145" s="130" t="s">
        <v>17526</v>
      </c>
      <c r="Q145" s="130" t="s">
        <v>19188</v>
      </c>
    </row>
    <row r="146" spans="2:17" ht="54.95" customHeight="1">
      <c r="B146" s="120"/>
      <c r="C146" s="12">
        <v>1110101010</v>
      </c>
      <c r="D146" s="114">
        <v>5</v>
      </c>
      <c r="E146" s="124" t="s">
        <v>33</v>
      </c>
      <c r="F146" s="48" t="s">
        <v>33</v>
      </c>
      <c r="G146" s="128" t="s">
        <v>22611</v>
      </c>
      <c r="H146" s="130" t="s">
        <v>3868</v>
      </c>
      <c r="I146" s="130" t="s">
        <v>5598</v>
      </c>
      <c r="J146" s="130" t="s">
        <v>7315</v>
      </c>
      <c r="K146" s="130" t="s">
        <v>9012</v>
      </c>
      <c r="L146" s="130" t="s">
        <v>10739</v>
      </c>
      <c r="M146" s="130" t="s">
        <v>12408</v>
      </c>
      <c r="N146" s="130" t="s">
        <v>14110</v>
      </c>
      <c r="O146" s="130" t="s">
        <v>15792</v>
      </c>
      <c r="P146" s="130" t="s">
        <v>17527</v>
      </c>
      <c r="Q146" s="130" t="s">
        <v>19189</v>
      </c>
    </row>
    <row r="147" spans="2:17" ht="54.95" customHeight="1">
      <c r="B147" s="120"/>
      <c r="C147" s="12">
        <v>111010101010</v>
      </c>
      <c r="D147" s="114">
        <v>6</v>
      </c>
      <c r="E147" s="125" t="s">
        <v>421</v>
      </c>
      <c r="F147" s="48" t="s">
        <v>421</v>
      </c>
      <c r="G147" s="128" t="s">
        <v>22612</v>
      </c>
      <c r="H147" s="130" t="s">
        <v>3869</v>
      </c>
      <c r="I147" s="130" t="s">
        <v>5599</v>
      </c>
      <c r="J147" s="130" t="s">
        <v>7316</v>
      </c>
      <c r="K147" s="130" t="s">
        <v>9013</v>
      </c>
      <c r="L147" s="130" t="s">
        <v>10740</v>
      </c>
      <c r="M147" s="130" t="s">
        <v>12409</v>
      </c>
      <c r="N147" s="130" t="s">
        <v>14111</v>
      </c>
      <c r="O147" s="130" t="s">
        <v>15793</v>
      </c>
      <c r="P147" s="130" t="s">
        <v>17528</v>
      </c>
      <c r="Q147" s="130" t="s">
        <v>19190</v>
      </c>
    </row>
    <row r="148" spans="2:17" ht="54.95" customHeight="1">
      <c r="B148" s="120"/>
      <c r="C148" s="12">
        <v>111010101011</v>
      </c>
      <c r="D148" s="114">
        <v>6</v>
      </c>
      <c r="E148" s="125" t="s">
        <v>422</v>
      </c>
      <c r="F148" s="48" t="s">
        <v>422</v>
      </c>
      <c r="G148" s="128" t="s">
        <v>22613</v>
      </c>
      <c r="H148" s="130" t="s">
        <v>3870</v>
      </c>
      <c r="I148" s="130" t="s">
        <v>5600</v>
      </c>
      <c r="J148" s="130" t="s">
        <v>7317</v>
      </c>
      <c r="K148" s="130" t="s">
        <v>9014</v>
      </c>
      <c r="L148" s="130" t="s">
        <v>10741</v>
      </c>
      <c r="M148" s="130" t="s">
        <v>12410</v>
      </c>
      <c r="N148" s="130" t="s">
        <v>14112</v>
      </c>
      <c r="O148" s="130" t="s">
        <v>15794</v>
      </c>
      <c r="P148" s="130" t="s">
        <v>17529</v>
      </c>
      <c r="Q148" s="130" t="s">
        <v>19191</v>
      </c>
    </row>
    <row r="149" spans="2:17" ht="54.95" customHeight="1">
      <c r="B149" s="120"/>
      <c r="C149" s="12">
        <v>111010101012</v>
      </c>
      <c r="D149" s="114">
        <v>6</v>
      </c>
      <c r="E149" s="125" t="s">
        <v>423</v>
      </c>
      <c r="F149" s="48" t="s">
        <v>423</v>
      </c>
      <c r="G149" s="128" t="s">
        <v>22614</v>
      </c>
      <c r="H149" s="130" t="s">
        <v>3871</v>
      </c>
      <c r="I149" s="130" t="s">
        <v>5601</v>
      </c>
      <c r="J149" s="130" t="s">
        <v>7318</v>
      </c>
      <c r="K149" s="130" t="s">
        <v>9015</v>
      </c>
      <c r="L149" s="130" t="s">
        <v>10742</v>
      </c>
      <c r="M149" s="130" t="s">
        <v>12411</v>
      </c>
      <c r="N149" s="130" t="s">
        <v>14113</v>
      </c>
      <c r="O149" s="130" t="s">
        <v>15795</v>
      </c>
      <c r="P149" s="130" t="s">
        <v>17530</v>
      </c>
      <c r="Q149" s="130" t="s">
        <v>19192</v>
      </c>
    </row>
    <row r="150" spans="2:17" ht="54.95" customHeight="1">
      <c r="B150" s="120"/>
      <c r="C150" s="12">
        <v>111010101013</v>
      </c>
      <c r="D150" s="114">
        <v>6</v>
      </c>
      <c r="E150" s="125" t="s">
        <v>2625</v>
      </c>
      <c r="F150" s="48" t="s">
        <v>2625</v>
      </c>
      <c r="G150" s="128" t="s">
        <v>22615</v>
      </c>
      <c r="H150" s="130" t="s">
        <v>3872</v>
      </c>
      <c r="I150" s="130" t="s">
        <v>5602</v>
      </c>
      <c r="J150" s="130" t="s">
        <v>7319</v>
      </c>
      <c r="K150" s="130" t="s">
        <v>9016</v>
      </c>
      <c r="L150" s="130" t="s">
        <v>2625</v>
      </c>
      <c r="M150" s="130" t="s">
        <v>12412</v>
      </c>
      <c r="N150" s="130" t="s">
        <v>14114</v>
      </c>
      <c r="O150" s="130" t="s">
        <v>15796</v>
      </c>
      <c r="P150" s="130" t="s">
        <v>17531</v>
      </c>
      <c r="Q150" s="130" t="s">
        <v>19193</v>
      </c>
    </row>
    <row r="151" spans="2:17" ht="54.95" customHeight="1">
      <c r="B151" s="120"/>
      <c r="C151" s="12">
        <v>111010101014</v>
      </c>
      <c r="D151" s="212">
        <v>6</v>
      </c>
      <c r="E151" s="125" t="s">
        <v>424</v>
      </c>
      <c r="F151" s="48" t="s">
        <v>424</v>
      </c>
      <c r="G151" s="128" t="s">
        <v>22616</v>
      </c>
      <c r="H151" s="130" t="s">
        <v>3873</v>
      </c>
      <c r="I151" s="130" t="s">
        <v>5603</v>
      </c>
      <c r="J151" s="130" t="s">
        <v>7320</v>
      </c>
      <c r="K151" s="130" t="s">
        <v>9017</v>
      </c>
      <c r="L151" s="130" t="s">
        <v>10743</v>
      </c>
      <c r="M151" s="130" t="s">
        <v>12413</v>
      </c>
      <c r="N151" s="130" t="s">
        <v>14115</v>
      </c>
      <c r="O151" s="130" t="s">
        <v>15797</v>
      </c>
      <c r="P151" s="130" t="s">
        <v>17532</v>
      </c>
      <c r="Q151" s="130" t="s">
        <v>19194</v>
      </c>
    </row>
    <row r="152" spans="2:17" ht="54.95" customHeight="1">
      <c r="B152" s="120"/>
      <c r="C152" s="12">
        <v>111010101015</v>
      </c>
      <c r="D152" s="114">
        <v>6</v>
      </c>
      <c r="E152" s="125" t="s">
        <v>425</v>
      </c>
      <c r="F152" s="48" t="s">
        <v>425</v>
      </c>
      <c r="G152" s="128" t="s">
        <v>2813</v>
      </c>
      <c r="H152" s="130" t="s">
        <v>3874</v>
      </c>
      <c r="I152" s="130" t="s">
        <v>5604</v>
      </c>
      <c r="J152" s="130" t="s">
        <v>7321</v>
      </c>
      <c r="K152" s="130" t="s">
        <v>9018</v>
      </c>
      <c r="L152" s="130" t="s">
        <v>10744</v>
      </c>
      <c r="M152" s="130" t="s">
        <v>12414</v>
      </c>
      <c r="N152" s="130" t="s">
        <v>14116</v>
      </c>
      <c r="O152" s="130" t="s">
        <v>15798</v>
      </c>
      <c r="P152" s="130" t="s">
        <v>17533</v>
      </c>
      <c r="Q152" s="130" t="s">
        <v>19195</v>
      </c>
    </row>
    <row r="153" spans="2:17" ht="54.95" customHeight="1">
      <c r="B153" s="120"/>
      <c r="C153" s="12">
        <v>111010101016</v>
      </c>
      <c r="D153" s="114">
        <v>6</v>
      </c>
      <c r="E153" s="125" t="s">
        <v>426</v>
      </c>
      <c r="F153" s="48" t="s">
        <v>426</v>
      </c>
      <c r="G153" s="128" t="s">
        <v>22617</v>
      </c>
      <c r="H153" s="130" t="s">
        <v>3875</v>
      </c>
      <c r="I153" s="130" t="s">
        <v>5605</v>
      </c>
      <c r="J153" s="130" t="s">
        <v>7322</v>
      </c>
      <c r="K153" s="130" t="s">
        <v>9019</v>
      </c>
      <c r="L153" s="130" t="s">
        <v>10745</v>
      </c>
      <c r="M153" s="130" t="s">
        <v>12415</v>
      </c>
      <c r="N153" s="130" t="s">
        <v>14117</v>
      </c>
      <c r="O153" s="130" t="s">
        <v>15799</v>
      </c>
      <c r="P153" s="130" t="s">
        <v>17534</v>
      </c>
      <c r="Q153" s="130" t="s">
        <v>19196</v>
      </c>
    </row>
    <row r="154" spans="2:17" ht="54.95" customHeight="1">
      <c r="B154" s="120"/>
      <c r="C154" s="12">
        <v>111010101017</v>
      </c>
      <c r="D154" s="114">
        <v>6</v>
      </c>
      <c r="E154" s="125" t="s">
        <v>427</v>
      </c>
      <c r="F154" s="48" t="s">
        <v>427</v>
      </c>
      <c r="G154" s="128" t="s">
        <v>22618</v>
      </c>
      <c r="H154" s="130" t="s">
        <v>3876</v>
      </c>
      <c r="I154" s="130" t="s">
        <v>5606</v>
      </c>
      <c r="J154" s="130" t="s">
        <v>7323</v>
      </c>
      <c r="K154" s="130" t="s">
        <v>9020</v>
      </c>
      <c r="L154" s="130" t="s">
        <v>10746</v>
      </c>
      <c r="M154" s="130" t="s">
        <v>12416</v>
      </c>
      <c r="N154" s="130" t="s">
        <v>14118</v>
      </c>
      <c r="O154" s="130" t="s">
        <v>15800</v>
      </c>
      <c r="P154" s="130" t="s">
        <v>17535</v>
      </c>
      <c r="Q154" s="130" t="s">
        <v>19197</v>
      </c>
    </row>
    <row r="155" spans="2:17" ht="54.95" customHeight="1">
      <c r="B155" s="120"/>
      <c r="C155" s="12">
        <v>1110101011</v>
      </c>
      <c r="D155" s="114">
        <v>5</v>
      </c>
      <c r="E155" s="124" t="s">
        <v>428</v>
      </c>
      <c r="F155" s="48" t="s">
        <v>1710</v>
      </c>
      <c r="G155" s="128" t="s">
        <v>22619</v>
      </c>
      <c r="H155" s="130" t="s">
        <v>3877</v>
      </c>
      <c r="I155" s="130" t="s">
        <v>5607</v>
      </c>
      <c r="J155" s="130" t="s">
        <v>7324</v>
      </c>
      <c r="K155" s="130" t="s">
        <v>9021</v>
      </c>
      <c r="L155" s="130" t="s">
        <v>10747</v>
      </c>
      <c r="M155" s="130" t="s">
        <v>12417</v>
      </c>
      <c r="N155" s="130" t="s">
        <v>14119</v>
      </c>
      <c r="O155" s="130" t="s">
        <v>15801</v>
      </c>
      <c r="P155" s="130" t="s">
        <v>17536</v>
      </c>
      <c r="Q155" s="130" t="s">
        <v>19198</v>
      </c>
    </row>
    <row r="156" spans="2:17" ht="54.95" customHeight="1">
      <c r="B156" s="120"/>
      <c r="C156" s="12">
        <v>1110101012</v>
      </c>
      <c r="D156" s="114">
        <v>5</v>
      </c>
      <c r="E156" s="124" t="s">
        <v>2632</v>
      </c>
      <c r="F156" s="48" t="s">
        <v>1711</v>
      </c>
      <c r="G156" s="128" t="s">
        <v>22620</v>
      </c>
      <c r="H156" s="130" t="s">
        <v>3878</v>
      </c>
      <c r="I156" s="130" t="s">
        <v>5608</v>
      </c>
      <c r="J156" s="130" t="s">
        <v>7325</v>
      </c>
      <c r="K156" s="130" t="s">
        <v>9022</v>
      </c>
      <c r="L156" s="130" t="s">
        <v>10748</v>
      </c>
      <c r="M156" s="130" t="s">
        <v>12418</v>
      </c>
      <c r="N156" s="130" t="s">
        <v>14120</v>
      </c>
      <c r="O156" s="130" t="s">
        <v>15802</v>
      </c>
      <c r="P156" s="130" t="s">
        <v>17537</v>
      </c>
      <c r="Q156" s="130" t="s">
        <v>19199</v>
      </c>
    </row>
    <row r="157" spans="2:17" ht="54.95" customHeight="1">
      <c r="B157" s="120"/>
      <c r="C157" s="12">
        <v>111010101210</v>
      </c>
      <c r="D157" s="114">
        <v>6</v>
      </c>
      <c r="E157" s="125" t="s">
        <v>429</v>
      </c>
      <c r="F157" s="48" t="s">
        <v>429</v>
      </c>
      <c r="G157" s="128" t="s">
        <v>22621</v>
      </c>
      <c r="H157" s="130" t="s">
        <v>3879</v>
      </c>
      <c r="I157" s="130" t="s">
        <v>5609</v>
      </c>
      <c r="J157" s="130" t="s">
        <v>7326</v>
      </c>
      <c r="K157" s="130" t="s">
        <v>9023</v>
      </c>
      <c r="L157" s="130" t="s">
        <v>10749</v>
      </c>
      <c r="M157" s="130" t="s">
        <v>12419</v>
      </c>
      <c r="N157" s="130" t="s">
        <v>14121</v>
      </c>
      <c r="O157" s="130" t="s">
        <v>15803</v>
      </c>
      <c r="P157" s="130" t="s">
        <v>17538</v>
      </c>
      <c r="Q157" s="130" t="s">
        <v>19200</v>
      </c>
    </row>
    <row r="158" spans="2:17" ht="54.95" customHeight="1">
      <c r="B158" s="120"/>
      <c r="C158" s="12">
        <v>111010101211</v>
      </c>
      <c r="D158" s="114">
        <v>6</v>
      </c>
      <c r="E158" s="125" t="s">
        <v>430</v>
      </c>
      <c r="F158" s="48" t="s">
        <v>430</v>
      </c>
      <c r="G158" s="128" t="s">
        <v>22622</v>
      </c>
      <c r="H158" s="130" t="s">
        <v>3880</v>
      </c>
      <c r="I158" s="130" t="s">
        <v>5610</v>
      </c>
      <c r="J158" s="130" t="s">
        <v>7327</v>
      </c>
      <c r="K158" s="130" t="s">
        <v>9024</v>
      </c>
      <c r="L158" s="130" t="s">
        <v>10750</v>
      </c>
      <c r="M158" s="130" t="s">
        <v>12420</v>
      </c>
      <c r="N158" s="130" t="s">
        <v>14122</v>
      </c>
      <c r="O158" s="130" t="s">
        <v>15804</v>
      </c>
      <c r="P158" s="130" t="s">
        <v>17539</v>
      </c>
      <c r="Q158" s="130" t="s">
        <v>19201</v>
      </c>
    </row>
    <row r="159" spans="2:17" ht="54.95" customHeight="1">
      <c r="B159" s="120"/>
      <c r="C159" s="12">
        <v>111010101212</v>
      </c>
      <c r="D159" s="114">
        <v>6</v>
      </c>
      <c r="E159" s="125" t="s">
        <v>2624</v>
      </c>
      <c r="F159" s="48" t="s">
        <v>2624</v>
      </c>
      <c r="G159" s="128" t="s">
        <v>2814</v>
      </c>
      <c r="H159" s="130" t="s">
        <v>3881</v>
      </c>
      <c r="I159" s="130" t="s">
        <v>5611</v>
      </c>
      <c r="J159" s="130" t="s">
        <v>7328</v>
      </c>
      <c r="K159" s="130" t="s">
        <v>9025</v>
      </c>
      <c r="L159" s="130" t="s">
        <v>10751</v>
      </c>
      <c r="M159" s="130" t="s">
        <v>12421</v>
      </c>
      <c r="N159" s="130" t="s">
        <v>14123</v>
      </c>
      <c r="O159" s="130" t="s">
        <v>15805</v>
      </c>
      <c r="P159" s="130" t="s">
        <v>17540</v>
      </c>
      <c r="Q159" s="130" t="s">
        <v>19202</v>
      </c>
    </row>
    <row r="160" spans="2:17" ht="54.95" customHeight="1">
      <c r="B160" s="120"/>
      <c r="C160" s="12">
        <v>1110101013</v>
      </c>
      <c r="D160" s="114">
        <v>5</v>
      </c>
      <c r="E160" s="124" t="s">
        <v>431</v>
      </c>
      <c r="F160" s="48" t="s">
        <v>431</v>
      </c>
      <c r="G160" s="128" t="s">
        <v>22623</v>
      </c>
      <c r="H160" s="130" t="s">
        <v>3882</v>
      </c>
      <c r="I160" s="130" t="s">
        <v>5612</v>
      </c>
      <c r="J160" s="130" t="s">
        <v>7329</v>
      </c>
      <c r="K160" s="130" t="s">
        <v>9026</v>
      </c>
      <c r="L160" s="130" t="s">
        <v>10752</v>
      </c>
      <c r="M160" s="130" t="s">
        <v>12422</v>
      </c>
      <c r="N160" s="130" t="s">
        <v>14124</v>
      </c>
      <c r="O160" s="130" t="s">
        <v>15806</v>
      </c>
      <c r="P160" s="130" t="s">
        <v>17541</v>
      </c>
      <c r="Q160" s="130" t="s">
        <v>19203</v>
      </c>
    </row>
    <row r="161" spans="2:17" ht="54.95" customHeight="1">
      <c r="B161" s="120"/>
      <c r="C161" s="12">
        <v>111010101310</v>
      </c>
      <c r="D161" s="114">
        <v>6</v>
      </c>
      <c r="E161" s="125" t="s">
        <v>34</v>
      </c>
      <c r="F161" s="48" t="s">
        <v>34</v>
      </c>
      <c r="G161" s="128" t="s">
        <v>22624</v>
      </c>
      <c r="H161" s="130" t="s">
        <v>3883</v>
      </c>
      <c r="I161" s="130" t="s">
        <v>5613</v>
      </c>
      <c r="J161" s="130" t="s">
        <v>7330</v>
      </c>
      <c r="K161" s="130" t="s">
        <v>9027</v>
      </c>
      <c r="L161" s="130" t="s">
        <v>10753</v>
      </c>
      <c r="M161" s="130" t="s">
        <v>12423</v>
      </c>
      <c r="N161" s="130" t="s">
        <v>14125</v>
      </c>
      <c r="O161" s="130" t="s">
        <v>15807</v>
      </c>
      <c r="P161" s="130" t="s">
        <v>17542</v>
      </c>
      <c r="Q161" s="130" t="s">
        <v>19204</v>
      </c>
    </row>
    <row r="162" spans="2:17" ht="54.95" customHeight="1">
      <c r="B162" s="120"/>
      <c r="C162" s="12">
        <v>111010101311</v>
      </c>
      <c r="D162" s="114">
        <v>6</v>
      </c>
      <c r="E162" s="125" t="s">
        <v>35</v>
      </c>
      <c r="F162" s="48" t="s">
        <v>35</v>
      </c>
      <c r="G162" s="128" t="s">
        <v>2815</v>
      </c>
      <c r="H162" s="130" t="s">
        <v>3884</v>
      </c>
      <c r="I162" s="130" t="s">
        <v>5614</v>
      </c>
      <c r="J162" s="130" t="s">
        <v>7331</v>
      </c>
      <c r="K162" s="130" t="s">
        <v>9028</v>
      </c>
      <c r="L162" s="130" t="s">
        <v>10754</v>
      </c>
      <c r="M162" s="130" t="s">
        <v>12424</v>
      </c>
      <c r="N162" s="130" t="s">
        <v>14126</v>
      </c>
      <c r="O162" s="130" t="s">
        <v>15808</v>
      </c>
      <c r="P162" s="130" t="s">
        <v>17543</v>
      </c>
      <c r="Q162" s="130" t="s">
        <v>19205</v>
      </c>
    </row>
    <row r="163" spans="2:17" ht="54.95" customHeight="1">
      <c r="B163" s="120"/>
      <c r="C163" s="12">
        <v>11101010131110</v>
      </c>
      <c r="D163" s="114">
        <v>7</v>
      </c>
      <c r="E163" s="126" t="s">
        <v>432</v>
      </c>
      <c r="F163" s="48" t="s">
        <v>432</v>
      </c>
      <c r="G163" s="128" t="s">
        <v>22625</v>
      </c>
      <c r="H163" s="130" t="s">
        <v>3885</v>
      </c>
      <c r="I163" s="130" t="s">
        <v>5615</v>
      </c>
      <c r="J163" s="130" t="s">
        <v>7332</v>
      </c>
      <c r="K163" s="130" t="s">
        <v>9029</v>
      </c>
      <c r="L163" s="130" t="s">
        <v>10755</v>
      </c>
      <c r="M163" s="130" t="s">
        <v>12425</v>
      </c>
      <c r="N163" s="130" t="s">
        <v>14127</v>
      </c>
      <c r="O163" s="130" t="s">
        <v>15809</v>
      </c>
      <c r="P163" s="130" t="s">
        <v>14127</v>
      </c>
      <c r="Q163" s="130" t="s">
        <v>19206</v>
      </c>
    </row>
    <row r="164" spans="2:17" ht="54.95" customHeight="1">
      <c r="B164" s="120"/>
      <c r="C164" s="12">
        <v>11101010131111</v>
      </c>
      <c r="D164" s="114">
        <v>7</v>
      </c>
      <c r="E164" s="126" t="s">
        <v>433</v>
      </c>
      <c r="F164" s="48" t="s">
        <v>433</v>
      </c>
      <c r="G164" s="128" t="s">
        <v>22626</v>
      </c>
      <c r="H164" s="130" t="s">
        <v>3886</v>
      </c>
      <c r="I164" s="130" t="s">
        <v>5616</v>
      </c>
      <c r="J164" s="130" t="s">
        <v>7333</v>
      </c>
      <c r="K164" s="130" t="s">
        <v>9030</v>
      </c>
      <c r="L164" s="130" t="s">
        <v>10756</v>
      </c>
      <c r="M164" s="130" t="s">
        <v>12426</v>
      </c>
      <c r="N164" s="130" t="s">
        <v>14128</v>
      </c>
      <c r="O164" s="130" t="s">
        <v>15810</v>
      </c>
      <c r="P164" s="130" t="s">
        <v>14128</v>
      </c>
      <c r="Q164" s="130" t="s">
        <v>19207</v>
      </c>
    </row>
    <row r="165" spans="2:17" ht="54.95" customHeight="1">
      <c r="B165" s="120"/>
      <c r="C165" s="12">
        <v>1110101014</v>
      </c>
      <c r="D165" s="212">
        <v>5</v>
      </c>
      <c r="E165" s="124" t="s">
        <v>434</v>
      </c>
      <c r="F165" s="48" t="s">
        <v>434</v>
      </c>
      <c r="G165" s="128" t="s">
        <v>22627</v>
      </c>
      <c r="H165" s="130" t="s">
        <v>3887</v>
      </c>
      <c r="I165" s="130" t="s">
        <v>5617</v>
      </c>
      <c r="J165" s="130" t="s">
        <v>7334</v>
      </c>
      <c r="K165" s="130" t="s">
        <v>9031</v>
      </c>
      <c r="L165" s="130" t="s">
        <v>10757</v>
      </c>
      <c r="M165" s="130" t="s">
        <v>12427</v>
      </c>
      <c r="N165" s="130" t="s">
        <v>14129</v>
      </c>
      <c r="O165" s="130" t="s">
        <v>15811</v>
      </c>
      <c r="P165" s="130" t="s">
        <v>17544</v>
      </c>
      <c r="Q165" s="130" t="s">
        <v>19208</v>
      </c>
    </row>
    <row r="166" spans="2:17" ht="54.95" customHeight="1">
      <c r="B166" s="120"/>
      <c r="C166" s="12">
        <v>1110101015</v>
      </c>
      <c r="D166" s="114">
        <v>5</v>
      </c>
      <c r="E166" s="124" t="s">
        <v>435</v>
      </c>
      <c r="F166" s="48" t="s">
        <v>435</v>
      </c>
      <c r="G166" s="128" t="s">
        <v>22628</v>
      </c>
      <c r="H166" s="130" t="s">
        <v>3888</v>
      </c>
      <c r="I166" s="130" t="s">
        <v>5618</v>
      </c>
      <c r="J166" s="130" t="s">
        <v>7335</v>
      </c>
      <c r="K166" s="130" t="s">
        <v>9032</v>
      </c>
      <c r="L166" s="130" t="s">
        <v>10758</v>
      </c>
      <c r="M166" s="130" t="s">
        <v>12428</v>
      </c>
      <c r="N166" s="130" t="s">
        <v>14130</v>
      </c>
      <c r="O166" s="130" t="s">
        <v>15812</v>
      </c>
      <c r="P166" s="130" t="s">
        <v>17545</v>
      </c>
      <c r="Q166" s="130" t="s">
        <v>19209</v>
      </c>
    </row>
    <row r="167" spans="2:17" ht="54.95" customHeight="1">
      <c r="B167" s="120"/>
      <c r="C167" s="12">
        <v>111010101510</v>
      </c>
      <c r="D167" s="114">
        <v>6</v>
      </c>
      <c r="E167" s="125" t="s">
        <v>436</v>
      </c>
      <c r="F167" s="48" t="s">
        <v>436</v>
      </c>
      <c r="G167" s="128" t="s">
        <v>22629</v>
      </c>
      <c r="H167" s="130" t="s">
        <v>3889</v>
      </c>
      <c r="I167" s="130" t="s">
        <v>5619</v>
      </c>
      <c r="J167" s="130" t="s">
        <v>7336</v>
      </c>
      <c r="K167" s="130" t="s">
        <v>9033</v>
      </c>
      <c r="L167" s="130" t="s">
        <v>10759</v>
      </c>
      <c r="M167" s="130" t="s">
        <v>12429</v>
      </c>
      <c r="N167" s="130" t="s">
        <v>14131</v>
      </c>
      <c r="O167" s="130" t="s">
        <v>15813</v>
      </c>
      <c r="P167" s="130" t="s">
        <v>17546</v>
      </c>
      <c r="Q167" s="130" t="s">
        <v>19210</v>
      </c>
    </row>
    <row r="168" spans="2:17" ht="54.95" customHeight="1">
      <c r="B168" s="120"/>
      <c r="C168" s="12">
        <v>111010101511</v>
      </c>
      <c r="D168" s="114">
        <v>6</v>
      </c>
      <c r="E168" s="125" t="s">
        <v>437</v>
      </c>
      <c r="F168" s="48" t="s">
        <v>437</v>
      </c>
      <c r="G168" s="128" t="s">
        <v>2816</v>
      </c>
      <c r="H168" s="130" t="s">
        <v>3890</v>
      </c>
      <c r="I168" s="130" t="s">
        <v>5620</v>
      </c>
      <c r="J168" s="130" t="s">
        <v>7337</v>
      </c>
      <c r="K168" s="130" t="s">
        <v>9034</v>
      </c>
      <c r="L168" s="130" t="s">
        <v>10760</v>
      </c>
      <c r="M168" s="130" t="s">
        <v>12430</v>
      </c>
      <c r="N168" s="130" t="s">
        <v>14132</v>
      </c>
      <c r="O168" s="130" t="s">
        <v>15814</v>
      </c>
      <c r="P168" s="130" t="s">
        <v>17547</v>
      </c>
      <c r="Q168" s="130" t="s">
        <v>19211</v>
      </c>
    </row>
    <row r="169" spans="2:17" ht="54.95" customHeight="1">
      <c r="B169" s="120"/>
      <c r="C169" s="12">
        <v>11101011</v>
      </c>
      <c r="D169" s="114">
        <v>4</v>
      </c>
      <c r="E169" s="123" t="s">
        <v>438</v>
      </c>
      <c r="F169" s="48" t="s">
        <v>1712</v>
      </c>
      <c r="G169" s="128" t="s">
        <v>22630</v>
      </c>
      <c r="H169" s="130" t="s">
        <v>3891</v>
      </c>
      <c r="I169" s="130" t="s">
        <v>5621</v>
      </c>
      <c r="J169" s="130" t="s">
        <v>7338</v>
      </c>
      <c r="K169" s="130" t="s">
        <v>9035</v>
      </c>
      <c r="L169" s="130" t="s">
        <v>10761</v>
      </c>
      <c r="M169" s="130" t="s">
        <v>12431</v>
      </c>
      <c r="N169" s="130" t="s">
        <v>14133</v>
      </c>
      <c r="O169" s="130" t="s">
        <v>15815</v>
      </c>
      <c r="P169" s="130" t="s">
        <v>17548</v>
      </c>
      <c r="Q169" s="130" t="s">
        <v>19212</v>
      </c>
    </row>
    <row r="170" spans="2:17" ht="54.95" customHeight="1">
      <c r="B170" s="121"/>
      <c r="C170" s="12">
        <v>1110101110</v>
      </c>
      <c r="D170" s="114">
        <v>5</v>
      </c>
      <c r="E170" s="124" t="s">
        <v>37</v>
      </c>
      <c r="F170" s="48" t="s">
        <v>1713</v>
      </c>
      <c r="G170" s="128" t="s">
        <v>2817</v>
      </c>
      <c r="H170" s="130" t="s">
        <v>3892</v>
      </c>
      <c r="I170" s="130" t="s">
        <v>5622</v>
      </c>
      <c r="J170" s="130" t="s">
        <v>7339</v>
      </c>
      <c r="K170" s="130" t="s">
        <v>9036</v>
      </c>
      <c r="L170" s="130" t="s">
        <v>10762</v>
      </c>
      <c r="M170" s="130" t="s">
        <v>12432</v>
      </c>
      <c r="N170" s="130" t="s">
        <v>14134</v>
      </c>
      <c r="O170" s="130" t="s">
        <v>15816</v>
      </c>
      <c r="P170" s="130" t="s">
        <v>17549</v>
      </c>
      <c r="Q170" s="130" t="s">
        <v>19213</v>
      </c>
    </row>
    <row r="171" spans="2:17" ht="54.95" customHeight="1">
      <c r="B171" s="120"/>
      <c r="C171" s="12">
        <v>1110101111</v>
      </c>
      <c r="D171" s="114">
        <v>5</v>
      </c>
      <c r="E171" s="124" t="s">
        <v>36</v>
      </c>
      <c r="F171" s="48" t="s">
        <v>1714</v>
      </c>
      <c r="G171" s="128" t="s">
        <v>2818</v>
      </c>
      <c r="H171" s="130" t="s">
        <v>3893</v>
      </c>
      <c r="I171" s="130" t="s">
        <v>5623</v>
      </c>
      <c r="J171" s="130" t="s">
        <v>7340</v>
      </c>
      <c r="K171" s="130" t="s">
        <v>9037</v>
      </c>
      <c r="L171" s="130" t="s">
        <v>10763</v>
      </c>
      <c r="M171" s="130" t="s">
        <v>12433</v>
      </c>
      <c r="N171" s="130" t="s">
        <v>14135</v>
      </c>
      <c r="O171" s="130" t="s">
        <v>15817</v>
      </c>
      <c r="P171" s="130" t="s">
        <v>17550</v>
      </c>
      <c r="Q171" s="130" t="s">
        <v>19214</v>
      </c>
    </row>
    <row r="172" spans="2:17" ht="54.95" customHeight="1">
      <c r="B172" s="120"/>
      <c r="C172" s="12">
        <v>111010111110</v>
      </c>
      <c r="D172" s="114">
        <v>6</v>
      </c>
      <c r="E172" s="125" t="s">
        <v>439</v>
      </c>
      <c r="F172" s="48" t="s">
        <v>439</v>
      </c>
      <c r="G172" s="128" t="s">
        <v>2819</v>
      </c>
      <c r="H172" s="130" t="s">
        <v>3894</v>
      </c>
      <c r="I172" s="130" t="s">
        <v>5624</v>
      </c>
      <c r="J172" s="130" t="s">
        <v>7341</v>
      </c>
      <c r="K172" s="130" t="s">
        <v>9038</v>
      </c>
      <c r="L172" s="130" t="s">
        <v>10764</v>
      </c>
      <c r="M172" s="130" t="s">
        <v>12434</v>
      </c>
      <c r="N172" s="130" t="s">
        <v>14136</v>
      </c>
      <c r="O172" s="130" t="s">
        <v>15818</v>
      </c>
      <c r="P172" s="130" t="s">
        <v>17551</v>
      </c>
      <c r="Q172" s="130" t="s">
        <v>19215</v>
      </c>
    </row>
    <row r="173" spans="2:17" ht="54.95" customHeight="1">
      <c r="B173" s="120"/>
      <c r="C173" s="12">
        <v>11101011111010</v>
      </c>
      <c r="D173" s="114">
        <v>7</v>
      </c>
      <c r="E173" s="126" t="s">
        <v>440</v>
      </c>
      <c r="F173" s="48" t="s">
        <v>440</v>
      </c>
      <c r="G173" s="128" t="s">
        <v>2820</v>
      </c>
      <c r="H173" s="130" t="s">
        <v>3895</v>
      </c>
      <c r="I173" s="130" t="s">
        <v>5625</v>
      </c>
      <c r="J173" s="130" t="s">
        <v>7342</v>
      </c>
      <c r="K173" s="130" t="s">
        <v>9039</v>
      </c>
      <c r="L173" s="130" t="s">
        <v>10765</v>
      </c>
      <c r="M173" s="130" t="s">
        <v>12435</v>
      </c>
      <c r="N173" s="130" t="s">
        <v>14137</v>
      </c>
      <c r="O173" s="130" t="s">
        <v>15819</v>
      </c>
      <c r="P173" s="130" t="s">
        <v>17552</v>
      </c>
      <c r="Q173" s="130" t="s">
        <v>19216</v>
      </c>
    </row>
    <row r="174" spans="2:17" ht="54.95" customHeight="1">
      <c r="B174" s="120"/>
      <c r="C174" s="12">
        <v>11101011111011</v>
      </c>
      <c r="D174" s="114">
        <v>7</v>
      </c>
      <c r="E174" s="126" t="s">
        <v>441</v>
      </c>
      <c r="F174" s="48" t="s">
        <v>1715</v>
      </c>
      <c r="G174" s="128" t="s">
        <v>2821</v>
      </c>
      <c r="H174" s="130" t="s">
        <v>3896</v>
      </c>
      <c r="I174" s="130" t="s">
        <v>5626</v>
      </c>
      <c r="J174" s="130" t="s">
        <v>7343</v>
      </c>
      <c r="K174" s="130" t="s">
        <v>9040</v>
      </c>
      <c r="L174" s="130" t="s">
        <v>10766</v>
      </c>
      <c r="M174" s="130" t="s">
        <v>12436</v>
      </c>
      <c r="N174" s="130" t="s">
        <v>14138</v>
      </c>
      <c r="O174" s="130" t="s">
        <v>15820</v>
      </c>
      <c r="P174" s="130" t="s">
        <v>17553</v>
      </c>
      <c r="Q174" s="130" t="s">
        <v>19217</v>
      </c>
    </row>
    <row r="175" spans="2:17" ht="54.95" customHeight="1">
      <c r="B175" s="120"/>
      <c r="C175" s="12">
        <v>11101011111012</v>
      </c>
      <c r="D175" s="114">
        <v>7</v>
      </c>
      <c r="E175" s="126" t="s">
        <v>442</v>
      </c>
      <c r="F175" s="48" t="s">
        <v>442</v>
      </c>
      <c r="G175" s="128" t="s">
        <v>2822</v>
      </c>
      <c r="H175" s="130" t="s">
        <v>21582</v>
      </c>
      <c r="I175" s="130" t="s">
        <v>5627</v>
      </c>
      <c r="J175" s="130" t="s">
        <v>7344</v>
      </c>
      <c r="K175" s="130" t="s">
        <v>9041</v>
      </c>
      <c r="L175" s="130" t="s">
        <v>10767</v>
      </c>
      <c r="M175" s="130" t="s">
        <v>12437</v>
      </c>
      <c r="N175" s="130" t="s">
        <v>14139</v>
      </c>
      <c r="O175" s="130" t="s">
        <v>15821</v>
      </c>
      <c r="P175" s="130" t="s">
        <v>17554</v>
      </c>
      <c r="Q175" s="130" t="s">
        <v>19218</v>
      </c>
    </row>
    <row r="176" spans="2:17" ht="54.95" customHeight="1">
      <c r="B176" s="120"/>
      <c r="C176" s="12">
        <v>111010111111</v>
      </c>
      <c r="D176" s="212">
        <v>6</v>
      </c>
      <c r="E176" s="125" t="s">
        <v>38</v>
      </c>
      <c r="F176" s="48" t="s">
        <v>1716</v>
      </c>
      <c r="G176" s="128" t="s">
        <v>2823</v>
      </c>
      <c r="H176" s="130" t="s">
        <v>3898</v>
      </c>
      <c r="I176" s="130" t="s">
        <v>5628</v>
      </c>
      <c r="J176" s="130" t="s">
        <v>7345</v>
      </c>
      <c r="K176" s="130" t="s">
        <v>9042</v>
      </c>
      <c r="L176" s="130" t="s">
        <v>10768</v>
      </c>
      <c r="M176" s="130" t="s">
        <v>12438</v>
      </c>
      <c r="N176" s="130" t="s">
        <v>14140</v>
      </c>
      <c r="O176" s="130" t="s">
        <v>15822</v>
      </c>
      <c r="P176" s="130" t="s">
        <v>17555</v>
      </c>
      <c r="Q176" s="130" t="s">
        <v>19219</v>
      </c>
    </row>
    <row r="177" spans="2:17" ht="54.95" customHeight="1">
      <c r="B177" s="120"/>
      <c r="C177" s="12">
        <v>11101011111110</v>
      </c>
      <c r="D177" s="114">
        <v>7</v>
      </c>
      <c r="E177" s="126" t="s">
        <v>443</v>
      </c>
      <c r="F177" s="48" t="s">
        <v>443</v>
      </c>
      <c r="G177" s="128" t="s">
        <v>22631</v>
      </c>
      <c r="H177" s="130" t="s">
        <v>21583</v>
      </c>
      <c r="I177" s="130" t="s">
        <v>5629</v>
      </c>
      <c r="J177" s="130" t="s">
        <v>7346</v>
      </c>
      <c r="K177" s="130" t="s">
        <v>9043</v>
      </c>
      <c r="L177" s="130" t="s">
        <v>10769</v>
      </c>
      <c r="M177" s="130" t="s">
        <v>12439</v>
      </c>
      <c r="N177" s="130" t="s">
        <v>14141</v>
      </c>
      <c r="O177" s="130" t="s">
        <v>15823</v>
      </c>
      <c r="P177" s="130" t="s">
        <v>17556</v>
      </c>
      <c r="Q177" s="130" t="s">
        <v>19220</v>
      </c>
    </row>
    <row r="178" spans="2:17" ht="54.95" customHeight="1">
      <c r="B178" s="120"/>
      <c r="C178" s="12">
        <v>11101011111111</v>
      </c>
      <c r="D178" s="114">
        <v>7</v>
      </c>
      <c r="E178" s="126" t="s">
        <v>444</v>
      </c>
      <c r="F178" s="48" t="s">
        <v>444</v>
      </c>
      <c r="G178" s="128" t="s">
        <v>22632</v>
      </c>
      <c r="H178" s="130" t="s">
        <v>14140</v>
      </c>
      <c r="I178" s="130" t="s">
        <v>5630</v>
      </c>
      <c r="J178" s="130" t="s">
        <v>7347</v>
      </c>
      <c r="K178" s="130" t="s">
        <v>9044</v>
      </c>
      <c r="L178" s="130" t="s">
        <v>10770</v>
      </c>
      <c r="M178" s="130" t="s">
        <v>12440</v>
      </c>
      <c r="N178" s="130" t="s">
        <v>14142</v>
      </c>
      <c r="O178" s="130" t="s">
        <v>15824</v>
      </c>
      <c r="P178" s="130" t="s">
        <v>17557</v>
      </c>
      <c r="Q178" s="130" t="s">
        <v>19221</v>
      </c>
    </row>
    <row r="179" spans="2:17" ht="54.95" customHeight="1">
      <c r="B179" s="120"/>
      <c r="C179" s="12">
        <v>111010111112</v>
      </c>
      <c r="D179" s="114">
        <v>6</v>
      </c>
      <c r="E179" s="125" t="s">
        <v>445</v>
      </c>
      <c r="F179" s="48" t="s">
        <v>1717</v>
      </c>
      <c r="G179" s="128" t="s">
        <v>22633</v>
      </c>
      <c r="H179" s="130" t="s">
        <v>3900</v>
      </c>
      <c r="I179" s="130" t="s">
        <v>5631</v>
      </c>
      <c r="J179" s="130" t="s">
        <v>7348</v>
      </c>
      <c r="K179" s="130" t="s">
        <v>9045</v>
      </c>
      <c r="L179" s="130" t="s">
        <v>10771</v>
      </c>
      <c r="M179" s="130" t="s">
        <v>12441</v>
      </c>
      <c r="N179" s="130" t="s">
        <v>14143</v>
      </c>
      <c r="O179" s="130" t="s">
        <v>15825</v>
      </c>
      <c r="P179" s="130" t="s">
        <v>17558</v>
      </c>
      <c r="Q179" s="130" t="s">
        <v>19222</v>
      </c>
    </row>
    <row r="180" spans="2:17" ht="54.95" customHeight="1">
      <c r="B180" s="120"/>
      <c r="C180" s="12">
        <v>11101011111210</v>
      </c>
      <c r="D180" s="114">
        <v>7</v>
      </c>
      <c r="E180" s="126" t="s">
        <v>446</v>
      </c>
      <c r="F180" s="48" t="s">
        <v>1718</v>
      </c>
      <c r="G180" s="128" t="s">
        <v>22634</v>
      </c>
      <c r="H180" s="130" t="s">
        <v>3901</v>
      </c>
      <c r="I180" s="130" t="s">
        <v>5632</v>
      </c>
      <c r="J180" s="130" t="s">
        <v>7349</v>
      </c>
      <c r="K180" s="130" t="s">
        <v>9046</v>
      </c>
      <c r="L180" s="130" t="s">
        <v>10772</v>
      </c>
      <c r="M180" s="130" t="s">
        <v>12442</v>
      </c>
      <c r="N180" s="130" t="s">
        <v>14144</v>
      </c>
      <c r="O180" s="130" t="s">
        <v>15826</v>
      </c>
      <c r="P180" s="130" t="s">
        <v>17559</v>
      </c>
      <c r="Q180" s="130" t="s">
        <v>19223</v>
      </c>
    </row>
    <row r="181" spans="2:17" ht="54.95" customHeight="1">
      <c r="B181" s="120"/>
      <c r="C181" s="12">
        <v>11101011111211</v>
      </c>
      <c r="D181" s="114">
        <v>7</v>
      </c>
      <c r="E181" s="126" t="s">
        <v>447</v>
      </c>
      <c r="F181" s="48" t="s">
        <v>447</v>
      </c>
      <c r="G181" s="128" t="s">
        <v>22635</v>
      </c>
      <c r="H181" s="130" t="s">
        <v>3902</v>
      </c>
      <c r="I181" s="130" t="s">
        <v>5633</v>
      </c>
      <c r="J181" s="130" t="s">
        <v>7350</v>
      </c>
      <c r="K181" s="130" t="s">
        <v>9047</v>
      </c>
      <c r="L181" s="130" t="s">
        <v>10773</v>
      </c>
      <c r="M181" s="130" t="s">
        <v>12443</v>
      </c>
      <c r="N181" s="130" t="s">
        <v>14145</v>
      </c>
      <c r="O181" s="130" t="s">
        <v>15827</v>
      </c>
      <c r="P181" s="130" t="s">
        <v>17560</v>
      </c>
      <c r="Q181" s="130" t="s">
        <v>19224</v>
      </c>
    </row>
    <row r="182" spans="2:17" ht="54.95" customHeight="1">
      <c r="B182" s="120"/>
      <c r="C182" s="12">
        <v>11101011111212</v>
      </c>
      <c r="D182" s="114">
        <v>7</v>
      </c>
      <c r="E182" s="126" t="s">
        <v>448</v>
      </c>
      <c r="F182" s="48" t="s">
        <v>448</v>
      </c>
      <c r="G182" s="128" t="s">
        <v>22636</v>
      </c>
      <c r="H182" s="130" t="s">
        <v>3903</v>
      </c>
      <c r="I182" s="130" t="s">
        <v>5634</v>
      </c>
      <c r="J182" s="130" t="s">
        <v>7351</v>
      </c>
      <c r="K182" s="130" t="s">
        <v>9048</v>
      </c>
      <c r="L182" s="130" t="s">
        <v>10774</v>
      </c>
      <c r="M182" s="130" t="s">
        <v>12444</v>
      </c>
      <c r="N182" s="130" t="s">
        <v>14146</v>
      </c>
      <c r="O182" s="130" t="s">
        <v>15828</v>
      </c>
      <c r="P182" s="130" t="s">
        <v>17561</v>
      </c>
      <c r="Q182" s="130" t="s">
        <v>19225</v>
      </c>
    </row>
    <row r="183" spans="2:17" ht="54.95" customHeight="1">
      <c r="B183" s="120"/>
      <c r="C183" s="12">
        <v>11101011111213</v>
      </c>
      <c r="D183" s="114">
        <v>7</v>
      </c>
      <c r="E183" s="126" t="s">
        <v>449</v>
      </c>
      <c r="F183" s="48" t="s">
        <v>1719</v>
      </c>
      <c r="G183" s="128" t="s">
        <v>2824</v>
      </c>
      <c r="H183" s="130" t="s">
        <v>3904</v>
      </c>
      <c r="I183" s="130" t="s">
        <v>5635</v>
      </c>
      <c r="J183" s="130" t="s">
        <v>7352</v>
      </c>
      <c r="K183" s="130" t="s">
        <v>9049</v>
      </c>
      <c r="L183" s="130" t="s">
        <v>10775</v>
      </c>
      <c r="M183" s="130" t="s">
        <v>12445</v>
      </c>
      <c r="N183" s="130" t="s">
        <v>14147</v>
      </c>
      <c r="O183" s="130" t="s">
        <v>15829</v>
      </c>
      <c r="P183" s="130" t="s">
        <v>17562</v>
      </c>
      <c r="Q183" s="130" t="s">
        <v>19226</v>
      </c>
    </row>
    <row r="184" spans="2:17" ht="54.95" customHeight="1">
      <c r="B184" s="120"/>
      <c r="C184" s="12">
        <v>1110101112</v>
      </c>
      <c r="D184" s="114">
        <v>5</v>
      </c>
      <c r="E184" s="124" t="s">
        <v>39</v>
      </c>
      <c r="F184" s="48" t="s">
        <v>1720</v>
      </c>
      <c r="G184" s="128" t="s">
        <v>2825</v>
      </c>
      <c r="H184" s="130" t="s">
        <v>3905</v>
      </c>
      <c r="I184" s="130" t="s">
        <v>5636</v>
      </c>
      <c r="J184" s="130" t="s">
        <v>7353</v>
      </c>
      <c r="K184" s="130" t="s">
        <v>9050</v>
      </c>
      <c r="L184" s="130" t="s">
        <v>10776</v>
      </c>
      <c r="M184" s="130" t="s">
        <v>12446</v>
      </c>
      <c r="N184" s="130" t="s">
        <v>14148</v>
      </c>
      <c r="O184" s="130" t="s">
        <v>15830</v>
      </c>
      <c r="P184" s="130" t="s">
        <v>17550</v>
      </c>
      <c r="Q184" s="130" t="s">
        <v>19227</v>
      </c>
    </row>
    <row r="185" spans="2:17" ht="54.95" customHeight="1">
      <c r="B185" s="120"/>
      <c r="C185" s="12">
        <v>111010111210</v>
      </c>
      <c r="D185" s="114">
        <v>6</v>
      </c>
      <c r="E185" s="125" t="s">
        <v>450</v>
      </c>
      <c r="F185" s="48" t="s">
        <v>1721</v>
      </c>
      <c r="G185" s="128" t="s">
        <v>2826</v>
      </c>
      <c r="H185" s="130" t="s">
        <v>3906</v>
      </c>
      <c r="I185" s="130" t="s">
        <v>5637</v>
      </c>
      <c r="J185" s="130" t="s">
        <v>7354</v>
      </c>
      <c r="K185" s="130" t="s">
        <v>9051</v>
      </c>
      <c r="L185" s="130" t="s">
        <v>10777</v>
      </c>
      <c r="M185" s="130" t="s">
        <v>12447</v>
      </c>
      <c r="N185" s="130" t="s">
        <v>14149</v>
      </c>
      <c r="O185" s="130" t="s">
        <v>15831</v>
      </c>
      <c r="P185" s="130" t="s">
        <v>17563</v>
      </c>
      <c r="Q185" s="130" t="s">
        <v>19228</v>
      </c>
    </row>
    <row r="186" spans="2:17" ht="54.95" customHeight="1">
      <c r="B186" s="120"/>
      <c r="C186" s="12">
        <v>111010111211</v>
      </c>
      <c r="D186" s="114">
        <v>6</v>
      </c>
      <c r="E186" s="125" t="s">
        <v>451</v>
      </c>
      <c r="F186" s="48" t="s">
        <v>451</v>
      </c>
      <c r="G186" s="128" t="s">
        <v>2827</v>
      </c>
      <c r="H186" s="130" t="s">
        <v>3907</v>
      </c>
      <c r="I186" s="130" t="s">
        <v>5638</v>
      </c>
      <c r="J186" s="130" t="s">
        <v>7355</v>
      </c>
      <c r="K186" s="130" t="s">
        <v>9052</v>
      </c>
      <c r="L186" s="130" t="s">
        <v>10778</v>
      </c>
      <c r="M186" s="130" t="s">
        <v>12448</v>
      </c>
      <c r="N186" s="130" t="s">
        <v>14150</v>
      </c>
      <c r="O186" s="130" t="s">
        <v>15832</v>
      </c>
      <c r="P186" s="130" t="s">
        <v>17564</v>
      </c>
      <c r="Q186" s="130" t="s">
        <v>19229</v>
      </c>
    </row>
    <row r="187" spans="2:17" ht="54.95" customHeight="1">
      <c r="B187" s="120"/>
      <c r="C187" s="12">
        <v>111010111212</v>
      </c>
      <c r="D187" s="114">
        <v>6</v>
      </c>
      <c r="E187" s="125" t="s">
        <v>452</v>
      </c>
      <c r="F187" s="48" t="s">
        <v>452</v>
      </c>
      <c r="G187" s="128" t="s">
        <v>22637</v>
      </c>
      <c r="H187" s="130" t="s">
        <v>3908</v>
      </c>
      <c r="I187" s="130" t="s">
        <v>5639</v>
      </c>
      <c r="J187" s="130" t="s">
        <v>7356</v>
      </c>
      <c r="K187" s="130" t="s">
        <v>9053</v>
      </c>
      <c r="L187" s="130" t="s">
        <v>10779</v>
      </c>
      <c r="M187" s="130" t="s">
        <v>12449</v>
      </c>
      <c r="N187" s="130" t="s">
        <v>14151</v>
      </c>
      <c r="O187" s="130" t="s">
        <v>15833</v>
      </c>
      <c r="P187" s="130" t="s">
        <v>17565</v>
      </c>
      <c r="Q187" s="130" t="s">
        <v>19230</v>
      </c>
    </row>
    <row r="188" spans="2:17" ht="54.95" customHeight="1">
      <c r="B188" s="120"/>
      <c r="C188" s="12">
        <v>111010111213</v>
      </c>
      <c r="D188" s="114">
        <v>6</v>
      </c>
      <c r="E188" s="125" t="s">
        <v>453</v>
      </c>
      <c r="F188" s="48" t="s">
        <v>453</v>
      </c>
      <c r="G188" s="128" t="s">
        <v>22638</v>
      </c>
      <c r="H188" s="130" t="s">
        <v>3909</v>
      </c>
      <c r="I188" s="130" t="s">
        <v>5640</v>
      </c>
      <c r="J188" s="130" t="s">
        <v>7357</v>
      </c>
      <c r="K188" s="130" t="s">
        <v>9054</v>
      </c>
      <c r="L188" s="130" t="s">
        <v>10780</v>
      </c>
      <c r="M188" s="130" t="s">
        <v>12450</v>
      </c>
      <c r="N188" s="130" t="s">
        <v>14152</v>
      </c>
      <c r="O188" s="130" t="s">
        <v>15834</v>
      </c>
      <c r="P188" s="130" t="s">
        <v>17566</v>
      </c>
      <c r="Q188" s="130" t="s">
        <v>19231</v>
      </c>
    </row>
    <row r="189" spans="2:17" ht="54.95" customHeight="1">
      <c r="B189" s="120"/>
      <c r="C189" s="12">
        <v>111010111214</v>
      </c>
      <c r="D189" s="114">
        <v>6</v>
      </c>
      <c r="E189" s="125" t="s">
        <v>454</v>
      </c>
      <c r="F189" s="48" t="s">
        <v>1722</v>
      </c>
      <c r="G189" s="128" t="s">
        <v>2828</v>
      </c>
      <c r="H189" s="130" t="s">
        <v>3910</v>
      </c>
      <c r="I189" s="130" t="s">
        <v>5641</v>
      </c>
      <c r="J189" s="130" t="s">
        <v>7358</v>
      </c>
      <c r="K189" s="130" t="s">
        <v>9055</v>
      </c>
      <c r="L189" s="130" t="s">
        <v>10781</v>
      </c>
      <c r="M189" s="130" t="s">
        <v>12451</v>
      </c>
      <c r="N189" s="130" t="s">
        <v>14153</v>
      </c>
      <c r="O189" s="130" t="s">
        <v>15835</v>
      </c>
      <c r="P189" s="130" t="s">
        <v>17567</v>
      </c>
      <c r="Q189" s="130" t="s">
        <v>19232</v>
      </c>
    </row>
    <row r="190" spans="2:17" ht="54.95" customHeight="1">
      <c r="B190" s="120"/>
      <c r="C190" s="12">
        <v>111011</v>
      </c>
      <c r="D190" s="114">
        <v>3</v>
      </c>
      <c r="E190" s="122" t="s">
        <v>455</v>
      </c>
      <c r="F190" s="48" t="s">
        <v>1723</v>
      </c>
      <c r="G190" s="128" t="s">
        <v>2829</v>
      </c>
      <c r="H190" s="130" t="s">
        <v>3911</v>
      </c>
      <c r="I190" s="130" t="s">
        <v>5642</v>
      </c>
      <c r="J190" s="130" t="s">
        <v>7359</v>
      </c>
      <c r="K190" s="130" t="s">
        <v>9056</v>
      </c>
      <c r="L190" s="130" t="s">
        <v>10782</v>
      </c>
      <c r="M190" s="130" t="s">
        <v>12452</v>
      </c>
      <c r="N190" s="130" t="s">
        <v>14154</v>
      </c>
      <c r="O190" s="130" t="s">
        <v>15836</v>
      </c>
      <c r="P190" s="130" t="s">
        <v>17568</v>
      </c>
      <c r="Q190" s="130" t="s">
        <v>19233</v>
      </c>
    </row>
    <row r="191" spans="2:17" ht="54.95" customHeight="1">
      <c r="B191" s="120" t="s">
        <v>22419</v>
      </c>
      <c r="C191" s="12">
        <v>11101110</v>
      </c>
      <c r="D191" s="114">
        <v>4</v>
      </c>
      <c r="E191" s="123" t="s">
        <v>40</v>
      </c>
      <c r="F191" s="48" t="s">
        <v>1626</v>
      </c>
      <c r="G191" s="128" t="s">
        <v>2830</v>
      </c>
      <c r="H191" s="130" t="s">
        <v>3911</v>
      </c>
      <c r="I191" s="130" t="s">
        <v>40</v>
      </c>
      <c r="J191" s="130" t="s">
        <v>7360</v>
      </c>
      <c r="K191" s="130" t="s">
        <v>9057</v>
      </c>
      <c r="L191" s="130" t="s">
        <v>10783</v>
      </c>
      <c r="M191" s="130" t="s">
        <v>12453</v>
      </c>
      <c r="N191" s="130" t="s">
        <v>14155</v>
      </c>
      <c r="O191" s="130" t="s">
        <v>15836</v>
      </c>
      <c r="P191" s="130" t="s">
        <v>17568</v>
      </c>
      <c r="Q191" s="130" t="s">
        <v>19233</v>
      </c>
    </row>
    <row r="192" spans="2:17" ht="54.95" customHeight="1">
      <c r="B192" s="120" t="s">
        <v>3724</v>
      </c>
      <c r="C192" s="12">
        <v>1110111010</v>
      </c>
      <c r="D192" s="114">
        <v>5</v>
      </c>
      <c r="E192" s="124" t="s">
        <v>22539</v>
      </c>
      <c r="F192" s="48" t="s">
        <v>22639</v>
      </c>
      <c r="G192" s="128" t="s">
        <v>22640</v>
      </c>
      <c r="H192" s="130" t="s">
        <v>3911</v>
      </c>
      <c r="I192" s="130" t="s">
        <v>22641</v>
      </c>
      <c r="J192" s="130" t="s">
        <v>7360</v>
      </c>
      <c r="K192" s="130" t="s">
        <v>7360</v>
      </c>
      <c r="L192" s="130" t="s">
        <v>22642</v>
      </c>
      <c r="M192" s="130" t="s">
        <v>12453</v>
      </c>
      <c r="N192" s="130" t="s">
        <v>22643</v>
      </c>
      <c r="O192" s="130" t="s">
        <v>15836</v>
      </c>
      <c r="P192" s="130" t="s">
        <v>17568</v>
      </c>
      <c r="Q192" s="130" t="s">
        <v>19233</v>
      </c>
    </row>
    <row r="193" spans="2:17" ht="54.95" customHeight="1">
      <c r="B193" s="120" t="s">
        <v>1641</v>
      </c>
      <c r="C193" s="12">
        <v>111011101010</v>
      </c>
      <c r="D193" s="114">
        <v>6</v>
      </c>
      <c r="E193" s="125" t="s">
        <v>22524</v>
      </c>
      <c r="F193" s="48" t="s">
        <v>22644</v>
      </c>
      <c r="G193" s="128" t="s">
        <v>22645</v>
      </c>
      <c r="H193" s="130" t="s">
        <v>22646</v>
      </c>
      <c r="I193" s="130" t="s">
        <v>22647</v>
      </c>
      <c r="J193" s="130" t="s">
        <v>22648</v>
      </c>
      <c r="K193" s="130" t="s">
        <v>22649</v>
      </c>
      <c r="L193" s="130" t="s">
        <v>22650</v>
      </c>
      <c r="M193" s="130" t="s">
        <v>22651</v>
      </c>
      <c r="N193" s="130" t="s">
        <v>22652</v>
      </c>
      <c r="O193" s="130" t="s">
        <v>22653</v>
      </c>
      <c r="P193" s="130" t="s">
        <v>22654</v>
      </c>
      <c r="Q193" s="130" t="s">
        <v>22655</v>
      </c>
    </row>
    <row r="194" spans="2:17" ht="54.95" customHeight="1">
      <c r="B194" s="120" t="s">
        <v>1641</v>
      </c>
      <c r="C194" s="12">
        <v>111011101011</v>
      </c>
      <c r="D194" s="114">
        <v>6</v>
      </c>
      <c r="E194" s="125" t="s">
        <v>22525</v>
      </c>
      <c r="F194" s="48" t="s">
        <v>22656</v>
      </c>
      <c r="G194" s="128" t="s">
        <v>22657</v>
      </c>
      <c r="H194" s="130" t="s">
        <v>22658</v>
      </c>
      <c r="I194" s="130" t="s">
        <v>22659</v>
      </c>
      <c r="J194" s="130" t="s">
        <v>22660</v>
      </c>
      <c r="K194" s="130" t="s">
        <v>22661</v>
      </c>
      <c r="L194" s="130" t="s">
        <v>22662</v>
      </c>
      <c r="M194" s="130" t="s">
        <v>22663</v>
      </c>
      <c r="N194" s="130" t="s">
        <v>22664</v>
      </c>
      <c r="O194" s="130" t="s">
        <v>22665</v>
      </c>
      <c r="P194" s="130" t="s">
        <v>22666</v>
      </c>
      <c r="Q194" s="130" t="s">
        <v>22667</v>
      </c>
    </row>
    <row r="195" spans="2:17" ht="54.95" customHeight="1">
      <c r="B195" s="120" t="s">
        <v>22419</v>
      </c>
      <c r="C195" s="12">
        <v>1110111011</v>
      </c>
      <c r="D195" s="114">
        <v>5</v>
      </c>
      <c r="E195" s="124" t="s">
        <v>457</v>
      </c>
      <c r="F195" s="48" t="s">
        <v>1725</v>
      </c>
      <c r="G195" s="128" t="s">
        <v>22668</v>
      </c>
      <c r="H195" s="130" t="s">
        <v>3913</v>
      </c>
      <c r="I195" s="130" t="s">
        <v>5644</v>
      </c>
      <c r="J195" s="130" t="s">
        <v>7362</v>
      </c>
      <c r="K195" s="130" t="s">
        <v>9059</v>
      </c>
      <c r="L195" s="130" t="s">
        <v>10785</v>
      </c>
      <c r="M195" s="130" t="s">
        <v>12455</v>
      </c>
      <c r="N195" s="130" t="s">
        <v>14157</v>
      </c>
      <c r="O195" s="130" t="s">
        <v>15838</v>
      </c>
      <c r="P195" s="130" t="s">
        <v>17570</v>
      </c>
      <c r="Q195" s="130" t="s">
        <v>19235</v>
      </c>
    </row>
    <row r="196" spans="2:17" ht="54.95" customHeight="1">
      <c r="B196" s="120" t="s">
        <v>1641</v>
      </c>
      <c r="C196" s="12">
        <v>111011101110</v>
      </c>
      <c r="D196" s="114">
        <v>6</v>
      </c>
      <c r="E196" s="125" t="s">
        <v>21660</v>
      </c>
      <c r="F196" s="48" t="s">
        <v>21660</v>
      </c>
      <c r="G196" s="128" t="s">
        <v>21723</v>
      </c>
      <c r="H196" s="130" t="s">
        <v>21829</v>
      </c>
      <c r="I196" s="130" t="s">
        <v>21830</v>
      </c>
      <c r="J196" s="130" t="s">
        <v>21831</v>
      </c>
      <c r="K196" s="130" t="s">
        <v>21832</v>
      </c>
      <c r="L196" s="130" t="s">
        <v>21833</v>
      </c>
      <c r="M196" s="130" t="s">
        <v>21834</v>
      </c>
      <c r="N196" s="130" t="s">
        <v>21835</v>
      </c>
      <c r="O196" s="130" t="s">
        <v>21836</v>
      </c>
      <c r="P196" s="130" t="s">
        <v>21837</v>
      </c>
      <c r="Q196" s="130" t="s">
        <v>21838</v>
      </c>
    </row>
    <row r="197" spans="2:17" ht="54.95" customHeight="1">
      <c r="B197" s="120" t="s">
        <v>1641</v>
      </c>
      <c r="C197" s="12">
        <v>111011101111</v>
      </c>
      <c r="D197" s="114">
        <v>6</v>
      </c>
      <c r="E197" s="125" t="s">
        <v>21661</v>
      </c>
      <c r="F197" s="48" t="s">
        <v>21661</v>
      </c>
      <c r="G197" s="128" t="s">
        <v>21724</v>
      </c>
      <c r="H197" s="130" t="s">
        <v>21839</v>
      </c>
      <c r="I197" s="130" t="s">
        <v>21840</v>
      </c>
      <c r="J197" s="130" t="s">
        <v>21841</v>
      </c>
      <c r="K197" s="130" t="s">
        <v>21842</v>
      </c>
      <c r="L197" s="130" t="s">
        <v>21843</v>
      </c>
      <c r="M197" s="130" t="s">
        <v>21844</v>
      </c>
      <c r="N197" s="130" t="s">
        <v>21845</v>
      </c>
      <c r="O197" s="130" t="s">
        <v>21846</v>
      </c>
      <c r="P197" s="130" t="s">
        <v>21847</v>
      </c>
      <c r="Q197" s="130" t="s">
        <v>21848</v>
      </c>
    </row>
    <row r="198" spans="2:17" ht="54.95" customHeight="1">
      <c r="B198" s="120"/>
      <c r="C198" s="12">
        <v>1110111012</v>
      </c>
      <c r="D198" s="114">
        <v>5</v>
      </c>
      <c r="E198" s="124" t="s">
        <v>2633</v>
      </c>
      <c r="F198" s="48" t="s">
        <v>1726</v>
      </c>
      <c r="G198" s="128" t="s">
        <v>2832</v>
      </c>
      <c r="H198" s="130" t="s">
        <v>3914</v>
      </c>
      <c r="I198" s="130" t="s">
        <v>5645</v>
      </c>
      <c r="J198" s="130" t="s">
        <v>7363</v>
      </c>
      <c r="K198" s="130" t="s">
        <v>9060</v>
      </c>
      <c r="L198" s="130" t="s">
        <v>9060</v>
      </c>
      <c r="M198" s="130" t="s">
        <v>12456</v>
      </c>
      <c r="N198" s="130" t="s">
        <v>14158</v>
      </c>
      <c r="O198" s="130" t="s">
        <v>15839</v>
      </c>
      <c r="P198" s="130" t="s">
        <v>17571</v>
      </c>
      <c r="Q198" s="130" t="s">
        <v>19236</v>
      </c>
    </row>
    <row r="199" spans="2:17" ht="54.95" customHeight="1">
      <c r="B199" s="120" t="s">
        <v>1641</v>
      </c>
      <c r="C199" s="12">
        <v>111011101210</v>
      </c>
      <c r="D199" s="114">
        <v>6</v>
      </c>
      <c r="E199" s="125" t="s">
        <v>21662</v>
      </c>
      <c r="F199" s="48" t="s">
        <v>21662</v>
      </c>
      <c r="G199" s="128" t="s">
        <v>22669</v>
      </c>
      <c r="H199" s="130" t="s">
        <v>21849</v>
      </c>
      <c r="I199" s="130" t="s">
        <v>21850</v>
      </c>
      <c r="J199" s="130" t="s">
        <v>21851</v>
      </c>
      <c r="K199" s="130" t="s">
        <v>21852</v>
      </c>
      <c r="L199" s="130" t="s">
        <v>21853</v>
      </c>
      <c r="M199" s="130" t="s">
        <v>21854</v>
      </c>
      <c r="N199" s="130" t="s">
        <v>21855</v>
      </c>
      <c r="O199" s="130" t="s">
        <v>21856</v>
      </c>
      <c r="P199" s="130" t="s">
        <v>21857</v>
      </c>
      <c r="Q199" s="130" t="s">
        <v>21858</v>
      </c>
    </row>
    <row r="200" spans="2:17" ht="54.95" customHeight="1">
      <c r="B200" s="120" t="s">
        <v>1641</v>
      </c>
      <c r="C200" s="12">
        <v>111011101211</v>
      </c>
      <c r="D200" s="114">
        <v>6</v>
      </c>
      <c r="E200" s="125" t="s">
        <v>21663</v>
      </c>
      <c r="F200" s="48" t="s">
        <v>21663</v>
      </c>
      <c r="G200" s="128" t="s">
        <v>22670</v>
      </c>
      <c r="H200" s="130" t="s">
        <v>21859</v>
      </c>
      <c r="I200" s="130" t="s">
        <v>21860</v>
      </c>
      <c r="J200" s="130" t="s">
        <v>21861</v>
      </c>
      <c r="K200" s="130" t="s">
        <v>21862</v>
      </c>
      <c r="L200" s="130" t="s">
        <v>21863</v>
      </c>
      <c r="M200" s="130" t="s">
        <v>21864</v>
      </c>
      <c r="N200" s="130" t="s">
        <v>21865</v>
      </c>
      <c r="O200" s="130" t="s">
        <v>21866</v>
      </c>
      <c r="P200" s="130" t="s">
        <v>21867</v>
      </c>
      <c r="Q200" s="130" t="s">
        <v>21868</v>
      </c>
    </row>
    <row r="201" spans="2:17" ht="54.95" customHeight="1">
      <c r="B201" s="120" t="s">
        <v>22419</v>
      </c>
      <c r="C201" s="12">
        <v>11101111</v>
      </c>
      <c r="D201" s="114">
        <v>4</v>
      </c>
      <c r="E201" s="123" t="s">
        <v>43</v>
      </c>
      <c r="F201" s="48" t="s">
        <v>1627</v>
      </c>
      <c r="G201" s="128" t="s">
        <v>22671</v>
      </c>
      <c r="H201" s="130" t="s">
        <v>3915</v>
      </c>
      <c r="I201" s="130" t="s">
        <v>5646</v>
      </c>
      <c r="J201" s="130" t="s">
        <v>7364</v>
      </c>
      <c r="K201" s="130" t="s">
        <v>9061</v>
      </c>
      <c r="L201" s="130" t="s">
        <v>10786</v>
      </c>
      <c r="M201" s="130" t="s">
        <v>12457</v>
      </c>
      <c r="N201" s="130" t="s">
        <v>14159</v>
      </c>
      <c r="O201" s="130" t="s">
        <v>15840</v>
      </c>
      <c r="P201" s="130" t="s">
        <v>17572</v>
      </c>
      <c r="Q201" s="130" t="s">
        <v>19237</v>
      </c>
    </row>
    <row r="202" spans="2:17" ht="54.95" customHeight="1">
      <c r="B202" s="120" t="s">
        <v>22419</v>
      </c>
      <c r="C202" s="12">
        <v>1110111110</v>
      </c>
      <c r="D202" s="114">
        <v>5</v>
      </c>
      <c r="E202" s="124" t="s">
        <v>458</v>
      </c>
      <c r="F202" s="48" t="s">
        <v>1727</v>
      </c>
      <c r="G202" s="128" t="s">
        <v>22672</v>
      </c>
      <c r="H202" s="130" t="s">
        <v>3916</v>
      </c>
      <c r="I202" s="130" t="s">
        <v>5647</v>
      </c>
      <c r="J202" s="130" t="s">
        <v>7365</v>
      </c>
      <c r="K202" s="130" t="s">
        <v>9062</v>
      </c>
      <c r="L202" s="130" t="s">
        <v>10787</v>
      </c>
      <c r="M202" s="130" t="s">
        <v>12458</v>
      </c>
      <c r="N202" s="130" t="s">
        <v>14160</v>
      </c>
      <c r="O202" s="130" t="s">
        <v>15841</v>
      </c>
      <c r="P202" s="130" t="s">
        <v>17573</v>
      </c>
      <c r="Q202" s="130" t="s">
        <v>19238</v>
      </c>
    </row>
    <row r="203" spans="2:17" ht="54.95" customHeight="1">
      <c r="B203" s="120"/>
      <c r="C203" s="12">
        <v>1110111111</v>
      </c>
      <c r="D203" s="114">
        <v>5</v>
      </c>
      <c r="E203" s="124" t="s">
        <v>2634</v>
      </c>
      <c r="F203" s="48" t="s">
        <v>1728</v>
      </c>
      <c r="G203" s="128" t="s">
        <v>2833</v>
      </c>
      <c r="H203" s="130" t="s">
        <v>3917</v>
      </c>
      <c r="I203" s="130" t="s">
        <v>5648</v>
      </c>
      <c r="J203" s="130" t="s">
        <v>7366</v>
      </c>
      <c r="K203" s="130" t="s">
        <v>9063</v>
      </c>
      <c r="L203" s="130" t="s">
        <v>10788</v>
      </c>
      <c r="M203" s="130" t="s">
        <v>12459</v>
      </c>
      <c r="N203" s="130" t="s">
        <v>14161</v>
      </c>
      <c r="O203" s="130" t="s">
        <v>15842</v>
      </c>
      <c r="P203" s="130" t="s">
        <v>17574</v>
      </c>
      <c r="Q203" s="130" t="s">
        <v>19239</v>
      </c>
    </row>
    <row r="204" spans="2:17" ht="54.95" customHeight="1">
      <c r="B204" s="120" t="s">
        <v>22419</v>
      </c>
      <c r="C204" s="12">
        <v>111011111110</v>
      </c>
      <c r="D204" s="114">
        <v>6</v>
      </c>
      <c r="E204" s="125" t="s">
        <v>459</v>
      </c>
      <c r="F204" s="48" t="s">
        <v>1729</v>
      </c>
      <c r="G204" s="128" t="s">
        <v>2834</v>
      </c>
      <c r="H204" s="130" t="s">
        <v>3918</v>
      </c>
      <c r="I204" s="130" t="s">
        <v>5649</v>
      </c>
      <c r="J204" s="130" t="s">
        <v>7367</v>
      </c>
      <c r="K204" s="130" t="s">
        <v>9064</v>
      </c>
      <c r="L204" s="130" t="s">
        <v>10789</v>
      </c>
      <c r="M204" s="130" t="s">
        <v>12460</v>
      </c>
      <c r="N204" s="130" t="s">
        <v>14162</v>
      </c>
      <c r="O204" s="130" t="s">
        <v>15843</v>
      </c>
      <c r="P204" s="130" t="s">
        <v>17575</v>
      </c>
      <c r="Q204" s="130" t="s">
        <v>19240</v>
      </c>
    </row>
    <row r="205" spans="2:17" ht="54.95" customHeight="1">
      <c r="B205" s="120"/>
      <c r="C205" s="12">
        <v>111011111111</v>
      </c>
      <c r="D205" s="114">
        <v>6</v>
      </c>
      <c r="E205" s="125" t="s">
        <v>2635</v>
      </c>
      <c r="F205" s="48" t="s">
        <v>1730</v>
      </c>
      <c r="G205" s="128" t="s">
        <v>2835</v>
      </c>
      <c r="H205" s="130" t="s">
        <v>3919</v>
      </c>
      <c r="I205" s="130" t="s">
        <v>5650</v>
      </c>
      <c r="J205" s="130" t="s">
        <v>7368</v>
      </c>
      <c r="K205" s="130" t="s">
        <v>9065</v>
      </c>
      <c r="L205" s="130" t="s">
        <v>10790</v>
      </c>
      <c r="M205" s="130" t="s">
        <v>12461</v>
      </c>
      <c r="N205" s="130" t="s">
        <v>14163</v>
      </c>
      <c r="O205" s="130" t="s">
        <v>15844</v>
      </c>
      <c r="P205" s="130" t="s">
        <v>17576</v>
      </c>
      <c r="Q205" s="130" t="s">
        <v>19241</v>
      </c>
    </row>
    <row r="206" spans="2:17" ht="54.95" customHeight="1">
      <c r="B206" s="120" t="s">
        <v>22419</v>
      </c>
      <c r="C206" s="12">
        <v>1110111112</v>
      </c>
      <c r="D206" s="114">
        <v>5</v>
      </c>
      <c r="E206" s="124" t="s">
        <v>460</v>
      </c>
      <c r="F206" s="48" t="s">
        <v>1731</v>
      </c>
      <c r="G206" s="128" t="s">
        <v>22673</v>
      </c>
      <c r="H206" s="130" t="s">
        <v>3920</v>
      </c>
      <c r="I206" s="130" t="s">
        <v>5651</v>
      </c>
      <c r="J206" s="130" t="s">
        <v>7369</v>
      </c>
      <c r="K206" s="130" t="s">
        <v>9066</v>
      </c>
      <c r="L206" s="130" t="s">
        <v>10791</v>
      </c>
      <c r="M206" s="130" t="s">
        <v>12462</v>
      </c>
      <c r="N206" s="130" t="s">
        <v>14164</v>
      </c>
      <c r="O206" s="130" t="s">
        <v>15845</v>
      </c>
      <c r="P206" s="130" t="s">
        <v>17577</v>
      </c>
      <c r="Q206" s="130" t="s">
        <v>19242</v>
      </c>
    </row>
    <row r="207" spans="2:17" ht="54.95" customHeight="1">
      <c r="B207" s="120" t="s">
        <v>22419</v>
      </c>
      <c r="C207" s="12">
        <v>1110111113</v>
      </c>
      <c r="D207" s="114">
        <v>5</v>
      </c>
      <c r="E207" s="124" t="s">
        <v>461</v>
      </c>
      <c r="F207" s="48" t="s">
        <v>1732</v>
      </c>
      <c r="G207" s="128" t="s">
        <v>22674</v>
      </c>
      <c r="H207" s="130" t="s">
        <v>3921</v>
      </c>
      <c r="I207" s="130" t="s">
        <v>5652</v>
      </c>
      <c r="J207" s="130" t="s">
        <v>7370</v>
      </c>
      <c r="K207" s="130" t="s">
        <v>9067</v>
      </c>
      <c r="L207" s="130" t="s">
        <v>10792</v>
      </c>
      <c r="M207" s="130" t="s">
        <v>12463</v>
      </c>
      <c r="N207" s="130" t="s">
        <v>14165</v>
      </c>
      <c r="O207" s="130" t="s">
        <v>15846</v>
      </c>
      <c r="P207" s="130" t="s">
        <v>17578</v>
      </c>
      <c r="Q207" s="130" t="s">
        <v>19243</v>
      </c>
    </row>
    <row r="208" spans="2:17" ht="54.95" customHeight="1">
      <c r="B208" s="120" t="s">
        <v>22419</v>
      </c>
      <c r="C208" s="12">
        <v>1110111114</v>
      </c>
      <c r="D208" s="114">
        <v>5</v>
      </c>
      <c r="E208" s="124" t="s">
        <v>462</v>
      </c>
      <c r="F208" s="48" t="s">
        <v>1733</v>
      </c>
      <c r="G208" s="128" t="s">
        <v>22675</v>
      </c>
      <c r="H208" s="130" t="s">
        <v>3922</v>
      </c>
      <c r="I208" s="130" t="s">
        <v>5653</v>
      </c>
      <c r="J208" s="130" t="s">
        <v>7371</v>
      </c>
      <c r="K208" s="130" t="s">
        <v>9068</v>
      </c>
      <c r="L208" s="130" t="s">
        <v>10793</v>
      </c>
      <c r="M208" s="130" t="s">
        <v>12464</v>
      </c>
      <c r="N208" s="130" t="s">
        <v>14166</v>
      </c>
      <c r="O208" s="130" t="s">
        <v>15847</v>
      </c>
      <c r="P208" s="130" t="s">
        <v>17579</v>
      </c>
      <c r="Q208" s="130" t="s">
        <v>19244</v>
      </c>
    </row>
    <row r="209" spans="2:17" ht="54.95" customHeight="1">
      <c r="B209" s="120" t="s">
        <v>22419</v>
      </c>
      <c r="C209" s="12">
        <v>1110111115</v>
      </c>
      <c r="D209" s="114">
        <v>5</v>
      </c>
      <c r="E209" s="124" t="s">
        <v>463</v>
      </c>
      <c r="F209" s="48" t="s">
        <v>1734</v>
      </c>
      <c r="G209" s="128" t="s">
        <v>22676</v>
      </c>
      <c r="H209" s="130" t="s">
        <v>3923</v>
      </c>
      <c r="I209" s="130" t="s">
        <v>5654</v>
      </c>
      <c r="J209" s="130" t="s">
        <v>7372</v>
      </c>
      <c r="K209" s="130" t="s">
        <v>9069</v>
      </c>
      <c r="L209" s="130" t="s">
        <v>10794</v>
      </c>
      <c r="M209" s="130" t="s">
        <v>12465</v>
      </c>
      <c r="N209" s="130" t="s">
        <v>14167</v>
      </c>
      <c r="O209" s="130" t="s">
        <v>15848</v>
      </c>
      <c r="P209" s="130" t="s">
        <v>17580</v>
      </c>
      <c r="Q209" s="130" t="s">
        <v>19245</v>
      </c>
    </row>
    <row r="210" spans="2:17" ht="54.95" customHeight="1">
      <c r="B210" s="120" t="s">
        <v>22419</v>
      </c>
      <c r="C210" s="12">
        <v>1110111116</v>
      </c>
      <c r="D210" s="114">
        <v>5</v>
      </c>
      <c r="E210" s="124" t="s">
        <v>464</v>
      </c>
      <c r="F210" s="48" t="s">
        <v>1735</v>
      </c>
      <c r="G210" s="128" t="s">
        <v>22677</v>
      </c>
      <c r="H210" s="130" t="s">
        <v>3924</v>
      </c>
      <c r="I210" s="130" t="s">
        <v>5655</v>
      </c>
      <c r="J210" s="130" t="s">
        <v>7373</v>
      </c>
      <c r="K210" s="130" t="s">
        <v>9070</v>
      </c>
      <c r="L210" s="130" t="s">
        <v>10795</v>
      </c>
      <c r="M210" s="130" t="s">
        <v>12466</v>
      </c>
      <c r="N210" s="130" t="s">
        <v>14168</v>
      </c>
      <c r="O210" s="130" t="s">
        <v>15849</v>
      </c>
      <c r="P210" s="130" t="s">
        <v>17581</v>
      </c>
      <c r="Q210" s="130" t="s">
        <v>19246</v>
      </c>
    </row>
    <row r="211" spans="2:17" ht="54.95" customHeight="1">
      <c r="B211" s="120" t="s">
        <v>22419</v>
      </c>
      <c r="C211" s="12">
        <v>1110111117</v>
      </c>
      <c r="D211" s="114">
        <v>5</v>
      </c>
      <c r="E211" s="124" t="s">
        <v>465</v>
      </c>
      <c r="F211" s="48" t="s">
        <v>1736</v>
      </c>
      <c r="G211" s="128" t="s">
        <v>2836</v>
      </c>
      <c r="H211" s="130" t="s">
        <v>3925</v>
      </c>
      <c r="I211" s="130" t="s">
        <v>5656</v>
      </c>
      <c r="J211" s="130" t="s">
        <v>7374</v>
      </c>
      <c r="K211" s="130" t="s">
        <v>9071</v>
      </c>
      <c r="L211" s="130" t="s">
        <v>10796</v>
      </c>
      <c r="M211" s="130" t="s">
        <v>12467</v>
      </c>
      <c r="N211" s="130" t="s">
        <v>14169</v>
      </c>
      <c r="O211" s="130" t="s">
        <v>15850</v>
      </c>
      <c r="P211" s="130" t="s">
        <v>17582</v>
      </c>
      <c r="Q211" s="130" t="s">
        <v>19247</v>
      </c>
    </row>
    <row r="212" spans="2:17" ht="54.95" customHeight="1">
      <c r="B212" s="120" t="s">
        <v>22419</v>
      </c>
      <c r="C212" s="12">
        <v>1110111118</v>
      </c>
      <c r="D212" s="114">
        <v>5</v>
      </c>
      <c r="E212" s="124" t="s">
        <v>466</v>
      </c>
      <c r="F212" s="48" t="s">
        <v>1737</v>
      </c>
      <c r="G212" s="128" t="s">
        <v>2837</v>
      </c>
      <c r="H212" s="130" t="s">
        <v>3926</v>
      </c>
      <c r="I212" s="130" t="s">
        <v>5657</v>
      </c>
      <c r="J212" s="130" t="s">
        <v>7375</v>
      </c>
      <c r="K212" s="130" t="s">
        <v>9072</v>
      </c>
      <c r="L212" s="130" t="s">
        <v>10797</v>
      </c>
      <c r="M212" s="130" t="s">
        <v>12468</v>
      </c>
      <c r="N212" s="130" t="s">
        <v>14170</v>
      </c>
      <c r="O212" s="130" t="s">
        <v>15851</v>
      </c>
      <c r="P212" s="130" t="s">
        <v>17583</v>
      </c>
      <c r="Q212" s="130" t="s">
        <v>19248</v>
      </c>
    </row>
    <row r="213" spans="2:17" ht="54.95" customHeight="1">
      <c r="B213" s="120" t="s">
        <v>22419</v>
      </c>
      <c r="C213" s="12">
        <v>1110111119</v>
      </c>
      <c r="D213" s="114">
        <v>5</v>
      </c>
      <c r="E213" s="124" t="s">
        <v>467</v>
      </c>
      <c r="F213" s="48" t="s">
        <v>1738</v>
      </c>
      <c r="G213" s="128" t="s">
        <v>2838</v>
      </c>
      <c r="H213" s="130" t="s">
        <v>3927</v>
      </c>
      <c r="I213" s="130" t="s">
        <v>5658</v>
      </c>
      <c r="J213" s="130" t="s">
        <v>7376</v>
      </c>
      <c r="K213" s="130" t="s">
        <v>9073</v>
      </c>
      <c r="L213" s="130" t="s">
        <v>10798</v>
      </c>
      <c r="M213" s="130" t="s">
        <v>12469</v>
      </c>
      <c r="N213" s="130" t="s">
        <v>14171</v>
      </c>
      <c r="O213" s="130" t="s">
        <v>15852</v>
      </c>
      <c r="P213" s="130" t="s">
        <v>17584</v>
      </c>
      <c r="Q213" s="130" t="s">
        <v>19249</v>
      </c>
    </row>
    <row r="214" spans="2:17" ht="54.95" customHeight="1">
      <c r="B214" s="120" t="s">
        <v>22419</v>
      </c>
      <c r="C214" s="12">
        <v>1110111120</v>
      </c>
      <c r="D214" s="114">
        <v>5</v>
      </c>
      <c r="E214" s="124" t="s">
        <v>468</v>
      </c>
      <c r="F214" s="48" t="s">
        <v>1739</v>
      </c>
      <c r="G214" s="128" t="s">
        <v>22678</v>
      </c>
      <c r="H214" s="130" t="s">
        <v>3928</v>
      </c>
      <c r="I214" s="130" t="s">
        <v>5659</v>
      </c>
      <c r="J214" s="130" t="s">
        <v>7377</v>
      </c>
      <c r="K214" s="130" t="s">
        <v>9074</v>
      </c>
      <c r="L214" s="130" t="s">
        <v>10799</v>
      </c>
      <c r="M214" s="130" t="s">
        <v>12470</v>
      </c>
      <c r="N214" s="130" t="s">
        <v>14172</v>
      </c>
      <c r="O214" s="130" t="s">
        <v>15853</v>
      </c>
      <c r="P214" s="130" t="s">
        <v>17585</v>
      </c>
      <c r="Q214" s="130" t="s">
        <v>19250</v>
      </c>
    </row>
    <row r="215" spans="2:17" ht="54.95" customHeight="1">
      <c r="B215" s="120" t="s">
        <v>22419</v>
      </c>
      <c r="C215" s="12">
        <v>111011112010</v>
      </c>
      <c r="D215" s="114">
        <v>6</v>
      </c>
      <c r="E215" s="125" t="s">
        <v>469</v>
      </c>
      <c r="F215" s="48" t="s">
        <v>1740</v>
      </c>
      <c r="G215" s="128" t="s">
        <v>2839</v>
      </c>
      <c r="H215" s="130" t="s">
        <v>3929</v>
      </c>
      <c r="I215" s="130" t="s">
        <v>5660</v>
      </c>
      <c r="J215" s="130" t="s">
        <v>7378</v>
      </c>
      <c r="K215" s="130" t="s">
        <v>9075</v>
      </c>
      <c r="L215" s="130" t="s">
        <v>10800</v>
      </c>
      <c r="M215" s="130" t="s">
        <v>12471</v>
      </c>
      <c r="N215" s="130" t="s">
        <v>14173</v>
      </c>
      <c r="O215" s="130" t="s">
        <v>15854</v>
      </c>
      <c r="P215" s="130" t="s">
        <v>17586</v>
      </c>
      <c r="Q215" s="130" t="s">
        <v>19251</v>
      </c>
    </row>
    <row r="216" spans="2:17" ht="54.95" customHeight="1">
      <c r="B216" s="120" t="s">
        <v>22419</v>
      </c>
      <c r="C216" s="12">
        <v>111011112011</v>
      </c>
      <c r="D216" s="114">
        <v>6</v>
      </c>
      <c r="E216" s="125" t="s">
        <v>470</v>
      </c>
      <c r="F216" s="48" t="s">
        <v>1741</v>
      </c>
      <c r="G216" s="128" t="s">
        <v>2840</v>
      </c>
      <c r="H216" s="130" t="s">
        <v>3930</v>
      </c>
      <c r="I216" s="130" t="s">
        <v>5661</v>
      </c>
      <c r="J216" s="130" t="s">
        <v>7379</v>
      </c>
      <c r="K216" s="130" t="s">
        <v>9076</v>
      </c>
      <c r="L216" s="130" t="s">
        <v>10801</v>
      </c>
      <c r="M216" s="130" t="s">
        <v>12472</v>
      </c>
      <c r="N216" s="130" t="s">
        <v>14174</v>
      </c>
      <c r="O216" s="130" t="s">
        <v>15855</v>
      </c>
      <c r="P216" s="130" t="s">
        <v>17587</v>
      </c>
      <c r="Q216" s="130" t="s">
        <v>19252</v>
      </c>
    </row>
    <row r="217" spans="2:17" ht="54.95" customHeight="1">
      <c r="B217" s="120" t="s">
        <v>22419</v>
      </c>
      <c r="C217" s="12">
        <v>1110111121</v>
      </c>
      <c r="D217" s="114">
        <v>5</v>
      </c>
      <c r="E217" s="124" t="s">
        <v>471</v>
      </c>
      <c r="F217" s="48" t="s">
        <v>1742</v>
      </c>
      <c r="G217" s="128" t="s">
        <v>22679</v>
      </c>
      <c r="H217" s="130" t="s">
        <v>3931</v>
      </c>
      <c r="I217" s="130" t="s">
        <v>5662</v>
      </c>
      <c r="J217" s="130" t="s">
        <v>7380</v>
      </c>
      <c r="K217" s="130" t="s">
        <v>9077</v>
      </c>
      <c r="L217" s="130" t="s">
        <v>10802</v>
      </c>
      <c r="M217" s="130" t="s">
        <v>12473</v>
      </c>
      <c r="N217" s="130" t="s">
        <v>14175</v>
      </c>
      <c r="O217" s="130" t="s">
        <v>15856</v>
      </c>
      <c r="P217" s="130" t="s">
        <v>17588</v>
      </c>
      <c r="Q217" s="130" t="s">
        <v>19253</v>
      </c>
    </row>
    <row r="218" spans="2:17" ht="54.95" customHeight="1">
      <c r="B218" s="120" t="s">
        <v>22419</v>
      </c>
      <c r="C218" s="12">
        <v>1110111122</v>
      </c>
      <c r="D218" s="114">
        <v>5</v>
      </c>
      <c r="E218" s="124" t="s">
        <v>472</v>
      </c>
      <c r="F218" s="48" t="s">
        <v>1743</v>
      </c>
      <c r="G218" s="128" t="s">
        <v>22680</v>
      </c>
      <c r="H218" s="130" t="s">
        <v>3932</v>
      </c>
      <c r="I218" s="130" t="s">
        <v>5663</v>
      </c>
      <c r="J218" s="130" t="s">
        <v>7381</v>
      </c>
      <c r="K218" s="130" t="s">
        <v>9078</v>
      </c>
      <c r="L218" s="130" t="s">
        <v>10803</v>
      </c>
      <c r="M218" s="130" t="s">
        <v>12474</v>
      </c>
      <c r="N218" s="130" t="s">
        <v>14176</v>
      </c>
      <c r="O218" s="130" t="s">
        <v>15857</v>
      </c>
      <c r="P218" s="130" t="s">
        <v>17589</v>
      </c>
      <c r="Q218" s="130" t="s">
        <v>19254</v>
      </c>
    </row>
    <row r="219" spans="2:17" ht="54.95" customHeight="1">
      <c r="B219" s="120" t="s">
        <v>22419</v>
      </c>
      <c r="C219" s="12">
        <v>1110111123</v>
      </c>
      <c r="D219" s="114">
        <v>5</v>
      </c>
      <c r="E219" s="124" t="s">
        <v>473</v>
      </c>
      <c r="F219" s="48" t="s">
        <v>1744</v>
      </c>
      <c r="G219" s="128" t="s">
        <v>2841</v>
      </c>
      <c r="H219" s="130" t="s">
        <v>3933</v>
      </c>
      <c r="I219" s="130" t="s">
        <v>5664</v>
      </c>
      <c r="J219" s="130" t="s">
        <v>7382</v>
      </c>
      <c r="K219" s="130" t="s">
        <v>9079</v>
      </c>
      <c r="L219" s="130" t="s">
        <v>10804</v>
      </c>
      <c r="M219" s="130" t="s">
        <v>12475</v>
      </c>
      <c r="N219" s="130" t="s">
        <v>14177</v>
      </c>
      <c r="O219" s="130" t="s">
        <v>15858</v>
      </c>
      <c r="P219" s="130" t="s">
        <v>17590</v>
      </c>
      <c r="Q219" s="130" t="s">
        <v>19255</v>
      </c>
    </row>
    <row r="220" spans="2:17" ht="54.95" customHeight="1">
      <c r="B220" s="120" t="s">
        <v>22419</v>
      </c>
      <c r="C220" s="12">
        <v>1110111124</v>
      </c>
      <c r="D220" s="114">
        <v>5</v>
      </c>
      <c r="E220" s="124" t="s">
        <v>44</v>
      </c>
      <c r="F220" s="48" t="s">
        <v>1745</v>
      </c>
      <c r="G220" s="128" t="s">
        <v>2842</v>
      </c>
      <c r="H220" s="130" t="s">
        <v>3934</v>
      </c>
      <c r="I220" s="130" t="s">
        <v>5665</v>
      </c>
      <c r="J220" s="130" t="s">
        <v>7383</v>
      </c>
      <c r="K220" s="130" t="s">
        <v>9080</v>
      </c>
      <c r="L220" s="130" t="s">
        <v>5665</v>
      </c>
      <c r="M220" s="130" t="s">
        <v>12476</v>
      </c>
      <c r="N220" s="130" t="s">
        <v>14178</v>
      </c>
      <c r="O220" s="130" t="s">
        <v>15859</v>
      </c>
      <c r="P220" s="130" t="s">
        <v>17591</v>
      </c>
      <c r="Q220" s="130" t="s">
        <v>19256</v>
      </c>
    </row>
    <row r="221" spans="2:17" ht="54.95" customHeight="1">
      <c r="B221" s="120" t="s">
        <v>22419</v>
      </c>
      <c r="C221" s="12">
        <v>1110111125</v>
      </c>
      <c r="D221" s="114">
        <v>5</v>
      </c>
      <c r="E221" s="124" t="s">
        <v>474</v>
      </c>
      <c r="F221" s="48" t="s">
        <v>1746</v>
      </c>
      <c r="G221" s="128" t="s">
        <v>22681</v>
      </c>
      <c r="H221" s="130" t="s">
        <v>3935</v>
      </c>
      <c r="I221" s="130" t="s">
        <v>5666</v>
      </c>
      <c r="J221" s="130" t="s">
        <v>7384</v>
      </c>
      <c r="K221" s="130" t="s">
        <v>9081</v>
      </c>
      <c r="L221" s="130" t="s">
        <v>10805</v>
      </c>
      <c r="M221" s="130" t="s">
        <v>12477</v>
      </c>
      <c r="N221" s="130" t="s">
        <v>14179</v>
      </c>
      <c r="O221" s="130" t="s">
        <v>15860</v>
      </c>
      <c r="P221" s="130" t="s">
        <v>17592</v>
      </c>
      <c r="Q221" s="130" t="s">
        <v>19257</v>
      </c>
    </row>
    <row r="222" spans="2:17" ht="54.95" customHeight="1">
      <c r="B222" s="120" t="s">
        <v>1641</v>
      </c>
      <c r="C222" s="12">
        <v>111011112510</v>
      </c>
      <c r="D222" s="114">
        <v>6</v>
      </c>
      <c r="E222" s="125" t="s">
        <v>22526</v>
      </c>
      <c r="F222" s="48" t="s">
        <v>22682</v>
      </c>
      <c r="G222" s="128" t="s">
        <v>22683</v>
      </c>
      <c r="H222" s="130" t="s">
        <v>22684</v>
      </c>
      <c r="I222" s="130" t="s">
        <v>22685</v>
      </c>
      <c r="J222" s="130" t="s">
        <v>22686</v>
      </c>
      <c r="K222" s="130" t="s">
        <v>22687</v>
      </c>
      <c r="L222" s="130" t="s">
        <v>22688</v>
      </c>
      <c r="M222" s="130" t="s">
        <v>22689</v>
      </c>
      <c r="N222" s="130" t="s">
        <v>22690</v>
      </c>
      <c r="O222" s="130" t="s">
        <v>22691</v>
      </c>
      <c r="P222" s="130" t="s">
        <v>18056</v>
      </c>
      <c r="Q222" s="130" t="s">
        <v>22692</v>
      </c>
    </row>
    <row r="223" spans="2:17" ht="54.95" customHeight="1">
      <c r="B223" s="120" t="s">
        <v>1641</v>
      </c>
      <c r="C223" s="12">
        <v>111011112511</v>
      </c>
      <c r="D223" s="114">
        <v>6</v>
      </c>
      <c r="E223" s="125" t="s">
        <v>22527</v>
      </c>
      <c r="F223" s="48" t="s">
        <v>22693</v>
      </c>
      <c r="G223" s="128" t="s">
        <v>22694</v>
      </c>
      <c r="H223" s="130" t="s">
        <v>22695</v>
      </c>
      <c r="I223" s="130" t="s">
        <v>22696</v>
      </c>
      <c r="J223" s="130" t="s">
        <v>22697</v>
      </c>
      <c r="K223" s="130" t="s">
        <v>22698</v>
      </c>
      <c r="L223" s="130" t="s">
        <v>22699</v>
      </c>
      <c r="M223" s="130" t="s">
        <v>22700</v>
      </c>
      <c r="N223" s="130" t="s">
        <v>22701</v>
      </c>
      <c r="O223" s="130" t="s">
        <v>22702</v>
      </c>
      <c r="P223" s="130" t="s">
        <v>22703</v>
      </c>
      <c r="Q223" s="130" t="s">
        <v>22704</v>
      </c>
    </row>
    <row r="224" spans="2:17" ht="54.95" customHeight="1">
      <c r="B224" s="120" t="s">
        <v>22419</v>
      </c>
      <c r="C224" s="12">
        <v>1110111126</v>
      </c>
      <c r="D224" s="114">
        <v>5</v>
      </c>
      <c r="E224" s="124" t="s">
        <v>475</v>
      </c>
      <c r="F224" s="48" t="s">
        <v>1747</v>
      </c>
      <c r="G224" s="128" t="s">
        <v>22705</v>
      </c>
      <c r="H224" s="130" t="s">
        <v>3936</v>
      </c>
      <c r="I224" s="130" t="s">
        <v>5667</v>
      </c>
      <c r="J224" s="130" t="s">
        <v>7385</v>
      </c>
      <c r="K224" s="130" t="s">
        <v>9082</v>
      </c>
      <c r="L224" s="130" t="s">
        <v>10806</v>
      </c>
      <c r="M224" s="130" t="s">
        <v>12478</v>
      </c>
      <c r="N224" s="130" t="s">
        <v>14180</v>
      </c>
      <c r="O224" s="130" t="s">
        <v>15861</v>
      </c>
      <c r="P224" s="130" t="s">
        <v>17593</v>
      </c>
      <c r="Q224" s="130" t="s">
        <v>19258</v>
      </c>
    </row>
    <row r="225" spans="2:17" ht="54.95" customHeight="1">
      <c r="B225" s="120"/>
      <c r="C225" s="12">
        <v>111012</v>
      </c>
      <c r="D225" s="114">
        <v>3</v>
      </c>
      <c r="E225" s="122" t="s">
        <v>476</v>
      </c>
      <c r="F225" s="48" t="s">
        <v>476</v>
      </c>
      <c r="G225" s="128" t="s">
        <v>2843</v>
      </c>
      <c r="H225" s="130" t="s">
        <v>3937</v>
      </c>
      <c r="I225" s="130" t="s">
        <v>5668</v>
      </c>
      <c r="J225" s="130" t="s">
        <v>7386</v>
      </c>
      <c r="K225" s="130" t="s">
        <v>9083</v>
      </c>
      <c r="L225" s="130" t="s">
        <v>10807</v>
      </c>
      <c r="M225" s="130" t="s">
        <v>12479</v>
      </c>
      <c r="N225" s="130" t="s">
        <v>14181</v>
      </c>
      <c r="O225" s="130" t="s">
        <v>15862</v>
      </c>
      <c r="P225" s="130" t="s">
        <v>17594</v>
      </c>
      <c r="Q225" s="130" t="s">
        <v>19259</v>
      </c>
    </row>
    <row r="226" spans="2:17" ht="54.95" customHeight="1">
      <c r="B226" s="120"/>
      <c r="C226" s="12">
        <v>11101210</v>
      </c>
      <c r="D226" s="114">
        <v>4</v>
      </c>
      <c r="E226" s="123" t="s">
        <v>477</v>
      </c>
      <c r="F226" s="48" t="s">
        <v>477</v>
      </c>
      <c r="G226" s="128" t="s">
        <v>22706</v>
      </c>
      <c r="H226" s="130" t="s">
        <v>21584</v>
      </c>
      <c r="I226" s="130" t="s">
        <v>5669</v>
      </c>
      <c r="J226" s="130" t="s">
        <v>7387</v>
      </c>
      <c r="K226" s="130" t="s">
        <v>9083</v>
      </c>
      <c r="L226" s="130" t="s">
        <v>10808</v>
      </c>
      <c r="M226" s="130" t="s">
        <v>12480</v>
      </c>
      <c r="N226" s="130" t="s">
        <v>14181</v>
      </c>
      <c r="O226" s="130" t="s">
        <v>15862</v>
      </c>
      <c r="P226" s="130" t="s">
        <v>17595</v>
      </c>
      <c r="Q226" s="130" t="s">
        <v>19260</v>
      </c>
    </row>
    <row r="227" spans="2:17" ht="54.95" customHeight="1">
      <c r="B227" s="120"/>
      <c r="C227" s="12">
        <v>1110121010</v>
      </c>
      <c r="D227" s="114">
        <v>5</v>
      </c>
      <c r="E227" s="124" t="s">
        <v>478</v>
      </c>
      <c r="F227" s="48" t="s">
        <v>478</v>
      </c>
      <c r="G227" s="128" t="s">
        <v>2844</v>
      </c>
      <c r="H227" s="130" t="s">
        <v>3938</v>
      </c>
      <c r="I227" s="130" t="s">
        <v>5670</v>
      </c>
      <c r="J227" s="130" t="s">
        <v>7388</v>
      </c>
      <c r="K227" s="130" t="s">
        <v>9084</v>
      </c>
      <c r="L227" s="130" t="s">
        <v>10809</v>
      </c>
      <c r="M227" s="130" t="s">
        <v>12481</v>
      </c>
      <c r="N227" s="130" t="s">
        <v>14182</v>
      </c>
      <c r="O227" s="130" t="s">
        <v>15863</v>
      </c>
      <c r="P227" s="130" t="s">
        <v>17596</v>
      </c>
      <c r="Q227" s="130" t="s">
        <v>19261</v>
      </c>
    </row>
    <row r="228" spans="2:17" ht="54.95" customHeight="1">
      <c r="B228" s="120"/>
      <c r="C228" s="12">
        <v>1110121011</v>
      </c>
      <c r="D228" s="114">
        <v>5</v>
      </c>
      <c r="E228" s="124" t="s">
        <v>479</v>
      </c>
      <c r="F228" s="48" t="s">
        <v>479</v>
      </c>
      <c r="G228" s="128" t="s">
        <v>22707</v>
      </c>
      <c r="H228" s="130" t="s">
        <v>3939</v>
      </c>
      <c r="I228" s="130" t="s">
        <v>5671</v>
      </c>
      <c r="J228" s="130" t="s">
        <v>7389</v>
      </c>
      <c r="K228" s="130" t="s">
        <v>9085</v>
      </c>
      <c r="L228" s="130" t="s">
        <v>10810</v>
      </c>
      <c r="M228" s="130" t="s">
        <v>12482</v>
      </c>
      <c r="N228" s="130" t="s">
        <v>14183</v>
      </c>
      <c r="O228" s="130" t="s">
        <v>15864</v>
      </c>
      <c r="P228" s="130" t="s">
        <v>17597</v>
      </c>
      <c r="Q228" s="130" t="s">
        <v>19262</v>
      </c>
    </row>
    <row r="229" spans="2:17" ht="54.95" customHeight="1">
      <c r="B229" s="120"/>
      <c r="C229" s="12">
        <v>1110121012</v>
      </c>
      <c r="D229" s="114">
        <v>5</v>
      </c>
      <c r="E229" s="124" t="s">
        <v>480</v>
      </c>
      <c r="F229" s="48" t="s">
        <v>480</v>
      </c>
      <c r="G229" s="128" t="s">
        <v>2845</v>
      </c>
      <c r="H229" s="130" t="s">
        <v>3940</v>
      </c>
      <c r="I229" s="130" t="s">
        <v>5672</v>
      </c>
      <c r="J229" s="130" t="s">
        <v>7390</v>
      </c>
      <c r="K229" s="130" t="s">
        <v>9086</v>
      </c>
      <c r="L229" s="130" t="s">
        <v>10811</v>
      </c>
      <c r="M229" s="130" t="s">
        <v>12483</v>
      </c>
      <c r="N229" s="130" t="s">
        <v>14184</v>
      </c>
      <c r="O229" s="130" t="s">
        <v>15865</v>
      </c>
      <c r="P229" s="130" t="s">
        <v>17598</v>
      </c>
      <c r="Q229" s="130" t="s">
        <v>19263</v>
      </c>
    </row>
    <row r="230" spans="2:17" ht="54.95" customHeight="1">
      <c r="B230" s="120" t="s">
        <v>22419</v>
      </c>
      <c r="C230" s="12">
        <v>1110121013</v>
      </c>
      <c r="D230" s="114">
        <v>5</v>
      </c>
      <c r="E230" s="124" t="s">
        <v>481</v>
      </c>
      <c r="F230" s="48" t="s">
        <v>481</v>
      </c>
      <c r="G230" s="128" t="s">
        <v>2846</v>
      </c>
      <c r="H230" s="130" t="s">
        <v>3941</v>
      </c>
      <c r="I230" s="130" t="s">
        <v>5673</v>
      </c>
      <c r="J230" s="130" t="s">
        <v>7391</v>
      </c>
      <c r="K230" s="130" t="s">
        <v>9087</v>
      </c>
      <c r="L230" s="130" t="s">
        <v>10812</v>
      </c>
      <c r="M230" s="130" t="s">
        <v>12484</v>
      </c>
      <c r="N230" s="130" t="s">
        <v>14185</v>
      </c>
      <c r="O230" s="130" t="s">
        <v>15866</v>
      </c>
      <c r="P230" s="130" t="s">
        <v>17599</v>
      </c>
      <c r="Q230" s="130" t="s">
        <v>19264</v>
      </c>
    </row>
    <row r="231" spans="2:17" ht="54.95" customHeight="1">
      <c r="B231" s="120"/>
      <c r="C231" s="12">
        <v>11101211</v>
      </c>
      <c r="D231" s="114">
        <v>4</v>
      </c>
      <c r="E231" s="123" t="s">
        <v>482</v>
      </c>
      <c r="F231" s="48" t="s">
        <v>1748</v>
      </c>
      <c r="G231" s="128" t="s">
        <v>22708</v>
      </c>
      <c r="H231" s="130" t="s">
        <v>3942</v>
      </c>
      <c r="I231" s="130" t="s">
        <v>5674</v>
      </c>
      <c r="J231" s="130" t="s">
        <v>7392</v>
      </c>
      <c r="K231" s="130" t="s">
        <v>9088</v>
      </c>
      <c r="L231" s="130" t="s">
        <v>10813</v>
      </c>
      <c r="M231" s="130" t="s">
        <v>12485</v>
      </c>
      <c r="N231" s="130" t="s">
        <v>14186</v>
      </c>
      <c r="O231" s="130" t="s">
        <v>15867</v>
      </c>
      <c r="P231" s="130" t="s">
        <v>17600</v>
      </c>
      <c r="Q231" s="130" t="s">
        <v>19265</v>
      </c>
    </row>
    <row r="232" spans="2:17" ht="54.95" customHeight="1">
      <c r="B232" s="120"/>
      <c r="C232" s="12">
        <v>1110121110</v>
      </c>
      <c r="D232" s="114">
        <v>5</v>
      </c>
      <c r="E232" s="124" t="s">
        <v>2636</v>
      </c>
      <c r="F232" s="48" t="s">
        <v>1749</v>
      </c>
      <c r="G232" s="128" t="s">
        <v>22709</v>
      </c>
      <c r="H232" s="130" t="s">
        <v>3943</v>
      </c>
      <c r="I232" s="130" t="s">
        <v>5675</v>
      </c>
      <c r="J232" s="130" t="s">
        <v>7393</v>
      </c>
      <c r="K232" s="130" t="s">
        <v>9089</v>
      </c>
      <c r="L232" s="130" t="s">
        <v>9089</v>
      </c>
      <c r="M232" s="130" t="s">
        <v>12486</v>
      </c>
      <c r="N232" s="130" t="s">
        <v>14187</v>
      </c>
      <c r="O232" s="130" t="s">
        <v>15868</v>
      </c>
      <c r="P232" s="130" t="s">
        <v>17601</v>
      </c>
      <c r="Q232" s="130" t="s">
        <v>19266</v>
      </c>
    </row>
    <row r="233" spans="2:17" ht="54.95" customHeight="1">
      <c r="B233" s="120"/>
      <c r="C233" s="12">
        <v>111012111010</v>
      </c>
      <c r="D233" s="114">
        <v>6</v>
      </c>
      <c r="E233" s="125" t="s">
        <v>2637</v>
      </c>
      <c r="F233" s="48" t="s">
        <v>1750</v>
      </c>
      <c r="G233" s="128" t="s">
        <v>2847</v>
      </c>
      <c r="H233" s="130" t="s">
        <v>3944</v>
      </c>
      <c r="I233" s="130" t="s">
        <v>5676</v>
      </c>
      <c r="J233" s="130" t="s">
        <v>7394</v>
      </c>
      <c r="K233" s="130" t="s">
        <v>9090</v>
      </c>
      <c r="L233" s="130" t="s">
        <v>10814</v>
      </c>
      <c r="M233" s="130" t="s">
        <v>12487</v>
      </c>
      <c r="N233" s="130" t="s">
        <v>14188</v>
      </c>
      <c r="O233" s="130" t="s">
        <v>15869</v>
      </c>
      <c r="P233" s="130" t="s">
        <v>17602</v>
      </c>
      <c r="Q233" s="130" t="s">
        <v>19267</v>
      </c>
    </row>
    <row r="234" spans="2:17" ht="54.95" customHeight="1">
      <c r="B234" s="120"/>
      <c r="C234" s="12">
        <v>111012111011</v>
      </c>
      <c r="D234" s="114">
        <v>6</v>
      </c>
      <c r="E234" s="125" t="s">
        <v>2638</v>
      </c>
      <c r="F234" s="48" t="s">
        <v>1751</v>
      </c>
      <c r="G234" s="128" t="s">
        <v>22710</v>
      </c>
      <c r="H234" s="130" t="s">
        <v>3945</v>
      </c>
      <c r="I234" s="130" t="s">
        <v>5677</v>
      </c>
      <c r="J234" s="130" t="s">
        <v>7395</v>
      </c>
      <c r="K234" s="130" t="s">
        <v>9091</v>
      </c>
      <c r="L234" s="130" t="s">
        <v>10815</v>
      </c>
      <c r="M234" s="130" t="s">
        <v>12488</v>
      </c>
      <c r="N234" s="130" t="s">
        <v>14189</v>
      </c>
      <c r="O234" s="130" t="s">
        <v>15870</v>
      </c>
      <c r="P234" s="130" t="s">
        <v>17603</v>
      </c>
      <c r="Q234" s="130" t="s">
        <v>19268</v>
      </c>
    </row>
    <row r="235" spans="2:17" ht="54.95" customHeight="1">
      <c r="B235" s="120"/>
      <c r="C235" s="12">
        <v>111012111012</v>
      </c>
      <c r="D235" s="114">
        <v>6</v>
      </c>
      <c r="E235" s="125" t="s">
        <v>2639</v>
      </c>
      <c r="F235" s="48" t="s">
        <v>1752</v>
      </c>
      <c r="G235" s="128" t="s">
        <v>2848</v>
      </c>
      <c r="H235" s="130" t="s">
        <v>3946</v>
      </c>
      <c r="I235" s="130" t="s">
        <v>5678</v>
      </c>
      <c r="J235" s="130" t="s">
        <v>7396</v>
      </c>
      <c r="K235" s="130" t="s">
        <v>9092</v>
      </c>
      <c r="L235" s="130" t="s">
        <v>10816</v>
      </c>
      <c r="M235" s="130" t="s">
        <v>12489</v>
      </c>
      <c r="N235" s="130" t="s">
        <v>14190</v>
      </c>
      <c r="O235" s="130" t="s">
        <v>15871</v>
      </c>
      <c r="P235" s="130" t="s">
        <v>17604</v>
      </c>
      <c r="Q235" s="130" t="s">
        <v>19269</v>
      </c>
    </row>
    <row r="236" spans="2:17" ht="54.95" customHeight="1">
      <c r="B236" s="120"/>
      <c r="C236" s="12">
        <v>111012111013</v>
      </c>
      <c r="D236" s="114">
        <v>6</v>
      </c>
      <c r="E236" s="125" t="s">
        <v>2640</v>
      </c>
      <c r="F236" s="48" t="s">
        <v>1753</v>
      </c>
      <c r="G236" s="128" t="s">
        <v>2849</v>
      </c>
      <c r="H236" s="130" t="s">
        <v>3947</v>
      </c>
      <c r="I236" s="130" t="s">
        <v>5679</v>
      </c>
      <c r="J236" s="130" t="s">
        <v>7397</v>
      </c>
      <c r="K236" s="130" t="s">
        <v>9093</v>
      </c>
      <c r="L236" s="130" t="s">
        <v>10817</v>
      </c>
      <c r="M236" s="130" t="s">
        <v>12490</v>
      </c>
      <c r="N236" s="130" t="s">
        <v>14191</v>
      </c>
      <c r="O236" s="130" t="s">
        <v>15872</v>
      </c>
      <c r="P236" s="130" t="s">
        <v>17605</v>
      </c>
      <c r="Q236" s="130" t="s">
        <v>19270</v>
      </c>
    </row>
    <row r="237" spans="2:17" ht="54.95" customHeight="1">
      <c r="B237" s="120"/>
      <c r="C237" s="12">
        <v>1110121111</v>
      </c>
      <c r="D237" s="114">
        <v>5</v>
      </c>
      <c r="E237" s="124" t="s">
        <v>2641</v>
      </c>
      <c r="F237" s="48" t="s">
        <v>1754</v>
      </c>
      <c r="G237" s="128" t="s">
        <v>2850</v>
      </c>
      <c r="H237" s="130" t="s">
        <v>3948</v>
      </c>
      <c r="I237" s="130" t="s">
        <v>5680</v>
      </c>
      <c r="J237" s="130" t="s">
        <v>7398</v>
      </c>
      <c r="K237" s="130" t="s">
        <v>9094</v>
      </c>
      <c r="L237" s="130" t="s">
        <v>10818</v>
      </c>
      <c r="M237" s="130" t="s">
        <v>12491</v>
      </c>
      <c r="N237" s="130" t="s">
        <v>14192</v>
      </c>
      <c r="O237" s="130" t="s">
        <v>15873</v>
      </c>
      <c r="P237" s="130" t="s">
        <v>17606</v>
      </c>
      <c r="Q237" s="130" t="s">
        <v>19271</v>
      </c>
    </row>
    <row r="238" spans="2:17" ht="54.95" customHeight="1">
      <c r="B238" s="120"/>
      <c r="C238" s="12">
        <v>1110121112</v>
      </c>
      <c r="D238" s="212">
        <v>5</v>
      </c>
      <c r="E238" s="124" t="s">
        <v>2642</v>
      </c>
      <c r="F238" s="48" t="s">
        <v>1755</v>
      </c>
      <c r="G238" s="128" t="s">
        <v>2851</v>
      </c>
      <c r="H238" s="130" t="s">
        <v>3949</v>
      </c>
      <c r="I238" s="130" t="s">
        <v>5681</v>
      </c>
      <c r="J238" s="130" t="s">
        <v>7399</v>
      </c>
      <c r="K238" s="130" t="s">
        <v>9095</v>
      </c>
      <c r="L238" s="130" t="s">
        <v>10819</v>
      </c>
      <c r="M238" s="130" t="s">
        <v>12492</v>
      </c>
      <c r="N238" s="130" t="s">
        <v>14193</v>
      </c>
      <c r="O238" s="130" t="s">
        <v>15874</v>
      </c>
      <c r="P238" s="130" t="s">
        <v>17607</v>
      </c>
      <c r="Q238" s="130" t="s">
        <v>19272</v>
      </c>
    </row>
    <row r="239" spans="2:17" ht="54.95" customHeight="1">
      <c r="B239" s="120"/>
      <c r="C239" s="12">
        <v>1110121113</v>
      </c>
      <c r="D239" s="114">
        <v>5</v>
      </c>
      <c r="E239" s="124" t="s">
        <v>2643</v>
      </c>
      <c r="F239" s="48" t="s">
        <v>1756</v>
      </c>
      <c r="G239" s="128" t="s">
        <v>2852</v>
      </c>
      <c r="H239" s="130" t="s">
        <v>3950</v>
      </c>
      <c r="I239" s="130" t="s">
        <v>5682</v>
      </c>
      <c r="J239" s="130" t="s">
        <v>7400</v>
      </c>
      <c r="K239" s="130" t="s">
        <v>9096</v>
      </c>
      <c r="L239" s="130" t="s">
        <v>10820</v>
      </c>
      <c r="M239" s="130" t="s">
        <v>12493</v>
      </c>
      <c r="N239" s="130" t="s">
        <v>14194</v>
      </c>
      <c r="O239" s="130" t="s">
        <v>15875</v>
      </c>
      <c r="P239" s="130" t="s">
        <v>17608</v>
      </c>
      <c r="Q239" s="130" t="s">
        <v>19273</v>
      </c>
    </row>
    <row r="240" spans="2:17" ht="54.95" customHeight="1">
      <c r="B240" s="120"/>
      <c r="C240" s="12">
        <v>111012111310</v>
      </c>
      <c r="D240" s="114">
        <v>6</v>
      </c>
      <c r="E240" s="125" t="s">
        <v>2644</v>
      </c>
      <c r="F240" s="48" t="s">
        <v>1757</v>
      </c>
      <c r="G240" s="128" t="s">
        <v>22711</v>
      </c>
      <c r="H240" s="130" t="s">
        <v>3951</v>
      </c>
      <c r="I240" s="130" t="s">
        <v>5683</v>
      </c>
      <c r="J240" s="130" t="s">
        <v>7401</v>
      </c>
      <c r="K240" s="130" t="s">
        <v>9097</v>
      </c>
      <c r="L240" s="130" t="s">
        <v>2644</v>
      </c>
      <c r="M240" s="130" t="s">
        <v>12494</v>
      </c>
      <c r="N240" s="130" t="s">
        <v>14195</v>
      </c>
      <c r="O240" s="130" t="s">
        <v>15876</v>
      </c>
      <c r="P240" s="130" t="s">
        <v>17609</v>
      </c>
      <c r="Q240" s="130" t="s">
        <v>19274</v>
      </c>
    </row>
    <row r="241" spans="2:17" ht="54.95" customHeight="1">
      <c r="B241" s="120"/>
      <c r="C241" s="12">
        <v>111012111311</v>
      </c>
      <c r="D241" s="114">
        <v>6</v>
      </c>
      <c r="E241" s="125" t="s">
        <v>2645</v>
      </c>
      <c r="F241" s="48" t="s">
        <v>1758</v>
      </c>
      <c r="G241" s="128" t="s">
        <v>22712</v>
      </c>
      <c r="H241" s="130" t="s">
        <v>3952</v>
      </c>
      <c r="I241" s="130" t="s">
        <v>5684</v>
      </c>
      <c r="J241" s="130" t="s">
        <v>7402</v>
      </c>
      <c r="K241" s="130" t="s">
        <v>9098</v>
      </c>
      <c r="L241" s="130" t="s">
        <v>10821</v>
      </c>
      <c r="M241" s="130" t="s">
        <v>12495</v>
      </c>
      <c r="N241" s="130" t="s">
        <v>14196</v>
      </c>
      <c r="O241" s="130" t="s">
        <v>15877</v>
      </c>
      <c r="P241" s="130" t="s">
        <v>17610</v>
      </c>
      <c r="Q241" s="130" t="s">
        <v>19275</v>
      </c>
    </row>
    <row r="242" spans="2:17" ht="54.95" customHeight="1">
      <c r="B242" s="120"/>
      <c r="C242" s="12">
        <v>111013</v>
      </c>
      <c r="D242" s="114">
        <v>3</v>
      </c>
      <c r="E242" s="122" t="s">
        <v>483</v>
      </c>
      <c r="F242" s="48" t="s">
        <v>1628</v>
      </c>
      <c r="G242" s="128" t="s">
        <v>22713</v>
      </c>
      <c r="H242" s="130" t="s">
        <v>3953</v>
      </c>
      <c r="I242" s="130" t="s">
        <v>5685</v>
      </c>
      <c r="J242" s="130" t="s">
        <v>7403</v>
      </c>
      <c r="K242" s="130" t="s">
        <v>9099</v>
      </c>
      <c r="L242" s="130" t="s">
        <v>10822</v>
      </c>
      <c r="M242" s="130" t="s">
        <v>12496</v>
      </c>
      <c r="N242" s="130" t="s">
        <v>14197</v>
      </c>
      <c r="O242" s="130" t="s">
        <v>15878</v>
      </c>
      <c r="P242" s="130" t="s">
        <v>17611</v>
      </c>
      <c r="Q242" s="130" t="s">
        <v>19276</v>
      </c>
    </row>
    <row r="243" spans="2:17" ht="54.95" customHeight="1">
      <c r="B243" s="120"/>
      <c r="C243" s="12">
        <v>11101310</v>
      </c>
      <c r="D243" s="114">
        <v>4</v>
      </c>
      <c r="E243" s="123" t="s">
        <v>45</v>
      </c>
      <c r="F243" s="48" t="s">
        <v>1759</v>
      </c>
      <c r="G243" s="128" t="s">
        <v>2853</v>
      </c>
      <c r="H243" s="130" t="s">
        <v>3954</v>
      </c>
      <c r="I243" s="130" t="s">
        <v>5686</v>
      </c>
      <c r="J243" s="130" t="s">
        <v>7404</v>
      </c>
      <c r="K243" s="130" t="s">
        <v>9100</v>
      </c>
      <c r="L243" s="130" t="s">
        <v>10823</v>
      </c>
      <c r="M243" s="130" t="s">
        <v>12497</v>
      </c>
      <c r="N243" s="130" t="s">
        <v>14198</v>
      </c>
      <c r="O243" s="130" t="s">
        <v>15879</v>
      </c>
      <c r="P243" s="130" t="s">
        <v>17612</v>
      </c>
      <c r="Q243" s="130" t="s">
        <v>19277</v>
      </c>
    </row>
    <row r="244" spans="2:17" ht="54.95" customHeight="1">
      <c r="B244" s="120"/>
      <c r="C244" s="12">
        <v>1110131010</v>
      </c>
      <c r="D244" s="114">
        <v>5</v>
      </c>
      <c r="E244" s="124" t="s">
        <v>2646</v>
      </c>
      <c r="F244" s="48" t="s">
        <v>1760</v>
      </c>
      <c r="G244" s="128" t="s">
        <v>22714</v>
      </c>
      <c r="H244" s="130" t="s">
        <v>3955</v>
      </c>
      <c r="I244" s="130" t="s">
        <v>5687</v>
      </c>
      <c r="J244" s="130" t="s">
        <v>7405</v>
      </c>
      <c r="K244" s="130" t="s">
        <v>9101</v>
      </c>
      <c r="L244" s="130" t="s">
        <v>10824</v>
      </c>
      <c r="M244" s="130" t="s">
        <v>12498</v>
      </c>
      <c r="N244" s="130" t="s">
        <v>14199</v>
      </c>
      <c r="O244" s="130" t="s">
        <v>15880</v>
      </c>
      <c r="P244" s="130" t="s">
        <v>17613</v>
      </c>
      <c r="Q244" s="130" t="s">
        <v>19278</v>
      </c>
    </row>
    <row r="245" spans="2:17" ht="54.95" customHeight="1">
      <c r="B245" s="120"/>
      <c r="C245" s="12">
        <v>1110131011</v>
      </c>
      <c r="D245" s="114">
        <v>5</v>
      </c>
      <c r="E245" s="124" t="s">
        <v>2647</v>
      </c>
      <c r="F245" s="48" t="s">
        <v>1761</v>
      </c>
      <c r="G245" s="128" t="s">
        <v>2854</v>
      </c>
      <c r="H245" s="130" t="s">
        <v>3956</v>
      </c>
      <c r="I245" s="130" t="s">
        <v>5688</v>
      </c>
      <c r="J245" s="130" t="s">
        <v>7406</v>
      </c>
      <c r="K245" s="130" t="s">
        <v>9102</v>
      </c>
      <c r="L245" s="130" t="s">
        <v>10825</v>
      </c>
      <c r="M245" s="130" t="s">
        <v>12499</v>
      </c>
      <c r="N245" s="130" t="s">
        <v>14200</v>
      </c>
      <c r="O245" s="130" t="s">
        <v>15881</v>
      </c>
      <c r="P245" s="130" t="s">
        <v>17614</v>
      </c>
      <c r="Q245" s="130" t="s">
        <v>19279</v>
      </c>
    </row>
    <row r="246" spans="2:17" ht="54.95" customHeight="1">
      <c r="B246" s="120"/>
      <c r="C246" s="12">
        <v>1110131012</v>
      </c>
      <c r="D246" s="114">
        <v>5</v>
      </c>
      <c r="E246" s="124" t="s">
        <v>2648</v>
      </c>
      <c r="F246" s="48" t="s">
        <v>1762</v>
      </c>
      <c r="G246" s="128" t="s">
        <v>2855</v>
      </c>
      <c r="H246" s="130" t="s">
        <v>3957</v>
      </c>
      <c r="I246" s="130" t="s">
        <v>5689</v>
      </c>
      <c r="J246" s="130" t="s">
        <v>7407</v>
      </c>
      <c r="K246" s="130" t="s">
        <v>9103</v>
      </c>
      <c r="L246" s="130" t="s">
        <v>10826</v>
      </c>
      <c r="M246" s="130" t="s">
        <v>12500</v>
      </c>
      <c r="N246" s="130" t="s">
        <v>14201</v>
      </c>
      <c r="O246" s="130" t="s">
        <v>15882</v>
      </c>
      <c r="P246" s="130" t="s">
        <v>17615</v>
      </c>
      <c r="Q246" s="130" t="s">
        <v>19280</v>
      </c>
    </row>
    <row r="247" spans="2:17" ht="54.95" customHeight="1">
      <c r="B247" s="120"/>
      <c r="C247" s="12">
        <v>1110131013</v>
      </c>
      <c r="D247" s="114">
        <v>5</v>
      </c>
      <c r="E247" s="124" t="s">
        <v>2649</v>
      </c>
      <c r="F247" s="48" t="s">
        <v>1763</v>
      </c>
      <c r="G247" s="128" t="s">
        <v>2856</v>
      </c>
      <c r="H247" s="130" t="s">
        <v>3958</v>
      </c>
      <c r="I247" s="130" t="s">
        <v>5690</v>
      </c>
      <c r="J247" s="130" t="s">
        <v>7408</v>
      </c>
      <c r="K247" s="130" t="s">
        <v>9104</v>
      </c>
      <c r="L247" s="130" t="s">
        <v>10827</v>
      </c>
      <c r="M247" s="130" t="s">
        <v>12501</v>
      </c>
      <c r="N247" s="130" t="s">
        <v>14202</v>
      </c>
      <c r="O247" s="130" t="s">
        <v>15883</v>
      </c>
      <c r="P247" s="130" t="s">
        <v>17616</v>
      </c>
      <c r="Q247" s="130" t="s">
        <v>19281</v>
      </c>
    </row>
    <row r="248" spans="2:17" ht="54.95" customHeight="1">
      <c r="B248" s="120"/>
      <c r="C248" s="12">
        <v>1110131014</v>
      </c>
      <c r="D248" s="114">
        <v>5</v>
      </c>
      <c r="E248" s="124" t="s">
        <v>2650</v>
      </c>
      <c r="F248" s="48" t="s">
        <v>1764</v>
      </c>
      <c r="G248" s="128" t="s">
        <v>22715</v>
      </c>
      <c r="H248" s="130" t="s">
        <v>3959</v>
      </c>
      <c r="I248" s="130" t="s">
        <v>5691</v>
      </c>
      <c r="J248" s="130" t="s">
        <v>7409</v>
      </c>
      <c r="K248" s="130" t="s">
        <v>9105</v>
      </c>
      <c r="L248" s="130" t="s">
        <v>10828</v>
      </c>
      <c r="M248" s="130" t="s">
        <v>12502</v>
      </c>
      <c r="N248" s="130" t="s">
        <v>14203</v>
      </c>
      <c r="O248" s="130" t="s">
        <v>15884</v>
      </c>
      <c r="P248" s="130" t="s">
        <v>17617</v>
      </c>
      <c r="Q248" s="130" t="s">
        <v>19282</v>
      </c>
    </row>
    <row r="249" spans="2:17" ht="54.95" customHeight="1">
      <c r="B249" s="120"/>
      <c r="C249" s="12">
        <v>11101311</v>
      </c>
      <c r="D249" s="114">
        <v>4</v>
      </c>
      <c r="E249" s="127" t="s">
        <v>484</v>
      </c>
      <c r="F249" s="48" t="s">
        <v>1765</v>
      </c>
      <c r="G249" s="128" t="s">
        <v>22716</v>
      </c>
      <c r="H249" s="130" t="s">
        <v>3960</v>
      </c>
      <c r="I249" s="130" t="s">
        <v>5692</v>
      </c>
      <c r="J249" s="130" t="s">
        <v>7410</v>
      </c>
      <c r="K249" s="130" t="s">
        <v>9106</v>
      </c>
      <c r="L249" s="130" t="s">
        <v>10829</v>
      </c>
      <c r="M249" s="130" t="s">
        <v>12503</v>
      </c>
      <c r="N249" s="130" t="s">
        <v>14204</v>
      </c>
      <c r="O249" s="130" t="s">
        <v>15885</v>
      </c>
      <c r="P249" s="130" t="s">
        <v>3960</v>
      </c>
      <c r="Q249" s="130" t="s">
        <v>19283</v>
      </c>
    </row>
    <row r="250" spans="2:17" ht="54.95" customHeight="1">
      <c r="B250" s="120"/>
      <c r="C250" s="12">
        <v>1110131110</v>
      </c>
      <c r="D250" s="114">
        <v>5</v>
      </c>
      <c r="E250" s="124" t="s">
        <v>46</v>
      </c>
      <c r="F250" s="48" t="s">
        <v>1766</v>
      </c>
      <c r="G250" s="128" t="s">
        <v>22717</v>
      </c>
      <c r="H250" s="130" t="s">
        <v>3961</v>
      </c>
      <c r="I250" s="130" t="s">
        <v>5693</v>
      </c>
      <c r="J250" s="130" t="s">
        <v>7411</v>
      </c>
      <c r="K250" s="130" t="s">
        <v>9107</v>
      </c>
      <c r="L250" s="130" t="s">
        <v>10830</v>
      </c>
      <c r="M250" s="130" t="s">
        <v>12504</v>
      </c>
      <c r="N250" s="130" t="s">
        <v>14204</v>
      </c>
      <c r="O250" s="130" t="s">
        <v>15886</v>
      </c>
      <c r="P250" s="130" t="s">
        <v>3960</v>
      </c>
      <c r="Q250" s="130" t="s">
        <v>19284</v>
      </c>
    </row>
    <row r="251" spans="2:17" ht="54.95" customHeight="1">
      <c r="B251" s="120"/>
      <c r="C251" s="12">
        <v>111013111010</v>
      </c>
      <c r="D251" s="114">
        <v>6</v>
      </c>
      <c r="E251" s="125" t="s">
        <v>2651</v>
      </c>
      <c r="F251" s="48" t="s">
        <v>1767</v>
      </c>
      <c r="G251" s="128" t="s">
        <v>2857</v>
      </c>
      <c r="H251" s="130" t="s">
        <v>3962</v>
      </c>
      <c r="I251" s="130" t="s">
        <v>5694</v>
      </c>
      <c r="J251" s="130" t="s">
        <v>7412</v>
      </c>
      <c r="K251" s="130" t="s">
        <v>9108</v>
      </c>
      <c r="L251" s="130" t="s">
        <v>10831</v>
      </c>
      <c r="M251" s="130" t="s">
        <v>12505</v>
      </c>
      <c r="N251" s="130" t="s">
        <v>14205</v>
      </c>
      <c r="O251" s="130" t="s">
        <v>15887</v>
      </c>
      <c r="P251" s="130" t="s">
        <v>17618</v>
      </c>
      <c r="Q251" s="130" t="s">
        <v>19285</v>
      </c>
    </row>
    <row r="252" spans="2:17" ht="54.95" customHeight="1">
      <c r="B252" s="120"/>
      <c r="C252" s="12">
        <v>111013111011</v>
      </c>
      <c r="D252" s="114">
        <v>6</v>
      </c>
      <c r="E252" s="125" t="s">
        <v>2652</v>
      </c>
      <c r="F252" s="48" t="s">
        <v>1768</v>
      </c>
      <c r="G252" s="128" t="s">
        <v>2858</v>
      </c>
      <c r="H252" s="130" t="s">
        <v>3963</v>
      </c>
      <c r="I252" s="130" t="s">
        <v>5695</v>
      </c>
      <c r="J252" s="130" t="s">
        <v>7413</v>
      </c>
      <c r="K252" s="130" t="s">
        <v>9109</v>
      </c>
      <c r="L252" s="130" t="s">
        <v>10832</v>
      </c>
      <c r="M252" s="130" t="s">
        <v>12506</v>
      </c>
      <c r="N252" s="130" t="s">
        <v>14206</v>
      </c>
      <c r="O252" s="130" t="s">
        <v>15888</v>
      </c>
      <c r="P252" s="130" t="s">
        <v>17619</v>
      </c>
      <c r="Q252" s="130" t="s">
        <v>19286</v>
      </c>
    </row>
    <row r="253" spans="2:17" ht="54.95" customHeight="1">
      <c r="B253" s="120" t="s">
        <v>22419</v>
      </c>
      <c r="C253" s="12">
        <v>11101311101110</v>
      </c>
      <c r="D253" s="114">
        <v>7</v>
      </c>
      <c r="E253" s="126" t="s">
        <v>485</v>
      </c>
      <c r="F253" s="48" t="s">
        <v>1769</v>
      </c>
      <c r="G253" s="128" t="s">
        <v>22718</v>
      </c>
      <c r="H253" s="130" t="s">
        <v>3964</v>
      </c>
      <c r="I253" s="130" t="s">
        <v>5696</v>
      </c>
      <c r="J253" s="130" t="s">
        <v>7414</v>
      </c>
      <c r="K253" s="130" t="s">
        <v>9110</v>
      </c>
      <c r="L253" s="130" t="s">
        <v>10833</v>
      </c>
      <c r="M253" s="130" t="s">
        <v>12507</v>
      </c>
      <c r="N253" s="130" t="s">
        <v>14207</v>
      </c>
      <c r="O253" s="130" t="s">
        <v>15889</v>
      </c>
      <c r="P253" s="130" t="s">
        <v>17620</v>
      </c>
      <c r="Q253" s="130" t="s">
        <v>19287</v>
      </c>
    </row>
    <row r="254" spans="2:17" ht="54.95" customHeight="1">
      <c r="B254" s="120" t="s">
        <v>22419</v>
      </c>
      <c r="C254" s="12">
        <v>11101311101111</v>
      </c>
      <c r="D254" s="114">
        <v>7</v>
      </c>
      <c r="E254" s="126" t="s">
        <v>486</v>
      </c>
      <c r="F254" s="48" t="s">
        <v>1770</v>
      </c>
      <c r="G254" s="128" t="s">
        <v>2859</v>
      </c>
      <c r="H254" s="130" t="s">
        <v>3965</v>
      </c>
      <c r="I254" s="130" t="s">
        <v>5697</v>
      </c>
      <c r="J254" s="130" t="s">
        <v>7415</v>
      </c>
      <c r="K254" s="130" t="s">
        <v>9111</v>
      </c>
      <c r="L254" s="130" t="s">
        <v>10834</v>
      </c>
      <c r="M254" s="130" t="s">
        <v>12508</v>
      </c>
      <c r="N254" s="130" t="s">
        <v>14208</v>
      </c>
      <c r="O254" s="130" t="s">
        <v>15890</v>
      </c>
      <c r="P254" s="130" t="s">
        <v>17621</v>
      </c>
      <c r="Q254" s="130" t="s">
        <v>19288</v>
      </c>
    </row>
    <row r="255" spans="2:17" ht="54.95" customHeight="1">
      <c r="B255" s="120"/>
      <c r="C255" s="12">
        <v>1110131111</v>
      </c>
      <c r="D255" s="114">
        <v>5</v>
      </c>
      <c r="E255" s="124" t="s">
        <v>50</v>
      </c>
      <c r="F255" s="48" t="s">
        <v>1771</v>
      </c>
      <c r="G255" s="128" t="s">
        <v>22719</v>
      </c>
      <c r="H255" s="130" t="s">
        <v>3966</v>
      </c>
      <c r="I255" s="130" t="s">
        <v>5698</v>
      </c>
      <c r="J255" s="130" t="s">
        <v>7416</v>
      </c>
      <c r="K255" s="130" t="s">
        <v>9112</v>
      </c>
      <c r="L255" s="130" t="s">
        <v>10835</v>
      </c>
      <c r="M255" s="130" t="s">
        <v>12509</v>
      </c>
      <c r="N255" s="130" t="s">
        <v>14209</v>
      </c>
      <c r="O255" s="130" t="s">
        <v>15891</v>
      </c>
      <c r="P255" s="130" t="s">
        <v>17622</v>
      </c>
      <c r="Q255" s="130" t="s">
        <v>19289</v>
      </c>
    </row>
    <row r="256" spans="2:17" ht="54.95" customHeight="1">
      <c r="B256" s="120" t="s">
        <v>22419</v>
      </c>
      <c r="C256" s="12">
        <v>1110131112</v>
      </c>
      <c r="D256" s="114">
        <v>5</v>
      </c>
      <c r="E256" s="124" t="s">
        <v>487</v>
      </c>
      <c r="F256" s="48" t="s">
        <v>1772</v>
      </c>
      <c r="G256" s="128" t="s">
        <v>2860</v>
      </c>
      <c r="H256" s="130" t="s">
        <v>3967</v>
      </c>
      <c r="I256" s="130" t="s">
        <v>5699</v>
      </c>
      <c r="J256" s="130" t="s">
        <v>7417</v>
      </c>
      <c r="K256" s="130" t="s">
        <v>9113</v>
      </c>
      <c r="L256" s="130" t="s">
        <v>10836</v>
      </c>
      <c r="M256" s="130" t="s">
        <v>12510</v>
      </c>
      <c r="N256" s="130" t="s">
        <v>14210</v>
      </c>
      <c r="O256" s="130" t="s">
        <v>15892</v>
      </c>
      <c r="P256" s="130" t="s">
        <v>17623</v>
      </c>
      <c r="Q256" s="130" t="s">
        <v>19290</v>
      </c>
    </row>
    <row r="257" spans="2:17" ht="54.95" customHeight="1">
      <c r="B257" s="120"/>
      <c r="C257" s="12">
        <v>11101312</v>
      </c>
      <c r="D257" s="114">
        <v>4</v>
      </c>
      <c r="E257" s="123" t="s">
        <v>48</v>
      </c>
      <c r="F257" s="48" t="s">
        <v>1773</v>
      </c>
      <c r="G257" s="128" t="s">
        <v>2861</v>
      </c>
      <c r="H257" s="130" t="s">
        <v>3968</v>
      </c>
      <c r="I257" s="130" t="s">
        <v>5700</v>
      </c>
      <c r="J257" s="130" t="s">
        <v>7418</v>
      </c>
      <c r="K257" s="130" t="s">
        <v>9114</v>
      </c>
      <c r="L257" s="130" t="s">
        <v>10837</v>
      </c>
      <c r="M257" s="130" t="s">
        <v>12511</v>
      </c>
      <c r="N257" s="130" t="s">
        <v>14211</v>
      </c>
      <c r="O257" s="130" t="s">
        <v>15893</v>
      </c>
      <c r="P257" s="130" t="s">
        <v>17624</v>
      </c>
      <c r="Q257" s="130" t="s">
        <v>19291</v>
      </c>
    </row>
    <row r="258" spans="2:17" ht="54.95" customHeight="1">
      <c r="B258" s="120"/>
      <c r="C258" s="12">
        <v>1110131210</v>
      </c>
      <c r="D258" s="114">
        <v>5</v>
      </c>
      <c r="E258" s="124" t="s">
        <v>2653</v>
      </c>
      <c r="F258" s="48" t="s">
        <v>1774</v>
      </c>
      <c r="G258" s="128" t="s">
        <v>22720</v>
      </c>
      <c r="H258" s="130" t="s">
        <v>3969</v>
      </c>
      <c r="I258" s="130" t="s">
        <v>5701</v>
      </c>
      <c r="J258" s="130" t="s">
        <v>7419</v>
      </c>
      <c r="K258" s="130" t="s">
        <v>9115</v>
      </c>
      <c r="L258" s="130" t="s">
        <v>10838</v>
      </c>
      <c r="M258" s="130" t="s">
        <v>12512</v>
      </c>
      <c r="N258" s="130" t="s">
        <v>14212</v>
      </c>
      <c r="O258" s="130" t="s">
        <v>15894</v>
      </c>
      <c r="P258" s="130" t="s">
        <v>17625</v>
      </c>
      <c r="Q258" s="130" t="s">
        <v>19292</v>
      </c>
    </row>
    <row r="259" spans="2:17" ht="54.95" customHeight="1">
      <c r="B259" s="120" t="s">
        <v>22419</v>
      </c>
      <c r="C259" s="12">
        <v>1110131211</v>
      </c>
      <c r="D259" s="114">
        <v>5</v>
      </c>
      <c r="E259" s="124" t="s">
        <v>49</v>
      </c>
      <c r="F259" s="48" t="s">
        <v>1775</v>
      </c>
      <c r="G259" s="128" t="s">
        <v>22721</v>
      </c>
      <c r="H259" s="130" t="s">
        <v>3970</v>
      </c>
      <c r="I259" s="130" t="s">
        <v>5702</v>
      </c>
      <c r="J259" s="130" t="s">
        <v>7420</v>
      </c>
      <c r="K259" s="130" t="s">
        <v>9116</v>
      </c>
      <c r="L259" s="130" t="s">
        <v>10839</v>
      </c>
      <c r="M259" s="130" t="s">
        <v>12513</v>
      </c>
      <c r="N259" s="130" t="s">
        <v>14213</v>
      </c>
      <c r="O259" s="130" t="s">
        <v>15895</v>
      </c>
      <c r="P259" s="130" t="s">
        <v>17626</v>
      </c>
      <c r="Q259" s="130" t="s">
        <v>19293</v>
      </c>
    </row>
    <row r="260" spans="2:17" ht="54.95" customHeight="1">
      <c r="B260" s="120" t="s">
        <v>22419</v>
      </c>
      <c r="C260" s="12">
        <v>11101313</v>
      </c>
      <c r="D260" s="114">
        <v>4</v>
      </c>
      <c r="E260" s="123" t="s">
        <v>138</v>
      </c>
      <c r="F260" s="48" t="s">
        <v>1776</v>
      </c>
      <c r="G260" s="128" t="s">
        <v>22722</v>
      </c>
      <c r="H260" s="130" t="s">
        <v>3971</v>
      </c>
      <c r="I260" s="130" t="s">
        <v>5703</v>
      </c>
      <c r="J260" s="130" t="s">
        <v>7421</v>
      </c>
      <c r="K260" s="130" t="s">
        <v>9117</v>
      </c>
      <c r="L260" s="130" t="s">
        <v>10840</v>
      </c>
      <c r="M260" s="130" t="s">
        <v>12514</v>
      </c>
      <c r="N260" s="130" t="s">
        <v>14214</v>
      </c>
      <c r="O260" s="130" t="s">
        <v>15896</v>
      </c>
      <c r="P260" s="130" t="s">
        <v>17627</v>
      </c>
      <c r="Q260" s="130" t="s">
        <v>19294</v>
      </c>
    </row>
    <row r="261" spans="2:17" ht="54.95" customHeight="1">
      <c r="B261" s="120" t="s">
        <v>3724</v>
      </c>
      <c r="C261" s="12">
        <v>1110131310</v>
      </c>
      <c r="D261" s="114">
        <v>5</v>
      </c>
      <c r="E261" s="124" t="s">
        <v>22540</v>
      </c>
      <c r="F261" s="48" t="s">
        <v>22723</v>
      </c>
      <c r="G261" s="128" t="s">
        <v>2862</v>
      </c>
      <c r="H261" s="130" t="s">
        <v>17628</v>
      </c>
      <c r="I261" s="130" t="s">
        <v>22724</v>
      </c>
      <c r="J261" s="130" t="s">
        <v>7422</v>
      </c>
      <c r="K261" s="130" t="s">
        <v>22725</v>
      </c>
      <c r="L261" s="130" t="s">
        <v>10841</v>
      </c>
      <c r="M261" s="130" t="s">
        <v>12515</v>
      </c>
      <c r="N261" s="130" t="s">
        <v>17628</v>
      </c>
      <c r="O261" s="130" t="s">
        <v>15896</v>
      </c>
      <c r="P261" s="130" t="s">
        <v>17628</v>
      </c>
      <c r="Q261" s="130" t="s">
        <v>22726</v>
      </c>
    </row>
    <row r="262" spans="2:17" ht="54.95" customHeight="1">
      <c r="B262" s="120" t="s">
        <v>22419</v>
      </c>
      <c r="C262" s="12">
        <v>1110131311</v>
      </c>
      <c r="D262" s="114">
        <v>5</v>
      </c>
      <c r="E262" s="124" t="s">
        <v>488</v>
      </c>
      <c r="F262" s="48" t="s">
        <v>1778</v>
      </c>
      <c r="G262" s="128" t="s">
        <v>22727</v>
      </c>
      <c r="H262" s="130" t="s">
        <v>3973</v>
      </c>
      <c r="I262" s="130" t="s">
        <v>5705</v>
      </c>
      <c r="J262" s="130" t="s">
        <v>7423</v>
      </c>
      <c r="K262" s="130" t="s">
        <v>9119</v>
      </c>
      <c r="L262" s="130" t="s">
        <v>10842</v>
      </c>
      <c r="M262" s="130" t="s">
        <v>12516</v>
      </c>
      <c r="N262" s="130" t="s">
        <v>14216</v>
      </c>
      <c r="O262" s="130" t="s">
        <v>15898</v>
      </c>
      <c r="P262" s="130" t="s">
        <v>17629</v>
      </c>
      <c r="Q262" s="130" t="s">
        <v>19296</v>
      </c>
    </row>
    <row r="263" spans="2:17" ht="54.95" customHeight="1">
      <c r="B263" s="120"/>
      <c r="C263" s="12">
        <v>111014</v>
      </c>
      <c r="D263" s="114">
        <v>3</v>
      </c>
      <c r="E263" s="122" t="s">
        <v>489</v>
      </c>
      <c r="F263" s="48" t="s">
        <v>1629</v>
      </c>
      <c r="G263" s="128" t="s">
        <v>22728</v>
      </c>
      <c r="H263" s="130" t="s">
        <v>3974</v>
      </c>
      <c r="I263" s="130" t="s">
        <v>5706</v>
      </c>
      <c r="J263" s="130" t="s">
        <v>7424</v>
      </c>
      <c r="K263" s="130" t="s">
        <v>9120</v>
      </c>
      <c r="L263" s="130" t="s">
        <v>10843</v>
      </c>
      <c r="M263" s="130" t="s">
        <v>12517</v>
      </c>
      <c r="N263" s="130" t="s">
        <v>14217</v>
      </c>
      <c r="O263" s="130" t="s">
        <v>15899</v>
      </c>
      <c r="P263" s="130" t="s">
        <v>17630</v>
      </c>
      <c r="Q263" s="130" t="s">
        <v>19297</v>
      </c>
    </row>
    <row r="264" spans="2:17" ht="54.95" customHeight="1">
      <c r="B264" s="120" t="s">
        <v>22419</v>
      </c>
      <c r="C264" s="12">
        <v>11101410</v>
      </c>
      <c r="D264" s="114">
        <v>4</v>
      </c>
      <c r="E264" s="123" t="s">
        <v>51</v>
      </c>
      <c r="F264" s="48" t="s">
        <v>1779</v>
      </c>
      <c r="G264" s="128" t="s">
        <v>22729</v>
      </c>
      <c r="H264" s="130" t="s">
        <v>3975</v>
      </c>
      <c r="I264" s="130" t="s">
        <v>5707</v>
      </c>
      <c r="J264" s="130" t="s">
        <v>7425</v>
      </c>
      <c r="K264" s="130" t="s">
        <v>9121</v>
      </c>
      <c r="L264" s="130" t="s">
        <v>10844</v>
      </c>
      <c r="M264" s="130" t="s">
        <v>12518</v>
      </c>
      <c r="N264" s="130" t="s">
        <v>14218</v>
      </c>
      <c r="O264" s="130" t="s">
        <v>15900</v>
      </c>
      <c r="P264" s="130" t="s">
        <v>17631</v>
      </c>
      <c r="Q264" s="130" t="s">
        <v>19298</v>
      </c>
    </row>
    <row r="265" spans="2:17" ht="54.95" customHeight="1">
      <c r="B265" s="120" t="s">
        <v>22419</v>
      </c>
      <c r="C265" s="12">
        <v>11101411</v>
      </c>
      <c r="D265" s="212">
        <v>4</v>
      </c>
      <c r="E265" s="123" t="s">
        <v>55</v>
      </c>
      <c r="F265" s="48" t="s">
        <v>1780</v>
      </c>
      <c r="G265" s="128" t="s">
        <v>22730</v>
      </c>
      <c r="H265" s="130" t="s">
        <v>3976</v>
      </c>
      <c r="I265" s="130" t="s">
        <v>5708</v>
      </c>
      <c r="J265" s="130" t="s">
        <v>7426</v>
      </c>
      <c r="K265" s="130" t="s">
        <v>9122</v>
      </c>
      <c r="L265" s="130" t="s">
        <v>10845</v>
      </c>
      <c r="M265" s="130" t="s">
        <v>12519</v>
      </c>
      <c r="N265" s="130" t="s">
        <v>14219</v>
      </c>
      <c r="O265" s="130" t="s">
        <v>15901</v>
      </c>
      <c r="P265" s="130" t="s">
        <v>17632</v>
      </c>
      <c r="Q265" s="130" t="s">
        <v>19299</v>
      </c>
    </row>
    <row r="266" spans="2:17" ht="54.95" customHeight="1">
      <c r="B266" s="120" t="s">
        <v>22419</v>
      </c>
      <c r="C266" s="12">
        <v>11101412</v>
      </c>
      <c r="D266" s="114">
        <v>4</v>
      </c>
      <c r="E266" s="123" t="s">
        <v>52</v>
      </c>
      <c r="F266" s="48" t="s">
        <v>1781</v>
      </c>
      <c r="G266" s="128" t="s">
        <v>2863</v>
      </c>
      <c r="H266" s="130" t="s">
        <v>3977</v>
      </c>
      <c r="I266" s="130" t="s">
        <v>5709</v>
      </c>
      <c r="J266" s="130" t="s">
        <v>7427</v>
      </c>
      <c r="K266" s="130" t="s">
        <v>9123</v>
      </c>
      <c r="L266" s="130" t="s">
        <v>10846</v>
      </c>
      <c r="M266" s="130" t="s">
        <v>12520</v>
      </c>
      <c r="N266" s="130" t="s">
        <v>14220</v>
      </c>
      <c r="O266" s="130" t="s">
        <v>15902</v>
      </c>
      <c r="P266" s="130" t="s">
        <v>17633</v>
      </c>
      <c r="Q266" s="130" t="s">
        <v>19300</v>
      </c>
    </row>
    <row r="267" spans="2:17" ht="54.95" customHeight="1">
      <c r="B267" s="120" t="s">
        <v>22419</v>
      </c>
      <c r="C267" s="12">
        <v>1110141210</v>
      </c>
      <c r="D267" s="114">
        <v>5</v>
      </c>
      <c r="E267" s="124" t="s">
        <v>490</v>
      </c>
      <c r="F267" s="48" t="s">
        <v>490</v>
      </c>
      <c r="G267" s="128" t="s">
        <v>22731</v>
      </c>
      <c r="H267" s="130" t="s">
        <v>3978</v>
      </c>
      <c r="I267" s="130" t="s">
        <v>5710</v>
      </c>
      <c r="J267" s="130" t="s">
        <v>7428</v>
      </c>
      <c r="K267" s="130" t="s">
        <v>9124</v>
      </c>
      <c r="L267" s="130" t="s">
        <v>10847</v>
      </c>
      <c r="M267" s="130" t="s">
        <v>12521</v>
      </c>
      <c r="N267" s="130" t="s">
        <v>14221</v>
      </c>
      <c r="O267" s="130" t="s">
        <v>15903</v>
      </c>
      <c r="P267" s="130" t="s">
        <v>17634</v>
      </c>
      <c r="Q267" s="130" t="s">
        <v>19301</v>
      </c>
    </row>
    <row r="268" spans="2:17" ht="54.95" customHeight="1">
      <c r="B268" s="120" t="s">
        <v>22419</v>
      </c>
      <c r="C268" s="12">
        <v>1110141211</v>
      </c>
      <c r="D268" s="114">
        <v>5</v>
      </c>
      <c r="E268" s="124" t="s">
        <v>491</v>
      </c>
      <c r="F268" s="48" t="s">
        <v>1782</v>
      </c>
      <c r="G268" s="128" t="s">
        <v>22732</v>
      </c>
      <c r="H268" s="130" t="s">
        <v>3979</v>
      </c>
      <c r="I268" s="130" t="s">
        <v>5711</v>
      </c>
      <c r="J268" s="130" t="s">
        <v>7429</v>
      </c>
      <c r="K268" s="130" t="s">
        <v>9125</v>
      </c>
      <c r="L268" s="130" t="s">
        <v>10848</v>
      </c>
      <c r="M268" s="130" t="s">
        <v>12522</v>
      </c>
      <c r="N268" s="130" t="s">
        <v>14222</v>
      </c>
      <c r="O268" s="130" t="s">
        <v>15904</v>
      </c>
      <c r="P268" s="130" t="s">
        <v>17635</v>
      </c>
      <c r="Q268" s="130" t="s">
        <v>19302</v>
      </c>
    </row>
    <row r="269" spans="2:17" ht="54.95" customHeight="1">
      <c r="B269" s="120" t="s">
        <v>22419</v>
      </c>
      <c r="C269" s="12">
        <v>111014121110</v>
      </c>
      <c r="D269" s="114">
        <v>6</v>
      </c>
      <c r="E269" s="125" t="s">
        <v>492</v>
      </c>
      <c r="F269" s="48" t="s">
        <v>1783</v>
      </c>
      <c r="G269" s="128" t="s">
        <v>22733</v>
      </c>
      <c r="H269" s="130" t="s">
        <v>3980</v>
      </c>
      <c r="I269" s="130" t="s">
        <v>5712</v>
      </c>
      <c r="J269" s="130" t="s">
        <v>7427</v>
      </c>
      <c r="K269" s="130" t="s">
        <v>9126</v>
      </c>
      <c r="L269" s="130" t="s">
        <v>492</v>
      </c>
      <c r="M269" s="130" t="s">
        <v>12523</v>
      </c>
      <c r="N269" s="130" t="s">
        <v>14223</v>
      </c>
      <c r="O269" s="130" t="s">
        <v>15905</v>
      </c>
      <c r="P269" s="130" t="s">
        <v>17636</v>
      </c>
      <c r="Q269" s="130" t="s">
        <v>19303</v>
      </c>
    </row>
    <row r="270" spans="2:17" ht="54.95" customHeight="1">
      <c r="B270" s="120" t="s">
        <v>22419</v>
      </c>
      <c r="C270" s="12">
        <v>111014121111</v>
      </c>
      <c r="D270" s="114">
        <v>6</v>
      </c>
      <c r="E270" s="125" t="s">
        <v>493</v>
      </c>
      <c r="F270" s="48" t="s">
        <v>1784</v>
      </c>
      <c r="G270" s="128" t="s">
        <v>22734</v>
      </c>
      <c r="H270" s="130" t="s">
        <v>3981</v>
      </c>
      <c r="I270" s="130" t="s">
        <v>5713</v>
      </c>
      <c r="J270" s="130" t="s">
        <v>7430</v>
      </c>
      <c r="K270" s="130" t="s">
        <v>9127</v>
      </c>
      <c r="L270" s="130" t="s">
        <v>10849</v>
      </c>
      <c r="M270" s="130" t="s">
        <v>12524</v>
      </c>
      <c r="N270" s="130" t="s">
        <v>14224</v>
      </c>
      <c r="O270" s="130" t="s">
        <v>15906</v>
      </c>
      <c r="P270" s="130" t="s">
        <v>17637</v>
      </c>
      <c r="Q270" s="130" t="s">
        <v>19304</v>
      </c>
    </row>
    <row r="271" spans="2:17" ht="54.95" customHeight="1">
      <c r="B271" s="121" t="s">
        <v>22419</v>
      </c>
      <c r="C271" s="12">
        <v>11101413</v>
      </c>
      <c r="D271" s="114">
        <v>4</v>
      </c>
      <c r="E271" s="123" t="s">
        <v>494</v>
      </c>
      <c r="F271" s="48" t="s">
        <v>1785</v>
      </c>
      <c r="G271" s="128" t="s">
        <v>2864</v>
      </c>
      <c r="H271" s="130" t="s">
        <v>3982</v>
      </c>
      <c r="I271" s="130" t="s">
        <v>5714</v>
      </c>
      <c r="J271" s="130" t="s">
        <v>7431</v>
      </c>
      <c r="K271" s="130" t="s">
        <v>9128</v>
      </c>
      <c r="L271" s="130" t="s">
        <v>10850</v>
      </c>
      <c r="M271" s="130" t="s">
        <v>12525</v>
      </c>
      <c r="N271" s="130" t="s">
        <v>14225</v>
      </c>
      <c r="O271" s="130" t="s">
        <v>15907</v>
      </c>
      <c r="P271" s="130" t="s">
        <v>17638</v>
      </c>
      <c r="Q271" s="130" t="s">
        <v>19305</v>
      </c>
    </row>
    <row r="272" spans="2:17" ht="54.95" customHeight="1">
      <c r="B272" s="120" t="s">
        <v>22419</v>
      </c>
      <c r="C272" s="12">
        <v>1110141310</v>
      </c>
      <c r="D272" s="114">
        <v>5</v>
      </c>
      <c r="E272" s="124" t="s">
        <v>495</v>
      </c>
      <c r="F272" s="48" t="s">
        <v>1786</v>
      </c>
      <c r="G272" s="128" t="s">
        <v>2865</v>
      </c>
      <c r="H272" s="130" t="s">
        <v>3983</v>
      </c>
      <c r="I272" s="130" t="s">
        <v>5715</v>
      </c>
      <c r="J272" s="130" t="s">
        <v>7432</v>
      </c>
      <c r="K272" s="130" t="s">
        <v>9129</v>
      </c>
      <c r="L272" s="130" t="s">
        <v>10851</v>
      </c>
      <c r="M272" s="130" t="s">
        <v>12526</v>
      </c>
      <c r="N272" s="130" t="s">
        <v>14226</v>
      </c>
      <c r="O272" s="130" t="s">
        <v>15908</v>
      </c>
      <c r="P272" s="130" t="s">
        <v>17639</v>
      </c>
      <c r="Q272" s="130" t="s">
        <v>19306</v>
      </c>
    </row>
    <row r="273" spans="2:17" ht="54.95" customHeight="1">
      <c r="B273" s="120" t="s">
        <v>22419</v>
      </c>
      <c r="C273" s="12">
        <v>111014131010</v>
      </c>
      <c r="D273" s="114">
        <v>6</v>
      </c>
      <c r="E273" s="125" t="s">
        <v>53</v>
      </c>
      <c r="F273" s="48" t="s">
        <v>1787</v>
      </c>
      <c r="G273" s="128" t="s">
        <v>2866</v>
      </c>
      <c r="H273" s="130" t="s">
        <v>3984</v>
      </c>
      <c r="I273" s="130" t="s">
        <v>5716</v>
      </c>
      <c r="J273" s="130" t="s">
        <v>7433</v>
      </c>
      <c r="K273" s="130" t="s">
        <v>9130</v>
      </c>
      <c r="L273" s="130" t="s">
        <v>9130</v>
      </c>
      <c r="M273" s="130" t="s">
        <v>12527</v>
      </c>
      <c r="N273" s="130" t="s">
        <v>14227</v>
      </c>
      <c r="O273" s="130" t="s">
        <v>15909</v>
      </c>
      <c r="P273" s="130" t="s">
        <v>17640</v>
      </c>
      <c r="Q273" s="130" t="s">
        <v>19307</v>
      </c>
    </row>
    <row r="274" spans="2:17" ht="54.95" customHeight="1">
      <c r="B274" s="120" t="s">
        <v>22419</v>
      </c>
      <c r="C274" s="12">
        <v>111014131011</v>
      </c>
      <c r="D274" s="114">
        <v>6</v>
      </c>
      <c r="E274" s="125" t="s">
        <v>496</v>
      </c>
      <c r="F274" s="48" t="s">
        <v>1788</v>
      </c>
      <c r="G274" s="128" t="s">
        <v>2867</v>
      </c>
      <c r="H274" s="130" t="s">
        <v>3985</v>
      </c>
      <c r="I274" s="130" t="s">
        <v>5717</v>
      </c>
      <c r="J274" s="130" t="s">
        <v>7434</v>
      </c>
      <c r="K274" s="130" t="s">
        <v>9131</v>
      </c>
      <c r="L274" s="130" t="s">
        <v>10852</v>
      </c>
      <c r="M274" s="130" t="s">
        <v>12528</v>
      </c>
      <c r="N274" s="130" t="s">
        <v>14228</v>
      </c>
      <c r="O274" s="130" t="s">
        <v>15910</v>
      </c>
      <c r="P274" s="130" t="s">
        <v>17641</v>
      </c>
      <c r="Q274" s="130" t="s">
        <v>19308</v>
      </c>
    </row>
    <row r="275" spans="2:17" ht="54.95" customHeight="1">
      <c r="B275" s="120" t="s">
        <v>22419</v>
      </c>
      <c r="C275" s="12">
        <v>1110141311</v>
      </c>
      <c r="D275" s="114">
        <v>5</v>
      </c>
      <c r="E275" s="124" t="s">
        <v>54</v>
      </c>
      <c r="F275" s="48" t="s">
        <v>1789</v>
      </c>
      <c r="G275" s="128" t="s">
        <v>22735</v>
      </c>
      <c r="H275" s="130" t="s">
        <v>3986</v>
      </c>
      <c r="I275" s="130" t="s">
        <v>5718</v>
      </c>
      <c r="J275" s="130" t="s">
        <v>7435</v>
      </c>
      <c r="K275" s="130" t="s">
        <v>9132</v>
      </c>
      <c r="L275" s="130" t="s">
        <v>10853</v>
      </c>
      <c r="M275" s="130" t="s">
        <v>12529</v>
      </c>
      <c r="N275" s="130" t="s">
        <v>14229</v>
      </c>
      <c r="O275" s="130" t="s">
        <v>15911</v>
      </c>
      <c r="P275" s="130" t="s">
        <v>17642</v>
      </c>
      <c r="Q275" s="130" t="s">
        <v>19309</v>
      </c>
    </row>
    <row r="276" spans="2:17" ht="54.95" customHeight="1">
      <c r="B276" s="120"/>
      <c r="C276" s="12">
        <v>1110141312</v>
      </c>
      <c r="D276" s="114">
        <v>5</v>
      </c>
      <c r="E276" s="124" t="s">
        <v>497</v>
      </c>
      <c r="F276" s="48" t="s">
        <v>1790</v>
      </c>
      <c r="G276" s="128" t="s">
        <v>22736</v>
      </c>
      <c r="H276" s="130" t="s">
        <v>3987</v>
      </c>
      <c r="I276" s="130" t="s">
        <v>5719</v>
      </c>
      <c r="J276" s="130" t="s">
        <v>7436</v>
      </c>
      <c r="K276" s="130" t="s">
        <v>9133</v>
      </c>
      <c r="L276" s="130" t="s">
        <v>10854</v>
      </c>
      <c r="M276" s="130" t="s">
        <v>12530</v>
      </c>
      <c r="N276" s="130" t="s">
        <v>14230</v>
      </c>
      <c r="O276" s="130" t="s">
        <v>15912</v>
      </c>
      <c r="P276" s="130" t="s">
        <v>17643</v>
      </c>
      <c r="Q276" s="130" t="s">
        <v>19310</v>
      </c>
    </row>
    <row r="277" spans="2:17" ht="54.95" customHeight="1">
      <c r="B277" s="121"/>
      <c r="C277" s="12">
        <v>1111</v>
      </c>
      <c r="D277" s="114">
        <v>2</v>
      </c>
      <c r="E277" s="211" t="s">
        <v>498</v>
      </c>
      <c r="F277" s="48" t="s">
        <v>498</v>
      </c>
      <c r="G277" s="128" t="s">
        <v>2868</v>
      </c>
      <c r="H277" s="130" t="s">
        <v>3988</v>
      </c>
      <c r="I277" s="130" t="s">
        <v>5720</v>
      </c>
      <c r="J277" s="130" t="s">
        <v>7437</v>
      </c>
      <c r="K277" s="130" t="s">
        <v>9134</v>
      </c>
      <c r="L277" s="130" t="s">
        <v>10855</v>
      </c>
      <c r="M277" s="130" t="s">
        <v>12531</v>
      </c>
      <c r="N277" s="130" t="s">
        <v>14231</v>
      </c>
      <c r="O277" s="130" t="s">
        <v>15913</v>
      </c>
      <c r="P277" s="130" t="s">
        <v>17644</v>
      </c>
      <c r="Q277" s="130" t="s">
        <v>19311</v>
      </c>
    </row>
    <row r="278" spans="2:17" ht="54.95" customHeight="1">
      <c r="B278" s="120"/>
      <c r="C278" s="12">
        <v>111110</v>
      </c>
      <c r="D278" s="114">
        <v>3</v>
      </c>
      <c r="E278" s="122" t="s">
        <v>499</v>
      </c>
      <c r="F278" s="48" t="s">
        <v>499</v>
      </c>
      <c r="G278" s="128" t="s">
        <v>22737</v>
      </c>
      <c r="H278" s="130" t="s">
        <v>3989</v>
      </c>
      <c r="I278" s="130" t="s">
        <v>5721</v>
      </c>
      <c r="J278" s="130" t="s">
        <v>7438</v>
      </c>
      <c r="K278" s="130" t="s">
        <v>9135</v>
      </c>
      <c r="L278" s="130" t="s">
        <v>10856</v>
      </c>
      <c r="M278" s="130" t="s">
        <v>12532</v>
      </c>
      <c r="N278" s="130" t="s">
        <v>14232</v>
      </c>
      <c r="O278" s="130" t="s">
        <v>15914</v>
      </c>
      <c r="P278" s="130" t="s">
        <v>17645</v>
      </c>
      <c r="Q278" s="130" t="s">
        <v>19312</v>
      </c>
    </row>
    <row r="279" spans="2:17" ht="54.95" customHeight="1">
      <c r="B279" s="120" t="s">
        <v>22419</v>
      </c>
      <c r="C279" s="12">
        <v>11111010</v>
      </c>
      <c r="D279" s="114">
        <v>4</v>
      </c>
      <c r="E279" s="123" t="s">
        <v>173</v>
      </c>
      <c r="F279" s="48" t="s">
        <v>173</v>
      </c>
      <c r="G279" s="128" t="s">
        <v>22738</v>
      </c>
      <c r="H279" s="130" t="s">
        <v>3990</v>
      </c>
      <c r="I279" s="130" t="s">
        <v>5722</v>
      </c>
      <c r="J279" s="130" t="s">
        <v>7439</v>
      </c>
      <c r="K279" s="130" t="s">
        <v>9136</v>
      </c>
      <c r="L279" s="130" t="s">
        <v>10857</v>
      </c>
      <c r="M279" s="130" t="s">
        <v>12533</v>
      </c>
      <c r="N279" s="130" t="s">
        <v>14233</v>
      </c>
      <c r="O279" s="130" t="s">
        <v>15915</v>
      </c>
      <c r="P279" s="130" t="s">
        <v>17646</v>
      </c>
      <c r="Q279" s="130" t="s">
        <v>19313</v>
      </c>
    </row>
    <row r="280" spans="2:17" ht="54.95" customHeight="1">
      <c r="B280" s="120" t="s">
        <v>22419</v>
      </c>
      <c r="C280" s="12">
        <v>1111101010</v>
      </c>
      <c r="D280" s="114">
        <v>5</v>
      </c>
      <c r="E280" s="124" t="s">
        <v>500</v>
      </c>
      <c r="F280" s="48" t="s">
        <v>1791</v>
      </c>
      <c r="G280" s="128" t="s">
        <v>2869</v>
      </c>
      <c r="H280" s="130" t="s">
        <v>3991</v>
      </c>
      <c r="I280" s="130" t="s">
        <v>5723</v>
      </c>
      <c r="J280" s="130" t="s">
        <v>7440</v>
      </c>
      <c r="K280" s="130" t="s">
        <v>9137</v>
      </c>
      <c r="L280" s="130" t="s">
        <v>10858</v>
      </c>
      <c r="M280" s="130" t="s">
        <v>12534</v>
      </c>
      <c r="N280" s="130" t="s">
        <v>14234</v>
      </c>
      <c r="O280" s="130" t="s">
        <v>15916</v>
      </c>
      <c r="P280" s="130" t="s">
        <v>17647</v>
      </c>
      <c r="Q280" s="130" t="s">
        <v>19314</v>
      </c>
    </row>
    <row r="281" spans="2:17" ht="54.95" customHeight="1">
      <c r="B281" s="120" t="s">
        <v>22419</v>
      </c>
      <c r="C281" s="12">
        <v>1111101011</v>
      </c>
      <c r="D281" s="114">
        <v>5</v>
      </c>
      <c r="E281" s="124" t="s">
        <v>501</v>
      </c>
      <c r="F281" s="48" t="s">
        <v>501</v>
      </c>
      <c r="G281" s="128" t="s">
        <v>22739</v>
      </c>
      <c r="H281" s="130" t="s">
        <v>3992</v>
      </c>
      <c r="I281" s="130" t="s">
        <v>5724</v>
      </c>
      <c r="J281" s="130" t="s">
        <v>7441</v>
      </c>
      <c r="K281" s="130" t="s">
        <v>9138</v>
      </c>
      <c r="L281" s="130" t="s">
        <v>10859</v>
      </c>
      <c r="M281" s="130" t="s">
        <v>12535</v>
      </c>
      <c r="N281" s="130" t="s">
        <v>14235</v>
      </c>
      <c r="O281" s="130" t="s">
        <v>15917</v>
      </c>
      <c r="P281" s="130" t="s">
        <v>17648</v>
      </c>
      <c r="Q281" s="130" t="s">
        <v>19315</v>
      </c>
    </row>
    <row r="282" spans="2:17" ht="54.95" customHeight="1">
      <c r="B282" s="120" t="s">
        <v>22419</v>
      </c>
      <c r="C282" s="12">
        <v>11111011</v>
      </c>
      <c r="D282" s="114">
        <v>4</v>
      </c>
      <c r="E282" s="123" t="s">
        <v>175</v>
      </c>
      <c r="F282" s="48" t="s">
        <v>175</v>
      </c>
      <c r="G282" s="128" t="s">
        <v>22740</v>
      </c>
      <c r="H282" s="130" t="s">
        <v>3993</v>
      </c>
      <c r="I282" s="130" t="s">
        <v>5725</v>
      </c>
      <c r="J282" s="130" t="s">
        <v>7442</v>
      </c>
      <c r="K282" s="130" t="s">
        <v>9139</v>
      </c>
      <c r="L282" s="130" t="s">
        <v>10860</v>
      </c>
      <c r="M282" s="130" t="s">
        <v>12536</v>
      </c>
      <c r="N282" s="130" t="s">
        <v>14236</v>
      </c>
      <c r="O282" s="130" t="s">
        <v>15918</v>
      </c>
      <c r="P282" s="130" t="s">
        <v>17649</v>
      </c>
      <c r="Q282" s="130" t="s">
        <v>19316</v>
      </c>
    </row>
    <row r="283" spans="2:17" ht="54.95" customHeight="1">
      <c r="B283" s="120"/>
      <c r="C283" s="12">
        <v>1111101110</v>
      </c>
      <c r="D283" s="114">
        <v>5</v>
      </c>
      <c r="E283" s="124" t="s">
        <v>2580</v>
      </c>
      <c r="F283" s="48" t="s">
        <v>2580</v>
      </c>
      <c r="G283" s="128" t="s">
        <v>22741</v>
      </c>
      <c r="H283" s="130" t="s">
        <v>3994</v>
      </c>
      <c r="I283" s="130" t="s">
        <v>5726</v>
      </c>
      <c r="J283" s="130" t="s">
        <v>7443</v>
      </c>
      <c r="K283" s="130" t="s">
        <v>9140</v>
      </c>
      <c r="L283" s="130" t="s">
        <v>2580</v>
      </c>
      <c r="M283" s="130" t="s">
        <v>12537</v>
      </c>
      <c r="N283" s="130" t="s">
        <v>14237</v>
      </c>
      <c r="O283" s="130" t="s">
        <v>15919</v>
      </c>
      <c r="P283" s="130" t="s">
        <v>17650</v>
      </c>
      <c r="Q283" s="130" t="s">
        <v>2580</v>
      </c>
    </row>
    <row r="284" spans="2:17" ht="54.95" customHeight="1">
      <c r="B284" s="120" t="s">
        <v>22419</v>
      </c>
      <c r="C284" s="12">
        <v>1111101111</v>
      </c>
      <c r="D284" s="114">
        <v>5</v>
      </c>
      <c r="E284" s="124" t="s">
        <v>502</v>
      </c>
      <c r="F284" s="48" t="s">
        <v>502</v>
      </c>
      <c r="G284" s="128" t="s">
        <v>22742</v>
      </c>
      <c r="H284" s="130" t="s">
        <v>3995</v>
      </c>
      <c r="I284" s="130" t="s">
        <v>5727</v>
      </c>
      <c r="J284" s="130" t="s">
        <v>7444</v>
      </c>
      <c r="K284" s="130" t="s">
        <v>21653</v>
      </c>
      <c r="L284" s="130" t="s">
        <v>10861</v>
      </c>
      <c r="M284" s="130" t="s">
        <v>12538</v>
      </c>
      <c r="N284" s="130" t="s">
        <v>14238</v>
      </c>
      <c r="O284" s="130" t="s">
        <v>15920</v>
      </c>
      <c r="P284" s="130" t="s">
        <v>17651</v>
      </c>
      <c r="Q284" s="130" t="s">
        <v>19317</v>
      </c>
    </row>
    <row r="285" spans="2:17" ht="54.95" customHeight="1">
      <c r="B285" s="120" t="s">
        <v>22419</v>
      </c>
      <c r="C285" s="12">
        <v>1111101112</v>
      </c>
      <c r="D285" s="114">
        <v>5</v>
      </c>
      <c r="E285" s="124" t="s">
        <v>503</v>
      </c>
      <c r="F285" s="48" t="s">
        <v>1792</v>
      </c>
      <c r="G285" s="128" t="s">
        <v>22743</v>
      </c>
      <c r="H285" s="130" t="s">
        <v>3996</v>
      </c>
      <c r="I285" s="130" t="s">
        <v>5728</v>
      </c>
      <c r="J285" s="130" t="s">
        <v>7445</v>
      </c>
      <c r="K285" s="130" t="s">
        <v>9141</v>
      </c>
      <c r="L285" s="130" t="s">
        <v>10862</v>
      </c>
      <c r="M285" s="130" t="s">
        <v>12539</v>
      </c>
      <c r="N285" s="130" t="s">
        <v>14239</v>
      </c>
      <c r="O285" s="130" t="s">
        <v>15921</v>
      </c>
      <c r="P285" s="130" t="s">
        <v>17652</v>
      </c>
      <c r="Q285" s="130" t="s">
        <v>19318</v>
      </c>
    </row>
    <row r="286" spans="2:17" ht="54.95" customHeight="1">
      <c r="B286" s="120"/>
      <c r="C286" s="12">
        <v>1111101113</v>
      </c>
      <c r="D286" s="212">
        <v>5</v>
      </c>
      <c r="E286" s="124" t="s">
        <v>2581</v>
      </c>
      <c r="F286" s="48" t="s">
        <v>2581</v>
      </c>
      <c r="G286" s="128" t="s">
        <v>22744</v>
      </c>
      <c r="H286" s="130" t="s">
        <v>3997</v>
      </c>
      <c r="I286" s="130" t="s">
        <v>5729</v>
      </c>
      <c r="J286" s="130" t="s">
        <v>7446</v>
      </c>
      <c r="K286" s="130" t="s">
        <v>9142</v>
      </c>
      <c r="L286" s="130" t="s">
        <v>2581</v>
      </c>
      <c r="M286" s="130" t="s">
        <v>12540</v>
      </c>
      <c r="N286" s="130" t="s">
        <v>14240</v>
      </c>
      <c r="O286" s="130" t="s">
        <v>15922</v>
      </c>
      <c r="P286" s="130" t="s">
        <v>17653</v>
      </c>
      <c r="Q286" s="130" t="s">
        <v>2581</v>
      </c>
    </row>
    <row r="287" spans="2:17" ht="54.95" customHeight="1">
      <c r="B287" s="120" t="s">
        <v>22419</v>
      </c>
      <c r="C287" s="12">
        <v>1111101114</v>
      </c>
      <c r="D287" s="114">
        <v>5</v>
      </c>
      <c r="E287" s="124" t="s">
        <v>504</v>
      </c>
      <c r="F287" s="48" t="s">
        <v>504</v>
      </c>
      <c r="G287" s="128" t="s">
        <v>2870</v>
      </c>
      <c r="H287" s="130" t="s">
        <v>3998</v>
      </c>
      <c r="I287" s="130" t="s">
        <v>5730</v>
      </c>
      <c r="J287" s="130" t="s">
        <v>7447</v>
      </c>
      <c r="K287" s="130" t="s">
        <v>9143</v>
      </c>
      <c r="L287" s="130" t="s">
        <v>10863</v>
      </c>
      <c r="M287" s="130" t="s">
        <v>12541</v>
      </c>
      <c r="N287" s="130" t="s">
        <v>14241</v>
      </c>
      <c r="O287" s="130" t="s">
        <v>15923</v>
      </c>
      <c r="P287" s="130" t="s">
        <v>17654</v>
      </c>
      <c r="Q287" s="130" t="s">
        <v>19319</v>
      </c>
    </row>
    <row r="288" spans="2:17" ht="54.95" customHeight="1">
      <c r="B288" s="120" t="s">
        <v>22419</v>
      </c>
      <c r="C288" s="12">
        <v>11111012</v>
      </c>
      <c r="D288" s="114">
        <v>4</v>
      </c>
      <c r="E288" s="123" t="s">
        <v>176</v>
      </c>
      <c r="F288" s="48" t="s">
        <v>176</v>
      </c>
      <c r="G288" s="128" t="s">
        <v>22745</v>
      </c>
      <c r="H288" s="130" t="s">
        <v>3999</v>
      </c>
      <c r="I288" s="130" t="s">
        <v>5731</v>
      </c>
      <c r="J288" s="130" t="s">
        <v>7448</v>
      </c>
      <c r="K288" s="130" t="s">
        <v>9144</v>
      </c>
      <c r="L288" s="130" t="s">
        <v>10864</v>
      </c>
      <c r="M288" s="130" t="s">
        <v>12542</v>
      </c>
      <c r="N288" s="130" t="s">
        <v>14242</v>
      </c>
      <c r="O288" s="130" t="s">
        <v>15924</v>
      </c>
      <c r="P288" s="130" t="s">
        <v>17655</v>
      </c>
      <c r="Q288" s="130" t="s">
        <v>19320</v>
      </c>
    </row>
    <row r="289" spans="2:17" ht="54.95" customHeight="1">
      <c r="B289" s="120" t="s">
        <v>22419</v>
      </c>
      <c r="C289" s="12">
        <v>1111101210</v>
      </c>
      <c r="D289" s="114">
        <v>5</v>
      </c>
      <c r="E289" s="124" t="s">
        <v>505</v>
      </c>
      <c r="F289" s="48" t="s">
        <v>1793</v>
      </c>
      <c r="G289" s="128" t="s">
        <v>2871</v>
      </c>
      <c r="H289" s="130" t="s">
        <v>4000</v>
      </c>
      <c r="I289" s="130" t="s">
        <v>5732</v>
      </c>
      <c r="J289" s="130" t="s">
        <v>7449</v>
      </c>
      <c r="K289" s="130" t="s">
        <v>9145</v>
      </c>
      <c r="L289" s="130" t="s">
        <v>10865</v>
      </c>
      <c r="M289" s="130" t="s">
        <v>12543</v>
      </c>
      <c r="N289" s="130" t="s">
        <v>14243</v>
      </c>
      <c r="O289" s="130" t="s">
        <v>15925</v>
      </c>
      <c r="P289" s="130" t="s">
        <v>17656</v>
      </c>
      <c r="Q289" s="130" t="s">
        <v>19321</v>
      </c>
    </row>
    <row r="290" spans="2:17" ht="54.95" customHeight="1">
      <c r="B290" s="120" t="s">
        <v>22419</v>
      </c>
      <c r="C290" s="12">
        <v>1111101211</v>
      </c>
      <c r="D290" s="114">
        <v>5</v>
      </c>
      <c r="E290" s="124" t="s">
        <v>506</v>
      </c>
      <c r="F290" s="48" t="s">
        <v>506</v>
      </c>
      <c r="G290" s="128" t="s">
        <v>2872</v>
      </c>
      <c r="H290" s="130" t="s">
        <v>4001</v>
      </c>
      <c r="I290" s="130" t="s">
        <v>5733</v>
      </c>
      <c r="J290" s="130" t="s">
        <v>7450</v>
      </c>
      <c r="K290" s="130" t="s">
        <v>9146</v>
      </c>
      <c r="L290" s="130" t="s">
        <v>10866</v>
      </c>
      <c r="M290" s="130" t="s">
        <v>12544</v>
      </c>
      <c r="N290" s="130" t="s">
        <v>14244</v>
      </c>
      <c r="O290" s="130" t="s">
        <v>15926</v>
      </c>
      <c r="P290" s="130" t="s">
        <v>17657</v>
      </c>
      <c r="Q290" s="130" t="s">
        <v>19322</v>
      </c>
    </row>
    <row r="291" spans="2:17" ht="54.95" customHeight="1">
      <c r="B291" s="120" t="s">
        <v>22419</v>
      </c>
      <c r="C291" s="12">
        <v>11111013</v>
      </c>
      <c r="D291" s="114">
        <v>4</v>
      </c>
      <c r="E291" s="123" t="s">
        <v>177</v>
      </c>
      <c r="F291" s="48" t="s">
        <v>177</v>
      </c>
      <c r="G291" s="128" t="s">
        <v>22746</v>
      </c>
      <c r="H291" s="130" t="s">
        <v>4002</v>
      </c>
      <c r="I291" s="130" t="s">
        <v>5734</v>
      </c>
      <c r="J291" s="130" t="s">
        <v>7451</v>
      </c>
      <c r="K291" s="130" t="s">
        <v>9147</v>
      </c>
      <c r="L291" s="130" t="s">
        <v>10867</v>
      </c>
      <c r="M291" s="130" t="s">
        <v>12545</v>
      </c>
      <c r="N291" s="130" t="s">
        <v>14245</v>
      </c>
      <c r="O291" s="130" t="s">
        <v>15927</v>
      </c>
      <c r="P291" s="130" t="s">
        <v>17658</v>
      </c>
      <c r="Q291" s="130" t="s">
        <v>19323</v>
      </c>
    </row>
    <row r="292" spans="2:17" ht="54.95" customHeight="1">
      <c r="B292" s="120"/>
      <c r="C292" s="12">
        <v>1111101310</v>
      </c>
      <c r="D292" s="114">
        <v>5</v>
      </c>
      <c r="E292" s="124" t="s">
        <v>2468</v>
      </c>
      <c r="F292" s="48" t="s">
        <v>2468</v>
      </c>
      <c r="G292" s="128" t="s">
        <v>2873</v>
      </c>
      <c r="H292" s="130" t="s">
        <v>4003</v>
      </c>
      <c r="I292" s="130" t="s">
        <v>5735</v>
      </c>
      <c r="J292" s="130" t="s">
        <v>7452</v>
      </c>
      <c r="K292" s="130" t="s">
        <v>9148</v>
      </c>
      <c r="L292" s="130" t="s">
        <v>10868</v>
      </c>
      <c r="M292" s="130" t="s">
        <v>12546</v>
      </c>
      <c r="N292" s="130" t="s">
        <v>14246</v>
      </c>
      <c r="O292" s="130" t="s">
        <v>15928</v>
      </c>
      <c r="P292" s="130" t="s">
        <v>17659</v>
      </c>
      <c r="Q292" s="130" t="s">
        <v>19324</v>
      </c>
    </row>
    <row r="293" spans="2:17" ht="54.95" customHeight="1">
      <c r="B293" s="120"/>
      <c r="C293" s="12">
        <v>1111101311</v>
      </c>
      <c r="D293" s="114">
        <v>5</v>
      </c>
      <c r="E293" s="124" t="s">
        <v>2469</v>
      </c>
      <c r="F293" s="48" t="s">
        <v>2469</v>
      </c>
      <c r="G293" s="128" t="s">
        <v>2874</v>
      </c>
      <c r="H293" s="130" t="s">
        <v>4004</v>
      </c>
      <c r="I293" s="130" t="s">
        <v>5736</v>
      </c>
      <c r="J293" s="130" t="s">
        <v>7453</v>
      </c>
      <c r="K293" s="130" t="s">
        <v>9149</v>
      </c>
      <c r="L293" s="130" t="s">
        <v>10869</v>
      </c>
      <c r="M293" s="130" t="s">
        <v>12547</v>
      </c>
      <c r="N293" s="130" t="s">
        <v>14247</v>
      </c>
      <c r="O293" s="130" t="s">
        <v>15929</v>
      </c>
      <c r="P293" s="130" t="s">
        <v>17660</v>
      </c>
      <c r="Q293" s="130" t="s">
        <v>19325</v>
      </c>
    </row>
    <row r="294" spans="2:17" ht="54.95" customHeight="1">
      <c r="B294" s="120" t="s">
        <v>22419</v>
      </c>
      <c r="C294" s="12">
        <v>11111014</v>
      </c>
      <c r="D294" s="114">
        <v>4</v>
      </c>
      <c r="E294" s="123" t="s">
        <v>507</v>
      </c>
      <c r="F294" s="48" t="s">
        <v>507</v>
      </c>
      <c r="G294" s="128" t="s">
        <v>2875</v>
      </c>
      <c r="H294" s="130" t="s">
        <v>4005</v>
      </c>
      <c r="I294" s="130" t="s">
        <v>5737</v>
      </c>
      <c r="J294" s="130" t="s">
        <v>7454</v>
      </c>
      <c r="K294" s="130" t="s">
        <v>9150</v>
      </c>
      <c r="L294" s="130" t="s">
        <v>10870</v>
      </c>
      <c r="M294" s="130" t="s">
        <v>12548</v>
      </c>
      <c r="N294" s="130" t="s">
        <v>14248</v>
      </c>
      <c r="O294" s="130" t="s">
        <v>15930</v>
      </c>
      <c r="P294" s="130" t="s">
        <v>17661</v>
      </c>
      <c r="Q294" s="130" t="s">
        <v>19326</v>
      </c>
    </row>
    <row r="295" spans="2:17" ht="54.95" customHeight="1">
      <c r="B295" s="120" t="s">
        <v>22419</v>
      </c>
      <c r="C295" s="12">
        <v>1111101410</v>
      </c>
      <c r="D295" s="114">
        <v>5</v>
      </c>
      <c r="E295" s="124" t="s">
        <v>81</v>
      </c>
      <c r="F295" s="48" t="s">
        <v>81</v>
      </c>
      <c r="G295" s="128" t="s">
        <v>22747</v>
      </c>
      <c r="H295" s="130" t="s">
        <v>4006</v>
      </c>
      <c r="I295" s="130" t="s">
        <v>5738</v>
      </c>
      <c r="J295" s="130" t="s">
        <v>7455</v>
      </c>
      <c r="K295" s="130" t="s">
        <v>9151</v>
      </c>
      <c r="L295" s="130" t="s">
        <v>10871</v>
      </c>
      <c r="M295" s="130" t="s">
        <v>12549</v>
      </c>
      <c r="N295" s="130" t="s">
        <v>14249</v>
      </c>
      <c r="O295" s="130" t="s">
        <v>15931</v>
      </c>
      <c r="P295" s="130" t="s">
        <v>4006</v>
      </c>
      <c r="Q295" s="130" t="s">
        <v>19327</v>
      </c>
    </row>
    <row r="296" spans="2:17" ht="54.95" customHeight="1">
      <c r="B296" s="120" t="s">
        <v>22419</v>
      </c>
      <c r="C296" s="12">
        <v>1111101411</v>
      </c>
      <c r="D296" s="114">
        <v>5</v>
      </c>
      <c r="E296" s="124" t="s">
        <v>508</v>
      </c>
      <c r="F296" s="48" t="s">
        <v>508</v>
      </c>
      <c r="G296" s="128" t="s">
        <v>22748</v>
      </c>
      <c r="H296" s="130" t="s">
        <v>4007</v>
      </c>
      <c r="I296" s="130" t="s">
        <v>5739</v>
      </c>
      <c r="J296" s="130" t="s">
        <v>7456</v>
      </c>
      <c r="K296" s="130" t="s">
        <v>9152</v>
      </c>
      <c r="L296" s="130" t="s">
        <v>10872</v>
      </c>
      <c r="M296" s="130" t="s">
        <v>12550</v>
      </c>
      <c r="N296" s="130" t="s">
        <v>14250</v>
      </c>
      <c r="O296" s="130" t="s">
        <v>15932</v>
      </c>
      <c r="P296" s="130" t="s">
        <v>17662</v>
      </c>
      <c r="Q296" s="130" t="s">
        <v>19328</v>
      </c>
    </row>
    <row r="297" spans="2:17" ht="54.95" customHeight="1">
      <c r="B297" s="120" t="s">
        <v>22419</v>
      </c>
      <c r="C297" s="12">
        <v>11111015</v>
      </c>
      <c r="D297" s="114">
        <v>4</v>
      </c>
      <c r="E297" s="123" t="s">
        <v>509</v>
      </c>
      <c r="F297" s="48" t="s">
        <v>509</v>
      </c>
      <c r="G297" s="128" t="s">
        <v>22749</v>
      </c>
      <c r="H297" s="130" t="s">
        <v>4008</v>
      </c>
      <c r="I297" s="130" t="s">
        <v>5740</v>
      </c>
      <c r="J297" s="130" t="s">
        <v>7457</v>
      </c>
      <c r="K297" s="130" t="s">
        <v>9153</v>
      </c>
      <c r="L297" s="130" t="s">
        <v>10873</v>
      </c>
      <c r="M297" s="130" t="s">
        <v>12551</v>
      </c>
      <c r="N297" s="130" t="s">
        <v>14251</v>
      </c>
      <c r="O297" s="130" t="s">
        <v>15933</v>
      </c>
      <c r="P297" s="130" t="s">
        <v>17663</v>
      </c>
      <c r="Q297" s="130" t="s">
        <v>19329</v>
      </c>
    </row>
    <row r="298" spans="2:17" ht="54.95" customHeight="1">
      <c r="B298" s="120" t="s">
        <v>22419</v>
      </c>
      <c r="C298" s="12">
        <v>1111101510</v>
      </c>
      <c r="D298" s="114">
        <v>5</v>
      </c>
      <c r="E298" s="124" t="s">
        <v>83</v>
      </c>
      <c r="F298" s="48" t="s">
        <v>83</v>
      </c>
      <c r="G298" s="128" t="s">
        <v>22750</v>
      </c>
      <c r="H298" s="130" t="s">
        <v>4009</v>
      </c>
      <c r="I298" s="130" t="s">
        <v>5741</v>
      </c>
      <c r="J298" s="130" t="s">
        <v>7458</v>
      </c>
      <c r="K298" s="130" t="s">
        <v>9154</v>
      </c>
      <c r="L298" s="130" t="s">
        <v>10874</v>
      </c>
      <c r="M298" s="130" t="s">
        <v>12552</v>
      </c>
      <c r="N298" s="130" t="s">
        <v>14252</v>
      </c>
      <c r="O298" s="130" t="s">
        <v>15934</v>
      </c>
      <c r="P298" s="130" t="s">
        <v>17664</v>
      </c>
      <c r="Q298" s="130" t="s">
        <v>19330</v>
      </c>
    </row>
    <row r="299" spans="2:17" ht="54.95" customHeight="1">
      <c r="B299" s="120" t="s">
        <v>22419</v>
      </c>
      <c r="C299" s="12">
        <v>1111101511</v>
      </c>
      <c r="D299" s="114">
        <v>5</v>
      </c>
      <c r="E299" s="124" t="s">
        <v>82</v>
      </c>
      <c r="F299" s="48" t="s">
        <v>82</v>
      </c>
      <c r="G299" s="128" t="s">
        <v>22751</v>
      </c>
      <c r="H299" s="130" t="s">
        <v>4010</v>
      </c>
      <c r="I299" s="130" t="s">
        <v>5742</v>
      </c>
      <c r="J299" s="130" t="s">
        <v>7459</v>
      </c>
      <c r="K299" s="130" t="s">
        <v>9155</v>
      </c>
      <c r="L299" s="130" t="s">
        <v>10875</v>
      </c>
      <c r="M299" s="130" t="s">
        <v>12553</v>
      </c>
      <c r="N299" s="130" t="s">
        <v>14251</v>
      </c>
      <c r="O299" s="130" t="s">
        <v>15935</v>
      </c>
      <c r="P299" s="130" t="s">
        <v>17665</v>
      </c>
      <c r="Q299" s="130" t="s">
        <v>19331</v>
      </c>
    </row>
    <row r="300" spans="2:17" ht="54.95" customHeight="1">
      <c r="B300" s="120"/>
      <c r="C300" s="12">
        <v>11111016</v>
      </c>
      <c r="D300" s="114">
        <v>4</v>
      </c>
      <c r="E300" s="123" t="s">
        <v>2470</v>
      </c>
      <c r="F300" s="48" t="s">
        <v>2470</v>
      </c>
      <c r="G300" s="128" t="s">
        <v>2876</v>
      </c>
      <c r="H300" s="130" t="s">
        <v>4011</v>
      </c>
      <c r="I300" s="130" t="s">
        <v>5743</v>
      </c>
      <c r="J300" s="130" t="s">
        <v>7460</v>
      </c>
      <c r="K300" s="130" t="s">
        <v>9156</v>
      </c>
      <c r="L300" s="130" t="s">
        <v>10876</v>
      </c>
      <c r="M300" s="130" t="s">
        <v>12554</v>
      </c>
      <c r="N300" s="130" t="s">
        <v>14253</v>
      </c>
      <c r="O300" s="130" t="s">
        <v>15936</v>
      </c>
      <c r="P300" s="130" t="s">
        <v>17666</v>
      </c>
      <c r="Q300" s="130" t="s">
        <v>19332</v>
      </c>
    </row>
    <row r="301" spans="2:17" ht="54.95" customHeight="1">
      <c r="B301" s="120"/>
      <c r="C301" s="12">
        <v>11111017</v>
      </c>
      <c r="D301" s="114">
        <v>4</v>
      </c>
      <c r="E301" s="123" t="s">
        <v>2582</v>
      </c>
      <c r="F301" s="48" t="s">
        <v>2582</v>
      </c>
      <c r="G301" s="128" t="s">
        <v>22752</v>
      </c>
      <c r="H301" s="130" t="s">
        <v>4012</v>
      </c>
      <c r="I301" s="130" t="s">
        <v>5744</v>
      </c>
      <c r="J301" s="130" t="s">
        <v>7461</v>
      </c>
      <c r="K301" s="130" t="s">
        <v>9157</v>
      </c>
      <c r="L301" s="130" t="s">
        <v>2582</v>
      </c>
      <c r="M301" s="130" t="s">
        <v>12555</v>
      </c>
      <c r="N301" s="130" t="s">
        <v>14254</v>
      </c>
      <c r="O301" s="130" t="s">
        <v>15937</v>
      </c>
      <c r="P301" s="130" t="s">
        <v>14254</v>
      </c>
      <c r="Q301" s="130" t="s">
        <v>2582</v>
      </c>
    </row>
    <row r="302" spans="2:17" ht="54.95" customHeight="1">
      <c r="B302" s="120" t="s">
        <v>22419</v>
      </c>
      <c r="C302" s="12">
        <v>11111018</v>
      </c>
      <c r="D302" s="114">
        <v>4</v>
      </c>
      <c r="E302" s="123" t="s">
        <v>510</v>
      </c>
      <c r="F302" s="48" t="s">
        <v>510</v>
      </c>
      <c r="G302" s="128" t="s">
        <v>22753</v>
      </c>
      <c r="H302" s="130" t="s">
        <v>4013</v>
      </c>
      <c r="I302" s="130" t="s">
        <v>5745</v>
      </c>
      <c r="J302" s="130" t="s">
        <v>7462</v>
      </c>
      <c r="K302" s="130" t="s">
        <v>9158</v>
      </c>
      <c r="L302" s="130" t="s">
        <v>10877</v>
      </c>
      <c r="M302" s="130" t="s">
        <v>12556</v>
      </c>
      <c r="N302" s="130" t="s">
        <v>14255</v>
      </c>
      <c r="O302" s="130" t="s">
        <v>15938</v>
      </c>
      <c r="P302" s="130" t="s">
        <v>17667</v>
      </c>
      <c r="Q302" s="130" t="s">
        <v>19333</v>
      </c>
    </row>
    <row r="303" spans="2:17" ht="54.95" customHeight="1">
      <c r="B303" s="120" t="s">
        <v>22419</v>
      </c>
      <c r="C303" s="12">
        <v>1111101810</v>
      </c>
      <c r="D303" s="114">
        <v>5</v>
      </c>
      <c r="E303" s="124" t="s">
        <v>511</v>
      </c>
      <c r="F303" s="48" t="s">
        <v>2595</v>
      </c>
      <c r="G303" s="128" t="s">
        <v>22754</v>
      </c>
      <c r="H303" s="130" t="s">
        <v>4014</v>
      </c>
      <c r="I303" s="130" t="s">
        <v>5746</v>
      </c>
      <c r="J303" s="130" t="s">
        <v>7463</v>
      </c>
      <c r="K303" s="130" t="s">
        <v>9159</v>
      </c>
      <c r="L303" s="130" t="s">
        <v>10878</v>
      </c>
      <c r="M303" s="130" t="s">
        <v>12557</v>
      </c>
      <c r="N303" s="130" t="s">
        <v>14256</v>
      </c>
      <c r="O303" s="130" t="s">
        <v>15939</v>
      </c>
      <c r="P303" s="130" t="s">
        <v>17668</v>
      </c>
      <c r="Q303" s="130" t="s">
        <v>19334</v>
      </c>
    </row>
    <row r="304" spans="2:17" ht="54.95" customHeight="1">
      <c r="B304" s="120" t="s">
        <v>22419</v>
      </c>
      <c r="C304" s="12">
        <v>1111101811</v>
      </c>
      <c r="D304" s="114">
        <v>5</v>
      </c>
      <c r="E304" s="124" t="s">
        <v>512</v>
      </c>
      <c r="F304" s="48" t="s">
        <v>512</v>
      </c>
      <c r="G304" s="128" t="s">
        <v>2877</v>
      </c>
      <c r="H304" s="130" t="s">
        <v>4015</v>
      </c>
      <c r="I304" s="130" t="s">
        <v>5747</v>
      </c>
      <c r="J304" s="130" t="s">
        <v>7464</v>
      </c>
      <c r="K304" s="130" t="s">
        <v>9160</v>
      </c>
      <c r="L304" s="130" t="s">
        <v>10879</v>
      </c>
      <c r="M304" s="130" t="s">
        <v>12558</v>
      </c>
      <c r="N304" s="130" t="s">
        <v>14257</v>
      </c>
      <c r="O304" s="130" t="s">
        <v>15940</v>
      </c>
      <c r="P304" s="130" t="s">
        <v>17669</v>
      </c>
      <c r="Q304" s="130" t="s">
        <v>19335</v>
      </c>
    </row>
    <row r="305" spans="2:17" ht="54.95" customHeight="1">
      <c r="B305" s="120"/>
      <c r="C305" s="12">
        <v>111111</v>
      </c>
      <c r="D305" s="114">
        <v>3</v>
      </c>
      <c r="E305" s="122" t="s">
        <v>513</v>
      </c>
      <c r="F305" s="48" t="s">
        <v>513</v>
      </c>
      <c r="G305" s="128" t="s">
        <v>22755</v>
      </c>
      <c r="H305" s="130" t="s">
        <v>4016</v>
      </c>
      <c r="I305" s="130" t="s">
        <v>5748</v>
      </c>
      <c r="J305" s="130" t="s">
        <v>7465</v>
      </c>
      <c r="K305" s="130" t="s">
        <v>9161</v>
      </c>
      <c r="L305" s="130" t="s">
        <v>10880</v>
      </c>
      <c r="M305" s="130" t="s">
        <v>12559</v>
      </c>
      <c r="N305" s="130" t="s">
        <v>14258</v>
      </c>
      <c r="O305" s="130" t="s">
        <v>15941</v>
      </c>
      <c r="P305" s="130" t="s">
        <v>17670</v>
      </c>
      <c r="Q305" s="130" t="s">
        <v>19336</v>
      </c>
    </row>
    <row r="306" spans="2:17" ht="54.95" customHeight="1">
      <c r="B306" s="120" t="s">
        <v>22419</v>
      </c>
      <c r="C306" s="12">
        <v>11111110</v>
      </c>
      <c r="D306" s="114">
        <v>4</v>
      </c>
      <c r="E306" s="123" t="s">
        <v>61</v>
      </c>
      <c r="F306" s="48" t="s">
        <v>61</v>
      </c>
      <c r="G306" s="128" t="s">
        <v>2878</v>
      </c>
      <c r="H306" s="130" t="s">
        <v>4017</v>
      </c>
      <c r="I306" s="130" t="s">
        <v>5749</v>
      </c>
      <c r="J306" s="130" t="s">
        <v>7466</v>
      </c>
      <c r="K306" s="130" t="s">
        <v>9162</v>
      </c>
      <c r="L306" s="130" t="s">
        <v>10881</v>
      </c>
      <c r="M306" s="130" t="s">
        <v>12560</v>
      </c>
      <c r="N306" s="130" t="s">
        <v>14259</v>
      </c>
      <c r="O306" s="130" t="s">
        <v>15942</v>
      </c>
      <c r="P306" s="130" t="s">
        <v>17671</v>
      </c>
      <c r="Q306" s="130" t="s">
        <v>19337</v>
      </c>
    </row>
    <row r="307" spans="2:17" ht="54.95" customHeight="1">
      <c r="B307" s="120" t="s">
        <v>22419</v>
      </c>
      <c r="C307" s="12">
        <v>1111111010</v>
      </c>
      <c r="D307" s="114">
        <v>5</v>
      </c>
      <c r="E307" s="124" t="s">
        <v>62</v>
      </c>
      <c r="F307" s="48" t="s">
        <v>62</v>
      </c>
      <c r="G307" s="128" t="s">
        <v>22756</v>
      </c>
      <c r="H307" s="130" t="s">
        <v>4018</v>
      </c>
      <c r="I307" s="130" t="s">
        <v>62</v>
      </c>
      <c r="J307" s="130" t="s">
        <v>7467</v>
      </c>
      <c r="K307" s="130" t="s">
        <v>9163</v>
      </c>
      <c r="L307" s="130" t="s">
        <v>62</v>
      </c>
      <c r="M307" s="130" t="s">
        <v>12561</v>
      </c>
      <c r="N307" s="130" t="s">
        <v>14260</v>
      </c>
      <c r="O307" s="130" t="s">
        <v>15943</v>
      </c>
      <c r="P307" s="130" t="s">
        <v>17672</v>
      </c>
      <c r="Q307" s="130" t="s">
        <v>19338</v>
      </c>
    </row>
    <row r="308" spans="2:17" ht="54.95" customHeight="1">
      <c r="B308" s="120" t="s">
        <v>22419</v>
      </c>
      <c r="C308" s="12">
        <v>1111111011</v>
      </c>
      <c r="D308" s="114">
        <v>5</v>
      </c>
      <c r="E308" s="124" t="s">
        <v>514</v>
      </c>
      <c r="F308" s="48" t="s">
        <v>514</v>
      </c>
      <c r="G308" s="128" t="s">
        <v>2879</v>
      </c>
      <c r="H308" s="130" t="s">
        <v>4019</v>
      </c>
      <c r="I308" s="130" t="s">
        <v>5750</v>
      </c>
      <c r="J308" s="130" t="s">
        <v>7468</v>
      </c>
      <c r="K308" s="130" t="s">
        <v>9164</v>
      </c>
      <c r="L308" s="130" t="s">
        <v>10882</v>
      </c>
      <c r="M308" s="130" t="s">
        <v>12562</v>
      </c>
      <c r="N308" s="130" t="s">
        <v>14261</v>
      </c>
      <c r="O308" s="130" t="s">
        <v>15944</v>
      </c>
      <c r="P308" s="130" t="s">
        <v>17673</v>
      </c>
      <c r="Q308" s="130" t="s">
        <v>19339</v>
      </c>
    </row>
    <row r="309" spans="2:17" ht="54.95" customHeight="1">
      <c r="B309" s="120" t="s">
        <v>22419</v>
      </c>
      <c r="C309" s="12">
        <v>1111111012</v>
      </c>
      <c r="D309" s="114">
        <v>5</v>
      </c>
      <c r="E309" s="124" t="s">
        <v>63</v>
      </c>
      <c r="F309" s="48" t="s">
        <v>63</v>
      </c>
      <c r="G309" s="128" t="s">
        <v>2880</v>
      </c>
      <c r="H309" s="130" t="s">
        <v>4020</v>
      </c>
      <c r="I309" s="130" t="s">
        <v>5751</v>
      </c>
      <c r="J309" s="130" t="s">
        <v>7469</v>
      </c>
      <c r="K309" s="130" t="s">
        <v>9165</v>
      </c>
      <c r="L309" s="130" t="s">
        <v>10883</v>
      </c>
      <c r="M309" s="130" t="s">
        <v>12563</v>
      </c>
      <c r="N309" s="130" t="s">
        <v>14262</v>
      </c>
      <c r="O309" s="130" t="s">
        <v>15945</v>
      </c>
      <c r="P309" s="130" t="s">
        <v>17674</v>
      </c>
      <c r="Q309" s="130" t="s">
        <v>19340</v>
      </c>
    </row>
    <row r="310" spans="2:17" ht="54.95" customHeight="1">
      <c r="B310" s="120" t="s">
        <v>22419</v>
      </c>
      <c r="C310" s="12">
        <v>1111111013</v>
      </c>
      <c r="D310" s="212">
        <v>5</v>
      </c>
      <c r="E310" s="124" t="s">
        <v>64</v>
      </c>
      <c r="F310" s="48" t="s">
        <v>64</v>
      </c>
      <c r="G310" s="128" t="s">
        <v>2881</v>
      </c>
      <c r="H310" s="130" t="s">
        <v>4021</v>
      </c>
      <c r="I310" s="130" t="s">
        <v>5752</v>
      </c>
      <c r="J310" s="130" t="s">
        <v>7470</v>
      </c>
      <c r="K310" s="130" t="s">
        <v>9166</v>
      </c>
      <c r="L310" s="130" t="s">
        <v>10884</v>
      </c>
      <c r="M310" s="130" t="s">
        <v>12564</v>
      </c>
      <c r="N310" s="130" t="s">
        <v>14263</v>
      </c>
      <c r="O310" s="130" t="s">
        <v>15946</v>
      </c>
      <c r="P310" s="130" t="s">
        <v>17675</v>
      </c>
      <c r="Q310" s="130" t="s">
        <v>19341</v>
      </c>
    </row>
    <row r="311" spans="2:17" ht="54.95" customHeight="1">
      <c r="B311" s="120" t="s">
        <v>22419</v>
      </c>
      <c r="C311" s="12">
        <v>1111111014</v>
      </c>
      <c r="D311" s="212">
        <v>5</v>
      </c>
      <c r="E311" s="124" t="s">
        <v>65</v>
      </c>
      <c r="F311" s="48" t="s">
        <v>65</v>
      </c>
      <c r="G311" s="128" t="s">
        <v>2882</v>
      </c>
      <c r="H311" s="130" t="s">
        <v>4022</v>
      </c>
      <c r="I311" s="130" t="s">
        <v>5753</v>
      </c>
      <c r="J311" s="130" t="s">
        <v>7471</v>
      </c>
      <c r="K311" s="130" t="s">
        <v>9167</v>
      </c>
      <c r="L311" s="130" t="s">
        <v>10885</v>
      </c>
      <c r="M311" s="130" t="s">
        <v>12565</v>
      </c>
      <c r="N311" s="130" t="s">
        <v>14264</v>
      </c>
      <c r="O311" s="130" t="s">
        <v>15947</v>
      </c>
      <c r="P311" s="130" t="s">
        <v>17676</v>
      </c>
      <c r="Q311" s="130" t="s">
        <v>19342</v>
      </c>
    </row>
    <row r="312" spans="2:17" ht="54.95" customHeight="1">
      <c r="B312" s="120" t="s">
        <v>22419</v>
      </c>
      <c r="C312" s="12">
        <v>1111111015</v>
      </c>
      <c r="D312" s="212">
        <v>5</v>
      </c>
      <c r="E312" s="124" t="s">
        <v>515</v>
      </c>
      <c r="F312" s="48" t="s">
        <v>515</v>
      </c>
      <c r="G312" s="128" t="s">
        <v>22757</v>
      </c>
      <c r="H312" s="130" t="s">
        <v>4023</v>
      </c>
      <c r="I312" s="130" t="s">
        <v>5754</v>
      </c>
      <c r="J312" s="130" t="s">
        <v>7472</v>
      </c>
      <c r="K312" s="130" t="s">
        <v>9168</v>
      </c>
      <c r="L312" s="130" t="s">
        <v>10886</v>
      </c>
      <c r="M312" s="130" t="s">
        <v>12566</v>
      </c>
      <c r="N312" s="130" t="s">
        <v>14265</v>
      </c>
      <c r="O312" s="130" t="s">
        <v>15948</v>
      </c>
      <c r="P312" s="130" t="s">
        <v>17677</v>
      </c>
      <c r="Q312" s="130" t="s">
        <v>19343</v>
      </c>
    </row>
    <row r="313" spans="2:17" ht="54.95" customHeight="1">
      <c r="B313" s="120" t="s">
        <v>22419</v>
      </c>
      <c r="C313" s="12">
        <v>11111111</v>
      </c>
      <c r="D313" s="114">
        <v>4</v>
      </c>
      <c r="E313" s="123" t="s">
        <v>56</v>
      </c>
      <c r="F313" s="48" t="s">
        <v>56</v>
      </c>
      <c r="G313" s="128" t="s">
        <v>2883</v>
      </c>
      <c r="H313" s="130" t="s">
        <v>4024</v>
      </c>
      <c r="I313" s="130" t="s">
        <v>5755</v>
      </c>
      <c r="J313" s="130" t="s">
        <v>7473</v>
      </c>
      <c r="K313" s="130" t="s">
        <v>9169</v>
      </c>
      <c r="L313" s="130" t="s">
        <v>10887</v>
      </c>
      <c r="M313" s="130" t="s">
        <v>12567</v>
      </c>
      <c r="N313" s="130" t="s">
        <v>14266</v>
      </c>
      <c r="O313" s="130" t="s">
        <v>15949</v>
      </c>
      <c r="P313" s="130" t="s">
        <v>17678</v>
      </c>
      <c r="Q313" s="130" t="s">
        <v>19344</v>
      </c>
    </row>
    <row r="314" spans="2:17" ht="54.95" customHeight="1">
      <c r="B314" s="120" t="s">
        <v>22419</v>
      </c>
      <c r="C314" s="12">
        <v>11111112</v>
      </c>
      <c r="D314" s="114">
        <v>4</v>
      </c>
      <c r="E314" s="123" t="s">
        <v>71</v>
      </c>
      <c r="F314" s="48" t="s">
        <v>71</v>
      </c>
      <c r="G314" s="128" t="s">
        <v>22758</v>
      </c>
      <c r="H314" s="130" t="s">
        <v>4025</v>
      </c>
      <c r="I314" s="130" t="s">
        <v>5756</v>
      </c>
      <c r="J314" s="130" t="s">
        <v>7474</v>
      </c>
      <c r="K314" s="130" t="s">
        <v>9170</v>
      </c>
      <c r="L314" s="130" t="s">
        <v>10888</v>
      </c>
      <c r="M314" s="130" t="s">
        <v>12568</v>
      </c>
      <c r="N314" s="130" t="s">
        <v>14267</v>
      </c>
      <c r="O314" s="130" t="s">
        <v>15950</v>
      </c>
      <c r="P314" s="130" t="s">
        <v>17679</v>
      </c>
      <c r="Q314" s="130" t="s">
        <v>19345</v>
      </c>
    </row>
    <row r="315" spans="2:17" ht="54.95" customHeight="1">
      <c r="B315" s="120" t="s">
        <v>22419</v>
      </c>
      <c r="C315" s="12">
        <v>1111111210</v>
      </c>
      <c r="D315" s="114">
        <v>5</v>
      </c>
      <c r="E315" s="124" t="s">
        <v>73</v>
      </c>
      <c r="F315" s="48" t="s">
        <v>1794</v>
      </c>
      <c r="G315" s="128" t="s">
        <v>22759</v>
      </c>
      <c r="H315" s="130" t="s">
        <v>4026</v>
      </c>
      <c r="I315" s="130" t="s">
        <v>5757</v>
      </c>
      <c r="J315" s="130" t="s">
        <v>7475</v>
      </c>
      <c r="K315" s="130" t="s">
        <v>9171</v>
      </c>
      <c r="L315" s="130" t="s">
        <v>10889</v>
      </c>
      <c r="M315" s="130" t="s">
        <v>12569</v>
      </c>
      <c r="N315" s="130" t="s">
        <v>14268</v>
      </c>
      <c r="O315" s="130" t="s">
        <v>15951</v>
      </c>
      <c r="P315" s="130" t="s">
        <v>17680</v>
      </c>
      <c r="Q315" s="130" t="s">
        <v>19346</v>
      </c>
    </row>
    <row r="316" spans="2:17" ht="54.95" customHeight="1">
      <c r="B316" s="120" t="s">
        <v>22419</v>
      </c>
      <c r="C316" s="12">
        <v>111111121010</v>
      </c>
      <c r="D316" s="114">
        <v>6</v>
      </c>
      <c r="E316" s="125" t="s">
        <v>516</v>
      </c>
      <c r="F316" s="48" t="s">
        <v>1795</v>
      </c>
      <c r="G316" s="128" t="s">
        <v>22760</v>
      </c>
      <c r="H316" s="130" t="s">
        <v>4027</v>
      </c>
      <c r="I316" s="130" t="s">
        <v>5758</v>
      </c>
      <c r="J316" s="130" t="s">
        <v>7476</v>
      </c>
      <c r="K316" s="130" t="s">
        <v>9172</v>
      </c>
      <c r="L316" s="130" t="s">
        <v>10890</v>
      </c>
      <c r="M316" s="130" t="s">
        <v>12570</v>
      </c>
      <c r="N316" s="130" t="s">
        <v>14269</v>
      </c>
      <c r="O316" s="130" t="s">
        <v>15952</v>
      </c>
      <c r="P316" s="130" t="s">
        <v>17681</v>
      </c>
      <c r="Q316" s="130" t="s">
        <v>19347</v>
      </c>
    </row>
    <row r="317" spans="2:17" ht="54.95" customHeight="1">
      <c r="B317" s="120" t="s">
        <v>22419</v>
      </c>
      <c r="C317" s="12">
        <v>111111121011</v>
      </c>
      <c r="D317" s="114">
        <v>6</v>
      </c>
      <c r="E317" s="125" t="s">
        <v>517</v>
      </c>
      <c r="F317" s="48" t="s">
        <v>517</v>
      </c>
      <c r="G317" s="128" t="s">
        <v>22761</v>
      </c>
      <c r="H317" s="130" t="s">
        <v>4028</v>
      </c>
      <c r="I317" s="130" t="s">
        <v>5759</v>
      </c>
      <c r="J317" s="130" t="s">
        <v>7477</v>
      </c>
      <c r="K317" s="130" t="s">
        <v>9173</v>
      </c>
      <c r="L317" s="130" t="s">
        <v>10891</v>
      </c>
      <c r="M317" s="130" t="s">
        <v>12571</v>
      </c>
      <c r="N317" s="130" t="s">
        <v>14270</v>
      </c>
      <c r="O317" s="130" t="s">
        <v>15953</v>
      </c>
      <c r="P317" s="130" t="s">
        <v>17682</v>
      </c>
      <c r="Q317" s="130" t="s">
        <v>19348</v>
      </c>
    </row>
    <row r="318" spans="2:17" ht="54.95" customHeight="1">
      <c r="B318" s="120" t="s">
        <v>22419</v>
      </c>
      <c r="C318" s="12">
        <v>111111121012</v>
      </c>
      <c r="D318" s="114">
        <v>6</v>
      </c>
      <c r="E318" s="125" t="s">
        <v>518</v>
      </c>
      <c r="F318" s="48" t="s">
        <v>518</v>
      </c>
      <c r="G318" s="128" t="s">
        <v>22762</v>
      </c>
      <c r="H318" s="130" t="s">
        <v>4029</v>
      </c>
      <c r="I318" s="130" t="s">
        <v>5760</v>
      </c>
      <c r="J318" s="130" t="s">
        <v>7478</v>
      </c>
      <c r="K318" s="130" t="s">
        <v>9174</v>
      </c>
      <c r="L318" s="130" t="s">
        <v>10892</v>
      </c>
      <c r="M318" s="130" t="s">
        <v>12572</v>
      </c>
      <c r="N318" s="130" t="s">
        <v>14271</v>
      </c>
      <c r="O318" s="130" t="s">
        <v>15954</v>
      </c>
      <c r="P318" s="130" t="s">
        <v>17683</v>
      </c>
      <c r="Q318" s="130" t="s">
        <v>19349</v>
      </c>
    </row>
    <row r="319" spans="2:17" ht="54.95" customHeight="1">
      <c r="B319" s="120" t="s">
        <v>22419</v>
      </c>
      <c r="C319" s="12">
        <v>111111121013</v>
      </c>
      <c r="D319" s="114">
        <v>6</v>
      </c>
      <c r="E319" s="125" t="s">
        <v>519</v>
      </c>
      <c r="F319" s="48" t="s">
        <v>1796</v>
      </c>
      <c r="G319" s="128" t="s">
        <v>22763</v>
      </c>
      <c r="H319" s="130" t="s">
        <v>4030</v>
      </c>
      <c r="I319" s="130" t="s">
        <v>5761</v>
      </c>
      <c r="J319" s="130" t="s">
        <v>7479</v>
      </c>
      <c r="K319" s="130" t="s">
        <v>9175</v>
      </c>
      <c r="L319" s="130" t="s">
        <v>10893</v>
      </c>
      <c r="M319" s="130" t="s">
        <v>12573</v>
      </c>
      <c r="N319" s="130" t="s">
        <v>14272</v>
      </c>
      <c r="O319" s="130" t="s">
        <v>15955</v>
      </c>
      <c r="P319" s="130" t="s">
        <v>17684</v>
      </c>
      <c r="Q319" s="130" t="s">
        <v>19350</v>
      </c>
    </row>
    <row r="320" spans="2:17" ht="54.95" customHeight="1">
      <c r="B320" s="120" t="s">
        <v>22419</v>
      </c>
      <c r="C320" s="12">
        <v>1111111211</v>
      </c>
      <c r="D320" s="114">
        <v>5</v>
      </c>
      <c r="E320" s="124" t="s">
        <v>72</v>
      </c>
      <c r="F320" s="48" t="s">
        <v>72</v>
      </c>
      <c r="G320" s="128" t="s">
        <v>2884</v>
      </c>
      <c r="H320" s="130" t="s">
        <v>4031</v>
      </c>
      <c r="I320" s="130" t="s">
        <v>5762</v>
      </c>
      <c r="J320" s="130" t="s">
        <v>7480</v>
      </c>
      <c r="K320" s="130" t="s">
        <v>62</v>
      </c>
      <c r="L320" s="130" t="s">
        <v>10894</v>
      </c>
      <c r="M320" s="130" t="s">
        <v>12574</v>
      </c>
      <c r="N320" s="130" t="s">
        <v>14273</v>
      </c>
      <c r="O320" s="130" t="s">
        <v>15956</v>
      </c>
      <c r="P320" s="130" t="s">
        <v>17685</v>
      </c>
      <c r="Q320" s="130" t="s">
        <v>19351</v>
      </c>
    </row>
    <row r="321" spans="2:17" ht="54.95" customHeight="1">
      <c r="B321" s="120" t="s">
        <v>22419</v>
      </c>
      <c r="C321" s="12">
        <v>111111121110</v>
      </c>
      <c r="D321" s="114">
        <v>6</v>
      </c>
      <c r="E321" s="125" t="s">
        <v>520</v>
      </c>
      <c r="F321" s="48" t="s">
        <v>1797</v>
      </c>
      <c r="G321" s="128" t="s">
        <v>22764</v>
      </c>
      <c r="H321" s="130" t="s">
        <v>4032</v>
      </c>
      <c r="I321" s="130" t="s">
        <v>5763</v>
      </c>
      <c r="J321" s="130" t="s">
        <v>7481</v>
      </c>
      <c r="K321" s="130" t="s">
        <v>9176</v>
      </c>
      <c r="L321" s="130" t="s">
        <v>10895</v>
      </c>
      <c r="M321" s="130" t="s">
        <v>12575</v>
      </c>
      <c r="N321" s="130" t="s">
        <v>14274</v>
      </c>
      <c r="O321" s="130" t="s">
        <v>15957</v>
      </c>
      <c r="P321" s="130" t="s">
        <v>17686</v>
      </c>
      <c r="Q321" s="130" t="s">
        <v>19352</v>
      </c>
    </row>
    <row r="322" spans="2:17" ht="54.95" customHeight="1">
      <c r="B322" s="120" t="s">
        <v>22419</v>
      </c>
      <c r="C322" s="12">
        <v>111111121111</v>
      </c>
      <c r="D322" s="114">
        <v>6</v>
      </c>
      <c r="E322" s="125" t="s">
        <v>521</v>
      </c>
      <c r="F322" s="48" t="s">
        <v>521</v>
      </c>
      <c r="G322" s="128" t="s">
        <v>22765</v>
      </c>
      <c r="H322" s="130" t="s">
        <v>4033</v>
      </c>
      <c r="I322" s="130" t="s">
        <v>5764</v>
      </c>
      <c r="J322" s="130" t="s">
        <v>7482</v>
      </c>
      <c r="K322" s="130" t="s">
        <v>9177</v>
      </c>
      <c r="L322" s="130" t="s">
        <v>10896</v>
      </c>
      <c r="M322" s="130" t="s">
        <v>12576</v>
      </c>
      <c r="N322" s="130" t="s">
        <v>14275</v>
      </c>
      <c r="O322" s="130" t="s">
        <v>15958</v>
      </c>
      <c r="P322" s="130" t="s">
        <v>17687</v>
      </c>
      <c r="Q322" s="130" t="s">
        <v>19353</v>
      </c>
    </row>
    <row r="323" spans="2:17" ht="54.95" customHeight="1">
      <c r="B323" s="120" t="s">
        <v>22419</v>
      </c>
      <c r="C323" s="12">
        <v>111111121112</v>
      </c>
      <c r="D323" s="114">
        <v>6</v>
      </c>
      <c r="E323" s="125" t="s">
        <v>522</v>
      </c>
      <c r="F323" s="48" t="s">
        <v>1798</v>
      </c>
      <c r="G323" s="128" t="s">
        <v>2885</v>
      </c>
      <c r="H323" s="130" t="s">
        <v>4034</v>
      </c>
      <c r="I323" s="130" t="s">
        <v>5765</v>
      </c>
      <c r="J323" s="130" t="s">
        <v>7483</v>
      </c>
      <c r="K323" s="130" t="s">
        <v>9178</v>
      </c>
      <c r="L323" s="130" t="s">
        <v>10897</v>
      </c>
      <c r="M323" s="130" t="s">
        <v>12577</v>
      </c>
      <c r="N323" s="130" t="s">
        <v>14276</v>
      </c>
      <c r="O323" s="130" t="s">
        <v>15959</v>
      </c>
      <c r="P323" s="130" t="s">
        <v>17688</v>
      </c>
      <c r="Q323" s="130" t="s">
        <v>19354</v>
      </c>
    </row>
    <row r="324" spans="2:17" ht="54.95" customHeight="1">
      <c r="B324" s="120" t="s">
        <v>22419</v>
      </c>
      <c r="C324" s="12">
        <v>1111111212</v>
      </c>
      <c r="D324" s="114">
        <v>5</v>
      </c>
      <c r="E324" s="124" t="s">
        <v>523</v>
      </c>
      <c r="F324" s="48" t="s">
        <v>523</v>
      </c>
      <c r="G324" s="128" t="s">
        <v>22766</v>
      </c>
      <c r="H324" s="130" t="s">
        <v>4035</v>
      </c>
      <c r="I324" s="130" t="s">
        <v>5766</v>
      </c>
      <c r="J324" s="130" t="s">
        <v>7484</v>
      </c>
      <c r="K324" s="130" t="s">
        <v>9179</v>
      </c>
      <c r="L324" s="130" t="s">
        <v>10898</v>
      </c>
      <c r="M324" s="130" t="s">
        <v>12578</v>
      </c>
      <c r="N324" s="130" t="s">
        <v>4035</v>
      </c>
      <c r="O324" s="130" t="s">
        <v>15960</v>
      </c>
      <c r="P324" s="130" t="s">
        <v>17689</v>
      </c>
      <c r="Q324" s="130" t="s">
        <v>19355</v>
      </c>
    </row>
    <row r="325" spans="2:17" ht="54.95" customHeight="1">
      <c r="B325" s="120" t="s">
        <v>22419</v>
      </c>
      <c r="C325" s="12">
        <v>11111113</v>
      </c>
      <c r="D325" s="114">
        <v>4</v>
      </c>
      <c r="E325" s="123" t="s">
        <v>84</v>
      </c>
      <c r="F325" s="48" t="s">
        <v>84</v>
      </c>
      <c r="G325" s="128" t="s">
        <v>22767</v>
      </c>
      <c r="H325" s="130" t="s">
        <v>4036</v>
      </c>
      <c r="I325" s="130" t="s">
        <v>84</v>
      </c>
      <c r="J325" s="130" t="s">
        <v>84</v>
      </c>
      <c r="K325" s="130" t="s">
        <v>9180</v>
      </c>
      <c r="L325" s="130" t="s">
        <v>9180</v>
      </c>
      <c r="M325" s="130" t="s">
        <v>12579</v>
      </c>
      <c r="N325" s="130" t="s">
        <v>14277</v>
      </c>
      <c r="O325" s="130" t="s">
        <v>15961</v>
      </c>
      <c r="P325" s="130" t="s">
        <v>17690</v>
      </c>
      <c r="Q325" s="130" t="s">
        <v>19356</v>
      </c>
    </row>
    <row r="326" spans="2:17" ht="54.95" customHeight="1">
      <c r="B326" s="120" t="s">
        <v>22419</v>
      </c>
      <c r="C326" s="12">
        <v>1111111310</v>
      </c>
      <c r="D326" s="114">
        <v>5</v>
      </c>
      <c r="E326" s="124" t="s">
        <v>524</v>
      </c>
      <c r="F326" s="48" t="s">
        <v>524</v>
      </c>
      <c r="G326" s="128" t="s">
        <v>22768</v>
      </c>
      <c r="H326" s="130" t="s">
        <v>4037</v>
      </c>
      <c r="I326" s="130" t="s">
        <v>5767</v>
      </c>
      <c r="J326" s="130" t="s">
        <v>7485</v>
      </c>
      <c r="K326" s="130" t="s">
        <v>9181</v>
      </c>
      <c r="L326" s="130" t="s">
        <v>10899</v>
      </c>
      <c r="M326" s="130" t="s">
        <v>12580</v>
      </c>
      <c r="N326" s="130" t="s">
        <v>14278</v>
      </c>
      <c r="O326" s="130" t="s">
        <v>15962</v>
      </c>
      <c r="P326" s="130" t="s">
        <v>17691</v>
      </c>
      <c r="Q326" s="130" t="s">
        <v>19357</v>
      </c>
    </row>
    <row r="327" spans="2:17" ht="54.95" customHeight="1">
      <c r="B327" s="120" t="s">
        <v>22419</v>
      </c>
      <c r="C327" s="12">
        <v>111111131010</v>
      </c>
      <c r="D327" s="114">
        <v>6</v>
      </c>
      <c r="E327" s="125" t="s">
        <v>525</v>
      </c>
      <c r="F327" s="48" t="s">
        <v>525</v>
      </c>
      <c r="G327" s="128" t="s">
        <v>22769</v>
      </c>
      <c r="H327" s="130" t="s">
        <v>4038</v>
      </c>
      <c r="I327" s="130" t="s">
        <v>5768</v>
      </c>
      <c r="J327" s="130" t="s">
        <v>7486</v>
      </c>
      <c r="K327" s="130" t="s">
        <v>9182</v>
      </c>
      <c r="L327" s="130" t="s">
        <v>10900</v>
      </c>
      <c r="M327" s="130" t="s">
        <v>12581</v>
      </c>
      <c r="N327" s="130" t="s">
        <v>14279</v>
      </c>
      <c r="O327" s="130" t="s">
        <v>15963</v>
      </c>
      <c r="P327" s="130" t="s">
        <v>17692</v>
      </c>
      <c r="Q327" s="130" t="s">
        <v>19358</v>
      </c>
    </row>
    <row r="328" spans="2:17" ht="54.95" customHeight="1">
      <c r="B328" s="120" t="s">
        <v>22419</v>
      </c>
      <c r="C328" s="12">
        <v>11111113101010</v>
      </c>
      <c r="D328" s="114">
        <v>7</v>
      </c>
      <c r="E328" s="126" t="s">
        <v>526</v>
      </c>
      <c r="F328" s="48" t="s">
        <v>1799</v>
      </c>
      <c r="G328" s="128" t="s">
        <v>22770</v>
      </c>
      <c r="H328" s="130" t="s">
        <v>4039</v>
      </c>
      <c r="I328" s="130" t="s">
        <v>5769</v>
      </c>
      <c r="J328" s="130" t="s">
        <v>7487</v>
      </c>
      <c r="K328" s="130" t="s">
        <v>9183</v>
      </c>
      <c r="L328" s="130" t="s">
        <v>10901</v>
      </c>
      <c r="M328" s="130" t="s">
        <v>12582</v>
      </c>
      <c r="N328" s="130" t="s">
        <v>14280</v>
      </c>
      <c r="O328" s="130" t="s">
        <v>15964</v>
      </c>
      <c r="P328" s="130" t="s">
        <v>17693</v>
      </c>
      <c r="Q328" s="130" t="s">
        <v>19359</v>
      </c>
    </row>
    <row r="329" spans="2:17" ht="54.95" customHeight="1">
      <c r="B329" s="120" t="s">
        <v>22419</v>
      </c>
      <c r="C329" s="12">
        <v>11111113101011</v>
      </c>
      <c r="D329" s="114">
        <v>7</v>
      </c>
      <c r="E329" s="126" t="s">
        <v>527</v>
      </c>
      <c r="F329" s="48" t="s">
        <v>1800</v>
      </c>
      <c r="G329" s="128" t="s">
        <v>2886</v>
      </c>
      <c r="H329" s="130" t="s">
        <v>4040</v>
      </c>
      <c r="I329" s="130" t="s">
        <v>5770</v>
      </c>
      <c r="J329" s="130" t="s">
        <v>7488</v>
      </c>
      <c r="K329" s="130" t="s">
        <v>9184</v>
      </c>
      <c r="L329" s="130" t="s">
        <v>10902</v>
      </c>
      <c r="M329" s="130" t="s">
        <v>12583</v>
      </c>
      <c r="N329" s="130" t="s">
        <v>14281</v>
      </c>
      <c r="O329" s="130" t="s">
        <v>15965</v>
      </c>
      <c r="P329" s="130" t="s">
        <v>17694</v>
      </c>
      <c r="Q329" s="130" t="s">
        <v>19360</v>
      </c>
    </row>
    <row r="330" spans="2:17" ht="54.95" customHeight="1">
      <c r="B330" s="120" t="s">
        <v>22419</v>
      </c>
      <c r="C330" s="12">
        <v>111111131011</v>
      </c>
      <c r="D330" s="114">
        <v>6</v>
      </c>
      <c r="E330" s="125" t="s">
        <v>528</v>
      </c>
      <c r="F330" s="48" t="s">
        <v>528</v>
      </c>
      <c r="G330" s="128" t="s">
        <v>22771</v>
      </c>
      <c r="H330" s="130" t="s">
        <v>4041</v>
      </c>
      <c r="I330" s="130" t="s">
        <v>5768</v>
      </c>
      <c r="J330" s="130" t="s">
        <v>7489</v>
      </c>
      <c r="K330" s="130" t="s">
        <v>9185</v>
      </c>
      <c r="L330" s="130" t="s">
        <v>10903</v>
      </c>
      <c r="M330" s="130" t="s">
        <v>12584</v>
      </c>
      <c r="N330" s="130" t="s">
        <v>14282</v>
      </c>
      <c r="O330" s="130" t="s">
        <v>15966</v>
      </c>
      <c r="P330" s="130" t="s">
        <v>17695</v>
      </c>
      <c r="Q330" s="130" t="s">
        <v>19361</v>
      </c>
    </row>
    <row r="331" spans="2:17" ht="54.95" customHeight="1">
      <c r="B331" s="120" t="s">
        <v>22419</v>
      </c>
      <c r="C331" s="12">
        <v>11111113101110</v>
      </c>
      <c r="D331" s="114">
        <v>7</v>
      </c>
      <c r="E331" s="126" t="s">
        <v>529</v>
      </c>
      <c r="F331" s="48" t="s">
        <v>1801</v>
      </c>
      <c r="G331" s="128" t="s">
        <v>2887</v>
      </c>
      <c r="H331" s="130" t="s">
        <v>4042</v>
      </c>
      <c r="I331" s="130" t="s">
        <v>5771</v>
      </c>
      <c r="J331" s="130" t="s">
        <v>7490</v>
      </c>
      <c r="K331" s="130" t="s">
        <v>9186</v>
      </c>
      <c r="L331" s="130" t="s">
        <v>10904</v>
      </c>
      <c r="M331" s="130" t="s">
        <v>12585</v>
      </c>
      <c r="N331" s="130" t="s">
        <v>14283</v>
      </c>
      <c r="O331" s="130" t="s">
        <v>15967</v>
      </c>
      <c r="P331" s="130" t="s">
        <v>17696</v>
      </c>
      <c r="Q331" s="130" t="s">
        <v>19362</v>
      </c>
    </row>
    <row r="332" spans="2:17" ht="54.95" customHeight="1">
      <c r="B332" s="120" t="s">
        <v>22419</v>
      </c>
      <c r="C332" s="12">
        <v>11111113101111</v>
      </c>
      <c r="D332" s="114">
        <v>7</v>
      </c>
      <c r="E332" s="126" t="s">
        <v>530</v>
      </c>
      <c r="F332" s="48" t="s">
        <v>1802</v>
      </c>
      <c r="G332" s="128" t="s">
        <v>2888</v>
      </c>
      <c r="H332" s="130" t="s">
        <v>4043</v>
      </c>
      <c r="I332" s="130" t="s">
        <v>5772</v>
      </c>
      <c r="J332" s="130" t="s">
        <v>7491</v>
      </c>
      <c r="K332" s="130" t="s">
        <v>9187</v>
      </c>
      <c r="L332" s="130" t="s">
        <v>10905</v>
      </c>
      <c r="M332" s="130" t="s">
        <v>12586</v>
      </c>
      <c r="N332" s="130" t="s">
        <v>14284</v>
      </c>
      <c r="O332" s="130" t="s">
        <v>15968</v>
      </c>
      <c r="P332" s="130" t="s">
        <v>17697</v>
      </c>
      <c r="Q332" s="130" t="s">
        <v>19363</v>
      </c>
    </row>
    <row r="333" spans="2:17" ht="54.95" customHeight="1">
      <c r="B333" s="120"/>
      <c r="C333" s="12">
        <v>111111131012</v>
      </c>
      <c r="D333" s="114">
        <v>6</v>
      </c>
      <c r="E333" s="125" t="s">
        <v>531</v>
      </c>
      <c r="F333" s="48" t="s">
        <v>531</v>
      </c>
      <c r="G333" s="128" t="s">
        <v>22772</v>
      </c>
      <c r="H333" s="130" t="s">
        <v>4044</v>
      </c>
      <c r="I333" s="130" t="s">
        <v>5773</v>
      </c>
      <c r="J333" s="130" t="s">
        <v>7492</v>
      </c>
      <c r="K333" s="130" t="s">
        <v>9188</v>
      </c>
      <c r="L333" s="130" t="s">
        <v>10906</v>
      </c>
      <c r="M333" s="130" t="s">
        <v>12587</v>
      </c>
      <c r="N333" s="130" t="s">
        <v>14285</v>
      </c>
      <c r="O333" s="130" t="s">
        <v>15969</v>
      </c>
      <c r="P333" s="130" t="s">
        <v>17698</v>
      </c>
      <c r="Q333" s="130" t="s">
        <v>19364</v>
      </c>
    </row>
    <row r="334" spans="2:17" ht="54.95" customHeight="1">
      <c r="B334" s="120"/>
      <c r="C334" s="12">
        <v>11111113101210</v>
      </c>
      <c r="D334" s="212">
        <v>7</v>
      </c>
      <c r="E334" s="126" t="s">
        <v>532</v>
      </c>
      <c r="F334" s="48" t="s">
        <v>532</v>
      </c>
      <c r="G334" s="128" t="s">
        <v>22773</v>
      </c>
      <c r="H334" s="130" t="s">
        <v>4045</v>
      </c>
      <c r="I334" s="130" t="s">
        <v>5774</v>
      </c>
      <c r="J334" s="130" t="s">
        <v>7493</v>
      </c>
      <c r="K334" s="130" t="s">
        <v>9189</v>
      </c>
      <c r="L334" s="130" t="s">
        <v>10907</v>
      </c>
      <c r="M334" s="130" t="s">
        <v>12588</v>
      </c>
      <c r="N334" s="130" t="s">
        <v>14286</v>
      </c>
      <c r="O334" s="130" t="s">
        <v>15970</v>
      </c>
      <c r="P334" s="130" t="s">
        <v>17699</v>
      </c>
      <c r="Q334" s="130" t="s">
        <v>19365</v>
      </c>
    </row>
    <row r="335" spans="2:17" ht="54.95" customHeight="1">
      <c r="B335" s="120"/>
      <c r="C335" s="12">
        <v>11111113101211</v>
      </c>
      <c r="D335" s="114">
        <v>7</v>
      </c>
      <c r="E335" s="126" t="s">
        <v>533</v>
      </c>
      <c r="F335" s="48" t="s">
        <v>533</v>
      </c>
      <c r="G335" s="128" t="s">
        <v>2889</v>
      </c>
      <c r="H335" s="130" t="s">
        <v>4046</v>
      </c>
      <c r="I335" s="130" t="s">
        <v>5775</v>
      </c>
      <c r="J335" s="130" t="s">
        <v>7494</v>
      </c>
      <c r="K335" s="130" t="s">
        <v>9190</v>
      </c>
      <c r="L335" s="130" t="s">
        <v>10908</v>
      </c>
      <c r="M335" s="130" t="s">
        <v>12589</v>
      </c>
      <c r="N335" s="130" t="s">
        <v>14287</v>
      </c>
      <c r="O335" s="130" t="s">
        <v>15971</v>
      </c>
      <c r="P335" s="130" t="s">
        <v>17700</v>
      </c>
      <c r="Q335" s="130" t="s">
        <v>19366</v>
      </c>
    </row>
    <row r="336" spans="2:17" ht="54.95" customHeight="1">
      <c r="B336" s="120" t="s">
        <v>22419</v>
      </c>
      <c r="C336" s="12">
        <v>111111131013</v>
      </c>
      <c r="D336" s="114">
        <v>6</v>
      </c>
      <c r="E336" s="125" t="s">
        <v>85</v>
      </c>
      <c r="F336" s="48" t="s">
        <v>85</v>
      </c>
      <c r="G336" s="128" t="s">
        <v>22774</v>
      </c>
      <c r="H336" s="130" t="s">
        <v>4047</v>
      </c>
      <c r="I336" s="130" t="s">
        <v>5776</v>
      </c>
      <c r="J336" s="130" t="s">
        <v>7495</v>
      </c>
      <c r="K336" s="130" t="s">
        <v>9191</v>
      </c>
      <c r="L336" s="130" t="s">
        <v>10909</v>
      </c>
      <c r="M336" s="130" t="s">
        <v>12590</v>
      </c>
      <c r="N336" s="130" t="s">
        <v>14288</v>
      </c>
      <c r="O336" s="130" t="s">
        <v>15972</v>
      </c>
      <c r="P336" s="130" t="s">
        <v>17701</v>
      </c>
      <c r="Q336" s="130" t="s">
        <v>19367</v>
      </c>
    </row>
    <row r="337" spans="2:17" ht="54.95" customHeight="1">
      <c r="B337" s="120" t="s">
        <v>22419</v>
      </c>
      <c r="C337" s="12">
        <v>1111111311</v>
      </c>
      <c r="D337" s="114">
        <v>5</v>
      </c>
      <c r="E337" s="124" t="s">
        <v>534</v>
      </c>
      <c r="F337" s="48" t="s">
        <v>534</v>
      </c>
      <c r="G337" s="128" t="s">
        <v>22775</v>
      </c>
      <c r="H337" s="130" t="s">
        <v>4048</v>
      </c>
      <c r="I337" s="130" t="s">
        <v>5777</v>
      </c>
      <c r="J337" s="130" t="s">
        <v>7496</v>
      </c>
      <c r="K337" s="130" t="s">
        <v>9192</v>
      </c>
      <c r="L337" s="130" t="s">
        <v>10910</v>
      </c>
      <c r="M337" s="130" t="s">
        <v>12591</v>
      </c>
      <c r="N337" s="130" t="s">
        <v>14289</v>
      </c>
      <c r="O337" s="130" t="s">
        <v>15973</v>
      </c>
      <c r="P337" s="130" t="s">
        <v>17702</v>
      </c>
      <c r="Q337" s="130" t="s">
        <v>19368</v>
      </c>
    </row>
    <row r="338" spans="2:17" ht="54.95" customHeight="1">
      <c r="B338" s="120"/>
      <c r="C338" s="12">
        <v>111111131110</v>
      </c>
      <c r="D338" s="114">
        <v>6</v>
      </c>
      <c r="E338" s="125" t="s">
        <v>535</v>
      </c>
      <c r="F338" s="48" t="s">
        <v>535</v>
      </c>
      <c r="G338" s="128" t="s">
        <v>22776</v>
      </c>
      <c r="H338" s="130" t="s">
        <v>4049</v>
      </c>
      <c r="I338" s="130" t="s">
        <v>5778</v>
      </c>
      <c r="J338" s="130" t="s">
        <v>535</v>
      </c>
      <c r="K338" s="130" t="s">
        <v>9193</v>
      </c>
      <c r="L338" s="130" t="s">
        <v>10900</v>
      </c>
      <c r="M338" s="130" t="s">
        <v>12592</v>
      </c>
      <c r="N338" s="130" t="s">
        <v>14290</v>
      </c>
      <c r="O338" s="130" t="s">
        <v>15974</v>
      </c>
      <c r="P338" s="130" t="s">
        <v>17703</v>
      </c>
      <c r="Q338" s="130" t="s">
        <v>19369</v>
      </c>
    </row>
    <row r="339" spans="2:17" ht="54.95" customHeight="1">
      <c r="B339" s="120" t="s">
        <v>22419</v>
      </c>
      <c r="C339" s="12">
        <v>11111113111010</v>
      </c>
      <c r="D339" s="114">
        <v>7</v>
      </c>
      <c r="E339" s="126" t="s">
        <v>536</v>
      </c>
      <c r="F339" s="48" t="s">
        <v>1803</v>
      </c>
      <c r="G339" s="128" t="s">
        <v>22777</v>
      </c>
      <c r="H339" s="130" t="s">
        <v>4050</v>
      </c>
      <c r="I339" s="130" t="s">
        <v>5779</v>
      </c>
      <c r="J339" s="130" t="s">
        <v>7497</v>
      </c>
      <c r="K339" s="130" t="s">
        <v>9194</v>
      </c>
      <c r="L339" s="130" t="s">
        <v>10911</v>
      </c>
      <c r="M339" s="130" t="s">
        <v>12593</v>
      </c>
      <c r="N339" s="130" t="s">
        <v>14291</v>
      </c>
      <c r="O339" s="130" t="s">
        <v>15975</v>
      </c>
      <c r="P339" s="130" t="s">
        <v>17704</v>
      </c>
      <c r="Q339" s="130" t="s">
        <v>19370</v>
      </c>
    </row>
    <row r="340" spans="2:17" ht="54.95" customHeight="1">
      <c r="B340" s="120" t="s">
        <v>22419</v>
      </c>
      <c r="C340" s="12">
        <v>11111113111011</v>
      </c>
      <c r="D340" s="114">
        <v>7</v>
      </c>
      <c r="E340" s="126" t="s">
        <v>537</v>
      </c>
      <c r="F340" s="48" t="s">
        <v>1804</v>
      </c>
      <c r="G340" s="128" t="s">
        <v>2890</v>
      </c>
      <c r="H340" s="130" t="s">
        <v>4051</v>
      </c>
      <c r="I340" s="130" t="s">
        <v>5780</v>
      </c>
      <c r="J340" s="130" t="s">
        <v>7498</v>
      </c>
      <c r="K340" s="130" t="s">
        <v>9195</v>
      </c>
      <c r="L340" s="130" t="s">
        <v>10912</v>
      </c>
      <c r="M340" s="130" t="s">
        <v>12594</v>
      </c>
      <c r="N340" s="130" t="s">
        <v>14292</v>
      </c>
      <c r="O340" s="130" t="s">
        <v>15976</v>
      </c>
      <c r="P340" s="130" t="s">
        <v>17705</v>
      </c>
      <c r="Q340" s="130" t="s">
        <v>19371</v>
      </c>
    </row>
    <row r="341" spans="2:17" ht="54.95" customHeight="1">
      <c r="B341" s="120"/>
      <c r="C341" s="12">
        <v>111111131111</v>
      </c>
      <c r="D341" s="114">
        <v>6</v>
      </c>
      <c r="E341" s="125" t="s">
        <v>538</v>
      </c>
      <c r="F341" s="48" t="s">
        <v>538</v>
      </c>
      <c r="G341" s="128" t="s">
        <v>2891</v>
      </c>
      <c r="H341" s="130" t="s">
        <v>4052</v>
      </c>
      <c r="I341" s="130" t="s">
        <v>5781</v>
      </c>
      <c r="J341" s="130" t="s">
        <v>7499</v>
      </c>
      <c r="K341" s="130" t="s">
        <v>9196</v>
      </c>
      <c r="L341" s="130" t="s">
        <v>10913</v>
      </c>
      <c r="M341" s="130" t="s">
        <v>12595</v>
      </c>
      <c r="N341" s="130" t="s">
        <v>14293</v>
      </c>
      <c r="O341" s="130" t="s">
        <v>15977</v>
      </c>
      <c r="P341" s="130" t="s">
        <v>17706</v>
      </c>
      <c r="Q341" s="130" t="s">
        <v>19372</v>
      </c>
    </row>
    <row r="342" spans="2:17" ht="54.95" customHeight="1">
      <c r="B342" s="120" t="s">
        <v>22419</v>
      </c>
      <c r="C342" s="12">
        <v>11111113111110</v>
      </c>
      <c r="D342" s="114">
        <v>7</v>
      </c>
      <c r="E342" s="126" t="s">
        <v>539</v>
      </c>
      <c r="F342" s="48" t="s">
        <v>1805</v>
      </c>
      <c r="G342" s="128" t="s">
        <v>22778</v>
      </c>
      <c r="H342" s="130" t="s">
        <v>4053</v>
      </c>
      <c r="I342" s="130" t="s">
        <v>5782</v>
      </c>
      <c r="J342" s="130" t="s">
        <v>7500</v>
      </c>
      <c r="K342" s="130" t="s">
        <v>9197</v>
      </c>
      <c r="L342" s="130" t="s">
        <v>10914</v>
      </c>
      <c r="M342" s="130" t="s">
        <v>12596</v>
      </c>
      <c r="N342" s="130" t="s">
        <v>14294</v>
      </c>
      <c r="O342" s="130" t="s">
        <v>15978</v>
      </c>
      <c r="P342" s="130" t="s">
        <v>17707</v>
      </c>
      <c r="Q342" s="130" t="s">
        <v>19373</v>
      </c>
    </row>
    <row r="343" spans="2:17" ht="54.95" customHeight="1">
      <c r="B343" s="121" t="s">
        <v>22419</v>
      </c>
      <c r="C343" s="12">
        <v>11111113111111</v>
      </c>
      <c r="D343" s="212">
        <v>7</v>
      </c>
      <c r="E343" s="126" t="s">
        <v>540</v>
      </c>
      <c r="F343" s="48" t="s">
        <v>1806</v>
      </c>
      <c r="G343" s="128" t="s">
        <v>2892</v>
      </c>
      <c r="H343" s="130" t="s">
        <v>4054</v>
      </c>
      <c r="I343" s="130" t="s">
        <v>5783</v>
      </c>
      <c r="J343" s="130" t="s">
        <v>7501</v>
      </c>
      <c r="K343" s="130" t="s">
        <v>9198</v>
      </c>
      <c r="L343" s="130" t="s">
        <v>10915</v>
      </c>
      <c r="M343" s="130" t="s">
        <v>12597</v>
      </c>
      <c r="N343" s="130" t="s">
        <v>14295</v>
      </c>
      <c r="O343" s="130" t="s">
        <v>15979</v>
      </c>
      <c r="P343" s="130" t="s">
        <v>17708</v>
      </c>
      <c r="Q343" s="130" t="s">
        <v>19374</v>
      </c>
    </row>
    <row r="344" spans="2:17" ht="54.95" customHeight="1">
      <c r="B344" s="120"/>
      <c r="C344" s="12">
        <v>11111114</v>
      </c>
      <c r="D344" s="114">
        <v>4</v>
      </c>
      <c r="E344" s="123" t="s">
        <v>541</v>
      </c>
      <c r="F344" s="48" t="s">
        <v>541</v>
      </c>
      <c r="G344" s="128" t="s">
        <v>2893</v>
      </c>
      <c r="H344" s="130" t="s">
        <v>4055</v>
      </c>
      <c r="I344" s="130" t="s">
        <v>5784</v>
      </c>
      <c r="J344" s="130" t="s">
        <v>7502</v>
      </c>
      <c r="K344" s="130" t="s">
        <v>9199</v>
      </c>
      <c r="L344" s="130" t="s">
        <v>10916</v>
      </c>
      <c r="M344" s="130" t="s">
        <v>12598</v>
      </c>
      <c r="N344" s="130" t="s">
        <v>14296</v>
      </c>
      <c r="O344" s="130" t="s">
        <v>15980</v>
      </c>
      <c r="P344" s="130" t="s">
        <v>17709</v>
      </c>
      <c r="Q344" s="130" t="s">
        <v>19375</v>
      </c>
    </row>
    <row r="345" spans="2:17" ht="54.95" customHeight="1">
      <c r="B345" s="120" t="s">
        <v>22419</v>
      </c>
      <c r="C345" s="12">
        <v>1111111410</v>
      </c>
      <c r="D345" s="114">
        <v>5</v>
      </c>
      <c r="E345" s="124" t="s">
        <v>66</v>
      </c>
      <c r="F345" s="48" t="s">
        <v>66</v>
      </c>
      <c r="G345" s="128" t="s">
        <v>22779</v>
      </c>
      <c r="H345" s="130" t="s">
        <v>4056</v>
      </c>
      <c r="I345" s="130" t="s">
        <v>5785</v>
      </c>
      <c r="J345" s="130" t="s">
        <v>7503</v>
      </c>
      <c r="K345" s="130" t="s">
        <v>9200</v>
      </c>
      <c r="L345" s="130" t="s">
        <v>10917</v>
      </c>
      <c r="M345" s="130" t="s">
        <v>12599</v>
      </c>
      <c r="N345" s="130" t="s">
        <v>14297</v>
      </c>
      <c r="O345" s="130" t="s">
        <v>15981</v>
      </c>
      <c r="P345" s="130" t="s">
        <v>17710</v>
      </c>
      <c r="Q345" s="130" t="s">
        <v>19376</v>
      </c>
    </row>
    <row r="346" spans="2:17" ht="54.95" customHeight="1">
      <c r="B346" s="120" t="s">
        <v>22419</v>
      </c>
      <c r="C346" s="12">
        <v>1111111411</v>
      </c>
      <c r="D346" s="114">
        <v>5</v>
      </c>
      <c r="E346" s="124" t="s">
        <v>67</v>
      </c>
      <c r="F346" s="48" t="s">
        <v>1807</v>
      </c>
      <c r="G346" s="128" t="s">
        <v>2894</v>
      </c>
      <c r="H346" s="130" t="s">
        <v>4057</v>
      </c>
      <c r="I346" s="130" t="s">
        <v>5786</v>
      </c>
      <c r="J346" s="130" t="s">
        <v>7504</v>
      </c>
      <c r="K346" s="130" t="s">
        <v>9201</v>
      </c>
      <c r="L346" s="130" t="s">
        <v>10918</v>
      </c>
      <c r="M346" s="130" t="s">
        <v>12600</v>
      </c>
      <c r="N346" s="130" t="s">
        <v>14298</v>
      </c>
      <c r="O346" s="130" t="s">
        <v>15982</v>
      </c>
      <c r="P346" s="130" t="s">
        <v>17711</v>
      </c>
      <c r="Q346" s="130" t="s">
        <v>19377</v>
      </c>
    </row>
    <row r="347" spans="2:17" ht="54.95" customHeight="1">
      <c r="B347" s="120" t="s">
        <v>22419</v>
      </c>
      <c r="C347" s="12">
        <v>111111141110</v>
      </c>
      <c r="D347" s="114">
        <v>6</v>
      </c>
      <c r="E347" s="125" t="s">
        <v>542</v>
      </c>
      <c r="F347" s="48" t="s">
        <v>542</v>
      </c>
      <c r="G347" s="128" t="s">
        <v>2895</v>
      </c>
      <c r="H347" s="130" t="s">
        <v>4058</v>
      </c>
      <c r="I347" s="130" t="s">
        <v>5787</v>
      </c>
      <c r="J347" s="130" t="s">
        <v>7505</v>
      </c>
      <c r="K347" s="130" t="s">
        <v>9202</v>
      </c>
      <c r="L347" s="130" t="s">
        <v>10919</v>
      </c>
      <c r="M347" s="130" t="s">
        <v>12601</v>
      </c>
      <c r="N347" s="130" t="s">
        <v>14299</v>
      </c>
      <c r="O347" s="130" t="s">
        <v>15983</v>
      </c>
      <c r="P347" s="130" t="s">
        <v>17712</v>
      </c>
      <c r="Q347" s="130" t="s">
        <v>19378</v>
      </c>
    </row>
    <row r="348" spans="2:17" ht="54.95" customHeight="1">
      <c r="B348" s="120" t="s">
        <v>22419</v>
      </c>
      <c r="C348" s="12">
        <v>111111141111</v>
      </c>
      <c r="D348" s="114">
        <v>6</v>
      </c>
      <c r="E348" s="125" t="s">
        <v>543</v>
      </c>
      <c r="F348" s="48" t="s">
        <v>1808</v>
      </c>
      <c r="G348" s="128" t="s">
        <v>2896</v>
      </c>
      <c r="H348" s="130" t="s">
        <v>4059</v>
      </c>
      <c r="I348" s="130" t="s">
        <v>5788</v>
      </c>
      <c r="J348" s="130" t="s">
        <v>7506</v>
      </c>
      <c r="K348" s="130" t="s">
        <v>9203</v>
      </c>
      <c r="L348" s="130" t="s">
        <v>10920</v>
      </c>
      <c r="M348" s="130" t="s">
        <v>12602</v>
      </c>
      <c r="N348" s="130" t="s">
        <v>14300</v>
      </c>
      <c r="O348" s="130" t="s">
        <v>15984</v>
      </c>
      <c r="P348" s="130" t="s">
        <v>17711</v>
      </c>
      <c r="Q348" s="130" t="s">
        <v>19377</v>
      </c>
    </row>
    <row r="349" spans="2:17" ht="54.95" customHeight="1">
      <c r="B349" s="120" t="s">
        <v>22419</v>
      </c>
      <c r="C349" s="12">
        <v>1111111412</v>
      </c>
      <c r="D349" s="114">
        <v>5</v>
      </c>
      <c r="E349" s="124" t="s">
        <v>544</v>
      </c>
      <c r="F349" s="48" t="s">
        <v>544</v>
      </c>
      <c r="G349" s="128" t="s">
        <v>2897</v>
      </c>
      <c r="H349" s="130" t="s">
        <v>4060</v>
      </c>
      <c r="I349" s="130" t="s">
        <v>5789</v>
      </c>
      <c r="J349" s="130" t="s">
        <v>7507</v>
      </c>
      <c r="K349" s="130" t="s">
        <v>9204</v>
      </c>
      <c r="L349" s="130" t="s">
        <v>10921</v>
      </c>
      <c r="M349" s="130" t="s">
        <v>12603</v>
      </c>
      <c r="N349" s="130" t="s">
        <v>14301</v>
      </c>
      <c r="O349" s="130" t="s">
        <v>15985</v>
      </c>
      <c r="P349" s="130" t="s">
        <v>17713</v>
      </c>
      <c r="Q349" s="130" t="s">
        <v>19379</v>
      </c>
    </row>
    <row r="350" spans="2:17" ht="54.95" customHeight="1">
      <c r="B350" s="120" t="s">
        <v>22419</v>
      </c>
      <c r="C350" s="12">
        <v>1111111413</v>
      </c>
      <c r="D350" s="114">
        <v>5</v>
      </c>
      <c r="E350" s="124" t="s">
        <v>68</v>
      </c>
      <c r="F350" s="48" t="s">
        <v>68</v>
      </c>
      <c r="G350" s="128" t="s">
        <v>22780</v>
      </c>
      <c r="H350" s="130" t="s">
        <v>4061</v>
      </c>
      <c r="I350" s="130" t="s">
        <v>5790</v>
      </c>
      <c r="J350" s="130" t="s">
        <v>7508</v>
      </c>
      <c r="K350" s="130" t="s">
        <v>9205</v>
      </c>
      <c r="L350" s="130" t="s">
        <v>10922</v>
      </c>
      <c r="M350" s="130" t="s">
        <v>12604</v>
      </c>
      <c r="N350" s="130" t="s">
        <v>14302</v>
      </c>
      <c r="O350" s="130" t="s">
        <v>15986</v>
      </c>
      <c r="P350" s="130" t="s">
        <v>17714</v>
      </c>
      <c r="Q350" s="130" t="s">
        <v>19380</v>
      </c>
    </row>
    <row r="351" spans="2:17" ht="54.95" customHeight="1">
      <c r="B351" s="120" t="s">
        <v>22419</v>
      </c>
      <c r="C351" s="12">
        <v>1111111414</v>
      </c>
      <c r="D351" s="114">
        <v>5</v>
      </c>
      <c r="E351" s="124" t="s">
        <v>545</v>
      </c>
      <c r="F351" s="48" t="s">
        <v>1809</v>
      </c>
      <c r="G351" s="128" t="s">
        <v>22781</v>
      </c>
      <c r="H351" s="130" t="s">
        <v>4062</v>
      </c>
      <c r="I351" s="130" t="s">
        <v>5791</v>
      </c>
      <c r="J351" s="130" t="s">
        <v>7509</v>
      </c>
      <c r="K351" s="130" t="s">
        <v>9206</v>
      </c>
      <c r="L351" s="130" t="s">
        <v>10923</v>
      </c>
      <c r="M351" s="130" t="s">
        <v>12605</v>
      </c>
      <c r="N351" s="130" t="s">
        <v>14303</v>
      </c>
      <c r="O351" s="130" t="s">
        <v>15987</v>
      </c>
      <c r="P351" s="130" t="s">
        <v>17715</v>
      </c>
      <c r="Q351" s="130" t="s">
        <v>19381</v>
      </c>
    </row>
    <row r="352" spans="2:17" ht="54.95" customHeight="1">
      <c r="B352" s="120" t="s">
        <v>22419</v>
      </c>
      <c r="C352" s="12">
        <v>111111141410</v>
      </c>
      <c r="D352" s="114">
        <v>6</v>
      </c>
      <c r="E352" s="125" t="s">
        <v>546</v>
      </c>
      <c r="F352" s="48" t="s">
        <v>546</v>
      </c>
      <c r="G352" s="128" t="s">
        <v>22782</v>
      </c>
      <c r="H352" s="130" t="s">
        <v>4063</v>
      </c>
      <c r="I352" s="130" t="s">
        <v>5792</v>
      </c>
      <c r="J352" s="130" t="s">
        <v>7510</v>
      </c>
      <c r="K352" s="130" t="s">
        <v>9207</v>
      </c>
      <c r="L352" s="130" t="s">
        <v>10924</v>
      </c>
      <c r="M352" s="130" t="s">
        <v>12606</v>
      </c>
      <c r="N352" s="130" t="s">
        <v>14304</v>
      </c>
      <c r="O352" s="130" t="s">
        <v>15988</v>
      </c>
      <c r="P352" s="130" t="s">
        <v>17716</v>
      </c>
      <c r="Q352" s="130" t="s">
        <v>19382</v>
      </c>
    </row>
    <row r="353" spans="2:17" ht="54.95" customHeight="1">
      <c r="B353" s="120" t="s">
        <v>22419</v>
      </c>
      <c r="C353" s="12">
        <v>111111141411</v>
      </c>
      <c r="D353" s="114">
        <v>6</v>
      </c>
      <c r="E353" s="125" t="s">
        <v>547</v>
      </c>
      <c r="F353" s="48" t="s">
        <v>547</v>
      </c>
      <c r="G353" s="128" t="s">
        <v>22783</v>
      </c>
      <c r="H353" s="130" t="s">
        <v>4064</v>
      </c>
      <c r="I353" s="130" t="s">
        <v>5793</v>
      </c>
      <c r="J353" s="130" t="s">
        <v>7511</v>
      </c>
      <c r="K353" s="130" t="s">
        <v>9208</v>
      </c>
      <c r="L353" s="130" t="s">
        <v>10925</v>
      </c>
      <c r="M353" s="130" t="s">
        <v>12607</v>
      </c>
      <c r="N353" s="130" t="s">
        <v>14305</v>
      </c>
      <c r="O353" s="130" t="s">
        <v>15989</v>
      </c>
      <c r="P353" s="130" t="s">
        <v>17717</v>
      </c>
      <c r="Q353" s="130" t="s">
        <v>19383</v>
      </c>
    </row>
    <row r="354" spans="2:17" ht="54.95" customHeight="1">
      <c r="B354" s="120" t="s">
        <v>22419</v>
      </c>
      <c r="C354" s="12">
        <v>11111114141110</v>
      </c>
      <c r="D354" s="114">
        <v>7</v>
      </c>
      <c r="E354" s="126" t="s">
        <v>548</v>
      </c>
      <c r="F354" s="48" t="s">
        <v>548</v>
      </c>
      <c r="G354" s="128" t="s">
        <v>22784</v>
      </c>
      <c r="H354" s="130" t="s">
        <v>4065</v>
      </c>
      <c r="I354" s="130" t="s">
        <v>5794</v>
      </c>
      <c r="J354" s="130" t="s">
        <v>7512</v>
      </c>
      <c r="K354" s="130" t="s">
        <v>9209</v>
      </c>
      <c r="L354" s="130" t="s">
        <v>10926</v>
      </c>
      <c r="M354" s="130" t="s">
        <v>12608</v>
      </c>
      <c r="N354" s="130" t="s">
        <v>14306</v>
      </c>
      <c r="O354" s="130" t="s">
        <v>15990</v>
      </c>
      <c r="P354" s="130" t="s">
        <v>17718</v>
      </c>
      <c r="Q354" s="130" t="s">
        <v>19384</v>
      </c>
    </row>
    <row r="355" spans="2:17" ht="54.95" customHeight="1">
      <c r="B355" s="120" t="s">
        <v>22419</v>
      </c>
      <c r="C355" s="12">
        <v>11111114141111</v>
      </c>
      <c r="D355" s="114">
        <v>7</v>
      </c>
      <c r="E355" s="126" t="s">
        <v>549</v>
      </c>
      <c r="F355" s="48" t="s">
        <v>1810</v>
      </c>
      <c r="G355" s="128" t="s">
        <v>2898</v>
      </c>
      <c r="H355" s="130" t="s">
        <v>4066</v>
      </c>
      <c r="I355" s="130" t="s">
        <v>5795</v>
      </c>
      <c r="J355" s="130" t="s">
        <v>7513</v>
      </c>
      <c r="K355" s="130" t="s">
        <v>9210</v>
      </c>
      <c r="L355" s="130" t="s">
        <v>10927</v>
      </c>
      <c r="M355" s="130" t="s">
        <v>12609</v>
      </c>
      <c r="N355" s="130" t="s">
        <v>14307</v>
      </c>
      <c r="O355" s="130" t="s">
        <v>15991</v>
      </c>
      <c r="P355" s="130" t="s">
        <v>17719</v>
      </c>
      <c r="Q355" s="130" t="s">
        <v>19385</v>
      </c>
    </row>
    <row r="356" spans="2:17" ht="54.95" customHeight="1">
      <c r="B356" s="120" t="s">
        <v>22419</v>
      </c>
      <c r="C356" s="12">
        <v>11111114141112</v>
      </c>
      <c r="D356" s="114">
        <v>7</v>
      </c>
      <c r="E356" s="126" t="s">
        <v>550</v>
      </c>
      <c r="F356" s="48" t="s">
        <v>1811</v>
      </c>
      <c r="G356" s="128" t="s">
        <v>2899</v>
      </c>
      <c r="H356" s="130" t="s">
        <v>4067</v>
      </c>
      <c r="I356" s="130" t="s">
        <v>5796</v>
      </c>
      <c r="J356" s="130" t="s">
        <v>7514</v>
      </c>
      <c r="K356" s="130" t="s">
        <v>9211</v>
      </c>
      <c r="L356" s="130" t="s">
        <v>10928</v>
      </c>
      <c r="M356" s="130" t="s">
        <v>12610</v>
      </c>
      <c r="N356" s="130" t="s">
        <v>14308</v>
      </c>
      <c r="O356" s="130" t="s">
        <v>15992</v>
      </c>
      <c r="P356" s="130" t="s">
        <v>17720</v>
      </c>
      <c r="Q356" s="130" t="s">
        <v>19386</v>
      </c>
    </row>
    <row r="357" spans="2:17" ht="54.95" customHeight="1">
      <c r="B357" s="120" t="s">
        <v>22419</v>
      </c>
      <c r="C357" s="12">
        <v>11111114141113</v>
      </c>
      <c r="D357" s="114">
        <v>7</v>
      </c>
      <c r="E357" s="126" t="s">
        <v>551</v>
      </c>
      <c r="F357" s="48" t="s">
        <v>551</v>
      </c>
      <c r="G357" s="128" t="s">
        <v>2900</v>
      </c>
      <c r="H357" s="130" t="s">
        <v>4068</v>
      </c>
      <c r="I357" s="130" t="s">
        <v>5797</v>
      </c>
      <c r="J357" s="130" t="s">
        <v>7515</v>
      </c>
      <c r="K357" s="130" t="s">
        <v>9212</v>
      </c>
      <c r="L357" s="130" t="s">
        <v>10929</v>
      </c>
      <c r="M357" s="130" t="s">
        <v>12611</v>
      </c>
      <c r="N357" s="130" t="s">
        <v>14309</v>
      </c>
      <c r="O357" s="130" t="s">
        <v>15993</v>
      </c>
      <c r="P357" s="130" t="s">
        <v>17721</v>
      </c>
      <c r="Q357" s="130" t="s">
        <v>19387</v>
      </c>
    </row>
    <row r="358" spans="2:17" ht="54.95" customHeight="1">
      <c r="B358" s="120" t="s">
        <v>22419</v>
      </c>
      <c r="C358" s="12">
        <v>1111111415</v>
      </c>
      <c r="D358" s="114">
        <v>5</v>
      </c>
      <c r="E358" s="124" t="s">
        <v>552</v>
      </c>
      <c r="F358" s="48" t="s">
        <v>552</v>
      </c>
      <c r="G358" s="128" t="s">
        <v>2901</v>
      </c>
      <c r="H358" s="130" t="s">
        <v>4069</v>
      </c>
      <c r="I358" s="130" t="s">
        <v>5798</v>
      </c>
      <c r="J358" s="130" t="s">
        <v>7516</v>
      </c>
      <c r="K358" s="130" t="s">
        <v>9213</v>
      </c>
      <c r="L358" s="130" t="s">
        <v>10930</v>
      </c>
      <c r="M358" s="130" t="s">
        <v>12612</v>
      </c>
      <c r="N358" s="130" t="s">
        <v>14310</v>
      </c>
      <c r="O358" s="130" t="s">
        <v>15994</v>
      </c>
      <c r="P358" s="130" t="s">
        <v>17722</v>
      </c>
      <c r="Q358" s="130" t="s">
        <v>19388</v>
      </c>
    </row>
    <row r="359" spans="2:17" ht="54.95" customHeight="1">
      <c r="B359" s="120" t="s">
        <v>22419</v>
      </c>
      <c r="C359" s="12">
        <v>111111141510</v>
      </c>
      <c r="D359" s="114">
        <v>6</v>
      </c>
      <c r="E359" s="125" t="s">
        <v>553</v>
      </c>
      <c r="F359" s="48" t="s">
        <v>1812</v>
      </c>
      <c r="G359" s="128" t="s">
        <v>2902</v>
      </c>
      <c r="H359" s="130" t="s">
        <v>4070</v>
      </c>
      <c r="I359" s="130" t="s">
        <v>5799</v>
      </c>
      <c r="J359" s="130" t="s">
        <v>7517</v>
      </c>
      <c r="K359" s="130" t="s">
        <v>9214</v>
      </c>
      <c r="L359" s="130" t="s">
        <v>10931</v>
      </c>
      <c r="M359" s="130" t="s">
        <v>12613</v>
      </c>
      <c r="N359" s="130" t="s">
        <v>14311</v>
      </c>
      <c r="O359" s="130" t="s">
        <v>15995</v>
      </c>
      <c r="P359" s="130" t="s">
        <v>17723</v>
      </c>
      <c r="Q359" s="130" t="s">
        <v>19389</v>
      </c>
    </row>
    <row r="360" spans="2:17" ht="54.95" customHeight="1">
      <c r="B360" s="120" t="s">
        <v>22419</v>
      </c>
      <c r="C360" s="12">
        <v>111111141511</v>
      </c>
      <c r="D360" s="114">
        <v>6</v>
      </c>
      <c r="E360" s="125" t="s">
        <v>554</v>
      </c>
      <c r="F360" s="48" t="s">
        <v>554</v>
      </c>
      <c r="G360" s="128" t="s">
        <v>2903</v>
      </c>
      <c r="H360" s="130" t="s">
        <v>4071</v>
      </c>
      <c r="I360" s="130" t="s">
        <v>5800</v>
      </c>
      <c r="J360" s="130" t="s">
        <v>7518</v>
      </c>
      <c r="K360" s="130" t="s">
        <v>9215</v>
      </c>
      <c r="L360" s="130" t="s">
        <v>10932</v>
      </c>
      <c r="M360" s="130" t="s">
        <v>12614</v>
      </c>
      <c r="N360" s="130" t="s">
        <v>14312</v>
      </c>
      <c r="O360" s="130" t="s">
        <v>15996</v>
      </c>
      <c r="P360" s="130" t="s">
        <v>17724</v>
      </c>
      <c r="Q360" s="130" t="s">
        <v>19390</v>
      </c>
    </row>
    <row r="361" spans="2:17" ht="54.95" customHeight="1">
      <c r="B361" s="120" t="s">
        <v>22419</v>
      </c>
      <c r="C361" s="12">
        <v>111111141512</v>
      </c>
      <c r="D361" s="114">
        <v>6</v>
      </c>
      <c r="E361" s="125" t="s">
        <v>555</v>
      </c>
      <c r="F361" s="48" t="s">
        <v>555</v>
      </c>
      <c r="G361" s="128" t="s">
        <v>2904</v>
      </c>
      <c r="H361" s="130" t="s">
        <v>4072</v>
      </c>
      <c r="I361" s="130" t="s">
        <v>5801</v>
      </c>
      <c r="J361" s="130" t="s">
        <v>7519</v>
      </c>
      <c r="K361" s="130" t="s">
        <v>9216</v>
      </c>
      <c r="L361" s="130" t="s">
        <v>10933</v>
      </c>
      <c r="M361" s="130" t="s">
        <v>12615</v>
      </c>
      <c r="N361" s="130" t="s">
        <v>14313</v>
      </c>
      <c r="O361" s="130" t="s">
        <v>15997</v>
      </c>
      <c r="P361" s="130" t="s">
        <v>17725</v>
      </c>
      <c r="Q361" s="130" t="s">
        <v>19305</v>
      </c>
    </row>
    <row r="362" spans="2:17" ht="54.95" customHeight="1">
      <c r="B362" s="120" t="s">
        <v>22419</v>
      </c>
      <c r="C362" s="12">
        <v>111111141513</v>
      </c>
      <c r="D362" s="114">
        <v>6</v>
      </c>
      <c r="E362" s="125" t="s">
        <v>69</v>
      </c>
      <c r="F362" s="48" t="s">
        <v>69</v>
      </c>
      <c r="G362" s="128" t="s">
        <v>2905</v>
      </c>
      <c r="H362" s="130" t="s">
        <v>4073</v>
      </c>
      <c r="I362" s="130" t="s">
        <v>5802</v>
      </c>
      <c r="J362" s="130" t="s">
        <v>7520</v>
      </c>
      <c r="K362" s="130" t="s">
        <v>9217</v>
      </c>
      <c r="L362" s="130" t="s">
        <v>10934</v>
      </c>
      <c r="M362" s="130" t="s">
        <v>12616</v>
      </c>
      <c r="N362" s="130" t="s">
        <v>14314</v>
      </c>
      <c r="O362" s="130" t="s">
        <v>15998</v>
      </c>
      <c r="P362" s="130" t="s">
        <v>17726</v>
      </c>
      <c r="Q362" s="130" t="s">
        <v>19391</v>
      </c>
    </row>
    <row r="363" spans="2:17" ht="54.95" customHeight="1">
      <c r="B363" s="120"/>
      <c r="C363" s="12">
        <v>1111111416</v>
      </c>
      <c r="D363" s="114">
        <v>5</v>
      </c>
      <c r="E363" s="124" t="s">
        <v>556</v>
      </c>
      <c r="F363" s="48" t="s">
        <v>556</v>
      </c>
      <c r="G363" s="128" t="s">
        <v>2906</v>
      </c>
      <c r="H363" s="130" t="s">
        <v>4074</v>
      </c>
      <c r="I363" s="130" t="s">
        <v>5803</v>
      </c>
      <c r="J363" s="130" t="s">
        <v>7521</v>
      </c>
      <c r="K363" s="130" t="s">
        <v>9218</v>
      </c>
      <c r="L363" s="130" t="s">
        <v>9218</v>
      </c>
      <c r="M363" s="130" t="s">
        <v>12617</v>
      </c>
      <c r="N363" s="130" t="s">
        <v>14315</v>
      </c>
      <c r="O363" s="130" t="s">
        <v>15999</v>
      </c>
      <c r="P363" s="130" t="s">
        <v>17727</v>
      </c>
      <c r="Q363" s="130" t="s">
        <v>19392</v>
      </c>
    </row>
    <row r="364" spans="2:17" ht="54.95" customHeight="1">
      <c r="B364" s="120"/>
      <c r="C364" s="12">
        <v>1111111417</v>
      </c>
      <c r="D364" s="114">
        <v>5</v>
      </c>
      <c r="E364" s="124" t="s">
        <v>58</v>
      </c>
      <c r="F364" s="48" t="s">
        <v>58</v>
      </c>
      <c r="G364" s="128" t="s">
        <v>22785</v>
      </c>
      <c r="H364" s="130" t="s">
        <v>4075</v>
      </c>
      <c r="I364" s="130" t="s">
        <v>5804</v>
      </c>
      <c r="J364" s="130" t="s">
        <v>7522</v>
      </c>
      <c r="K364" s="130" t="s">
        <v>9219</v>
      </c>
      <c r="L364" s="130" t="s">
        <v>10935</v>
      </c>
      <c r="M364" s="130" t="s">
        <v>12618</v>
      </c>
      <c r="N364" s="130" t="s">
        <v>14316</v>
      </c>
      <c r="O364" s="130" t="s">
        <v>16000</v>
      </c>
      <c r="P364" s="130" t="s">
        <v>17728</v>
      </c>
      <c r="Q364" s="130" t="s">
        <v>19393</v>
      </c>
    </row>
    <row r="365" spans="2:17" ht="54.95" customHeight="1">
      <c r="B365" s="120"/>
      <c r="C365" s="12">
        <v>1111111418</v>
      </c>
      <c r="D365" s="114">
        <v>5</v>
      </c>
      <c r="E365" s="124" t="s">
        <v>557</v>
      </c>
      <c r="F365" s="48" t="s">
        <v>557</v>
      </c>
      <c r="G365" s="128" t="s">
        <v>2907</v>
      </c>
      <c r="H365" s="130" t="s">
        <v>4076</v>
      </c>
      <c r="I365" s="130" t="s">
        <v>5805</v>
      </c>
      <c r="J365" s="130" t="s">
        <v>7523</v>
      </c>
      <c r="K365" s="130" t="s">
        <v>9220</v>
      </c>
      <c r="L365" s="130" t="s">
        <v>10936</v>
      </c>
      <c r="M365" s="130" t="s">
        <v>12619</v>
      </c>
      <c r="N365" s="130" t="s">
        <v>14317</v>
      </c>
      <c r="O365" s="130" t="s">
        <v>16001</v>
      </c>
      <c r="P365" s="130" t="s">
        <v>17729</v>
      </c>
      <c r="Q365" s="130" t="s">
        <v>19394</v>
      </c>
    </row>
    <row r="366" spans="2:17" ht="54.95" customHeight="1">
      <c r="B366" s="120"/>
      <c r="C366" s="12">
        <v>1111111419</v>
      </c>
      <c r="D366" s="114">
        <v>5</v>
      </c>
      <c r="E366" s="124" t="s">
        <v>558</v>
      </c>
      <c r="F366" s="48" t="s">
        <v>558</v>
      </c>
      <c r="G366" s="128" t="s">
        <v>22786</v>
      </c>
      <c r="H366" s="130" t="s">
        <v>4077</v>
      </c>
      <c r="I366" s="130" t="s">
        <v>558</v>
      </c>
      <c r="J366" s="130" t="s">
        <v>7524</v>
      </c>
      <c r="K366" s="130" t="s">
        <v>9221</v>
      </c>
      <c r="L366" s="130" t="s">
        <v>10937</v>
      </c>
      <c r="M366" s="130" t="s">
        <v>12620</v>
      </c>
      <c r="N366" s="130" t="s">
        <v>14318</v>
      </c>
      <c r="O366" s="130" t="s">
        <v>16002</v>
      </c>
      <c r="P366" s="130" t="s">
        <v>17730</v>
      </c>
      <c r="Q366" s="130" t="s">
        <v>19395</v>
      </c>
    </row>
    <row r="367" spans="2:17" ht="54.95" customHeight="1">
      <c r="B367" s="120"/>
      <c r="C367" s="12">
        <v>1111111420</v>
      </c>
      <c r="D367" s="114">
        <v>5</v>
      </c>
      <c r="E367" s="124" t="s">
        <v>559</v>
      </c>
      <c r="F367" s="48" t="s">
        <v>559</v>
      </c>
      <c r="G367" s="128" t="s">
        <v>22787</v>
      </c>
      <c r="H367" s="130" t="s">
        <v>4078</v>
      </c>
      <c r="I367" s="130" t="s">
        <v>5806</v>
      </c>
      <c r="J367" s="130" t="s">
        <v>7525</v>
      </c>
      <c r="K367" s="130" t="s">
        <v>9222</v>
      </c>
      <c r="L367" s="130" t="s">
        <v>10938</v>
      </c>
      <c r="M367" s="130" t="s">
        <v>12621</v>
      </c>
      <c r="N367" s="130" t="s">
        <v>14319</v>
      </c>
      <c r="O367" s="130" t="s">
        <v>16003</v>
      </c>
      <c r="P367" s="130" t="s">
        <v>17731</v>
      </c>
      <c r="Q367" s="130" t="s">
        <v>19396</v>
      </c>
    </row>
    <row r="368" spans="2:17" ht="54.95" customHeight="1">
      <c r="B368" s="120"/>
      <c r="C368" s="12">
        <v>11111115</v>
      </c>
      <c r="D368" s="114">
        <v>4</v>
      </c>
      <c r="E368" s="123" t="s">
        <v>57</v>
      </c>
      <c r="F368" s="48" t="s">
        <v>57</v>
      </c>
      <c r="G368" s="128" t="s">
        <v>2908</v>
      </c>
      <c r="H368" s="130" t="s">
        <v>4079</v>
      </c>
      <c r="I368" s="130" t="s">
        <v>5807</v>
      </c>
      <c r="J368" s="130" t="s">
        <v>7526</v>
      </c>
      <c r="K368" s="130" t="s">
        <v>9223</v>
      </c>
      <c r="L368" s="130" t="s">
        <v>10939</v>
      </c>
      <c r="M368" s="130" t="s">
        <v>12622</v>
      </c>
      <c r="N368" s="130" t="s">
        <v>14320</v>
      </c>
      <c r="O368" s="130" t="s">
        <v>16004</v>
      </c>
      <c r="P368" s="130" t="s">
        <v>17732</v>
      </c>
      <c r="Q368" s="130" t="s">
        <v>19397</v>
      </c>
    </row>
    <row r="369" spans="2:17" ht="54.95" customHeight="1">
      <c r="B369" s="120" t="s">
        <v>22419</v>
      </c>
      <c r="C369" s="12">
        <v>1111111510</v>
      </c>
      <c r="D369" s="114">
        <v>5</v>
      </c>
      <c r="E369" s="124" t="s">
        <v>560</v>
      </c>
      <c r="F369" s="48" t="s">
        <v>560</v>
      </c>
      <c r="G369" s="128" t="s">
        <v>2909</v>
      </c>
      <c r="H369" s="130" t="s">
        <v>4080</v>
      </c>
      <c r="I369" s="130" t="s">
        <v>5808</v>
      </c>
      <c r="J369" s="130" t="s">
        <v>7527</v>
      </c>
      <c r="K369" s="130" t="s">
        <v>9224</v>
      </c>
      <c r="L369" s="130" t="s">
        <v>10940</v>
      </c>
      <c r="M369" s="130" t="s">
        <v>12623</v>
      </c>
      <c r="N369" s="130" t="s">
        <v>14321</v>
      </c>
      <c r="O369" s="130" t="s">
        <v>16005</v>
      </c>
      <c r="P369" s="130" t="s">
        <v>17733</v>
      </c>
      <c r="Q369" s="130" t="s">
        <v>19398</v>
      </c>
    </row>
    <row r="370" spans="2:17" ht="54.95" customHeight="1">
      <c r="B370" s="120" t="s">
        <v>22419</v>
      </c>
      <c r="C370" s="12">
        <v>1111111511</v>
      </c>
      <c r="D370" s="114">
        <v>5</v>
      </c>
      <c r="E370" s="124" t="s">
        <v>561</v>
      </c>
      <c r="F370" s="48" t="s">
        <v>561</v>
      </c>
      <c r="G370" s="128" t="s">
        <v>2910</v>
      </c>
      <c r="H370" s="130" t="s">
        <v>4081</v>
      </c>
      <c r="I370" s="130" t="s">
        <v>5809</v>
      </c>
      <c r="J370" s="130" t="s">
        <v>7526</v>
      </c>
      <c r="K370" s="130" t="s">
        <v>9225</v>
      </c>
      <c r="L370" s="130" t="s">
        <v>10941</v>
      </c>
      <c r="M370" s="130" t="s">
        <v>12624</v>
      </c>
      <c r="N370" s="130" t="s">
        <v>14322</v>
      </c>
      <c r="O370" s="130" t="s">
        <v>16006</v>
      </c>
      <c r="P370" s="130" t="s">
        <v>14322</v>
      </c>
      <c r="Q370" s="130" t="s">
        <v>19399</v>
      </c>
    </row>
    <row r="371" spans="2:17" ht="54.95" customHeight="1">
      <c r="B371" s="120" t="s">
        <v>22419</v>
      </c>
      <c r="C371" s="12">
        <v>1111111512</v>
      </c>
      <c r="D371" s="212">
        <v>5</v>
      </c>
      <c r="E371" s="124" t="s">
        <v>562</v>
      </c>
      <c r="F371" s="48" t="s">
        <v>562</v>
      </c>
      <c r="G371" s="128" t="s">
        <v>22788</v>
      </c>
      <c r="H371" s="130" t="s">
        <v>4082</v>
      </c>
      <c r="I371" s="130" t="s">
        <v>5810</v>
      </c>
      <c r="J371" s="130" t="s">
        <v>7528</v>
      </c>
      <c r="K371" s="130" t="s">
        <v>9223</v>
      </c>
      <c r="L371" s="130" t="s">
        <v>10942</v>
      </c>
      <c r="M371" s="130" t="s">
        <v>12625</v>
      </c>
      <c r="N371" s="130" t="s">
        <v>14323</v>
      </c>
      <c r="O371" s="130" t="s">
        <v>16007</v>
      </c>
      <c r="P371" s="130" t="s">
        <v>17734</v>
      </c>
      <c r="Q371" s="130" t="s">
        <v>19400</v>
      </c>
    </row>
    <row r="372" spans="2:17" ht="54.95" customHeight="1">
      <c r="B372" s="120"/>
      <c r="C372" s="12">
        <v>1112</v>
      </c>
      <c r="D372" s="114">
        <v>2</v>
      </c>
      <c r="E372" s="211" t="s">
        <v>584</v>
      </c>
      <c r="F372" s="48" t="s">
        <v>1823</v>
      </c>
      <c r="G372" s="128" t="s">
        <v>2911</v>
      </c>
      <c r="H372" s="130" t="s">
        <v>4083</v>
      </c>
      <c r="I372" s="130" t="s">
        <v>5811</v>
      </c>
      <c r="J372" s="130" t="s">
        <v>7529</v>
      </c>
      <c r="K372" s="130" t="s">
        <v>9226</v>
      </c>
      <c r="L372" s="130" t="s">
        <v>10943</v>
      </c>
      <c r="M372" s="130" t="s">
        <v>12626</v>
      </c>
      <c r="N372" s="130" t="s">
        <v>14324</v>
      </c>
      <c r="O372" s="130" t="s">
        <v>16008</v>
      </c>
      <c r="P372" s="130" t="s">
        <v>17735</v>
      </c>
      <c r="Q372" s="130" t="s">
        <v>19401</v>
      </c>
    </row>
    <row r="373" spans="2:17" ht="54.95" customHeight="1">
      <c r="B373" s="120"/>
      <c r="C373" s="12">
        <v>111210</v>
      </c>
      <c r="D373" s="114">
        <v>3</v>
      </c>
      <c r="E373" s="122" t="s">
        <v>585</v>
      </c>
      <c r="F373" s="48" t="s">
        <v>2459</v>
      </c>
      <c r="G373" s="128" t="s">
        <v>22789</v>
      </c>
      <c r="H373" s="130" t="s">
        <v>4084</v>
      </c>
      <c r="I373" s="130" t="s">
        <v>5812</v>
      </c>
      <c r="J373" s="130" t="s">
        <v>7530</v>
      </c>
      <c r="K373" s="130" t="s">
        <v>9227</v>
      </c>
      <c r="L373" s="130" t="s">
        <v>10944</v>
      </c>
      <c r="M373" s="130" t="s">
        <v>12627</v>
      </c>
      <c r="N373" s="130" t="s">
        <v>14325</v>
      </c>
      <c r="O373" s="130" t="s">
        <v>16009</v>
      </c>
      <c r="P373" s="130" t="s">
        <v>17736</v>
      </c>
      <c r="Q373" s="130" t="s">
        <v>19402</v>
      </c>
    </row>
    <row r="374" spans="2:17" ht="54.95" customHeight="1">
      <c r="B374" s="120" t="s">
        <v>22419</v>
      </c>
      <c r="C374" s="12">
        <v>11121010</v>
      </c>
      <c r="D374" s="114">
        <v>4</v>
      </c>
      <c r="E374" s="123" t="s">
        <v>75</v>
      </c>
      <c r="F374" s="48" t="s">
        <v>1824</v>
      </c>
      <c r="G374" s="128" t="s">
        <v>22790</v>
      </c>
      <c r="H374" s="130" t="s">
        <v>4085</v>
      </c>
      <c r="I374" s="130" t="s">
        <v>5813</v>
      </c>
      <c r="J374" s="130" t="s">
        <v>7531</v>
      </c>
      <c r="K374" s="130" t="s">
        <v>9228</v>
      </c>
      <c r="L374" s="130" t="s">
        <v>10945</v>
      </c>
      <c r="M374" s="130" t="s">
        <v>12628</v>
      </c>
      <c r="N374" s="130" t="s">
        <v>14326</v>
      </c>
      <c r="O374" s="130" t="s">
        <v>16010</v>
      </c>
      <c r="P374" s="130" t="s">
        <v>17737</v>
      </c>
      <c r="Q374" s="130" t="s">
        <v>19403</v>
      </c>
    </row>
    <row r="375" spans="2:17" ht="54.95" customHeight="1">
      <c r="B375" s="120" t="s">
        <v>22419</v>
      </c>
      <c r="C375" s="12">
        <v>1112101010</v>
      </c>
      <c r="D375" s="114">
        <v>5</v>
      </c>
      <c r="E375" s="124" t="s">
        <v>586</v>
      </c>
      <c r="F375" s="48" t="s">
        <v>1825</v>
      </c>
      <c r="G375" s="128" t="s">
        <v>22791</v>
      </c>
      <c r="H375" s="130" t="s">
        <v>4086</v>
      </c>
      <c r="I375" s="130" t="s">
        <v>5814</v>
      </c>
      <c r="J375" s="130" t="s">
        <v>7532</v>
      </c>
      <c r="K375" s="130" t="s">
        <v>9229</v>
      </c>
      <c r="L375" s="130" t="s">
        <v>10946</v>
      </c>
      <c r="M375" s="130" t="s">
        <v>12629</v>
      </c>
      <c r="N375" s="130" t="s">
        <v>14327</v>
      </c>
      <c r="O375" s="130" t="s">
        <v>16011</v>
      </c>
      <c r="P375" s="130" t="s">
        <v>17738</v>
      </c>
      <c r="Q375" s="130" t="s">
        <v>19404</v>
      </c>
    </row>
    <row r="376" spans="2:17" ht="54.95" customHeight="1">
      <c r="B376" s="120" t="s">
        <v>22419</v>
      </c>
      <c r="C376" s="12">
        <v>1112101011</v>
      </c>
      <c r="D376" s="114">
        <v>5</v>
      </c>
      <c r="E376" s="124" t="s">
        <v>587</v>
      </c>
      <c r="F376" s="48" t="s">
        <v>587</v>
      </c>
      <c r="G376" s="128" t="s">
        <v>2912</v>
      </c>
      <c r="H376" s="130" t="s">
        <v>4087</v>
      </c>
      <c r="I376" s="130" t="s">
        <v>5815</v>
      </c>
      <c r="J376" s="130" t="s">
        <v>7533</v>
      </c>
      <c r="K376" s="130" t="s">
        <v>9230</v>
      </c>
      <c r="L376" s="130" t="s">
        <v>10947</v>
      </c>
      <c r="M376" s="130" t="s">
        <v>12630</v>
      </c>
      <c r="N376" s="130" t="s">
        <v>14328</v>
      </c>
      <c r="O376" s="130" t="s">
        <v>16012</v>
      </c>
      <c r="P376" s="130" t="s">
        <v>17739</v>
      </c>
      <c r="Q376" s="130" t="s">
        <v>19405</v>
      </c>
    </row>
    <row r="377" spans="2:17" ht="54.95" customHeight="1">
      <c r="B377" s="120"/>
      <c r="C377" s="12">
        <v>1112101012</v>
      </c>
      <c r="D377" s="114">
        <v>5</v>
      </c>
      <c r="E377" s="124" t="s">
        <v>588</v>
      </c>
      <c r="F377" s="48" t="s">
        <v>588</v>
      </c>
      <c r="G377" s="128" t="s">
        <v>22792</v>
      </c>
      <c r="H377" s="130" t="s">
        <v>4088</v>
      </c>
      <c r="I377" s="130" t="s">
        <v>5816</v>
      </c>
      <c r="J377" s="130" t="s">
        <v>7534</v>
      </c>
      <c r="K377" s="130" t="s">
        <v>9231</v>
      </c>
      <c r="L377" s="130" t="s">
        <v>10948</v>
      </c>
      <c r="M377" s="130" t="s">
        <v>12631</v>
      </c>
      <c r="N377" s="130" t="s">
        <v>14329</v>
      </c>
      <c r="O377" s="130" t="s">
        <v>16013</v>
      </c>
      <c r="P377" s="130" t="s">
        <v>17740</v>
      </c>
      <c r="Q377" s="130" t="s">
        <v>19406</v>
      </c>
    </row>
    <row r="378" spans="2:17" ht="54.95" customHeight="1">
      <c r="B378" s="120" t="s">
        <v>22419</v>
      </c>
      <c r="C378" s="12">
        <v>11121011</v>
      </c>
      <c r="D378" s="114">
        <v>4</v>
      </c>
      <c r="E378" s="123" t="s">
        <v>76</v>
      </c>
      <c r="F378" s="48" t="s">
        <v>76</v>
      </c>
      <c r="G378" s="128" t="s">
        <v>2913</v>
      </c>
      <c r="H378" s="130" t="s">
        <v>4089</v>
      </c>
      <c r="I378" s="130" t="s">
        <v>5817</v>
      </c>
      <c r="J378" s="130" t="s">
        <v>7535</v>
      </c>
      <c r="K378" s="130" t="s">
        <v>9232</v>
      </c>
      <c r="L378" s="130" t="s">
        <v>10949</v>
      </c>
      <c r="M378" s="130" t="s">
        <v>12632</v>
      </c>
      <c r="N378" s="130" t="s">
        <v>14330</v>
      </c>
      <c r="O378" s="130" t="s">
        <v>16014</v>
      </c>
      <c r="P378" s="130" t="s">
        <v>17741</v>
      </c>
      <c r="Q378" s="130" t="s">
        <v>19407</v>
      </c>
    </row>
    <row r="379" spans="2:17" ht="54.95" customHeight="1">
      <c r="B379" s="120"/>
      <c r="C379" s="12">
        <v>1112101110</v>
      </c>
      <c r="D379" s="114">
        <v>5</v>
      </c>
      <c r="E379" s="124" t="s">
        <v>589</v>
      </c>
      <c r="F379" s="48" t="s">
        <v>589</v>
      </c>
      <c r="G379" s="128" t="s">
        <v>22793</v>
      </c>
      <c r="H379" s="130" t="s">
        <v>4089</v>
      </c>
      <c r="I379" s="130" t="s">
        <v>5817</v>
      </c>
      <c r="J379" s="130" t="s">
        <v>7536</v>
      </c>
      <c r="K379" s="130" t="s">
        <v>9233</v>
      </c>
      <c r="L379" s="130" t="s">
        <v>10950</v>
      </c>
      <c r="M379" s="130" t="s">
        <v>12633</v>
      </c>
      <c r="N379" s="130" t="s">
        <v>14331</v>
      </c>
      <c r="O379" s="130" t="s">
        <v>16014</v>
      </c>
      <c r="P379" s="130" t="s">
        <v>17741</v>
      </c>
      <c r="Q379" s="130" t="s">
        <v>19408</v>
      </c>
    </row>
    <row r="380" spans="2:17" ht="54.95" customHeight="1">
      <c r="B380" s="120"/>
      <c r="C380" s="12">
        <v>1112101111</v>
      </c>
      <c r="D380" s="114">
        <v>5</v>
      </c>
      <c r="E380" s="124" t="s">
        <v>2655</v>
      </c>
      <c r="F380" s="48" t="s">
        <v>1826</v>
      </c>
      <c r="G380" s="128" t="s">
        <v>22794</v>
      </c>
      <c r="H380" s="130" t="s">
        <v>4090</v>
      </c>
      <c r="I380" s="130" t="s">
        <v>5818</v>
      </c>
      <c r="J380" s="130" t="s">
        <v>7537</v>
      </c>
      <c r="K380" s="130" t="s">
        <v>9234</v>
      </c>
      <c r="L380" s="130" t="s">
        <v>10951</v>
      </c>
      <c r="M380" s="130" t="s">
        <v>12634</v>
      </c>
      <c r="N380" s="130" t="s">
        <v>14332</v>
      </c>
      <c r="O380" s="130" t="s">
        <v>16015</v>
      </c>
      <c r="P380" s="130" t="s">
        <v>17742</v>
      </c>
      <c r="Q380" s="130" t="s">
        <v>19409</v>
      </c>
    </row>
    <row r="381" spans="2:17" ht="54.95" customHeight="1">
      <c r="B381" s="120" t="s">
        <v>22419</v>
      </c>
      <c r="C381" s="12">
        <v>1112101112</v>
      </c>
      <c r="D381" s="114">
        <v>5</v>
      </c>
      <c r="E381" s="124" t="s">
        <v>590</v>
      </c>
      <c r="F381" s="48" t="s">
        <v>590</v>
      </c>
      <c r="G381" s="128" t="s">
        <v>2914</v>
      </c>
      <c r="H381" s="130" t="s">
        <v>4091</v>
      </c>
      <c r="I381" s="130" t="s">
        <v>5819</v>
      </c>
      <c r="J381" s="130" t="s">
        <v>7538</v>
      </c>
      <c r="K381" s="130" t="s">
        <v>9235</v>
      </c>
      <c r="L381" s="130" t="s">
        <v>10952</v>
      </c>
      <c r="M381" s="130" t="s">
        <v>12635</v>
      </c>
      <c r="N381" s="130" t="s">
        <v>14333</v>
      </c>
      <c r="O381" s="130" t="s">
        <v>16016</v>
      </c>
      <c r="P381" s="130" t="s">
        <v>17743</v>
      </c>
      <c r="Q381" s="130" t="s">
        <v>19410</v>
      </c>
    </row>
    <row r="382" spans="2:17" ht="54.95" customHeight="1">
      <c r="B382" s="120" t="s">
        <v>22419</v>
      </c>
      <c r="C382" s="12">
        <v>11121012</v>
      </c>
      <c r="D382" s="114">
        <v>4</v>
      </c>
      <c r="E382" s="123" t="s">
        <v>77</v>
      </c>
      <c r="F382" s="48" t="s">
        <v>1827</v>
      </c>
      <c r="G382" s="128" t="s">
        <v>2915</v>
      </c>
      <c r="H382" s="130" t="s">
        <v>4092</v>
      </c>
      <c r="I382" s="130" t="s">
        <v>5820</v>
      </c>
      <c r="J382" s="130" t="s">
        <v>7539</v>
      </c>
      <c r="K382" s="130" t="s">
        <v>9236</v>
      </c>
      <c r="L382" s="130" t="s">
        <v>10953</v>
      </c>
      <c r="M382" s="130" t="s">
        <v>12636</v>
      </c>
      <c r="N382" s="130" t="s">
        <v>14334</v>
      </c>
      <c r="O382" s="130" t="s">
        <v>16017</v>
      </c>
      <c r="P382" s="130" t="s">
        <v>17744</v>
      </c>
      <c r="Q382" s="130" t="s">
        <v>19411</v>
      </c>
    </row>
    <row r="383" spans="2:17" ht="54.95" customHeight="1">
      <c r="B383" s="120" t="s">
        <v>22419</v>
      </c>
      <c r="C383" s="12">
        <v>1112101210</v>
      </c>
      <c r="D383" s="114">
        <v>5</v>
      </c>
      <c r="E383" s="124" t="s">
        <v>591</v>
      </c>
      <c r="F383" s="48" t="s">
        <v>1828</v>
      </c>
      <c r="G383" s="128" t="s">
        <v>22795</v>
      </c>
      <c r="H383" s="130" t="s">
        <v>4093</v>
      </c>
      <c r="I383" s="130" t="s">
        <v>5821</v>
      </c>
      <c r="J383" s="130" t="s">
        <v>7540</v>
      </c>
      <c r="K383" s="130" t="s">
        <v>9237</v>
      </c>
      <c r="L383" s="130" t="s">
        <v>10954</v>
      </c>
      <c r="M383" s="130" t="s">
        <v>12637</v>
      </c>
      <c r="N383" s="130" t="s">
        <v>14335</v>
      </c>
      <c r="O383" s="130" t="s">
        <v>16018</v>
      </c>
      <c r="P383" s="130" t="s">
        <v>17745</v>
      </c>
      <c r="Q383" s="130" t="s">
        <v>19412</v>
      </c>
    </row>
    <row r="384" spans="2:17" ht="54.95" customHeight="1">
      <c r="B384" s="120" t="s">
        <v>22419</v>
      </c>
      <c r="C384" s="12">
        <v>1112101211</v>
      </c>
      <c r="D384" s="114">
        <v>5</v>
      </c>
      <c r="E384" s="124" t="s">
        <v>592</v>
      </c>
      <c r="F384" s="48" t="s">
        <v>1829</v>
      </c>
      <c r="G384" s="128" t="s">
        <v>22796</v>
      </c>
      <c r="H384" s="130" t="s">
        <v>4094</v>
      </c>
      <c r="I384" s="130" t="s">
        <v>5822</v>
      </c>
      <c r="J384" s="130" t="s">
        <v>7541</v>
      </c>
      <c r="K384" s="130" t="s">
        <v>9238</v>
      </c>
      <c r="L384" s="130" t="s">
        <v>10955</v>
      </c>
      <c r="M384" s="130" t="s">
        <v>12638</v>
      </c>
      <c r="N384" s="130" t="s">
        <v>14336</v>
      </c>
      <c r="O384" s="130" t="s">
        <v>16019</v>
      </c>
      <c r="P384" s="130" t="s">
        <v>17746</v>
      </c>
      <c r="Q384" s="130" t="s">
        <v>19413</v>
      </c>
    </row>
    <row r="385" spans="2:17" ht="54.95" customHeight="1">
      <c r="B385" s="120" t="s">
        <v>22419</v>
      </c>
      <c r="C385" s="12">
        <v>11121013</v>
      </c>
      <c r="D385" s="114">
        <v>4</v>
      </c>
      <c r="E385" s="123" t="s">
        <v>78</v>
      </c>
      <c r="F385" s="48" t="s">
        <v>1830</v>
      </c>
      <c r="G385" s="128" t="s">
        <v>22797</v>
      </c>
      <c r="H385" s="130" t="s">
        <v>4095</v>
      </c>
      <c r="I385" s="130" t="s">
        <v>5823</v>
      </c>
      <c r="J385" s="130" t="s">
        <v>7542</v>
      </c>
      <c r="K385" s="130" t="s">
        <v>9239</v>
      </c>
      <c r="L385" s="130" t="s">
        <v>10956</v>
      </c>
      <c r="M385" s="130" t="s">
        <v>12639</v>
      </c>
      <c r="N385" s="130" t="s">
        <v>14337</v>
      </c>
      <c r="O385" s="130" t="s">
        <v>16020</v>
      </c>
      <c r="P385" s="130" t="s">
        <v>17747</v>
      </c>
      <c r="Q385" s="130" t="s">
        <v>19414</v>
      </c>
    </row>
    <row r="386" spans="2:17" ht="54.95" customHeight="1">
      <c r="B386" s="120" t="s">
        <v>22419</v>
      </c>
      <c r="C386" s="12">
        <v>1112101310</v>
      </c>
      <c r="D386" s="114">
        <v>5</v>
      </c>
      <c r="E386" s="124" t="s">
        <v>593</v>
      </c>
      <c r="F386" s="48" t="s">
        <v>593</v>
      </c>
      <c r="G386" s="128" t="s">
        <v>22798</v>
      </c>
      <c r="H386" s="130" t="s">
        <v>4096</v>
      </c>
      <c r="I386" s="130" t="s">
        <v>5824</v>
      </c>
      <c r="J386" s="130" t="s">
        <v>7543</v>
      </c>
      <c r="K386" s="130" t="s">
        <v>9240</v>
      </c>
      <c r="L386" s="130" t="s">
        <v>10957</v>
      </c>
      <c r="M386" s="130" t="s">
        <v>12640</v>
      </c>
      <c r="N386" s="130" t="s">
        <v>14338</v>
      </c>
      <c r="O386" s="130" t="s">
        <v>16021</v>
      </c>
      <c r="P386" s="130" t="s">
        <v>17748</v>
      </c>
      <c r="Q386" s="130" t="s">
        <v>19415</v>
      </c>
    </row>
    <row r="387" spans="2:17" ht="54.95" customHeight="1">
      <c r="B387" s="120" t="s">
        <v>22419</v>
      </c>
      <c r="C387" s="12">
        <v>1112101311</v>
      </c>
      <c r="D387" s="114">
        <v>5</v>
      </c>
      <c r="E387" s="124" t="s">
        <v>594</v>
      </c>
      <c r="F387" s="48" t="s">
        <v>594</v>
      </c>
      <c r="G387" s="128" t="s">
        <v>22799</v>
      </c>
      <c r="H387" s="130" t="s">
        <v>4097</v>
      </c>
      <c r="I387" s="130" t="s">
        <v>5825</v>
      </c>
      <c r="J387" s="130" t="s">
        <v>7544</v>
      </c>
      <c r="K387" s="130" t="s">
        <v>9241</v>
      </c>
      <c r="L387" s="130" t="s">
        <v>10958</v>
      </c>
      <c r="M387" s="130" t="s">
        <v>12641</v>
      </c>
      <c r="N387" s="130" t="s">
        <v>14339</v>
      </c>
      <c r="O387" s="130" t="s">
        <v>16022</v>
      </c>
      <c r="P387" s="130" t="s">
        <v>17749</v>
      </c>
      <c r="Q387" s="130" t="s">
        <v>19416</v>
      </c>
    </row>
    <row r="388" spans="2:17" ht="54.95" customHeight="1">
      <c r="B388" s="120" t="s">
        <v>22419</v>
      </c>
      <c r="C388" s="12">
        <v>1112101312</v>
      </c>
      <c r="D388" s="114">
        <v>5</v>
      </c>
      <c r="E388" s="124" t="s">
        <v>595</v>
      </c>
      <c r="F388" s="48" t="s">
        <v>1831</v>
      </c>
      <c r="G388" s="128" t="s">
        <v>22800</v>
      </c>
      <c r="H388" s="130" t="s">
        <v>4098</v>
      </c>
      <c r="I388" s="130" t="s">
        <v>5826</v>
      </c>
      <c r="J388" s="130" t="s">
        <v>7545</v>
      </c>
      <c r="K388" s="130" t="s">
        <v>9242</v>
      </c>
      <c r="L388" s="130" t="s">
        <v>10959</v>
      </c>
      <c r="M388" s="130" t="s">
        <v>12642</v>
      </c>
      <c r="N388" s="130" t="s">
        <v>14340</v>
      </c>
      <c r="O388" s="130" t="s">
        <v>16023</v>
      </c>
      <c r="P388" s="130" t="s">
        <v>17750</v>
      </c>
      <c r="Q388" s="130" t="s">
        <v>19417</v>
      </c>
    </row>
    <row r="389" spans="2:17" ht="54.95" customHeight="1">
      <c r="B389" s="120" t="s">
        <v>22419</v>
      </c>
      <c r="C389" s="12">
        <v>1112101313</v>
      </c>
      <c r="D389" s="114">
        <v>5</v>
      </c>
      <c r="E389" s="124" t="s">
        <v>596</v>
      </c>
      <c r="F389" s="48" t="s">
        <v>596</v>
      </c>
      <c r="G389" s="128" t="s">
        <v>22801</v>
      </c>
      <c r="H389" s="130" t="s">
        <v>4099</v>
      </c>
      <c r="I389" s="130" t="s">
        <v>5827</v>
      </c>
      <c r="J389" s="130" t="s">
        <v>7546</v>
      </c>
      <c r="K389" s="130" t="s">
        <v>9243</v>
      </c>
      <c r="L389" s="130" t="s">
        <v>10960</v>
      </c>
      <c r="M389" s="130" t="s">
        <v>12643</v>
      </c>
      <c r="N389" s="130" t="s">
        <v>14341</v>
      </c>
      <c r="O389" s="130" t="s">
        <v>16024</v>
      </c>
      <c r="P389" s="130" t="s">
        <v>17751</v>
      </c>
      <c r="Q389" s="130" t="s">
        <v>19418</v>
      </c>
    </row>
    <row r="390" spans="2:17" ht="54.95" customHeight="1">
      <c r="B390" s="120" t="s">
        <v>22419</v>
      </c>
      <c r="C390" s="12">
        <v>1112101314</v>
      </c>
      <c r="D390" s="114">
        <v>5</v>
      </c>
      <c r="E390" s="124" t="s">
        <v>597</v>
      </c>
      <c r="F390" s="48" t="s">
        <v>1832</v>
      </c>
      <c r="G390" s="128" t="s">
        <v>2916</v>
      </c>
      <c r="H390" s="130" t="s">
        <v>4100</v>
      </c>
      <c r="I390" s="130" t="s">
        <v>5828</v>
      </c>
      <c r="J390" s="130" t="s">
        <v>7547</v>
      </c>
      <c r="K390" s="130" t="s">
        <v>9244</v>
      </c>
      <c r="L390" s="130" t="s">
        <v>10961</v>
      </c>
      <c r="M390" s="130" t="s">
        <v>12644</v>
      </c>
      <c r="N390" s="130" t="s">
        <v>14342</v>
      </c>
      <c r="O390" s="130" t="s">
        <v>16025</v>
      </c>
      <c r="P390" s="130" t="s">
        <v>17752</v>
      </c>
      <c r="Q390" s="130" t="s">
        <v>19419</v>
      </c>
    </row>
    <row r="391" spans="2:17" ht="54.95" customHeight="1">
      <c r="B391" s="120"/>
      <c r="C391" s="12">
        <v>1112101315</v>
      </c>
      <c r="D391" s="114">
        <v>5</v>
      </c>
      <c r="E391" s="124" t="s">
        <v>2656</v>
      </c>
      <c r="F391" s="48" t="s">
        <v>1833</v>
      </c>
      <c r="G391" s="128" t="s">
        <v>22802</v>
      </c>
      <c r="H391" s="130" t="s">
        <v>4101</v>
      </c>
      <c r="I391" s="130" t="s">
        <v>5829</v>
      </c>
      <c r="J391" s="130" t="s">
        <v>7548</v>
      </c>
      <c r="K391" s="130" t="s">
        <v>9245</v>
      </c>
      <c r="L391" s="130" t="s">
        <v>10962</v>
      </c>
      <c r="M391" s="130" t="s">
        <v>12645</v>
      </c>
      <c r="N391" s="130" t="s">
        <v>14343</v>
      </c>
      <c r="O391" s="130" t="s">
        <v>16026</v>
      </c>
      <c r="P391" s="130" t="s">
        <v>17753</v>
      </c>
      <c r="Q391" s="130" t="s">
        <v>19420</v>
      </c>
    </row>
    <row r="392" spans="2:17" ht="54.95" customHeight="1">
      <c r="B392" s="120" t="s">
        <v>22419</v>
      </c>
      <c r="C392" s="12">
        <v>11121014</v>
      </c>
      <c r="D392" s="114">
        <v>4</v>
      </c>
      <c r="E392" s="123" t="s">
        <v>79</v>
      </c>
      <c r="F392" s="48" t="s">
        <v>79</v>
      </c>
      <c r="G392" s="128" t="s">
        <v>2917</v>
      </c>
      <c r="H392" s="130" t="s">
        <v>4102</v>
      </c>
      <c r="I392" s="130" t="s">
        <v>5830</v>
      </c>
      <c r="J392" s="130" t="s">
        <v>7549</v>
      </c>
      <c r="K392" s="130" t="s">
        <v>9246</v>
      </c>
      <c r="L392" s="130" t="s">
        <v>10963</v>
      </c>
      <c r="M392" s="130" t="s">
        <v>12646</v>
      </c>
      <c r="N392" s="130" t="s">
        <v>14344</v>
      </c>
      <c r="O392" s="130" t="s">
        <v>16027</v>
      </c>
      <c r="P392" s="130" t="s">
        <v>17754</v>
      </c>
      <c r="Q392" s="130" t="s">
        <v>19421</v>
      </c>
    </row>
    <row r="393" spans="2:17" ht="54.95" customHeight="1">
      <c r="B393" s="120" t="s">
        <v>22419</v>
      </c>
      <c r="C393" s="12">
        <v>1112101410</v>
      </c>
      <c r="D393" s="114">
        <v>5</v>
      </c>
      <c r="E393" s="124" t="s">
        <v>598</v>
      </c>
      <c r="F393" s="48" t="s">
        <v>1834</v>
      </c>
      <c r="G393" s="128" t="s">
        <v>22803</v>
      </c>
      <c r="H393" s="130" t="s">
        <v>4103</v>
      </c>
      <c r="I393" s="130" t="s">
        <v>5831</v>
      </c>
      <c r="J393" s="130" t="s">
        <v>7550</v>
      </c>
      <c r="K393" s="130" t="s">
        <v>9247</v>
      </c>
      <c r="L393" s="130" t="s">
        <v>10964</v>
      </c>
      <c r="M393" s="130" t="s">
        <v>12647</v>
      </c>
      <c r="N393" s="130" t="s">
        <v>14345</v>
      </c>
      <c r="O393" s="130" t="s">
        <v>16028</v>
      </c>
      <c r="P393" s="130" t="s">
        <v>17755</v>
      </c>
      <c r="Q393" s="130" t="s">
        <v>19422</v>
      </c>
    </row>
    <row r="394" spans="2:17" ht="54.95" customHeight="1">
      <c r="B394" s="120" t="s">
        <v>22419</v>
      </c>
      <c r="C394" s="12">
        <v>1112101411</v>
      </c>
      <c r="D394" s="114">
        <v>5</v>
      </c>
      <c r="E394" s="124" t="s">
        <v>599</v>
      </c>
      <c r="F394" s="48" t="s">
        <v>599</v>
      </c>
      <c r="G394" s="128" t="s">
        <v>22804</v>
      </c>
      <c r="H394" s="130" t="s">
        <v>4104</v>
      </c>
      <c r="I394" s="130" t="s">
        <v>5832</v>
      </c>
      <c r="J394" s="130" t="s">
        <v>7551</v>
      </c>
      <c r="K394" s="130" t="s">
        <v>9248</v>
      </c>
      <c r="L394" s="130" t="s">
        <v>10965</v>
      </c>
      <c r="M394" s="130" t="s">
        <v>12648</v>
      </c>
      <c r="N394" s="130" t="s">
        <v>14346</v>
      </c>
      <c r="O394" s="130" t="s">
        <v>16029</v>
      </c>
      <c r="P394" s="130" t="s">
        <v>17756</v>
      </c>
      <c r="Q394" s="130" t="s">
        <v>19423</v>
      </c>
    </row>
    <row r="395" spans="2:17" ht="54.95" customHeight="1">
      <c r="B395" s="120"/>
      <c r="C395" s="12">
        <v>1112101412</v>
      </c>
      <c r="D395" s="212">
        <v>5</v>
      </c>
      <c r="E395" s="124" t="s">
        <v>600</v>
      </c>
      <c r="F395" s="48" t="s">
        <v>600</v>
      </c>
      <c r="G395" s="128" t="s">
        <v>2918</v>
      </c>
      <c r="H395" s="130" t="s">
        <v>4105</v>
      </c>
      <c r="I395" s="130" t="s">
        <v>5833</v>
      </c>
      <c r="J395" s="130" t="s">
        <v>7552</v>
      </c>
      <c r="K395" s="130" t="s">
        <v>9249</v>
      </c>
      <c r="L395" s="130" t="s">
        <v>10966</v>
      </c>
      <c r="M395" s="130" t="s">
        <v>12649</v>
      </c>
      <c r="N395" s="130" t="s">
        <v>14347</v>
      </c>
      <c r="O395" s="130" t="s">
        <v>16030</v>
      </c>
      <c r="P395" s="130" t="s">
        <v>17757</v>
      </c>
      <c r="Q395" s="130" t="s">
        <v>19424</v>
      </c>
    </row>
    <row r="396" spans="2:17" ht="54.95" customHeight="1">
      <c r="B396" s="120" t="s">
        <v>22419</v>
      </c>
      <c r="C396" s="12">
        <v>1112101413</v>
      </c>
      <c r="D396" s="114">
        <v>5</v>
      </c>
      <c r="E396" s="124" t="s">
        <v>601</v>
      </c>
      <c r="F396" s="48" t="s">
        <v>601</v>
      </c>
      <c r="G396" s="128" t="s">
        <v>2919</v>
      </c>
      <c r="H396" s="130" t="s">
        <v>5462</v>
      </c>
      <c r="I396" s="130" t="s">
        <v>5834</v>
      </c>
      <c r="J396" s="130" t="s">
        <v>7553</v>
      </c>
      <c r="K396" s="130" t="s">
        <v>9250</v>
      </c>
      <c r="L396" s="130" t="s">
        <v>10967</v>
      </c>
      <c r="M396" s="130" t="s">
        <v>12650</v>
      </c>
      <c r="N396" s="130" t="s">
        <v>14348</v>
      </c>
      <c r="O396" s="130" t="s">
        <v>16031</v>
      </c>
      <c r="P396" s="130" t="s">
        <v>17758</v>
      </c>
      <c r="Q396" s="130" t="s">
        <v>19425</v>
      </c>
    </row>
    <row r="397" spans="2:17" ht="54.95" customHeight="1">
      <c r="B397" s="120" t="s">
        <v>22419</v>
      </c>
      <c r="C397" s="12">
        <v>1112101414</v>
      </c>
      <c r="D397" s="114">
        <v>5</v>
      </c>
      <c r="E397" s="124" t="s">
        <v>602</v>
      </c>
      <c r="F397" s="48" t="s">
        <v>602</v>
      </c>
      <c r="G397" s="128" t="s">
        <v>22805</v>
      </c>
      <c r="H397" s="130" t="s">
        <v>4106</v>
      </c>
      <c r="I397" s="130" t="s">
        <v>5835</v>
      </c>
      <c r="J397" s="130" t="s">
        <v>7554</v>
      </c>
      <c r="K397" s="130" t="s">
        <v>9251</v>
      </c>
      <c r="L397" s="130" t="s">
        <v>10968</v>
      </c>
      <c r="M397" s="130" t="s">
        <v>12651</v>
      </c>
      <c r="N397" s="130" t="s">
        <v>14349</v>
      </c>
      <c r="O397" s="130" t="s">
        <v>16032</v>
      </c>
      <c r="P397" s="130" t="s">
        <v>17759</v>
      </c>
      <c r="Q397" s="130" t="s">
        <v>19426</v>
      </c>
    </row>
    <row r="398" spans="2:17" ht="54.95" customHeight="1">
      <c r="B398" s="120" t="s">
        <v>22419</v>
      </c>
      <c r="C398" s="12">
        <v>1112101415</v>
      </c>
      <c r="D398" s="114">
        <v>5</v>
      </c>
      <c r="E398" s="124" t="s">
        <v>603</v>
      </c>
      <c r="F398" s="48" t="s">
        <v>603</v>
      </c>
      <c r="G398" s="128" t="s">
        <v>22806</v>
      </c>
      <c r="H398" s="130" t="s">
        <v>4107</v>
      </c>
      <c r="I398" s="130" t="s">
        <v>5836</v>
      </c>
      <c r="J398" s="130" t="s">
        <v>7555</v>
      </c>
      <c r="K398" s="130" t="s">
        <v>9252</v>
      </c>
      <c r="L398" s="130" t="s">
        <v>10969</v>
      </c>
      <c r="M398" s="130" t="s">
        <v>12652</v>
      </c>
      <c r="N398" s="130" t="s">
        <v>14350</v>
      </c>
      <c r="O398" s="130" t="s">
        <v>16033</v>
      </c>
      <c r="P398" s="130" t="s">
        <v>17760</v>
      </c>
      <c r="Q398" s="130" t="s">
        <v>19427</v>
      </c>
    </row>
    <row r="399" spans="2:17" ht="54.95" customHeight="1">
      <c r="B399" s="120" t="s">
        <v>22419</v>
      </c>
      <c r="C399" s="12">
        <v>1112101416</v>
      </c>
      <c r="D399" s="114">
        <v>5</v>
      </c>
      <c r="E399" s="124" t="s">
        <v>604</v>
      </c>
      <c r="F399" s="48" t="s">
        <v>1835</v>
      </c>
      <c r="G399" s="128" t="s">
        <v>22807</v>
      </c>
      <c r="H399" s="130" t="s">
        <v>4108</v>
      </c>
      <c r="I399" s="130" t="s">
        <v>5837</v>
      </c>
      <c r="J399" s="130" t="s">
        <v>7556</v>
      </c>
      <c r="K399" s="130" t="s">
        <v>9253</v>
      </c>
      <c r="L399" s="130" t="s">
        <v>10970</v>
      </c>
      <c r="M399" s="130" t="s">
        <v>12653</v>
      </c>
      <c r="N399" s="130" t="s">
        <v>14351</v>
      </c>
      <c r="O399" s="130" t="s">
        <v>16034</v>
      </c>
      <c r="P399" s="130" t="s">
        <v>17761</v>
      </c>
      <c r="Q399" s="130" t="s">
        <v>19428</v>
      </c>
    </row>
    <row r="400" spans="2:17" ht="54.95" customHeight="1">
      <c r="B400" s="120" t="s">
        <v>22419</v>
      </c>
      <c r="C400" s="12">
        <v>11121015</v>
      </c>
      <c r="D400" s="114">
        <v>4</v>
      </c>
      <c r="E400" s="123" t="s">
        <v>80</v>
      </c>
      <c r="F400" s="48" t="s">
        <v>80</v>
      </c>
      <c r="G400" s="128" t="s">
        <v>2920</v>
      </c>
      <c r="H400" s="130" t="s">
        <v>4109</v>
      </c>
      <c r="I400" s="130" t="s">
        <v>5838</v>
      </c>
      <c r="J400" s="130" t="s">
        <v>80</v>
      </c>
      <c r="K400" s="130" t="s">
        <v>9254</v>
      </c>
      <c r="L400" s="130" t="s">
        <v>10971</v>
      </c>
      <c r="M400" s="130" t="s">
        <v>12654</v>
      </c>
      <c r="N400" s="130" t="s">
        <v>14352</v>
      </c>
      <c r="O400" s="130" t="s">
        <v>16035</v>
      </c>
      <c r="P400" s="130" t="s">
        <v>17762</v>
      </c>
      <c r="Q400" s="130" t="s">
        <v>19429</v>
      </c>
    </row>
    <row r="401" spans="2:17" ht="54.95" customHeight="1">
      <c r="B401" s="120"/>
      <c r="C401" s="12">
        <v>111211</v>
      </c>
      <c r="D401" s="114">
        <v>3</v>
      </c>
      <c r="E401" s="122" t="s">
        <v>605</v>
      </c>
      <c r="F401" s="48" t="s">
        <v>1630</v>
      </c>
      <c r="G401" s="128" t="s">
        <v>2921</v>
      </c>
      <c r="H401" s="130" t="s">
        <v>4110</v>
      </c>
      <c r="I401" s="130" t="s">
        <v>5839</v>
      </c>
      <c r="J401" s="130" t="s">
        <v>7557</v>
      </c>
      <c r="K401" s="130" t="s">
        <v>9255</v>
      </c>
      <c r="L401" s="130" t="s">
        <v>10972</v>
      </c>
      <c r="M401" s="130" t="s">
        <v>12655</v>
      </c>
      <c r="N401" s="130" t="s">
        <v>14353</v>
      </c>
      <c r="O401" s="130" t="s">
        <v>16036</v>
      </c>
      <c r="P401" s="130" t="s">
        <v>17763</v>
      </c>
      <c r="Q401" s="130" t="s">
        <v>19430</v>
      </c>
    </row>
    <row r="402" spans="2:17" ht="54.95" customHeight="1">
      <c r="B402" s="120" t="s">
        <v>22419</v>
      </c>
      <c r="C402" s="12">
        <v>11121110</v>
      </c>
      <c r="D402" s="114">
        <v>4</v>
      </c>
      <c r="E402" s="123" t="s">
        <v>606</v>
      </c>
      <c r="F402" s="48" t="s">
        <v>606</v>
      </c>
      <c r="G402" s="128" t="s">
        <v>2922</v>
      </c>
      <c r="H402" s="130" t="s">
        <v>4111</v>
      </c>
      <c r="I402" s="130" t="s">
        <v>5840</v>
      </c>
      <c r="J402" s="130" t="s">
        <v>7558</v>
      </c>
      <c r="K402" s="130" t="s">
        <v>9256</v>
      </c>
      <c r="L402" s="130" t="s">
        <v>10973</v>
      </c>
      <c r="M402" s="130" t="s">
        <v>12656</v>
      </c>
      <c r="N402" s="130" t="s">
        <v>14354</v>
      </c>
      <c r="O402" s="130" t="s">
        <v>16037</v>
      </c>
      <c r="P402" s="130" t="s">
        <v>17764</v>
      </c>
      <c r="Q402" s="130" t="s">
        <v>19431</v>
      </c>
    </row>
    <row r="403" spans="2:17" ht="54.95" customHeight="1">
      <c r="B403" s="120" t="s">
        <v>22419</v>
      </c>
      <c r="C403" s="12">
        <v>1112111010</v>
      </c>
      <c r="D403" s="114">
        <v>5</v>
      </c>
      <c r="E403" s="124" t="s">
        <v>86</v>
      </c>
      <c r="F403" s="48" t="s">
        <v>86</v>
      </c>
      <c r="G403" s="128" t="s">
        <v>22808</v>
      </c>
      <c r="H403" s="130" t="s">
        <v>4112</v>
      </c>
      <c r="I403" s="130" t="s">
        <v>5841</v>
      </c>
      <c r="J403" s="130" t="s">
        <v>7559</v>
      </c>
      <c r="K403" s="130" t="s">
        <v>9257</v>
      </c>
      <c r="L403" s="130" t="s">
        <v>10974</v>
      </c>
      <c r="M403" s="130" t="s">
        <v>12657</v>
      </c>
      <c r="N403" s="130" t="s">
        <v>14355</v>
      </c>
      <c r="O403" s="130" t="s">
        <v>16038</v>
      </c>
      <c r="P403" s="130" t="s">
        <v>17765</v>
      </c>
      <c r="Q403" s="130" t="s">
        <v>19432</v>
      </c>
    </row>
    <row r="404" spans="2:17" ht="54.95" customHeight="1">
      <c r="B404" s="120" t="s">
        <v>22419</v>
      </c>
      <c r="C404" s="12">
        <v>1112111011</v>
      </c>
      <c r="D404" s="114">
        <v>5</v>
      </c>
      <c r="E404" s="124" t="s">
        <v>178</v>
      </c>
      <c r="F404" s="48" t="s">
        <v>178</v>
      </c>
      <c r="G404" s="128" t="s">
        <v>2923</v>
      </c>
      <c r="H404" s="130" t="s">
        <v>4113</v>
      </c>
      <c r="I404" s="130" t="s">
        <v>5842</v>
      </c>
      <c r="J404" s="130" t="s">
        <v>7560</v>
      </c>
      <c r="K404" s="130" t="s">
        <v>9258</v>
      </c>
      <c r="L404" s="130" t="s">
        <v>10975</v>
      </c>
      <c r="M404" s="130" t="s">
        <v>12658</v>
      </c>
      <c r="N404" s="130" t="s">
        <v>14356</v>
      </c>
      <c r="O404" s="130" t="s">
        <v>16039</v>
      </c>
      <c r="P404" s="130" t="s">
        <v>17766</v>
      </c>
      <c r="Q404" s="130" t="s">
        <v>19433</v>
      </c>
    </row>
    <row r="405" spans="2:17" ht="54.95" customHeight="1">
      <c r="B405" s="120" t="s">
        <v>22419</v>
      </c>
      <c r="C405" s="12">
        <v>1112111012</v>
      </c>
      <c r="D405" s="114">
        <v>5</v>
      </c>
      <c r="E405" s="124" t="s">
        <v>87</v>
      </c>
      <c r="F405" s="48" t="s">
        <v>87</v>
      </c>
      <c r="G405" s="128" t="s">
        <v>22809</v>
      </c>
      <c r="H405" s="130" t="s">
        <v>4114</v>
      </c>
      <c r="I405" s="130" t="s">
        <v>5843</v>
      </c>
      <c r="J405" s="130" t="s">
        <v>7561</v>
      </c>
      <c r="K405" s="130" t="s">
        <v>9259</v>
      </c>
      <c r="L405" s="130" t="s">
        <v>10976</v>
      </c>
      <c r="M405" s="130" t="s">
        <v>12659</v>
      </c>
      <c r="N405" s="130" t="s">
        <v>14357</v>
      </c>
      <c r="O405" s="130" t="s">
        <v>16040</v>
      </c>
      <c r="P405" s="130" t="s">
        <v>17767</v>
      </c>
      <c r="Q405" s="130" t="s">
        <v>19434</v>
      </c>
    </row>
    <row r="406" spans="2:17" ht="54.95" customHeight="1">
      <c r="B406" s="120" t="s">
        <v>22419</v>
      </c>
      <c r="C406" s="12">
        <v>1112111013</v>
      </c>
      <c r="D406" s="114">
        <v>5</v>
      </c>
      <c r="E406" s="124" t="s">
        <v>607</v>
      </c>
      <c r="F406" s="48" t="s">
        <v>607</v>
      </c>
      <c r="G406" s="128" t="s">
        <v>2924</v>
      </c>
      <c r="H406" s="130" t="s">
        <v>4115</v>
      </c>
      <c r="I406" s="130" t="s">
        <v>5844</v>
      </c>
      <c r="J406" s="130" t="s">
        <v>7562</v>
      </c>
      <c r="K406" s="130" t="s">
        <v>9260</v>
      </c>
      <c r="L406" s="130" t="s">
        <v>10977</v>
      </c>
      <c r="M406" s="130" t="s">
        <v>12660</v>
      </c>
      <c r="N406" s="130" t="s">
        <v>14358</v>
      </c>
      <c r="O406" s="130" t="s">
        <v>16041</v>
      </c>
      <c r="P406" s="130" t="s">
        <v>17768</v>
      </c>
      <c r="Q406" s="130" t="s">
        <v>19435</v>
      </c>
    </row>
    <row r="407" spans="2:17" ht="54.95" customHeight="1">
      <c r="B407" s="120" t="s">
        <v>22419</v>
      </c>
      <c r="C407" s="12">
        <v>111211101310</v>
      </c>
      <c r="D407" s="114">
        <v>6</v>
      </c>
      <c r="E407" s="125" t="s">
        <v>608</v>
      </c>
      <c r="F407" s="48" t="s">
        <v>608</v>
      </c>
      <c r="G407" s="128" t="s">
        <v>22810</v>
      </c>
      <c r="H407" s="130" t="s">
        <v>4116</v>
      </c>
      <c r="I407" s="130" t="s">
        <v>5845</v>
      </c>
      <c r="J407" s="130" t="s">
        <v>7563</v>
      </c>
      <c r="K407" s="130" t="s">
        <v>9261</v>
      </c>
      <c r="L407" s="130" t="s">
        <v>10978</v>
      </c>
      <c r="M407" s="130" t="s">
        <v>12661</v>
      </c>
      <c r="N407" s="130" t="s">
        <v>14359</v>
      </c>
      <c r="O407" s="130" t="s">
        <v>16042</v>
      </c>
      <c r="P407" s="130" t="s">
        <v>17769</v>
      </c>
      <c r="Q407" s="130" t="s">
        <v>19436</v>
      </c>
    </row>
    <row r="408" spans="2:17" ht="54.95" customHeight="1">
      <c r="B408" s="120" t="s">
        <v>1641</v>
      </c>
      <c r="C408" s="12">
        <v>11121110131010</v>
      </c>
      <c r="D408" s="114">
        <v>7</v>
      </c>
      <c r="E408" s="126" t="s">
        <v>21664</v>
      </c>
      <c r="F408" s="48" t="s">
        <v>21727</v>
      </c>
      <c r="G408" s="128" t="s">
        <v>21728</v>
      </c>
      <c r="H408" s="130" t="s">
        <v>21869</v>
      </c>
      <c r="I408" s="130" t="s">
        <v>21870</v>
      </c>
      <c r="J408" s="130" t="s">
        <v>21871</v>
      </c>
      <c r="K408" s="130" t="s">
        <v>21872</v>
      </c>
      <c r="L408" s="130" t="s">
        <v>21873</v>
      </c>
      <c r="M408" s="130" t="s">
        <v>21874</v>
      </c>
      <c r="N408" s="130" t="s">
        <v>21875</v>
      </c>
      <c r="O408" s="130" t="s">
        <v>21876</v>
      </c>
      <c r="P408" s="130" t="s">
        <v>21877</v>
      </c>
      <c r="Q408" s="130" t="s">
        <v>21878</v>
      </c>
    </row>
    <row r="409" spans="2:17" ht="54.95" customHeight="1">
      <c r="B409" s="120" t="s">
        <v>1641</v>
      </c>
      <c r="C409" s="12">
        <v>11121110131011</v>
      </c>
      <c r="D409" s="114">
        <v>7</v>
      </c>
      <c r="E409" s="126" t="s">
        <v>21665</v>
      </c>
      <c r="F409" s="48" t="s">
        <v>21729</v>
      </c>
      <c r="G409" s="128" t="s">
        <v>21730</v>
      </c>
      <c r="H409" s="130" t="s">
        <v>21879</v>
      </c>
      <c r="I409" s="130" t="s">
        <v>21880</v>
      </c>
      <c r="J409" s="130" t="s">
        <v>21881</v>
      </c>
      <c r="K409" s="130" t="s">
        <v>21882</v>
      </c>
      <c r="L409" s="130" t="s">
        <v>21883</v>
      </c>
      <c r="M409" s="130" t="s">
        <v>21884</v>
      </c>
      <c r="N409" s="130" t="s">
        <v>21885</v>
      </c>
      <c r="O409" s="130" t="s">
        <v>21886</v>
      </c>
      <c r="P409" s="130" t="s">
        <v>21887</v>
      </c>
      <c r="Q409" s="130" t="s">
        <v>21888</v>
      </c>
    </row>
    <row r="410" spans="2:17" ht="54.95" customHeight="1">
      <c r="B410" s="120" t="s">
        <v>22419</v>
      </c>
      <c r="C410" s="12">
        <v>111211101311</v>
      </c>
      <c r="D410" s="114">
        <v>6</v>
      </c>
      <c r="E410" s="125" t="s">
        <v>174</v>
      </c>
      <c r="F410" s="48" t="s">
        <v>174</v>
      </c>
      <c r="G410" s="128" t="s">
        <v>22811</v>
      </c>
      <c r="H410" s="130" t="s">
        <v>4117</v>
      </c>
      <c r="I410" s="130" t="s">
        <v>5846</v>
      </c>
      <c r="J410" s="130" t="s">
        <v>7564</v>
      </c>
      <c r="K410" s="130" t="s">
        <v>9262</v>
      </c>
      <c r="L410" s="130" t="s">
        <v>10979</v>
      </c>
      <c r="M410" s="130" t="s">
        <v>12662</v>
      </c>
      <c r="N410" s="130" t="s">
        <v>14360</v>
      </c>
      <c r="O410" s="130" t="s">
        <v>16043</v>
      </c>
      <c r="P410" s="130" t="s">
        <v>17769</v>
      </c>
      <c r="Q410" s="130" t="s">
        <v>19437</v>
      </c>
    </row>
    <row r="411" spans="2:17" ht="54.95" customHeight="1">
      <c r="B411" s="120" t="s">
        <v>1641</v>
      </c>
      <c r="C411" s="12">
        <v>11121110131110</v>
      </c>
      <c r="D411" s="114">
        <v>7</v>
      </c>
      <c r="E411" s="126" t="s">
        <v>21666</v>
      </c>
      <c r="F411" s="48" t="s">
        <v>21731</v>
      </c>
      <c r="G411" s="128" t="s">
        <v>21732</v>
      </c>
      <c r="H411" s="130" t="s">
        <v>21889</v>
      </c>
      <c r="I411" s="130" t="s">
        <v>21890</v>
      </c>
      <c r="J411" s="130" t="s">
        <v>21891</v>
      </c>
      <c r="K411" s="130" t="s">
        <v>21892</v>
      </c>
      <c r="L411" s="130" t="s">
        <v>21893</v>
      </c>
      <c r="M411" s="130" t="s">
        <v>21894</v>
      </c>
      <c r="N411" s="130" t="s">
        <v>21895</v>
      </c>
      <c r="O411" s="130" t="s">
        <v>21896</v>
      </c>
      <c r="P411" s="130" t="s">
        <v>21897</v>
      </c>
      <c r="Q411" s="130" t="s">
        <v>21898</v>
      </c>
    </row>
    <row r="412" spans="2:17" ht="54.95" customHeight="1">
      <c r="B412" s="120" t="s">
        <v>1641</v>
      </c>
      <c r="C412" s="12">
        <v>11121110131111</v>
      </c>
      <c r="D412" s="114">
        <v>7</v>
      </c>
      <c r="E412" s="126" t="s">
        <v>21667</v>
      </c>
      <c r="F412" s="48" t="s">
        <v>21733</v>
      </c>
      <c r="G412" s="128" t="s">
        <v>21734</v>
      </c>
      <c r="H412" s="130" t="s">
        <v>21899</v>
      </c>
      <c r="I412" s="130" t="s">
        <v>21900</v>
      </c>
      <c r="J412" s="130" t="s">
        <v>21901</v>
      </c>
      <c r="K412" s="130" t="s">
        <v>21902</v>
      </c>
      <c r="L412" s="130" t="s">
        <v>21903</v>
      </c>
      <c r="M412" s="130" t="s">
        <v>21904</v>
      </c>
      <c r="N412" s="130" t="s">
        <v>21905</v>
      </c>
      <c r="O412" s="130" t="s">
        <v>21906</v>
      </c>
      <c r="P412" s="130" t="s">
        <v>21907</v>
      </c>
      <c r="Q412" s="130" t="s">
        <v>21908</v>
      </c>
    </row>
    <row r="413" spans="2:17" ht="54.95" customHeight="1">
      <c r="B413" s="120" t="s">
        <v>22419</v>
      </c>
      <c r="C413" s="12">
        <v>11121111</v>
      </c>
      <c r="D413" s="114">
        <v>4</v>
      </c>
      <c r="E413" s="123" t="s">
        <v>609</v>
      </c>
      <c r="F413" s="48" t="s">
        <v>609</v>
      </c>
      <c r="G413" s="128" t="s">
        <v>2925</v>
      </c>
      <c r="H413" s="130" t="s">
        <v>4118</v>
      </c>
      <c r="I413" s="130" t="s">
        <v>5847</v>
      </c>
      <c r="J413" s="130" t="s">
        <v>7565</v>
      </c>
      <c r="K413" s="130" t="s">
        <v>9263</v>
      </c>
      <c r="L413" s="130" t="s">
        <v>10980</v>
      </c>
      <c r="M413" s="130" t="s">
        <v>12663</v>
      </c>
      <c r="N413" s="130" t="s">
        <v>14361</v>
      </c>
      <c r="O413" s="130" t="s">
        <v>16044</v>
      </c>
      <c r="P413" s="130" t="s">
        <v>17770</v>
      </c>
      <c r="Q413" s="130" t="s">
        <v>19438</v>
      </c>
    </row>
    <row r="414" spans="2:17" ht="54.95" customHeight="1">
      <c r="B414" s="120" t="s">
        <v>22419</v>
      </c>
      <c r="C414" s="12">
        <v>1112111110</v>
      </c>
      <c r="D414" s="114">
        <v>5</v>
      </c>
      <c r="E414" s="124" t="s">
        <v>88</v>
      </c>
      <c r="F414" s="48" t="s">
        <v>88</v>
      </c>
      <c r="G414" s="128" t="s">
        <v>2926</v>
      </c>
      <c r="H414" s="130" t="s">
        <v>3746</v>
      </c>
      <c r="I414" s="130" t="s">
        <v>5848</v>
      </c>
      <c r="J414" s="130" t="s">
        <v>7566</v>
      </c>
      <c r="K414" s="130" t="s">
        <v>9264</v>
      </c>
      <c r="L414" s="130" t="s">
        <v>10981</v>
      </c>
      <c r="M414" s="130" t="s">
        <v>12664</v>
      </c>
      <c r="N414" s="130" t="s">
        <v>14362</v>
      </c>
      <c r="O414" s="130" t="s">
        <v>16045</v>
      </c>
      <c r="P414" s="130" t="s">
        <v>17771</v>
      </c>
      <c r="Q414" s="130" t="s">
        <v>19439</v>
      </c>
    </row>
    <row r="415" spans="2:17" ht="54.95" customHeight="1">
      <c r="B415" s="120" t="s">
        <v>22419</v>
      </c>
      <c r="C415" s="12">
        <v>1112111111</v>
      </c>
      <c r="D415" s="114">
        <v>5</v>
      </c>
      <c r="E415" s="124" t="s">
        <v>89</v>
      </c>
      <c r="F415" s="48" t="s">
        <v>89</v>
      </c>
      <c r="G415" s="128" t="s">
        <v>2927</v>
      </c>
      <c r="H415" s="130" t="s">
        <v>4119</v>
      </c>
      <c r="I415" s="130" t="s">
        <v>5849</v>
      </c>
      <c r="J415" s="130" t="s">
        <v>7567</v>
      </c>
      <c r="K415" s="130" t="s">
        <v>9265</v>
      </c>
      <c r="L415" s="130" t="s">
        <v>10982</v>
      </c>
      <c r="M415" s="130" t="s">
        <v>12665</v>
      </c>
      <c r="N415" s="130" t="s">
        <v>14363</v>
      </c>
      <c r="O415" s="130" t="s">
        <v>16046</v>
      </c>
      <c r="P415" s="130" t="s">
        <v>17772</v>
      </c>
      <c r="Q415" s="130" t="s">
        <v>19440</v>
      </c>
    </row>
    <row r="416" spans="2:17" ht="54.95" customHeight="1">
      <c r="B416" s="120" t="s">
        <v>22419</v>
      </c>
      <c r="C416" s="12">
        <v>1112111112</v>
      </c>
      <c r="D416" s="114">
        <v>5</v>
      </c>
      <c r="E416" s="124" t="s">
        <v>610</v>
      </c>
      <c r="F416" s="48" t="s">
        <v>610</v>
      </c>
      <c r="G416" s="128" t="s">
        <v>2928</v>
      </c>
      <c r="H416" s="130" t="s">
        <v>4120</v>
      </c>
      <c r="I416" s="130" t="s">
        <v>5850</v>
      </c>
      <c r="J416" s="130" t="s">
        <v>7568</v>
      </c>
      <c r="K416" s="130" t="s">
        <v>9266</v>
      </c>
      <c r="L416" s="130" t="s">
        <v>10983</v>
      </c>
      <c r="M416" s="130" t="s">
        <v>12666</v>
      </c>
      <c r="N416" s="130" t="s">
        <v>14364</v>
      </c>
      <c r="O416" s="130" t="s">
        <v>16047</v>
      </c>
      <c r="P416" s="130" t="s">
        <v>17773</v>
      </c>
      <c r="Q416" s="130" t="s">
        <v>19441</v>
      </c>
    </row>
    <row r="417" spans="2:17" ht="54.95" customHeight="1">
      <c r="B417" s="120"/>
      <c r="C417" s="12">
        <v>11121112</v>
      </c>
      <c r="D417" s="114">
        <v>4</v>
      </c>
      <c r="E417" s="123" t="s">
        <v>611</v>
      </c>
      <c r="F417" s="48" t="s">
        <v>611</v>
      </c>
      <c r="G417" s="128" t="s">
        <v>22812</v>
      </c>
      <c r="H417" s="130" t="s">
        <v>4121</v>
      </c>
      <c r="I417" s="130" t="s">
        <v>5851</v>
      </c>
      <c r="J417" s="130" t="s">
        <v>7569</v>
      </c>
      <c r="K417" s="130" t="s">
        <v>9267</v>
      </c>
      <c r="L417" s="130" t="s">
        <v>10984</v>
      </c>
      <c r="M417" s="130" t="s">
        <v>12667</v>
      </c>
      <c r="N417" s="130" t="s">
        <v>14365</v>
      </c>
      <c r="O417" s="130" t="s">
        <v>16048</v>
      </c>
      <c r="P417" s="130" t="s">
        <v>17774</v>
      </c>
      <c r="Q417" s="130" t="s">
        <v>19442</v>
      </c>
    </row>
    <row r="418" spans="2:17" ht="54.95" customHeight="1">
      <c r="B418" s="120" t="s">
        <v>22419</v>
      </c>
      <c r="C418" s="12">
        <v>1112111210</v>
      </c>
      <c r="D418" s="114">
        <v>5</v>
      </c>
      <c r="E418" s="124" t="s">
        <v>90</v>
      </c>
      <c r="F418" s="48" t="s">
        <v>90</v>
      </c>
      <c r="G418" s="128" t="s">
        <v>2929</v>
      </c>
      <c r="H418" s="130" t="s">
        <v>4122</v>
      </c>
      <c r="I418" s="130" t="s">
        <v>5852</v>
      </c>
      <c r="J418" s="130" t="s">
        <v>7570</v>
      </c>
      <c r="K418" s="130" t="s">
        <v>9268</v>
      </c>
      <c r="L418" s="130" t="s">
        <v>10985</v>
      </c>
      <c r="M418" s="130" t="s">
        <v>12668</v>
      </c>
      <c r="N418" s="130" t="s">
        <v>14366</v>
      </c>
      <c r="O418" s="130" t="s">
        <v>16049</v>
      </c>
      <c r="P418" s="130" t="s">
        <v>17775</v>
      </c>
      <c r="Q418" s="130" t="s">
        <v>19443</v>
      </c>
    </row>
    <row r="419" spans="2:17" ht="54.95" customHeight="1">
      <c r="B419" s="120" t="s">
        <v>22419</v>
      </c>
      <c r="C419" s="12">
        <v>1112111211</v>
      </c>
      <c r="D419" s="114">
        <v>5</v>
      </c>
      <c r="E419" s="124" t="s">
        <v>91</v>
      </c>
      <c r="F419" s="48" t="s">
        <v>91</v>
      </c>
      <c r="G419" s="128" t="s">
        <v>2930</v>
      </c>
      <c r="H419" s="130" t="s">
        <v>4123</v>
      </c>
      <c r="I419" s="130" t="s">
        <v>5853</v>
      </c>
      <c r="J419" s="130" t="s">
        <v>7571</v>
      </c>
      <c r="K419" s="130" t="s">
        <v>9269</v>
      </c>
      <c r="L419" s="130" t="s">
        <v>10986</v>
      </c>
      <c r="M419" s="130" t="s">
        <v>12669</v>
      </c>
      <c r="N419" s="130" t="s">
        <v>14367</v>
      </c>
      <c r="O419" s="130" t="s">
        <v>16050</v>
      </c>
      <c r="P419" s="130" t="s">
        <v>17776</v>
      </c>
      <c r="Q419" s="130" t="s">
        <v>19444</v>
      </c>
    </row>
    <row r="420" spans="2:17" ht="54.95" customHeight="1">
      <c r="B420" s="120" t="s">
        <v>22419</v>
      </c>
      <c r="C420" s="12">
        <v>11121113</v>
      </c>
      <c r="D420" s="114">
        <v>4</v>
      </c>
      <c r="E420" s="123" t="s">
        <v>92</v>
      </c>
      <c r="F420" s="48" t="s">
        <v>92</v>
      </c>
      <c r="G420" s="128" t="s">
        <v>22813</v>
      </c>
      <c r="H420" s="130" t="s">
        <v>4124</v>
      </c>
      <c r="I420" s="130" t="s">
        <v>5854</v>
      </c>
      <c r="J420" s="130" t="s">
        <v>7572</v>
      </c>
      <c r="K420" s="130" t="s">
        <v>9270</v>
      </c>
      <c r="L420" s="130" t="s">
        <v>10987</v>
      </c>
      <c r="M420" s="130" t="s">
        <v>12670</v>
      </c>
      <c r="N420" s="130" t="s">
        <v>14368</v>
      </c>
      <c r="O420" s="130" t="s">
        <v>16051</v>
      </c>
      <c r="P420" s="130" t="s">
        <v>17777</v>
      </c>
      <c r="Q420" s="130" t="s">
        <v>19445</v>
      </c>
    </row>
    <row r="421" spans="2:17" ht="54.95" customHeight="1">
      <c r="B421" s="120" t="s">
        <v>22419</v>
      </c>
      <c r="C421" s="12">
        <v>1112111310</v>
      </c>
      <c r="D421" s="114">
        <v>5</v>
      </c>
      <c r="E421" s="124" t="s">
        <v>612</v>
      </c>
      <c r="F421" s="48" t="s">
        <v>612</v>
      </c>
      <c r="G421" s="128" t="s">
        <v>22814</v>
      </c>
      <c r="H421" s="130" t="s">
        <v>4125</v>
      </c>
      <c r="I421" s="130" t="s">
        <v>5855</v>
      </c>
      <c r="J421" s="130" t="s">
        <v>7573</v>
      </c>
      <c r="K421" s="130" t="s">
        <v>9271</v>
      </c>
      <c r="L421" s="130" t="s">
        <v>10988</v>
      </c>
      <c r="M421" s="130" t="s">
        <v>12671</v>
      </c>
      <c r="N421" s="130" t="s">
        <v>14369</v>
      </c>
      <c r="O421" s="130" t="s">
        <v>16052</v>
      </c>
      <c r="P421" s="130" t="s">
        <v>17778</v>
      </c>
      <c r="Q421" s="130" t="s">
        <v>19446</v>
      </c>
    </row>
    <row r="422" spans="2:17" ht="54.95" customHeight="1">
      <c r="B422" s="120" t="s">
        <v>22419</v>
      </c>
      <c r="C422" s="12">
        <v>1112111311</v>
      </c>
      <c r="D422" s="114">
        <v>5</v>
      </c>
      <c r="E422" s="124" t="s">
        <v>613</v>
      </c>
      <c r="F422" s="48" t="s">
        <v>613</v>
      </c>
      <c r="G422" s="128" t="s">
        <v>22815</v>
      </c>
      <c r="H422" s="130" t="s">
        <v>4126</v>
      </c>
      <c r="I422" s="130" t="s">
        <v>5856</v>
      </c>
      <c r="J422" s="130" t="s">
        <v>7574</v>
      </c>
      <c r="K422" s="130" t="s">
        <v>9272</v>
      </c>
      <c r="L422" s="130" t="s">
        <v>10989</v>
      </c>
      <c r="M422" s="130" t="s">
        <v>12672</v>
      </c>
      <c r="N422" s="130" t="s">
        <v>14370</v>
      </c>
      <c r="O422" s="130" t="s">
        <v>16053</v>
      </c>
      <c r="P422" s="130" t="s">
        <v>17779</v>
      </c>
      <c r="Q422" s="130" t="s">
        <v>19447</v>
      </c>
    </row>
    <row r="423" spans="2:17" ht="54.95" customHeight="1">
      <c r="B423" s="120" t="s">
        <v>22419</v>
      </c>
      <c r="C423" s="12">
        <v>11121114</v>
      </c>
      <c r="D423" s="114">
        <v>4</v>
      </c>
      <c r="E423" s="123" t="s">
        <v>93</v>
      </c>
      <c r="F423" s="48" t="s">
        <v>93</v>
      </c>
      <c r="G423" s="128" t="s">
        <v>22816</v>
      </c>
      <c r="H423" s="130" t="s">
        <v>4127</v>
      </c>
      <c r="I423" s="130" t="s">
        <v>5857</v>
      </c>
      <c r="J423" s="130" t="s">
        <v>7575</v>
      </c>
      <c r="K423" s="130" t="s">
        <v>9273</v>
      </c>
      <c r="L423" s="130" t="s">
        <v>10990</v>
      </c>
      <c r="M423" s="130" t="s">
        <v>12673</v>
      </c>
      <c r="N423" s="130" t="s">
        <v>14371</v>
      </c>
      <c r="O423" s="130" t="s">
        <v>16054</v>
      </c>
      <c r="P423" s="130" t="s">
        <v>17780</v>
      </c>
      <c r="Q423" s="130" t="s">
        <v>19448</v>
      </c>
    </row>
    <row r="424" spans="2:17" ht="54.95" customHeight="1">
      <c r="B424" s="120" t="s">
        <v>22419</v>
      </c>
      <c r="C424" s="12">
        <v>1112111410</v>
      </c>
      <c r="D424" s="114">
        <v>5</v>
      </c>
      <c r="E424" s="124" t="s">
        <v>614</v>
      </c>
      <c r="F424" s="48" t="s">
        <v>614</v>
      </c>
      <c r="G424" s="128" t="s">
        <v>22817</v>
      </c>
      <c r="H424" s="130" t="s">
        <v>4128</v>
      </c>
      <c r="I424" s="130" t="s">
        <v>5858</v>
      </c>
      <c r="J424" s="130" t="s">
        <v>7576</v>
      </c>
      <c r="K424" s="130" t="s">
        <v>9274</v>
      </c>
      <c r="L424" s="130" t="s">
        <v>10991</v>
      </c>
      <c r="M424" s="130" t="s">
        <v>12674</v>
      </c>
      <c r="N424" s="130" t="s">
        <v>14372</v>
      </c>
      <c r="O424" s="130" t="s">
        <v>16055</v>
      </c>
      <c r="P424" s="130" t="s">
        <v>17781</v>
      </c>
      <c r="Q424" s="130" t="s">
        <v>19449</v>
      </c>
    </row>
    <row r="425" spans="2:17" ht="54.95" customHeight="1">
      <c r="B425" s="120" t="s">
        <v>22419</v>
      </c>
      <c r="C425" s="12">
        <v>111211141010</v>
      </c>
      <c r="D425" s="114">
        <v>6</v>
      </c>
      <c r="E425" s="125" t="s">
        <v>615</v>
      </c>
      <c r="F425" s="48" t="s">
        <v>1836</v>
      </c>
      <c r="G425" s="128" t="s">
        <v>22818</v>
      </c>
      <c r="H425" s="130" t="s">
        <v>4129</v>
      </c>
      <c r="I425" s="130" t="s">
        <v>5859</v>
      </c>
      <c r="J425" s="130" t="s">
        <v>7577</v>
      </c>
      <c r="K425" s="130" t="s">
        <v>9275</v>
      </c>
      <c r="L425" s="130" t="s">
        <v>10992</v>
      </c>
      <c r="M425" s="130" t="s">
        <v>12675</v>
      </c>
      <c r="N425" s="130" t="s">
        <v>14373</v>
      </c>
      <c r="O425" s="130" t="s">
        <v>16056</v>
      </c>
      <c r="P425" s="130" t="s">
        <v>17782</v>
      </c>
      <c r="Q425" s="130" t="s">
        <v>19450</v>
      </c>
    </row>
    <row r="426" spans="2:17" ht="54.95" customHeight="1">
      <c r="B426" s="120" t="s">
        <v>22419</v>
      </c>
      <c r="C426" s="12">
        <v>111211141011</v>
      </c>
      <c r="D426" s="114">
        <v>6</v>
      </c>
      <c r="E426" s="125" t="s">
        <v>616</v>
      </c>
      <c r="F426" s="48" t="s">
        <v>616</v>
      </c>
      <c r="G426" s="128" t="s">
        <v>2931</v>
      </c>
      <c r="H426" s="130" t="s">
        <v>4130</v>
      </c>
      <c r="I426" s="130" t="s">
        <v>5860</v>
      </c>
      <c r="J426" s="130" t="s">
        <v>7578</v>
      </c>
      <c r="K426" s="130" t="s">
        <v>9276</v>
      </c>
      <c r="L426" s="130" t="s">
        <v>10993</v>
      </c>
      <c r="M426" s="130" t="s">
        <v>12676</v>
      </c>
      <c r="N426" s="130" t="s">
        <v>14374</v>
      </c>
      <c r="O426" s="130" t="s">
        <v>16057</v>
      </c>
      <c r="P426" s="130" t="s">
        <v>17783</v>
      </c>
      <c r="Q426" s="130" t="s">
        <v>19451</v>
      </c>
    </row>
    <row r="427" spans="2:17" ht="54.95" customHeight="1">
      <c r="B427" s="120" t="s">
        <v>22419</v>
      </c>
      <c r="C427" s="12">
        <v>111211141012</v>
      </c>
      <c r="D427" s="114">
        <v>6</v>
      </c>
      <c r="E427" s="125" t="s">
        <v>617</v>
      </c>
      <c r="F427" s="48" t="s">
        <v>1837</v>
      </c>
      <c r="G427" s="128" t="s">
        <v>22819</v>
      </c>
      <c r="H427" s="130" t="s">
        <v>4131</v>
      </c>
      <c r="I427" s="130" t="s">
        <v>5861</v>
      </c>
      <c r="J427" s="130" t="s">
        <v>7579</v>
      </c>
      <c r="K427" s="130" t="s">
        <v>9277</v>
      </c>
      <c r="L427" s="130" t="s">
        <v>10994</v>
      </c>
      <c r="M427" s="130" t="s">
        <v>12677</v>
      </c>
      <c r="N427" s="130" t="s">
        <v>14375</v>
      </c>
      <c r="O427" s="130" t="s">
        <v>16058</v>
      </c>
      <c r="P427" s="130" t="s">
        <v>17784</v>
      </c>
      <c r="Q427" s="130" t="s">
        <v>19452</v>
      </c>
    </row>
    <row r="428" spans="2:17" ht="54.95" customHeight="1">
      <c r="B428" s="120" t="s">
        <v>22419</v>
      </c>
      <c r="C428" s="12">
        <v>111211141013</v>
      </c>
      <c r="D428" s="114">
        <v>6</v>
      </c>
      <c r="E428" s="125" t="s">
        <v>618</v>
      </c>
      <c r="F428" s="48" t="s">
        <v>618</v>
      </c>
      <c r="G428" s="128" t="s">
        <v>22820</v>
      </c>
      <c r="H428" s="130" t="s">
        <v>4132</v>
      </c>
      <c r="I428" s="130" t="s">
        <v>5862</v>
      </c>
      <c r="J428" s="130" t="s">
        <v>7580</v>
      </c>
      <c r="K428" s="130" t="s">
        <v>9278</v>
      </c>
      <c r="L428" s="130" t="s">
        <v>10995</v>
      </c>
      <c r="M428" s="130" t="s">
        <v>12678</v>
      </c>
      <c r="N428" s="130" t="s">
        <v>14376</v>
      </c>
      <c r="O428" s="130" t="s">
        <v>16059</v>
      </c>
      <c r="P428" s="130" t="s">
        <v>17785</v>
      </c>
      <c r="Q428" s="130" t="s">
        <v>19453</v>
      </c>
    </row>
    <row r="429" spans="2:17" ht="54.95" customHeight="1">
      <c r="B429" s="120" t="s">
        <v>22419</v>
      </c>
      <c r="C429" s="12">
        <v>1112111411</v>
      </c>
      <c r="D429" s="114">
        <v>5</v>
      </c>
      <c r="E429" s="124" t="s">
        <v>619</v>
      </c>
      <c r="F429" s="48" t="s">
        <v>619</v>
      </c>
      <c r="G429" s="128" t="s">
        <v>22821</v>
      </c>
      <c r="H429" s="130" t="s">
        <v>4133</v>
      </c>
      <c r="I429" s="130" t="s">
        <v>5863</v>
      </c>
      <c r="J429" s="130" t="s">
        <v>7581</v>
      </c>
      <c r="K429" s="130" t="s">
        <v>9279</v>
      </c>
      <c r="L429" s="130" t="s">
        <v>10996</v>
      </c>
      <c r="M429" s="130" t="s">
        <v>12679</v>
      </c>
      <c r="N429" s="130" t="s">
        <v>14377</v>
      </c>
      <c r="O429" s="130" t="s">
        <v>16060</v>
      </c>
      <c r="P429" s="130" t="s">
        <v>17786</v>
      </c>
      <c r="Q429" s="130" t="s">
        <v>19454</v>
      </c>
    </row>
    <row r="430" spans="2:17" ht="54.95" customHeight="1">
      <c r="B430" s="120" t="s">
        <v>22419</v>
      </c>
      <c r="C430" s="12">
        <v>111211141110</v>
      </c>
      <c r="D430" s="114">
        <v>6</v>
      </c>
      <c r="E430" s="125" t="s">
        <v>620</v>
      </c>
      <c r="F430" s="48" t="s">
        <v>620</v>
      </c>
      <c r="G430" s="128" t="s">
        <v>22822</v>
      </c>
      <c r="H430" s="130" t="s">
        <v>4134</v>
      </c>
      <c r="I430" s="130" t="s">
        <v>5864</v>
      </c>
      <c r="J430" s="130" t="s">
        <v>7582</v>
      </c>
      <c r="K430" s="130" t="s">
        <v>9280</v>
      </c>
      <c r="L430" s="130" t="s">
        <v>10997</v>
      </c>
      <c r="M430" s="130" t="s">
        <v>12680</v>
      </c>
      <c r="N430" s="130" t="s">
        <v>14378</v>
      </c>
      <c r="O430" s="130" t="s">
        <v>16061</v>
      </c>
      <c r="P430" s="130" t="s">
        <v>17787</v>
      </c>
      <c r="Q430" s="130" t="s">
        <v>19455</v>
      </c>
    </row>
    <row r="431" spans="2:17" ht="54.95" customHeight="1">
      <c r="B431" s="120" t="s">
        <v>22419</v>
      </c>
      <c r="C431" s="12">
        <v>111211141111</v>
      </c>
      <c r="D431" s="114">
        <v>6</v>
      </c>
      <c r="E431" s="125" t="s">
        <v>621</v>
      </c>
      <c r="F431" s="48" t="s">
        <v>621</v>
      </c>
      <c r="G431" s="128" t="s">
        <v>22823</v>
      </c>
      <c r="H431" s="130" t="s">
        <v>4135</v>
      </c>
      <c r="I431" s="130" t="s">
        <v>5865</v>
      </c>
      <c r="J431" s="130" t="s">
        <v>7583</v>
      </c>
      <c r="K431" s="130" t="s">
        <v>9281</v>
      </c>
      <c r="L431" s="130" t="s">
        <v>621</v>
      </c>
      <c r="M431" s="130" t="s">
        <v>12681</v>
      </c>
      <c r="N431" s="130" t="s">
        <v>14379</v>
      </c>
      <c r="O431" s="130" t="s">
        <v>16062</v>
      </c>
      <c r="P431" s="130" t="s">
        <v>14379</v>
      </c>
      <c r="Q431" s="130" t="s">
        <v>19456</v>
      </c>
    </row>
    <row r="432" spans="2:17" ht="54.95" customHeight="1">
      <c r="B432" s="120" t="s">
        <v>22419</v>
      </c>
      <c r="C432" s="12">
        <v>111211141112</v>
      </c>
      <c r="D432" s="114">
        <v>6</v>
      </c>
      <c r="E432" s="125" t="s">
        <v>95</v>
      </c>
      <c r="F432" s="48" t="s">
        <v>95</v>
      </c>
      <c r="G432" s="128" t="s">
        <v>22824</v>
      </c>
      <c r="H432" s="130" t="s">
        <v>4136</v>
      </c>
      <c r="I432" s="130" t="s">
        <v>5866</v>
      </c>
      <c r="J432" s="130" t="s">
        <v>7584</v>
      </c>
      <c r="K432" s="130" t="s">
        <v>9282</v>
      </c>
      <c r="L432" s="130" t="s">
        <v>10998</v>
      </c>
      <c r="M432" s="130" t="s">
        <v>12682</v>
      </c>
      <c r="N432" s="130" t="s">
        <v>14380</v>
      </c>
      <c r="O432" s="130" t="s">
        <v>16063</v>
      </c>
      <c r="P432" s="130" t="s">
        <v>17788</v>
      </c>
      <c r="Q432" s="130" t="s">
        <v>19457</v>
      </c>
    </row>
    <row r="433" spans="2:17" ht="54.95" customHeight="1">
      <c r="B433" s="120"/>
      <c r="C433" s="12">
        <v>1112111412</v>
      </c>
      <c r="D433" s="114">
        <v>5</v>
      </c>
      <c r="E433" s="124" t="s">
        <v>94</v>
      </c>
      <c r="F433" s="48" t="s">
        <v>94</v>
      </c>
      <c r="G433" s="128" t="s">
        <v>2932</v>
      </c>
      <c r="H433" s="130" t="s">
        <v>4137</v>
      </c>
      <c r="I433" s="130" t="s">
        <v>5867</v>
      </c>
      <c r="J433" s="130" t="s">
        <v>7585</v>
      </c>
      <c r="K433" s="130" t="s">
        <v>9283</v>
      </c>
      <c r="L433" s="130" t="s">
        <v>10999</v>
      </c>
      <c r="M433" s="130" t="s">
        <v>12683</v>
      </c>
      <c r="N433" s="130" t="s">
        <v>14381</v>
      </c>
      <c r="O433" s="130" t="s">
        <v>16064</v>
      </c>
      <c r="P433" s="130" t="s">
        <v>17789</v>
      </c>
      <c r="Q433" s="130" t="s">
        <v>19458</v>
      </c>
    </row>
    <row r="434" spans="2:17" ht="54.95" customHeight="1">
      <c r="B434" s="120"/>
      <c r="C434" s="12">
        <v>111211141210</v>
      </c>
      <c r="D434" s="114">
        <v>6</v>
      </c>
      <c r="E434" s="125" t="s">
        <v>622</v>
      </c>
      <c r="F434" s="48" t="s">
        <v>622</v>
      </c>
      <c r="G434" s="128" t="s">
        <v>22825</v>
      </c>
      <c r="H434" s="130" t="s">
        <v>4138</v>
      </c>
      <c r="I434" s="130" t="s">
        <v>5867</v>
      </c>
      <c r="J434" s="130" t="s">
        <v>7586</v>
      </c>
      <c r="K434" s="130" t="s">
        <v>9283</v>
      </c>
      <c r="L434" s="130" t="s">
        <v>11000</v>
      </c>
      <c r="M434" s="130" t="s">
        <v>12684</v>
      </c>
      <c r="N434" s="130" t="s">
        <v>14382</v>
      </c>
      <c r="O434" s="130" t="s">
        <v>16065</v>
      </c>
      <c r="P434" s="130" t="s">
        <v>17790</v>
      </c>
      <c r="Q434" s="130" t="s">
        <v>19459</v>
      </c>
    </row>
    <row r="435" spans="2:17" ht="54.95" customHeight="1">
      <c r="B435" s="120"/>
      <c r="C435" s="12">
        <v>111211141211</v>
      </c>
      <c r="D435" s="114">
        <v>6</v>
      </c>
      <c r="E435" s="125" t="s">
        <v>623</v>
      </c>
      <c r="F435" s="48" t="s">
        <v>623</v>
      </c>
      <c r="G435" s="128" t="s">
        <v>2933</v>
      </c>
      <c r="H435" s="130" t="s">
        <v>4127</v>
      </c>
      <c r="I435" s="130" t="s">
        <v>5868</v>
      </c>
      <c r="J435" s="130" t="s">
        <v>7587</v>
      </c>
      <c r="K435" s="130" t="s">
        <v>9284</v>
      </c>
      <c r="L435" s="130" t="s">
        <v>11001</v>
      </c>
      <c r="M435" s="130" t="s">
        <v>12685</v>
      </c>
      <c r="N435" s="130" t="s">
        <v>14381</v>
      </c>
      <c r="O435" s="130" t="s">
        <v>16054</v>
      </c>
      <c r="P435" s="130" t="s">
        <v>17791</v>
      </c>
      <c r="Q435" s="130" t="s">
        <v>19460</v>
      </c>
    </row>
    <row r="436" spans="2:17" ht="54.95" customHeight="1">
      <c r="B436" s="120" t="s">
        <v>22419</v>
      </c>
      <c r="C436" s="12">
        <v>11121115</v>
      </c>
      <c r="D436" s="114">
        <v>4</v>
      </c>
      <c r="E436" s="123" t="s">
        <v>624</v>
      </c>
      <c r="F436" s="48" t="s">
        <v>624</v>
      </c>
      <c r="G436" s="128" t="s">
        <v>22826</v>
      </c>
      <c r="H436" s="130" t="s">
        <v>4139</v>
      </c>
      <c r="I436" s="130" t="s">
        <v>5869</v>
      </c>
      <c r="J436" s="130" t="s">
        <v>7588</v>
      </c>
      <c r="K436" s="130" t="s">
        <v>9285</v>
      </c>
      <c r="L436" s="130" t="s">
        <v>11002</v>
      </c>
      <c r="M436" s="130" t="s">
        <v>12686</v>
      </c>
      <c r="N436" s="130" t="s">
        <v>14383</v>
      </c>
      <c r="O436" s="130" t="s">
        <v>16066</v>
      </c>
      <c r="P436" s="130" t="s">
        <v>17792</v>
      </c>
      <c r="Q436" s="130" t="s">
        <v>19461</v>
      </c>
    </row>
    <row r="437" spans="2:17" ht="54.95" customHeight="1">
      <c r="B437" s="120" t="s">
        <v>22419</v>
      </c>
      <c r="C437" s="12">
        <v>1112111510</v>
      </c>
      <c r="D437" s="114">
        <v>5</v>
      </c>
      <c r="E437" s="124" t="s">
        <v>96</v>
      </c>
      <c r="F437" s="48" t="s">
        <v>96</v>
      </c>
      <c r="G437" s="128" t="s">
        <v>2934</v>
      </c>
      <c r="H437" s="130" t="s">
        <v>4140</v>
      </c>
      <c r="I437" s="130" t="s">
        <v>5870</v>
      </c>
      <c r="J437" s="130" t="s">
        <v>7589</v>
      </c>
      <c r="K437" s="130" t="s">
        <v>9286</v>
      </c>
      <c r="L437" s="130" t="s">
        <v>11003</v>
      </c>
      <c r="M437" s="130" t="s">
        <v>12687</v>
      </c>
      <c r="N437" s="130" t="s">
        <v>14384</v>
      </c>
      <c r="O437" s="130" t="s">
        <v>16067</v>
      </c>
      <c r="P437" s="130" t="s">
        <v>17793</v>
      </c>
      <c r="Q437" s="130" t="s">
        <v>19462</v>
      </c>
    </row>
    <row r="438" spans="2:17" ht="54.95" customHeight="1">
      <c r="B438" s="120" t="s">
        <v>22419</v>
      </c>
      <c r="C438" s="12">
        <v>1112111511</v>
      </c>
      <c r="D438" s="114">
        <v>5</v>
      </c>
      <c r="E438" s="124" t="s">
        <v>625</v>
      </c>
      <c r="F438" s="48" t="s">
        <v>625</v>
      </c>
      <c r="G438" s="128" t="s">
        <v>2935</v>
      </c>
      <c r="H438" s="130" t="s">
        <v>4141</v>
      </c>
      <c r="I438" s="130" t="s">
        <v>5871</v>
      </c>
      <c r="J438" s="130" t="s">
        <v>7590</v>
      </c>
      <c r="K438" s="130" t="s">
        <v>9287</v>
      </c>
      <c r="L438" s="130" t="s">
        <v>11004</v>
      </c>
      <c r="M438" s="130" t="s">
        <v>12688</v>
      </c>
      <c r="N438" s="130" t="s">
        <v>14385</v>
      </c>
      <c r="O438" s="130" t="s">
        <v>16068</v>
      </c>
      <c r="P438" s="130" t="s">
        <v>17794</v>
      </c>
      <c r="Q438" s="130" t="s">
        <v>19463</v>
      </c>
    </row>
    <row r="439" spans="2:17" ht="54.95" customHeight="1">
      <c r="B439" s="120" t="s">
        <v>22419</v>
      </c>
      <c r="C439" s="12">
        <v>11121116</v>
      </c>
      <c r="D439" s="114">
        <v>4</v>
      </c>
      <c r="E439" s="123" t="s">
        <v>97</v>
      </c>
      <c r="F439" s="48" t="s">
        <v>97</v>
      </c>
      <c r="G439" s="128" t="s">
        <v>2936</v>
      </c>
      <c r="H439" s="130" t="s">
        <v>4142</v>
      </c>
      <c r="I439" s="130" t="s">
        <v>5872</v>
      </c>
      <c r="J439" s="130" t="s">
        <v>7591</v>
      </c>
      <c r="K439" s="130" t="s">
        <v>9288</v>
      </c>
      <c r="L439" s="130" t="s">
        <v>11005</v>
      </c>
      <c r="M439" s="130" t="s">
        <v>12689</v>
      </c>
      <c r="N439" s="130" t="s">
        <v>14386</v>
      </c>
      <c r="O439" s="130" t="s">
        <v>16069</v>
      </c>
      <c r="P439" s="130" t="s">
        <v>17795</v>
      </c>
      <c r="Q439" s="130" t="s">
        <v>19464</v>
      </c>
    </row>
    <row r="440" spans="2:17" ht="54.95" customHeight="1">
      <c r="B440" s="120" t="s">
        <v>22419</v>
      </c>
      <c r="C440" s="12">
        <v>1112111610</v>
      </c>
      <c r="D440" s="114">
        <v>5</v>
      </c>
      <c r="E440" s="124" t="s">
        <v>626</v>
      </c>
      <c r="F440" s="48" t="s">
        <v>626</v>
      </c>
      <c r="G440" s="128" t="s">
        <v>2937</v>
      </c>
      <c r="H440" s="130" t="s">
        <v>4143</v>
      </c>
      <c r="I440" s="130" t="s">
        <v>5873</v>
      </c>
      <c r="J440" s="130" t="s">
        <v>7592</v>
      </c>
      <c r="K440" s="130" t="s">
        <v>9289</v>
      </c>
      <c r="L440" s="130" t="s">
        <v>11006</v>
      </c>
      <c r="M440" s="130" t="s">
        <v>12690</v>
      </c>
      <c r="N440" s="130" t="s">
        <v>14387</v>
      </c>
      <c r="O440" s="130" t="s">
        <v>16070</v>
      </c>
      <c r="P440" s="130" t="s">
        <v>17796</v>
      </c>
      <c r="Q440" s="130" t="s">
        <v>19465</v>
      </c>
    </row>
    <row r="441" spans="2:17" ht="54.95" customHeight="1">
      <c r="B441" s="120" t="s">
        <v>22419</v>
      </c>
      <c r="C441" s="12">
        <v>1112111611</v>
      </c>
      <c r="D441" s="114">
        <v>5</v>
      </c>
      <c r="E441" s="124" t="s">
        <v>627</v>
      </c>
      <c r="F441" s="48" t="s">
        <v>1838</v>
      </c>
      <c r="G441" s="128" t="s">
        <v>2938</v>
      </c>
      <c r="H441" s="130" t="s">
        <v>4144</v>
      </c>
      <c r="I441" s="130" t="s">
        <v>5874</v>
      </c>
      <c r="J441" s="130" t="s">
        <v>7593</v>
      </c>
      <c r="K441" s="130" t="s">
        <v>9290</v>
      </c>
      <c r="L441" s="130" t="s">
        <v>11007</v>
      </c>
      <c r="M441" s="130" t="s">
        <v>12691</v>
      </c>
      <c r="N441" s="130" t="s">
        <v>14388</v>
      </c>
      <c r="O441" s="130" t="s">
        <v>16071</v>
      </c>
      <c r="P441" s="130" t="s">
        <v>17797</v>
      </c>
      <c r="Q441" s="130" t="s">
        <v>19466</v>
      </c>
    </row>
    <row r="442" spans="2:17" ht="54.95" customHeight="1">
      <c r="B442" s="120" t="s">
        <v>22419</v>
      </c>
      <c r="C442" s="12">
        <v>1112111612</v>
      </c>
      <c r="D442" s="212">
        <v>5</v>
      </c>
      <c r="E442" s="124" t="s">
        <v>628</v>
      </c>
      <c r="F442" s="48" t="s">
        <v>1839</v>
      </c>
      <c r="G442" s="128" t="s">
        <v>2939</v>
      </c>
      <c r="H442" s="130" t="s">
        <v>4145</v>
      </c>
      <c r="I442" s="130" t="s">
        <v>5875</v>
      </c>
      <c r="J442" s="130" t="s">
        <v>7594</v>
      </c>
      <c r="K442" s="130" t="s">
        <v>9291</v>
      </c>
      <c r="L442" s="130" t="s">
        <v>11008</v>
      </c>
      <c r="M442" s="130" t="s">
        <v>12692</v>
      </c>
      <c r="N442" s="130" t="s">
        <v>14389</v>
      </c>
      <c r="O442" s="130" t="s">
        <v>16072</v>
      </c>
      <c r="P442" s="130" t="s">
        <v>17798</v>
      </c>
      <c r="Q442" s="130" t="s">
        <v>19467</v>
      </c>
    </row>
    <row r="443" spans="2:17" ht="54.95" customHeight="1">
      <c r="B443" s="120" t="s">
        <v>22419</v>
      </c>
      <c r="C443" s="12">
        <v>1112111613</v>
      </c>
      <c r="D443" s="114">
        <v>5</v>
      </c>
      <c r="E443" s="124" t="s">
        <v>629</v>
      </c>
      <c r="F443" s="48" t="s">
        <v>629</v>
      </c>
      <c r="G443" s="128" t="s">
        <v>22827</v>
      </c>
      <c r="H443" s="130" t="s">
        <v>4146</v>
      </c>
      <c r="I443" s="130" t="s">
        <v>5876</v>
      </c>
      <c r="J443" s="130" t="s">
        <v>7595</v>
      </c>
      <c r="K443" s="130" t="s">
        <v>9292</v>
      </c>
      <c r="L443" s="130" t="s">
        <v>11009</v>
      </c>
      <c r="M443" s="130" t="s">
        <v>12693</v>
      </c>
      <c r="N443" s="130" t="s">
        <v>14390</v>
      </c>
      <c r="O443" s="130" t="s">
        <v>16073</v>
      </c>
      <c r="P443" s="130" t="s">
        <v>17799</v>
      </c>
      <c r="Q443" s="130" t="s">
        <v>19468</v>
      </c>
    </row>
    <row r="444" spans="2:17" ht="54.95" customHeight="1">
      <c r="B444" s="120" t="s">
        <v>22419</v>
      </c>
      <c r="C444" s="12">
        <v>1112111614</v>
      </c>
      <c r="D444" s="114">
        <v>5</v>
      </c>
      <c r="E444" s="124" t="s">
        <v>630</v>
      </c>
      <c r="F444" s="48" t="s">
        <v>630</v>
      </c>
      <c r="G444" s="128" t="s">
        <v>22828</v>
      </c>
      <c r="H444" s="130" t="s">
        <v>4147</v>
      </c>
      <c r="I444" s="130" t="s">
        <v>5877</v>
      </c>
      <c r="J444" s="130" t="s">
        <v>7596</v>
      </c>
      <c r="K444" s="130" t="s">
        <v>9293</v>
      </c>
      <c r="L444" s="130" t="s">
        <v>11010</v>
      </c>
      <c r="M444" s="130" t="s">
        <v>12694</v>
      </c>
      <c r="N444" s="130" t="s">
        <v>14391</v>
      </c>
      <c r="O444" s="130" t="s">
        <v>16074</v>
      </c>
      <c r="P444" s="130" t="s">
        <v>17800</v>
      </c>
      <c r="Q444" s="130" t="s">
        <v>19469</v>
      </c>
    </row>
    <row r="445" spans="2:17" ht="54.95" customHeight="1">
      <c r="B445" s="120" t="s">
        <v>22419</v>
      </c>
      <c r="C445" s="12">
        <v>1112111615</v>
      </c>
      <c r="D445" s="114">
        <v>5</v>
      </c>
      <c r="E445" s="124" t="s">
        <v>631</v>
      </c>
      <c r="F445" s="48" t="s">
        <v>631</v>
      </c>
      <c r="G445" s="128" t="s">
        <v>22829</v>
      </c>
      <c r="H445" s="130" t="s">
        <v>4148</v>
      </c>
      <c r="I445" s="130" t="s">
        <v>5878</v>
      </c>
      <c r="J445" s="130" t="s">
        <v>7597</v>
      </c>
      <c r="K445" s="130" t="s">
        <v>9294</v>
      </c>
      <c r="L445" s="130" t="s">
        <v>11011</v>
      </c>
      <c r="M445" s="130" t="s">
        <v>12695</v>
      </c>
      <c r="N445" s="130" t="s">
        <v>14392</v>
      </c>
      <c r="O445" s="130" t="s">
        <v>16075</v>
      </c>
      <c r="P445" s="130" t="s">
        <v>17801</v>
      </c>
      <c r="Q445" s="130" t="s">
        <v>19470</v>
      </c>
    </row>
    <row r="446" spans="2:17" ht="54.95" customHeight="1">
      <c r="B446" s="120" t="s">
        <v>22419</v>
      </c>
      <c r="C446" s="12">
        <v>1112111616</v>
      </c>
      <c r="D446" s="114">
        <v>5</v>
      </c>
      <c r="E446" s="124" t="s">
        <v>632</v>
      </c>
      <c r="F446" s="48" t="s">
        <v>632</v>
      </c>
      <c r="G446" s="128" t="s">
        <v>22830</v>
      </c>
      <c r="H446" s="130" t="s">
        <v>4149</v>
      </c>
      <c r="I446" s="130" t="s">
        <v>5879</v>
      </c>
      <c r="J446" s="130" t="s">
        <v>7598</v>
      </c>
      <c r="K446" s="130" t="s">
        <v>9295</v>
      </c>
      <c r="L446" s="130" t="s">
        <v>11012</v>
      </c>
      <c r="M446" s="130" t="s">
        <v>12696</v>
      </c>
      <c r="N446" s="130" t="s">
        <v>14393</v>
      </c>
      <c r="O446" s="130" t="s">
        <v>16076</v>
      </c>
      <c r="P446" s="130" t="s">
        <v>17802</v>
      </c>
      <c r="Q446" s="130" t="s">
        <v>19471</v>
      </c>
    </row>
    <row r="447" spans="2:17" ht="54.95" customHeight="1">
      <c r="B447" s="120" t="s">
        <v>22419</v>
      </c>
      <c r="C447" s="12">
        <v>1112111617</v>
      </c>
      <c r="D447" s="114">
        <v>5</v>
      </c>
      <c r="E447" s="124" t="s">
        <v>633</v>
      </c>
      <c r="F447" s="48" t="s">
        <v>633</v>
      </c>
      <c r="G447" s="128" t="s">
        <v>22831</v>
      </c>
      <c r="H447" s="130" t="s">
        <v>4150</v>
      </c>
      <c r="I447" s="130" t="s">
        <v>5880</v>
      </c>
      <c r="J447" s="130" t="s">
        <v>7599</v>
      </c>
      <c r="K447" s="130" t="s">
        <v>9296</v>
      </c>
      <c r="L447" s="130" t="s">
        <v>11013</v>
      </c>
      <c r="M447" s="130" t="s">
        <v>12697</v>
      </c>
      <c r="N447" s="130" t="s">
        <v>14394</v>
      </c>
      <c r="O447" s="130" t="s">
        <v>16077</v>
      </c>
      <c r="P447" s="130" t="s">
        <v>17803</v>
      </c>
      <c r="Q447" s="130" t="s">
        <v>19472</v>
      </c>
    </row>
    <row r="448" spans="2:17" ht="54.95" customHeight="1">
      <c r="B448" s="120" t="s">
        <v>22419</v>
      </c>
      <c r="C448" s="12">
        <v>1112111618</v>
      </c>
      <c r="D448" s="114">
        <v>5</v>
      </c>
      <c r="E448" s="124" t="s">
        <v>634</v>
      </c>
      <c r="F448" s="48" t="s">
        <v>634</v>
      </c>
      <c r="G448" s="128" t="s">
        <v>2940</v>
      </c>
      <c r="H448" s="130" t="s">
        <v>4151</v>
      </c>
      <c r="I448" s="130" t="s">
        <v>5881</v>
      </c>
      <c r="J448" s="130" t="s">
        <v>7600</v>
      </c>
      <c r="K448" s="130" t="s">
        <v>9297</v>
      </c>
      <c r="L448" s="130" t="s">
        <v>11014</v>
      </c>
      <c r="M448" s="130" t="s">
        <v>12698</v>
      </c>
      <c r="N448" s="130" t="s">
        <v>14395</v>
      </c>
      <c r="O448" s="130" t="s">
        <v>16078</v>
      </c>
      <c r="P448" s="130" t="s">
        <v>17804</v>
      </c>
      <c r="Q448" s="130" t="s">
        <v>19473</v>
      </c>
    </row>
    <row r="449" spans="2:17" ht="54.95" customHeight="1">
      <c r="B449" s="120" t="s">
        <v>22419</v>
      </c>
      <c r="C449" s="12">
        <v>11121117</v>
      </c>
      <c r="D449" s="114">
        <v>4</v>
      </c>
      <c r="E449" s="123" t="s">
        <v>98</v>
      </c>
      <c r="F449" s="48" t="s">
        <v>98</v>
      </c>
      <c r="G449" s="128" t="s">
        <v>22832</v>
      </c>
      <c r="H449" s="130" t="s">
        <v>4152</v>
      </c>
      <c r="I449" s="130" t="s">
        <v>5882</v>
      </c>
      <c r="J449" s="130" t="s">
        <v>7601</v>
      </c>
      <c r="K449" s="130" t="s">
        <v>9298</v>
      </c>
      <c r="L449" s="130" t="s">
        <v>11015</v>
      </c>
      <c r="M449" s="130" t="s">
        <v>12699</v>
      </c>
      <c r="N449" s="130" t="s">
        <v>14396</v>
      </c>
      <c r="O449" s="130" t="s">
        <v>16079</v>
      </c>
      <c r="P449" s="130" t="s">
        <v>17805</v>
      </c>
      <c r="Q449" s="130" t="s">
        <v>19474</v>
      </c>
    </row>
    <row r="450" spans="2:17" ht="54.95" customHeight="1">
      <c r="B450" s="120" t="s">
        <v>22419</v>
      </c>
      <c r="C450" s="12">
        <v>11121118</v>
      </c>
      <c r="D450" s="114">
        <v>4</v>
      </c>
      <c r="E450" s="123" t="s">
        <v>99</v>
      </c>
      <c r="F450" s="48" t="s">
        <v>1840</v>
      </c>
      <c r="G450" s="128" t="s">
        <v>2941</v>
      </c>
      <c r="H450" s="130" t="s">
        <v>4153</v>
      </c>
      <c r="I450" s="130" t="s">
        <v>5883</v>
      </c>
      <c r="J450" s="130" t="s">
        <v>7602</v>
      </c>
      <c r="K450" s="130" t="s">
        <v>9299</v>
      </c>
      <c r="L450" s="130" t="s">
        <v>11016</v>
      </c>
      <c r="M450" s="130" t="s">
        <v>12700</v>
      </c>
      <c r="N450" s="130" t="s">
        <v>14397</v>
      </c>
      <c r="O450" s="130" t="s">
        <v>16080</v>
      </c>
      <c r="P450" s="130" t="s">
        <v>21628</v>
      </c>
      <c r="Q450" s="130" t="s">
        <v>19475</v>
      </c>
    </row>
    <row r="451" spans="2:17" ht="54.95" customHeight="1">
      <c r="B451" s="120" t="s">
        <v>22419</v>
      </c>
      <c r="C451" s="12">
        <v>1112111810</v>
      </c>
      <c r="D451" s="114">
        <v>5</v>
      </c>
      <c r="E451" s="124" t="s">
        <v>100</v>
      </c>
      <c r="F451" s="48" t="s">
        <v>100</v>
      </c>
      <c r="G451" s="128" t="s">
        <v>22833</v>
      </c>
      <c r="H451" s="130" t="s">
        <v>4154</v>
      </c>
      <c r="I451" s="130" t="s">
        <v>5884</v>
      </c>
      <c r="J451" s="130" t="s">
        <v>7603</v>
      </c>
      <c r="K451" s="130" t="s">
        <v>9300</v>
      </c>
      <c r="L451" s="130" t="s">
        <v>11017</v>
      </c>
      <c r="M451" s="130" t="s">
        <v>12701</v>
      </c>
      <c r="N451" s="130" t="s">
        <v>14398</v>
      </c>
      <c r="O451" s="130" t="s">
        <v>16081</v>
      </c>
      <c r="P451" s="130" t="s">
        <v>17806</v>
      </c>
      <c r="Q451" s="130" t="s">
        <v>19476</v>
      </c>
    </row>
    <row r="452" spans="2:17" ht="54.95" customHeight="1">
      <c r="B452" s="120" t="s">
        <v>22419</v>
      </c>
      <c r="C452" s="12">
        <v>1112111811</v>
      </c>
      <c r="D452" s="114">
        <v>5</v>
      </c>
      <c r="E452" s="124" t="s">
        <v>101</v>
      </c>
      <c r="F452" s="48" t="s">
        <v>101</v>
      </c>
      <c r="G452" s="128" t="s">
        <v>2942</v>
      </c>
      <c r="H452" s="130" t="s">
        <v>4155</v>
      </c>
      <c r="I452" s="130" t="s">
        <v>5885</v>
      </c>
      <c r="J452" s="130" t="s">
        <v>7604</v>
      </c>
      <c r="K452" s="130" t="s">
        <v>9301</v>
      </c>
      <c r="L452" s="130" t="s">
        <v>11018</v>
      </c>
      <c r="M452" s="130" t="s">
        <v>12702</v>
      </c>
      <c r="N452" s="130" t="s">
        <v>4155</v>
      </c>
      <c r="O452" s="130" t="s">
        <v>16082</v>
      </c>
      <c r="P452" s="130" t="s">
        <v>17807</v>
      </c>
      <c r="Q452" s="130" t="s">
        <v>19477</v>
      </c>
    </row>
    <row r="453" spans="2:17" ht="54.95" customHeight="1">
      <c r="B453" s="120" t="s">
        <v>22419</v>
      </c>
      <c r="C453" s="12">
        <v>1112111812</v>
      </c>
      <c r="D453" s="114">
        <v>5</v>
      </c>
      <c r="E453" s="124" t="s">
        <v>102</v>
      </c>
      <c r="F453" s="48" t="s">
        <v>102</v>
      </c>
      <c r="G453" s="128" t="s">
        <v>22834</v>
      </c>
      <c r="H453" s="130" t="s">
        <v>4156</v>
      </c>
      <c r="I453" s="130" t="s">
        <v>5886</v>
      </c>
      <c r="J453" s="130" t="s">
        <v>7605</v>
      </c>
      <c r="K453" s="130" t="s">
        <v>9302</v>
      </c>
      <c r="L453" s="130" t="s">
        <v>11019</v>
      </c>
      <c r="M453" s="130" t="s">
        <v>12703</v>
      </c>
      <c r="N453" s="130" t="s">
        <v>14399</v>
      </c>
      <c r="O453" s="130" t="s">
        <v>16083</v>
      </c>
      <c r="P453" s="130" t="s">
        <v>17808</v>
      </c>
      <c r="Q453" s="130" t="s">
        <v>19478</v>
      </c>
    </row>
    <row r="454" spans="2:17" ht="54.95" customHeight="1">
      <c r="B454" s="120" t="s">
        <v>22419</v>
      </c>
      <c r="C454" s="12">
        <v>1112111813</v>
      </c>
      <c r="D454" s="114">
        <v>5</v>
      </c>
      <c r="E454" s="124" t="s">
        <v>635</v>
      </c>
      <c r="F454" s="48" t="s">
        <v>635</v>
      </c>
      <c r="G454" s="128" t="s">
        <v>22835</v>
      </c>
      <c r="H454" s="130" t="s">
        <v>4157</v>
      </c>
      <c r="I454" s="130" t="s">
        <v>5887</v>
      </c>
      <c r="J454" s="130" t="s">
        <v>7606</v>
      </c>
      <c r="K454" s="130" t="s">
        <v>9303</v>
      </c>
      <c r="L454" s="130" t="s">
        <v>11020</v>
      </c>
      <c r="M454" s="130" t="s">
        <v>12704</v>
      </c>
      <c r="N454" s="130" t="s">
        <v>4157</v>
      </c>
      <c r="O454" s="130" t="s">
        <v>16084</v>
      </c>
      <c r="P454" s="130" t="s">
        <v>17809</v>
      </c>
      <c r="Q454" s="130" t="s">
        <v>19479</v>
      </c>
    </row>
    <row r="455" spans="2:17" ht="54.95" customHeight="1">
      <c r="B455" s="120" t="s">
        <v>22419</v>
      </c>
      <c r="C455" s="12">
        <v>1112111814</v>
      </c>
      <c r="D455" s="114">
        <v>5</v>
      </c>
      <c r="E455" s="124" t="s">
        <v>636</v>
      </c>
      <c r="F455" s="48" t="s">
        <v>636</v>
      </c>
      <c r="G455" s="128" t="s">
        <v>22836</v>
      </c>
      <c r="H455" s="130" t="s">
        <v>4158</v>
      </c>
      <c r="I455" s="130" t="s">
        <v>5888</v>
      </c>
      <c r="J455" s="130" t="s">
        <v>7607</v>
      </c>
      <c r="K455" s="130" t="s">
        <v>9304</v>
      </c>
      <c r="L455" s="130" t="s">
        <v>11021</v>
      </c>
      <c r="M455" s="130" t="s">
        <v>12705</v>
      </c>
      <c r="N455" s="130" t="s">
        <v>14400</v>
      </c>
      <c r="O455" s="130" t="s">
        <v>16085</v>
      </c>
      <c r="P455" s="130" t="s">
        <v>17810</v>
      </c>
      <c r="Q455" s="130" t="s">
        <v>19480</v>
      </c>
    </row>
    <row r="456" spans="2:17" ht="54.95" customHeight="1">
      <c r="B456" s="120" t="s">
        <v>22419</v>
      </c>
      <c r="C456" s="12">
        <v>1112111815</v>
      </c>
      <c r="D456" s="114">
        <v>5</v>
      </c>
      <c r="E456" s="124" t="s">
        <v>103</v>
      </c>
      <c r="F456" s="48" t="s">
        <v>103</v>
      </c>
      <c r="G456" s="128" t="s">
        <v>22434</v>
      </c>
      <c r="H456" s="130" t="s">
        <v>4159</v>
      </c>
      <c r="I456" s="130" t="s">
        <v>5889</v>
      </c>
      <c r="J456" s="130" t="s">
        <v>7608</v>
      </c>
      <c r="K456" s="130" t="s">
        <v>9305</v>
      </c>
      <c r="L456" s="130" t="s">
        <v>11022</v>
      </c>
      <c r="M456" s="130" t="s">
        <v>12706</v>
      </c>
      <c r="N456" s="130" t="s">
        <v>14401</v>
      </c>
      <c r="O456" s="130" t="s">
        <v>16086</v>
      </c>
      <c r="P456" s="130" t="s">
        <v>17811</v>
      </c>
      <c r="Q456" s="130" t="s">
        <v>19481</v>
      </c>
    </row>
    <row r="457" spans="2:17" ht="54.95" customHeight="1">
      <c r="B457" s="120" t="s">
        <v>22419</v>
      </c>
      <c r="C457" s="12">
        <v>1112111816</v>
      </c>
      <c r="D457" s="114">
        <v>5</v>
      </c>
      <c r="E457" s="124" t="s">
        <v>104</v>
      </c>
      <c r="F457" s="48" t="s">
        <v>104</v>
      </c>
      <c r="G457" s="128" t="s">
        <v>22837</v>
      </c>
      <c r="H457" s="130" t="s">
        <v>4160</v>
      </c>
      <c r="I457" s="130" t="s">
        <v>5890</v>
      </c>
      <c r="J457" s="130" t="s">
        <v>7609</v>
      </c>
      <c r="K457" s="130" t="s">
        <v>9306</v>
      </c>
      <c r="L457" s="130" t="s">
        <v>11023</v>
      </c>
      <c r="M457" s="130" t="s">
        <v>12707</v>
      </c>
      <c r="N457" s="130" t="s">
        <v>14402</v>
      </c>
      <c r="O457" s="130" t="s">
        <v>16087</v>
      </c>
      <c r="P457" s="130" t="s">
        <v>17812</v>
      </c>
      <c r="Q457" s="130" t="s">
        <v>19482</v>
      </c>
    </row>
    <row r="458" spans="2:17" ht="54.95" customHeight="1">
      <c r="B458" s="120" t="s">
        <v>22419</v>
      </c>
      <c r="C458" s="12">
        <v>1112111817</v>
      </c>
      <c r="D458" s="114">
        <v>5</v>
      </c>
      <c r="E458" s="124" t="s">
        <v>105</v>
      </c>
      <c r="F458" s="48" t="s">
        <v>1841</v>
      </c>
      <c r="G458" s="128" t="s">
        <v>22838</v>
      </c>
      <c r="H458" s="130" t="s">
        <v>4161</v>
      </c>
      <c r="I458" s="130" t="s">
        <v>5891</v>
      </c>
      <c r="J458" s="130" t="s">
        <v>7610</v>
      </c>
      <c r="K458" s="130" t="s">
        <v>9307</v>
      </c>
      <c r="L458" s="130" t="s">
        <v>11024</v>
      </c>
      <c r="M458" s="130" t="s">
        <v>12708</v>
      </c>
      <c r="N458" s="130" t="s">
        <v>14403</v>
      </c>
      <c r="O458" s="130" t="s">
        <v>16088</v>
      </c>
      <c r="P458" s="130" t="s">
        <v>17813</v>
      </c>
      <c r="Q458" s="130" t="s">
        <v>19483</v>
      </c>
    </row>
    <row r="459" spans="2:17" ht="54.95" customHeight="1">
      <c r="B459" s="120" t="s">
        <v>22419</v>
      </c>
      <c r="C459" s="12">
        <v>1112111818</v>
      </c>
      <c r="D459" s="114">
        <v>5</v>
      </c>
      <c r="E459" s="124" t="s">
        <v>106</v>
      </c>
      <c r="F459" s="48" t="s">
        <v>106</v>
      </c>
      <c r="G459" s="128" t="s">
        <v>2944</v>
      </c>
      <c r="H459" s="130" t="s">
        <v>4162</v>
      </c>
      <c r="I459" s="130" t="s">
        <v>5892</v>
      </c>
      <c r="J459" s="130" t="s">
        <v>7611</v>
      </c>
      <c r="K459" s="130" t="s">
        <v>9308</v>
      </c>
      <c r="L459" s="130" t="s">
        <v>11025</v>
      </c>
      <c r="M459" s="130" t="s">
        <v>12709</v>
      </c>
      <c r="N459" s="130" t="s">
        <v>14404</v>
      </c>
      <c r="O459" s="130" t="s">
        <v>16089</v>
      </c>
      <c r="P459" s="130" t="s">
        <v>17814</v>
      </c>
      <c r="Q459" s="130" t="s">
        <v>19484</v>
      </c>
    </row>
    <row r="460" spans="2:17" ht="54.95" customHeight="1">
      <c r="B460" s="120" t="s">
        <v>22419</v>
      </c>
      <c r="C460" s="12">
        <v>1112111819</v>
      </c>
      <c r="D460" s="114">
        <v>5</v>
      </c>
      <c r="E460" s="124" t="s">
        <v>637</v>
      </c>
      <c r="F460" s="48" t="s">
        <v>637</v>
      </c>
      <c r="G460" s="128" t="s">
        <v>2945</v>
      </c>
      <c r="H460" s="130" t="s">
        <v>4163</v>
      </c>
      <c r="I460" s="130" t="s">
        <v>5893</v>
      </c>
      <c r="J460" s="130" t="s">
        <v>7612</v>
      </c>
      <c r="K460" s="130" t="s">
        <v>9309</v>
      </c>
      <c r="L460" s="130" t="s">
        <v>11026</v>
      </c>
      <c r="M460" s="130" t="s">
        <v>12710</v>
      </c>
      <c r="N460" s="130" t="s">
        <v>14405</v>
      </c>
      <c r="O460" s="130" t="s">
        <v>16090</v>
      </c>
      <c r="P460" s="130" t="s">
        <v>17815</v>
      </c>
      <c r="Q460" s="130" t="s">
        <v>19485</v>
      </c>
    </row>
    <row r="461" spans="2:17" ht="54.95" customHeight="1">
      <c r="B461" s="120"/>
      <c r="C461" s="12">
        <v>1112111820</v>
      </c>
      <c r="D461" s="114">
        <v>5</v>
      </c>
      <c r="E461" s="124" t="s">
        <v>2657</v>
      </c>
      <c r="F461" s="48" t="s">
        <v>1842</v>
      </c>
      <c r="G461" s="128" t="s">
        <v>22839</v>
      </c>
      <c r="H461" s="130" t="s">
        <v>4164</v>
      </c>
      <c r="I461" s="130" t="s">
        <v>5894</v>
      </c>
      <c r="J461" s="130" t="s">
        <v>7613</v>
      </c>
      <c r="K461" s="130" t="s">
        <v>9310</v>
      </c>
      <c r="L461" s="130" t="s">
        <v>11027</v>
      </c>
      <c r="M461" s="130" t="s">
        <v>12711</v>
      </c>
      <c r="N461" s="130" t="s">
        <v>14406</v>
      </c>
      <c r="O461" s="130" t="s">
        <v>16091</v>
      </c>
      <c r="P461" s="130" t="s">
        <v>17816</v>
      </c>
      <c r="Q461" s="130" t="s">
        <v>19486</v>
      </c>
    </row>
    <row r="462" spans="2:17" ht="54.95" customHeight="1">
      <c r="B462" s="120" t="s">
        <v>22419</v>
      </c>
      <c r="C462" s="12">
        <v>1112111821</v>
      </c>
      <c r="D462" s="114">
        <v>5</v>
      </c>
      <c r="E462" s="124" t="s">
        <v>107</v>
      </c>
      <c r="F462" s="48" t="s">
        <v>107</v>
      </c>
      <c r="G462" s="128" t="s">
        <v>22840</v>
      </c>
      <c r="H462" s="130" t="s">
        <v>4165</v>
      </c>
      <c r="I462" s="130" t="s">
        <v>5895</v>
      </c>
      <c r="J462" s="130" t="s">
        <v>7614</v>
      </c>
      <c r="K462" s="130" t="s">
        <v>9311</v>
      </c>
      <c r="L462" s="130" t="s">
        <v>11028</v>
      </c>
      <c r="M462" s="130" t="s">
        <v>12712</v>
      </c>
      <c r="N462" s="130" t="s">
        <v>14407</v>
      </c>
      <c r="O462" s="130" t="s">
        <v>16092</v>
      </c>
      <c r="P462" s="130" t="s">
        <v>17817</v>
      </c>
      <c r="Q462" s="130" t="s">
        <v>19487</v>
      </c>
    </row>
    <row r="463" spans="2:17" ht="54.95" customHeight="1">
      <c r="B463" s="120" t="s">
        <v>22419</v>
      </c>
      <c r="C463" s="12">
        <v>1112111822</v>
      </c>
      <c r="D463" s="114">
        <v>5</v>
      </c>
      <c r="E463" s="124" t="s">
        <v>108</v>
      </c>
      <c r="F463" s="48" t="s">
        <v>108</v>
      </c>
      <c r="G463" s="128" t="s">
        <v>2946</v>
      </c>
      <c r="H463" s="130" t="s">
        <v>4166</v>
      </c>
      <c r="I463" s="130" t="s">
        <v>5896</v>
      </c>
      <c r="J463" s="130" t="s">
        <v>7615</v>
      </c>
      <c r="K463" s="130" t="s">
        <v>9312</v>
      </c>
      <c r="L463" s="130" t="s">
        <v>11029</v>
      </c>
      <c r="M463" s="130" t="s">
        <v>12713</v>
      </c>
      <c r="N463" s="130" t="s">
        <v>14408</v>
      </c>
      <c r="O463" s="130" t="s">
        <v>16093</v>
      </c>
      <c r="P463" s="130" t="s">
        <v>17818</v>
      </c>
      <c r="Q463" s="130" t="s">
        <v>19488</v>
      </c>
    </row>
    <row r="464" spans="2:17" ht="54.95" customHeight="1">
      <c r="B464" s="120" t="s">
        <v>22419</v>
      </c>
      <c r="C464" s="12">
        <v>1112111823</v>
      </c>
      <c r="D464" s="114">
        <v>5</v>
      </c>
      <c r="E464" s="124" t="s">
        <v>638</v>
      </c>
      <c r="F464" s="48" t="s">
        <v>638</v>
      </c>
      <c r="G464" s="128" t="s">
        <v>2947</v>
      </c>
      <c r="H464" s="130" t="s">
        <v>4167</v>
      </c>
      <c r="I464" s="130" t="s">
        <v>5897</v>
      </c>
      <c r="J464" s="130" t="s">
        <v>7616</v>
      </c>
      <c r="K464" s="130" t="s">
        <v>9313</v>
      </c>
      <c r="L464" s="130" t="s">
        <v>11030</v>
      </c>
      <c r="M464" s="130" t="s">
        <v>12714</v>
      </c>
      <c r="N464" s="130" t="s">
        <v>14409</v>
      </c>
      <c r="O464" s="130" t="s">
        <v>16094</v>
      </c>
      <c r="P464" s="130" t="s">
        <v>17819</v>
      </c>
      <c r="Q464" s="130" t="s">
        <v>19489</v>
      </c>
    </row>
    <row r="465" spans="2:17" ht="54.95" customHeight="1">
      <c r="B465" s="120" t="s">
        <v>22419</v>
      </c>
      <c r="C465" s="12">
        <v>1112111824</v>
      </c>
      <c r="D465" s="114">
        <v>5</v>
      </c>
      <c r="E465" s="124" t="s">
        <v>639</v>
      </c>
      <c r="F465" s="48" t="s">
        <v>639</v>
      </c>
      <c r="G465" s="128" t="s">
        <v>2948</v>
      </c>
      <c r="H465" s="130" t="s">
        <v>4168</v>
      </c>
      <c r="I465" s="130" t="s">
        <v>5898</v>
      </c>
      <c r="J465" s="130" t="s">
        <v>7617</v>
      </c>
      <c r="K465" s="130" t="s">
        <v>9314</v>
      </c>
      <c r="L465" s="130" t="s">
        <v>11031</v>
      </c>
      <c r="M465" s="130" t="s">
        <v>12715</v>
      </c>
      <c r="N465" s="130" t="s">
        <v>14410</v>
      </c>
      <c r="O465" s="130" t="s">
        <v>16095</v>
      </c>
      <c r="P465" s="130" t="s">
        <v>17820</v>
      </c>
      <c r="Q465" s="130" t="s">
        <v>19490</v>
      </c>
    </row>
    <row r="466" spans="2:17" ht="54.95" customHeight="1">
      <c r="B466" s="120" t="s">
        <v>1641</v>
      </c>
      <c r="C466" s="12">
        <v>1112111825</v>
      </c>
      <c r="D466" s="114">
        <v>5</v>
      </c>
      <c r="E466" s="124" t="s">
        <v>22528</v>
      </c>
      <c r="F466" s="48" t="s">
        <v>22528</v>
      </c>
      <c r="G466" s="128" t="s">
        <v>22841</v>
      </c>
      <c r="H466" s="130" t="s">
        <v>22842</v>
      </c>
      <c r="I466" s="130" t="s">
        <v>22843</v>
      </c>
      <c r="J466" s="130" t="s">
        <v>22844</v>
      </c>
      <c r="K466" s="130" t="s">
        <v>22845</v>
      </c>
      <c r="L466" s="130" t="s">
        <v>22846</v>
      </c>
      <c r="M466" s="130" t="s">
        <v>22847</v>
      </c>
      <c r="N466" s="130" t="s">
        <v>22848</v>
      </c>
      <c r="O466" s="130" t="s">
        <v>22849</v>
      </c>
      <c r="P466" s="130" t="s">
        <v>22850</v>
      </c>
      <c r="Q466" s="130" t="s">
        <v>22851</v>
      </c>
    </row>
    <row r="467" spans="2:17" ht="54.95" customHeight="1">
      <c r="B467" s="120"/>
      <c r="C467" s="12">
        <v>111212</v>
      </c>
      <c r="D467" s="114">
        <v>3</v>
      </c>
      <c r="E467" s="122" t="s">
        <v>17</v>
      </c>
      <c r="F467" s="48" t="s">
        <v>17</v>
      </c>
      <c r="G467" s="128" t="s">
        <v>2949</v>
      </c>
      <c r="H467" s="130" t="s">
        <v>4169</v>
      </c>
      <c r="I467" s="130" t="s">
        <v>5899</v>
      </c>
      <c r="J467" s="130" t="s">
        <v>7618</v>
      </c>
      <c r="K467" s="130" t="s">
        <v>9315</v>
      </c>
      <c r="L467" s="130" t="s">
        <v>11032</v>
      </c>
      <c r="M467" s="130" t="s">
        <v>12716</v>
      </c>
      <c r="N467" s="130" t="s">
        <v>14411</v>
      </c>
      <c r="O467" s="130" t="s">
        <v>16096</v>
      </c>
      <c r="P467" s="130" t="s">
        <v>17821</v>
      </c>
      <c r="Q467" s="130" t="s">
        <v>19491</v>
      </c>
    </row>
    <row r="468" spans="2:17" ht="54.95" customHeight="1">
      <c r="B468" s="120"/>
      <c r="C468" s="12">
        <v>11121210</v>
      </c>
      <c r="D468" s="114">
        <v>4</v>
      </c>
      <c r="E468" s="123" t="s">
        <v>640</v>
      </c>
      <c r="F468" s="48" t="s">
        <v>640</v>
      </c>
      <c r="G468" s="128" t="s">
        <v>22852</v>
      </c>
      <c r="H468" s="130" t="s">
        <v>4170</v>
      </c>
      <c r="I468" s="130" t="s">
        <v>5900</v>
      </c>
      <c r="J468" s="130" t="s">
        <v>7619</v>
      </c>
      <c r="K468" s="130" t="s">
        <v>9316</v>
      </c>
      <c r="L468" s="130" t="s">
        <v>11033</v>
      </c>
      <c r="M468" s="130" t="s">
        <v>640</v>
      </c>
      <c r="N468" s="130" t="s">
        <v>14412</v>
      </c>
      <c r="O468" s="130" t="s">
        <v>16097</v>
      </c>
      <c r="P468" s="130" t="s">
        <v>17822</v>
      </c>
      <c r="Q468" s="130" t="s">
        <v>19492</v>
      </c>
    </row>
    <row r="469" spans="2:17" ht="54.95" customHeight="1">
      <c r="B469" s="120"/>
      <c r="C469" s="12">
        <v>11121211</v>
      </c>
      <c r="D469" s="114">
        <v>4</v>
      </c>
      <c r="E469" s="123" t="s">
        <v>641</v>
      </c>
      <c r="F469" s="48" t="s">
        <v>641</v>
      </c>
      <c r="G469" s="128" t="s">
        <v>2950</v>
      </c>
      <c r="H469" s="130" t="s">
        <v>4171</v>
      </c>
      <c r="I469" s="130" t="s">
        <v>5901</v>
      </c>
      <c r="J469" s="130" t="s">
        <v>7620</v>
      </c>
      <c r="K469" s="130" t="s">
        <v>9317</v>
      </c>
      <c r="L469" s="130" t="s">
        <v>11034</v>
      </c>
      <c r="M469" s="130" t="s">
        <v>12717</v>
      </c>
      <c r="N469" s="130" t="s">
        <v>14413</v>
      </c>
      <c r="O469" s="130" t="s">
        <v>16098</v>
      </c>
      <c r="P469" s="130" t="s">
        <v>17823</v>
      </c>
      <c r="Q469" s="130" t="s">
        <v>19493</v>
      </c>
    </row>
    <row r="470" spans="2:17" ht="54.95" customHeight="1">
      <c r="B470" s="120"/>
      <c r="C470" s="12">
        <v>1112121110</v>
      </c>
      <c r="D470" s="114">
        <v>5</v>
      </c>
      <c r="E470" s="124" t="s">
        <v>642</v>
      </c>
      <c r="F470" s="48" t="s">
        <v>642</v>
      </c>
      <c r="G470" s="128" t="s">
        <v>2951</v>
      </c>
      <c r="H470" s="130" t="s">
        <v>4172</v>
      </c>
      <c r="I470" s="130" t="s">
        <v>5902</v>
      </c>
      <c r="J470" s="130" t="s">
        <v>7621</v>
      </c>
      <c r="K470" s="130" t="s">
        <v>9318</v>
      </c>
      <c r="L470" s="130" t="s">
        <v>11035</v>
      </c>
      <c r="M470" s="130" t="s">
        <v>12718</v>
      </c>
      <c r="N470" s="130" t="s">
        <v>14414</v>
      </c>
      <c r="O470" s="130" t="s">
        <v>16099</v>
      </c>
      <c r="P470" s="130" t="s">
        <v>17824</v>
      </c>
      <c r="Q470" s="130" t="s">
        <v>19494</v>
      </c>
    </row>
    <row r="471" spans="2:17" ht="54.95" customHeight="1">
      <c r="B471" s="120"/>
      <c r="C471" s="12">
        <v>1112121111</v>
      </c>
      <c r="D471" s="114">
        <v>5</v>
      </c>
      <c r="E471" s="124" t="s">
        <v>643</v>
      </c>
      <c r="F471" s="48" t="s">
        <v>643</v>
      </c>
      <c r="G471" s="128" t="s">
        <v>2952</v>
      </c>
      <c r="H471" s="130" t="s">
        <v>4173</v>
      </c>
      <c r="I471" s="130" t="s">
        <v>5903</v>
      </c>
      <c r="J471" s="130" t="s">
        <v>7622</v>
      </c>
      <c r="K471" s="130" t="s">
        <v>9319</v>
      </c>
      <c r="L471" s="130" t="s">
        <v>11036</v>
      </c>
      <c r="M471" s="130" t="s">
        <v>12719</v>
      </c>
      <c r="N471" s="130" t="s">
        <v>14415</v>
      </c>
      <c r="O471" s="130" t="s">
        <v>16100</v>
      </c>
      <c r="P471" s="130" t="s">
        <v>17825</v>
      </c>
      <c r="Q471" s="130" t="s">
        <v>19495</v>
      </c>
    </row>
    <row r="472" spans="2:17" ht="54.95" customHeight="1">
      <c r="B472" s="120"/>
      <c r="C472" s="12">
        <v>1112121112</v>
      </c>
      <c r="D472" s="114">
        <v>5</v>
      </c>
      <c r="E472" s="124" t="s">
        <v>644</v>
      </c>
      <c r="F472" s="48" t="s">
        <v>644</v>
      </c>
      <c r="G472" s="128" t="s">
        <v>2953</v>
      </c>
      <c r="H472" s="130" t="s">
        <v>4174</v>
      </c>
      <c r="I472" s="130" t="s">
        <v>5904</v>
      </c>
      <c r="J472" s="130" t="s">
        <v>7623</v>
      </c>
      <c r="K472" s="130" t="s">
        <v>9320</v>
      </c>
      <c r="L472" s="130" t="s">
        <v>11037</v>
      </c>
      <c r="M472" s="130" t="s">
        <v>12720</v>
      </c>
      <c r="N472" s="130" t="s">
        <v>14416</v>
      </c>
      <c r="O472" s="130" t="s">
        <v>16101</v>
      </c>
      <c r="P472" s="130" t="s">
        <v>17826</v>
      </c>
      <c r="Q472" s="130" t="s">
        <v>19496</v>
      </c>
    </row>
    <row r="473" spans="2:17" ht="54.95" customHeight="1">
      <c r="B473" s="120"/>
      <c r="C473" s="12">
        <v>1112121113</v>
      </c>
      <c r="D473" s="114">
        <v>5</v>
      </c>
      <c r="E473" s="124" t="s">
        <v>645</v>
      </c>
      <c r="F473" s="48" t="s">
        <v>645</v>
      </c>
      <c r="G473" s="128" t="s">
        <v>22853</v>
      </c>
      <c r="H473" s="130" t="s">
        <v>4175</v>
      </c>
      <c r="I473" s="130" t="s">
        <v>5905</v>
      </c>
      <c r="J473" s="130" t="s">
        <v>7624</v>
      </c>
      <c r="K473" s="130" t="s">
        <v>9321</v>
      </c>
      <c r="L473" s="130" t="s">
        <v>11038</v>
      </c>
      <c r="M473" s="130" t="s">
        <v>12721</v>
      </c>
      <c r="N473" s="130" t="s">
        <v>14417</v>
      </c>
      <c r="O473" s="130" t="s">
        <v>16102</v>
      </c>
      <c r="P473" s="130" t="s">
        <v>17827</v>
      </c>
      <c r="Q473" s="130" t="s">
        <v>19497</v>
      </c>
    </row>
    <row r="474" spans="2:17" ht="54.95" customHeight="1">
      <c r="B474" s="120" t="s">
        <v>22419</v>
      </c>
      <c r="C474" s="12">
        <v>1112121114</v>
      </c>
      <c r="D474" s="114">
        <v>5</v>
      </c>
      <c r="E474" s="124" t="s">
        <v>646</v>
      </c>
      <c r="F474" s="48" t="s">
        <v>646</v>
      </c>
      <c r="G474" s="128" t="s">
        <v>2954</v>
      </c>
      <c r="H474" s="130" t="s">
        <v>4176</v>
      </c>
      <c r="I474" s="130" t="s">
        <v>5906</v>
      </c>
      <c r="J474" s="130" t="s">
        <v>7625</v>
      </c>
      <c r="K474" s="130" t="s">
        <v>9322</v>
      </c>
      <c r="L474" s="130" t="s">
        <v>11039</v>
      </c>
      <c r="M474" s="130" t="s">
        <v>12722</v>
      </c>
      <c r="N474" s="130" t="s">
        <v>14418</v>
      </c>
      <c r="O474" s="130" t="s">
        <v>16103</v>
      </c>
      <c r="P474" s="130" t="s">
        <v>17828</v>
      </c>
      <c r="Q474" s="130" t="s">
        <v>19498</v>
      </c>
    </row>
    <row r="475" spans="2:17" ht="54.95" customHeight="1">
      <c r="B475" s="120" t="s">
        <v>22419</v>
      </c>
      <c r="C475" s="12">
        <v>1112121115</v>
      </c>
      <c r="D475" s="114">
        <v>5</v>
      </c>
      <c r="E475" s="124" t="s">
        <v>647</v>
      </c>
      <c r="F475" s="48" t="s">
        <v>647</v>
      </c>
      <c r="G475" s="128" t="s">
        <v>22854</v>
      </c>
      <c r="H475" s="130" t="s">
        <v>4177</v>
      </c>
      <c r="I475" s="130" t="s">
        <v>5907</v>
      </c>
      <c r="J475" s="130" t="s">
        <v>7626</v>
      </c>
      <c r="K475" s="130" t="s">
        <v>9323</v>
      </c>
      <c r="L475" s="130" t="s">
        <v>11040</v>
      </c>
      <c r="M475" s="130" t="s">
        <v>12723</v>
      </c>
      <c r="N475" s="130" t="s">
        <v>14419</v>
      </c>
      <c r="O475" s="130" t="s">
        <v>16104</v>
      </c>
      <c r="P475" s="130" t="s">
        <v>17829</v>
      </c>
      <c r="Q475" s="130" t="s">
        <v>19499</v>
      </c>
    </row>
    <row r="476" spans="2:17" ht="54.95" customHeight="1">
      <c r="B476" s="120" t="s">
        <v>22419</v>
      </c>
      <c r="C476" s="12">
        <v>1112121116</v>
      </c>
      <c r="D476" s="114">
        <v>5</v>
      </c>
      <c r="E476" s="124" t="s">
        <v>648</v>
      </c>
      <c r="F476" s="48" t="s">
        <v>648</v>
      </c>
      <c r="G476" s="128" t="s">
        <v>22855</v>
      </c>
      <c r="H476" s="130" t="s">
        <v>4178</v>
      </c>
      <c r="I476" s="130" t="s">
        <v>5908</v>
      </c>
      <c r="J476" s="130" t="s">
        <v>7627</v>
      </c>
      <c r="K476" s="130" t="s">
        <v>9324</v>
      </c>
      <c r="L476" s="130" t="s">
        <v>11041</v>
      </c>
      <c r="M476" s="130" t="s">
        <v>12724</v>
      </c>
      <c r="N476" s="130" t="s">
        <v>14420</v>
      </c>
      <c r="O476" s="130" t="s">
        <v>16105</v>
      </c>
      <c r="P476" s="130" t="s">
        <v>17830</v>
      </c>
      <c r="Q476" s="130" t="s">
        <v>19500</v>
      </c>
    </row>
    <row r="477" spans="2:17" ht="54.95" customHeight="1">
      <c r="B477" s="120" t="s">
        <v>22419</v>
      </c>
      <c r="C477" s="12">
        <v>1112121117</v>
      </c>
      <c r="D477" s="114">
        <v>5</v>
      </c>
      <c r="E477" s="124" t="s">
        <v>649</v>
      </c>
      <c r="F477" s="48" t="s">
        <v>649</v>
      </c>
      <c r="G477" s="128" t="s">
        <v>22856</v>
      </c>
      <c r="H477" s="130" t="s">
        <v>4179</v>
      </c>
      <c r="I477" s="130" t="s">
        <v>5909</v>
      </c>
      <c r="J477" s="130" t="s">
        <v>7628</v>
      </c>
      <c r="K477" s="130" t="s">
        <v>9325</v>
      </c>
      <c r="L477" s="130" t="s">
        <v>11042</v>
      </c>
      <c r="M477" s="130" t="s">
        <v>12725</v>
      </c>
      <c r="N477" s="130" t="s">
        <v>14421</v>
      </c>
      <c r="O477" s="130" t="s">
        <v>16106</v>
      </c>
      <c r="P477" s="130" t="s">
        <v>17831</v>
      </c>
      <c r="Q477" s="130" t="s">
        <v>19501</v>
      </c>
    </row>
    <row r="478" spans="2:17" ht="54.95" customHeight="1">
      <c r="B478" s="120" t="s">
        <v>22419</v>
      </c>
      <c r="C478" s="12">
        <v>1112121118</v>
      </c>
      <c r="D478" s="114">
        <v>5</v>
      </c>
      <c r="E478" s="124" t="s">
        <v>650</v>
      </c>
      <c r="F478" s="48" t="s">
        <v>650</v>
      </c>
      <c r="G478" s="128" t="s">
        <v>22857</v>
      </c>
      <c r="H478" s="130" t="s">
        <v>4180</v>
      </c>
      <c r="I478" s="130" t="s">
        <v>5910</v>
      </c>
      <c r="J478" s="130" t="s">
        <v>7629</v>
      </c>
      <c r="K478" s="130" t="s">
        <v>9326</v>
      </c>
      <c r="L478" s="130" t="s">
        <v>11043</v>
      </c>
      <c r="M478" s="130" t="s">
        <v>12726</v>
      </c>
      <c r="N478" s="130" t="s">
        <v>14422</v>
      </c>
      <c r="O478" s="130" t="s">
        <v>16107</v>
      </c>
      <c r="P478" s="130" t="s">
        <v>17832</v>
      </c>
      <c r="Q478" s="130" t="s">
        <v>19502</v>
      </c>
    </row>
    <row r="479" spans="2:17" ht="54.95" customHeight="1">
      <c r="B479" s="120" t="s">
        <v>22419</v>
      </c>
      <c r="C479" s="12">
        <v>1112121119</v>
      </c>
      <c r="D479" s="114">
        <v>5</v>
      </c>
      <c r="E479" s="124" t="s">
        <v>651</v>
      </c>
      <c r="F479" s="48" t="s">
        <v>651</v>
      </c>
      <c r="G479" s="128" t="s">
        <v>2955</v>
      </c>
      <c r="H479" s="130" t="s">
        <v>4181</v>
      </c>
      <c r="I479" s="130" t="s">
        <v>5911</v>
      </c>
      <c r="J479" s="130" t="s">
        <v>7630</v>
      </c>
      <c r="K479" s="130" t="s">
        <v>9327</v>
      </c>
      <c r="L479" s="130" t="s">
        <v>11044</v>
      </c>
      <c r="M479" s="130" t="s">
        <v>12727</v>
      </c>
      <c r="N479" s="130" t="s">
        <v>14423</v>
      </c>
      <c r="O479" s="130" t="s">
        <v>16108</v>
      </c>
      <c r="P479" s="130" t="s">
        <v>17833</v>
      </c>
      <c r="Q479" s="130" t="s">
        <v>19503</v>
      </c>
    </row>
    <row r="480" spans="2:17" ht="54.95" customHeight="1">
      <c r="B480" s="120" t="s">
        <v>22419</v>
      </c>
      <c r="C480" s="12">
        <v>1112121120</v>
      </c>
      <c r="D480" s="114">
        <v>5</v>
      </c>
      <c r="E480" s="124" t="s">
        <v>652</v>
      </c>
      <c r="F480" s="48" t="s">
        <v>652</v>
      </c>
      <c r="G480" s="128" t="s">
        <v>2956</v>
      </c>
      <c r="H480" s="130" t="s">
        <v>4182</v>
      </c>
      <c r="I480" s="130" t="s">
        <v>5912</v>
      </c>
      <c r="J480" s="130" t="s">
        <v>7631</v>
      </c>
      <c r="K480" s="130" t="s">
        <v>9328</v>
      </c>
      <c r="L480" s="130" t="s">
        <v>11045</v>
      </c>
      <c r="M480" s="130" t="s">
        <v>12728</v>
      </c>
      <c r="N480" s="130" t="s">
        <v>14424</v>
      </c>
      <c r="O480" s="130" t="s">
        <v>16109</v>
      </c>
      <c r="P480" s="130" t="s">
        <v>17834</v>
      </c>
      <c r="Q480" s="130" t="s">
        <v>19504</v>
      </c>
    </row>
    <row r="481" spans="2:17" ht="54.95" customHeight="1">
      <c r="B481" s="120" t="s">
        <v>22419</v>
      </c>
      <c r="C481" s="12">
        <v>1112121121</v>
      </c>
      <c r="D481" s="114">
        <v>5</v>
      </c>
      <c r="E481" s="124" t="s">
        <v>653</v>
      </c>
      <c r="F481" s="48" t="s">
        <v>653</v>
      </c>
      <c r="G481" s="128" t="s">
        <v>2957</v>
      </c>
      <c r="H481" s="130" t="s">
        <v>4183</v>
      </c>
      <c r="I481" s="130" t="s">
        <v>5913</v>
      </c>
      <c r="J481" s="130" t="s">
        <v>7632</v>
      </c>
      <c r="K481" s="130" t="s">
        <v>9329</v>
      </c>
      <c r="L481" s="130" t="s">
        <v>11046</v>
      </c>
      <c r="M481" s="130" t="s">
        <v>12729</v>
      </c>
      <c r="N481" s="130" t="s">
        <v>14425</v>
      </c>
      <c r="O481" s="130" t="s">
        <v>16110</v>
      </c>
      <c r="P481" s="130" t="s">
        <v>17835</v>
      </c>
      <c r="Q481" s="130" t="s">
        <v>19505</v>
      </c>
    </row>
    <row r="482" spans="2:17" ht="54.95" customHeight="1">
      <c r="B482" s="120" t="s">
        <v>22419</v>
      </c>
      <c r="C482" s="12">
        <v>1112121122</v>
      </c>
      <c r="D482" s="114">
        <v>5</v>
      </c>
      <c r="E482" s="124" t="s">
        <v>654</v>
      </c>
      <c r="F482" s="48" t="s">
        <v>654</v>
      </c>
      <c r="G482" s="128" t="s">
        <v>22858</v>
      </c>
      <c r="H482" s="130" t="s">
        <v>4184</v>
      </c>
      <c r="I482" s="130" t="s">
        <v>5914</v>
      </c>
      <c r="J482" s="130" t="s">
        <v>7633</v>
      </c>
      <c r="K482" s="130" t="s">
        <v>9330</v>
      </c>
      <c r="L482" s="130" t="s">
        <v>11047</v>
      </c>
      <c r="M482" s="130" t="s">
        <v>12730</v>
      </c>
      <c r="N482" s="130" t="s">
        <v>14426</v>
      </c>
      <c r="O482" s="130" t="s">
        <v>16111</v>
      </c>
      <c r="P482" s="130" t="s">
        <v>17836</v>
      </c>
      <c r="Q482" s="130" t="s">
        <v>19506</v>
      </c>
    </row>
    <row r="483" spans="2:17" ht="54.95" customHeight="1">
      <c r="B483" s="120" t="s">
        <v>22419</v>
      </c>
      <c r="C483" s="118">
        <v>12</v>
      </c>
      <c r="D483" s="113">
        <v>1</v>
      </c>
      <c r="E483" s="118" t="s">
        <v>655</v>
      </c>
      <c r="F483" s="76" t="s">
        <v>655</v>
      </c>
      <c r="G483" s="128" t="s">
        <v>22859</v>
      </c>
      <c r="H483" s="129" t="s">
        <v>4185</v>
      </c>
      <c r="I483" s="129" t="s">
        <v>5915</v>
      </c>
      <c r="J483" s="129" t="s">
        <v>7634</v>
      </c>
      <c r="K483" s="129" t="s">
        <v>9331</v>
      </c>
      <c r="L483" s="129" t="s">
        <v>9331</v>
      </c>
      <c r="M483" s="129" t="s">
        <v>12731</v>
      </c>
      <c r="N483" s="129" t="s">
        <v>14427</v>
      </c>
      <c r="O483" s="129" t="s">
        <v>16112</v>
      </c>
      <c r="P483" s="129" t="s">
        <v>17837</v>
      </c>
      <c r="Q483" s="129" t="s">
        <v>19507</v>
      </c>
    </row>
    <row r="484" spans="2:17" ht="54.95" customHeight="1">
      <c r="B484" s="120"/>
      <c r="C484" s="12">
        <v>1210</v>
      </c>
      <c r="D484" s="114">
        <v>2</v>
      </c>
      <c r="E484" s="211" t="s">
        <v>656</v>
      </c>
      <c r="F484" s="48" t="s">
        <v>656</v>
      </c>
      <c r="G484" s="128" t="s">
        <v>22860</v>
      </c>
      <c r="H484" s="130" t="s">
        <v>4185</v>
      </c>
      <c r="I484" s="130" t="s">
        <v>5916</v>
      </c>
      <c r="J484" s="130" t="s">
        <v>7634</v>
      </c>
      <c r="K484" s="130" t="s">
        <v>9332</v>
      </c>
      <c r="L484" s="130" t="s">
        <v>11048</v>
      </c>
      <c r="M484" s="130" t="s">
        <v>12732</v>
      </c>
      <c r="N484" s="130" t="s">
        <v>14428</v>
      </c>
      <c r="O484" s="130" t="s">
        <v>16113</v>
      </c>
      <c r="P484" s="130" t="s">
        <v>17837</v>
      </c>
      <c r="Q484" s="130" t="s">
        <v>19508</v>
      </c>
    </row>
    <row r="485" spans="2:17" ht="54.95" customHeight="1">
      <c r="B485" s="120"/>
      <c r="C485" s="12">
        <v>121010</v>
      </c>
      <c r="D485" s="114">
        <v>3</v>
      </c>
      <c r="E485" s="122" t="s">
        <v>121</v>
      </c>
      <c r="F485" s="48" t="s">
        <v>1843</v>
      </c>
      <c r="G485" s="128" t="s">
        <v>22861</v>
      </c>
      <c r="H485" s="130" t="s">
        <v>4186</v>
      </c>
      <c r="I485" s="130" t="s">
        <v>5917</v>
      </c>
      <c r="J485" s="130" t="s">
        <v>7635</v>
      </c>
      <c r="K485" s="130" t="s">
        <v>9333</v>
      </c>
      <c r="L485" s="130" t="s">
        <v>11049</v>
      </c>
      <c r="M485" s="130" t="s">
        <v>12733</v>
      </c>
      <c r="N485" s="130" t="s">
        <v>4186</v>
      </c>
      <c r="O485" s="130" t="s">
        <v>16114</v>
      </c>
      <c r="P485" s="130" t="s">
        <v>4186</v>
      </c>
      <c r="Q485" s="130" t="s">
        <v>19509</v>
      </c>
    </row>
    <row r="486" spans="2:17" ht="54.95" customHeight="1">
      <c r="B486" s="120"/>
      <c r="C486" s="12">
        <v>12101010</v>
      </c>
      <c r="D486" s="114">
        <v>4</v>
      </c>
      <c r="E486" s="123" t="s">
        <v>657</v>
      </c>
      <c r="F486" s="48" t="s">
        <v>657</v>
      </c>
      <c r="G486" s="128" t="s">
        <v>2958</v>
      </c>
      <c r="H486" s="130" t="s">
        <v>4187</v>
      </c>
      <c r="I486" s="130" t="s">
        <v>5918</v>
      </c>
      <c r="J486" s="130" t="s">
        <v>7636</v>
      </c>
      <c r="K486" s="130" t="s">
        <v>9334</v>
      </c>
      <c r="L486" s="130" t="s">
        <v>11050</v>
      </c>
      <c r="M486" s="130" t="s">
        <v>12734</v>
      </c>
      <c r="N486" s="130" t="s">
        <v>14429</v>
      </c>
      <c r="O486" s="130" t="s">
        <v>16115</v>
      </c>
      <c r="P486" s="130" t="s">
        <v>17838</v>
      </c>
      <c r="Q486" s="130" t="s">
        <v>19510</v>
      </c>
    </row>
    <row r="487" spans="2:17" ht="54.95" customHeight="1">
      <c r="B487" s="120" t="s">
        <v>22419</v>
      </c>
      <c r="C487" s="12">
        <v>1210101010</v>
      </c>
      <c r="D487" s="114">
        <v>5</v>
      </c>
      <c r="E487" s="124" t="s">
        <v>118</v>
      </c>
      <c r="F487" s="48" t="s">
        <v>1844</v>
      </c>
      <c r="G487" s="128" t="s">
        <v>2959</v>
      </c>
      <c r="H487" s="130" t="s">
        <v>4188</v>
      </c>
      <c r="I487" s="130" t="s">
        <v>5919</v>
      </c>
      <c r="J487" s="130" t="s">
        <v>7637</v>
      </c>
      <c r="K487" s="130" t="s">
        <v>9335</v>
      </c>
      <c r="L487" s="130" t="s">
        <v>11051</v>
      </c>
      <c r="M487" s="130" t="s">
        <v>12735</v>
      </c>
      <c r="N487" s="130" t="s">
        <v>14430</v>
      </c>
      <c r="O487" s="130" t="s">
        <v>16116</v>
      </c>
      <c r="P487" s="130" t="s">
        <v>17839</v>
      </c>
      <c r="Q487" s="130" t="s">
        <v>19511</v>
      </c>
    </row>
    <row r="488" spans="2:17" ht="54.95" customHeight="1">
      <c r="B488" s="120" t="s">
        <v>22419</v>
      </c>
      <c r="C488" s="12">
        <v>1210101011</v>
      </c>
      <c r="D488" s="114">
        <v>5</v>
      </c>
      <c r="E488" s="124" t="s">
        <v>117</v>
      </c>
      <c r="F488" s="48" t="s">
        <v>1845</v>
      </c>
      <c r="G488" s="128" t="s">
        <v>22862</v>
      </c>
      <c r="H488" s="130" t="s">
        <v>4189</v>
      </c>
      <c r="I488" s="130" t="s">
        <v>5920</v>
      </c>
      <c r="J488" s="130" t="s">
        <v>7638</v>
      </c>
      <c r="K488" s="130" t="s">
        <v>9336</v>
      </c>
      <c r="L488" s="130" t="s">
        <v>11052</v>
      </c>
      <c r="M488" s="130" t="s">
        <v>12736</v>
      </c>
      <c r="N488" s="130" t="s">
        <v>14431</v>
      </c>
      <c r="O488" s="130" t="s">
        <v>16117</v>
      </c>
      <c r="P488" s="130" t="s">
        <v>17840</v>
      </c>
      <c r="Q488" s="130" t="s">
        <v>19512</v>
      </c>
    </row>
    <row r="489" spans="2:17" ht="54.95" customHeight="1">
      <c r="B489" s="120" t="s">
        <v>22419</v>
      </c>
      <c r="C489" s="12">
        <v>121010101110</v>
      </c>
      <c r="D489" s="114">
        <v>6</v>
      </c>
      <c r="E489" s="125" t="s">
        <v>658</v>
      </c>
      <c r="F489" s="48" t="s">
        <v>658</v>
      </c>
      <c r="G489" s="128" t="s">
        <v>2960</v>
      </c>
      <c r="H489" s="130" t="s">
        <v>4190</v>
      </c>
      <c r="I489" s="130" t="s">
        <v>5921</v>
      </c>
      <c r="J489" s="130" t="s">
        <v>7639</v>
      </c>
      <c r="K489" s="130" t="s">
        <v>9337</v>
      </c>
      <c r="L489" s="130" t="s">
        <v>11053</v>
      </c>
      <c r="M489" s="130" t="s">
        <v>12737</v>
      </c>
      <c r="N489" s="130" t="s">
        <v>14432</v>
      </c>
      <c r="O489" s="130" t="s">
        <v>16118</v>
      </c>
      <c r="P489" s="130" t="s">
        <v>17841</v>
      </c>
      <c r="Q489" s="130" t="s">
        <v>19513</v>
      </c>
    </row>
    <row r="490" spans="2:17" ht="54.95" customHeight="1">
      <c r="B490" s="120" t="s">
        <v>22419</v>
      </c>
      <c r="C490" s="12">
        <v>12101010111010</v>
      </c>
      <c r="D490" s="114">
        <v>7</v>
      </c>
      <c r="E490" s="126" t="s">
        <v>659</v>
      </c>
      <c r="F490" s="48" t="s">
        <v>1846</v>
      </c>
      <c r="G490" s="128" t="s">
        <v>2961</v>
      </c>
      <c r="H490" s="130" t="s">
        <v>4191</v>
      </c>
      <c r="I490" s="130" t="s">
        <v>5922</v>
      </c>
      <c r="J490" s="130" t="s">
        <v>7640</v>
      </c>
      <c r="K490" s="130" t="s">
        <v>9338</v>
      </c>
      <c r="L490" s="130" t="s">
        <v>11054</v>
      </c>
      <c r="M490" s="130" t="s">
        <v>12738</v>
      </c>
      <c r="N490" s="130" t="s">
        <v>14433</v>
      </c>
      <c r="O490" s="130" t="s">
        <v>16119</v>
      </c>
      <c r="P490" s="130" t="s">
        <v>17842</v>
      </c>
      <c r="Q490" s="130" t="s">
        <v>19514</v>
      </c>
    </row>
    <row r="491" spans="2:17" ht="54.95" customHeight="1">
      <c r="B491" s="120" t="s">
        <v>22419</v>
      </c>
      <c r="C491" s="12">
        <v>12101010111011</v>
      </c>
      <c r="D491" s="114">
        <v>7</v>
      </c>
      <c r="E491" s="126" t="s">
        <v>660</v>
      </c>
      <c r="F491" s="48" t="s">
        <v>660</v>
      </c>
      <c r="G491" s="128" t="s">
        <v>22863</v>
      </c>
      <c r="H491" s="130" t="s">
        <v>4192</v>
      </c>
      <c r="I491" s="130" t="s">
        <v>5923</v>
      </c>
      <c r="J491" s="130" t="s">
        <v>7641</v>
      </c>
      <c r="K491" s="130" t="s">
        <v>9339</v>
      </c>
      <c r="L491" s="130" t="s">
        <v>11055</v>
      </c>
      <c r="M491" s="130" t="s">
        <v>12739</v>
      </c>
      <c r="N491" s="130" t="s">
        <v>14434</v>
      </c>
      <c r="O491" s="130" t="s">
        <v>16120</v>
      </c>
      <c r="P491" s="130" t="s">
        <v>17843</v>
      </c>
      <c r="Q491" s="130" t="s">
        <v>19515</v>
      </c>
    </row>
    <row r="492" spans="2:17" ht="54.95" customHeight="1">
      <c r="B492" s="120" t="s">
        <v>22419</v>
      </c>
      <c r="C492" s="12">
        <v>121010101111</v>
      </c>
      <c r="D492" s="114">
        <v>6</v>
      </c>
      <c r="E492" s="125" t="s">
        <v>661</v>
      </c>
      <c r="F492" s="48" t="s">
        <v>661</v>
      </c>
      <c r="G492" s="128" t="s">
        <v>2962</v>
      </c>
      <c r="H492" s="130" t="s">
        <v>4193</v>
      </c>
      <c r="I492" s="130" t="s">
        <v>5924</v>
      </c>
      <c r="J492" s="130" t="s">
        <v>7642</v>
      </c>
      <c r="K492" s="130" t="s">
        <v>9340</v>
      </c>
      <c r="L492" s="130" t="s">
        <v>11056</v>
      </c>
      <c r="M492" s="130" t="s">
        <v>12740</v>
      </c>
      <c r="N492" s="130" t="s">
        <v>14435</v>
      </c>
      <c r="O492" s="130" t="s">
        <v>16121</v>
      </c>
      <c r="P492" s="130" t="s">
        <v>17844</v>
      </c>
      <c r="Q492" s="130" t="s">
        <v>19516</v>
      </c>
    </row>
    <row r="493" spans="2:17" ht="54.95" customHeight="1">
      <c r="B493" s="120" t="s">
        <v>22419</v>
      </c>
      <c r="C493" s="12">
        <v>121010101112</v>
      </c>
      <c r="D493" s="114">
        <v>6</v>
      </c>
      <c r="E493" s="125" t="s">
        <v>662</v>
      </c>
      <c r="F493" s="48" t="s">
        <v>662</v>
      </c>
      <c r="G493" s="128" t="s">
        <v>2963</v>
      </c>
      <c r="H493" s="130" t="s">
        <v>4194</v>
      </c>
      <c r="I493" s="130" t="s">
        <v>5925</v>
      </c>
      <c r="J493" s="130" t="s">
        <v>7643</v>
      </c>
      <c r="K493" s="130" t="s">
        <v>9341</v>
      </c>
      <c r="L493" s="130" t="s">
        <v>11057</v>
      </c>
      <c r="M493" s="130" t="s">
        <v>12741</v>
      </c>
      <c r="N493" s="130" t="s">
        <v>14436</v>
      </c>
      <c r="O493" s="130" t="s">
        <v>16122</v>
      </c>
      <c r="P493" s="130" t="s">
        <v>17845</v>
      </c>
      <c r="Q493" s="130" t="s">
        <v>19517</v>
      </c>
    </row>
    <row r="494" spans="2:17" ht="54.95" customHeight="1">
      <c r="B494" s="120" t="s">
        <v>22419</v>
      </c>
      <c r="C494" s="12">
        <v>121010101113</v>
      </c>
      <c r="D494" s="114">
        <v>6</v>
      </c>
      <c r="E494" s="125" t="s">
        <v>663</v>
      </c>
      <c r="F494" s="48" t="s">
        <v>663</v>
      </c>
      <c r="G494" s="128" t="s">
        <v>2964</v>
      </c>
      <c r="H494" s="130" t="s">
        <v>4195</v>
      </c>
      <c r="I494" s="130" t="s">
        <v>5926</v>
      </c>
      <c r="J494" s="130" t="s">
        <v>7644</v>
      </c>
      <c r="K494" s="130" t="s">
        <v>9342</v>
      </c>
      <c r="L494" s="130" t="s">
        <v>11058</v>
      </c>
      <c r="M494" s="130" t="s">
        <v>12742</v>
      </c>
      <c r="N494" s="130" t="s">
        <v>14437</v>
      </c>
      <c r="O494" s="130" t="s">
        <v>16123</v>
      </c>
      <c r="P494" s="130" t="s">
        <v>17846</v>
      </c>
      <c r="Q494" s="130" t="s">
        <v>19518</v>
      </c>
    </row>
    <row r="495" spans="2:17" ht="54.95" customHeight="1">
      <c r="B495" s="120" t="s">
        <v>22419</v>
      </c>
      <c r="C495" s="12">
        <v>12101010111310</v>
      </c>
      <c r="D495" s="114">
        <v>7</v>
      </c>
      <c r="E495" s="126" t="s">
        <v>664</v>
      </c>
      <c r="F495" s="48" t="s">
        <v>664</v>
      </c>
      <c r="G495" s="128" t="s">
        <v>22864</v>
      </c>
      <c r="H495" s="130" t="s">
        <v>4196</v>
      </c>
      <c r="I495" s="130" t="s">
        <v>5927</v>
      </c>
      <c r="J495" s="130" t="s">
        <v>7645</v>
      </c>
      <c r="K495" s="130" t="s">
        <v>9343</v>
      </c>
      <c r="L495" s="130" t="s">
        <v>11059</v>
      </c>
      <c r="M495" s="130" t="s">
        <v>12743</v>
      </c>
      <c r="N495" s="130" t="s">
        <v>14438</v>
      </c>
      <c r="O495" s="130" t="s">
        <v>16124</v>
      </c>
      <c r="P495" s="130" t="s">
        <v>17847</v>
      </c>
      <c r="Q495" s="130" t="s">
        <v>19519</v>
      </c>
    </row>
    <row r="496" spans="2:17" ht="54.95" customHeight="1">
      <c r="B496" s="120" t="s">
        <v>22419</v>
      </c>
      <c r="C496" s="12">
        <v>12101010111311</v>
      </c>
      <c r="D496" s="114">
        <v>7</v>
      </c>
      <c r="E496" s="126" t="s">
        <v>127</v>
      </c>
      <c r="F496" s="48" t="s">
        <v>127</v>
      </c>
      <c r="G496" s="128" t="s">
        <v>22865</v>
      </c>
      <c r="H496" s="130" t="s">
        <v>4197</v>
      </c>
      <c r="I496" s="130" t="s">
        <v>5928</v>
      </c>
      <c r="J496" s="130" t="s">
        <v>7646</v>
      </c>
      <c r="K496" s="130" t="s">
        <v>9344</v>
      </c>
      <c r="L496" s="130" t="s">
        <v>11060</v>
      </c>
      <c r="M496" s="130" t="s">
        <v>12744</v>
      </c>
      <c r="N496" s="130" t="s">
        <v>14439</v>
      </c>
      <c r="O496" s="130" t="s">
        <v>16125</v>
      </c>
      <c r="P496" s="130" t="s">
        <v>17848</v>
      </c>
      <c r="Q496" s="130" t="s">
        <v>19520</v>
      </c>
    </row>
    <row r="497" spans="2:17" ht="54.95" customHeight="1">
      <c r="B497" s="120" t="s">
        <v>22419</v>
      </c>
      <c r="C497" s="12">
        <v>12101010111312</v>
      </c>
      <c r="D497" s="114">
        <v>7</v>
      </c>
      <c r="E497" s="126" t="s">
        <v>665</v>
      </c>
      <c r="F497" s="48" t="s">
        <v>665</v>
      </c>
      <c r="G497" s="128" t="s">
        <v>2965</v>
      </c>
      <c r="H497" s="130" t="s">
        <v>4198</v>
      </c>
      <c r="I497" s="130" t="s">
        <v>5929</v>
      </c>
      <c r="J497" s="130" t="s">
        <v>7647</v>
      </c>
      <c r="K497" s="130" t="s">
        <v>9345</v>
      </c>
      <c r="L497" s="130" t="s">
        <v>11061</v>
      </c>
      <c r="M497" s="130" t="s">
        <v>12745</v>
      </c>
      <c r="N497" s="130" t="s">
        <v>14440</v>
      </c>
      <c r="O497" s="130" t="s">
        <v>16126</v>
      </c>
      <c r="P497" s="130" t="s">
        <v>17849</v>
      </c>
      <c r="Q497" s="130" t="s">
        <v>19521</v>
      </c>
    </row>
    <row r="498" spans="2:17" ht="54.95" customHeight="1">
      <c r="B498" s="120" t="s">
        <v>22419</v>
      </c>
      <c r="C498" s="12">
        <v>1210101012</v>
      </c>
      <c r="D498" s="114">
        <v>5</v>
      </c>
      <c r="E498" s="124" t="s">
        <v>126</v>
      </c>
      <c r="F498" s="48" t="s">
        <v>126</v>
      </c>
      <c r="G498" s="128" t="s">
        <v>2966</v>
      </c>
      <c r="H498" s="130" t="s">
        <v>4199</v>
      </c>
      <c r="I498" s="130" t="s">
        <v>5930</v>
      </c>
      <c r="J498" s="130" t="s">
        <v>7648</v>
      </c>
      <c r="K498" s="130" t="s">
        <v>9346</v>
      </c>
      <c r="L498" s="130" t="s">
        <v>11062</v>
      </c>
      <c r="M498" s="130" t="s">
        <v>12746</v>
      </c>
      <c r="N498" s="130" t="s">
        <v>14441</v>
      </c>
      <c r="O498" s="130" t="s">
        <v>16127</v>
      </c>
      <c r="P498" s="130" t="s">
        <v>17850</v>
      </c>
      <c r="Q498" s="130" t="s">
        <v>19522</v>
      </c>
    </row>
    <row r="499" spans="2:17" ht="54.95" customHeight="1">
      <c r="B499" s="120" t="s">
        <v>22419</v>
      </c>
      <c r="C499" s="12">
        <v>121010101210</v>
      </c>
      <c r="D499" s="114">
        <v>6</v>
      </c>
      <c r="E499" s="125" t="s">
        <v>666</v>
      </c>
      <c r="F499" s="48" t="s">
        <v>666</v>
      </c>
      <c r="G499" s="128" t="s">
        <v>2967</v>
      </c>
      <c r="H499" s="130" t="s">
        <v>4200</v>
      </c>
      <c r="I499" s="130" t="s">
        <v>666</v>
      </c>
      <c r="J499" s="130" t="s">
        <v>7649</v>
      </c>
      <c r="K499" s="130" t="s">
        <v>9347</v>
      </c>
      <c r="L499" s="130" t="s">
        <v>11063</v>
      </c>
      <c r="M499" s="130" t="s">
        <v>12747</v>
      </c>
      <c r="N499" s="130" t="s">
        <v>14442</v>
      </c>
      <c r="O499" s="130" t="s">
        <v>16128</v>
      </c>
      <c r="P499" s="130" t="s">
        <v>17851</v>
      </c>
      <c r="Q499" s="130" t="s">
        <v>19523</v>
      </c>
    </row>
    <row r="500" spans="2:17" ht="54.95" customHeight="1">
      <c r="B500" s="120" t="s">
        <v>22419</v>
      </c>
      <c r="C500" s="12">
        <v>12101010121010</v>
      </c>
      <c r="D500" s="114">
        <v>7</v>
      </c>
      <c r="E500" s="126" t="s">
        <v>667</v>
      </c>
      <c r="F500" s="48" t="s">
        <v>1847</v>
      </c>
      <c r="G500" s="128" t="s">
        <v>2968</v>
      </c>
      <c r="H500" s="130" t="s">
        <v>4201</v>
      </c>
      <c r="I500" s="130" t="s">
        <v>5931</v>
      </c>
      <c r="J500" s="130" t="s">
        <v>7650</v>
      </c>
      <c r="K500" s="130" t="s">
        <v>9348</v>
      </c>
      <c r="L500" s="130" t="s">
        <v>11064</v>
      </c>
      <c r="M500" s="130" t="s">
        <v>12748</v>
      </c>
      <c r="N500" s="130" t="s">
        <v>14443</v>
      </c>
      <c r="O500" s="130" t="s">
        <v>16129</v>
      </c>
      <c r="P500" s="130" t="s">
        <v>17852</v>
      </c>
      <c r="Q500" s="130" t="s">
        <v>19524</v>
      </c>
    </row>
    <row r="501" spans="2:17" ht="54.95" customHeight="1">
      <c r="B501" s="120" t="s">
        <v>22419</v>
      </c>
      <c r="C501" s="12">
        <v>12101010121011</v>
      </c>
      <c r="D501" s="114">
        <v>7</v>
      </c>
      <c r="E501" s="126" t="s">
        <v>668</v>
      </c>
      <c r="F501" s="48" t="s">
        <v>668</v>
      </c>
      <c r="G501" s="128" t="s">
        <v>2969</v>
      </c>
      <c r="H501" s="130" t="s">
        <v>4202</v>
      </c>
      <c r="I501" s="130" t="s">
        <v>5932</v>
      </c>
      <c r="J501" s="130" t="s">
        <v>7651</v>
      </c>
      <c r="K501" s="130" t="s">
        <v>9349</v>
      </c>
      <c r="L501" s="130" t="s">
        <v>11065</v>
      </c>
      <c r="M501" s="130" t="s">
        <v>12749</v>
      </c>
      <c r="N501" s="130" t="s">
        <v>4202</v>
      </c>
      <c r="O501" s="130" t="s">
        <v>16130</v>
      </c>
      <c r="P501" s="130" t="s">
        <v>17853</v>
      </c>
      <c r="Q501" s="130" t="s">
        <v>19525</v>
      </c>
    </row>
    <row r="502" spans="2:17" ht="54.95" customHeight="1">
      <c r="B502" s="120" t="s">
        <v>22419</v>
      </c>
      <c r="C502" s="12">
        <v>121010101211</v>
      </c>
      <c r="D502" s="114">
        <v>6</v>
      </c>
      <c r="E502" s="125" t="s">
        <v>669</v>
      </c>
      <c r="F502" s="48" t="s">
        <v>669</v>
      </c>
      <c r="G502" s="128" t="s">
        <v>2970</v>
      </c>
      <c r="H502" s="130" t="s">
        <v>4203</v>
      </c>
      <c r="I502" s="130" t="s">
        <v>5933</v>
      </c>
      <c r="J502" s="130" t="s">
        <v>7652</v>
      </c>
      <c r="K502" s="130" t="s">
        <v>9350</v>
      </c>
      <c r="L502" s="130" t="s">
        <v>9350</v>
      </c>
      <c r="M502" s="130" t="s">
        <v>9350</v>
      </c>
      <c r="N502" s="130" t="s">
        <v>4203</v>
      </c>
      <c r="O502" s="130" t="s">
        <v>16131</v>
      </c>
      <c r="P502" s="130" t="s">
        <v>17854</v>
      </c>
      <c r="Q502" s="130" t="s">
        <v>19526</v>
      </c>
    </row>
    <row r="503" spans="2:17" ht="54.95" customHeight="1">
      <c r="B503" s="120" t="s">
        <v>22419</v>
      </c>
      <c r="C503" s="12">
        <v>12101010121110</v>
      </c>
      <c r="D503" s="114">
        <v>7</v>
      </c>
      <c r="E503" s="126" t="s">
        <v>670</v>
      </c>
      <c r="F503" s="48" t="s">
        <v>670</v>
      </c>
      <c r="G503" s="128" t="s">
        <v>2971</v>
      </c>
      <c r="H503" s="130" t="s">
        <v>4204</v>
      </c>
      <c r="I503" s="130" t="s">
        <v>5934</v>
      </c>
      <c r="J503" s="130" t="s">
        <v>7653</v>
      </c>
      <c r="K503" s="130" t="s">
        <v>9351</v>
      </c>
      <c r="L503" s="130" t="s">
        <v>11066</v>
      </c>
      <c r="M503" s="130" t="s">
        <v>12750</v>
      </c>
      <c r="N503" s="130" t="s">
        <v>14444</v>
      </c>
      <c r="O503" s="130" t="s">
        <v>16132</v>
      </c>
      <c r="P503" s="130" t="s">
        <v>17855</v>
      </c>
      <c r="Q503" s="130" t="s">
        <v>19526</v>
      </c>
    </row>
    <row r="504" spans="2:17" ht="54.95" customHeight="1">
      <c r="B504" s="120" t="s">
        <v>22419</v>
      </c>
      <c r="C504" s="12">
        <v>12101010121111</v>
      </c>
      <c r="D504" s="114">
        <v>7</v>
      </c>
      <c r="E504" s="126" t="s">
        <v>671</v>
      </c>
      <c r="F504" s="48" t="s">
        <v>671</v>
      </c>
      <c r="G504" s="128" t="s">
        <v>2972</v>
      </c>
      <c r="H504" s="130" t="s">
        <v>4205</v>
      </c>
      <c r="I504" s="130" t="s">
        <v>5935</v>
      </c>
      <c r="J504" s="130" t="s">
        <v>7654</v>
      </c>
      <c r="K504" s="130" t="s">
        <v>9352</v>
      </c>
      <c r="L504" s="130" t="s">
        <v>11067</v>
      </c>
      <c r="M504" s="130" t="s">
        <v>12751</v>
      </c>
      <c r="N504" s="130" t="s">
        <v>4205</v>
      </c>
      <c r="O504" s="130" t="s">
        <v>16133</v>
      </c>
      <c r="P504" s="130" t="s">
        <v>17856</v>
      </c>
      <c r="Q504" s="130" t="s">
        <v>19527</v>
      </c>
    </row>
    <row r="505" spans="2:17" ht="54.95" customHeight="1">
      <c r="B505" s="120" t="s">
        <v>22419</v>
      </c>
      <c r="C505" s="12">
        <v>1210101013</v>
      </c>
      <c r="D505" s="114">
        <v>5</v>
      </c>
      <c r="E505" s="124" t="s">
        <v>119</v>
      </c>
      <c r="F505" s="48" t="s">
        <v>119</v>
      </c>
      <c r="G505" s="128" t="s">
        <v>2973</v>
      </c>
      <c r="H505" s="130" t="s">
        <v>4206</v>
      </c>
      <c r="I505" s="130" t="s">
        <v>5936</v>
      </c>
      <c r="J505" s="130" t="s">
        <v>7655</v>
      </c>
      <c r="K505" s="130" t="s">
        <v>9353</v>
      </c>
      <c r="L505" s="130" t="s">
        <v>11068</v>
      </c>
      <c r="M505" s="130" t="s">
        <v>12752</v>
      </c>
      <c r="N505" s="130" t="s">
        <v>14445</v>
      </c>
      <c r="O505" s="130" t="s">
        <v>16134</v>
      </c>
      <c r="P505" s="130" t="s">
        <v>17857</v>
      </c>
      <c r="Q505" s="130" t="s">
        <v>19528</v>
      </c>
    </row>
    <row r="506" spans="2:17" ht="54.95" customHeight="1">
      <c r="B506" s="120" t="s">
        <v>22419</v>
      </c>
      <c r="C506" s="12">
        <v>121010101310</v>
      </c>
      <c r="D506" s="114">
        <v>6</v>
      </c>
      <c r="E506" s="125" t="s">
        <v>672</v>
      </c>
      <c r="F506" s="48" t="s">
        <v>672</v>
      </c>
      <c r="G506" s="128" t="s">
        <v>2974</v>
      </c>
      <c r="H506" s="130" t="s">
        <v>4207</v>
      </c>
      <c r="I506" s="130" t="s">
        <v>5937</v>
      </c>
      <c r="J506" s="130" t="s">
        <v>7656</v>
      </c>
      <c r="K506" s="130" t="s">
        <v>9354</v>
      </c>
      <c r="L506" s="130" t="s">
        <v>11069</v>
      </c>
      <c r="M506" s="130" t="s">
        <v>12753</v>
      </c>
      <c r="N506" s="130" t="s">
        <v>14446</v>
      </c>
      <c r="O506" s="130" t="s">
        <v>16135</v>
      </c>
      <c r="P506" s="130" t="s">
        <v>17858</v>
      </c>
      <c r="Q506" s="130" t="s">
        <v>19529</v>
      </c>
    </row>
    <row r="507" spans="2:17" ht="54.95" customHeight="1">
      <c r="B507" s="120" t="s">
        <v>22419</v>
      </c>
      <c r="C507" s="12">
        <v>121010101311</v>
      </c>
      <c r="D507" s="114">
        <v>6</v>
      </c>
      <c r="E507" s="125" t="s">
        <v>673</v>
      </c>
      <c r="F507" s="48" t="s">
        <v>673</v>
      </c>
      <c r="G507" s="128" t="s">
        <v>2975</v>
      </c>
      <c r="H507" s="130" t="s">
        <v>4208</v>
      </c>
      <c r="I507" s="130" t="s">
        <v>5938</v>
      </c>
      <c r="J507" s="130" t="s">
        <v>7657</v>
      </c>
      <c r="K507" s="130" t="s">
        <v>9355</v>
      </c>
      <c r="L507" s="130" t="s">
        <v>11070</v>
      </c>
      <c r="M507" s="130" t="s">
        <v>12754</v>
      </c>
      <c r="N507" s="130" t="s">
        <v>14447</v>
      </c>
      <c r="O507" s="130" t="s">
        <v>16136</v>
      </c>
      <c r="P507" s="130" t="s">
        <v>17859</v>
      </c>
      <c r="Q507" s="130" t="s">
        <v>19530</v>
      </c>
    </row>
    <row r="508" spans="2:17" ht="54.95" customHeight="1">
      <c r="B508" s="120" t="s">
        <v>22419</v>
      </c>
      <c r="C508" s="12">
        <v>12101010131110</v>
      </c>
      <c r="D508" s="114">
        <v>7</v>
      </c>
      <c r="E508" s="126" t="s">
        <v>674</v>
      </c>
      <c r="F508" s="48" t="s">
        <v>674</v>
      </c>
      <c r="G508" s="128" t="s">
        <v>2976</v>
      </c>
      <c r="H508" s="130" t="s">
        <v>4209</v>
      </c>
      <c r="I508" s="130" t="s">
        <v>5939</v>
      </c>
      <c r="J508" s="130" t="s">
        <v>7658</v>
      </c>
      <c r="K508" s="130" t="s">
        <v>9356</v>
      </c>
      <c r="L508" s="130" t="s">
        <v>11071</v>
      </c>
      <c r="M508" s="130" t="s">
        <v>12755</v>
      </c>
      <c r="N508" s="130" t="s">
        <v>14448</v>
      </c>
      <c r="O508" s="130" t="s">
        <v>16137</v>
      </c>
      <c r="P508" s="130" t="s">
        <v>17860</v>
      </c>
      <c r="Q508" s="130" t="s">
        <v>19531</v>
      </c>
    </row>
    <row r="509" spans="2:17" ht="54.95" customHeight="1">
      <c r="B509" s="120"/>
      <c r="C509" s="12">
        <v>12101010131111</v>
      </c>
      <c r="D509" s="114">
        <v>7</v>
      </c>
      <c r="E509" s="126" t="s">
        <v>2658</v>
      </c>
      <c r="F509" s="48" t="s">
        <v>1848</v>
      </c>
      <c r="G509" s="128" t="s">
        <v>2977</v>
      </c>
      <c r="H509" s="130" t="s">
        <v>4210</v>
      </c>
      <c r="I509" s="130" t="s">
        <v>5940</v>
      </c>
      <c r="J509" s="130" t="s">
        <v>7659</v>
      </c>
      <c r="K509" s="130" t="s">
        <v>9357</v>
      </c>
      <c r="L509" s="130" t="s">
        <v>11072</v>
      </c>
      <c r="M509" s="130" t="s">
        <v>12756</v>
      </c>
      <c r="N509" s="130" t="s">
        <v>14449</v>
      </c>
      <c r="O509" s="130" t="s">
        <v>16138</v>
      </c>
      <c r="P509" s="130" t="s">
        <v>17861</v>
      </c>
      <c r="Q509" s="130" t="s">
        <v>19532</v>
      </c>
    </row>
    <row r="510" spans="2:17" ht="54.95" customHeight="1">
      <c r="B510" s="120" t="s">
        <v>22419</v>
      </c>
      <c r="C510" s="12">
        <v>12101010131112</v>
      </c>
      <c r="D510" s="114">
        <v>7</v>
      </c>
      <c r="E510" s="126" t="s">
        <v>675</v>
      </c>
      <c r="F510" s="48" t="s">
        <v>675</v>
      </c>
      <c r="G510" s="128" t="s">
        <v>2978</v>
      </c>
      <c r="H510" s="130" t="s">
        <v>4211</v>
      </c>
      <c r="I510" s="130" t="s">
        <v>5941</v>
      </c>
      <c r="J510" s="130" t="s">
        <v>7660</v>
      </c>
      <c r="K510" s="130" t="s">
        <v>9358</v>
      </c>
      <c r="L510" s="130" t="s">
        <v>11073</v>
      </c>
      <c r="M510" s="130" t="s">
        <v>12757</v>
      </c>
      <c r="N510" s="130" t="s">
        <v>14450</v>
      </c>
      <c r="O510" s="130" t="s">
        <v>16139</v>
      </c>
      <c r="P510" s="130" t="s">
        <v>17862</v>
      </c>
      <c r="Q510" s="130" t="s">
        <v>19533</v>
      </c>
    </row>
    <row r="511" spans="2:17" ht="54.95" customHeight="1">
      <c r="B511" s="120" t="s">
        <v>22419</v>
      </c>
      <c r="C511" s="12">
        <v>12101010131113</v>
      </c>
      <c r="D511" s="114">
        <v>7</v>
      </c>
      <c r="E511" s="126" t="s">
        <v>676</v>
      </c>
      <c r="F511" s="48" t="s">
        <v>676</v>
      </c>
      <c r="G511" s="128" t="s">
        <v>2979</v>
      </c>
      <c r="H511" s="130" t="s">
        <v>4212</v>
      </c>
      <c r="I511" s="130" t="s">
        <v>5942</v>
      </c>
      <c r="J511" s="130" t="s">
        <v>7661</v>
      </c>
      <c r="K511" s="130" t="s">
        <v>9359</v>
      </c>
      <c r="L511" s="130" t="s">
        <v>11074</v>
      </c>
      <c r="M511" s="130" t="s">
        <v>12758</v>
      </c>
      <c r="N511" s="130" t="s">
        <v>14451</v>
      </c>
      <c r="O511" s="130" t="s">
        <v>16140</v>
      </c>
      <c r="P511" s="130" t="s">
        <v>17863</v>
      </c>
      <c r="Q511" s="130" t="s">
        <v>19534</v>
      </c>
    </row>
    <row r="512" spans="2:17" ht="54.95" customHeight="1">
      <c r="B512" s="120" t="s">
        <v>22419</v>
      </c>
      <c r="C512" s="12">
        <v>12101010131114</v>
      </c>
      <c r="D512" s="114">
        <v>7</v>
      </c>
      <c r="E512" s="126" t="s">
        <v>677</v>
      </c>
      <c r="F512" s="48" t="s">
        <v>677</v>
      </c>
      <c r="G512" s="128" t="s">
        <v>2980</v>
      </c>
      <c r="H512" s="130" t="s">
        <v>4213</v>
      </c>
      <c r="I512" s="130" t="s">
        <v>5943</v>
      </c>
      <c r="J512" s="130" t="s">
        <v>7662</v>
      </c>
      <c r="K512" s="130" t="s">
        <v>9360</v>
      </c>
      <c r="L512" s="130" t="s">
        <v>11075</v>
      </c>
      <c r="M512" s="130" t="s">
        <v>12759</v>
      </c>
      <c r="N512" s="130" t="s">
        <v>14452</v>
      </c>
      <c r="O512" s="130" t="s">
        <v>16141</v>
      </c>
      <c r="P512" s="130" t="s">
        <v>17864</v>
      </c>
      <c r="Q512" s="130" t="s">
        <v>19535</v>
      </c>
    </row>
    <row r="513" spans="2:17" ht="54.95" customHeight="1">
      <c r="B513" s="120" t="s">
        <v>22419</v>
      </c>
      <c r="C513" s="12">
        <v>121010101312</v>
      </c>
      <c r="D513" s="114">
        <v>6</v>
      </c>
      <c r="E513" s="125" t="s">
        <v>678</v>
      </c>
      <c r="F513" s="48" t="s">
        <v>678</v>
      </c>
      <c r="G513" s="128" t="s">
        <v>22866</v>
      </c>
      <c r="H513" s="130" t="s">
        <v>4214</v>
      </c>
      <c r="I513" s="130" t="s">
        <v>5944</v>
      </c>
      <c r="J513" s="130" t="s">
        <v>7663</v>
      </c>
      <c r="K513" s="130" t="s">
        <v>9361</v>
      </c>
      <c r="L513" s="130" t="s">
        <v>11076</v>
      </c>
      <c r="M513" s="130" t="s">
        <v>12760</v>
      </c>
      <c r="N513" s="130" t="s">
        <v>14453</v>
      </c>
      <c r="O513" s="130" t="s">
        <v>16142</v>
      </c>
      <c r="P513" s="130" t="s">
        <v>17865</v>
      </c>
      <c r="Q513" s="130" t="s">
        <v>19536</v>
      </c>
    </row>
    <row r="514" spans="2:17" ht="54.95" customHeight="1">
      <c r="B514" s="120" t="s">
        <v>22419</v>
      </c>
      <c r="C514" s="12">
        <v>12101010131210</v>
      </c>
      <c r="D514" s="114">
        <v>7</v>
      </c>
      <c r="E514" s="126" t="s">
        <v>679</v>
      </c>
      <c r="F514" s="48" t="s">
        <v>679</v>
      </c>
      <c r="G514" s="128" t="s">
        <v>2981</v>
      </c>
      <c r="H514" s="130" t="s">
        <v>4215</v>
      </c>
      <c r="I514" s="130" t="s">
        <v>5945</v>
      </c>
      <c r="J514" s="130" t="s">
        <v>7664</v>
      </c>
      <c r="K514" s="130" t="s">
        <v>9362</v>
      </c>
      <c r="L514" s="130" t="s">
        <v>11077</v>
      </c>
      <c r="M514" s="130" t="s">
        <v>12761</v>
      </c>
      <c r="N514" s="130" t="s">
        <v>14454</v>
      </c>
      <c r="O514" s="130" t="s">
        <v>16143</v>
      </c>
      <c r="P514" s="130" t="s">
        <v>17866</v>
      </c>
      <c r="Q514" s="130" t="s">
        <v>19537</v>
      </c>
    </row>
    <row r="515" spans="2:17" ht="54.95" customHeight="1">
      <c r="B515" s="120" t="s">
        <v>22419</v>
      </c>
      <c r="C515" s="12">
        <v>12101010131211</v>
      </c>
      <c r="D515" s="114">
        <v>7</v>
      </c>
      <c r="E515" s="126" t="s">
        <v>680</v>
      </c>
      <c r="F515" s="48" t="s">
        <v>680</v>
      </c>
      <c r="G515" s="128" t="s">
        <v>2982</v>
      </c>
      <c r="H515" s="130" t="s">
        <v>4216</v>
      </c>
      <c r="I515" s="130" t="s">
        <v>5946</v>
      </c>
      <c r="J515" s="130" t="s">
        <v>7665</v>
      </c>
      <c r="K515" s="130" t="s">
        <v>9363</v>
      </c>
      <c r="L515" s="130" t="s">
        <v>9363</v>
      </c>
      <c r="M515" s="130" t="s">
        <v>12762</v>
      </c>
      <c r="N515" s="130" t="s">
        <v>14455</v>
      </c>
      <c r="O515" s="130" t="s">
        <v>16144</v>
      </c>
      <c r="P515" s="130" t="s">
        <v>17867</v>
      </c>
      <c r="Q515" s="130" t="s">
        <v>19538</v>
      </c>
    </row>
    <row r="516" spans="2:17" ht="54.95" customHeight="1">
      <c r="B516" s="120" t="s">
        <v>22419</v>
      </c>
      <c r="C516" s="12">
        <v>12101010131212</v>
      </c>
      <c r="D516" s="114">
        <v>7</v>
      </c>
      <c r="E516" s="126" t="s">
        <v>681</v>
      </c>
      <c r="F516" s="48" t="s">
        <v>681</v>
      </c>
      <c r="G516" s="128" t="s">
        <v>2983</v>
      </c>
      <c r="H516" s="130" t="s">
        <v>4217</v>
      </c>
      <c r="I516" s="130" t="s">
        <v>5947</v>
      </c>
      <c r="J516" s="130" t="s">
        <v>7666</v>
      </c>
      <c r="K516" s="130" t="s">
        <v>9364</v>
      </c>
      <c r="L516" s="130" t="s">
        <v>9364</v>
      </c>
      <c r="M516" s="130" t="s">
        <v>12763</v>
      </c>
      <c r="N516" s="130" t="s">
        <v>14456</v>
      </c>
      <c r="O516" s="130" t="s">
        <v>16145</v>
      </c>
      <c r="P516" s="130" t="s">
        <v>17868</v>
      </c>
      <c r="Q516" s="130" t="s">
        <v>19539</v>
      </c>
    </row>
    <row r="517" spans="2:17" ht="54.95" customHeight="1">
      <c r="B517" s="120" t="s">
        <v>22419</v>
      </c>
      <c r="C517" s="12">
        <v>121010101313</v>
      </c>
      <c r="D517" s="114">
        <v>6</v>
      </c>
      <c r="E517" s="125" t="s">
        <v>682</v>
      </c>
      <c r="F517" s="48" t="s">
        <v>682</v>
      </c>
      <c r="G517" s="128" t="s">
        <v>2984</v>
      </c>
      <c r="H517" s="130" t="s">
        <v>4218</v>
      </c>
      <c r="I517" s="130" t="s">
        <v>5948</v>
      </c>
      <c r="J517" s="130" t="s">
        <v>7667</v>
      </c>
      <c r="K517" s="130" t="s">
        <v>9365</v>
      </c>
      <c r="L517" s="130" t="s">
        <v>11078</v>
      </c>
      <c r="M517" s="130" t="s">
        <v>12764</v>
      </c>
      <c r="N517" s="130" t="s">
        <v>14457</v>
      </c>
      <c r="O517" s="130" t="s">
        <v>16146</v>
      </c>
      <c r="P517" s="130" t="s">
        <v>17869</v>
      </c>
      <c r="Q517" s="130" t="s">
        <v>19540</v>
      </c>
    </row>
    <row r="518" spans="2:17" ht="54.95" customHeight="1">
      <c r="B518" s="120" t="s">
        <v>22419</v>
      </c>
      <c r="C518" s="12">
        <v>121010101314</v>
      </c>
      <c r="D518" s="114">
        <v>6</v>
      </c>
      <c r="E518" s="125" t="s">
        <v>683</v>
      </c>
      <c r="F518" s="48" t="s">
        <v>683</v>
      </c>
      <c r="G518" s="128" t="s">
        <v>22867</v>
      </c>
      <c r="H518" s="130" t="s">
        <v>4219</v>
      </c>
      <c r="I518" s="130" t="s">
        <v>5949</v>
      </c>
      <c r="J518" s="130" t="s">
        <v>7668</v>
      </c>
      <c r="K518" s="130" t="s">
        <v>9366</v>
      </c>
      <c r="L518" s="130" t="s">
        <v>11079</v>
      </c>
      <c r="M518" s="130" t="s">
        <v>12765</v>
      </c>
      <c r="N518" s="130" t="s">
        <v>14458</v>
      </c>
      <c r="O518" s="130" t="s">
        <v>16147</v>
      </c>
      <c r="P518" s="130" t="s">
        <v>17870</v>
      </c>
      <c r="Q518" s="130" t="s">
        <v>19541</v>
      </c>
    </row>
    <row r="519" spans="2:17" ht="54.95" customHeight="1">
      <c r="B519" s="120" t="s">
        <v>22419</v>
      </c>
      <c r="C519" s="12">
        <v>12101010131410</v>
      </c>
      <c r="D519" s="114">
        <v>7</v>
      </c>
      <c r="E519" s="126" t="s">
        <v>684</v>
      </c>
      <c r="F519" s="48" t="s">
        <v>684</v>
      </c>
      <c r="G519" s="128" t="s">
        <v>2985</v>
      </c>
      <c r="H519" s="130" t="s">
        <v>4220</v>
      </c>
      <c r="I519" s="130" t="s">
        <v>5950</v>
      </c>
      <c r="J519" s="130" t="s">
        <v>7669</v>
      </c>
      <c r="K519" s="130" t="s">
        <v>9367</v>
      </c>
      <c r="L519" s="130" t="s">
        <v>11080</v>
      </c>
      <c r="M519" s="130" t="s">
        <v>12766</v>
      </c>
      <c r="N519" s="130" t="s">
        <v>14459</v>
      </c>
      <c r="O519" s="130" t="s">
        <v>16148</v>
      </c>
      <c r="P519" s="130" t="s">
        <v>17871</v>
      </c>
      <c r="Q519" s="130" t="s">
        <v>19542</v>
      </c>
    </row>
    <row r="520" spans="2:17" ht="54.95" customHeight="1">
      <c r="B520" s="120" t="s">
        <v>22419</v>
      </c>
      <c r="C520" s="12">
        <v>12101010131411</v>
      </c>
      <c r="D520" s="114">
        <v>7</v>
      </c>
      <c r="E520" s="126" t="s">
        <v>685</v>
      </c>
      <c r="F520" s="48" t="s">
        <v>685</v>
      </c>
      <c r="G520" s="128" t="s">
        <v>2986</v>
      </c>
      <c r="H520" s="130" t="s">
        <v>4221</v>
      </c>
      <c r="I520" s="130" t="s">
        <v>5951</v>
      </c>
      <c r="J520" s="130" t="s">
        <v>7670</v>
      </c>
      <c r="K520" s="130" t="s">
        <v>9368</v>
      </c>
      <c r="L520" s="130" t="s">
        <v>11081</v>
      </c>
      <c r="M520" s="130" t="s">
        <v>12767</v>
      </c>
      <c r="N520" s="130" t="s">
        <v>14460</v>
      </c>
      <c r="O520" s="130" t="s">
        <v>16149</v>
      </c>
      <c r="P520" s="130" t="s">
        <v>17872</v>
      </c>
      <c r="Q520" s="130" t="s">
        <v>19543</v>
      </c>
    </row>
    <row r="521" spans="2:17" ht="54.95" customHeight="1">
      <c r="B521" s="120" t="s">
        <v>22419</v>
      </c>
      <c r="C521" s="12">
        <v>121010101315</v>
      </c>
      <c r="D521" s="114">
        <v>6</v>
      </c>
      <c r="E521" s="125" t="s">
        <v>686</v>
      </c>
      <c r="F521" s="48" t="s">
        <v>686</v>
      </c>
      <c r="G521" s="128" t="s">
        <v>2987</v>
      </c>
      <c r="H521" s="130" t="s">
        <v>4222</v>
      </c>
      <c r="I521" s="130" t="s">
        <v>5952</v>
      </c>
      <c r="J521" s="130" t="s">
        <v>7671</v>
      </c>
      <c r="K521" s="130" t="s">
        <v>9369</v>
      </c>
      <c r="L521" s="130" t="s">
        <v>11082</v>
      </c>
      <c r="M521" s="130" t="s">
        <v>12768</v>
      </c>
      <c r="N521" s="130" t="s">
        <v>14461</v>
      </c>
      <c r="O521" s="130" t="s">
        <v>16150</v>
      </c>
      <c r="P521" s="130" t="s">
        <v>17873</v>
      </c>
      <c r="Q521" s="130" t="s">
        <v>19544</v>
      </c>
    </row>
    <row r="522" spans="2:17" ht="54.95" customHeight="1">
      <c r="B522" s="120" t="s">
        <v>22419</v>
      </c>
      <c r="C522" s="12">
        <v>121010101316</v>
      </c>
      <c r="D522" s="114">
        <v>6</v>
      </c>
      <c r="E522" s="125" t="s">
        <v>687</v>
      </c>
      <c r="F522" s="48" t="s">
        <v>687</v>
      </c>
      <c r="G522" s="128" t="s">
        <v>2988</v>
      </c>
      <c r="H522" s="130" t="s">
        <v>4223</v>
      </c>
      <c r="I522" s="130" t="s">
        <v>5953</v>
      </c>
      <c r="J522" s="130" t="s">
        <v>7672</v>
      </c>
      <c r="K522" s="130" t="s">
        <v>9370</v>
      </c>
      <c r="L522" s="130" t="s">
        <v>11083</v>
      </c>
      <c r="M522" s="130" t="s">
        <v>12769</v>
      </c>
      <c r="N522" s="130" t="s">
        <v>14462</v>
      </c>
      <c r="O522" s="130" t="s">
        <v>16151</v>
      </c>
      <c r="P522" s="130" t="s">
        <v>17874</v>
      </c>
      <c r="Q522" s="130" t="s">
        <v>19545</v>
      </c>
    </row>
    <row r="523" spans="2:17" ht="54.95" customHeight="1">
      <c r="B523" s="120" t="s">
        <v>22419</v>
      </c>
      <c r="C523" s="12">
        <v>121010101317</v>
      </c>
      <c r="D523" s="114">
        <v>6</v>
      </c>
      <c r="E523" s="125" t="s">
        <v>688</v>
      </c>
      <c r="F523" s="48" t="s">
        <v>688</v>
      </c>
      <c r="G523" s="128" t="s">
        <v>2989</v>
      </c>
      <c r="H523" s="130" t="s">
        <v>4224</v>
      </c>
      <c r="I523" s="130" t="s">
        <v>5954</v>
      </c>
      <c r="J523" s="130" t="s">
        <v>7673</v>
      </c>
      <c r="K523" s="130" t="s">
        <v>9371</v>
      </c>
      <c r="L523" s="130" t="s">
        <v>11084</v>
      </c>
      <c r="M523" s="130" t="s">
        <v>12770</v>
      </c>
      <c r="N523" s="130" t="s">
        <v>14463</v>
      </c>
      <c r="O523" s="130" t="s">
        <v>16152</v>
      </c>
      <c r="P523" s="130" t="s">
        <v>17875</v>
      </c>
      <c r="Q523" s="130" t="s">
        <v>19546</v>
      </c>
    </row>
    <row r="524" spans="2:17" ht="54.95" customHeight="1">
      <c r="B524" s="120" t="s">
        <v>22419</v>
      </c>
      <c r="C524" s="12">
        <v>121010101318</v>
      </c>
      <c r="D524" s="114">
        <v>6</v>
      </c>
      <c r="E524" s="125" t="s">
        <v>689</v>
      </c>
      <c r="F524" s="48" t="s">
        <v>1849</v>
      </c>
      <c r="G524" s="128" t="s">
        <v>2990</v>
      </c>
      <c r="H524" s="130" t="s">
        <v>4225</v>
      </c>
      <c r="I524" s="130" t="s">
        <v>5955</v>
      </c>
      <c r="J524" s="130" t="s">
        <v>7674</v>
      </c>
      <c r="K524" s="130" t="s">
        <v>9372</v>
      </c>
      <c r="L524" s="130" t="s">
        <v>11085</v>
      </c>
      <c r="M524" s="130" t="s">
        <v>12771</v>
      </c>
      <c r="N524" s="130" t="s">
        <v>14464</v>
      </c>
      <c r="O524" s="130" t="s">
        <v>16153</v>
      </c>
      <c r="P524" s="130" t="s">
        <v>17876</v>
      </c>
      <c r="Q524" s="130" t="s">
        <v>19547</v>
      </c>
    </row>
    <row r="525" spans="2:17" ht="54.95" customHeight="1">
      <c r="B525" s="120" t="s">
        <v>1641</v>
      </c>
      <c r="C525" s="12">
        <v>121010101319</v>
      </c>
      <c r="D525" s="114">
        <v>6</v>
      </c>
      <c r="E525" s="125" t="s">
        <v>22529</v>
      </c>
      <c r="F525" s="48" t="s">
        <v>22529</v>
      </c>
      <c r="G525" s="128" t="s">
        <v>22868</v>
      </c>
      <c r="H525" s="130" t="s">
        <v>22869</v>
      </c>
      <c r="I525" s="130" t="s">
        <v>22870</v>
      </c>
      <c r="J525" s="130" t="s">
        <v>22871</v>
      </c>
      <c r="K525" s="130" t="s">
        <v>22872</v>
      </c>
      <c r="L525" s="130" t="s">
        <v>22872</v>
      </c>
      <c r="M525" s="130" t="s">
        <v>22873</v>
      </c>
      <c r="N525" s="130" t="s">
        <v>22874</v>
      </c>
      <c r="O525" s="130" t="s">
        <v>22875</v>
      </c>
      <c r="P525" s="130" t="s">
        <v>22876</v>
      </c>
      <c r="Q525" s="130" t="s">
        <v>22877</v>
      </c>
    </row>
    <row r="526" spans="2:17" ht="54.95" customHeight="1">
      <c r="B526" s="120" t="s">
        <v>3724</v>
      </c>
      <c r="C526" s="12">
        <v>1210101014</v>
      </c>
      <c r="D526" s="114">
        <v>5</v>
      </c>
      <c r="E526" s="124" t="s">
        <v>22541</v>
      </c>
      <c r="F526" s="48" t="s">
        <v>22541</v>
      </c>
      <c r="G526" s="128" t="s">
        <v>22878</v>
      </c>
      <c r="H526" s="130" t="s">
        <v>22879</v>
      </c>
      <c r="I526" s="130" t="s">
        <v>22880</v>
      </c>
      <c r="J526" s="130" t="s">
        <v>22881</v>
      </c>
      <c r="K526" s="130" t="s">
        <v>22882</v>
      </c>
      <c r="L526" s="130" t="s">
        <v>22883</v>
      </c>
      <c r="M526" s="130" t="s">
        <v>22884</v>
      </c>
      <c r="N526" s="130" t="s">
        <v>22885</v>
      </c>
      <c r="O526" s="130" t="s">
        <v>22886</v>
      </c>
      <c r="P526" s="130" t="s">
        <v>22887</v>
      </c>
      <c r="Q526" s="130" t="s">
        <v>22888</v>
      </c>
    </row>
    <row r="527" spans="2:17" ht="54.95" customHeight="1">
      <c r="B527" s="120" t="s">
        <v>22419</v>
      </c>
      <c r="C527" s="12">
        <v>121010101410</v>
      </c>
      <c r="D527" s="114">
        <v>6</v>
      </c>
      <c r="E527" s="125" t="s">
        <v>691</v>
      </c>
      <c r="F527" s="48" t="s">
        <v>691</v>
      </c>
      <c r="G527" s="128" t="s">
        <v>22889</v>
      </c>
      <c r="H527" s="130" t="s">
        <v>4227</v>
      </c>
      <c r="I527" s="130" t="s">
        <v>5957</v>
      </c>
      <c r="J527" s="130" t="s">
        <v>7676</v>
      </c>
      <c r="K527" s="130" t="s">
        <v>9374</v>
      </c>
      <c r="L527" s="130" t="s">
        <v>11087</v>
      </c>
      <c r="M527" s="130" t="s">
        <v>12773</v>
      </c>
      <c r="N527" s="130" t="s">
        <v>14466</v>
      </c>
      <c r="O527" s="130" t="s">
        <v>16155</v>
      </c>
      <c r="P527" s="130" t="s">
        <v>17878</v>
      </c>
      <c r="Q527" s="130" t="s">
        <v>19549</v>
      </c>
    </row>
    <row r="528" spans="2:17" ht="54.95" customHeight="1">
      <c r="B528" s="120" t="s">
        <v>22419</v>
      </c>
      <c r="C528" s="12">
        <v>12101010141010</v>
      </c>
      <c r="D528" s="114">
        <v>7</v>
      </c>
      <c r="E528" s="126" t="s">
        <v>692</v>
      </c>
      <c r="F528" s="48" t="s">
        <v>692</v>
      </c>
      <c r="G528" s="128" t="s">
        <v>2991</v>
      </c>
      <c r="H528" s="130" t="s">
        <v>4228</v>
      </c>
      <c r="I528" s="130" t="s">
        <v>5958</v>
      </c>
      <c r="J528" s="130" t="s">
        <v>7677</v>
      </c>
      <c r="K528" s="130" t="s">
        <v>9375</v>
      </c>
      <c r="L528" s="130" t="s">
        <v>11088</v>
      </c>
      <c r="M528" s="130" t="s">
        <v>12774</v>
      </c>
      <c r="N528" s="130" t="s">
        <v>14467</v>
      </c>
      <c r="O528" s="130" t="s">
        <v>16156</v>
      </c>
      <c r="P528" s="130" t="s">
        <v>17879</v>
      </c>
      <c r="Q528" s="130" t="s">
        <v>19550</v>
      </c>
    </row>
    <row r="529" spans="2:17" ht="54.95" customHeight="1">
      <c r="B529" s="120" t="s">
        <v>22419</v>
      </c>
      <c r="C529" s="12">
        <v>12101010141011</v>
      </c>
      <c r="D529" s="114">
        <v>7</v>
      </c>
      <c r="E529" s="126" t="s">
        <v>693</v>
      </c>
      <c r="F529" s="48" t="s">
        <v>693</v>
      </c>
      <c r="G529" s="128" t="s">
        <v>2992</v>
      </c>
      <c r="H529" s="130" t="s">
        <v>4229</v>
      </c>
      <c r="I529" s="130" t="s">
        <v>5959</v>
      </c>
      <c r="J529" s="130" t="s">
        <v>7678</v>
      </c>
      <c r="K529" s="130" t="s">
        <v>9376</v>
      </c>
      <c r="L529" s="130" t="s">
        <v>11089</v>
      </c>
      <c r="M529" s="130" t="s">
        <v>12775</v>
      </c>
      <c r="N529" s="130" t="s">
        <v>14468</v>
      </c>
      <c r="O529" s="130" t="s">
        <v>16157</v>
      </c>
      <c r="P529" s="130" t="s">
        <v>17880</v>
      </c>
      <c r="Q529" s="130" t="s">
        <v>19551</v>
      </c>
    </row>
    <row r="530" spans="2:17" ht="54.95" customHeight="1">
      <c r="B530" s="120" t="s">
        <v>22419</v>
      </c>
      <c r="C530" s="12">
        <v>12101010141012</v>
      </c>
      <c r="D530" s="114">
        <v>7</v>
      </c>
      <c r="E530" s="126" t="s">
        <v>694</v>
      </c>
      <c r="F530" s="48" t="s">
        <v>1850</v>
      </c>
      <c r="G530" s="128" t="s">
        <v>22890</v>
      </c>
      <c r="H530" s="130" t="s">
        <v>4230</v>
      </c>
      <c r="I530" s="130" t="s">
        <v>694</v>
      </c>
      <c r="J530" s="130" t="s">
        <v>7679</v>
      </c>
      <c r="K530" s="130" t="s">
        <v>9377</v>
      </c>
      <c r="L530" s="130" t="s">
        <v>11090</v>
      </c>
      <c r="M530" s="130" t="s">
        <v>12776</v>
      </c>
      <c r="N530" s="130" t="s">
        <v>14469</v>
      </c>
      <c r="O530" s="130" t="s">
        <v>16158</v>
      </c>
      <c r="P530" s="130" t="s">
        <v>4230</v>
      </c>
      <c r="Q530" s="130" t="s">
        <v>19552</v>
      </c>
    </row>
    <row r="531" spans="2:17" ht="54.95" customHeight="1">
      <c r="B531" s="120" t="s">
        <v>22419</v>
      </c>
      <c r="C531" s="12">
        <v>12101010141013</v>
      </c>
      <c r="D531" s="114">
        <v>7</v>
      </c>
      <c r="E531" s="126" t="s">
        <v>695</v>
      </c>
      <c r="F531" s="48" t="s">
        <v>695</v>
      </c>
      <c r="G531" s="128" t="s">
        <v>2993</v>
      </c>
      <c r="H531" s="130" t="s">
        <v>4231</v>
      </c>
      <c r="I531" s="130" t="s">
        <v>5960</v>
      </c>
      <c r="J531" s="130" t="s">
        <v>7680</v>
      </c>
      <c r="K531" s="130" t="s">
        <v>9367</v>
      </c>
      <c r="L531" s="130" t="s">
        <v>11091</v>
      </c>
      <c r="M531" s="130" t="s">
        <v>12777</v>
      </c>
      <c r="N531" s="130" t="s">
        <v>14470</v>
      </c>
      <c r="O531" s="130" t="s">
        <v>16159</v>
      </c>
      <c r="P531" s="130" t="s">
        <v>17881</v>
      </c>
      <c r="Q531" s="130" t="s">
        <v>19553</v>
      </c>
    </row>
    <row r="532" spans="2:17" ht="54.95" customHeight="1">
      <c r="B532" s="120" t="s">
        <v>22419</v>
      </c>
      <c r="C532" s="12">
        <v>12101010141014</v>
      </c>
      <c r="D532" s="114">
        <v>7</v>
      </c>
      <c r="E532" s="126" t="s">
        <v>696</v>
      </c>
      <c r="F532" s="48" t="s">
        <v>696</v>
      </c>
      <c r="G532" s="128" t="s">
        <v>2994</v>
      </c>
      <c r="H532" s="130" t="s">
        <v>4232</v>
      </c>
      <c r="I532" s="130" t="s">
        <v>5961</v>
      </c>
      <c r="J532" s="130" t="s">
        <v>7681</v>
      </c>
      <c r="K532" s="130" t="s">
        <v>9378</v>
      </c>
      <c r="L532" s="130" t="s">
        <v>11092</v>
      </c>
      <c r="M532" s="130" t="s">
        <v>12778</v>
      </c>
      <c r="N532" s="130" t="s">
        <v>14471</v>
      </c>
      <c r="O532" s="130" t="s">
        <v>16160</v>
      </c>
      <c r="P532" s="130" t="s">
        <v>17882</v>
      </c>
      <c r="Q532" s="130" t="s">
        <v>19554</v>
      </c>
    </row>
    <row r="533" spans="2:17" ht="54.95" customHeight="1">
      <c r="B533" s="120" t="s">
        <v>22419</v>
      </c>
      <c r="C533" s="12">
        <v>12101010141015</v>
      </c>
      <c r="D533" s="114">
        <v>7</v>
      </c>
      <c r="E533" s="126" t="s">
        <v>697</v>
      </c>
      <c r="F533" s="48" t="s">
        <v>697</v>
      </c>
      <c r="G533" s="128" t="s">
        <v>22891</v>
      </c>
      <c r="H533" s="130" t="s">
        <v>4233</v>
      </c>
      <c r="I533" s="130" t="s">
        <v>5962</v>
      </c>
      <c r="J533" s="130" t="s">
        <v>7682</v>
      </c>
      <c r="K533" s="130" t="s">
        <v>9379</v>
      </c>
      <c r="L533" s="130" t="s">
        <v>11093</v>
      </c>
      <c r="M533" s="130" t="s">
        <v>12779</v>
      </c>
      <c r="N533" s="130" t="s">
        <v>14472</v>
      </c>
      <c r="O533" s="130" t="s">
        <v>16161</v>
      </c>
      <c r="P533" s="130" t="s">
        <v>17883</v>
      </c>
      <c r="Q533" s="130" t="s">
        <v>19555</v>
      </c>
    </row>
    <row r="534" spans="2:17" ht="54.95" customHeight="1">
      <c r="B534" s="120" t="s">
        <v>22419</v>
      </c>
      <c r="C534" s="12">
        <v>12101010141016</v>
      </c>
      <c r="D534" s="114">
        <v>7</v>
      </c>
      <c r="E534" s="126" t="s">
        <v>698</v>
      </c>
      <c r="F534" s="48" t="s">
        <v>698</v>
      </c>
      <c r="G534" s="128" t="s">
        <v>2995</v>
      </c>
      <c r="H534" s="130" t="s">
        <v>4234</v>
      </c>
      <c r="I534" s="130" t="s">
        <v>5963</v>
      </c>
      <c r="J534" s="130" t="s">
        <v>7683</v>
      </c>
      <c r="K534" s="130" t="s">
        <v>9380</v>
      </c>
      <c r="L534" s="130" t="s">
        <v>11094</v>
      </c>
      <c r="M534" s="130" t="s">
        <v>12780</v>
      </c>
      <c r="N534" s="130" t="s">
        <v>14473</v>
      </c>
      <c r="O534" s="130" t="s">
        <v>16162</v>
      </c>
      <c r="P534" s="130" t="s">
        <v>17884</v>
      </c>
      <c r="Q534" s="130" t="s">
        <v>19556</v>
      </c>
    </row>
    <row r="535" spans="2:17" ht="54.95" customHeight="1">
      <c r="B535" s="120" t="s">
        <v>22419</v>
      </c>
      <c r="C535" s="12">
        <v>121010101411</v>
      </c>
      <c r="D535" s="114">
        <v>6</v>
      </c>
      <c r="E535" s="125" t="s">
        <v>128</v>
      </c>
      <c r="F535" s="48" t="s">
        <v>1851</v>
      </c>
      <c r="G535" s="128" t="s">
        <v>2996</v>
      </c>
      <c r="H535" s="130" t="s">
        <v>4235</v>
      </c>
      <c r="I535" s="130" t="s">
        <v>5964</v>
      </c>
      <c r="J535" s="130" t="s">
        <v>7684</v>
      </c>
      <c r="K535" s="130" t="s">
        <v>9381</v>
      </c>
      <c r="L535" s="130" t="s">
        <v>11095</v>
      </c>
      <c r="M535" s="130" t="s">
        <v>12781</v>
      </c>
      <c r="N535" s="130" t="s">
        <v>14474</v>
      </c>
      <c r="O535" s="130" t="s">
        <v>16163</v>
      </c>
      <c r="P535" s="130" t="s">
        <v>14474</v>
      </c>
      <c r="Q535" s="130" t="s">
        <v>19557</v>
      </c>
    </row>
    <row r="536" spans="2:17" ht="54.95" customHeight="1">
      <c r="B536" s="120" t="s">
        <v>22419</v>
      </c>
      <c r="C536" s="12">
        <v>12101010141110</v>
      </c>
      <c r="D536" s="114">
        <v>7</v>
      </c>
      <c r="E536" s="126" t="s">
        <v>699</v>
      </c>
      <c r="F536" s="48" t="s">
        <v>1852</v>
      </c>
      <c r="G536" s="128" t="s">
        <v>2997</v>
      </c>
      <c r="H536" s="130" t="s">
        <v>4236</v>
      </c>
      <c r="I536" s="130" t="s">
        <v>5965</v>
      </c>
      <c r="J536" s="130" t="s">
        <v>7685</v>
      </c>
      <c r="K536" s="130" t="s">
        <v>9382</v>
      </c>
      <c r="L536" s="130" t="s">
        <v>11096</v>
      </c>
      <c r="M536" s="130" t="s">
        <v>12782</v>
      </c>
      <c r="N536" s="130" t="s">
        <v>14475</v>
      </c>
      <c r="O536" s="130" t="s">
        <v>16164</v>
      </c>
      <c r="P536" s="130" t="s">
        <v>14475</v>
      </c>
      <c r="Q536" s="130" t="s">
        <v>19558</v>
      </c>
    </row>
    <row r="537" spans="2:17" ht="54.95" customHeight="1">
      <c r="B537" s="120" t="s">
        <v>22419</v>
      </c>
      <c r="C537" s="12">
        <v>12101010141111</v>
      </c>
      <c r="D537" s="114">
        <v>7</v>
      </c>
      <c r="E537" s="126" t="s">
        <v>700</v>
      </c>
      <c r="F537" s="48" t="s">
        <v>700</v>
      </c>
      <c r="G537" s="128" t="s">
        <v>2998</v>
      </c>
      <c r="H537" s="130" t="s">
        <v>4237</v>
      </c>
      <c r="I537" s="130" t="s">
        <v>5966</v>
      </c>
      <c r="J537" s="130" t="s">
        <v>7686</v>
      </c>
      <c r="K537" s="130" t="s">
        <v>9383</v>
      </c>
      <c r="L537" s="130" t="s">
        <v>11097</v>
      </c>
      <c r="M537" s="130" t="s">
        <v>12783</v>
      </c>
      <c r="N537" s="130" t="s">
        <v>14476</v>
      </c>
      <c r="O537" s="130" t="s">
        <v>16165</v>
      </c>
      <c r="P537" s="130" t="s">
        <v>17885</v>
      </c>
      <c r="Q537" s="130" t="s">
        <v>19559</v>
      </c>
    </row>
    <row r="538" spans="2:17" ht="54.95" customHeight="1">
      <c r="B538" s="120" t="s">
        <v>22419</v>
      </c>
      <c r="C538" s="12">
        <v>12101010141112</v>
      </c>
      <c r="D538" s="114">
        <v>7</v>
      </c>
      <c r="E538" s="126" t="s">
        <v>701</v>
      </c>
      <c r="F538" s="48" t="s">
        <v>701</v>
      </c>
      <c r="G538" s="128" t="s">
        <v>22892</v>
      </c>
      <c r="H538" s="130" t="s">
        <v>4238</v>
      </c>
      <c r="I538" s="130" t="s">
        <v>5967</v>
      </c>
      <c r="J538" s="130" t="s">
        <v>7687</v>
      </c>
      <c r="K538" s="130" t="s">
        <v>9384</v>
      </c>
      <c r="L538" s="130" t="s">
        <v>11098</v>
      </c>
      <c r="M538" s="130" t="s">
        <v>12784</v>
      </c>
      <c r="N538" s="130" t="s">
        <v>14477</v>
      </c>
      <c r="O538" s="130" t="s">
        <v>16166</v>
      </c>
      <c r="P538" s="130" t="s">
        <v>17886</v>
      </c>
      <c r="Q538" s="130" t="s">
        <v>19560</v>
      </c>
    </row>
    <row r="539" spans="2:17" ht="54.95" customHeight="1">
      <c r="B539" s="120" t="s">
        <v>1641</v>
      </c>
      <c r="C539" s="12">
        <v>121010101412</v>
      </c>
      <c r="D539" s="114">
        <v>6</v>
      </c>
      <c r="E539" s="125" t="s">
        <v>22530</v>
      </c>
      <c r="F539" s="48" t="s">
        <v>22530</v>
      </c>
      <c r="G539" s="128" t="s">
        <v>22893</v>
      </c>
      <c r="H539" s="130" t="s">
        <v>22894</v>
      </c>
      <c r="I539" s="130" t="s">
        <v>22895</v>
      </c>
      <c r="J539" s="130" t="s">
        <v>22896</v>
      </c>
      <c r="K539" s="130" t="s">
        <v>22897</v>
      </c>
      <c r="L539" s="130" t="s">
        <v>22898</v>
      </c>
      <c r="M539" s="130" t="s">
        <v>22899</v>
      </c>
      <c r="N539" s="130" t="s">
        <v>22900</v>
      </c>
      <c r="O539" s="130" t="s">
        <v>22901</v>
      </c>
      <c r="P539" s="130" t="s">
        <v>22902</v>
      </c>
      <c r="Q539" s="130" t="s">
        <v>22903</v>
      </c>
    </row>
    <row r="540" spans="2:17" ht="54.95" customHeight="1">
      <c r="B540" s="120" t="s">
        <v>1641</v>
      </c>
      <c r="C540" s="12">
        <v>12101010141210</v>
      </c>
      <c r="D540" s="114">
        <v>7</v>
      </c>
      <c r="E540" s="126" t="s">
        <v>22531</v>
      </c>
      <c r="F540" s="48" t="s">
        <v>22531</v>
      </c>
      <c r="G540" s="128" t="s">
        <v>22904</v>
      </c>
      <c r="H540" s="130" t="s">
        <v>22905</v>
      </c>
      <c r="I540" s="130" t="s">
        <v>22906</v>
      </c>
      <c r="J540" s="130" t="s">
        <v>22907</v>
      </c>
      <c r="K540" s="130" t="s">
        <v>22908</v>
      </c>
      <c r="L540" s="130" t="s">
        <v>22909</v>
      </c>
      <c r="M540" s="130" t="s">
        <v>22910</v>
      </c>
      <c r="N540" s="130" t="s">
        <v>22911</v>
      </c>
      <c r="O540" s="130" t="s">
        <v>22912</v>
      </c>
      <c r="P540" s="130" t="s">
        <v>22913</v>
      </c>
      <c r="Q540" s="130" t="s">
        <v>22914</v>
      </c>
    </row>
    <row r="541" spans="2:17" ht="54.95" customHeight="1">
      <c r="B541" s="120" t="s">
        <v>1641</v>
      </c>
      <c r="C541" s="12">
        <v>12101010141211</v>
      </c>
      <c r="D541" s="114">
        <v>7</v>
      </c>
      <c r="E541" s="126" t="s">
        <v>22532</v>
      </c>
      <c r="F541" s="48" t="s">
        <v>22532</v>
      </c>
      <c r="G541" s="128" t="s">
        <v>22915</v>
      </c>
      <c r="H541" s="130" t="s">
        <v>22916</v>
      </c>
      <c r="I541" s="130" t="s">
        <v>22917</v>
      </c>
      <c r="J541" s="130" t="s">
        <v>22918</v>
      </c>
      <c r="K541" s="130" t="s">
        <v>22919</v>
      </c>
      <c r="L541" s="130" t="s">
        <v>22920</v>
      </c>
      <c r="M541" s="130" t="s">
        <v>22921</v>
      </c>
      <c r="N541" s="130" t="s">
        <v>22922</v>
      </c>
      <c r="O541" s="130" t="s">
        <v>22923</v>
      </c>
      <c r="P541" s="130" t="s">
        <v>22924</v>
      </c>
      <c r="Q541" s="130" t="s">
        <v>22925</v>
      </c>
    </row>
    <row r="542" spans="2:17" ht="54.95" customHeight="1">
      <c r="B542" s="120"/>
      <c r="C542" s="12">
        <v>12101011</v>
      </c>
      <c r="D542" s="114">
        <v>4</v>
      </c>
      <c r="E542" s="123" t="s">
        <v>702</v>
      </c>
      <c r="F542" s="48" t="s">
        <v>1853</v>
      </c>
      <c r="G542" s="128" t="s">
        <v>22926</v>
      </c>
      <c r="H542" s="130" t="s">
        <v>4239</v>
      </c>
      <c r="I542" s="130" t="s">
        <v>5968</v>
      </c>
      <c r="J542" s="130" t="s">
        <v>7688</v>
      </c>
      <c r="K542" s="130" t="s">
        <v>9385</v>
      </c>
      <c r="L542" s="130" t="s">
        <v>11099</v>
      </c>
      <c r="M542" s="130" t="s">
        <v>12785</v>
      </c>
      <c r="N542" s="130" t="s">
        <v>14478</v>
      </c>
      <c r="O542" s="130" t="s">
        <v>16167</v>
      </c>
      <c r="P542" s="130" t="s">
        <v>17887</v>
      </c>
      <c r="Q542" s="130" t="s">
        <v>19561</v>
      </c>
    </row>
    <row r="543" spans="2:17" ht="54.95" customHeight="1">
      <c r="B543" s="120"/>
      <c r="C543" s="12">
        <v>1210101110</v>
      </c>
      <c r="D543" s="114">
        <v>5</v>
      </c>
      <c r="E543" s="124" t="s">
        <v>2659</v>
      </c>
      <c r="F543" s="48" t="s">
        <v>1854</v>
      </c>
      <c r="G543" s="128" t="s">
        <v>2999</v>
      </c>
      <c r="H543" s="130" t="s">
        <v>4240</v>
      </c>
      <c r="I543" s="130" t="s">
        <v>5969</v>
      </c>
      <c r="J543" s="130" t="s">
        <v>7689</v>
      </c>
      <c r="K543" s="130" t="s">
        <v>9386</v>
      </c>
      <c r="L543" s="130" t="s">
        <v>11100</v>
      </c>
      <c r="M543" s="130" t="s">
        <v>12786</v>
      </c>
      <c r="N543" s="130" t="s">
        <v>14479</v>
      </c>
      <c r="O543" s="130" t="s">
        <v>16168</v>
      </c>
      <c r="P543" s="130" t="s">
        <v>17888</v>
      </c>
      <c r="Q543" s="130" t="s">
        <v>19562</v>
      </c>
    </row>
    <row r="544" spans="2:17" ht="54.95" customHeight="1">
      <c r="B544" s="120" t="s">
        <v>22419</v>
      </c>
      <c r="C544" s="12">
        <v>121010111010</v>
      </c>
      <c r="D544" s="114">
        <v>6</v>
      </c>
      <c r="E544" s="125" t="s">
        <v>122</v>
      </c>
      <c r="F544" s="48" t="s">
        <v>122</v>
      </c>
      <c r="G544" s="128" t="s">
        <v>3000</v>
      </c>
      <c r="H544" s="130" t="s">
        <v>4241</v>
      </c>
      <c r="I544" s="130" t="s">
        <v>5970</v>
      </c>
      <c r="J544" s="130" t="s">
        <v>7689</v>
      </c>
      <c r="K544" s="130" t="s">
        <v>9387</v>
      </c>
      <c r="L544" s="130" t="s">
        <v>11101</v>
      </c>
      <c r="M544" s="130" t="s">
        <v>12786</v>
      </c>
      <c r="N544" s="130" t="s">
        <v>14480</v>
      </c>
      <c r="O544" s="130" t="s">
        <v>16169</v>
      </c>
      <c r="P544" s="130" t="s">
        <v>17889</v>
      </c>
      <c r="Q544" s="130" t="s">
        <v>19563</v>
      </c>
    </row>
    <row r="545" spans="2:17" ht="54.95" customHeight="1">
      <c r="B545" s="120" t="s">
        <v>22419</v>
      </c>
      <c r="C545" s="12">
        <v>121010111011</v>
      </c>
      <c r="D545" s="114">
        <v>6</v>
      </c>
      <c r="E545" s="125" t="s">
        <v>703</v>
      </c>
      <c r="F545" s="48" t="s">
        <v>1855</v>
      </c>
      <c r="G545" s="128" t="s">
        <v>22927</v>
      </c>
      <c r="H545" s="130" t="s">
        <v>4242</v>
      </c>
      <c r="I545" s="130" t="s">
        <v>5971</v>
      </c>
      <c r="J545" s="130" t="s">
        <v>7690</v>
      </c>
      <c r="K545" s="130" t="s">
        <v>9388</v>
      </c>
      <c r="L545" s="130" t="s">
        <v>11102</v>
      </c>
      <c r="M545" s="130" t="s">
        <v>12787</v>
      </c>
      <c r="N545" s="130" t="s">
        <v>14481</v>
      </c>
      <c r="O545" s="130" t="s">
        <v>16170</v>
      </c>
      <c r="P545" s="130" t="s">
        <v>17890</v>
      </c>
      <c r="Q545" s="130" t="s">
        <v>19564</v>
      </c>
    </row>
    <row r="546" spans="2:17" ht="54.95" customHeight="1">
      <c r="B546" s="120"/>
      <c r="C546" s="12">
        <v>1210101111</v>
      </c>
      <c r="D546" s="114">
        <v>5</v>
      </c>
      <c r="E546" s="124" t="s">
        <v>2660</v>
      </c>
      <c r="F546" s="48" t="s">
        <v>1856</v>
      </c>
      <c r="G546" s="128" t="s">
        <v>22928</v>
      </c>
      <c r="H546" s="130" t="s">
        <v>4243</v>
      </c>
      <c r="I546" s="130" t="s">
        <v>5972</v>
      </c>
      <c r="J546" s="130" t="s">
        <v>7691</v>
      </c>
      <c r="K546" s="130" t="s">
        <v>9389</v>
      </c>
      <c r="L546" s="130" t="s">
        <v>11103</v>
      </c>
      <c r="M546" s="130" t="s">
        <v>12788</v>
      </c>
      <c r="N546" s="130" t="s">
        <v>14482</v>
      </c>
      <c r="O546" s="130" t="s">
        <v>16171</v>
      </c>
      <c r="P546" s="130" t="s">
        <v>17891</v>
      </c>
      <c r="Q546" s="130" t="s">
        <v>19565</v>
      </c>
    </row>
    <row r="547" spans="2:17" ht="54.95" customHeight="1">
      <c r="B547" s="120"/>
      <c r="C547" s="12">
        <v>121010111110</v>
      </c>
      <c r="D547" s="114">
        <v>6</v>
      </c>
      <c r="E547" s="125" t="s">
        <v>2661</v>
      </c>
      <c r="F547" s="48" t="s">
        <v>1857</v>
      </c>
      <c r="G547" s="128" t="s">
        <v>22929</v>
      </c>
      <c r="H547" s="130" t="s">
        <v>4244</v>
      </c>
      <c r="I547" s="130" t="s">
        <v>5973</v>
      </c>
      <c r="J547" s="130" t="s">
        <v>2661</v>
      </c>
      <c r="K547" s="130" t="s">
        <v>2661</v>
      </c>
      <c r="L547" s="130" t="s">
        <v>11104</v>
      </c>
      <c r="M547" s="130" t="s">
        <v>2661</v>
      </c>
      <c r="N547" s="130" t="s">
        <v>14483</v>
      </c>
      <c r="O547" s="130" t="s">
        <v>16172</v>
      </c>
      <c r="P547" s="130" t="s">
        <v>17892</v>
      </c>
      <c r="Q547" s="130" t="s">
        <v>19566</v>
      </c>
    </row>
    <row r="548" spans="2:17" ht="54.95" customHeight="1">
      <c r="B548" s="120" t="s">
        <v>22419</v>
      </c>
      <c r="C548" s="12">
        <v>121010111111</v>
      </c>
      <c r="D548" s="114">
        <v>6</v>
      </c>
      <c r="E548" s="125" t="s">
        <v>704</v>
      </c>
      <c r="F548" s="48" t="s">
        <v>1858</v>
      </c>
      <c r="G548" s="128" t="s">
        <v>3001</v>
      </c>
      <c r="H548" s="130" t="s">
        <v>4245</v>
      </c>
      <c r="I548" s="130" t="s">
        <v>5974</v>
      </c>
      <c r="J548" s="130" t="s">
        <v>7692</v>
      </c>
      <c r="K548" s="130" t="s">
        <v>9390</v>
      </c>
      <c r="L548" s="130" t="s">
        <v>11105</v>
      </c>
      <c r="M548" s="130" t="s">
        <v>2661</v>
      </c>
      <c r="N548" s="130" t="s">
        <v>14484</v>
      </c>
      <c r="O548" s="130" t="s">
        <v>16173</v>
      </c>
      <c r="P548" s="130" t="s">
        <v>17893</v>
      </c>
      <c r="Q548" s="130" t="s">
        <v>19567</v>
      </c>
    </row>
    <row r="549" spans="2:17" ht="54.95" customHeight="1">
      <c r="B549" s="120"/>
      <c r="C549" s="12">
        <v>121010111112</v>
      </c>
      <c r="D549" s="114">
        <v>6</v>
      </c>
      <c r="E549" s="125" t="s">
        <v>2662</v>
      </c>
      <c r="F549" s="48" t="s">
        <v>1859</v>
      </c>
      <c r="G549" s="128" t="s">
        <v>22930</v>
      </c>
      <c r="H549" s="130" t="s">
        <v>4246</v>
      </c>
      <c r="I549" s="130" t="s">
        <v>5975</v>
      </c>
      <c r="J549" s="130" t="s">
        <v>7693</v>
      </c>
      <c r="K549" s="130" t="s">
        <v>9391</v>
      </c>
      <c r="L549" s="130" t="s">
        <v>9391</v>
      </c>
      <c r="M549" s="130" t="s">
        <v>12789</v>
      </c>
      <c r="N549" s="130" t="s">
        <v>4246</v>
      </c>
      <c r="O549" s="130" t="s">
        <v>16174</v>
      </c>
      <c r="P549" s="130" t="s">
        <v>17894</v>
      </c>
      <c r="Q549" s="130" t="s">
        <v>19568</v>
      </c>
    </row>
    <row r="550" spans="2:17" ht="54.95" customHeight="1">
      <c r="B550" s="120"/>
      <c r="C550" s="12">
        <v>1210101112</v>
      </c>
      <c r="D550" s="114">
        <v>5</v>
      </c>
      <c r="E550" s="124" t="s">
        <v>2663</v>
      </c>
      <c r="F550" s="48" t="s">
        <v>1860</v>
      </c>
      <c r="G550" s="128" t="s">
        <v>22931</v>
      </c>
      <c r="H550" s="130" t="s">
        <v>4247</v>
      </c>
      <c r="I550" s="130" t="s">
        <v>5976</v>
      </c>
      <c r="J550" s="130" t="s">
        <v>7694</v>
      </c>
      <c r="K550" s="130" t="s">
        <v>9392</v>
      </c>
      <c r="L550" s="130" t="s">
        <v>11106</v>
      </c>
      <c r="M550" s="130" t="s">
        <v>12790</v>
      </c>
      <c r="N550" s="130" t="s">
        <v>14485</v>
      </c>
      <c r="O550" s="130" t="s">
        <v>16175</v>
      </c>
      <c r="P550" s="130" t="s">
        <v>17895</v>
      </c>
      <c r="Q550" s="130" t="s">
        <v>19569</v>
      </c>
    </row>
    <row r="551" spans="2:17" ht="54.95" customHeight="1">
      <c r="B551" s="120"/>
      <c r="C551" s="12">
        <v>1210101113</v>
      </c>
      <c r="D551" s="114">
        <v>5</v>
      </c>
      <c r="E551" s="124" t="s">
        <v>2664</v>
      </c>
      <c r="F551" s="48" t="s">
        <v>1861</v>
      </c>
      <c r="G551" s="128" t="s">
        <v>21597</v>
      </c>
      <c r="H551" s="130" t="s">
        <v>4248</v>
      </c>
      <c r="I551" s="130" t="s">
        <v>5977</v>
      </c>
      <c r="J551" s="130" t="s">
        <v>7695</v>
      </c>
      <c r="K551" s="130" t="s">
        <v>9393</v>
      </c>
      <c r="L551" s="130" t="s">
        <v>11107</v>
      </c>
      <c r="M551" s="130" t="s">
        <v>12791</v>
      </c>
      <c r="N551" s="130" t="s">
        <v>14486</v>
      </c>
      <c r="O551" s="130" t="s">
        <v>16176</v>
      </c>
      <c r="P551" s="130" t="s">
        <v>17896</v>
      </c>
      <c r="Q551" s="130" t="s">
        <v>19570</v>
      </c>
    </row>
    <row r="552" spans="2:17" ht="54.95" customHeight="1">
      <c r="B552" s="120" t="s">
        <v>22419</v>
      </c>
      <c r="C552" s="12">
        <v>121010111310</v>
      </c>
      <c r="D552" s="114">
        <v>6</v>
      </c>
      <c r="E552" s="125" t="s">
        <v>705</v>
      </c>
      <c r="F552" s="48" t="s">
        <v>1862</v>
      </c>
      <c r="G552" s="128" t="s">
        <v>3002</v>
      </c>
      <c r="H552" s="130" t="s">
        <v>4249</v>
      </c>
      <c r="I552" s="130" t="s">
        <v>5978</v>
      </c>
      <c r="J552" s="130" t="s">
        <v>705</v>
      </c>
      <c r="K552" s="130" t="s">
        <v>9394</v>
      </c>
      <c r="L552" s="130" t="s">
        <v>11108</v>
      </c>
      <c r="M552" s="130" t="s">
        <v>12792</v>
      </c>
      <c r="N552" s="130" t="s">
        <v>14487</v>
      </c>
      <c r="O552" s="130" t="s">
        <v>16177</v>
      </c>
      <c r="P552" s="130" t="s">
        <v>17897</v>
      </c>
      <c r="Q552" s="130" t="s">
        <v>19571</v>
      </c>
    </row>
    <row r="553" spans="2:17" ht="54.95" customHeight="1">
      <c r="B553" s="120" t="s">
        <v>22419</v>
      </c>
      <c r="C553" s="12">
        <v>121010111311</v>
      </c>
      <c r="D553" s="114">
        <v>6</v>
      </c>
      <c r="E553" s="125" t="s">
        <v>706</v>
      </c>
      <c r="F553" s="48" t="s">
        <v>1863</v>
      </c>
      <c r="G553" s="128" t="s">
        <v>3003</v>
      </c>
      <c r="H553" s="130" t="s">
        <v>4250</v>
      </c>
      <c r="I553" s="130" t="s">
        <v>5979</v>
      </c>
      <c r="J553" s="130" t="s">
        <v>7696</v>
      </c>
      <c r="K553" s="130" t="s">
        <v>9395</v>
      </c>
      <c r="L553" s="130" t="s">
        <v>11109</v>
      </c>
      <c r="M553" s="130" t="s">
        <v>12793</v>
      </c>
      <c r="N553" s="130" t="s">
        <v>14488</v>
      </c>
      <c r="O553" s="130" t="s">
        <v>16178</v>
      </c>
      <c r="P553" s="130" t="s">
        <v>14488</v>
      </c>
      <c r="Q553" s="130" t="s">
        <v>19572</v>
      </c>
    </row>
    <row r="554" spans="2:17" ht="54.95" customHeight="1">
      <c r="B554" s="120" t="s">
        <v>22419</v>
      </c>
      <c r="C554" s="12">
        <v>121010111312</v>
      </c>
      <c r="D554" s="114">
        <v>6</v>
      </c>
      <c r="E554" s="125" t="s">
        <v>707</v>
      </c>
      <c r="F554" s="48" t="s">
        <v>1864</v>
      </c>
      <c r="G554" s="128" t="s">
        <v>3004</v>
      </c>
      <c r="H554" s="130" t="s">
        <v>4251</v>
      </c>
      <c r="I554" s="130" t="s">
        <v>5980</v>
      </c>
      <c r="J554" s="130" t="s">
        <v>7697</v>
      </c>
      <c r="K554" s="130" t="s">
        <v>9396</v>
      </c>
      <c r="L554" s="130" t="s">
        <v>11110</v>
      </c>
      <c r="M554" s="130" t="s">
        <v>12794</v>
      </c>
      <c r="N554" s="130" t="s">
        <v>14489</v>
      </c>
      <c r="O554" s="130" t="s">
        <v>16179</v>
      </c>
      <c r="P554" s="130" t="s">
        <v>17898</v>
      </c>
      <c r="Q554" s="130" t="s">
        <v>19573</v>
      </c>
    </row>
    <row r="555" spans="2:17" ht="54.95" customHeight="1">
      <c r="B555" s="120" t="s">
        <v>22419</v>
      </c>
      <c r="C555" s="12">
        <v>121010111313</v>
      </c>
      <c r="D555" s="114">
        <v>6</v>
      </c>
      <c r="E555" s="125" t="s">
        <v>708</v>
      </c>
      <c r="F555" s="48" t="s">
        <v>708</v>
      </c>
      <c r="G555" s="128" t="s">
        <v>3005</v>
      </c>
      <c r="H555" s="130" t="s">
        <v>4252</v>
      </c>
      <c r="I555" s="130" t="s">
        <v>5981</v>
      </c>
      <c r="J555" s="130" t="s">
        <v>7698</v>
      </c>
      <c r="K555" s="130" t="s">
        <v>9397</v>
      </c>
      <c r="L555" s="130" t="s">
        <v>11111</v>
      </c>
      <c r="M555" s="130" t="s">
        <v>12795</v>
      </c>
      <c r="N555" s="130" t="s">
        <v>14490</v>
      </c>
      <c r="O555" s="130" t="s">
        <v>16180</v>
      </c>
      <c r="P555" s="130" t="s">
        <v>17899</v>
      </c>
      <c r="Q555" s="130" t="s">
        <v>19574</v>
      </c>
    </row>
    <row r="556" spans="2:17" ht="54.95" customHeight="1">
      <c r="B556" s="120"/>
      <c r="C556" s="12">
        <v>121010111314</v>
      </c>
      <c r="D556" s="114">
        <v>6</v>
      </c>
      <c r="E556" s="125" t="s">
        <v>709</v>
      </c>
      <c r="F556" s="48" t="s">
        <v>709</v>
      </c>
      <c r="G556" s="128" t="s">
        <v>22932</v>
      </c>
      <c r="H556" s="130" t="s">
        <v>4253</v>
      </c>
      <c r="I556" s="130" t="s">
        <v>5982</v>
      </c>
      <c r="J556" s="130" t="s">
        <v>7699</v>
      </c>
      <c r="K556" s="130" t="s">
        <v>9398</v>
      </c>
      <c r="L556" s="130" t="s">
        <v>11112</v>
      </c>
      <c r="M556" s="130" t="s">
        <v>12796</v>
      </c>
      <c r="N556" s="130" t="s">
        <v>14491</v>
      </c>
      <c r="O556" s="130" t="s">
        <v>16181</v>
      </c>
      <c r="P556" s="130" t="s">
        <v>17900</v>
      </c>
      <c r="Q556" s="130" t="s">
        <v>19575</v>
      </c>
    </row>
    <row r="557" spans="2:17" ht="54.95" customHeight="1">
      <c r="B557" s="120" t="s">
        <v>22419</v>
      </c>
      <c r="C557" s="12">
        <v>121010111315</v>
      </c>
      <c r="D557" s="114">
        <v>6</v>
      </c>
      <c r="E557" s="125" t="s">
        <v>710</v>
      </c>
      <c r="F557" s="48" t="s">
        <v>1865</v>
      </c>
      <c r="G557" s="128" t="s">
        <v>22933</v>
      </c>
      <c r="H557" s="130" t="s">
        <v>4254</v>
      </c>
      <c r="I557" s="130" t="s">
        <v>5983</v>
      </c>
      <c r="J557" s="130" t="s">
        <v>7700</v>
      </c>
      <c r="K557" s="130" t="s">
        <v>9399</v>
      </c>
      <c r="L557" s="130" t="s">
        <v>11113</v>
      </c>
      <c r="M557" s="130" t="s">
        <v>12797</v>
      </c>
      <c r="N557" s="130" t="s">
        <v>14492</v>
      </c>
      <c r="O557" s="130" t="s">
        <v>16182</v>
      </c>
      <c r="P557" s="130" t="s">
        <v>14492</v>
      </c>
      <c r="Q557" s="130" t="s">
        <v>19576</v>
      </c>
    </row>
    <row r="558" spans="2:17" ht="54.95" customHeight="1">
      <c r="B558" s="120" t="s">
        <v>22419</v>
      </c>
      <c r="C558" s="12">
        <v>1210101114</v>
      </c>
      <c r="D558" s="114">
        <v>5</v>
      </c>
      <c r="E558" s="124" t="s">
        <v>711</v>
      </c>
      <c r="F558" s="48" t="s">
        <v>1866</v>
      </c>
      <c r="G558" s="128" t="s">
        <v>22934</v>
      </c>
      <c r="H558" s="130" t="s">
        <v>4255</v>
      </c>
      <c r="I558" s="130" t="s">
        <v>5984</v>
      </c>
      <c r="J558" s="130" t="s">
        <v>7701</v>
      </c>
      <c r="K558" s="130" t="s">
        <v>9400</v>
      </c>
      <c r="L558" s="130" t="s">
        <v>11114</v>
      </c>
      <c r="M558" s="130" t="s">
        <v>12798</v>
      </c>
      <c r="N558" s="130" t="s">
        <v>14493</v>
      </c>
      <c r="O558" s="130" t="s">
        <v>16183</v>
      </c>
      <c r="P558" s="130" t="s">
        <v>17901</v>
      </c>
      <c r="Q558" s="130" t="s">
        <v>19577</v>
      </c>
    </row>
    <row r="559" spans="2:17" ht="54.95" customHeight="1">
      <c r="B559" s="120"/>
      <c r="C559" s="12">
        <v>121010111410</v>
      </c>
      <c r="D559" s="114">
        <v>6</v>
      </c>
      <c r="E559" s="125" t="s">
        <v>712</v>
      </c>
      <c r="F559" s="48" t="s">
        <v>1867</v>
      </c>
      <c r="G559" s="128" t="s">
        <v>3006</v>
      </c>
      <c r="H559" s="130" t="s">
        <v>4256</v>
      </c>
      <c r="I559" s="130" t="s">
        <v>5985</v>
      </c>
      <c r="J559" s="130" t="s">
        <v>7702</v>
      </c>
      <c r="K559" s="130" t="s">
        <v>9401</v>
      </c>
      <c r="L559" s="130" t="s">
        <v>11115</v>
      </c>
      <c r="M559" s="130" t="s">
        <v>12799</v>
      </c>
      <c r="N559" s="130" t="s">
        <v>14494</v>
      </c>
      <c r="O559" s="130" t="s">
        <v>16184</v>
      </c>
      <c r="P559" s="130" t="s">
        <v>17902</v>
      </c>
      <c r="Q559" s="130" t="s">
        <v>19578</v>
      </c>
    </row>
    <row r="560" spans="2:17" ht="54.95" customHeight="1">
      <c r="B560" s="120"/>
      <c r="C560" s="12">
        <v>121010111411</v>
      </c>
      <c r="D560" s="114">
        <v>6</v>
      </c>
      <c r="E560" s="125" t="s">
        <v>2665</v>
      </c>
      <c r="F560" s="48" t="s">
        <v>1868</v>
      </c>
      <c r="G560" s="128" t="s">
        <v>3007</v>
      </c>
      <c r="H560" s="130" t="s">
        <v>4257</v>
      </c>
      <c r="I560" s="130" t="s">
        <v>5986</v>
      </c>
      <c r="J560" s="130" t="s">
        <v>7703</v>
      </c>
      <c r="K560" s="130" t="s">
        <v>9402</v>
      </c>
      <c r="L560" s="130" t="s">
        <v>11116</v>
      </c>
      <c r="M560" s="130" t="s">
        <v>12800</v>
      </c>
      <c r="N560" s="130" t="s">
        <v>14495</v>
      </c>
      <c r="O560" s="130" t="s">
        <v>16185</v>
      </c>
      <c r="P560" s="130" t="s">
        <v>17903</v>
      </c>
      <c r="Q560" s="130" t="s">
        <v>19579</v>
      </c>
    </row>
    <row r="561" spans="2:17" ht="54.95" customHeight="1">
      <c r="B561" s="120"/>
      <c r="C561" s="12">
        <v>121010111412</v>
      </c>
      <c r="D561" s="114">
        <v>6</v>
      </c>
      <c r="E561" s="125" t="s">
        <v>2666</v>
      </c>
      <c r="F561" s="48" t="s">
        <v>1869</v>
      </c>
      <c r="G561" s="128" t="s">
        <v>3008</v>
      </c>
      <c r="H561" s="130" t="s">
        <v>4258</v>
      </c>
      <c r="I561" s="130" t="s">
        <v>5987</v>
      </c>
      <c r="J561" s="130" t="s">
        <v>7704</v>
      </c>
      <c r="K561" s="130" t="s">
        <v>9403</v>
      </c>
      <c r="L561" s="130" t="s">
        <v>11117</v>
      </c>
      <c r="M561" s="130" t="s">
        <v>12801</v>
      </c>
      <c r="N561" s="130" t="s">
        <v>14496</v>
      </c>
      <c r="O561" s="130" t="s">
        <v>16186</v>
      </c>
      <c r="P561" s="130" t="s">
        <v>17904</v>
      </c>
      <c r="Q561" s="130" t="s">
        <v>19580</v>
      </c>
    </row>
    <row r="562" spans="2:17" ht="54.95" customHeight="1">
      <c r="B562" s="120"/>
      <c r="C562" s="12">
        <v>121010111413</v>
      </c>
      <c r="D562" s="114">
        <v>6</v>
      </c>
      <c r="E562" s="125" t="s">
        <v>2667</v>
      </c>
      <c r="F562" s="48" t="s">
        <v>1870</v>
      </c>
      <c r="G562" s="128" t="s">
        <v>22935</v>
      </c>
      <c r="H562" s="130" t="s">
        <v>4259</v>
      </c>
      <c r="I562" s="130" t="s">
        <v>5988</v>
      </c>
      <c r="J562" s="130" t="s">
        <v>7705</v>
      </c>
      <c r="K562" s="130" t="s">
        <v>9404</v>
      </c>
      <c r="L562" s="130" t="s">
        <v>11118</v>
      </c>
      <c r="M562" s="130" t="s">
        <v>12802</v>
      </c>
      <c r="N562" s="130" t="s">
        <v>4259</v>
      </c>
      <c r="O562" s="130" t="s">
        <v>16187</v>
      </c>
      <c r="P562" s="130" t="s">
        <v>17905</v>
      </c>
      <c r="Q562" s="130" t="s">
        <v>19581</v>
      </c>
    </row>
    <row r="563" spans="2:17" ht="54.95" customHeight="1">
      <c r="B563" s="120" t="s">
        <v>22419</v>
      </c>
      <c r="C563" s="12">
        <v>1210101115</v>
      </c>
      <c r="D563" s="114">
        <v>5</v>
      </c>
      <c r="E563" s="124" t="s">
        <v>713</v>
      </c>
      <c r="F563" s="48" t="s">
        <v>1871</v>
      </c>
      <c r="G563" s="128" t="s">
        <v>22936</v>
      </c>
      <c r="H563" s="130" t="s">
        <v>4260</v>
      </c>
      <c r="I563" s="130" t="s">
        <v>5989</v>
      </c>
      <c r="J563" s="130" t="s">
        <v>7706</v>
      </c>
      <c r="K563" s="130" t="s">
        <v>9405</v>
      </c>
      <c r="L563" s="130" t="s">
        <v>11119</v>
      </c>
      <c r="M563" s="130" t="s">
        <v>12803</v>
      </c>
      <c r="N563" s="130" t="s">
        <v>14497</v>
      </c>
      <c r="O563" s="130" t="s">
        <v>16188</v>
      </c>
      <c r="P563" s="130" t="s">
        <v>17906</v>
      </c>
      <c r="Q563" s="130" t="s">
        <v>19582</v>
      </c>
    </row>
    <row r="564" spans="2:17" ht="54.95" customHeight="1">
      <c r="B564" s="120" t="s">
        <v>22419</v>
      </c>
      <c r="C564" s="12">
        <v>121010111510</v>
      </c>
      <c r="D564" s="114">
        <v>6</v>
      </c>
      <c r="E564" s="125" t="s">
        <v>123</v>
      </c>
      <c r="F564" s="48" t="s">
        <v>1872</v>
      </c>
      <c r="G564" s="128" t="s">
        <v>3009</v>
      </c>
      <c r="H564" s="130" t="s">
        <v>4261</v>
      </c>
      <c r="I564" s="130" t="s">
        <v>5990</v>
      </c>
      <c r="J564" s="130" t="s">
        <v>7707</v>
      </c>
      <c r="K564" s="130" t="s">
        <v>9406</v>
      </c>
      <c r="L564" s="130" t="s">
        <v>9406</v>
      </c>
      <c r="M564" s="130" t="s">
        <v>12804</v>
      </c>
      <c r="N564" s="130" t="s">
        <v>14498</v>
      </c>
      <c r="O564" s="130" t="s">
        <v>16189</v>
      </c>
      <c r="P564" s="130" t="s">
        <v>17907</v>
      </c>
      <c r="Q564" s="130" t="s">
        <v>19583</v>
      </c>
    </row>
    <row r="565" spans="2:17" ht="54.95" customHeight="1">
      <c r="B565" s="120" t="s">
        <v>22419</v>
      </c>
      <c r="C565" s="12">
        <v>12101011151010</v>
      </c>
      <c r="D565" s="114">
        <v>7</v>
      </c>
      <c r="E565" s="126" t="s">
        <v>714</v>
      </c>
      <c r="F565" s="48" t="s">
        <v>714</v>
      </c>
      <c r="G565" s="128" t="s">
        <v>3010</v>
      </c>
      <c r="H565" s="130" t="s">
        <v>4262</v>
      </c>
      <c r="I565" s="130" t="s">
        <v>5991</v>
      </c>
      <c r="J565" s="130" t="s">
        <v>7708</v>
      </c>
      <c r="K565" s="130" t="s">
        <v>9407</v>
      </c>
      <c r="L565" s="130" t="s">
        <v>11120</v>
      </c>
      <c r="M565" s="130" t="s">
        <v>12805</v>
      </c>
      <c r="N565" s="130" t="s">
        <v>14499</v>
      </c>
      <c r="O565" s="130" t="s">
        <v>16190</v>
      </c>
      <c r="P565" s="130" t="s">
        <v>17908</v>
      </c>
      <c r="Q565" s="130" t="s">
        <v>19584</v>
      </c>
    </row>
    <row r="566" spans="2:17" ht="54.95" customHeight="1">
      <c r="B566" s="120" t="s">
        <v>22419</v>
      </c>
      <c r="C566" s="12">
        <v>12101011151011</v>
      </c>
      <c r="D566" s="114">
        <v>7</v>
      </c>
      <c r="E566" s="126" t="s">
        <v>715</v>
      </c>
      <c r="F566" s="48" t="s">
        <v>715</v>
      </c>
      <c r="G566" s="128" t="s">
        <v>3011</v>
      </c>
      <c r="H566" s="130" t="s">
        <v>4263</v>
      </c>
      <c r="I566" s="130" t="s">
        <v>5992</v>
      </c>
      <c r="J566" s="130" t="s">
        <v>7709</v>
      </c>
      <c r="K566" s="130" t="s">
        <v>9408</v>
      </c>
      <c r="L566" s="130" t="s">
        <v>11121</v>
      </c>
      <c r="M566" s="130" t="s">
        <v>12806</v>
      </c>
      <c r="N566" s="130" t="s">
        <v>14500</v>
      </c>
      <c r="O566" s="130" t="s">
        <v>16191</v>
      </c>
      <c r="P566" s="130" t="s">
        <v>17909</v>
      </c>
      <c r="Q566" s="130" t="s">
        <v>19585</v>
      </c>
    </row>
    <row r="567" spans="2:17" ht="54.95" customHeight="1">
      <c r="B567" s="120" t="s">
        <v>22419</v>
      </c>
      <c r="C567" s="12">
        <v>121010111511</v>
      </c>
      <c r="D567" s="114">
        <v>6</v>
      </c>
      <c r="E567" s="125" t="s">
        <v>716</v>
      </c>
      <c r="F567" s="48" t="s">
        <v>1873</v>
      </c>
      <c r="G567" s="128" t="s">
        <v>22937</v>
      </c>
      <c r="H567" s="130" t="s">
        <v>4264</v>
      </c>
      <c r="I567" s="130" t="s">
        <v>5993</v>
      </c>
      <c r="J567" s="130" t="s">
        <v>7710</v>
      </c>
      <c r="K567" s="130" t="s">
        <v>9409</v>
      </c>
      <c r="L567" s="130" t="s">
        <v>11122</v>
      </c>
      <c r="M567" s="130" t="s">
        <v>12807</v>
      </c>
      <c r="N567" s="130" t="s">
        <v>14501</v>
      </c>
      <c r="O567" s="130" t="s">
        <v>16192</v>
      </c>
      <c r="P567" s="130" t="s">
        <v>17910</v>
      </c>
      <c r="Q567" s="130" t="s">
        <v>19586</v>
      </c>
    </row>
    <row r="568" spans="2:17" ht="54.95" customHeight="1">
      <c r="B568" s="120" t="s">
        <v>22419</v>
      </c>
      <c r="C568" s="12">
        <v>121010111512</v>
      </c>
      <c r="D568" s="114">
        <v>6</v>
      </c>
      <c r="E568" s="125" t="s">
        <v>717</v>
      </c>
      <c r="F568" s="48" t="s">
        <v>1874</v>
      </c>
      <c r="G568" s="128" t="s">
        <v>3012</v>
      </c>
      <c r="H568" s="130" t="s">
        <v>4265</v>
      </c>
      <c r="I568" s="130" t="s">
        <v>5994</v>
      </c>
      <c r="J568" s="130" t="s">
        <v>7711</v>
      </c>
      <c r="K568" s="130" t="s">
        <v>9410</v>
      </c>
      <c r="L568" s="130" t="s">
        <v>11123</v>
      </c>
      <c r="M568" s="130" t="s">
        <v>12808</v>
      </c>
      <c r="N568" s="130" t="s">
        <v>4265</v>
      </c>
      <c r="O568" s="130" t="s">
        <v>16193</v>
      </c>
      <c r="P568" s="130" t="s">
        <v>17911</v>
      </c>
      <c r="Q568" s="130" t="s">
        <v>19587</v>
      </c>
    </row>
    <row r="569" spans="2:17" ht="54.95" customHeight="1">
      <c r="B569" s="120"/>
      <c r="C569" s="12">
        <v>12101011151210</v>
      </c>
      <c r="D569" s="114">
        <v>7</v>
      </c>
      <c r="E569" s="126" t="s">
        <v>2668</v>
      </c>
      <c r="F569" s="48" t="s">
        <v>1875</v>
      </c>
      <c r="G569" s="128" t="s">
        <v>22938</v>
      </c>
      <c r="H569" s="130" t="s">
        <v>4266</v>
      </c>
      <c r="I569" s="130" t="s">
        <v>5995</v>
      </c>
      <c r="J569" s="130" t="s">
        <v>7712</v>
      </c>
      <c r="K569" s="130" t="s">
        <v>9411</v>
      </c>
      <c r="L569" s="130" t="s">
        <v>11124</v>
      </c>
      <c r="M569" s="130" t="s">
        <v>12809</v>
      </c>
      <c r="N569" s="130" t="s">
        <v>14502</v>
      </c>
      <c r="O569" s="130" t="s">
        <v>16194</v>
      </c>
      <c r="P569" s="130" t="s">
        <v>17912</v>
      </c>
      <c r="Q569" s="130" t="s">
        <v>19588</v>
      </c>
    </row>
    <row r="570" spans="2:17" ht="54.95" customHeight="1">
      <c r="B570" s="120" t="s">
        <v>22419</v>
      </c>
      <c r="C570" s="12">
        <v>12101011151211</v>
      </c>
      <c r="D570" s="114">
        <v>7</v>
      </c>
      <c r="E570" s="126" t="s">
        <v>718</v>
      </c>
      <c r="F570" s="48" t="s">
        <v>1876</v>
      </c>
      <c r="G570" s="128" t="s">
        <v>22939</v>
      </c>
      <c r="H570" s="130" t="s">
        <v>4267</v>
      </c>
      <c r="I570" s="130" t="s">
        <v>5996</v>
      </c>
      <c r="J570" s="130" t="s">
        <v>7713</v>
      </c>
      <c r="K570" s="130" t="s">
        <v>9412</v>
      </c>
      <c r="L570" s="130" t="s">
        <v>11125</v>
      </c>
      <c r="M570" s="130" t="s">
        <v>12810</v>
      </c>
      <c r="N570" s="130" t="s">
        <v>14503</v>
      </c>
      <c r="O570" s="130" t="s">
        <v>16195</v>
      </c>
      <c r="P570" s="130" t="s">
        <v>17913</v>
      </c>
      <c r="Q570" s="130" t="s">
        <v>19589</v>
      </c>
    </row>
    <row r="571" spans="2:17" ht="54.95" customHeight="1">
      <c r="B571" s="120" t="s">
        <v>22419</v>
      </c>
      <c r="C571" s="12">
        <v>121010111513</v>
      </c>
      <c r="D571" s="114">
        <v>6</v>
      </c>
      <c r="E571" s="125" t="s">
        <v>719</v>
      </c>
      <c r="F571" s="48" t="s">
        <v>1877</v>
      </c>
      <c r="G571" s="128" t="s">
        <v>22940</v>
      </c>
      <c r="H571" s="130" t="s">
        <v>4268</v>
      </c>
      <c r="I571" s="130" t="s">
        <v>5997</v>
      </c>
      <c r="J571" s="130" t="s">
        <v>7714</v>
      </c>
      <c r="K571" s="130" t="s">
        <v>9413</v>
      </c>
      <c r="L571" s="130" t="s">
        <v>11126</v>
      </c>
      <c r="M571" s="130" t="s">
        <v>12811</v>
      </c>
      <c r="N571" s="130" t="s">
        <v>14504</v>
      </c>
      <c r="O571" s="130" t="s">
        <v>16196</v>
      </c>
      <c r="P571" s="130" t="s">
        <v>17914</v>
      </c>
      <c r="Q571" s="130" t="s">
        <v>19590</v>
      </c>
    </row>
    <row r="572" spans="2:17" ht="54.95" customHeight="1">
      <c r="B572" s="120" t="s">
        <v>22419</v>
      </c>
      <c r="C572" s="12">
        <v>121010111514</v>
      </c>
      <c r="D572" s="114">
        <v>6</v>
      </c>
      <c r="E572" s="125" t="s">
        <v>720</v>
      </c>
      <c r="F572" s="48" t="s">
        <v>1878</v>
      </c>
      <c r="G572" s="128" t="s">
        <v>3013</v>
      </c>
      <c r="H572" s="130" t="s">
        <v>4269</v>
      </c>
      <c r="I572" s="130" t="s">
        <v>5998</v>
      </c>
      <c r="J572" s="130" t="s">
        <v>7715</v>
      </c>
      <c r="K572" s="130" t="s">
        <v>9414</v>
      </c>
      <c r="L572" s="130" t="s">
        <v>11127</v>
      </c>
      <c r="M572" s="130" t="s">
        <v>12812</v>
      </c>
      <c r="N572" s="130" t="s">
        <v>14505</v>
      </c>
      <c r="O572" s="130" t="s">
        <v>16197</v>
      </c>
      <c r="P572" s="130" t="s">
        <v>17915</v>
      </c>
      <c r="Q572" s="130" t="s">
        <v>19591</v>
      </c>
    </row>
    <row r="573" spans="2:17" ht="54.95" customHeight="1">
      <c r="B573" s="120" t="s">
        <v>22419</v>
      </c>
      <c r="C573" s="12">
        <v>12101011151410</v>
      </c>
      <c r="D573" s="114">
        <v>7</v>
      </c>
      <c r="E573" s="126" t="s">
        <v>721</v>
      </c>
      <c r="F573" s="48" t="s">
        <v>1879</v>
      </c>
      <c r="G573" s="128" t="s">
        <v>3014</v>
      </c>
      <c r="H573" s="130" t="s">
        <v>4270</v>
      </c>
      <c r="I573" s="130" t="s">
        <v>5999</v>
      </c>
      <c r="J573" s="130" t="s">
        <v>7716</v>
      </c>
      <c r="K573" s="130" t="s">
        <v>9415</v>
      </c>
      <c r="L573" s="130" t="s">
        <v>11128</v>
      </c>
      <c r="M573" s="130" t="s">
        <v>12813</v>
      </c>
      <c r="N573" s="130" t="s">
        <v>14506</v>
      </c>
      <c r="O573" s="130" t="s">
        <v>16198</v>
      </c>
      <c r="P573" s="130" t="s">
        <v>17916</v>
      </c>
      <c r="Q573" s="130" t="s">
        <v>19592</v>
      </c>
    </row>
    <row r="574" spans="2:17" ht="54.95" customHeight="1">
      <c r="B574" s="120" t="s">
        <v>22419</v>
      </c>
      <c r="C574" s="12">
        <v>12101011151411</v>
      </c>
      <c r="D574" s="114">
        <v>7</v>
      </c>
      <c r="E574" s="126" t="s">
        <v>722</v>
      </c>
      <c r="F574" s="48" t="s">
        <v>722</v>
      </c>
      <c r="G574" s="128" t="s">
        <v>3015</v>
      </c>
      <c r="H574" s="130" t="s">
        <v>4271</v>
      </c>
      <c r="I574" s="130" t="s">
        <v>6000</v>
      </c>
      <c r="J574" s="130" t="s">
        <v>7717</v>
      </c>
      <c r="K574" s="130" t="s">
        <v>9416</v>
      </c>
      <c r="L574" s="130" t="s">
        <v>11129</v>
      </c>
      <c r="M574" s="130" t="s">
        <v>12814</v>
      </c>
      <c r="N574" s="130" t="s">
        <v>14507</v>
      </c>
      <c r="O574" s="130" t="s">
        <v>16199</v>
      </c>
      <c r="P574" s="130" t="s">
        <v>17917</v>
      </c>
      <c r="Q574" s="130" t="s">
        <v>19593</v>
      </c>
    </row>
    <row r="575" spans="2:17" ht="54.95" customHeight="1">
      <c r="B575" s="120" t="s">
        <v>22419</v>
      </c>
      <c r="C575" s="12">
        <v>1210101116</v>
      </c>
      <c r="D575" s="114">
        <v>5</v>
      </c>
      <c r="E575" s="124" t="s">
        <v>124</v>
      </c>
      <c r="F575" s="48" t="s">
        <v>1880</v>
      </c>
      <c r="G575" s="128" t="s">
        <v>3016</v>
      </c>
      <c r="H575" s="130" t="s">
        <v>4272</v>
      </c>
      <c r="I575" s="130" t="s">
        <v>6001</v>
      </c>
      <c r="J575" s="130" t="s">
        <v>7718</v>
      </c>
      <c r="K575" s="130" t="s">
        <v>9417</v>
      </c>
      <c r="L575" s="130" t="s">
        <v>11130</v>
      </c>
      <c r="M575" s="130" t="s">
        <v>12815</v>
      </c>
      <c r="N575" s="130" t="s">
        <v>14508</v>
      </c>
      <c r="O575" s="130" t="s">
        <v>16200</v>
      </c>
      <c r="P575" s="130" t="s">
        <v>17918</v>
      </c>
      <c r="Q575" s="130" t="s">
        <v>19594</v>
      </c>
    </row>
    <row r="576" spans="2:17" ht="54.95" customHeight="1">
      <c r="B576" s="120" t="s">
        <v>22419</v>
      </c>
      <c r="C576" s="12">
        <v>121010111610</v>
      </c>
      <c r="D576" s="114">
        <v>6</v>
      </c>
      <c r="E576" s="125" t="s">
        <v>723</v>
      </c>
      <c r="F576" s="48" t="s">
        <v>1881</v>
      </c>
      <c r="G576" s="128" t="s">
        <v>3017</v>
      </c>
      <c r="H576" s="130" t="s">
        <v>4273</v>
      </c>
      <c r="I576" s="130" t="s">
        <v>6002</v>
      </c>
      <c r="J576" s="130" t="s">
        <v>7719</v>
      </c>
      <c r="K576" s="130" t="s">
        <v>9418</v>
      </c>
      <c r="L576" s="130" t="s">
        <v>11131</v>
      </c>
      <c r="M576" s="130" t="s">
        <v>12816</v>
      </c>
      <c r="N576" s="130" t="s">
        <v>14509</v>
      </c>
      <c r="O576" s="130" t="s">
        <v>16201</v>
      </c>
      <c r="P576" s="130" t="s">
        <v>17919</v>
      </c>
      <c r="Q576" s="130" t="s">
        <v>19595</v>
      </c>
    </row>
    <row r="577" spans="2:17" ht="54.95" customHeight="1">
      <c r="B577" s="120" t="s">
        <v>22419</v>
      </c>
      <c r="C577" s="12">
        <v>121010111611</v>
      </c>
      <c r="D577" s="114">
        <v>6</v>
      </c>
      <c r="E577" s="125" t="s">
        <v>724</v>
      </c>
      <c r="F577" s="48" t="s">
        <v>1882</v>
      </c>
      <c r="G577" s="128" t="s">
        <v>3018</v>
      </c>
      <c r="H577" s="130" t="s">
        <v>4274</v>
      </c>
      <c r="I577" s="130" t="s">
        <v>6003</v>
      </c>
      <c r="J577" s="130" t="s">
        <v>7720</v>
      </c>
      <c r="K577" s="130" t="s">
        <v>9419</v>
      </c>
      <c r="L577" s="130" t="s">
        <v>11132</v>
      </c>
      <c r="M577" s="130" t="s">
        <v>12817</v>
      </c>
      <c r="N577" s="130" t="s">
        <v>14510</v>
      </c>
      <c r="O577" s="130" t="s">
        <v>16202</v>
      </c>
      <c r="P577" s="130" t="s">
        <v>17920</v>
      </c>
      <c r="Q577" s="130" t="s">
        <v>19596</v>
      </c>
    </row>
    <row r="578" spans="2:17" ht="54.95" customHeight="1">
      <c r="B578" s="120"/>
      <c r="C578" s="12">
        <v>121010111612</v>
      </c>
      <c r="D578" s="114">
        <v>6</v>
      </c>
      <c r="E578" s="125" t="s">
        <v>2669</v>
      </c>
      <c r="F578" s="48" t="s">
        <v>1883</v>
      </c>
      <c r="G578" s="128" t="s">
        <v>3019</v>
      </c>
      <c r="H578" s="130" t="s">
        <v>4275</v>
      </c>
      <c r="I578" s="130" t="s">
        <v>6004</v>
      </c>
      <c r="J578" s="130" t="s">
        <v>7721</v>
      </c>
      <c r="K578" s="130" t="s">
        <v>9420</v>
      </c>
      <c r="L578" s="130" t="s">
        <v>11133</v>
      </c>
      <c r="M578" s="130" t="s">
        <v>12818</v>
      </c>
      <c r="N578" s="130" t="s">
        <v>14511</v>
      </c>
      <c r="O578" s="130" t="s">
        <v>16203</v>
      </c>
      <c r="P578" s="130" t="s">
        <v>17921</v>
      </c>
      <c r="Q578" s="130" t="s">
        <v>19597</v>
      </c>
    </row>
    <row r="579" spans="2:17" ht="54.95" customHeight="1">
      <c r="B579" s="120" t="s">
        <v>22419</v>
      </c>
      <c r="C579" s="12">
        <v>1210101117</v>
      </c>
      <c r="D579" s="114">
        <v>5</v>
      </c>
      <c r="E579" s="124" t="s">
        <v>725</v>
      </c>
      <c r="F579" s="48" t="s">
        <v>1884</v>
      </c>
      <c r="G579" s="128" t="s">
        <v>3020</v>
      </c>
      <c r="H579" s="130" t="s">
        <v>4276</v>
      </c>
      <c r="I579" s="130" t="s">
        <v>6005</v>
      </c>
      <c r="J579" s="130" t="s">
        <v>7722</v>
      </c>
      <c r="K579" s="130" t="s">
        <v>9421</v>
      </c>
      <c r="L579" s="130" t="s">
        <v>11134</v>
      </c>
      <c r="M579" s="130" t="s">
        <v>12819</v>
      </c>
      <c r="N579" s="130" t="s">
        <v>14512</v>
      </c>
      <c r="O579" s="130" t="s">
        <v>16204</v>
      </c>
      <c r="P579" s="130" t="s">
        <v>17922</v>
      </c>
      <c r="Q579" s="130" t="s">
        <v>19598</v>
      </c>
    </row>
    <row r="580" spans="2:17" ht="54.95" customHeight="1">
      <c r="B580" s="120" t="s">
        <v>3724</v>
      </c>
      <c r="C580" s="12">
        <v>1210101118</v>
      </c>
      <c r="D580" s="114">
        <v>5</v>
      </c>
      <c r="E580" s="124" t="s">
        <v>22542</v>
      </c>
      <c r="F580" s="48" t="s">
        <v>22941</v>
      </c>
      <c r="G580" s="128" t="s">
        <v>22942</v>
      </c>
      <c r="H580" s="130" t="s">
        <v>4277</v>
      </c>
      <c r="I580" s="130" t="s">
        <v>22943</v>
      </c>
      <c r="J580" s="130" t="s">
        <v>22944</v>
      </c>
      <c r="K580" s="130" t="s">
        <v>22945</v>
      </c>
      <c r="L580" s="130" t="s">
        <v>22946</v>
      </c>
      <c r="M580" s="130" t="s">
        <v>22947</v>
      </c>
      <c r="N580" s="130" t="s">
        <v>14513</v>
      </c>
      <c r="O580" s="130" t="s">
        <v>16205</v>
      </c>
      <c r="P580" s="130" t="s">
        <v>22948</v>
      </c>
      <c r="Q580" s="130" t="s">
        <v>22949</v>
      </c>
    </row>
    <row r="581" spans="2:17" ht="54.95" customHeight="1">
      <c r="B581" s="120" t="s">
        <v>22419</v>
      </c>
      <c r="C581" s="12">
        <v>121010111810</v>
      </c>
      <c r="D581" s="114">
        <v>6</v>
      </c>
      <c r="E581" s="125" t="s">
        <v>125</v>
      </c>
      <c r="F581" s="48" t="s">
        <v>1886</v>
      </c>
      <c r="G581" s="128" t="s">
        <v>22950</v>
      </c>
      <c r="H581" s="130" t="s">
        <v>4278</v>
      </c>
      <c r="I581" s="130" t="s">
        <v>6007</v>
      </c>
      <c r="J581" s="130" t="s">
        <v>7724</v>
      </c>
      <c r="K581" s="130" t="s">
        <v>9423</v>
      </c>
      <c r="L581" s="130" t="s">
        <v>11136</v>
      </c>
      <c r="M581" s="130" t="s">
        <v>12821</v>
      </c>
      <c r="N581" s="130" t="s">
        <v>14514</v>
      </c>
      <c r="O581" s="130" t="s">
        <v>16206</v>
      </c>
      <c r="P581" s="130" t="s">
        <v>14514</v>
      </c>
      <c r="Q581" s="130" t="s">
        <v>19600</v>
      </c>
    </row>
    <row r="582" spans="2:17" ht="54.95" customHeight="1">
      <c r="B582" s="120" t="s">
        <v>22419</v>
      </c>
      <c r="C582" s="12">
        <v>12101011181010</v>
      </c>
      <c r="D582" s="114">
        <v>7</v>
      </c>
      <c r="E582" s="126" t="s">
        <v>727</v>
      </c>
      <c r="F582" s="48" t="s">
        <v>1887</v>
      </c>
      <c r="G582" s="128" t="s">
        <v>22951</v>
      </c>
      <c r="H582" s="130" t="s">
        <v>4279</v>
      </c>
      <c r="I582" s="130" t="s">
        <v>6008</v>
      </c>
      <c r="J582" s="130" t="s">
        <v>7725</v>
      </c>
      <c r="K582" s="130" t="s">
        <v>9424</v>
      </c>
      <c r="L582" s="130" t="s">
        <v>11137</v>
      </c>
      <c r="M582" s="130" t="s">
        <v>12822</v>
      </c>
      <c r="N582" s="130" t="s">
        <v>14515</v>
      </c>
      <c r="O582" s="130" t="s">
        <v>16207</v>
      </c>
      <c r="P582" s="130" t="s">
        <v>17924</v>
      </c>
      <c r="Q582" s="130" t="s">
        <v>19601</v>
      </c>
    </row>
    <row r="583" spans="2:17" ht="54.95" customHeight="1">
      <c r="B583" s="120" t="s">
        <v>3724</v>
      </c>
      <c r="C583" s="12">
        <v>12101011181011</v>
      </c>
      <c r="D583" s="114">
        <v>7</v>
      </c>
      <c r="E583" s="126" t="s">
        <v>22543</v>
      </c>
      <c r="F583" s="48" t="s">
        <v>22952</v>
      </c>
      <c r="G583" s="128" t="s">
        <v>22953</v>
      </c>
      <c r="H583" s="130" t="s">
        <v>22954</v>
      </c>
      <c r="I583" s="130" t="s">
        <v>22955</v>
      </c>
      <c r="J583" s="130" t="s">
        <v>22956</v>
      </c>
      <c r="K583" s="130" t="s">
        <v>9425</v>
      </c>
      <c r="L583" s="130" t="s">
        <v>22957</v>
      </c>
      <c r="M583" s="130" t="s">
        <v>22958</v>
      </c>
      <c r="N583" s="130" t="s">
        <v>22959</v>
      </c>
      <c r="O583" s="130" t="s">
        <v>22960</v>
      </c>
      <c r="P583" s="130" t="s">
        <v>22961</v>
      </c>
      <c r="Q583" s="130" t="s">
        <v>22962</v>
      </c>
    </row>
    <row r="584" spans="2:17" ht="54.95" customHeight="1">
      <c r="B584" s="120" t="s">
        <v>22419</v>
      </c>
      <c r="C584" s="12">
        <v>121010111811</v>
      </c>
      <c r="D584" s="114">
        <v>6</v>
      </c>
      <c r="E584" s="125" t="s">
        <v>728</v>
      </c>
      <c r="F584" s="48" t="s">
        <v>1889</v>
      </c>
      <c r="G584" s="128" t="s">
        <v>3023</v>
      </c>
      <c r="H584" s="130" t="s">
        <v>4281</v>
      </c>
      <c r="I584" s="130" t="s">
        <v>6010</v>
      </c>
      <c r="J584" s="130" t="s">
        <v>7727</v>
      </c>
      <c r="K584" s="130" t="s">
        <v>9426</v>
      </c>
      <c r="L584" s="130" t="s">
        <v>11139</v>
      </c>
      <c r="M584" s="130" t="s">
        <v>12824</v>
      </c>
      <c r="N584" s="130" t="s">
        <v>14517</v>
      </c>
      <c r="O584" s="130" t="s">
        <v>16209</v>
      </c>
      <c r="P584" s="130" t="s">
        <v>17926</v>
      </c>
      <c r="Q584" s="130" t="s">
        <v>19603</v>
      </c>
    </row>
    <row r="585" spans="2:17" ht="54.95" customHeight="1">
      <c r="B585" s="120" t="s">
        <v>22419</v>
      </c>
      <c r="C585" s="12">
        <v>12101011181110</v>
      </c>
      <c r="D585" s="114">
        <v>7</v>
      </c>
      <c r="E585" s="126" t="s">
        <v>729</v>
      </c>
      <c r="F585" s="48" t="s">
        <v>1890</v>
      </c>
      <c r="G585" s="128" t="s">
        <v>22963</v>
      </c>
      <c r="H585" s="130" t="s">
        <v>4282</v>
      </c>
      <c r="I585" s="130" t="s">
        <v>6011</v>
      </c>
      <c r="J585" s="130" t="s">
        <v>7728</v>
      </c>
      <c r="K585" s="130" t="s">
        <v>9427</v>
      </c>
      <c r="L585" s="130" t="s">
        <v>11140</v>
      </c>
      <c r="M585" s="130" t="s">
        <v>12825</v>
      </c>
      <c r="N585" s="130" t="s">
        <v>14518</v>
      </c>
      <c r="O585" s="130" t="s">
        <v>16210</v>
      </c>
      <c r="P585" s="130" t="s">
        <v>17927</v>
      </c>
      <c r="Q585" s="130" t="s">
        <v>19604</v>
      </c>
    </row>
    <row r="586" spans="2:17" ht="54.95" customHeight="1">
      <c r="B586" s="120" t="s">
        <v>22419</v>
      </c>
      <c r="C586" s="12">
        <v>12101011181111</v>
      </c>
      <c r="D586" s="114">
        <v>7</v>
      </c>
      <c r="E586" s="126" t="s">
        <v>730</v>
      </c>
      <c r="F586" s="48" t="s">
        <v>1891</v>
      </c>
      <c r="G586" s="128" t="s">
        <v>3024</v>
      </c>
      <c r="H586" s="130" t="s">
        <v>4283</v>
      </c>
      <c r="I586" s="130" t="s">
        <v>6012</v>
      </c>
      <c r="J586" s="130" t="s">
        <v>7729</v>
      </c>
      <c r="K586" s="130" t="s">
        <v>9428</v>
      </c>
      <c r="L586" s="130" t="s">
        <v>11141</v>
      </c>
      <c r="M586" s="130" t="s">
        <v>12826</v>
      </c>
      <c r="N586" s="130" t="s">
        <v>14519</v>
      </c>
      <c r="O586" s="130" t="s">
        <v>16211</v>
      </c>
      <c r="P586" s="130" t="s">
        <v>17928</v>
      </c>
      <c r="Q586" s="130" t="s">
        <v>19605</v>
      </c>
    </row>
    <row r="587" spans="2:17" ht="54.95" customHeight="1">
      <c r="B587" s="120" t="s">
        <v>22419</v>
      </c>
      <c r="C587" s="12">
        <v>12101011181112</v>
      </c>
      <c r="D587" s="114">
        <v>7</v>
      </c>
      <c r="E587" s="126" t="s">
        <v>731</v>
      </c>
      <c r="F587" s="48" t="s">
        <v>1892</v>
      </c>
      <c r="G587" s="128" t="s">
        <v>22964</v>
      </c>
      <c r="H587" s="130" t="s">
        <v>4284</v>
      </c>
      <c r="I587" s="130" t="s">
        <v>6013</v>
      </c>
      <c r="J587" s="130" t="s">
        <v>7730</v>
      </c>
      <c r="K587" s="130" t="s">
        <v>9429</v>
      </c>
      <c r="L587" s="130" t="s">
        <v>11142</v>
      </c>
      <c r="M587" s="130" t="s">
        <v>12827</v>
      </c>
      <c r="N587" s="130" t="s">
        <v>14520</v>
      </c>
      <c r="O587" s="130" t="s">
        <v>16212</v>
      </c>
      <c r="P587" s="130" t="s">
        <v>17929</v>
      </c>
      <c r="Q587" s="130" t="s">
        <v>19606</v>
      </c>
    </row>
    <row r="588" spans="2:17" ht="54.95" customHeight="1">
      <c r="B588" s="120"/>
      <c r="C588" s="12">
        <v>1210101119</v>
      </c>
      <c r="D588" s="114">
        <v>5</v>
      </c>
      <c r="E588" s="124" t="s">
        <v>2671</v>
      </c>
      <c r="F588" s="48" t="s">
        <v>1893</v>
      </c>
      <c r="G588" s="128" t="s">
        <v>22965</v>
      </c>
      <c r="H588" s="130" t="s">
        <v>4285</v>
      </c>
      <c r="I588" s="130" t="s">
        <v>6014</v>
      </c>
      <c r="J588" s="130" t="s">
        <v>7731</v>
      </c>
      <c r="K588" s="130" t="s">
        <v>9430</v>
      </c>
      <c r="L588" s="130" t="s">
        <v>11143</v>
      </c>
      <c r="M588" s="130" t="s">
        <v>12828</v>
      </c>
      <c r="N588" s="130" t="s">
        <v>14521</v>
      </c>
      <c r="O588" s="130" t="s">
        <v>16213</v>
      </c>
      <c r="P588" s="130" t="s">
        <v>17930</v>
      </c>
      <c r="Q588" s="130" t="s">
        <v>19607</v>
      </c>
    </row>
    <row r="589" spans="2:17" ht="54.95" customHeight="1">
      <c r="B589" s="120" t="s">
        <v>1641</v>
      </c>
      <c r="C589" s="12">
        <v>1210101120</v>
      </c>
      <c r="D589" s="114">
        <v>5</v>
      </c>
      <c r="E589" s="124" t="s">
        <v>22533</v>
      </c>
      <c r="F589" s="48" t="s">
        <v>22966</v>
      </c>
      <c r="G589" s="128" t="s">
        <v>22967</v>
      </c>
      <c r="H589" s="130" t="s">
        <v>22968</v>
      </c>
      <c r="I589" s="130" t="s">
        <v>22969</v>
      </c>
      <c r="J589" s="130" t="s">
        <v>22970</v>
      </c>
      <c r="K589" s="130" t="s">
        <v>22971</v>
      </c>
      <c r="L589" s="130" t="s">
        <v>22972</v>
      </c>
      <c r="M589" s="130" t="s">
        <v>22973</v>
      </c>
      <c r="N589" s="130" t="s">
        <v>22974</v>
      </c>
      <c r="O589" s="130" t="s">
        <v>22975</v>
      </c>
      <c r="P589" s="130" t="s">
        <v>22976</v>
      </c>
      <c r="Q589" s="130" t="s">
        <v>22977</v>
      </c>
    </row>
    <row r="590" spans="2:17" ht="54.95" customHeight="1">
      <c r="B590" s="120" t="s">
        <v>1641</v>
      </c>
      <c r="C590" s="12">
        <v>121010112010</v>
      </c>
      <c r="D590" s="114">
        <v>6</v>
      </c>
      <c r="E590" s="125" t="s">
        <v>22534</v>
      </c>
      <c r="F590" s="48" t="s">
        <v>22534</v>
      </c>
      <c r="G590" s="128" t="s">
        <v>22978</v>
      </c>
      <c r="H590" s="130" t="s">
        <v>22979</v>
      </c>
      <c r="I590" s="130" t="s">
        <v>22980</v>
      </c>
      <c r="J590" s="130" t="s">
        <v>22981</v>
      </c>
      <c r="K590" s="130" t="s">
        <v>22982</v>
      </c>
      <c r="L590" s="130" t="s">
        <v>22983</v>
      </c>
      <c r="M590" s="130" t="s">
        <v>22984</v>
      </c>
      <c r="N590" s="130" t="s">
        <v>22985</v>
      </c>
      <c r="O590" s="130" t="s">
        <v>22986</v>
      </c>
      <c r="P590" s="130" t="s">
        <v>22987</v>
      </c>
      <c r="Q590" s="130" t="s">
        <v>22988</v>
      </c>
    </row>
    <row r="591" spans="2:17" ht="54.95" customHeight="1">
      <c r="B591" s="120" t="s">
        <v>1641</v>
      </c>
      <c r="C591" s="12">
        <v>121010112011</v>
      </c>
      <c r="D591" s="114">
        <v>6</v>
      </c>
      <c r="E591" s="125" t="s">
        <v>22535</v>
      </c>
      <c r="F591" s="48" t="s">
        <v>22535</v>
      </c>
      <c r="G591" s="128" t="s">
        <v>22989</v>
      </c>
      <c r="H591" s="130" t="s">
        <v>22990</v>
      </c>
      <c r="I591" s="130" t="s">
        <v>22991</v>
      </c>
      <c r="J591" s="130" t="s">
        <v>22992</v>
      </c>
      <c r="K591" s="130" t="s">
        <v>22993</v>
      </c>
      <c r="L591" s="130" t="s">
        <v>22994</v>
      </c>
      <c r="M591" s="130" t="s">
        <v>22995</v>
      </c>
      <c r="N591" s="130" t="s">
        <v>22996</v>
      </c>
      <c r="O591" s="130" t="s">
        <v>22997</v>
      </c>
      <c r="P591" s="130" t="s">
        <v>22998</v>
      </c>
      <c r="Q591" s="130" t="s">
        <v>22999</v>
      </c>
    </row>
    <row r="592" spans="2:17" ht="54.95" customHeight="1">
      <c r="B592" s="120" t="s">
        <v>22419</v>
      </c>
      <c r="C592" s="12">
        <v>121011</v>
      </c>
      <c r="D592" s="114">
        <v>3</v>
      </c>
      <c r="E592" s="122" t="s">
        <v>131</v>
      </c>
      <c r="F592" s="48" t="s">
        <v>1894</v>
      </c>
      <c r="G592" s="128" t="s">
        <v>23000</v>
      </c>
      <c r="H592" s="130" t="s">
        <v>4286</v>
      </c>
      <c r="I592" s="130" t="s">
        <v>6015</v>
      </c>
      <c r="J592" s="130" t="s">
        <v>7732</v>
      </c>
      <c r="K592" s="130" t="s">
        <v>9431</v>
      </c>
      <c r="L592" s="130" t="s">
        <v>9431</v>
      </c>
      <c r="M592" s="130" t="s">
        <v>12829</v>
      </c>
      <c r="N592" s="130" t="s">
        <v>4286</v>
      </c>
      <c r="O592" s="130" t="s">
        <v>16214</v>
      </c>
      <c r="P592" s="130" t="s">
        <v>17931</v>
      </c>
      <c r="Q592" s="130" t="s">
        <v>19608</v>
      </c>
    </row>
    <row r="593" spans="2:17" ht="54.95" customHeight="1">
      <c r="B593" s="120" t="s">
        <v>22419</v>
      </c>
      <c r="C593" s="12">
        <v>12101110</v>
      </c>
      <c r="D593" s="114">
        <v>4</v>
      </c>
      <c r="E593" s="123" t="s">
        <v>132</v>
      </c>
      <c r="F593" s="48" t="s">
        <v>1895</v>
      </c>
      <c r="G593" s="128" t="s">
        <v>3025</v>
      </c>
      <c r="H593" s="130" t="s">
        <v>4287</v>
      </c>
      <c r="I593" s="130" t="s">
        <v>6016</v>
      </c>
      <c r="J593" s="130" t="s">
        <v>7733</v>
      </c>
      <c r="K593" s="130" t="s">
        <v>9432</v>
      </c>
      <c r="L593" s="130" t="s">
        <v>11144</v>
      </c>
      <c r="M593" s="130" t="s">
        <v>12830</v>
      </c>
      <c r="N593" s="130" t="s">
        <v>14522</v>
      </c>
      <c r="O593" s="130" t="s">
        <v>16215</v>
      </c>
      <c r="P593" s="130" t="s">
        <v>17932</v>
      </c>
      <c r="Q593" s="130" t="s">
        <v>19609</v>
      </c>
    </row>
    <row r="594" spans="2:17" ht="54.95" customHeight="1">
      <c r="B594" s="120" t="s">
        <v>22419</v>
      </c>
      <c r="C594" s="12">
        <v>1210111010</v>
      </c>
      <c r="D594" s="114">
        <v>5</v>
      </c>
      <c r="E594" s="124" t="s">
        <v>133</v>
      </c>
      <c r="F594" s="48" t="s">
        <v>133</v>
      </c>
      <c r="G594" s="128" t="s">
        <v>23001</v>
      </c>
      <c r="H594" s="130" t="s">
        <v>4288</v>
      </c>
      <c r="I594" s="130" t="s">
        <v>6017</v>
      </c>
      <c r="J594" s="130" t="s">
        <v>7734</v>
      </c>
      <c r="K594" s="130" t="s">
        <v>9433</v>
      </c>
      <c r="L594" s="130" t="s">
        <v>11145</v>
      </c>
      <c r="M594" s="130" t="s">
        <v>12831</v>
      </c>
      <c r="N594" s="130" t="s">
        <v>14523</v>
      </c>
      <c r="O594" s="130" t="s">
        <v>16216</v>
      </c>
      <c r="P594" s="130" t="s">
        <v>17933</v>
      </c>
      <c r="Q594" s="130" t="s">
        <v>19610</v>
      </c>
    </row>
    <row r="595" spans="2:17" ht="54.95" customHeight="1">
      <c r="B595" s="120" t="s">
        <v>22419</v>
      </c>
      <c r="C595" s="12">
        <v>1210111011</v>
      </c>
      <c r="D595" s="114">
        <v>5</v>
      </c>
      <c r="E595" s="124" t="s">
        <v>732</v>
      </c>
      <c r="F595" s="48" t="s">
        <v>732</v>
      </c>
      <c r="G595" s="128" t="s">
        <v>23002</v>
      </c>
      <c r="H595" s="130" t="s">
        <v>4289</v>
      </c>
      <c r="I595" s="130" t="s">
        <v>6018</v>
      </c>
      <c r="J595" s="130" t="s">
        <v>7735</v>
      </c>
      <c r="K595" s="130" t="s">
        <v>9434</v>
      </c>
      <c r="L595" s="130" t="s">
        <v>11146</v>
      </c>
      <c r="M595" s="130" t="s">
        <v>12832</v>
      </c>
      <c r="N595" s="130" t="s">
        <v>14524</v>
      </c>
      <c r="O595" s="130" t="s">
        <v>16217</v>
      </c>
      <c r="P595" s="130" t="s">
        <v>17934</v>
      </c>
      <c r="Q595" s="130" t="s">
        <v>19611</v>
      </c>
    </row>
    <row r="596" spans="2:17" ht="54.95" customHeight="1">
      <c r="B596" s="120" t="s">
        <v>22419</v>
      </c>
      <c r="C596" s="12">
        <v>1210111012</v>
      </c>
      <c r="D596" s="114">
        <v>5</v>
      </c>
      <c r="E596" s="124" t="s">
        <v>733</v>
      </c>
      <c r="F596" s="48" t="s">
        <v>733</v>
      </c>
      <c r="G596" s="128" t="s">
        <v>23003</v>
      </c>
      <c r="H596" s="130" t="s">
        <v>4290</v>
      </c>
      <c r="I596" s="130" t="s">
        <v>6019</v>
      </c>
      <c r="J596" s="130" t="s">
        <v>7736</v>
      </c>
      <c r="K596" s="130" t="s">
        <v>9435</v>
      </c>
      <c r="L596" s="130" t="s">
        <v>9435</v>
      </c>
      <c r="M596" s="130" t="s">
        <v>12833</v>
      </c>
      <c r="N596" s="130" t="s">
        <v>14525</v>
      </c>
      <c r="O596" s="130" t="s">
        <v>16216</v>
      </c>
      <c r="P596" s="130" t="s">
        <v>17935</v>
      </c>
      <c r="Q596" s="130" t="s">
        <v>19612</v>
      </c>
    </row>
    <row r="597" spans="2:17" ht="54.95" customHeight="1">
      <c r="B597" s="120" t="s">
        <v>22419</v>
      </c>
      <c r="C597" s="12">
        <v>12101111</v>
      </c>
      <c r="D597" s="114">
        <v>4</v>
      </c>
      <c r="E597" s="123" t="s">
        <v>134</v>
      </c>
      <c r="F597" s="48" t="s">
        <v>1896</v>
      </c>
      <c r="G597" s="128" t="s">
        <v>3026</v>
      </c>
      <c r="H597" s="130" t="s">
        <v>4291</v>
      </c>
      <c r="I597" s="130" t="s">
        <v>6020</v>
      </c>
      <c r="J597" s="130" t="s">
        <v>7737</v>
      </c>
      <c r="K597" s="130" t="s">
        <v>9436</v>
      </c>
      <c r="L597" s="130" t="s">
        <v>11147</v>
      </c>
      <c r="M597" s="130" t="s">
        <v>12834</v>
      </c>
      <c r="N597" s="130" t="s">
        <v>14526</v>
      </c>
      <c r="O597" s="130" t="s">
        <v>16218</v>
      </c>
      <c r="P597" s="130" t="s">
        <v>17936</v>
      </c>
      <c r="Q597" s="130" t="s">
        <v>19613</v>
      </c>
    </row>
    <row r="598" spans="2:17" ht="54.95" customHeight="1">
      <c r="B598" s="120"/>
      <c r="C598" s="12">
        <v>1210111110</v>
      </c>
      <c r="D598" s="114">
        <v>5</v>
      </c>
      <c r="E598" s="124" t="s">
        <v>135</v>
      </c>
      <c r="F598" s="48" t="s">
        <v>1897</v>
      </c>
      <c r="G598" s="128" t="s">
        <v>3027</v>
      </c>
      <c r="H598" s="130" t="s">
        <v>4292</v>
      </c>
      <c r="I598" s="130" t="s">
        <v>6021</v>
      </c>
      <c r="J598" s="130" t="s">
        <v>7738</v>
      </c>
      <c r="K598" s="130" t="s">
        <v>6021</v>
      </c>
      <c r="L598" s="130" t="s">
        <v>6021</v>
      </c>
      <c r="M598" s="130" t="s">
        <v>12835</v>
      </c>
      <c r="N598" s="130" t="s">
        <v>14527</v>
      </c>
      <c r="O598" s="130" t="s">
        <v>16219</v>
      </c>
      <c r="P598" s="130" t="s">
        <v>14527</v>
      </c>
      <c r="Q598" s="130" t="s">
        <v>19614</v>
      </c>
    </row>
    <row r="599" spans="2:17" ht="54.95" customHeight="1">
      <c r="B599" s="120"/>
      <c r="C599" s="12">
        <v>1210111111</v>
      </c>
      <c r="D599" s="114">
        <v>5</v>
      </c>
      <c r="E599" s="124" t="s">
        <v>136</v>
      </c>
      <c r="F599" s="48" t="s">
        <v>1898</v>
      </c>
      <c r="G599" s="128" t="s">
        <v>23004</v>
      </c>
      <c r="H599" s="130" t="s">
        <v>4293</v>
      </c>
      <c r="I599" s="130" t="s">
        <v>6022</v>
      </c>
      <c r="J599" s="130" t="s">
        <v>7739</v>
      </c>
      <c r="K599" s="130" t="s">
        <v>9437</v>
      </c>
      <c r="L599" s="130" t="s">
        <v>11148</v>
      </c>
      <c r="M599" s="130" t="s">
        <v>12836</v>
      </c>
      <c r="N599" s="130" t="s">
        <v>4293</v>
      </c>
      <c r="O599" s="130" t="s">
        <v>16220</v>
      </c>
      <c r="P599" s="130" t="s">
        <v>4293</v>
      </c>
      <c r="Q599" s="130" t="s">
        <v>19615</v>
      </c>
    </row>
    <row r="600" spans="2:17" ht="54.95" customHeight="1">
      <c r="B600" s="120"/>
      <c r="C600" s="12">
        <v>1210111112</v>
      </c>
      <c r="D600" s="114">
        <v>5</v>
      </c>
      <c r="E600" s="124" t="s">
        <v>734</v>
      </c>
      <c r="F600" s="48" t="s">
        <v>1899</v>
      </c>
      <c r="G600" s="128" t="s">
        <v>3028</v>
      </c>
      <c r="H600" s="130" t="s">
        <v>4294</v>
      </c>
      <c r="I600" s="130" t="s">
        <v>6023</v>
      </c>
      <c r="J600" s="130" t="s">
        <v>7740</v>
      </c>
      <c r="K600" s="130" t="s">
        <v>9438</v>
      </c>
      <c r="L600" s="130" t="s">
        <v>11149</v>
      </c>
      <c r="M600" s="130" t="s">
        <v>12837</v>
      </c>
      <c r="N600" s="130" t="s">
        <v>14528</v>
      </c>
      <c r="O600" s="130" t="s">
        <v>16221</v>
      </c>
      <c r="P600" s="130" t="s">
        <v>17937</v>
      </c>
      <c r="Q600" s="130" t="s">
        <v>19616</v>
      </c>
    </row>
    <row r="601" spans="2:17" ht="54.95" customHeight="1">
      <c r="B601" s="120"/>
      <c r="C601" s="12">
        <v>1210111113</v>
      </c>
      <c r="D601" s="114">
        <v>5</v>
      </c>
      <c r="E601" s="124" t="s">
        <v>2672</v>
      </c>
      <c r="F601" s="48" t="s">
        <v>1900</v>
      </c>
      <c r="G601" s="128" t="s">
        <v>23005</v>
      </c>
      <c r="H601" s="130" t="s">
        <v>4295</v>
      </c>
      <c r="I601" s="130" t="s">
        <v>6024</v>
      </c>
      <c r="J601" s="130" t="s">
        <v>7741</v>
      </c>
      <c r="K601" s="130" t="s">
        <v>9439</v>
      </c>
      <c r="L601" s="130" t="s">
        <v>11150</v>
      </c>
      <c r="M601" s="130" t="s">
        <v>12838</v>
      </c>
      <c r="N601" s="130" t="s">
        <v>14529</v>
      </c>
      <c r="O601" s="130" t="s">
        <v>16222</v>
      </c>
      <c r="P601" s="130" t="s">
        <v>17938</v>
      </c>
      <c r="Q601" s="130" t="s">
        <v>19617</v>
      </c>
    </row>
    <row r="602" spans="2:17" ht="54.95" customHeight="1">
      <c r="B602" s="120"/>
      <c r="C602" s="12">
        <v>1210111114</v>
      </c>
      <c r="D602" s="114">
        <v>5</v>
      </c>
      <c r="E602" s="124" t="s">
        <v>2673</v>
      </c>
      <c r="F602" s="48" t="s">
        <v>1901</v>
      </c>
      <c r="G602" s="128" t="s">
        <v>21598</v>
      </c>
      <c r="H602" s="130" t="s">
        <v>4296</v>
      </c>
      <c r="I602" s="130" t="s">
        <v>6025</v>
      </c>
      <c r="J602" s="130" t="s">
        <v>7742</v>
      </c>
      <c r="K602" s="130" t="s">
        <v>9440</v>
      </c>
      <c r="L602" s="130" t="s">
        <v>11151</v>
      </c>
      <c r="M602" s="130" t="s">
        <v>12839</v>
      </c>
      <c r="N602" s="130" t="s">
        <v>14530</v>
      </c>
      <c r="O602" s="130" t="s">
        <v>16223</v>
      </c>
      <c r="P602" s="130" t="s">
        <v>17939</v>
      </c>
      <c r="Q602" s="130" t="s">
        <v>19618</v>
      </c>
    </row>
    <row r="603" spans="2:17" ht="54.95" customHeight="1">
      <c r="B603" s="120"/>
      <c r="C603" s="12">
        <v>1210111115</v>
      </c>
      <c r="D603" s="114">
        <v>5</v>
      </c>
      <c r="E603" s="124" t="s">
        <v>2674</v>
      </c>
      <c r="F603" s="48" t="s">
        <v>1902</v>
      </c>
      <c r="G603" s="128" t="s">
        <v>23006</v>
      </c>
      <c r="H603" s="130" t="s">
        <v>4297</v>
      </c>
      <c r="I603" s="130" t="s">
        <v>6026</v>
      </c>
      <c r="J603" s="130" t="s">
        <v>7743</v>
      </c>
      <c r="K603" s="130" t="s">
        <v>9441</v>
      </c>
      <c r="L603" s="130" t="s">
        <v>11152</v>
      </c>
      <c r="M603" s="130" t="s">
        <v>12840</v>
      </c>
      <c r="N603" s="130" t="s">
        <v>14531</v>
      </c>
      <c r="O603" s="130" t="s">
        <v>16224</v>
      </c>
      <c r="P603" s="130" t="s">
        <v>17940</v>
      </c>
      <c r="Q603" s="130" t="s">
        <v>19619</v>
      </c>
    </row>
    <row r="604" spans="2:17" ht="54.95" customHeight="1">
      <c r="B604" s="120"/>
      <c r="C604" s="12">
        <v>121012</v>
      </c>
      <c r="D604" s="114">
        <v>3</v>
      </c>
      <c r="E604" s="122" t="s">
        <v>735</v>
      </c>
      <c r="F604" s="48" t="s">
        <v>735</v>
      </c>
      <c r="G604" s="128" t="s">
        <v>3029</v>
      </c>
      <c r="H604" s="130" t="s">
        <v>21655</v>
      </c>
      <c r="I604" s="130" t="s">
        <v>6027</v>
      </c>
      <c r="J604" s="130" t="s">
        <v>7744</v>
      </c>
      <c r="K604" s="130" t="s">
        <v>9442</v>
      </c>
      <c r="L604" s="130" t="s">
        <v>11153</v>
      </c>
      <c r="M604" s="130" t="s">
        <v>12841</v>
      </c>
      <c r="N604" s="130" t="s">
        <v>14532</v>
      </c>
      <c r="O604" s="130" t="s">
        <v>16225</v>
      </c>
      <c r="P604" s="130" t="s">
        <v>17941</v>
      </c>
      <c r="Q604" s="130" t="s">
        <v>19620</v>
      </c>
    </row>
    <row r="605" spans="2:17" ht="54.95" customHeight="1">
      <c r="B605" s="120"/>
      <c r="C605" s="12">
        <v>12101210</v>
      </c>
      <c r="D605" s="114">
        <v>4</v>
      </c>
      <c r="E605" s="123" t="s">
        <v>120</v>
      </c>
      <c r="F605" s="48" t="s">
        <v>120</v>
      </c>
      <c r="G605" s="128" t="s">
        <v>3030</v>
      </c>
      <c r="H605" s="130" t="s">
        <v>4298</v>
      </c>
      <c r="I605" s="130" t="s">
        <v>6028</v>
      </c>
      <c r="J605" s="130" t="s">
        <v>7745</v>
      </c>
      <c r="K605" s="130" t="s">
        <v>9443</v>
      </c>
      <c r="L605" s="130" t="s">
        <v>9443</v>
      </c>
      <c r="M605" s="130" t="s">
        <v>12842</v>
      </c>
      <c r="N605" s="130" t="s">
        <v>14533</v>
      </c>
      <c r="O605" s="130" t="s">
        <v>16226</v>
      </c>
      <c r="P605" s="130" t="s">
        <v>17942</v>
      </c>
      <c r="Q605" s="130" t="s">
        <v>19621</v>
      </c>
    </row>
    <row r="606" spans="2:17" ht="54.95" customHeight="1">
      <c r="B606" s="120" t="s">
        <v>22419</v>
      </c>
      <c r="C606" s="12">
        <v>1210121010</v>
      </c>
      <c r="D606" s="114">
        <v>5</v>
      </c>
      <c r="E606" s="124" t="s">
        <v>736</v>
      </c>
      <c r="F606" s="48" t="s">
        <v>736</v>
      </c>
      <c r="G606" s="128" t="s">
        <v>3031</v>
      </c>
      <c r="H606" s="130" t="s">
        <v>4299</v>
      </c>
      <c r="I606" s="130" t="s">
        <v>6029</v>
      </c>
      <c r="J606" s="130" t="s">
        <v>7746</v>
      </c>
      <c r="K606" s="130" t="s">
        <v>9444</v>
      </c>
      <c r="L606" s="130" t="s">
        <v>11154</v>
      </c>
      <c r="M606" s="130" t="s">
        <v>12843</v>
      </c>
      <c r="N606" s="130" t="s">
        <v>14534</v>
      </c>
      <c r="O606" s="130" t="s">
        <v>16227</v>
      </c>
      <c r="P606" s="130" t="s">
        <v>17943</v>
      </c>
      <c r="Q606" s="130" t="s">
        <v>19622</v>
      </c>
    </row>
    <row r="607" spans="2:17" ht="54.95" customHeight="1">
      <c r="B607" s="120" t="s">
        <v>22419</v>
      </c>
      <c r="C607" s="12">
        <v>1210121011</v>
      </c>
      <c r="D607" s="114">
        <v>5</v>
      </c>
      <c r="E607" s="124" t="s">
        <v>737</v>
      </c>
      <c r="F607" s="48" t="s">
        <v>737</v>
      </c>
      <c r="G607" s="128" t="s">
        <v>3032</v>
      </c>
      <c r="H607" s="130" t="s">
        <v>4300</v>
      </c>
      <c r="I607" s="130" t="s">
        <v>6030</v>
      </c>
      <c r="J607" s="130" t="s">
        <v>7747</v>
      </c>
      <c r="K607" s="130" t="s">
        <v>9445</v>
      </c>
      <c r="L607" s="130" t="s">
        <v>11155</v>
      </c>
      <c r="M607" s="130" t="s">
        <v>12844</v>
      </c>
      <c r="N607" s="130" t="s">
        <v>14535</v>
      </c>
      <c r="O607" s="130" t="s">
        <v>16228</v>
      </c>
      <c r="P607" s="130" t="s">
        <v>17944</v>
      </c>
      <c r="Q607" s="130" t="s">
        <v>19623</v>
      </c>
    </row>
    <row r="608" spans="2:17" ht="54.95" customHeight="1">
      <c r="B608" s="120" t="s">
        <v>22419</v>
      </c>
      <c r="C608" s="12">
        <v>1210121012</v>
      </c>
      <c r="D608" s="114">
        <v>5</v>
      </c>
      <c r="E608" s="124" t="s">
        <v>738</v>
      </c>
      <c r="F608" s="48" t="s">
        <v>1903</v>
      </c>
      <c r="G608" s="128" t="s">
        <v>3033</v>
      </c>
      <c r="H608" s="130" t="s">
        <v>4301</v>
      </c>
      <c r="I608" s="130" t="s">
        <v>6031</v>
      </c>
      <c r="J608" s="130" t="s">
        <v>7745</v>
      </c>
      <c r="K608" s="130" t="s">
        <v>9446</v>
      </c>
      <c r="L608" s="130" t="s">
        <v>11156</v>
      </c>
      <c r="M608" s="130" t="s">
        <v>12845</v>
      </c>
      <c r="N608" s="130" t="s">
        <v>14536</v>
      </c>
      <c r="O608" s="130" t="s">
        <v>16229</v>
      </c>
      <c r="P608" s="130" t="s">
        <v>17945</v>
      </c>
      <c r="Q608" s="130" t="s">
        <v>19624</v>
      </c>
    </row>
    <row r="609" spans="2:17" ht="54.95" customHeight="1">
      <c r="B609" s="120" t="s">
        <v>22419</v>
      </c>
      <c r="C609" s="12">
        <v>121012101210</v>
      </c>
      <c r="D609" s="114">
        <v>6</v>
      </c>
      <c r="E609" s="125" t="s">
        <v>739</v>
      </c>
      <c r="F609" s="48" t="s">
        <v>1904</v>
      </c>
      <c r="G609" s="128" t="s">
        <v>3034</v>
      </c>
      <c r="H609" s="130" t="s">
        <v>4302</v>
      </c>
      <c r="I609" s="130" t="s">
        <v>6032</v>
      </c>
      <c r="J609" s="130" t="s">
        <v>7748</v>
      </c>
      <c r="K609" s="130" t="s">
        <v>9447</v>
      </c>
      <c r="L609" s="130" t="s">
        <v>11157</v>
      </c>
      <c r="M609" s="130" t="s">
        <v>12846</v>
      </c>
      <c r="N609" s="130" t="s">
        <v>14537</v>
      </c>
      <c r="O609" s="130" t="s">
        <v>16230</v>
      </c>
      <c r="P609" s="130" t="s">
        <v>14537</v>
      </c>
      <c r="Q609" s="130" t="s">
        <v>19625</v>
      </c>
    </row>
    <row r="610" spans="2:17" ht="54.95" customHeight="1">
      <c r="B610" s="120" t="s">
        <v>22419</v>
      </c>
      <c r="C610" s="12">
        <v>121012101211</v>
      </c>
      <c r="D610" s="114">
        <v>6</v>
      </c>
      <c r="E610" s="125" t="s">
        <v>740</v>
      </c>
      <c r="F610" s="48" t="s">
        <v>1905</v>
      </c>
      <c r="G610" s="128" t="s">
        <v>3035</v>
      </c>
      <c r="H610" s="130" t="s">
        <v>4303</v>
      </c>
      <c r="I610" s="130" t="s">
        <v>6033</v>
      </c>
      <c r="J610" s="130" t="s">
        <v>7749</v>
      </c>
      <c r="K610" s="130" t="s">
        <v>9448</v>
      </c>
      <c r="L610" s="130" t="s">
        <v>11158</v>
      </c>
      <c r="M610" s="130" t="s">
        <v>12847</v>
      </c>
      <c r="N610" s="130" t="s">
        <v>14538</v>
      </c>
      <c r="O610" s="130" t="s">
        <v>16226</v>
      </c>
      <c r="P610" s="130" t="s">
        <v>17946</v>
      </c>
      <c r="Q610" s="130" t="s">
        <v>19626</v>
      </c>
    </row>
    <row r="611" spans="2:17" ht="54.95" customHeight="1">
      <c r="B611" s="120" t="s">
        <v>22419</v>
      </c>
      <c r="C611" s="12">
        <v>121012101212</v>
      </c>
      <c r="D611" s="114">
        <v>6</v>
      </c>
      <c r="E611" s="125" t="s">
        <v>741</v>
      </c>
      <c r="F611" s="48" t="s">
        <v>1906</v>
      </c>
      <c r="G611" s="128" t="s">
        <v>23007</v>
      </c>
      <c r="H611" s="130" t="s">
        <v>4304</v>
      </c>
      <c r="I611" s="130" t="s">
        <v>6034</v>
      </c>
      <c r="J611" s="130" t="s">
        <v>7750</v>
      </c>
      <c r="K611" s="130" t="s">
        <v>9449</v>
      </c>
      <c r="L611" s="130" t="s">
        <v>11159</v>
      </c>
      <c r="M611" s="130" t="s">
        <v>12848</v>
      </c>
      <c r="N611" s="130" t="s">
        <v>14539</v>
      </c>
      <c r="O611" s="130" t="s">
        <v>16231</v>
      </c>
      <c r="P611" s="130" t="s">
        <v>17947</v>
      </c>
      <c r="Q611" s="130" t="s">
        <v>19627</v>
      </c>
    </row>
    <row r="612" spans="2:17" ht="54.95" customHeight="1">
      <c r="B612" s="120"/>
      <c r="C612" s="12">
        <v>12101211</v>
      </c>
      <c r="D612" s="114">
        <v>4</v>
      </c>
      <c r="E612" s="123" t="s">
        <v>742</v>
      </c>
      <c r="F612" s="48" t="s">
        <v>742</v>
      </c>
      <c r="G612" s="128" t="s">
        <v>23008</v>
      </c>
      <c r="H612" s="130" t="s">
        <v>21656</v>
      </c>
      <c r="I612" s="130" t="s">
        <v>742</v>
      </c>
      <c r="J612" s="130" t="s">
        <v>742</v>
      </c>
      <c r="K612" s="130" t="s">
        <v>742</v>
      </c>
      <c r="L612" s="130" t="s">
        <v>742</v>
      </c>
      <c r="M612" s="130" t="s">
        <v>742</v>
      </c>
      <c r="N612" s="130" t="s">
        <v>4305</v>
      </c>
      <c r="O612" s="130" t="s">
        <v>16232</v>
      </c>
      <c r="P612" s="130" t="s">
        <v>4305</v>
      </c>
      <c r="Q612" s="130" t="s">
        <v>19628</v>
      </c>
    </row>
    <row r="613" spans="2:17" ht="54.95" customHeight="1">
      <c r="B613" s="120" t="s">
        <v>22419</v>
      </c>
      <c r="C613" s="12">
        <v>121013</v>
      </c>
      <c r="D613" s="114">
        <v>3</v>
      </c>
      <c r="E613" s="122" t="s">
        <v>743</v>
      </c>
      <c r="F613" s="48" t="s">
        <v>1907</v>
      </c>
      <c r="G613" s="128" t="s">
        <v>3036</v>
      </c>
      <c r="H613" s="130" t="s">
        <v>4306</v>
      </c>
      <c r="I613" s="130" t="s">
        <v>6035</v>
      </c>
      <c r="J613" s="130" t="s">
        <v>7751</v>
      </c>
      <c r="K613" s="130" t="s">
        <v>9450</v>
      </c>
      <c r="L613" s="130" t="s">
        <v>11160</v>
      </c>
      <c r="M613" s="130" t="s">
        <v>12849</v>
      </c>
      <c r="N613" s="130" t="s">
        <v>4306</v>
      </c>
      <c r="O613" s="130" t="s">
        <v>16233</v>
      </c>
      <c r="P613" s="130" t="s">
        <v>17948</v>
      </c>
      <c r="Q613" s="130" t="s">
        <v>19629</v>
      </c>
    </row>
    <row r="614" spans="2:17" ht="54.95" customHeight="1">
      <c r="B614" s="120" t="s">
        <v>22419</v>
      </c>
      <c r="C614" s="12">
        <v>12101310</v>
      </c>
      <c r="D614" s="114">
        <v>4</v>
      </c>
      <c r="E614" s="123" t="s">
        <v>744</v>
      </c>
      <c r="F614" s="48" t="s">
        <v>1908</v>
      </c>
      <c r="G614" s="128" t="s">
        <v>3037</v>
      </c>
      <c r="H614" s="130" t="s">
        <v>4306</v>
      </c>
      <c r="I614" s="130" t="s">
        <v>6036</v>
      </c>
      <c r="J614" s="130" t="s">
        <v>7752</v>
      </c>
      <c r="K614" s="130" t="s">
        <v>9451</v>
      </c>
      <c r="L614" s="130" t="s">
        <v>11161</v>
      </c>
      <c r="M614" s="130" t="s">
        <v>12849</v>
      </c>
      <c r="N614" s="130" t="s">
        <v>14540</v>
      </c>
      <c r="O614" s="130" t="s">
        <v>16233</v>
      </c>
      <c r="P614" s="130" t="s">
        <v>4306</v>
      </c>
      <c r="Q614" s="130" t="s">
        <v>19630</v>
      </c>
    </row>
    <row r="615" spans="2:17" ht="54.95" customHeight="1">
      <c r="B615" s="120" t="s">
        <v>22419</v>
      </c>
      <c r="C615" s="12">
        <v>1210131010</v>
      </c>
      <c r="D615" s="114">
        <v>5</v>
      </c>
      <c r="E615" s="124" t="s">
        <v>745</v>
      </c>
      <c r="F615" s="48" t="s">
        <v>1909</v>
      </c>
      <c r="G615" s="128" t="s">
        <v>3038</v>
      </c>
      <c r="H615" s="130" t="s">
        <v>4307</v>
      </c>
      <c r="I615" s="130" t="s">
        <v>6037</v>
      </c>
      <c r="J615" s="130" t="s">
        <v>7753</v>
      </c>
      <c r="K615" s="130" t="s">
        <v>9452</v>
      </c>
      <c r="L615" s="130" t="s">
        <v>11162</v>
      </c>
      <c r="M615" s="130" t="s">
        <v>12850</v>
      </c>
      <c r="N615" s="130" t="s">
        <v>14541</v>
      </c>
      <c r="O615" s="130" t="s">
        <v>16234</v>
      </c>
      <c r="P615" s="130" t="s">
        <v>17949</v>
      </c>
      <c r="Q615" s="130" t="s">
        <v>19631</v>
      </c>
    </row>
    <row r="616" spans="2:17" ht="54.95" customHeight="1">
      <c r="B616" s="120"/>
      <c r="C616" s="12">
        <v>1210131011</v>
      </c>
      <c r="D616" s="114">
        <v>5</v>
      </c>
      <c r="E616" s="124" t="s">
        <v>2675</v>
      </c>
      <c r="F616" s="48" t="s">
        <v>1910</v>
      </c>
      <c r="G616" s="128" t="s">
        <v>3733</v>
      </c>
      <c r="H616" s="130" t="s">
        <v>4308</v>
      </c>
      <c r="I616" s="130" t="s">
        <v>6038</v>
      </c>
      <c r="J616" s="130" t="s">
        <v>7754</v>
      </c>
      <c r="K616" s="130" t="s">
        <v>9453</v>
      </c>
      <c r="L616" s="130" t="s">
        <v>11163</v>
      </c>
      <c r="M616" s="130" t="s">
        <v>12851</v>
      </c>
      <c r="N616" s="130" t="s">
        <v>14542</v>
      </c>
      <c r="O616" s="130" t="s">
        <v>16235</v>
      </c>
      <c r="P616" s="130" t="s">
        <v>17950</v>
      </c>
      <c r="Q616" s="130" t="s">
        <v>19632</v>
      </c>
    </row>
    <row r="617" spans="2:17" ht="54.95" customHeight="1">
      <c r="B617" s="120" t="s">
        <v>22419</v>
      </c>
      <c r="C617" s="12">
        <v>1210131012</v>
      </c>
      <c r="D617" s="114">
        <v>5</v>
      </c>
      <c r="E617" s="124" t="s">
        <v>746</v>
      </c>
      <c r="F617" s="48" t="s">
        <v>1911</v>
      </c>
      <c r="G617" s="128" t="s">
        <v>23009</v>
      </c>
      <c r="H617" s="130" t="s">
        <v>4309</v>
      </c>
      <c r="I617" s="130" t="s">
        <v>6039</v>
      </c>
      <c r="J617" s="130" t="s">
        <v>7755</v>
      </c>
      <c r="K617" s="130" t="s">
        <v>9454</v>
      </c>
      <c r="L617" s="130" t="s">
        <v>11164</v>
      </c>
      <c r="M617" s="130" t="s">
        <v>12852</v>
      </c>
      <c r="N617" s="130" t="s">
        <v>14543</v>
      </c>
      <c r="O617" s="130" t="s">
        <v>16236</v>
      </c>
      <c r="P617" s="130" t="s">
        <v>17951</v>
      </c>
      <c r="Q617" s="130" t="s">
        <v>19633</v>
      </c>
    </row>
    <row r="618" spans="2:17" ht="54.95" customHeight="1">
      <c r="B618" s="120" t="s">
        <v>22419</v>
      </c>
      <c r="C618" s="12">
        <v>12101311</v>
      </c>
      <c r="D618" s="114">
        <v>4</v>
      </c>
      <c r="E618" s="123" t="s">
        <v>137</v>
      </c>
      <c r="F618" s="48" t="s">
        <v>1912</v>
      </c>
      <c r="G618" s="128" t="s">
        <v>23010</v>
      </c>
      <c r="H618" s="130" t="s">
        <v>4310</v>
      </c>
      <c r="I618" s="130" t="s">
        <v>6040</v>
      </c>
      <c r="J618" s="130" t="s">
        <v>7756</v>
      </c>
      <c r="K618" s="130" t="s">
        <v>9455</v>
      </c>
      <c r="L618" s="130" t="s">
        <v>11165</v>
      </c>
      <c r="M618" s="130" t="s">
        <v>12853</v>
      </c>
      <c r="N618" s="130" t="s">
        <v>14544</v>
      </c>
      <c r="O618" s="130" t="s">
        <v>16237</v>
      </c>
      <c r="P618" s="130" t="s">
        <v>17952</v>
      </c>
      <c r="Q618" s="130" t="s">
        <v>19634</v>
      </c>
    </row>
    <row r="619" spans="2:17" ht="54.95" customHeight="1">
      <c r="B619" s="120" t="s">
        <v>22419</v>
      </c>
      <c r="C619" s="12">
        <v>1210131110</v>
      </c>
      <c r="D619" s="114">
        <v>5</v>
      </c>
      <c r="E619" s="124" t="s">
        <v>747</v>
      </c>
      <c r="F619" s="48" t="s">
        <v>1913</v>
      </c>
      <c r="G619" s="128" t="s">
        <v>3039</v>
      </c>
      <c r="H619" s="130" t="s">
        <v>4311</v>
      </c>
      <c r="I619" s="130" t="s">
        <v>6041</v>
      </c>
      <c r="J619" s="130" t="s">
        <v>7757</v>
      </c>
      <c r="K619" s="130" t="s">
        <v>9456</v>
      </c>
      <c r="L619" s="130" t="s">
        <v>9456</v>
      </c>
      <c r="M619" s="130" t="s">
        <v>12854</v>
      </c>
      <c r="N619" s="130" t="s">
        <v>14545</v>
      </c>
      <c r="O619" s="130" t="s">
        <v>16238</v>
      </c>
      <c r="P619" s="130" t="s">
        <v>17953</v>
      </c>
      <c r="Q619" s="130" t="s">
        <v>19635</v>
      </c>
    </row>
    <row r="620" spans="2:17" ht="54.95" customHeight="1">
      <c r="B620" s="120" t="s">
        <v>22419</v>
      </c>
      <c r="C620" s="12">
        <v>1210131111</v>
      </c>
      <c r="D620" s="114">
        <v>5</v>
      </c>
      <c r="E620" s="124" t="s">
        <v>748</v>
      </c>
      <c r="F620" s="48" t="s">
        <v>1914</v>
      </c>
      <c r="G620" s="128" t="s">
        <v>23011</v>
      </c>
      <c r="H620" s="130" t="s">
        <v>4312</v>
      </c>
      <c r="I620" s="130" t="s">
        <v>6042</v>
      </c>
      <c r="J620" s="130" t="s">
        <v>7758</v>
      </c>
      <c r="K620" s="130" t="s">
        <v>9457</v>
      </c>
      <c r="L620" s="130" t="s">
        <v>11166</v>
      </c>
      <c r="M620" s="130" t="s">
        <v>12855</v>
      </c>
      <c r="N620" s="130" t="s">
        <v>14546</v>
      </c>
      <c r="O620" s="130" t="s">
        <v>16239</v>
      </c>
      <c r="P620" s="130" t="s">
        <v>17954</v>
      </c>
      <c r="Q620" s="130" t="s">
        <v>19636</v>
      </c>
    </row>
    <row r="621" spans="2:17" ht="54.95" customHeight="1">
      <c r="B621" s="120" t="s">
        <v>22419</v>
      </c>
      <c r="C621" s="12">
        <v>1210131112</v>
      </c>
      <c r="D621" s="114">
        <v>5</v>
      </c>
      <c r="E621" s="124" t="s">
        <v>139</v>
      </c>
      <c r="F621" s="48" t="s">
        <v>1915</v>
      </c>
      <c r="G621" s="128" t="s">
        <v>23012</v>
      </c>
      <c r="H621" s="130" t="s">
        <v>4313</v>
      </c>
      <c r="I621" s="130" t="s">
        <v>6043</v>
      </c>
      <c r="J621" s="130" t="s">
        <v>7759</v>
      </c>
      <c r="K621" s="130" t="s">
        <v>9458</v>
      </c>
      <c r="L621" s="130" t="s">
        <v>11167</v>
      </c>
      <c r="M621" s="130" t="s">
        <v>12856</v>
      </c>
      <c r="N621" s="130" t="s">
        <v>14547</v>
      </c>
      <c r="O621" s="130" t="s">
        <v>16240</v>
      </c>
      <c r="P621" s="130" t="s">
        <v>17955</v>
      </c>
      <c r="Q621" s="130" t="s">
        <v>19637</v>
      </c>
    </row>
    <row r="622" spans="2:17" ht="54.95" customHeight="1">
      <c r="B622" s="120"/>
      <c r="C622" s="12">
        <v>1210131113</v>
      </c>
      <c r="D622" s="114">
        <v>5</v>
      </c>
      <c r="E622" s="124" t="s">
        <v>2676</v>
      </c>
      <c r="F622" s="48" t="s">
        <v>1916</v>
      </c>
      <c r="G622" s="128" t="s">
        <v>23013</v>
      </c>
      <c r="H622" s="130" t="s">
        <v>4314</v>
      </c>
      <c r="I622" s="130" t="s">
        <v>6044</v>
      </c>
      <c r="J622" s="130" t="s">
        <v>7760</v>
      </c>
      <c r="K622" s="130" t="s">
        <v>9459</v>
      </c>
      <c r="L622" s="130" t="s">
        <v>11168</v>
      </c>
      <c r="M622" s="130" t="s">
        <v>12857</v>
      </c>
      <c r="N622" s="130" t="s">
        <v>14548</v>
      </c>
      <c r="O622" s="130" t="s">
        <v>16241</v>
      </c>
      <c r="P622" s="130" t="s">
        <v>17956</v>
      </c>
      <c r="Q622" s="130" t="s">
        <v>19638</v>
      </c>
    </row>
    <row r="623" spans="2:17" ht="54.95" customHeight="1">
      <c r="B623" s="120" t="s">
        <v>1641</v>
      </c>
      <c r="C623" s="12">
        <v>12101312</v>
      </c>
      <c r="D623" s="114">
        <v>4</v>
      </c>
      <c r="E623" s="123" t="s">
        <v>22425</v>
      </c>
      <c r="F623" s="48" t="s">
        <v>22425</v>
      </c>
      <c r="G623" s="128" t="s">
        <v>22435</v>
      </c>
      <c r="H623" s="130" t="s">
        <v>22476</v>
      </c>
      <c r="I623" s="130" t="s">
        <v>22477</v>
      </c>
      <c r="J623" s="130" t="s">
        <v>22515</v>
      </c>
      <c r="K623" s="130" t="s">
        <v>22478</v>
      </c>
      <c r="L623" s="130" t="s">
        <v>22479</v>
      </c>
      <c r="M623" s="130" t="s">
        <v>22480</v>
      </c>
      <c r="N623" s="130" t="s">
        <v>22481</v>
      </c>
      <c r="O623" s="130" t="s">
        <v>22482</v>
      </c>
      <c r="P623" s="130" t="s">
        <v>22483</v>
      </c>
      <c r="Q623" s="130" t="s">
        <v>22514</v>
      </c>
    </row>
    <row r="624" spans="2:17" ht="54.95" customHeight="1">
      <c r="B624" s="120"/>
      <c r="C624" s="12">
        <v>1211</v>
      </c>
      <c r="D624" s="114">
        <v>2</v>
      </c>
      <c r="E624" s="211" t="s">
        <v>749</v>
      </c>
      <c r="F624" s="48" t="s">
        <v>749</v>
      </c>
      <c r="G624" s="128" t="s">
        <v>3040</v>
      </c>
      <c r="H624" s="130" t="s">
        <v>4315</v>
      </c>
      <c r="I624" s="130" t="s">
        <v>6045</v>
      </c>
      <c r="J624" s="130" t="s">
        <v>7761</v>
      </c>
      <c r="K624" s="130" t="s">
        <v>9460</v>
      </c>
      <c r="L624" s="130" t="s">
        <v>11169</v>
      </c>
      <c r="M624" s="130" t="s">
        <v>12858</v>
      </c>
      <c r="N624" s="130" t="s">
        <v>14549</v>
      </c>
      <c r="O624" s="130" t="s">
        <v>16242</v>
      </c>
      <c r="P624" s="130" t="s">
        <v>17957</v>
      </c>
      <c r="Q624" s="130" t="s">
        <v>19639</v>
      </c>
    </row>
    <row r="625" spans="2:17" ht="54.95" customHeight="1">
      <c r="B625" s="120"/>
      <c r="C625" s="12">
        <v>121110</v>
      </c>
      <c r="D625" s="114">
        <v>3</v>
      </c>
      <c r="E625" s="122" t="s">
        <v>750</v>
      </c>
      <c r="F625" s="48" t="s">
        <v>750</v>
      </c>
      <c r="G625" s="128" t="s">
        <v>3041</v>
      </c>
      <c r="H625" s="130" t="s">
        <v>4316</v>
      </c>
      <c r="I625" s="130" t="s">
        <v>6046</v>
      </c>
      <c r="J625" s="130" t="s">
        <v>7762</v>
      </c>
      <c r="K625" s="130" t="s">
        <v>9461</v>
      </c>
      <c r="L625" s="130" t="s">
        <v>11170</v>
      </c>
      <c r="M625" s="130" t="s">
        <v>12859</v>
      </c>
      <c r="N625" s="130" t="s">
        <v>14550</v>
      </c>
      <c r="O625" s="130" t="s">
        <v>16243</v>
      </c>
      <c r="P625" s="130" t="s">
        <v>17958</v>
      </c>
      <c r="Q625" s="130" t="s">
        <v>19640</v>
      </c>
    </row>
    <row r="626" spans="2:17" ht="54.95" customHeight="1">
      <c r="B626" s="120" t="s">
        <v>22419</v>
      </c>
      <c r="C626" s="12">
        <v>12111010</v>
      </c>
      <c r="D626" s="114">
        <v>4</v>
      </c>
      <c r="E626" s="123" t="s">
        <v>751</v>
      </c>
      <c r="F626" s="48" t="s">
        <v>1917</v>
      </c>
      <c r="G626" s="128" t="s">
        <v>3042</v>
      </c>
      <c r="H626" s="130" t="s">
        <v>4317</v>
      </c>
      <c r="I626" s="130" t="s">
        <v>6047</v>
      </c>
      <c r="J626" s="130" t="s">
        <v>7763</v>
      </c>
      <c r="K626" s="130" t="s">
        <v>9462</v>
      </c>
      <c r="L626" s="130" t="s">
        <v>11171</v>
      </c>
      <c r="M626" s="130" t="s">
        <v>12860</v>
      </c>
      <c r="N626" s="130" t="s">
        <v>14551</v>
      </c>
      <c r="O626" s="130" t="s">
        <v>16244</v>
      </c>
      <c r="P626" s="130" t="s">
        <v>17959</v>
      </c>
      <c r="Q626" s="130" t="s">
        <v>19641</v>
      </c>
    </row>
    <row r="627" spans="2:17" ht="54.95" customHeight="1">
      <c r="B627" s="120" t="s">
        <v>22419</v>
      </c>
      <c r="C627" s="12">
        <v>1211101010</v>
      </c>
      <c r="D627" s="114">
        <v>5</v>
      </c>
      <c r="E627" s="124" t="s">
        <v>752</v>
      </c>
      <c r="F627" s="48" t="s">
        <v>752</v>
      </c>
      <c r="G627" s="128" t="s">
        <v>3043</v>
      </c>
      <c r="H627" s="130" t="s">
        <v>4318</v>
      </c>
      <c r="I627" s="130" t="s">
        <v>6048</v>
      </c>
      <c r="J627" s="130" t="s">
        <v>7764</v>
      </c>
      <c r="K627" s="130" t="s">
        <v>9463</v>
      </c>
      <c r="L627" s="130" t="s">
        <v>11172</v>
      </c>
      <c r="M627" s="130" t="s">
        <v>12861</v>
      </c>
      <c r="N627" s="130" t="s">
        <v>14552</v>
      </c>
      <c r="O627" s="130" t="s">
        <v>16245</v>
      </c>
      <c r="P627" s="130" t="s">
        <v>17960</v>
      </c>
      <c r="Q627" s="130" t="s">
        <v>19642</v>
      </c>
    </row>
    <row r="628" spans="2:17" ht="54.95" customHeight="1">
      <c r="B628" s="120" t="s">
        <v>22419</v>
      </c>
      <c r="C628" s="12">
        <v>1211101011</v>
      </c>
      <c r="D628" s="114">
        <v>5</v>
      </c>
      <c r="E628" s="124" t="s">
        <v>753</v>
      </c>
      <c r="F628" s="48" t="s">
        <v>1918</v>
      </c>
      <c r="G628" s="128" t="s">
        <v>3044</v>
      </c>
      <c r="H628" s="130" t="s">
        <v>4319</v>
      </c>
      <c r="I628" s="130" t="s">
        <v>6049</v>
      </c>
      <c r="J628" s="130" t="s">
        <v>7765</v>
      </c>
      <c r="K628" s="130" t="s">
        <v>9464</v>
      </c>
      <c r="L628" s="130" t="s">
        <v>11173</v>
      </c>
      <c r="M628" s="130" t="s">
        <v>12862</v>
      </c>
      <c r="N628" s="130" t="s">
        <v>14553</v>
      </c>
      <c r="O628" s="130" t="s">
        <v>16246</v>
      </c>
      <c r="P628" s="130" t="s">
        <v>17961</v>
      </c>
      <c r="Q628" s="130" t="s">
        <v>19643</v>
      </c>
    </row>
    <row r="629" spans="2:17" ht="54.95" customHeight="1">
      <c r="B629" s="120" t="s">
        <v>22419</v>
      </c>
      <c r="C629" s="12">
        <v>1211101012</v>
      </c>
      <c r="D629" s="114">
        <v>5</v>
      </c>
      <c r="E629" s="124" t="s">
        <v>754</v>
      </c>
      <c r="F629" s="48" t="s">
        <v>754</v>
      </c>
      <c r="G629" s="128" t="s">
        <v>3045</v>
      </c>
      <c r="H629" s="130" t="s">
        <v>4320</v>
      </c>
      <c r="I629" s="130" t="s">
        <v>6050</v>
      </c>
      <c r="J629" s="130" t="s">
        <v>7766</v>
      </c>
      <c r="K629" s="130" t="s">
        <v>9465</v>
      </c>
      <c r="L629" s="130" t="s">
        <v>11174</v>
      </c>
      <c r="M629" s="130" t="s">
        <v>12863</v>
      </c>
      <c r="N629" s="130" t="s">
        <v>14554</v>
      </c>
      <c r="O629" s="130" t="s">
        <v>16247</v>
      </c>
      <c r="P629" s="130" t="s">
        <v>17962</v>
      </c>
      <c r="Q629" s="130" t="s">
        <v>19644</v>
      </c>
    </row>
    <row r="630" spans="2:17" ht="54.95" customHeight="1">
      <c r="B630" s="120"/>
      <c r="C630" s="12">
        <v>12111011</v>
      </c>
      <c r="D630" s="114">
        <v>4</v>
      </c>
      <c r="E630" s="123" t="s">
        <v>755</v>
      </c>
      <c r="F630" s="48" t="s">
        <v>1919</v>
      </c>
      <c r="G630" s="128" t="s">
        <v>23014</v>
      </c>
      <c r="H630" s="130" t="s">
        <v>4321</v>
      </c>
      <c r="I630" s="130" t="s">
        <v>6051</v>
      </c>
      <c r="J630" s="130" t="s">
        <v>7767</v>
      </c>
      <c r="K630" s="130" t="s">
        <v>9466</v>
      </c>
      <c r="L630" s="130" t="s">
        <v>11175</v>
      </c>
      <c r="M630" s="130" t="s">
        <v>12864</v>
      </c>
      <c r="N630" s="130" t="s">
        <v>14555</v>
      </c>
      <c r="O630" s="130" t="s">
        <v>16248</v>
      </c>
      <c r="P630" s="130" t="s">
        <v>17963</v>
      </c>
      <c r="Q630" s="130" t="s">
        <v>19645</v>
      </c>
    </row>
    <row r="631" spans="2:17" ht="54.95" customHeight="1">
      <c r="B631" s="120" t="s">
        <v>22419</v>
      </c>
      <c r="C631" s="12">
        <v>1211101110</v>
      </c>
      <c r="D631" s="114">
        <v>5</v>
      </c>
      <c r="E631" s="124" t="s">
        <v>756</v>
      </c>
      <c r="F631" s="48" t="s">
        <v>756</v>
      </c>
      <c r="G631" s="128" t="s">
        <v>3046</v>
      </c>
      <c r="H631" s="130" t="s">
        <v>4322</v>
      </c>
      <c r="I631" s="130" t="s">
        <v>6052</v>
      </c>
      <c r="J631" s="130" t="s">
        <v>7768</v>
      </c>
      <c r="K631" s="130" t="s">
        <v>9467</v>
      </c>
      <c r="L631" s="130" t="s">
        <v>11176</v>
      </c>
      <c r="M631" s="130" t="s">
        <v>12865</v>
      </c>
      <c r="N631" s="130" t="s">
        <v>14556</v>
      </c>
      <c r="O631" s="130" t="s">
        <v>16249</v>
      </c>
      <c r="P631" s="130" t="s">
        <v>17964</v>
      </c>
      <c r="Q631" s="130" t="s">
        <v>19646</v>
      </c>
    </row>
    <row r="632" spans="2:17" ht="54.95" customHeight="1">
      <c r="B632" s="120" t="s">
        <v>22419</v>
      </c>
      <c r="C632" s="12">
        <v>1211101111</v>
      </c>
      <c r="D632" s="114">
        <v>5</v>
      </c>
      <c r="E632" s="124" t="s">
        <v>757</v>
      </c>
      <c r="F632" s="48" t="s">
        <v>757</v>
      </c>
      <c r="G632" s="128" t="s">
        <v>23015</v>
      </c>
      <c r="H632" s="130" t="s">
        <v>4323</v>
      </c>
      <c r="I632" s="130" t="s">
        <v>6053</v>
      </c>
      <c r="J632" s="130" t="s">
        <v>7769</v>
      </c>
      <c r="K632" s="130" t="s">
        <v>9468</v>
      </c>
      <c r="L632" s="130" t="s">
        <v>11177</v>
      </c>
      <c r="M632" s="130" t="s">
        <v>12866</v>
      </c>
      <c r="N632" s="130" t="s">
        <v>14557</v>
      </c>
      <c r="O632" s="130" t="s">
        <v>16250</v>
      </c>
      <c r="P632" s="130" t="s">
        <v>17965</v>
      </c>
      <c r="Q632" s="130" t="s">
        <v>19647</v>
      </c>
    </row>
    <row r="633" spans="2:17" ht="54.95" customHeight="1">
      <c r="B633" s="120" t="s">
        <v>22419</v>
      </c>
      <c r="C633" s="12">
        <v>1211101112</v>
      </c>
      <c r="D633" s="114">
        <v>5</v>
      </c>
      <c r="E633" s="124" t="s">
        <v>758</v>
      </c>
      <c r="F633" s="48" t="s">
        <v>1920</v>
      </c>
      <c r="G633" s="128" t="s">
        <v>23016</v>
      </c>
      <c r="H633" s="130" t="s">
        <v>4324</v>
      </c>
      <c r="I633" s="130" t="s">
        <v>6054</v>
      </c>
      <c r="J633" s="130" t="s">
        <v>7770</v>
      </c>
      <c r="K633" s="130" t="s">
        <v>9469</v>
      </c>
      <c r="L633" s="130" t="s">
        <v>11178</v>
      </c>
      <c r="M633" s="130" t="s">
        <v>12867</v>
      </c>
      <c r="N633" s="130" t="s">
        <v>14558</v>
      </c>
      <c r="O633" s="130" t="s">
        <v>16251</v>
      </c>
      <c r="P633" s="130" t="s">
        <v>17966</v>
      </c>
      <c r="Q633" s="130" t="s">
        <v>19648</v>
      </c>
    </row>
    <row r="634" spans="2:17" ht="54.95" customHeight="1">
      <c r="B634" s="120" t="s">
        <v>22419</v>
      </c>
      <c r="C634" s="12">
        <v>1211101113</v>
      </c>
      <c r="D634" s="114">
        <v>5</v>
      </c>
      <c r="E634" s="124" t="s">
        <v>759</v>
      </c>
      <c r="F634" s="48" t="s">
        <v>759</v>
      </c>
      <c r="G634" s="128" t="s">
        <v>3047</v>
      </c>
      <c r="H634" s="130" t="s">
        <v>4325</v>
      </c>
      <c r="I634" s="130" t="s">
        <v>6055</v>
      </c>
      <c r="J634" s="130" t="s">
        <v>7771</v>
      </c>
      <c r="K634" s="130" t="s">
        <v>9470</v>
      </c>
      <c r="L634" s="130" t="s">
        <v>11179</v>
      </c>
      <c r="M634" s="130" t="s">
        <v>12868</v>
      </c>
      <c r="N634" s="130" t="s">
        <v>14559</v>
      </c>
      <c r="O634" s="130" t="s">
        <v>16252</v>
      </c>
      <c r="P634" s="130" t="s">
        <v>17967</v>
      </c>
      <c r="Q634" s="130" t="s">
        <v>19649</v>
      </c>
    </row>
    <row r="635" spans="2:17" ht="54.95" customHeight="1">
      <c r="B635" s="120" t="s">
        <v>22419</v>
      </c>
      <c r="C635" s="12">
        <v>1211101114</v>
      </c>
      <c r="D635" s="114">
        <v>5</v>
      </c>
      <c r="E635" s="124" t="s">
        <v>760</v>
      </c>
      <c r="F635" s="48" t="s">
        <v>1921</v>
      </c>
      <c r="G635" s="128" t="s">
        <v>23017</v>
      </c>
      <c r="H635" s="130" t="s">
        <v>4326</v>
      </c>
      <c r="I635" s="130" t="s">
        <v>6056</v>
      </c>
      <c r="J635" s="130" t="s">
        <v>7772</v>
      </c>
      <c r="K635" s="130" t="s">
        <v>9471</v>
      </c>
      <c r="L635" s="130" t="s">
        <v>11180</v>
      </c>
      <c r="M635" s="130" t="s">
        <v>12869</v>
      </c>
      <c r="N635" s="130" t="s">
        <v>14560</v>
      </c>
      <c r="O635" s="130" t="s">
        <v>16253</v>
      </c>
      <c r="P635" s="130" t="s">
        <v>17968</v>
      </c>
      <c r="Q635" s="130" t="s">
        <v>19650</v>
      </c>
    </row>
    <row r="636" spans="2:17" ht="54.95" customHeight="1">
      <c r="B636" s="120" t="s">
        <v>22419</v>
      </c>
      <c r="C636" s="12">
        <v>1211101115</v>
      </c>
      <c r="D636" s="114">
        <v>5</v>
      </c>
      <c r="E636" s="124" t="s">
        <v>761</v>
      </c>
      <c r="F636" s="48" t="s">
        <v>1922</v>
      </c>
      <c r="G636" s="128" t="s">
        <v>3048</v>
      </c>
      <c r="H636" s="130" t="s">
        <v>4327</v>
      </c>
      <c r="I636" s="130" t="s">
        <v>6057</v>
      </c>
      <c r="J636" s="130" t="s">
        <v>7773</v>
      </c>
      <c r="K636" s="130" t="s">
        <v>9472</v>
      </c>
      <c r="L636" s="130" t="s">
        <v>11181</v>
      </c>
      <c r="M636" s="130" t="s">
        <v>12870</v>
      </c>
      <c r="N636" s="130" t="s">
        <v>14561</v>
      </c>
      <c r="O636" s="130" t="s">
        <v>16254</v>
      </c>
      <c r="P636" s="130" t="s">
        <v>17969</v>
      </c>
      <c r="Q636" s="130" t="s">
        <v>19651</v>
      </c>
    </row>
    <row r="637" spans="2:17" ht="54.95" customHeight="1">
      <c r="B637" s="120" t="s">
        <v>22419</v>
      </c>
      <c r="C637" s="12">
        <v>1211101116</v>
      </c>
      <c r="D637" s="114">
        <v>5</v>
      </c>
      <c r="E637" s="124" t="s">
        <v>762</v>
      </c>
      <c r="F637" s="48" t="s">
        <v>1923</v>
      </c>
      <c r="G637" s="128" t="s">
        <v>3049</v>
      </c>
      <c r="H637" s="130" t="s">
        <v>4328</v>
      </c>
      <c r="I637" s="130" t="s">
        <v>6058</v>
      </c>
      <c r="J637" s="130" t="s">
        <v>7774</v>
      </c>
      <c r="K637" s="130" t="s">
        <v>9473</v>
      </c>
      <c r="L637" s="130" t="s">
        <v>11182</v>
      </c>
      <c r="M637" s="130" t="s">
        <v>12871</v>
      </c>
      <c r="N637" s="130" t="s">
        <v>14562</v>
      </c>
      <c r="O637" s="130" t="s">
        <v>16255</v>
      </c>
      <c r="P637" s="130" t="s">
        <v>17970</v>
      </c>
      <c r="Q637" s="130" t="s">
        <v>19652</v>
      </c>
    </row>
    <row r="638" spans="2:17" ht="54.95" customHeight="1">
      <c r="B638" s="120" t="s">
        <v>22419</v>
      </c>
      <c r="C638" s="12">
        <v>1211101117</v>
      </c>
      <c r="D638" s="114">
        <v>5</v>
      </c>
      <c r="E638" s="124" t="s">
        <v>763</v>
      </c>
      <c r="F638" s="48" t="s">
        <v>1924</v>
      </c>
      <c r="G638" s="128" t="s">
        <v>3050</v>
      </c>
      <c r="H638" s="130" t="s">
        <v>4329</v>
      </c>
      <c r="I638" s="130" t="s">
        <v>6059</v>
      </c>
      <c r="J638" s="130" t="s">
        <v>7775</v>
      </c>
      <c r="K638" s="130" t="s">
        <v>9474</v>
      </c>
      <c r="L638" s="130" t="s">
        <v>11183</v>
      </c>
      <c r="M638" s="130" t="s">
        <v>12872</v>
      </c>
      <c r="N638" s="130" t="s">
        <v>14563</v>
      </c>
      <c r="O638" s="130" t="s">
        <v>16256</v>
      </c>
      <c r="P638" s="130" t="s">
        <v>17971</v>
      </c>
      <c r="Q638" s="130" t="s">
        <v>19653</v>
      </c>
    </row>
    <row r="639" spans="2:17" ht="54.95" customHeight="1">
      <c r="B639" s="120" t="s">
        <v>22419</v>
      </c>
      <c r="C639" s="12">
        <v>1211101118</v>
      </c>
      <c r="D639" s="114">
        <v>5</v>
      </c>
      <c r="E639" s="124" t="s">
        <v>764</v>
      </c>
      <c r="F639" s="48" t="s">
        <v>1925</v>
      </c>
      <c r="G639" s="128" t="s">
        <v>3051</v>
      </c>
      <c r="H639" s="130" t="s">
        <v>4330</v>
      </c>
      <c r="I639" s="130" t="s">
        <v>6060</v>
      </c>
      <c r="J639" s="130" t="s">
        <v>7776</v>
      </c>
      <c r="K639" s="130" t="s">
        <v>9475</v>
      </c>
      <c r="L639" s="130" t="s">
        <v>11184</v>
      </c>
      <c r="M639" s="130" t="s">
        <v>12873</v>
      </c>
      <c r="N639" s="130" t="s">
        <v>14564</v>
      </c>
      <c r="O639" s="130" t="s">
        <v>16257</v>
      </c>
      <c r="P639" s="130" t="s">
        <v>17972</v>
      </c>
      <c r="Q639" s="130" t="s">
        <v>19654</v>
      </c>
    </row>
    <row r="640" spans="2:17" ht="54.95" customHeight="1">
      <c r="B640" s="120" t="s">
        <v>22419</v>
      </c>
      <c r="C640" s="12">
        <v>1211101119</v>
      </c>
      <c r="D640" s="114">
        <v>5</v>
      </c>
      <c r="E640" s="124" t="s">
        <v>765</v>
      </c>
      <c r="F640" s="48" t="s">
        <v>765</v>
      </c>
      <c r="G640" s="128" t="s">
        <v>3052</v>
      </c>
      <c r="H640" s="130" t="s">
        <v>4331</v>
      </c>
      <c r="I640" s="130" t="s">
        <v>6061</v>
      </c>
      <c r="J640" s="130" t="s">
        <v>7777</v>
      </c>
      <c r="K640" s="130" t="s">
        <v>9476</v>
      </c>
      <c r="L640" s="130" t="s">
        <v>11185</v>
      </c>
      <c r="M640" s="130" t="s">
        <v>12874</v>
      </c>
      <c r="N640" s="130" t="s">
        <v>14565</v>
      </c>
      <c r="O640" s="130" t="s">
        <v>16258</v>
      </c>
      <c r="P640" s="130" t="s">
        <v>17973</v>
      </c>
      <c r="Q640" s="130" t="s">
        <v>19655</v>
      </c>
    </row>
    <row r="641" spans="2:17" ht="54.95" customHeight="1">
      <c r="B641" s="120" t="s">
        <v>22419</v>
      </c>
      <c r="C641" s="12">
        <v>1211101120</v>
      </c>
      <c r="D641" s="114">
        <v>5</v>
      </c>
      <c r="E641" s="124" t="s">
        <v>766</v>
      </c>
      <c r="F641" s="48" t="s">
        <v>1926</v>
      </c>
      <c r="G641" s="128" t="s">
        <v>3053</v>
      </c>
      <c r="H641" s="130" t="s">
        <v>4332</v>
      </c>
      <c r="I641" s="130" t="s">
        <v>6062</v>
      </c>
      <c r="J641" s="130" t="s">
        <v>7778</v>
      </c>
      <c r="K641" s="130" t="s">
        <v>9477</v>
      </c>
      <c r="L641" s="130" t="s">
        <v>11186</v>
      </c>
      <c r="M641" s="130" t="s">
        <v>12875</v>
      </c>
      <c r="N641" s="130" t="s">
        <v>14566</v>
      </c>
      <c r="O641" s="130" t="s">
        <v>16259</v>
      </c>
      <c r="P641" s="130" t="s">
        <v>17974</v>
      </c>
      <c r="Q641" s="130" t="s">
        <v>19656</v>
      </c>
    </row>
    <row r="642" spans="2:17" ht="54.95" customHeight="1">
      <c r="B642" s="120" t="s">
        <v>22419</v>
      </c>
      <c r="C642" s="12">
        <v>12111012</v>
      </c>
      <c r="D642" s="114">
        <v>4</v>
      </c>
      <c r="E642" s="123" t="s">
        <v>767</v>
      </c>
      <c r="F642" s="48" t="s">
        <v>1927</v>
      </c>
      <c r="G642" s="128" t="s">
        <v>3054</v>
      </c>
      <c r="H642" s="130" t="s">
        <v>4333</v>
      </c>
      <c r="I642" s="130" t="s">
        <v>6063</v>
      </c>
      <c r="J642" s="130" t="s">
        <v>7779</v>
      </c>
      <c r="K642" s="130" t="s">
        <v>9478</v>
      </c>
      <c r="L642" s="130" t="s">
        <v>11187</v>
      </c>
      <c r="M642" s="130" t="s">
        <v>12876</v>
      </c>
      <c r="N642" s="130" t="s">
        <v>14567</v>
      </c>
      <c r="O642" s="130" t="s">
        <v>16260</v>
      </c>
      <c r="P642" s="130" t="s">
        <v>17975</v>
      </c>
      <c r="Q642" s="130" t="s">
        <v>19657</v>
      </c>
    </row>
    <row r="643" spans="2:17" ht="54.95" customHeight="1">
      <c r="B643" s="120"/>
      <c r="C643" s="12">
        <v>121111</v>
      </c>
      <c r="D643" s="114">
        <v>3</v>
      </c>
      <c r="E643" s="122" t="s">
        <v>768</v>
      </c>
      <c r="F643" s="48" t="s">
        <v>768</v>
      </c>
      <c r="G643" s="128" t="s">
        <v>3055</v>
      </c>
      <c r="H643" s="130" t="s">
        <v>4334</v>
      </c>
      <c r="I643" s="130" t="s">
        <v>6064</v>
      </c>
      <c r="J643" s="130" t="s">
        <v>7780</v>
      </c>
      <c r="K643" s="130" t="s">
        <v>9479</v>
      </c>
      <c r="L643" s="130" t="s">
        <v>11188</v>
      </c>
      <c r="M643" s="130" t="s">
        <v>12877</v>
      </c>
      <c r="N643" s="130" t="s">
        <v>14568</v>
      </c>
      <c r="O643" s="130" t="s">
        <v>16261</v>
      </c>
      <c r="P643" s="130" t="s">
        <v>17976</v>
      </c>
      <c r="Q643" s="130" t="s">
        <v>19658</v>
      </c>
    </row>
    <row r="644" spans="2:17" ht="54.95" customHeight="1">
      <c r="B644" s="120" t="s">
        <v>22419</v>
      </c>
      <c r="C644" s="12">
        <v>12111110</v>
      </c>
      <c r="D644" s="114">
        <v>4</v>
      </c>
      <c r="E644" s="123" t="s">
        <v>769</v>
      </c>
      <c r="F644" s="48" t="s">
        <v>769</v>
      </c>
      <c r="G644" s="128" t="s">
        <v>3056</v>
      </c>
      <c r="H644" s="130" t="s">
        <v>4335</v>
      </c>
      <c r="I644" s="130" t="s">
        <v>6065</v>
      </c>
      <c r="J644" s="130" t="s">
        <v>7781</v>
      </c>
      <c r="K644" s="130" t="s">
        <v>9480</v>
      </c>
      <c r="L644" s="130" t="s">
        <v>11189</v>
      </c>
      <c r="M644" s="130" t="s">
        <v>12878</v>
      </c>
      <c r="N644" s="130" t="s">
        <v>14569</v>
      </c>
      <c r="O644" s="130" t="s">
        <v>16262</v>
      </c>
      <c r="P644" s="130" t="s">
        <v>17977</v>
      </c>
      <c r="Q644" s="130" t="s">
        <v>19659</v>
      </c>
    </row>
    <row r="645" spans="2:17" ht="54.95" customHeight="1">
      <c r="B645" s="120" t="s">
        <v>22419</v>
      </c>
      <c r="C645" s="12">
        <v>1211111010</v>
      </c>
      <c r="D645" s="114">
        <v>5</v>
      </c>
      <c r="E645" s="124" t="s">
        <v>129</v>
      </c>
      <c r="F645" s="48" t="s">
        <v>129</v>
      </c>
      <c r="G645" s="128" t="s">
        <v>23018</v>
      </c>
      <c r="H645" s="130" t="s">
        <v>4336</v>
      </c>
      <c r="I645" s="130" t="s">
        <v>6066</v>
      </c>
      <c r="J645" s="130" t="s">
        <v>7782</v>
      </c>
      <c r="K645" s="130" t="s">
        <v>9481</v>
      </c>
      <c r="L645" s="130" t="s">
        <v>9481</v>
      </c>
      <c r="M645" s="130" t="s">
        <v>12879</v>
      </c>
      <c r="N645" s="130" t="s">
        <v>14570</v>
      </c>
      <c r="O645" s="130" t="s">
        <v>16263</v>
      </c>
      <c r="P645" s="130" t="s">
        <v>17978</v>
      </c>
      <c r="Q645" s="130" t="s">
        <v>19660</v>
      </c>
    </row>
    <row r="646" spans="2:17" ht="54.95" customHeight="1">
      <c r="B646" s="120" t="s">
        <v>22419</v>
      </c>
      <c r="C646" s="12">
        <v>121111101010</v>
      </c>
      <c r="D646" s="114">
        <v>6</v>
      </c>
      <c r="E646" s="125" t="s">
        <v>109</v>
      </c>
      <c r="F646" s="48" t="s">
        <v>109</v>
      </c>
      <c r="G646" s="128" t="s">
        <v>3057</v>
      </c>
      <c r="H646" s="130" t="s">
        <v>4337</v>
      </c>
      <c r="I646" s="130" t="s">
        <v>6067</v>
      </c>
      <c r="J646" s="130" t="s">
        <v>7783</v>
      </c>
      <c r="K646" s="130" t="s">
        <v>9482</v>
      </c>
      <c r="L646" s="130" t="s">
        <v>9482</v>
      </c>
      <c r="M646" s="130" t="s">
        <v>12880</v>
      </c>
      <c r="N646" s="130" t="s">
        <v>14571</v>
      </c>
      <c r="O646" s="130" t="s">
        <v>16264</v>
      </c>
      <c r="P646" s="130" t="s">
        <v>17979</v>
      </c>
      <c r="Q646" s="130" t="s">
        <v>19661</v>
      </c>
    </row>
    <row r="647" spans="2:17" ht="54.95" customHeight="1">
      <c r="B647" s="120" t="s">
        <v>22419</v>
      </c>
      <c r="C647" s="12">
        <v>121111101011</v>
      </c>
      <c r="D647" s="114">
        <v>6</v>
      </c>
      <c r="E647" s="125" t="s">
        <v>770</v>
      </c>
      <c r="F647" s="48" t="s">
        <v>770</v>
      </c>
      <c r="G647" s="128" t="s">
        <v>23019</v>
      </c>
      <c r="H647" s="130" t="s">
        <v>4338</v>
      </c>
      <c r="I647" s="130" t="s">
        <v>6068</v>
      </c>
      <c r="J647" s="130" t="s">
        <v>7784</v>
      </c>
      <c r="K647" s="130" t="s">
        <v>9483</v>
      </c>
      <c r="L647" s="130" t="s">
        <v>11190</v>
      </c>
      <c r="M647" s="130" t="s">
        <v>12881</v>
      </c>
      <c r="N647" s="130" t="s">
        <v>14572</v>
      </c>
      <c r="O647" s="130" t="s">
        <v>16265</v>
      </c>
      <c r="P647" s="130" t="s">
        <v>17980</v>
      </c>
      <c r="Q647" s="130" t="s">
        <v>19662</v>
      </c>
    </row>
    <row r="648" spans="2:17" ht="54.95" customHeight="1">
      <c r="B648" s="120" t="s">
        <v>22419</v>
      </c>
      <c r="C648" s="12">
        <v>121111101012</v>
      </c>
      <c r="D648" s="114">
        <v>6</v>
      </c>
      <c r="E648" s="125" t="s">
        <v>771</v>
      </c>
      <c r="F648" s="48" t="s">
        <v>771</v>
      </c>
      <c r="G648" s="128" t="s">
        <v>23020</v>
      </c>
      <c r="H648" s="130" t="s">
        <v>4339</v>
      </c>
      <c r="I648" s="130" t="s">
        <v>6069</v>
      </c>
      <c r="J648" s="130" t="s">
        <v>7785</v>
      </c>
      <c r="K648" s="130" t="s">
        <v>9484</v>
      </c>
      <c r="L648" s="130" t="s">
        <v>11191</v>
      </c>
      <c r="M648" s="130" t="s">
        <v>12882</v>
      </c>
      <c r="N648" s="130" t="s">
        <v>14573</v>
      </c>
      <c r="O648" s="130" t="s">
        <v>16266</v>
      </c>
      <c r="P648" s="130" t="s">
        <v>17981</v>
      </c>
      <c r="Q648" s="130" t="s">
        <v>19663</v>
      </c>
    </row>
    <row r="649" spans="2:17" ht="54.95" customHeight="1">
      <c r="B649" s="120" t="s">
        <v>22419</v>
      </c>
      <c r="C649" s="12">
        <v>1211111011</v>
      </c>
      <c r="D649" s="114">
        <v>5</v>
      </c>
      <c r="E649" s="124" t="s">
        <v>130</v>
      </c>
      <c r="F649" s="48" t="s">
        <v>130</v>
      </c>
      <c r="G649" s="128" t="s">
        <v>23021</v>
      </c>
      <c r="H649" s="130" t="s">
        <v>4340</v>
      </c>
      <c r="I649" s="130" t="s">
        <v>6070</v>
      </c>
      <c r="J649" s="130" t="s">
        <v>7786</v>
      </c>
      <c r="K649" s="130" t="s">
        <v>9485</v>
      </c>
      <c r="L649" s="130" t="s">
        <v>11192</v>
      </c>
      <c r="M649" s="130" t="s">
        <v>12883</v>
      </c>
      <c r="N649" s="130" t="s">
        <v>14574</v>
      </c>
      <c r="O649" s="130" t="s">
        <v>16267</v>
      </c>
      <c r="P649" s="130" t="s">
        <v>17982</v>
      </c>
      <c r="Q649" s="130" t="s">
        <v>19664</v>
      </c>
    </row>
    <row r="650" spans="2:17" ht="54.95" customHeight="1">
      <c r="B650" s="120" t="s">
        <v>22419</v>
      </c>
      <c r="C650" s="12">
        <v>121111101110</v>
      </c>
      <c r="D650" s="114">
        <v>6</v>
      </c>
      <c r="E650" s="125" t="s">
        <v>772</v>
      </c>
      <c r="F650" s="48" t="s">
        <v>772</v>
      </c>
      <c r="G650" s="128" t="s">
        <v>23022</v>
      </c>
      <c r="H650" s="130" t="s">
        <v>4341</v>
      </c>
      <c r="I650" s="130" t="s">
        <v>6071</v>
      </c>
      <c r="J650" s="130" t="s">
        <v>7787</v>
      </c>
      <c r="K650" s="130" t="s">
        <v>9486</v>
      </c>
      <c r="L650" s="130" t="s">
        <v>11193</v>
      </c>
      <c r="M650" s="130" t="s">
        <v>12884</v>
      </c>
      <c r="N650" s="130" t="s">
        <v>14575</v>
      </c>
      <c r="O650" s="130" t="s">
        <v>16268</v>
      </c>
      <c r="P650" s="130" t="s">
        <v>17983</v>
      </c>
      <c r="Q650" s="130" t="s">
        <v>19665</v>
      </c>
    </row>
    <row r="651" spans="2:17" ht="54.95" customHeight="1">
      <c r="B651" s="120" t="s">
        <v>22419</v>
      </c>
      <c r="C651" s="12">
        <v>121111101111</v>
      </c>
      <c r="D651" s="114">
        <v>6</v>
      </c>
      <c r="E651" s="125" t="s">
        <v>773</v>
      </c>
      <c r="F651" s="48" t="s">
        <v>773</v>
      </c>
      <c r="G651" s="128" t="s">
        <v>3058</v>
      </c>
      <c r="H651" s="130" t="s">
        <v>4342</v>
      </c>
      <c r="I651" s="130" t="s">
        <v>6072</v>
      </c>
      <c r="J651" s="130" t="s">
        <v>7788</v>
      </c>
      <c r="K651" s="130" t="s">
        <v>9487</v>
      </c>
      <c r="L651" s="130" t="s">
        <v>11194</v>
      </c>
      <c r="M651" s="130" t="s">
        <v>12885</v>
      </c>
      <c r="N651" s="130" t="s">
        <v>14576</v>
      </c>
      <c r="O651" s="130" t="s">
        <v>16269</v>
      </c>
      <c r="P651" s="130" t="s">
        <v>17984</v>
      </c>
      <c r="Q651" s="130" t="s">
        <v>19666</v>
      </c>
    </row>
    <row r="652" spans="2:17" ht="54.95" customHeight="1">
      <c r="B652" s="120" t="s">
        <v>22419</v>
      </c>
      <c r="C652" s="12">
        <v>121111101112</v>
      </c>
      <c r="D652" s="114">
        <v>6</v>
      </c>
      <c r="E652" s="125" t="s">
        <v>774</v>
      </c>
      <c r="F652" s="48" t="s">
        <v>774</v>
      </c>
      <c r="G652" s="128" t="s">
        <v>3059</v>
      </c>
      <c r="H652" s="130" t="s">
        <v>4343</v>
      </c>
      <c r="I652" s="130" t="s">
        <v>6073</v>
      </c>
      <c r="J652" s="130" t="s">
        <v>7789</v>
      </c>
      <c r="K652" s="130" t="s">
        <v>9488</v>
      </c>
      <c r="L652" s="130" t="s">
        <v>11195</v>
      </c>
      <c r="M652" s="130" t="s">
        <v>12886</v>
      </c>
      <c r="N652" s="130" t="s">
        <v>14577</v>
      </c>
      <c r="O652" s="130" t="s">
        <v>16270</v>
      </c>
      <c r="P652" s="130" t="s">
        <v>17985</v>
      </c>
      <c r="Q652" s="130" t="s">
        <v>19667</v>
      </c>
    </row>
    <row r="653" spans="2:17" ht="54.95" customHeight="1">
      <c r="B653" s="120" t="s">
        <v>22419</v>
      </c>
      <c r="C653" s="12">
        <v>1211111012</v>
      </c>
      <c r="D653" s="114">
        <v>5</v>
      </c>
      <c r="E653" s="124" t="s">
        <v>110</v>
      </c>
      <c r="F653" s="48" t="s">
        <v>110</v>
      </c>
      <c r="G653" s="128" t="s">
        <v>3060</v>
      </c>
      <c r="H653" s="130" t="s">
        <v>4344</v>
      </c>
      <c r="I653" s="130" t="s">
        <v>6074</v>
      </c>
      <c r="J653" s="130" t="s">
        <v>7790</v>
      </c>
      <c r="K653" s="130" t="s">
        <v>9489</v>
      </c>
      <c r="L653" s="130" t="s">
        <v>11196</v>
      </c>
      <c r="M653" s="130" t="s">
        <v>12887</v>
      </c>
      <c r="N653" s="130" t="s">
        <v>14578</v>
      </c>
      <c r="O653" s="130" t="s">
        <v>16271</v>
      </c>
      <c r="P653" s="130" t="s">
        <v>17986</v>
      </c>
      <c r="Q653" s="130" t="s">
        <v>19668</v>
      </c>
    </row>
    <row r="654" spans="2:17" ht="54.95" customHeight="1">
      <c r="B654" s="120" t="s">
        <v>22419</v>
      </c>
      <c r="C654" s="12">
        <v>1211111013</v>
      </c>
      <c r="D654" s="114">
        <v>5</v>
      </c>
      <c r="E654" s="124" t="s">
        <v>113</v>
      </c>
      <c r="F654" s="48" t="s">
        <v>113</v>
      </c>
      <c r="G654" s="128" t="s">
        <v>3061</v>
      </c>
      <c r="H654" s="130" t="s">
        <v>4345</v>
      </c>
      <c r="I654" s="130" t="s">
        <v>775</v>
      </c>
      <c r="J654" s="130" t="s">
        <v>7791</v>
      </c>
      <c r="K654" s="130" t="s">
        <v>9490</v>
      </c>
      <c r="L654" s="130" t="s">
        <v>11197</v>
      </c>
      <c r="M654" s="130" t="s">
        <v>12888</v>
      </c>
      <c r="N654" s="130" t="s">
        <v>14579</v>
      </c>
      <c r="O654" s="130" t="s">
        <v>16272</v>
      </c>
      <c r="P654" s="130" t="s">
        <v>17987</v>
      </c>
      <c r="Q654" s="130" t="s">
        <v>19669</v>
      </c>
    </row>
    <row r="655" spans="2:17" ht="54.95" customHeight="1">
      <c r="B655" s="120"/>
      <c r="C655" s="12">
        <v>121111101310</v>
      </c>
      <c r="D655" s="114">
        <v>6</v>
      </c>
      <c r="E655" s="125" t="s">
        <v>775</v>
      </c>
      <c r="F655" s="48" t="s">
        <v>775</v>
      </c>
      <c r="G655" s="128" t="s">
        <v>3062</v>
      </c>
      <c r="H655" s="130" t="s">
        <v>4346</v>
      </c>
      <c r="I655" s="130" t="s">
        <v>775</v>
      </c>
      <c r="J655" s="130" t="s">
        <v>7792</v>
      </c>
      <c r="K655" s="130" t="s">
        <v>9490</v>
      </c>
      <c r="L655" s="130" t="s">
        <v>11198</v>
      </c>
      <c r="M655" s="130" t="s">
        <v>12888</v>
      </c>
      <c r="N655" s="130" t="s">
        <v>14580</v>
      </c>
      <c r="O655" s="130" t="s">
        <v>16273</v>
      </c>
      <c r="P655" s="130" t="s">
        <v>17988</v>
      </c>
      <c r="Q655" s="130" t="s">
        <v>19670</v>
      </c>
    </row>
    <row r="656" spans="2:17" ht="54.95" customHeight="1">
      <c r="B656" s="120"/>
      <c r="C656" s="12">
        <v>121111101311</v>
      </c>
      <c r="D656" s="114">
        <v>6</v>
      </c>
      <c r="E656" s="125" t="s">
        <v>776</v>
      </c>
      <c r="F656" s="48" t="s">
        <v>776</v>
      </c>
      <c r="G656" s="128" t="s">
        <v>23023</v>
      </c>
      <c r="H656" s="130" t="s">
        <v>4347</v>
      </c>
      <c r="I656" s="130" t="s">
        <v>6075</v>
      </c>
      <c r="J656" s="130" t="s">
        <v>7793</v>
      </c>
      <c r="K656" s="130" t="s">
        <v>9490</v>
      </c>
      <c r="L656" s="130" t="s">
        <v>11199</v>
      </c>
      <c r="M656" s="130" t="s">
        <v>12888</v>
      </c>
      <c r="N656" s="130" t="s">
        <v>14580</v>
      </c>
      <c r="O656" s="130" t="s">
        <v>16274</v>
      </c>
      <c r="P656" s="130" t="s">
        <v>17989</v>
      </c>
      <c r="Q656" s="130" t="s">
        <v>19670</v>
      </c>
    </row>
    <row r="657" spans="2:17" ht="54.95" customHeight="1">
      <c r="B657" s="120" t="s">
        <v>22419</v>
      </c>
      <c r="C657" s="12">
        <v>121111101312</v>
      </c>
      <c r="D657" s="114">
        <v>6</v>
      </c>
      <c r="E657" s="125" t="s">
        <v>777</v>
      </c>
      <c r="F657" s="48" t="s">
        <v>777</v>
      </c>
      <c r="G657" s="128" t="s">
        <v>3063</v>
      </c>
      <c r="H657" s="130" t="s">
        <v>4348</v>
      </c>
      <c r="I657" s="130" t="s">
        <v>6076</v>
      </c>
      <c r="J657" s="130" t="s">
        <v>7794</v>
      </c>
      <c r="K657" s="130" t="s">
        <v>9491</v>
      </c>
      <c r="L657" s="130" t="s">
        <v>11200</v>
      </c>
      <c r="M657" s="130" t="s">
        <v>12889</v>
      </c>
      <c r="N657" s="130" t="s">
        <v>14581</v>
      </c>
      <c r="O657" s="130" t="s">
        <v>16275</v>
      </c>
      <c r="P657" s="130" t="s">
        <v>17990</v>
      </c>
      <c r="Q657" s="130" t="s">
        <v>19671</v>
      </c>
    </row>
    <row r="658" spans="2:17" ht="54.95" customHeight="1">
      <c r="B658" s="120" t="s">
        <v>22419</v>
      </c>
      <c r="C658" s="12">
        <v>12111111</v>
      </c>
      <c r="D658" s="114">
        <v>4</v>
      </c>
      <c r="E658" s="123" t="s">
        <v>778</v>
      </c>
      <c r="F658" s="48" t="s">
        <v>778</v>
      </c>
      <c r="G658" s="128" t="s">
        <v>3064</v>
      </c>
      <c r="H658" s="130" t="s">
        <v>4349</v>
      </c>
      <c r="I658" s="130" t="s">
        <v>6077</v>
      </c>
      <c r="J658" s="130" t="s">
        <v>7795</v>
      </c>
      <c r="K658" s="130" t="s">
        <v>9492</v>
      </c>
      <c r="L658" s="130" t="s">
        <v>11201</v>
      </c>
      <c r="M658" s="130" t="s">
        <v>12890</v>
      </c>
      <c r="N658" s="130" t="s">
        <v>14582</v>
      </c>
      <c r="O658" s="130" t="s">
        <v>16276</v>
      </c>
      <c r="P658" s="130" t="s">
        <v>17991</v>
      </c>
      <c r="Q658" s="130" t="s">
        <v>19672</v>
      </c>
    </row>
    <row r="659" spans="2:17" ht="54.95" customHeight="1">
      <c r="B659" s="120" t="s">
        <v>22419</v>
      </c>
      <c r="C659" s="12">
        <v>1211111110</v>
      </c>
      <c r="D659" s="114">
        <v>5</v>
      </c>
      <c r="E659" s="124" t="s">
        <v>779</v>
      </c>
      <c r="F659" s="48" t="s">
        <v>779</v>
      </c>
      <c r="G659" s="128" t="s">
        <v>3065</v>
      </c>
      <c r="H659" s="130" t="s">
        <v>4350</v>
      </c>
      <c r="I659" s="130" t="s">
        <v>6078</v>
      </c>
      <c r="J659" s="130" t="s">
        <v>7796</v>
      </c>
      <c r="K659" s="130" t="s">
        <v>9493</v>
      </c>
      <c r="L659" s="130" t="s">
        <v>11202</v>
      </c>
      <c r="M659" s="130" t="s">
        <v>12891</v>
      </c>
      <c r="N659" s="130" t="s">
        <v>14583</v>
      </c>
      <c r="O659" s="130" t="s">
        <v>16277</v>
      </c>
      <c r="P659" s="130" t="s">
        <v>17992</v>
      </c>
      <c r="Q659" s="130" t="s">
        <v>19673</v>
      </c>
    </row>
    <row r="660" spans="2:17" ht="54.95" customHeight="1">
      <c r="B660" s="120" t="s">
        <v>22419</v>
      </c>
      <c r="C660" s="12">
        <v>1211111111</v>
      </c>
      <c r="D660" s="114">
        <v>5</v>
      </c>
      <c r="E660" s="124" t="s">
        <v>780</v>
      </c>
      <c r="F660" s="48" t="s">
        <v>780</v>
      </c>
      <c r="G660" s="128" t="s">
        <v>23024</v>
      </c>
      <c r="H660" s="130" t="s">
        <v>4351</v>
      </c>
      <c r="I660" s="130" t="s">
        <v>6079</v>
      </c>
      <c r="J660" s="130" t="s">
        <v>7797</v>
      </c>
      <c r="K660" s="130" t="s">
        <v>9494</v>
      </c>
      <c r="L660" s="130" t="s">
        <v>11203</v>
      </c>
      <c r="M660" s="130" t="s">
        <v>12892</v>
      </c>
      <c r="N660" s="130" t="s">
        <v>14584</v>
      </c>
      <c r="O660" s="130" t="s">
        <v>16278</v>
      </c>
      <c r="P660" s="130" t="s">
        <v>17993</v>
      </c>
      <c r="Q660" s="130" t="s">
        <v>19674</v>
      </c>
    </row>
    <row r="661" spans="2:17" ht="54.95" customHeight="1">
      <c r="B661" s="120" t="s">
        <v>22419</v>
      </c>
      <c r="C661" s="12">
        <v>1211111112</v>
      </c>
      <c r="D661" s="114">
        <v>5</v>
      </c>
      <c r="E661" s="124" t="s">
        <v>111</v>
      </c>
      <c r="F661" s="48" t="s">
        <v>111</v>
      </c>
      <c r="G661" s="128" t="s">
        <v>3066</v>
      </c>
      <c r="H661" s="130" t="s">
        <v>4352</v>
      </c>
      <c r="I661" s="130" t="s">
        <v>6080</v>
      </c>
      <c r="J661" s="130" t="s">
        <v>7798</v>
      </c>
      <c r="K661" s="130" t="s">
        <v>9495</v>
      </c>
      <c r="L661" s="130" t="s">
        <v>11204</v>
      </c>
      <c r="M661" s="130" t="s">
        <v>12893</v>
      </c>
      <c r="N661" s="130" t="s">
        <v>14585</v>
      </c>
      <c r="O661" s="130" t="s">
        <v>16279</v>
      </c>
      <c r="P661" s="130" t="s">
        <v>14585</v>
      </c>
      <c r="Q661" s="130" t="s">
        <v>19675</v>
      </c>
    </row>
    <row r="662" spans="2:17" ht="54.95" customHeight="1">
      <c r="B662" s="120" t="s">
        <v>22419</v>
      </c>
      <c r="C662" s="12">
        <v>1211111113</v>
      </c>
      <c r="D662" s="114">
        <v>5</v>
      </c>
      <c r="E662" s="124" t="s">
        <v>112</v>
      </c>
      <c r="F662" s="48" t="s">
        <v>112</v>
      </c>
      <c r="G662" s="128" t="s">
        <v>3067</v>
      </c>
      <c r="H662" s="130" t="s">
        <v>4353</v>
      </c>
      <c r="I662" s="130" t="s">
        <v>6081</v>
      </c>
      <c r="J662" s="130" t="s">
        <v>7799</v>
      </c>
      <c r="K662" s="130" t="s">
        <v>9496</v>
      </c>
      <c r="L662" s="130" t="s">
        <v>11205</v>
      </c>
      <c r="M662" s="130" t="s">
        <v>12894</v>
      </c>
      <c r="N662" s="130" t="s">
        <v>14586</v>
      </c>
      <c r="O662" s="130" t="s">
        <v>16280</v>
      </c>
      <c r="P662" s="130" t="s">
        <v>17994</v>
      </c>
      <c r="Q662" s="130" t="s">
        <v>19676</v>
      </c>
    </row>
    <row r="663" spans="2:17" ht="54.95" customHeight="1">
      <c r="B663" s="120" t="s">
        <v>22419</v>
      </c>
      <c r="C663" s="118">
        <v>13</v>
      </c>
      <c r="D663" s="113">
        <v>1</v>
      </c>
      <c r="E663" s="118" t="s">
        <v>185</v>
      </c>
      <c r="F663" s="76" t="s">
        <v>185</v>
      </c>
      <c r="G663" s="128" t="s">
        <v>23025</v>
      </c>
      <c r="H663" s="129" t="s">
        <v>4354</v>
      </c>
      <c r="I663" s="129" t="s">
        <v>6082</v>
      </c>
      <c r="J663" s="129" t="s">
        <v>6082</v>
      </c>
      <c r="K663" s="129" t="s">
        <v>9497</v>
      </c>
      <c r="L663" s="129" t="s">
        <v>11206</v>
      </c>
      <c r="M663" s="129" t="s">
        <v>11206</v>
      </c>
      <c r="N663" s="129" t="s">
        <v>14587</v>
      </c>
      <c r="O663" s="129" t="s">
        <v>16281</v>
      </c>
      <c r="P663" s="129" t="s">
        <v>14587</v>
      </c>
      <c r="Q663" s="129" t="s">
        <v>19677</v>
      </c>
    </row>
    <row r="664" spans="2:17" ht="54.95" customHeight="1">
      <c r="B664" s="120"/>
      <c r="C664" s="12">
        <v>1310</v>
      </c>
      <c r="D664" s="114">
        <v>2</v>
      </c>
      <c r="E664" s="211" t="s">
        <v>781</v>
      </c>
      <c r="F664" s="48" t="s">
        <v>781</v>
      </c>
      <c r="G664" s="128" t="s">
        <v>3068</v>
      </c>
      <c r="H664" s="130" t="s">
        <v>4355</v>
      </c>
      <c r="I664" s="130" t="s">
        <v>6083</v>
      </c>
      <c r="J664" s="130" t="s">
        <v>7800</v>
      </c>
      <c r="K664" s="130" t="s">
        <v>9498</v>
      </c>
      <c r="L664" s="130" t="s">
        <v>11207</v>
      </c>
      <c r="M664" s="130" t="s">
        <v>12895</v>
      </c>
      <c r="N664" s="130" t="s">
        <v>14588</v>
      </c>
      <c r="O664" s="130" t="s">
        <v>16282</v>
      </c>
      <c r="P664" s="130" t="s">
        <v>17995</v>
      </c>
      <c r="Q664" s="130" t="s">
        <v>19678</v>
      </c>
    </row>
    <row r="665" spans="2:17" ht="54.95" customHeight="1">
      <c r="B665" s="120" t="s">
        <v>3724</v>
      </c>
      <c r="C665" s="12">
        <v>131010</v>
      </c>
      <c r="D665" s="114">
        <v>3</v>
      </c>
      <c r="E665" s="122" t="s">
        <v>22429</v>
      </c>
      <c r="F665" s="48" t="s">
        <v>22429</v>
      </c>
      <c r="G665" s="128" t="s">
        <v>23026</v>
      </c>
      <c r="H665" s="130" t="s">
        <v>22484</v>
      </c>
      <c r="I665" s="130" t="s">
        <v>22485</v>
      </c>
      <c r="J665" s="130" t="s">
        <v>22486</v>
      </c>
      <c r="K665" s="130" t="s">
        <v>22487</v>
      </c>
      <c r="L665" s="130" t="s">
        <v>22488</v>
      </c>
      <c r="M665" s="130" t="s">
        <v>22489</v>
      </c>
      <c r="N665" s="130" t="s">
        <v>22490</v>
      </c>
      <c r="O665" s="130" t="s">
        <v>22491</v>
      </c>
      <c r="P665" s="130" t="s">
        <v>22492</v>
      </c>
      <c r="Q665" s="130" t="s">
        <v>22493</v>
      </c>
    </row>
    <row r="666" spans="2:17" ht="54.95" customHeight="1">
      <c r="B666" s="120"/>
      <c r="C666" s="12">
        <v>13101010</v>
      </c>
      <c r="D666" s="114">
        <v>4</v>
      </c>
      <c r="E666" s="123" t="s">
        <v>186</v>
      </c>
      <c r="F666" s="48" t="s">
        <v>186</v>
      </c>
      <c r="G666" s="128" t="s">
        <v>23027</v>
      </c>
      <c r="H666" s="130" t="s">
        <v>4357</v>
      </c>
      <c r="I666" s="130" t="s">
        <v>6085</v>
      </c>
      <c r="J666" s="130" t="s">
        <v>7802</v>
      </c>
      <c r="K666" s="130" t="s">
        <v>9500</v>
      </c>
      <c r="L666" s="130" t="s">
        <v>11209</v>
      </c>
      <c r="M666" s="130" t="s">
        <v>12897</v>
      </c>
      <c r="N666" s="130" t="s">
        <v>14590</v>
      </c>
      <c r="O666" s="130" t="s">
        <v>16284</v>
      </c>
      <c r="P666" s="130" t="s">
        <v>17997</v>
      </c>
      <c r="Q666" s="130" t="s">
        <v>19680</v>
      </c>
    </row>
    <row r="667" spans="2:17" ht="54.95" customHeight="1">
      <c r="B667" s="120"/>
      <c r="C667" s="12">
        <v>13101011</v>
      </c>
      <c r="D667" s="114">
        <v>4</v>
      </c>
      <c r="E667" s="123" t="s">
        <v>187</v>
      </c>
      <c r="F667" s="48" t="s">
        <v>187</v>
      </c>
      <c r="G667" s="128" t="s">
        <v>23028</v>
      </c>
      <c r="H667" s="130" t="s">
        <v>4358</v>
      </c>
      <c r="I667" s="130" t="s">
        <v>6086</v>
      </c>
      <c r="J667" s="130" t="s">
        <v>7803</v>
      </c>
      <c r="K667" s="130" t="s">
        <v>9501</v>
      </c>
      <c r="L667" s="130" t="s">
        <v>11210</v>
      </c>
      <c r="M667" s="130" t="s">
        <v>12898</v>
      </c>
      <c r="N667" s="130" t="s">
        <v>14591</v>
      </c>
      <c r="O667" s="130" t="s">
        <v>16285</v>
      </c>
      <c r="P667" s="130" t="s">
        <v>17998</v>
      </c>
      <c r="Q667" s="130" t="s">
        <v>19681</v>
      </c>
    </row>
    <row r="668" spans="2:17" ht="54.95" customHeight="1">
      <c r="B668" s="120" t="s">
        <v>22419</v>
      </c>
      <c r="C668" s="12">
        <v>1310101110</v>
      </c>
      <c r="D668" s="114">
        <v>5</v>
      </c>
      <c r="E668" s="124" t="s">
        <v>783</v>
      </c>
      <c r="F668" s="48" t="s">
        <v>1928</v>
      </c>
      <c r="G668" s="128" t="s">
        <v>3069</v>
      </c>
      <c r="H668" s="130" t="s">
        <v>4359</v>
      </c>
      <c r="I668" s="130" t="s">
        <v>6087</v>
      </c>
      <c r="J668" s="130" t="s">
        <v>7804</v>
      </c>
      <c r="K668" s="130" t="s">
        <v>9502</v>
      </c>
      <c r="L668" s="130" t="s">
        <v>11211</v>
      </c>
      <c r="M668" s="130" t="s">
        <v>12899</v>
      </c>
      <c r="N668" s="130" t="s">
        <v>14592</v>
      </c>
      <c r="O668" s="130" t="s">
        <v>16286</v>
      </c>
      <c r="P668" s="130" t="s">
        <v>17999</v>
      </c>
      <c r="Q668" s="130" t="s">
        <v>19682</v>
      </c>
    </row>
    <row r="669" spans="2:17" ht="54.95" customHeight="1">
      <c r="B669" s="120" t="s">
        <v>22419</v>
      </c>
      <c r="C669" s="12">
        <v>131010111010</v>
      </c>
      <c r="D669" s="114">
        <v>6</v>
      </c>
      <c r="E669" s="125" t="s">
        <v>784</v>
      </c>
      <c r="F669" s="48" t="s">
        <v>784</v>
      </c>
      <c r="G669" s="128" t="s">
        <v>23029</v>
      </c>
      <c r="H669" s="130" t="s">
        <v>4360</v>
      </c>
      <c r="I669" s="130" t="s">
        <v>6088</v>
      </c>
      <c r="J669" s="130" t="s">
        <v>7805</v>
      </c>
      <c r="K669" s="130" t="s">
        <v>9503</v>
      </c>
      <c r="L669" s="130" t="s">
        <v>11212</v>
      </c>
      <c r="M669" s="130" t="s">
        <v>12900</v>
      </c>
      <c r="N669" s="130" t="s">
        <v>14593</v>
      </c>
      <c r="O669" s="130" t="s">
        <v>16287</v>
      </c>
      <c r="P669" s="130" t="s">
        <v>18000</v>
      </c>
      <c r="Q669" s="130" t="s">
        <v>19683</v>
      </c>
    </row>
    <row r="670" spans="2:17" ht="54.95" customHeight="1">
      <c r="B670" s="120" t="s">
        <v>22419</v>
      </c>
      <c r="C670" s="12">
        <v>131010111011</v>
      </c>
      <c r="D670" s="114">
        <v>6</v>
      </c>
      <c r="E670" s="125" t="s">
        <v>785</v>
      </c>
      <c r="F670" s="48" t="s">
        <v>785</v>
      </c>
      <c r="G670" s="128" t="s">
        <v>3070</v>
      </c>
      <c r="H670" s="130" t="s">
        <v>4361</v>
      </c>
      <c r="I670" s="130" t="s">
        <v>6089</v>
      </c>
      <c r="J670" s="130" t="s">
        <v>7806</v>
      </c>
      <c r="K670" s="130" t="s">
        <v>9504</v>
      </c>
      <c r="L670" s="130" t="s">
        <v>11213</v>
      </c>
      <c r="M670" s="130" t="s">
        <v>12901</v>
      </c>
      <c r="N670" s="130" t="s">
        <v>14594</v>
      </c>
      <c r="O670" s="130" t="s">
        <v>16288</v>
      </c>
      <c r="P670" s="130" t="s">
        <v>18001</v>
      </c>
      <c r="Q670" s="130" t="s">
        <v>19684</v>
      </c>
    </row>
    <row r="671" spans="2:17" ht="54.95" customHeight="1">
      <c r="B671" s="120" t="s">
        <v>22419</v>
      </c>
      <c r="C671" s="12">
        <v>131010111012</v>
      </c>
      <c r="D671" s="114">
        <v>6</v>
      </c>
      <c r="E671" s="125" t="s">
        <v>786</v>
      </c>
      <c r="F671" s="48" t="s">
        <v>786</v>
      </c>
      <c r="G671" s="128" t="s">
        <v>3071</v>
      </c>
      <c r="H671" s="130" t="s">
        <v>4362</v>
      </c>
      <c r="I671" s="130" t="s">
        <v>6090</v>
      </c>
      <c r="J671" s="130" t="s">
        <v>7807</v>
      </c>
      <c r="K671" s="130" t="s">
        <v>9505</v>
      </c>
      <c r="L671" s="130" t="s">
        <v>11214</v>
      </c>
      <c r="M671" s="130" t="s">
        <v>12902</v>
      </c>
      <c r="N671" s="130" t="s">
        <v>14595</v>
      </c>
      <c r="O671" s="130" t="s">
        <v>16289</v>
      </c>
      <c r="P671" s="130" t="s">
        <v>18002</v>
      </c>
      <c r="Q671" s="130" t="s">
        <v>19685</v>
      </c>
    </row>
    <row r="672" spans="2:17" ht="54.95" customHeight="1">
      <c r="B672" s="120" t="s">
        <v>22419</v>
      </c>
      <c r="C672" s="12">
        <v>131010111013</v>
      </c>
      <c r="D672" s="114">
        <v>6</v>
      </c>
      <c r="E672" s="125" t="s">
        <v>787</v>
      </c>
      <c r="F672" s="48" t="s">
        <v>787</v>
      </c>
      <c r="G672" s="128" t="s">
        <v>3072</v>
      </c>
      <c r="H672" s="130" t="s">
        <v>4363</v>
      </c>
      <c r="I672" s="130" t="s">
        <v>6091</v>
      </c>
      <c r="J672" s="130" t="s">
        <v>7808</v>
      </c>
      <c r="K672" s="130" t="s">
        <v>9506</v>
      </c>
      <c r="L672" s="130" t="s">
        <v>11215</v>
      </c>
      <c r="M672" s="130" t="s">
        <v>12903</v>
      </c>
      <c r="N672" s="130" t="s">
        <v>14596</v>
      </c>
      <c r="O672" s="130" t="s">
        <v>16290</v>
      </c>
      <c r="P672" s="130" t="s">
        <v>18003</v>
      </c>
      <c r="Q672" s="130" t="s">
        <v>19686</v>
      </c>
    </row>
    <row r="673" spans="2:17" ht="54.95" customHeight="1">
      <c r="B673" s="120" t="s">
        <v>22419</v>
      </c>
      <c r="C673" s="12">
        <v>131010111014</v>
      </c>
      <c r="D673" s="114">
        <v>6</v>
      </c>
      <c r="E673" s="125" t="s">
        <v>788</v>
      </c>
      <c r="F673" s="48" t="s">
        <v>788</v>
      </c>
      <c r="G673" s="128" t="s">
        <v>3073</v>
      </c>
      <c r="H673" s="130" t="s">
        <v>4364</v>
      </c>
      <c r="I673" s="130" t="s">
        <v>6092</v>
      </c>
      <c r="J673" s="130" t="s">
        <v>7809</v>
      </c>
      <c r="K673" s="130" t="s">
        <v>9507</v>
      </c>
      <c r="L673" s="130" t="s">
        <v>11216</v>
      </c>
      <c r="M673" s="130" t="s">
        <v>12904</v>
      </c>
      <c r="N673" s="130" t="s">
        <v>14597</v>
      </c>
      <c r="O673" s="130" t="s">
        <v>16291</v>
      </c>
      <c r="P673" s="130" t="s">
        <v>18004</v>
      </c>
      <c r="Q673" s="130" t="s">
        <v>19687</v>
      </c>
    </row>
    <row r="674" spans="2:17" ht="54.95" customHeight="1">
      <c r="B674" s="120" t="s">
        <v>22419</v>
      </c>
      <c r="C674" s="12">
        <v>1310101111</v>
      </c>
      <c r="D674" s="114">
        <v>5</v>
      </c>
      <c r="E674" s="124" t="s">
        <v>789</v>
      </c>
      <c r="F674" s="48" t="s">
        <v>1929</v>
      </c>
      <c r="G674" s="128" t="s">
        <v>3074</v>
      </c>
      <c r="H674" s="130" t="s">
        <v>4365</v>
      </c>
      <c r="I674" s="130" t="s">
        <v>6093</v>
      </c>
      <c r="J674" s="130" t="s">
        <v>7810</v>
      </c>
      <c r="K674" s="130" t="s">
        <v>9508</v>
      </c>
      <c r="L674" s="130" t="s">
        <v>11217</v>
      </c>
      <c r="M674" s="130" t="s">
        <v>12905</v>
      </c>
      <c r="N674" s="130" t="s">
        <v>14598</v>
      </c>
      <c r="O674" s="130" t="s">
        <v>16292</v>
      </c>
      <c r="P674" s="130" t="s">
        <v>18005</v>
      </c>
      <c r="Q674" s="130" t="s">
        <v>19688</v>
      </c>
    </row>
    <row r="675" spans="2:17" ht="54.95" customHeight="1">
      <c r="B675" s="120" t="s">
        <v>22419</v>
      </c>
      <c r="C675" s="12">
        <v>1310101112</v>
      </c>
      <c r="D675" s="114">
        <v>5</v>
      </c>
      <c r="E675" s="124" t="s">
        <v>188</v>
      </c>
      <c r="F675" s="48" t="s">
        <v>188</v>
      </c>
      <c r="G675" s="128" t="s">
        <v>23030</v>
      </c>
      <c r="H675" s="130" t="s">
        <v>4366</v>
      </c>
      <c r="I675" s="130" t="s">
        <v>6094</v>
      </c>
      <c r="J675" s="130" t="s">
        <v>7811</v>
      </c>
      <c r="K675" s="130" t="s">
        <v>9509</v>
      </c>
      <c r="L675" s="130" t="s">
        <v>11218</v>
      </c>
      <c r="M675" s="130" t="s">
        <v>12906</v>
      </c>
      <c r="N675" s="130" t="s">
        <v>14599</v>
      </c>
      <c r="O675" s="130" t="s">
        <v>16293</v>
      </c>
      <c r="P675" s="130" t="s">
        <v>18006</v>
      </c>
      <c r="Q675" s="130" t="s">
        <v>19689</v>
      </c>
    </row>
    <row r="676" spans="2:17" ht="54.95" customHeight="1">
      <c r="B676" s="120"/>
      <c r="C676" s="12">
        <v>13101012</v>
      </c>
      <c r="D676" s="114">
        <v>4</v>
      </c>
      <c r="E676" s="123" t="s">
        <v>191</v>
      </c>
      <c r="F676" s="48" t="s">
        <v>191</v>
      </c>
      <c r="G676" s="128" t="s">
        <v>23031</v>
      </c>
      <c r="H676" s="130" t="s">
        <v>4367</v>
      </c>
      <c r="I676" s="130" t="s">
        <v>6095</v>
      </c>
      <c r="J676" s="130" t="s">
        <v>7812</v>
      </c>
      <c r="K676" s="130" t="s">
        <v>9510</v>
      </c>
      <c r="L676" s="130" t="s">
        <v>11219</v>
      </c>
      <c r="M676" s="130" t="s">
        <v>12907</v>
      </c>
      <c r="N676" s="130" t="s">
        <v>14600</v>
      </c>
      <c r="O676" s="130" t="s">
        <v>16294</v>
      </c>
      <c r="P676" s="130" t="s">
        <v>18007</v>
      </c>
      <c r="Q676" s="130" t="s">
        <v>19690</v>
      </c>
    </row>
    <row r="677" spans="2:17" ht="54.95" customHeight="1">
      <c r="B677" s="120" t="s">
        <v>22419</v>
      </c>
      <c r="C677" s="12">
        <v>1310101210</v>
      </c>
      <c r="D677" s="114">
        <v>5</v>
      </c>
      <c r="E677" s="124" t="s">
        <v>790</v>
      </c>
      <c r="F677" s="48" t="s">
        <v>1930</v>
      </c>
      <c r="G677" s="128" t="s">
        <v>3075</v>
      </c>
      <c r="H677" s="130" t="s">
        <v>4368</v>
      </c>
      <c r="I677" s="130" t="s">
        <v>6096</v>
      </c>
      <c r="J677" s="130" t="s">
        <v>7813</v>
      </c>
      <c r="K677" s="130" t="s">
        <v>9511</v>
      </c>
      <c r="L677" s="130" t="s">
        <v>11220</v>
      </c>
      <c r="M677" s="130" t="s">
        <v>12908</v>
      </c>
      <c r="N677" s="130" t="s">
        <v>14601</v>
      </c>
      <c r="O677" s="130" t="s">
        <v>16295</v>
      </c>
      <c r="P677" s="130" t="s">
        <v>18008</v>
      </c>
      <c r="Q677" s="130" t="s">
        <v>19691</v>
      </c>
    </row>
    <row r="678" spans="2:17" ht="54.95" customHeight="1">
      <c r="B678" s="120" t="s">
        <v>22419</v>
      </c>
      <c r="C678" s="12">
        <v>131010121010</v>
      </c>
      <c r="D678" s="114">
        <v>6</v>
      </c>
      <c r="E678" s="125" t="s">
        <v>791</v>
      </c>
      <c r="F678" s="48" t="s">
        <v>791</v>
      </c>
      <c r="G678" s="128" t="s">
        <v>3076</v>
      </c>
      <c r="H678" s="130" t="s">
        <v>4369</v>
      </c>
      <c r="I678" s="130" t="s">
        <v>6097</v>
      </c>
      <c r="J678" s="130" t="s">
        <v>7814</v>
      </c>
      <c r="K678" s="130" t="s">
        <v>9512</v>
      </c>
      <c r="L678" s="130" t="s">
        <v>11221</v>
      </c>
      <c r="M678" s="130" t="s">
        <v>12909</v>
      </c>
      <c r="N678" s="130" t="s">
        <v>14602</v>
      </c>
      <c r="O678" s="130" t="s">
        <v>16296</v>
      </c>
      <c r="P678" s="130" t="s">
        <v>18009</v>
      </c>
      <c r="Q678" s="130" t="s">
        <v>19692</v>
      </c>
    </row>
    <row r="679" spans="2:17" ht="54.95" customHeight="1">
      <c r="B679" s="120" t="s">
        <v>22419</v>
      </c>
      <c r="C679" s="12">
        <v>13101012101010</v>
      </c>
      <c r="D679" s="114">
        <v>7</v>
      </c>
      <c r="E679" s="126" t="s">
        <v>792</v>
      </c>
      <c r="F679" s="48" t="s">
        <v>792</v>
      </c>
      <c r="G679" s="128" t="s">
        <v>3077</v>
      </c>
      <c r="H679" s="130" t="s">
        <v>4370</v>
      </c>
      <c r="I679" s="130" t="s">
        <v>6098</v>
      </c>
      <c r="J679" s="130" t="s">
        <v>7815</v>
      </c>
      <c r="K679" s="130" t="s">
        <v>9513</v>
      </c>
      <c r="L679" s="130" t="s">
        <v>11222</v>
      </c>
      <c r="M679" s="130" t="s">
        <v>12910</v>
      </c>
      <c r="N679" s="130" t="s">
        <v>14603</v>
      </c>
      <c r="O679" s="130" t="s">
        <v>16297</v>
      </c>
      <c r="P679" s="130" t="s">
        <v>18010</v>
      </c>
      <c r="Q679" s="130" t="s">
        <v>19693</v>
      </c>
    </row>
    <row r="680" spans="2:17" ht="54.95" customHeight="1">
      <c r="B680" s="120" t="s">
        <v>22419</v>
      </c>
      <c r="C680" s="12">
        <v>13101012101011</v>
      </c>
      <c r="D680" s="114">
        <v>7</v>
      </c>
      <c r="E680" s="126" t="s">
        <v>793</v>
      </c>
      <c r="F680" s="48" t="s">
        <v>1931</v>
      </c>
      <c r="G680" s="128" t="s">
        <v>3078</v>
      </c>
      <c r="H680" s="130" t="s">
        <v>4371</v>
      </c>
      <c r="I680" s="130" t="s">
        <v>6099</v>
      </c>
      <c r="J680" s="130" t="s">
        <v>7816</v>
      </c>
      <c r="K680" s="130" t="s">
        <v>9514</v>
      </c>
      <c r="L680" s="130" t="s">
        <v>11223</v>
      </c>
      <c r="M680" s="130" t="s">
        <v>12911</v>
      </c>
      <c r="N680" s="130" t="s">
        <v>14604</v>
      </c>
      <c r="O680" s="130" t="s">
        <v>16298</v>
      </c>
      <c r="P680" s="130" t="s">
        <v>18011</v>
      </c>
      <c r="Q680" s="130" t="s">
        <v>19694</v>
      </c>
    </row>
    <row r="681" spans="2:17" ht="54.95" customHeight="1">
      <c r="B681" s="120" t="s">
        <v>22419</v>
      </c>
      <c r="C681" s="12">
        <v>131010121011</v>
      </c>
      <c r="D681" s="114">
        <v>6</v>
      </c>
      <c r="E681" s="125" t="s">
        <v>794</v>
      </c>
      <c r="F681" s="48" t="s">
        <v>794</v>
      </c>
      <c r="G681" s="128" t="s">
        <v>23032</v>
      </c>
      <c r="H681" s="130" t="s">
        <v>4372</v>
      </c>
      <c r="I681" s="130" t="s">
        <v>6100</v>
      </c>
      <c r="J681" s="130" t="s">
        <v>7817</v>
      </c>
      <c r="K681" s="130" t="s">
        <v>9515</v>
      </c>
      <c r="L681" s="130" t="s">
        <v>11224</v>
      </c>
      <c r="M681" s="130" t="s">
        <v>12912</v>
      </c>
      <c r="N681" s="130" t="s">
        <v>14605</v>
      </c>
      <c r="O681" s="130" t="s">
        <v>16299</v>
      </c>
      <c r="P681" s="130" t="s">
        <v>18012</v>
      </c>
      <c r="Q681" s="130" t="s">
        <v>19695</v>
      </c>
    </row>
    <row r="682" spans="2:17" ht="54.95" customHeight="1">
      <c r="B682" s="120" t="s">
        <v>22419</v>
      </c>
      <c r="C682" s="12">
        <v>13101012101110</v>
      </c>
      <c r="D682" s="114">
        <v>7</v>
      </c>
      <c r="E682" s="126" t="s">
        <v>795</v>
      </c>
      <c r="F682" s="48" t="s">
        <v>1932</v>
      </c>
      <c r="G682" s="128" t="s">
        <v>23033</v>
      </c>
      <c r="H682" s="130" t="s">
        <v>4373</v>
      </c>
      <c r="I682" s="130" t="s">
        <v>6101</v>
      </c>
      <c r="J682" s="130" t="s">
        <v>7818</v>
      </c>
      <c r="K682" s="130" t="s">
        <v>9516</v>
      </c>
      <c r="L682" s="130" t="s">
        <v>11225</v>
      </c>
      <c r="M682" s="130" t="s">
        <v>12913</v>
      </c>
      <c r="N682" s="130" t="s">
        <v>14606</v>
      </c>
      <c r="O682" s="130" t="s">
        <v>16300</v>
      </c>
      <c r="P682" s="130" t="s">
        <v>18013</v>
      </c>
      <c r="Q682" s="130" t="s">
        <v>19696</v>
      </c>
    </row>
    <row r="683" spans="2:17" ht="54.95" customHeight="1">
      <c r="B683" s="120" t="s">
        <v>22419</v>
      </c>
      <c r="C683" s="12">
        <v>13101012101111</v>
      </c>
      <c r="D683" s="114">
        <v>7</v>
      </c>
      <c r="E683" s="126" t="s">
        <v>796</v>
      </c>
      <c r="F683" s="48" t="s">
        <v>1933</v>
      </c>
      <c r="G683" s="128" t="s">
        <v>23034</v>
      </c>
      <c r="H683" s="130" t="s">
        <v>4374</v>
      </c>
      <c r="I683" s="130" t="s">
        <v>6102</v>
      </c>
      <c r="J683" s="130" t="s">
        <v>7819</v>
      </c>
      <c r="K683" s="130" t="s">
        <v>9517</v>
      </c>
      <c r="L683" s="130" t="s">
        <v>11226</v>
      </c>
      <c r="M683" s="130" t="s">
        <v>12914</v>
      </c>
      <c r="N683" s="130" t="s">
        <v>14607</v>
      </c>
      <c r="O683" s="130" t="s">
        <v>16301</v>
      </c>
      <c r="P683" s="130" t="s">
        <v>18014</v>
      </c>
      <c r="Q683" s="130" t="s">
        <v>19697</v>
      </c>
    </row>
    <row r="684" spans="2:17" ht="54.95" customHeight="1">
      <c r="B684" s="120" t="s">
        <v>22419</v>
      </c>
      <c r="C684" s="12">
        <v>13101012101112</v>
      </c>
      <c r="D684" s="114">
        <v>7</v>
      </c>
      <c r="E684" s="126" t="s">
        <v>797</v>
      </c>
      <c r="F684" s="48" t="s">
        <v>1934</v>
      </c>
      <c r="G684" s="128" t="s">
        <v>3079</v>
      </c>
      <c r="H684" s="130" t="s">
        <v>4375</v>
      </c>
      <c r="I684" s="130" t="s">
        <v>6103</v>
      </c>
      <c r="J684" s="130" t="s">
        <v>7820</v>
      </c>
      <c r="K684" s="130" t="s">
        <v>9518</v>
      </c>
      <c r="L684" s="130" t="s">
        <v>11227</v>
      </c>
      <c r="M684" s="130" t="s">
        <v>12915</v>
      </c>
      <c r="N684" s="130" t="s">
        <v>14608</v>
      </c>
      <c r="O684" s="130" t="s">
        <v>16302</v>
      </c>
      <c r="P684" s="130" t="s">
        <v>18015</v>
      </c>
      <c r="Q684" s="130" t="s">
        <v>19698</v>
      </c>
    </row>
    <row r="685" spans="2:17" ht="54.95" customHeight="1">
      <c r="B685" s="120" t="s">
        <v>22419</v>
      </c>
      <c r="C685" s="12">
        <v>1310101211</v>
      </c>
      <c r="D685" s="114">
        <v>5</v>
      </c>
      <c r="E685" s="124" t="s">
        <v>798</v>
      </c>
      <c r="F685" s="48" t="s">
        <v>798</v>
      </c>
      <c r="G685" s="128" t="s">
        <v>23035</v>
      </c>
      <c r="H685" s="130" t="s">
        <v>4376</v>
      </c>
      <c r="I685" s="130" t="s">
        <v>6104</v>
      </c>
      <c r="J685" s="130" t="s">
        <v>7821</v>
      </c>
      <c r="K685" s="130" t="s">
        <v>9519</v>
      </c>
      <c r="L685" s="130" t="s">
        <v>11228</v>
      </c>
      <c r="M685" s="130" t="s">
        <v>12916</v>
      </c>
      <c r="N685" s="130" t="s">
        <v>14609</v>
      </c>
      <c r="O685" s="130" t="s">
        <v>16303</v>
      </c>
      <c r="P685" s="130" t="s">
        <v>18016</v>
      </c>
      <c r="Q685" s="130" t="s">
        <v>19699</v>
      </c>
    </row>
    <row r="686" spans="2:17" ht="54.95" customHeight="1">
      <c r="B686" s="120" t="s">
        <v>22419</v>
      </c>
      <c r="C686" s="12">
        <v>1310101212</v>
      </c>
      <c r="D686" s="114">
        <v>5</v>
      </c>
      <c r="E686" s="124" t="s">
        <v>799</v>
      </c>
      <c r="F686" s="48" t="s">
        <v>799</v>
      </c>
      <c r="G686" s="128" t="s">
        <v>23036</v>
      </c>
      <c r="H686" s="130" t="s">
        <v>4377</v>
      </c>
      <c r="I686" s="130" t="s">
        <v>6105</v>
      </c>
      <c r="J686" s="130" t="s">
        <v>7822</v>
      </c>
      <c r="K686" s="130" t="s">
        <v>9520</v>
      </c>
      <c r="L686" s="130" t="s">
        <v>11229</v>
      </c>
      <c r="M686" s="130" t="s">
        <v>12917</v>
      </c>
      <c r="N686" s="130" t="s">
        <v>14610</v>
      </c>
      <c r="O686" s="130" t="s">
        <v>16304</v>
      </c>
      <c r="P686" s="130" t="s">
        <v>18017</v>
      </c>
      <c r="Q686" s="130" t="s">
        <v>19700</v>
      </c>
    </row>
    <row r="687" spans="2:17" ht="54.95" customHeight="1">
      <c r="B687" s="120" t="s">
        <v>22419</v>
      </c>
      <c r="C687" s="12">
        <v>131010121210</v>
      </c>
      <c r="D687" s="114">
        <v>6</v>
      </c>
      <c r="E687" s="125" t="s">
        <v>800</v>
      </c>
      <c r="F687" s="48" t="s">
        <v>800</v>
      </c>
      <c r="G687" s="128" t="s">
        <v>3080</v>
      </c>
      <c r="H687" s="130" t="s">
        <v>4378</v>
      </c>
      <c r="I687" s="130" t="s">
        <v>6106</v>
      </c>
      <c r="J687" s="130" t="s">
        <v>7823</v>
      </c>
      <c r="K687" s="130" t="s">
        <v>9521</v>
      </c>
      <c r="L687" s="130" t="s">
        <v>11230</v>
      </c>
      <c r="M687" s="130" t="s">
        <v>12918</v>
      </c>
      <c r="N687" s="130" t="s">
        <v>14611</v>
      </c>
      <c r="O687" s="130" t="s">
        <v>16305</v>
      </c>
      <c r="P687" s="130" t="s">
        <v>18018</v>
      </c>
      <c r="Q687" s="130" t="s">
        <v>19701</v>
      </c>
    </row>
    <row r="688" spans="2:17" ht="54.95" customHeight="1">
      <c r="B688" s="120" t="s">
        <v>22419</v>
      </c>
      <c r="C688" s="12">
        <v>131010121211</v>
      </c>
      <c r="D688" s="114">
        <v>6</v>
      </c>
      <c r="E688" s="125" t="s">
        <v>801</v>
      </c>
      <c r="F688" s="48" t="s">
        <v>801</v>
      </c>
      <c r="G688" s="128" t="s">
        <v>23037</v>
      </c>
      <c r="H688" s="130" t="s">
        <v>4379</v>
      </c>
      <c r="I688" s="130" t="s">
        <v>6107</v>
      </c>
      <c r="J688" s="130" t="s">
        <v>7824</v>
      </c>
      <c r="K688" s="130" t="s">
        <v>9522</v>
      </c>
      <c r="L688" s="130" t="s">
        <v>11231</v>
      </c>
      <c r="M688" s="130" t="s">
        <v>12919</v>
      </c>
      <c r="N688" s="130" t="s">
        <v>14612</v>
      </c>
      <c r="O688" s="130" t="s">
        <v>16306</v>
      </c>
      <c r="P688" s="130" t="s">
        <v>18019</v>
      </c>
      <c r="Q688" s="130" t="s">
        <v>19702</v>
      </c>
    </row>
    <row r="689" spans="2:17" ht="54.95" customHeight="1">
      <c r="B689" s="120"/>
      <c r="C689" s="12">
        <v>13101013</v>
      </c>
      <c r="D689" s="114">
        <v>4</v>
      </c>
      <c r="E689" s="123" t="s">
        <v>189</v>
      </c>
      <c r="F689" s="48" t="s">
        <v>189</v>
      </c>
      <c r="G689" s="128" t="s">
        <v>3081</v>
      </c>
      <c r="H689" s="130" t="s">
        <v>4380</v>
      </c>
      <c r="I689" s="130" t="s">
        <v>6108</v>
      </c>
      <c r="J689" s="130" t="s">
        <v>7825</v>
      </c>
      <c r="K689" s="130" t="s">
        <v>9523</v>
      </c>
      <c r="L689" s="130" t="s">
        <v>21643</v>
      </c>
      <c r="M689" s="130" t="s">
        <v>12920</v>
      </c>
      <c r="N689" s="130" t="s">
        <v>14613</v>
      </c>
      <c r="O689" s="130" t="s">
        <v>16307</v>
      </c>
      <c r="P689" s="130" t="s">
        <v>18020</v>
      </c>
      <c r="Q689" s="130" t="s">
        <v>19703</v>
      </c>
    </row>
    <row r="690" spans="2:17" ht="54.95" customHeight="1">
      <c r="B690" s="120" t="s">
        <v>22419</v>
      </c>
      <c r="C690" s="12">
        <v>1310101310</v>
      </c>
      <c r="D690" s="114">
        <v>5</v>
      </c>
      <c r="E690" s="124" t="s">
        <v>802</v>
      </c>
      <c r="F690" s="48" t="s">
        <v>802</v>
      </c>
      <c r="G690" s="128" t="s">
        <v>23038</v>
      </c>
      <c r="H690" s="130" t="s">
        <v>4381</v>
      </c>
      <c r="I690" s="130" t="s">
        <v>6109</v>
      </c>
      <c r="J690" s="130" t="s">
        <v>7826</v>
      </c>
      <c r="K690" s="130" t="s">
        <v>9524</v>
      </c>
      <c r="L690" s="130" t="s">
        <v>11232</v>
      </c>
      <c r="M690" s="130" t="s">
        <v>12921</v>
      </c>
      <c r="N690" s="130" t="s">
        <v>14614</v>
      </c>
      <c r="O690" s="130" t="s">
        <v>16308</v>
      </c>
      <c r="P690" s="130" t="s">
        <v>18021</v>
      </c>
      <c r="Q690" s="130" t="s">
        <v>19704</v>
      </c>
    </row>
    <row r="691" spans="2:17" ht="54.95" customHeight="1">
      <c r="B691" s="120" t="s">
        <v>22419</v>
      </c>
      <c r="C691" s="12">
        <v>1310101311</v>
      </c>
      <c r="D691" s="114">
        <v>5</v>
      </c>
      <c r="E691" s="124" t="s">
        <v>803</v>
      </c>
      <c r="F691" s="48" t="s">
        <v>803</v>
      </c>
      <c r="G691" s="128" t="s">
        <v>3082</v>
      </c>
      <c r="H691" s="130" t="s">
        <v>4382</v>
      </c>
      <c r="I691" s="130" t="s">
        <v>6110</v>
      </c>
      <c r="J691" s="130" t="s">
        <v>7827</v>
      </c>
      <c r="K691" s="130" t="s">
        <v>9525</v>
      </c>
      <c r="L691" s="130" t="s">
        <v>11233</v>
      </c>
      <c r="M691" s="130" t="s">
        <v>12922</v>
      </c>
      <c r="N691" s="130" t="s">
        <v>14615</v>
      </c>
      <c r="O691" s="130" t="s">
        <v>16309</v>
      </c>
      <c r="P691" s="130" t="s">
        <v>18022</v>
      </c>
      <c r="Q691" s="130" t="s">
        <v>19705</v>
      </c>
    </row>
    <row r="692" spans="2:17" ht="54.95" customHeight="1">
      <c r="B692" s="120" t="s">
        <v>22419</v>
      </c>
      <c r="C692" s="12">
        <v>131010131110</v>
      </c>
      <c r="D692" s="114">
        <v>6</v>
      </c>
      <c r="E692" s="125" t="s">
        <v>114</v>
      </c>
      <c r="F692" s="48" t="s">
        <v>114</v>
      </c>
      <c r="G692" s="128" t="s">
        <v>3083</v>
      </c>
      <c r="H692" s="130" t="s">
        <v>4383</v>
      </c>
      <c r="I692" s="130" t="s">
        <v>6111</v>
      </c>
      <c r="J692" s="130" t="s">
        <v>7828</v>
      </c>
      <c r="K692" s="130" t="s">
        <v>9526</v>
      </c>
      <c r="L692" s="130" t="s">
        <v>11234</v>
      </c>
      <c r="M692" s="130" t="s">
        <v>12923</v>
      </c>
      <c r="N692" s="130" t="s">
        <v>14616</v>
      </c>
      <c r="O692" s="130" t="s">
        <v>16310</v>
      </c>
      <c r="P692" s="130" t="s">
        <v>18023</v>
      </c>
      <c r="Q692" s="130" t="s">
        <v>19706</v>
      </c>
    </row>
    <row r="693" spans="2:17" ht="54.95" customHeight="1">
      <c r="B693" s="120" t="s">
        <v>22419</v>
      </c>
      <c r="C693" s="12">
        <v>13101013111010</v>
      </c>
      <c r="D693" s="114">
        <v>7</v>
      </c>
      <c r="E693" s="126" t="s">
        <v>804</v>
      </c>
      <c r="F693" s="48" t="s">
        <v>804</v>
      </c>
      <c r="G693" s="128" t="s">
        <v>3084</v>
      </c>
      <c r="H693" s="130" t="s">
        <v>4384</v>
      </c>
      <c r="I693" s="130" t="s">
        <v>6112</v>
      </c>
      <c r="J693" s="130" t="s">
        <v>7829</v>
      </c>
      <c r="K693" s="130" t="s">
        <v>9527</v>
      </c>
      <c r="L693" s="130" t="s">
        <v>11235</v>
      </c>
      <c r="M693" s="130" t="s">
        <v>12924</v>
      </c>
      <c r="N693" s="130" t="s">
        <v>14617</v>
      </c>
      <c r="O693" s="130" t="s">
        <v>16311</v>
      </c>
      <c r="P693" s="130" t="s">
        <v>18024</v>
      </c>
      <c r="Q693" s="130" t="s">
        <v>19707</v>
      </c>
    </row>
    <row r="694" spans="2:17" ht="54.95" customHeight="1">
      <c r="B694" s="120" t="s">
        <v>22419</v>
      </c>
      <c r="C694" s="12">
        <v>13101013111011</v>
      </c>
      <c r="D694" s="114">
        <v>7</v>
      </c>
      <c r="E694" s="126" t="s">
        <v>805</v>
      </c>
      <c r="F694" s="48" t="s">
        <v>805</v>
      </c>
      <c r="G694" s="128" t="s">
        <v>3085</v>
      </c>
      <c r="H694" s="130" t="s">
        <v>4385</v>
      </c>
      <c r="I694" s="130" t="s">
        <v>6113</v>
      </c>
      <c r="J694" s="130" t="s">
        <v>7830</v>
      </c>
      <c r="K694" s="130" t="s">
        <v>9528</v>
      </c>
      <c r="L694" s="130" t="s">
        <v>11236</v>
      </c>
      <c r="M694" s="130" t="s">
        <v>12925</v>
      </c>
      <c r="N694" s="130" t="s">
        <v>14618</v>
      </c>
      <c r="O694" s="130" t="s">
        <v>16312</v>
      </c>
      <c r="P694" s="130" t="s">
        <v>14618</v>
      </c>
      <c r="Q694" s="130" t="s">
        <v>19708</v>
      </c>
    </row>
    <row r="695" spans="2:17" ht="54.95" customHeight="1">
      <c r="B695" s="120" t="s">
        <v>22419</v>
      </c>
      <c r="C695" s="12">
        <v>131010131111</v>
      </c>
      <c r="D695" s="114">
        <v>6</v>
      </c>
      <c r="E695" s="125" t="s">
        <v>806</v>
      </c>
      <c r="F695" s="48" t="s">
        <v>806</v>
      </c>
      <c r="G695" s="128" t="s">
        <v>3086</v>
      </c>
      <c r="H695" s="130" t="s">
        <v>4386</v>
      </c>
      <c r="I695" s="130" t="s">
        <v>6114</v>
      </c>
      <c r="J695" s="130" t="s">
        <v>7831</v>
      </c>
      <c r="K695" s="130" t="s">
        <v>9529</v>
      </c>
      <c r="L695" s="130" t="s">
        <v>11237</v>
      </c>
      <c r="M695" s="130" t="s">
        <v>12926</v>
      </c>
      <c r="N695" s="130" t="s">
        <v>14619</v>
      </c>
      <c r="O695" s="130" t="s">
        <v>16313</v>
      </c>
      <c r="P695" s="130" t="s">
        <v>18025</v>
      </c>
      <c r="Q695" s="130" t="s">
        <v>19709</v>
      </c>
    </row>
    <row r="696" spans="2:17" ht="54.95" customHeight="1">
      <c r="B696" s="120" t="s">
        <v>22419</v>
      </c>
      <c r="C696" s="12">
        <v>131011</v>
      </c>
      <c r="D696" s="114">
        <v>3</v>
      </c>
      <c r="E696" s="122" t="s">
        <v>807</v>
      </c>
      <c r="F696" s="48" t="s">
        <v>1631</v>
      </c>
      <c r="G696" s="128" t="s">
        <v>3087</v>
      </c>
      <c r="H696" s="130" t="s">
        <v>4387</v>
      </c>
      <c r="I696" s="130" t="s">
        <v>6115</v>
      </c>
      <c r="J696" s="130" t="s">
        <v>7832</v>
      </c>
      <c r="K696" s="130" t="s">
        <v>9530</v>
      </c>
      <c r="L696" s="130" t="s">
        <v>11238</v>
      </c>
      <c r="M696" s="130" t="s">
        <v>12927</v>
      </c>
      <c r="N696" s="130" t="s">
        <v>14620</v>
      </c>
      <c r="O696" s="130" t="s">
        <v>16314</v>
      </c>
      <c r="P696" s="130" t="s">
        <v>18026</v>
      </c>
      <c r="Q696" s="130" t="s">
        <v>19710</v>
      </c>
    </row>
    <row r="697" spans="2:17" ht="54.95" customHeight="1">
      <c r="B697" s="120" t="s">
        <v>22419</v>
      </c>
      <c r="C697" s="12">
        <v>13101110</v>
      </c>
      <c r="D697" s="114">
        <v>4</v>
      </c>
      <c r="E697" s="123" t="s">
        <v>190</v>
      </c>
      <c r="F697" s="48" t="s">
        <v>190</v>
      </c>
      <c r="G697" s="128" t="s">
        <v>3088</v>
      </c>
      <c r="H697" s="130" t="s">
        <v>4388</v>
      </c>
      <c r="I697" s="130" t="s">
        <v>6116</v>
      </c>
      <c r="J697" s="130" t="s">
        <v>7833</v>
      </c>
      <c r="K697" s="130" t="s">
        <v>9531</v>
      </c>
      <c r="L697" s="130" t="s">
        <v>11239</v>
      </c>
      <c r="M697" s="130" t="s">
        <v>12928</v>
      </c>
      <c r="N697" s="130" t="s">
        <v>14621</v>
      </c>
      <c r="O697" s="130" t="s">
        <v>16315</v>
      </c>
      <c r="P697" s="130" t="s">
        <v>18027</v>
      </c>
      <c r="Q697" s="130" t="s">
        <v>19711</v>
      </c>
    </row>
    <row r="698" spans="2:17" ht="54.95" customHeight="1">
      <c r="B698" s="120" t="s">
        <v>22419</v>
      </c>
      <c r="C698" s="12">
        <v>1310111010</v>
      </c>
      <c r="D698" s="114">
        <v>5</v>
      </c>
      <c r="E698" s="124" t="s">
        <v>808</v>
      </c>
      <c r="F698" s="48" t="s">
        <v>808</v>
      </c>
      <c r="G698" s="128" t="s">
        <v>3089</v>
      </c>
      <c r="H698" s="130" t="s">
        <v>4389</v>
      </c>
      <c r="I698" s="130" t="s">
        <v>6117</v>
      </c>
      <c r="J698" s="130" t="s">
        <v>7834</v>
      </c>
      <c r="K698" s="130" t="s">
        <v>9532</v>
      </c>
      <c r="L698" s="130" t="s">
        <v>11240</v>
      </c>
      <c r="M698" s="130" t="s">
        <v>12929</v>
      </c>
      <c r="N698" s="130" t="s">
        <v>14622</v>
      </c>
      <c r="O698" s="130" t="s">
        <v>16316</v>
      </c>
      <c r="P698" s="130" t="s">
        <v>18028</v>
      </c>
      <c r="Q698" s="130" t="s">
        <v>19712</v>
      </c>
    </row>
    <row r="699" spans="2:17" ht="54.95" customHeight="1">
      <c r="B699" s="120" t="s">
        <v>22419</v>
      </c>
      <c r="C699" s="12">
        <v>1310111011</v>
      </c>
      <c r="D699" s="114">
        <v>5</v>
      </c>
      <c r="E699" s="124" t="s">
        <v>809</v>
      </c>
      <c r="F699" s="48" t="s">
        <v>809</v>
      </c>
      <c r="G699" s="128" t="s">
        <v>3090</v>
      </c>
      <c r="H699" s="130" t="s">
        <v>4390</v>
      </c>
      <c r="I699" s="130" t="s">
        <v>6118</v>
      </c>
      <c r="J699" s="130" t="s">
        <v>7835</v>
      </c>
      <c r="K699" s="130" t="s">
        <v>9533</v>
      </c>
      <c r="L699" s="130" t="s">
        <v>11241</v>
      </c>
      <c r="M699" s="130" t="s">
        <v>12930</v>
      </c>
      <c r="N699" s="130" t="s">
        <v>14623</v>
      </c>
      <c r="O699" s="130" t="s">
        <v>16317</v>
      </c>
      <c r="P699" s="130" t="s">
        <v>18029</v>
      </c>
      <c r="Q699" s="130" t="s">
        <v>19713</v>
      </c>
    </row>
    <row r="700" spans="2:17" ht="54.95" customHeight="1">
      <c r="B700" s="120" t="s">
        <v>22419</v>
      </c>
      <c r="C700" s="12">
        <v>1310111012</v>
      </c>
      <c r="D700" s="114">
        <v>5</v>
      </c>
      <c r="E700" s="124" t="s">
        <v>810</v>
      </c>
      <c r="F700" s="48" t="s">
        <v>810</v>
      </c>
      <c r="G700" s="128" t="s">
        <v>23039</v>
      </c>
      <c r="H700" s="130" t="s">
        <v>4391</v>
      </c>
      <c r="I700" s="130" t="s">
        <v>6119</v>
      </c>
      <c r="J700" s="130" t="s">
        <v>7836</v>
      </c>
      <c r="K700" s="130" t="s">
        <v>9534</v>
      </c>
      <c r="L700" s="130" t="s">
        <v>11242</v>
      </c>
      <c r="M700" s="130" t="s">
        <v>12931</v>
      </c>
      <c r="N700" s="130" t="s">
        <v>14624</v>
      </c>
      <c r="O700" s="130" t="s">
        <v>16318</v>
      </c>
      <c r="P700" s="130" t="s">
        <v>18030</v>
      </c>
      <c r="Q700" s="130" t="s">
        <v>19714</v>
      </c>
    </row>
    <row r="701" spans="2:17" ht="54.95" customHeight="1">
      <c r="B701" s="120" t="s">
        <v>22419</v>
      </c>
      <c r="C701" s="12">
        <v>13101111</v>
      </c>
      <c r="D701" s="114">
        <v>4</v>
      </c>
      <c r="E701" s="123" t="s">
        <v>192</v>
      </c>
      <c r="F701" s="48" t="s">
        <v>1935</v>
      </c>
      <c r="G701" s="128" t="s">
        <v>23040</v>
      </c>
      <c r="H701" s="130" t="s">
        <v>4392</v>
      </c>
      <c r="I701" s="130" t="s">
        <v>6120</v>
      </c>
      <c r="J701" s="130" t="s">
        <v>7837</v>
      </c>
      <c r="K701" s="130" t="s">
        <v>9535</v>
      </c>
      <c r="L701" s="130" t="s">
        <v>11243</v>
      </c>
      <c r="M701" s="130" t="s">
        <v>12932</v>
      </c>
      <c r="N701" s="130" t="s">
        <v>14625</v>
      </c>
      <c r="O701" s="130" t="s">
        <v>16319</v>
      </c>
      <c r="P701" s="130" t="s">
        <v>18031</v>
      </c>
      <c r="Q701" s="130" t="s">
        <v>19715</v>
      </c>
    </row>
    <row r="702" spans="2:17" ht="54.95" customHeight="1">
      <c r="B702" s="120"/>
      <c r="C702" s="12">
        <v>1310111110</v>
      </c>
      <c r="D702" s="114">
        <v>5</v>
      </c>
      <c r="E702" s="124" t="s">
        <v>811</v>
      </c>
      <c r="F702" s="48" t="s">
        <v>811</v>
      </c>
      <c r="G702" s="128" t="s">
        <v>3091</v>
      </c>
      <c r="H702" s="130" t="s">
        <v>4393</v>
      </c>
      <c r="I702" s="130" t="s">
        <v>6121</v>
      </c>
      <c r="J702" s="130" t="s">
        <v>7838</v>
      </c>
      <c r="K702" s="130" t="s">
        <v>9536</v>
      </c>
      <c r="L702" s="130" t="s">
        <v>11244</v>
      </c>
      <c r="M702" s="130" t="s">
        <v>12933</v>
      </c>
      <c r="N702" s="130" t="s">
        <v>14626</v>
      </c>
      <c r="O702" s="130" t="s">
        <v>16320</v>
      </c>
      <c r="P702" s="130" t="s">
        <v>18032</v>
      </c>
      <c r="Q702" s="130" t="s">
        <v>19716</v>
      </c>
    </row>
    <row r="703" spans="2:17" ht="54.95" customHeight="1">
      <c r="B703" s="120"/>
      <c r="C703" s="12">
        <v>1310111111</v>
      </c>
      <c r="D703" s="114">
        <v>5</v>
      </c>
      <c r="E703" s="124" t="s">
        <v>2677</v>
      </c>
      <c r="F703" s="48" t="s">
        <v>1936</v>
      </c>
      <c r="G703" s="128" t="s">
        <v>23041</v>
      </c>
      <c r="H703" s="130" t="s">
        <v>4394</v>
      </c>
      <c r="I703" s="130" t="s">
        <v>6122</v>
      </c>
      <c r="J703" s="130" t="s">
        <v>7839</v>
      </c>
      <c r="K703" s="130" t="s">
        <v>9537</v>
      </c>
      <c r="L703" s="130" t="s">
        <v>11245</v>
      </c>
      <c r="M703" s="130" t="s">
        <v>12934</v>
      </c>
      <c r="N703" s="130" t="s">
        <v>14627</v>
      </c>
      <c r="O703" s="130" t="s">
        <v>16321</v>
      </c>
      <c r="P703" s="130" t="s">
        <v>18033</v>
      </c>
      <c r="Q703" s="130" t="s">
        <v>19717</v>
      </c>
    </row>
    <row r="704" spans="2:17" ht="54.95" customHeight="1">
      <c r="B704" s="120" t="s">
        <v>22419</v>
      </c>
      <c r="C704" s="12">
        <v>1310111112</v>
      </c>
      <c r="D704" s="114">
        <v>5</v>
      </c>
      <c r="E704" s="124" t="s">
        <v>193</v>
      </c>
      <c r="F704" s="48" t="s">
        <v>193</v>
      </c>
      <c r="G704" s="128" t="s">
        <v>3092</v>
      </c>
      <c r="H704" s="130" t="s">
        <v>4395</v>
      </c>
      <c r="I704" s="130" t="s">
        <v>6123</v>
      </c>
      <c r="J704" s="130" t="s">
        <v>7840</v>
      </c>
      <c r="K704" s="130" t="s">
        <v>9538</v>
      </c>
      <c r="L704" s="130" t="s">
        <v>9538</v>
      </c>
      <c r="M704" s="130" t="s">
        <v>12935</v>
      </c>
      <c r="N704" s="130" t="s">
        <v>14628</v>
      </c>
      <c r="O704" s="130" t="s">
        <v>16322</v>
      </c>
      <c r="P704" s="130" t="s">
        <v>18034</v>
      </c>
      <c r="Q704" s="130" t="s">
        <v>19718</v>
      </c>
    </row>
    <row r="705" spans="2:17" ht="54.95" customHeight="1">
      <c r="B705" s="120"/>
      <c r="C705" s="12">
        <v>1311</v>
      </c>
      <c r="D705" s="114">
        <v>2</v>
      </c>
      <c r="E705" s="211" t="s">
        <v>812</v>
      </c>
      <c r="F705" s="48" t="s">
        <v>812</v>
      </c>
      <c r="G705" s="128" t="s">
        <v>3093</v>
      </c>
      <c r="H705" s="130" t="s">
        <v>4396</v>
      </c>
      <c r="I705" s="130" t="s">
        <v>6124</v>
      </c>
      <c r="J705" s="130" t="s">
        <v>7841</v>
      </c>
      <c r="K705" s="130" t="s">
        <v>9539</v>
      </c>
      <c r="L705" s="130" t="s">
        <v>11246</v>
      </c>
      <c r="M705" s="130" t="s">
        <v>12936</v>
      </c>
      <c r="N705" s="130" t="s">
        <v>14629</v>
      </c>
      <c r="O705" s="130" t="s">
        <v>16323</v>
      </c>
      <c r="P705" s="130" t="s">
        <v>18035</v>
      </c>
      <c r="Q705" s="130" t="s">
        <v>19719</v>
      </c>
    </row>
    <row r="706" spans="2:17" ht="54.95" customHeight="1">
      <c r="B706" s="120"/>
      <c r="C706" s="12">
        <v>131110</v>
      </c>
      <c r="D706" s="114">
        <v>3</v>
      </c>
      <c r="E706" s="122" t="s">
        <v>812</v>
      </c>
      <c r="F706" s="48" t="s">
        <v>812</v>
      </c>
      <c r="G706" s="128" t="s">
        <v>3094</v>
      </c>
      <c r="H706" s="130" t="s">
        <v>4396</v>
      </c>
      <c r="I706" s="130" t="s">
        <v>6124</v>
      </c>
      <c r="J706" s="130" t="s">
        <v>7841</v>
      </c>
      <c r="K706" s="130" t="s">
        <v>9539</v>
      </c>
      <c r="L706" s="130" t="s">
        <v>11246</v>
      </c>
      <c r="M706" s="130" t="s">
        <v>12936</v>
      </c>
      <c r="N706" s="130" t="s">
        <v>14629</v>
      </c>
      <c r="O706" s="130" t="s">
        <v>16323</v>
      </c>
      <c r="P706" s="130" t="s">
        <v>18035</v>
      </c>
      <c r="Q706" s="130" t="s">
        <v>19719</v>
      </c>
    </row>
    <row r="707" spans="2:17" ht="54.95" customHeight="1">
      <c r="B707" s="120" t="s">
        <v>22419</v>
      </c>
      <c r="C707" s="12">
        <v>13111010</v>
      </c>
      <c r="D707" s="114">
        <v>4</v>
      </c>
      <c r="E707" s="123" t="s">
        <v>196</v>
      </c>
      <c r="F707" s="48" t="s">
        <v>196</v>
      </c>
      <c r="G707" s="128" t="s">
        <v>3095</v>
      </c>
      <c r="H707" s="130" t="s">
        <v>4397</v>
      </c>
      <c r="I707" s="130" t="s">
        <v>6125</v>
      </c>
      <c r="J707" s="130" t="s">
        <v>7842</v>
      </c>
      <c r="K707" s="130" t="s">
        <v>9540</v>
      </c>
      <c r="L707" s="130" t="s">
        <v>11247</v>
      </c>
      <c r="M707" s="130" t="s">
        <v>12937</v>
      </c>
      <c r="N707" s="130" t="s">
        <v>14630</v>
      </c>
      <c r="O707" s="130" t="s">
        <v>16324</v>
      </c>
      <c r="P707" s="130" t="s">
        <v>18036</v>
      </c>
      <c r="Q707" s="130" t="s">
        <v>19720</v>
      </c>
    </row>
    <row r="708" spans="2:17" ht="54.95" customHeight="1">
      <c r="B708" s="120" t="s">
        <v>22419</v>
      </c>
      <c r="C708" s="12">
        <v>1311101010</v>
      </c>
      <c r="D708" s="114">
        <v>5</v>
      </c>
      <c r="E708" s="124" t="s">
        <v>813</v>
      </c>
      <c r="F708" s="48" t="s">
        <v>813</v>
      </c>
      <c r="G708" s="128" t="s">
        <v>23042</v>
      </c>
      <c r="H708" s="130" t="s">
        <v>4398</v>
      </c>
      <c r="I708" s="130" t="s">
        <v>6126</v>
      </c>
      <c r="J708" s="130" t="s">
        <v>7843</v>
      </c>
      <c r="K708" s="130" t="s">
        <v>9541</v>
      </c>
      <c r="L708" s="130" t="s">
        <v>11248</v>
      </c>
      <c r="M708" s="130" t="s">
        <v>12938</v>
      </c>
      <c r="N708" s="130" t="s">
        <v>14631</v>
      </c>
      <c r="O708" s="130" t="s">
        <v>16325</v>
      </c>
      <c r="P708" s="130" t="s">
        <v>18037</v>
      </c>
      <c r="Q708" s="130" t="s">
        <v>19721</v>
      </c>
    </row>
    <row r="709" spans="2:17" ht="54.95" customHeight="1">
      <c r="B709" s="120" t="s">
        <v>22419</v>
      </c>
      <c r="C709" s="12">
        <v>1311101011</v>
      </c>
      <c r="D709" s="114">
        <v>5</v>
      </c>
      <c r="E709" s="124" t="s">
        <v>814</v>
      </c>
      <c r="F709" s="48" t="s">
        <v>814</v>
      </c>
      <c r="G709" s="128" t="s">
        <v>3096</v>
      </c>
      <c r="H709" s="130" t="s">
        <v>4399</v>
      </c>
      <c r="I709" s="130" t="s">
        <v>6127</v>
      </c>
      <c r="J709" s="130" t="s">
        <v>7844</v>
      </c>
      <c r="K709" s="130" t="s">
        <v>9542</v>
      </c>
      <c r="L709" s="130" t="s">
        <v>11249</v>
      </c>
      <c r="M709" s="130" t="s">
        <v>12939</v>
      </c>
      <c r="N709" s="130" t="s">
        <v>14632</v>
      </c>
      <c r="O709" s="130" t="s">
        <v>16326</v>
      </c>
      <c r="P709" s="130" t="s">
        <v>18038</v>
      </c>
      <c r="Q709" s="130" t="s">
        <v>19722</v>
      </c>
    </row>
    <row r="710" spans="2:17" ht="54.95" customHeight="1">
      <c r="B710" s="120" t="s">
        <v>22419</v>
      </c>
      <c r="C710" s="12">
        <v>1311101012</v>
      </c>
      <c r="D710" s="114">
        <v>5</v>
      </c>
      <c r="E710" s="124" t="s">
        <v>815</v>
      </c>
      <c r="F710" s="48" t="s">
        <v>815</v>
      </c>
      <c r="G710" s="128" t="s">
        <v>23043</v>
      </c>
      <c r="H710" s="130" t="s">
        <v>4400</v>
      </c>
      <c r="I710" s="130" t="s">
        <v>6128</v>
      </c>
      <c r="J710" s="130" t="s">
        <v>7845</v>
      </c>
      <c r="K710" s="130" t="s">
        <v>9543</v>
      </c>
      <c r="L710" s="130" t="s">
        <v>11250</v>
      </c>
      <c r="M710" s="130" t="s">
        <v>12940</v>
      </c>
      <c r="N710" s="130" t="s">
        <v>14633</v>
      </c>
      <c r="O710" s="130" t="s">
        <v>16327</v>
      </c>
      <c r="P710" s="130" t="s">
        <v>18039</v>
      </c>
      <c r="Q710" s="130" t="s">
        <v>19723</v>
      </c>
    </row>
    <row r="711" spans="2:17" ht="54.95" customHeight="1">
      <c r="B711" s="120" t="s">
        <v>22419</v>
      </c>
      <c r="C711" s="12">
        <v>13111011</v>
      </c>
      <c r="D711" s="114">
        <v>4</v>
      </c>
      <c r="E711" s="123" t="s">
        <v>194</v>
      </c>
      <c r="F711" s="48" t="s">
        <v>1937</v>
      </c>
      <c r="G711" s="128" t="s">
        <v>23044</v>
      </c>
      <c r="H711" s="130" t="s">
        <v>4401</v>
      </c>
      <c r="I711" s="130" t="s">
        <v>6129</v>
      </c>
      <c r="J711" s="130" t="s">
        <v>7846</v>
      </c>
      <c r="K711" s="130" t="s">
        <v>9544</v>
      </c>
      <c r="L711" s="130" t="s">
        <v>11251</v>
      </c>
      <c r="M711" s="130" t="s">
        <v>12941</v>
      </c>
      <c r="N711" s="130" t="s">
        <v>14634</v>
      </c>
      <c r="O711" s="130" t="s">
        <v>16328</v>
      </c>
      <c r="P711" s="130" t="s">
        <v>18040</v>
      </c>
      <c r="Q711" s="130" t="s">
        <v>19724</v>
      </c>
    </row>
    <row r="712" spans="2:17" ht="54.95" customHeight="1">
      <c r="B712" s="120" t="s">
        <v>22419</v>
      </c>
      <c r="C712" s="12">
        <v>1311101110</v>
      </c>
      <c r="D712" s="114">
        <v>5</v>
      </c>
      <c r="E712" s="124" t="s">
        <v>816</v>
      </c>
      <c r="F712" s="48" t="s">
        <v>1938</v>
      </c>
      <c r="G712" s="128" t="s">
        <v>23045</v>
      </c>
      <c r="H712" s="130" t="s">
        <v>4402</v>
      </c>
      <c r="I712" s="130" t="s">
        <v>6130</v>
      </c>
      <c r="J712" s="130" t="s">
        <v>7847</v>
      </c>
      <c r="K712" s="130" t="s">
        <v>9545</v>
      </c>
      <c r="L712" s="130" t="s">
        <v>11252</v>
      </c>
      <c r="M712" s="130" t="s">
        <v>12942</v>
      </c>
      <c r="N712" s="130" t="s">
        <v>14635</v>
      </c>
      <c r="O712" s="130" t="s">
        <v>16329</v>
      </c>
      <c r="P712" s="130" t="s">
        <v>18041</v>
      </c>
      <c r="Q712" s="130" t="s">
        <v>19725</v>
      </c>
    </row>
    <row r="713" spans="2:17" ht="54.95" customHeight="1">
      <c r="B713" s="120" t="s">
        <v>22419</v>
      </c>
      <c r="C713" s="12">
        <v>131110111010</v>
      </c>
      <c r="D713" s="114">
        <v>6</v>
      </c>
      <c r="E713" s="125" t="s">
        <v>817</v>
      </c>
      <c r="F713" s="48" t="s">
        <v>1939</v>
      </c>
      <c r="G713" s="128" t="s">
        <v>23046</v>
      </c>
      <c r="H713" s="130" t="s">
        <v>4403</v>
      </c>
      <c r="I713" s="130" t="s">
        <v>6131</v>
      </c>
      <c r="J713" s="130" t="s">
        <v>7848</v>
      </c>
      <c r="K713" s="130" t="s">
        <v>9546</v>
      </c>
      <c r="L713" s="130" t="s">
        <v>11253</v>
      </c>
      <c r="M713" s="130" t="s">
        <v>12943</v>
      </c>
      <c r="N713" s="130" t="s">
        <v>14636</v>
      </c>
      <c r="O713" s="130" t="s">
        <v>16330</v>
      </c>
      <c r="P713" s="130" t="s">
        <v>18042</v>
      </c>
      <c r="Q713" s="130" t="s">
        <v>19726</v>
      </c>
    </row>
    <row r="714" spans="2:17" ht="54.95" customHeight="1">
      <c r="B714" s="120" t="s">
        <v>22419</v>
      </c>
      <c r="C714" s="12">
        <v>131110111011</v>
      </c>
      <c r="D714" s="114">
        <v>6</v>
      </c>
      <c r="E714" s="125" t="s">
        <v>818</v>
      </c>
      <c r="F714" s="48" t="s">
        <v>1940</v>
      </c>
      <c r="G714" s="128" t="s">
        <v>23047</v>
      </c>
      <c r="H714" s="130" t="s">
        <v>4404</v>
      </c>
      <c r="I714" s="130" t="s">
        <v>6132</v>
      </c>
      <c r="J714" s="130" t="s">
        <v>7849</v>
      </c>
      <c r="K714" s="130" t="s">
        <v>9547</v>
      </c>
      <c r="L714" s="130" t="s">
        <v>11254</v>
      </c>
      <c r="M714" s="130" t="s">
        <v>12944</v>
      </c>
      <c r="N714" s="130" t="s">
        <v>14637</v>
      </c>
      <c r="O714" s="130" t="s">
        <v>16331</v>
      </c>
      <c r="P714" s="130" t="s">
        <v>18043</v>
      </c>
      <c r="Q714" s="130" t="s">
        <v>19727</v>
      </c>
    </row>
    <row r="715" spans="2:17" ht="54.95" customHeight="1">
      <c r="B715" s="120" t="s">
        <v>22419</v>
      </c>
      <c r="C715" s="12">
        <v>131110111012</v>
      </c>
      <c r="D715" s="114">
        <v>6</v>
      </c>
      <c r="E715" s="125" t="s">
        <v>819</v>
      </c>
      <c r="F715" s="48" t="s">
        <v>1941</v>
      </c>
      <c r="G715" s="128" t="s">
        <v>23048</v>
      </c>
      <c r="H715" s="130" t="s">
        <v>4405</v>
      </c>
      <c r="I715" s="130" t="s">
        <v>6133</v>
      </c>
      <c r="J715" s="130" t="s">
        <v>7850</v>
      </c>
      <c r="K715" s="130" t="s">
        <v>9548</v>
      </c>
      <c r="L715" s="130" t="s">
        <v>11255</v>
      </c>
      <c r="M715" s="130" t="s">
        <v>12945</v>
      </c>
      <c r="N715" s="130" t="s">
        <v>14638</v>
      </c>
      <c r="O715" s="130" t="s">
        <v>16332</v>
      </c>
      <c r="P715" s="130" t="s">
        <v>18044</v>
      </c>
      <c r="Q715" s="130" t="s">
        <v>19728</v>
      </c>
    </row>
    <row r="716" spans="2:17" ht="54.95" customHeight="1">
      <c r="B716" s="120" t="s">
        <v>22419</v>
      </c>
      <c r="C716" s="12">
        <v>131110111013</v>
      </c>
      <c r="D716" s="114">
        <v>6</v>
      </c>
      <c r="E716" s="125" t="s">
        <v>820</v>
      </c>
      <c r="F716" s="48" t="s">
        <v>1942</v>
      </c>
      <c r="G716" s="128" t="s">
        <v>23049</v>
      </c>
      <c r="H716" s="130" t="s">
        <v>4406</v>
      </c>
      <c r="I716" s="130" t="s">
        <v>6134</v>
      </c>
      <c r="J716" s="130" t="s">
        <v>7851</v>
      </c>
      <c r="K716" s="130" t="s">
        <v>9549</v>
      </c>
      <c r="L716" s="130" t="s">
        <v>820</v>
      </c>
      <c r="M716" s="130" t="s">
        <v>12946</v>
      </c>
      <c r="N716" s="130" t="s">
        <v>14639</v>
      </c>
      <c r="O716" s="130" t="s">
        <v>16333</v>
      </c>
      <c r="P716" s="130" t="s">
        <v>18045</v>
      </c>
      <c r="Q716" s="130" t="s">
        <v>19729</v>
      </c>
    </row>
    <row r="717" spans="2:17" ht="54.95" customHeight="1">
      <c r="B717" s="120" t="s">
        <v>22419</v>
      </c>
      <c r="C717" s="12">
        <v>131110111014</v>
      </c>
      <c r="D717" s="114">
        <v>6</v>
      </c>
      <c r="E717" s="125" t="s">
        <v>821</v>
      </c>
      <c r="F717" s="48" t="s">
        <v>1943</v>
      </c>
      <c r="G717" s="128" t="s">
        <v>23050</v>
      </c>
      <c r="H717" s="130" t="s">
        <v>4407</v>
      </c>
      <c r="I717" s="130" t="s">
        <v>6135</v>
      </c>
      <c r="J717" s="130" t="s">
        <v>7852</v>
      </c>
      <c r="K717" s="130" t="s">
        <v>9550</v>
      </c>
      <c r="L717" s="130" t="s">
        <v>11256</v>
      </c>
      <c r="M717" s="130" t="s">
        <v>12947</v>
      </c>
      <c r="N717" s="130" t="s">
        <v>14640</v>
      </c>
      <c r="O717" s="130" t="s">
        <v>16334</v>
      </c>
      <c r="P717" s="130" t="s">
        <v>18046</v>
      </c>
      <c r="Q717" s="130" t="s">
        <v>19730</v>
      </c>
    </row>
    <row r="718" spans="2:17" ht="54.95" customHeight="1">
      <c r="B718" s="120" t="s">
        <v>22419</v>
      </c>
      <c r="C718" s="12">
        <v>131110111015</v>
      </c>
      <c r="D718" s="114">
        <v>6</v>
      </c>
      <c r="E718" s="125" t="s">
        <v>822</v>
      </c>
      <c r="F718" s="48" t="s">
        <v>1944</v>
      </c>
      <c r="G718" s="128" t="s">
        <v>3097</v>
      </c>
      <c r="H718" s="130" t="s">
        <v>4408</v>
      </c>
      <c r="I718" s="130" t="s">
        <v>6136</v>
      </c>
      <c r="J718" s="130" t="s">
        <v>7853</v>
      </c>
      <c r="K718" s="130" t="s">
        <v>9551</v>
      </c>
      <c r="L718" s="130" t="s">
        <v>11257</v>
      </c>
      <c r="M718" s="130" t="s">
        <v>12948</v>
      </c>
      <c r="N718" s="130" t="s">
        <v>14641</v>
      </c>
      <c r="O718" s="130" t="s">
        <v>16335</v>
      </c>
      <c r="P718" s="130" t="s">
        <v>18047</v>
      </c>
      <c r="Q718" s="130" t="s">
        <v>19731</v>
      </c>
    </row>
    <row r="719" spans="2:17" ht="54.95" customHeight="1">
      <c r="B719" s="120" t="s">
        <v>22419</v>
      </c>
      <c r="C719" s="12">
        <v>131110111016</v>
      </c>
      <c r="D719" s="114">
        <v>6</v>
      </c>
      <c r="E719" s="125" t="s">
        <v>823</v>
      </c>
      <c r="F719" s="48" t="s">
        <v>1945</v>
      </c>
      <c r="G719" s="128" t="s">
        <v>23051</v>
      </c>
      <c r="H719" s="130" t="s">
        <v>4409</v>
      </c>
      <c r="I719" s="130" t="s">
        <v>6137</v>
      </c>
      <c r="J719" s="130" t="s">
        <v>7854</v>
      </c>
      <c r="K719" s="130" t="s">
        <v>9552</v>
      </c>
      <c r="L719" s="130" t="s">
        <v>11258</v>
      </c>
      <c r="M719" s="130" t="s">
        <v>12949</v>
      </c>
      <c r="N719" s="130" t="s">
        <v>14642</v>
      </c>
      <c r="O719" s="130" t="s">
        <v>16336</v>
      </c>
      <c r="P719" s="130" t="s">
        <v>18048</v>
      </c>
      <c r="Q719" s="130" t="s">
        <v>19732</v>
      </c>
    </row>
    <row r="720" spans="2:17" ht="54.95" customHeight="1">
      <c r="B720" s="120" t="s">
        <v>22419</v>
      </c>
      <c r="C720" s="12">
        <v>1311101111</v>
      </c>
      <c r="D720" s="114">
        <v>5</v>
      </c>
      <c r="E720" s="124" t="s">
        <v>824</v>
      </c>
      <c r="F720" s="48" t="s">
        <v>1946</v>
      </c>
      <c r="G720" s="128" t="s">
        <v>23052</v>
      </c>
      <c r="H720" s="130" t="s">
        <v>4410</v>
      </c>
      <c r="I720" s="130" t="s">
        <v>6138</v>
      </c>
      <c r="J720" s="130" t="s">
        <v>7855</v>
      </c>
      <c r="K720" s="130" t="s">
        <v>9553</v>
      </c>
      <c r="L720" s="130" t="s">
        <v>11259</v>
      </c>
      <c r="M720" s="130" t="s">
        <v>12950</v>
      </c>
      <c r="N720" s="130" t="s">
        <v>14643</v>
      </c>
      <c r="O720" s="130" t="s">
        <v>16337</v>
      </c>
      <c r="P720" s="130" t="s">
        <v>18049</v>
      </c>
      <c r="Q720" s="130" t="s">
        <v>19733</v>
      </c>
    </row>
    <row r="721" spans="2:17" ht="54.95" customHeight="1">
      <c r="B721" s="120" t="s">
        <v>22419</v>
      </c>
      <c r="C721" s="12">
        <v>131110111110</v>
      </c>
      <c r="D721" s="114">
        <v>6</v>
      </c>
      <c r="E721" s="125" t="s">
        <v>825</v>
      </c>
      <c r="F721" s="48" t="s">
        <v>1947</v>
      </c>
      <c r="G721" s="128" t="s">
        <v>23053</v>
      </c>
      <c r="H721" s="130" t="s">
        <v>4411</v>
      </c>
      <c r="I721" s="130" t="s">
        <v>6139</v>
      </c>
      <c r="J721" s="130" t="s">
        <v>7856</v>
      </c>
      <c r="K721" s="130" t="s">
        <v>9554</v>
      </c>
      <c r="L721" s="130" t="s">
        <v>11260</v>
      </c>
      <c r="M721" s="130" t="s">
        <v>12951</v>
      </c>
      <c r="N721" s="130" t="s">
        <v>14644</v>
      </c>
      <c r="O721" s="130" t="s">
        <v>16338</v>
      </c>
      <c r="P721" s="130" t="s">
        <v>18050</v>
      </c>
      <c r="Q721" s="130" t="s">
        <v>19734</v>
      </c>
    </row>
    <row r="722" spans="2:17" ht="54.95" customHeight="1">
      <c r="B722" s="120" t="s">
        <v>22419</v>
      </c>
      <c r="C722" s="12">
        <v>131110111111</v>
      </c>
      <c r="D722" s="114">
        <v>6</v>
      </c>
      <c r="E722" s="125" t="s">
        <v>826</v>
      </c>
      <c r="F722" s="48" t="s">
        <v>1948</v>
      </c>
      <c r="G722" s="128" t="s">
        <v>23054</v>
      </c>
      <c r="H722" s="130" t="s">
        <v>4412</v>
      </c>
      <c r="I722" s="130" t="s">
        <v>6140</v>
      </c>
      <c r="J722" s="130" t="s">
        <v>7857</v>
      </c>
      <c r="K722" s="130" t="s">
        <v>9555</v>
      </c>
      <c r="L722" s="130" t="s">
        <v>11261</v>
      </c>
      <c r="M722" s="130" t="s">
        <v>12952</v>
      </c>
      <c r="N722" s="130" t="s">
        <v>14645</v>
      </c>
      <c r="O722" s="130" t="s">
        <v>16339</v>
      </c>
      <c r="P722" s="130" t="s">
        <v>18051</v>
      </c>
      <c r="Q722" s="130" t="s">
        <v>19735</v>
      </c>
    </row>
    <row r="723" spans="2:17" ht="54.95" customHeight="1">
      <c r="B723" s="120" t="s">
        <v>22419</v>
      </c>
      <c r="C723" s="12">
        <v>1311101112</v>
      </c>
      <c r="D723" s="114">
        <v>5</v>
      </c>
      <c r="E723" s="124" t="s">
        <v>827</v>
      </c>
      <c r="F723" s="48" t="s">
        <v>1949</v>
      </c>
      <c r="G723" s="128" t="s">
        <v>3098</v>
      </c>
      <c r="H723" s="130" t="s">
        <v>4413</v>
      </c>
      <c r="I723" s="130" t="s">
        <v>6141</v>
      </c>
      <c r="J723" s="130" t="s">
        <v>7858</v>
      </c>
      <c r="K723" s="130" t="s">
        <v>9556</v>
      </c>
      <c r="L723" s="130" t="s">
        <v>11262</v>
      </c>
      <c r="M723" s="130" t="s">
        <v>12953</v>
      </c>
      <c r="N723" s="130" t="s">
        <v>14646</v>
      </c>
      <c r="O723" s="130" t="s">
        <v>16340</v>
      </c>
      <c r="P723" s="130" t="s">
        <v>18052</v>
      </c>
      <c r="Q723" s="130" t="s">
        <v>19736</v>
      </c>
    </row>
    <row r="724" spans="2:17" ht="54.95" customHeight="1">
      <c r="B724" s="120" t="s">
        <v>22419</v>
      </c>
      <c r="C724" s="12">
        <v>1311101113</v>
      </c>
      <c r="D724" s="114">
        <v>5</v>
      </c>
      <c r="E724" s="124" t="s">
        <v>828</v>
      </c>
      <c r="F724" s="48" t="s">
        <v>1950</v>
      </c>
      <c r="G724" s="128" t="s">
        <v>3099</v>
      </c>
      <c r="H724" s="130" t="s">
        <v>4414</v>
      </c>
      <c r="I724" s="130" t="s">
        <v>6142</v>
      </c>
      <c r="J724" s="130" t="s">
        <v>7859</v>
      </c>
      <c r="K724" s="130" t="s">
        <v>9557</v>
      </c>
      <c r="L724" s="130" t="s">
        <v>11263</v>
      </c>
      <c r="M724" s="130" t="s">
        <v>12954</v>
      </c>
      <c r="N724" s="130" t="s">
        <v>14647</v>
      </c>
      <c r="O724" s="130" t="s">
        <v>16341</v>
      </c>
      <c r="P724" s="130" t="s">
        <v>18053</v>
      </c>
      <c r="Q724" s="130" t="s">
        <v>19737</v>
      </c>
    </row>
    <row r="725" spans="2:17" ht="54.95" customHeight="1">
      <c r="B725" s="120" t="s">
        <v>22419</v>
      </c>
      <c r="C725" s="12">
        <v>1311101114</v>
      </c>
      <c r="D725" s="114">
        <v>5</v>
      </c>
      <c r="E725" s="124" t="s">
        <v>829</v>
      </c>
      <c r="F725" s="48" t="s">
        <v>1951</v>
      </c>
      <c r="G725" s="128" t="s">
        <v>23055</v>
      </c>
      <c r="H725" s="130" t="s">
        <v>4415</v>
      </c>
      <c r="I725" s="130" t="s">
        <v>6143</v>
      </c>
      <c r="J725" s="130" t="s">
        <v>7860</v>
      </c>
      <c r="K725" s="130" t="s">
        <v>9558</v>
      </c>
      <c r="L725" s="130" t="s">
        <v>11264</v>
      </c>
      <c r="M725" s="130" t="s">
        <v>12955</v>
      </c>
      <c r="N725" s="130" t="s">
        <v>14648</v>
      </c>
      <c r="O725" s="130" t="s">
        <v>16342</v>
      </c>
      <c r="P725" s="130" t="s">
        <v>18054</v>
      </c>
      <c r="Q725" s="130" t="s">
        <v>19738</v>
      </c>
    </row>
    <row r="726" spans="2:17" ht="54.95" customHeight="1">
      <c r="B726" s="120" t="s">
        <v>22419</v>
      </c>
      <c r="C726" s="12">
        <v>1311101115</v>
      </c>
      <c r="D726" s="114">
        <v>5</v>
      </c>
      <c r="E726" s="124" t="s">
        <v>830</v>
      </c>
      <c r="F726" s="48" t="s">
        <v>1952</v>
      </c>
      <c r="G726" s="128" t="s">
        <v>3100</v>
      </c>
      <c r="H726" s="130" t="s">
        <v>4416</v>
      </c>
      <c r="I726" s="130" t="s">
        <v>6144</v>
      </c>
      <c r="J726" s="130" t="s">
        <v>7861</v>
      </c>
      <c r="K726" s="130" t="s">
        <v>9559</v>
      </c>
      <c r="L726" s="130" t="s">
        <v>11265</v>
      </c>
      <c r="M726" s="130" t="s">
        <v>12956</v>
      </c>
      <c r="N726" s="130" t="s">
        <v>14649</v>
      </c>
      <c r="O726" s="130" t="s">
        <v>16343</v>
      </c>
      <c r="P726" s="130" t="s">
        <v>18055</v>
      </c>
      <c r="Q726" s="130" t="s">
        <v>19739</v>
      </c>
    </row>
    <row r="727" spans="2:17" ht="54.95" customHeight="1">
      <c r="B727" s="120"/>
      <c r="C727" s="12">
        <v>131110111510</v>
      </c>
      <c r="D727" s="114">
        <v>6</v>
      </c>
      <c r="E727" s="125" t="s">
        <v>831</v>
      </c>
      <c r="F727" s="48" t="s">
        <v>1953</v>
      </c>
      <c r="G727" s="128" t="s">
        <v>3101</v>
      </c>
      <c r="H727" s="130" t="s">
        <v>4417</v>
      </c>
      <c r="I727" s="130" t="s">
        <v>6145</v>
      </c>
      <c r="J727" s="130" t="s">
        <v>7862</v>
      </c>
      <c r="K727" s="130" t="s">
        <v>9560</v>
      </c>
      <c r="L727" s="130" t="s">
        <v>11266</v>
      </c>
      <c r="M727" s="130" t="s">
        <v>12957</v>
      </c>
      <c r="N727" s="130" t="s">
        <v>4417</v>
      </c>
      <c r="O727" s="130" t="s">
        <v>16344</v>
      </c>
      <c r="P727" s="130" t="s">
        <v>18056</v>
      </c>
      <c r="Q727" s="130" t="s">
        <v>19740</v>
      </c>
    </row>
    <row r="728" spans="2:17" ht="54.95" customHeight="1">
      <c r="B728" s="120"/>
      <c r="C728" s="12">
        <v>131110111511</v>
      </c>
      <c r="D728" s="114">
        <v>6</v>
      </c>
      <c r="E728" s="125" t="s">
        <v>832</v>
      </c>
      <c r="F728" s="48" t="s">
        <v>1954</v>
      </c>
      <c r="G728" s="128" t="s">
        <v>3102</v>
      </c>
      <c r="H728" s="130" t="s">
        <v>4418</v>
      </c>
      <c r="I728" s="130" t="s">
        <v>6146</v>
      </c>
      <c r="J728" s="130" t="s">
        <v>7863</v>
      </c>
      <c r="K728" s="130" t="s">
        <v>9561</v>
      </c>
      <c r="L728" s="130" t="s">
        <v>11267</v>
      </c>
      <c r="M728" s="130" t="s">
        <v>12958</v>
      </c>
      <c r="N728" s="130" t="s">
        <v>14650</v>
      </c>
      <c r="O728" s="130" t="s">
        <v>16345</v>
      </c>
      <c r="P728" s="130" t="s">
        <v>18057</v>
      </c>
      <c r="Q728" s="130" t="s">
        <v>19741</v>
      </c>
    </row>
    <row r="729" spans="2:17" ht="54.95" customHeight="1">
      <c r="B729" s="120"/>
      <c r="C729" s="12">
        <v>131110111512</v>
      </c>
      <c r="D729" s="114">
        <v>6</v>
      </c>
      <c r="E729" s="125" t="s">
        <v>2678</v>
      </c>
      <c r="F729" s="48" t="s">
        <v>1955</v>
      </c>
      <c r="G729" s="128" t="s">
        <v>23056</v>
      </c>
      <c r="H729" s="130" t="s">
        <v>4419</v>
      </c>
      <c r="I729" s="130" t="s">
        <v>6147</v>
      </c>
      <c r="J729" s="130" t="s">
        <v>7864</v>
      </c>
      <c r="K729" s="130" t="s">
        <v>9562</v>
      </c>
      <c r="L729" s="130" t="s">
        <v>11268</v>
      </c>
      <c r="M729" s="130" t="s">
        <v>12959</v>
      </c>
      <c r="N729" s="130" t="s">
        <v>14651</v>
      </c>
      <c r="O729" s="130" t="s">
        <v>16346</v>
      </c>
      <c r="P729" s="130" t="s">
        <v>18058</v>
      </c>
      <c r="Q729" s="130" t="s">
        <v>19742</v>
      </c>
    </row>
    <row r="730" spans="2:17" ht="54.95" customHeight="1">
      <c r="B730" s="120" t="s">
        <v>22419</v>
      </c>
      <c r="C730" s="12">
        <v>13111012</v>
      </c>
      <c r="D730" s="114">
        <v>4</v>
      </c>
      <c r="E730" s="123" t="s">
        <v>195</v>
      </c>
      <c r="F730" s="48" t="s">
        <v>1956</v>
      </c>
      <c r="G730" s="128" t="s">
        <v>23057</v>
      </c>
      <c r="H730" s="130" t="s">
        <v>4420</v>
      </c>
      <c r="I730" s="130" t="s">
        <v>6148</v>
      </c>
      <c r="J730" s="130" t="s">
        <v>7865</v>
      </c>
      <c r="K730" s="130" t="s">
        <v>9563</v>
      </c>
      <c r="L730" s="130" t="s">
        <v>11269</v>
      </c>
      <c r="M730" s="130" t="s">
        <v>12960</v>
      </c>
      <c r="N730" s="130" t="s">
        <v>14652</v>
      </c>
      <c r="O730" s="130" t="s">
        <v>16347</v>
      </c>
      <c r="P730" s="130" t="s">
        <v>18059</v>
      </c>
      <c r="Q730" s="130" t="s">
        <v>19743</v>
      </c>
    </row>
    <row r="731" spans="2:17" ht="54.95" customHeight="1">
      <c r="B731" s="120" t="s">
        <v>22419</v>
      </c>
      <c r="C731" s="12">
        <v>1311101210</v>
      </c>
      <c r="D731" s="114">
        <v>5</v>
      </c>
      <c r="E731" s="124" t="s">
        <v>833</v>
      </c>
      <c r="F731" s="48" t="s">
        <v>833</v>
      </c>
      <c r="G731" s="128" t="s">
        <v>23058</v>
      </c>
      <c r="H731" s="130" t="s">
        <v>4421</v>
      </c>
      <c r="I731" s="130" t="s">
        <v>6149</v>
      </c>
      <c r="J731" s="130" t="s">
        <v>7866</v>
      </c>
      <c r="K731" s="130" t="s">
        <v>9564</v>
      </c>
      <c r="L731" s="130" t="s">
        <v>11270</v>
      </c>
      <c r="M731" s="130" t="s">
        <v>12961</v>
      </c>
      <c r="N731" s="130" t="s">
        <v>14653</v>
      </c>
      <c r="O731" s="130" t="s">
        <v>16348</v>
      </c>
      <c r="P731" s="130" t="s">
        <v>18060</v>
      </c>
      <c r="Q731" s="130" t="s">
        <v>19744</v>
      </c>
    </row>
    <row r="732" spans="2:17" ht="54.95" customHeight="1">
      <c r="B732" s="120" t="s">
        <v>22419</v>
      </c>
      <c r="C732" s="12">
        <v>131110121010</v>
      </c>
      <c r="D732" s="114">
        <v>6</v>
      </c>
      <c r="E732" s="125" t="s">
        <v>834</v>
      </c>
      <c r="F732" s="48" t="s">
        <v>834</v>
      </c>
      <c r="G732" s="128" t="s">
        <v>23059</v>
      </c>
      <c r="H732" s="130" t="s">
        <v>4422</v>
      </c>
      <c r="I732" s="130" t="s">
        <v>6150</v>
      </c>
      <c r="J732" s="130" t="s">
        <v>7867</v>
      </c>
      <c r="K732" s="130" t="s">
        <v>9565</v>
      </c>
      <c r="L732" s="130" t="s">
        <v>11271</v>
      </c>
      <c r="M732" s="130" t="s">
        <v>12962</v>
      </c>
      <c r="N732" s="130" t="s">
        <v>14654</v>
      </c>
      <c r="O732" s="130" t="s">
        <v>16349</v>
      </c>
      <c r="P732" s="130" t="s">
        <v>18061</v>
      </c>
      <c r="Q732" s="130" t="s">
        <v>19745</v>
      </c>
    </row>
    <row r="733" spans="2:17" ht="54.95" customHeight="1">
      <c r="B733" s="120" t="s">
        <v>22419</v>
      </c>
      <c r="C733" s="12">
        <v>131110121011</v>
      </c>
      <c r="D733" s="114">
        <v>6</v>
      </c>
      <c r="E733" s="125" t="s">
        <v>835</v>
      </c>
      <c r="F733" s="48" t="s">
        <v>835</v>
      </c>
      <c r="G733" s="128" t="s">
        <v>23060</v>
      </c>
      <c r="H733" s="130" t="s">
        <v>4423</v>
      </c>
      <c r="I733" s="130" t="s">
        <v>6151</v>
      </c>
      <c r="J733" s="130" t="s">
        <v>7868</v>
      </c>
      <c r="K733" s="130" t="s">
        <v>9566</v>
      </c>
      <c r="L733" s="130" t="s">
        <v>11272</v>
      </c>
      <c r="M733" s="130" t="s">
        <v>12963</v>
      </c>
      <c r="N733" s="130" t="s">
        <v>14656</v>
      </c>
      <c r="O733" s="130" t="s">
        <v>16350</v>
      </c>
      <c r="P733" s="130" t="s">
        <v>18062</v>
      </c>
      <c r="Q733" s="130" t="s">
        <v>19746</v>
      </c>
    </row>
    <row r="734" spans="2:17" ht="54.95" customHeight="1">
      <c r="B734" s="120" t="s">
        <v>22419</v>
      </c>
      <c r="C734" s="12">
        <v>131110121012</v>
      </c>
      <c r="D734" s="114">
        <v>6</v>
      </c>
      <c r="E734" s="125" t="s">
        <v>836</v>
      </c>
      <c r="F734" s="48" t="s">
        <v>836</v>
      </c>
      <c r="G734" s="128" t="s">
        <v>23061</v>
      </c>
      <c r="H734" s="130" t="s">
        <v>4424</v>
      </c>
      <c r="I734" s="130" t="s">
        <v>6152</v>
      </c>
      <c r="J734" s="130" t="s">
        <v>7869</v>
      </c>
      <c r="K734" s="130" t="s">
        <v>9567</v>
      </c>
      <c r="L734" s="130" t="s">
        <v>11273</v>
      </c>
      <c r="M734" s="130" t="s">
        <v>12964</v>
      </c>
      <c r="N734" s="130" t="s">
        <v>14655</v>
      </c>
      <c r="O734" s="130" t="s">
        <v>16351</v>
      </c>
      <c r="P734" s="130" t="s">
        <v>18063</v>
      </c>
      <c r="Q734" s="130" t="s">
        <v>19747</v>
      </c>
    </row>
    <row r="735" spans="2:17" ht="54.95" customHeight="1">
      <c r="B735" s="120" t="s">
        <v>22419</v>
      </c>
      <c r="C735" s="12">
        <v>1311101211</v>
      </c>
      <c r="D735" s="114">
        <v>5</v>
      </c>
      <c r="E735" s="124" t="s">
        <v>837</v>
      </c>
      <c r="F735" s="48" t="s">
        <v>837</v>
      </c>
      <c r="G735" s="128" t="s">
        <v>23062</v>
      </c>
      <c r="H735" s="130" t="s">
        <v>4425</v>
      </c>
      <c r="I735" s="130" t="s">
        <v>6153</v>
      </c>
      <c r="J735" s="130" t="s">
        <v>7870</v>
      </c>
      <c r="K735" s="130" t="s">
        <v>9568</v>
      </c>
      <c r="L735" s="130" t="s">
        <v>11274</v>
      </c>
      <c r="M735" s="130" t="s">
        <v>12965</v>
      </c>
      <c r="N735" s="130" t="s">
        <v>14657</v>
      </c>
      <c r="O735" s="130" t="s">
        <v>16352</v>
      </c>
      <c r="P735" s="130" t="s">
        <v>18064</v>
      </c>
      <c r="Q735" s="130" t="s">
        <v>19748</v>
      </c>
    </row>
    <row r="736" spans="2:17" ht="54.95" customHeight="1">
      <c r="B736" s="120" t="s">
        <v>22419</v>
      </c>
      <c r="C736" s="118">
        <v>14</v>
      </c>
      <c r="D736" s="113">
        <v>1</v>
      </c>
      <c r="E736" s="118" t="s">
        <v>838</v>
      </c>
      <c r="F736" s="76" t="s">
        <v>838</v>
      </c>
      <c r="G736" s="128" t="s">
        <v>23063</v>
      </c>
      <c r="H736" s="129" t="s">
        <v>4426</v>
      </c>
      <c r="I736" s="129" t="s">
        <v>6154</v>
      </c>
      <c r="J736" s="129" t="s">
        <v>7871</v>
      </c>
      <c r="K736" s="129" t="s">
        <v>9569</v>
      </c>
      <c r="L736" s="129" t="s">
        <v>11275</v>
      </c>
      <c r="M736" s="129" t="s">
        <v>12966</v>
      </c>
      <c r="N736" s="129" t="s">
        <v>4426</v>
      </c>
      <c r="O736" s="129" t="s">
        <v>16353</v>
      </c>
      <c r="P736" s="129" t="s">
        <v>4426</v>
      </c>
      <c r="Q736" s="129" t="s">
        <v>19749</v>
      </c>
    </row>
    <row r="737" spans="2:17" ht="54.95" customHeight="1">
      <c r="B737" s="120"/>
      <c r="C737" s="12">
        <v>1410</v>
      </c>
      <c r="D737" s="114">
        <v>2</v>
      </c>
      <c r="E737" s="211" t="s">
        <v>839</v>
      </c>
      <c r="F737" s="48" t="s">
        <v>839</v>
      </c>
      <c r="G737" s="128" t="s">
        <v>3103</v>
      </c>
      <c r="H737" s="130" t="s">
        <v>4427</v>
      </c>
      <c r="I737" s="130" t="s">
        <v>6155</v>
      </c>
      <c r="J737" s="130" t="s">
        <v>7872</v>
      </c>
      <c r="K737" s="130" t="s">
        <v>9570</v>
      </c>
      <c r="L737" s="130" t="s">
        <v>11276</v>
      </c>
      <c r="M737" s="130" t="s">
        <v>12967</v>
      </c>
      <c r="N737" s="130" t="s">
        <v>4427</v>
      </c>
      <c r="O737" s="130" t="s">
        <v>16354</v>
      </c>
      <c r="P737" s="130" t="s">
        <v>18065</v>
      </c>
      <c r="Q737" s="130" t="s">
        <v>19750</v>
      </c>
    </row>
    <row r="738" spans="2:17" ht="54.95" customHeight="1">
      <c r="B738" s="120"/>
      <c r="C738" s="12">
        <v>141010</v>
      </c>
      <c r="D738" s="114">
        <v>3</v>
      </c>
      <c r="E738" s="122" t="s">
        <v>839</v>
      </c>
      <c r="F738" s="48" t="s">
        <v>839</v>
      </c>
      <c r="G738" s="128" t="s">
        <v>3104</v>
      </c>
      <c r="H738" s="130" t="s">
        <v>4427</v>
      </c>
      <c r="I738" s="130" t="s">
        <v>6155</v>
      </c>
      <c r="J738" s="130" t="s">
        <v>7872</v>
      </c>
      <c r="K738" s="130" t="s">
        <v>9570</v>
      </c>
      <c r="L738" s="130" t="s">
        <v>11276</v>
      </c>
      <c r="M738" s="130" t="s">
        <v>12967</v>
      </c>
      <c r="N738" s="130" t="s">
        <v>4427</v>
      </c>
      <c r="O738" s="130" t="s">
        <v>16354</v>
      </c>
      <c r="P738" s="130" t="s">
        <v>18065</v>
      </c>
      <c r="Q738" s="130" t="s">
        <v>19750</v>
      </c>
    </row>
    <row r="739" spans="2:17" ht="54.95" customHeight="1">
      <c r="B739" s="120" t="s">
        <v>22419</v>
      </c>
      <c r="C739" s="12">
        <v>14101010</v>
      </c>
      <c r="D739" s="114">
        <v>4</v>
      </c>
      <c r="E739" s="123" t="s">
        <v>202</v>
      </c>
      <c r="F739" s="48" t="s">
        <v>202</v>
      </c>
      <c r="G739" s="128" t="s">
        <v>3105</v>
      </c>
      <c r="H739" s="130" t="s">
        <v>4428</v>
      </c>
      <c r="I739" s="130" t="s">
        <v>6156</v>
      </c>
      <c r="J739" s="130" t="s">
        <v>7873</v>
      </c>
      <c r="K739" s="130" t="s">
        <v>9571</v>
      </c>
      <c r="L739" s="130" t="s">
        <v>11277</v>
      </c>
      <c r="M739" s="130" t="s">
        <v>12968</v>
      </c>
      <c r="N739" s="130" t="s">
        <v>14658</v>
      </c>
      <c r="O739" s="130" t="s">
        <v>16355</v>
      </c>
      <c r="P739" s="130" t="s">
        <v>18066</v>
      </c>
      <c r="Q739" s="130" t="s">
        <v>19751</v>
      </c>
    </row>
    <row r="740" spans="2:17" ht="54.95" customHeight="1">
      <c r="B740" s="120" t="s">
        <v>22419</v>
      </c>
      <c r="C740" s="12">
        <v>14101011</v>
      </c>
      <c r="D740" s="114">
        <v>4</v>
      </c>
      <c r="E740" s="123" t="s">
        <v>201</v>
      </c>
      <c r="F740" s="48" t="s">
        <v>201</v>
      </c>
      <c r="G740" s="128" t="s">
        <v>3106</v>
      </c>
      <c r="H740" s="130" t="s">
        <v>4427</v>
      </c>
      <c r="I740" s="130" t="s">
        <v>6157</v>
      </c>
      <c r="J740" s="130" t="s">
        <v>7874</v>
      </c>
      <c r="K740" s="130" t="s">
        <v>9572</v>
      </c>
      <c r="L740" s="130" t="s">
        <v>11278</v>
      </c>
      <c r="M740" s="130" t="s">
        <v>12969</v>
      </c>
      <c r="N740" s="130" t="s">
        <v>4427</v>
      </c>
      <c r="O740" s="130" t="s">
        <v>16354</v>
      </c>
      <c r="P740" s="130" t="s">
        <v>18067</v>
      </c>
      <c r="Q740" s="130" t="s">
        <v>19752</v>
      </c>
    </row>
    <row r="741" spans="2:17" ht="54.95" customHeight="1">
      <c r="B741" s="120" t="s">
        <v>22419</v>
      </c>
      <c r="C741" s="12">
        <v>1410101110</v>
      </c>
      <c r="D741" s="114">
        <v>5</v>
      </c>
      <c r="E741" s="124" t="s">
        <v>840</v>
      </c>
      <c r="F741" s="48" t="s">
        <v>840</v>
      </c>
      <c r="G741" s="128" t="s">
        <v>3107</v>
      </c>
      <c r="H741" s="130" t="s">
        <v>4429</v>
      </c>
      <c r="I741" s="130" t="s">
        <v>6158</v>
      </c>
      <c r="J741" s="130" t="s">
        <v>7875</v>
      </c>
      <c r="K741" s="130" t="s">
        <v>9573</v>
      </c>
      <c r="L741" s="130" t="s">
        <v>11279</v>
      </c>
      <c r="M741" s="130" t="s">
        <v>840</v>
      </c>
      <c r="N741" s="130" t="s">
        <v>14659</v>
      </c>
      <c r="O741" s="130" t="s">
        <v>16356</v>
      </c>
      <c r="P741" s="130" t="s">
        <v>18068</v>
      </c>
      <c r="Q741" s="130" t="s">
        <v>19753</v>
      </c>
    </row>
    <row r="742" spans="2:17" ht="54.95" customHeight="1">
      <c r="B742" s="120" t="s">
        <v>22419</v>
      </c>
      <c r="C742" s="12">
        <v>1410101111</v>
      </c>
      <c r="D742" s="114">
        <v>5</v>
      </c>
      <c r="E742" s="124" t="s">
        <v>841</v>
      </c>
      <c r="F742" s="48" t="s">
        <v>841</v>
      </c>
      <c r="G742" s="128" t="s">
        <v>3108</v>
      </c>
      <c r="H742" s="130" t="s">
        <v>4430</v>
      </c>
      <c r="I742" s="130" t="s">
        <v>6159</v>
      </c>
      <c r="J742" s="130" t="s">
        <v>7876</v>
      </c>
      <c r="K742" s="130" t="s">
        <v>9574</v>
      </c>
      <c r="L742" s="130" t="s">
        <v>11280</v>
      </c>
      <c r="M742" s="130" t="s">
        <v>841</v>
      </c>
      <c r="N742" s="130" t="s">
        <v>14660</v>
      </c>
      <c r="O742" s="130" t="s">
        <v>16357</v>
      </c>
      <c r="P742" s="130" t="s">
        <v>18069</v>
      </c>
      <c r="Q742" s="130" t="s">
        <v>19754</v>
      </c>
    </row>
    <row r="743" spans="2:17" ht="54.95" customHeight="1">
      <c r="B743" s="120"/>
      <c r="C743" s="12">
        <v>1410101112</v>
      </c>
      <c r="D743" s="114">
        <v>5</v>
      </c>
      <c r="E743" s="124" t="s">
        <v>842</v>
      </c>
      <c r="F743" s="48" t="s">
        <v>842</v>
      </c>
      <c r="G743" s="128" t="s">
        <v>23064</v>
      </c>
      <c r="H743" s="130" t="s">
        <v>4431</v>
      </c>
      <c r="I743" s="130" t="s">
        <v>6160</v>
      </c>
      <c r="J743" s="130" t="s">
        <v>7877</v>
      </c>
      <c r="K743" s="130" t="s">
        <v>9575</v>
      </c>
      <c r="L743" s="130" t="s">
        <v>11281</v>
      </c>
      <c r="M743" s="130" t="s">
        <v>12970</v>
      </c>
      <c r="N743" s="130" t="s">
        <v>14661</v>
      </c>
      <c r="O743" s="130" t="s">
        <v>16358</v>
      </c>
      <c r="P743" s="130" t="s">
        <v>18070</v>
      </c>
      <c r="Q743" s="130" t="s">
        <v>19755</v>
      </c>
    </row>
    <row r="744" spans="2:17" ht="54.95" customHeight="1">
      <c r="B744" s="120"/>
      <c r="C744" s="12">
        <v>1411</v>
      </c>
      <c r="D744" s="114">
        <v>2</v>
      </c>
      <c r="E744" s="211" t="s">
        <v>843</v>
      </c>
      <c r="F744" s="48" t="s">
        <v>843</v>
      </c>
      <c r="G744" s="128" t="s">
        <v>23065</v>
      </c>
      <c r="H744" s="130" t="s">
        <v>4432</v>
      </c>
      <c r="I744" s="130" t="s">
        <v>6161</v>
      </c>
      <c r="J744" s="130" t="s">
        <v>7878</v>
      </c>
      <c r="K744" s="130" t="s">
        <v>9576</v>
      </c>
      <c r="L744" s="130" t="s">
        <v>11282</v>
      </c>
      <c r="M744" s="130" t="s">
        <v>12971</v>
      </c>
      <c r="N744" s="130" t="s">
        <v>14662</v>
      </c>
      <c r="O744" s="130" t="s">
        <v>16359</v>
      </c>
      <c r="P744" s="130" t="s">
        <v>18071</v>
      </c>
      <c r="Q744" s="130" t="s">
        <v>19756</v>
      </c>
    </row>
    <row r="745" spans="2:17" ht="54.95" customHeight="1">
      <c r="B745" s="120"/>
      <c r="C745" s="12">
        <v>141110</v>
      </c>
      <c r="D745" s="114">
        <v>3</v>
      </c>
      <c r="E745" s="122" t="s">
        <v>844</v>
      </c>
      <c r="F745" s="48" t="s">
        <v>844</v>
      </c>
      <c r="G745" s="128" t="s">
        <v>23066</v>
      </c>
      <c r="H745" s="130" t="s">
        <v>4433</v>
      </c>
      <c r="I745" s="130" t="s">
        <v>6162</v>
      </c>
      <c r="J745" s="130" t="s">
        <v>7879</v>
      </c>
      <c r="K745" s="130" t="s">
        <v>9577</v>
      </c>
      <c r="L745" s="130" t="s">
        <v>11283</v>
      </c>
      <c r="M745" s="130" t="s">
        <v>844</v>
      </c>
      <c r="N745" s="130" t="s">
        <v>14663</v>
      </c>
      <c r="O745" s="130" t="s">
        <v>16360</v>
      </c>
      <c r="P745" s="130" t="s">
        <v>18072</v>
      </c>
      <c r="Q745" s="130" t="s">
        <v>19757</v>
      </c>
    </row>
    <row r="746" spans="2:17" ht="54.95" customHeight="1">
      <c r="B746" s="120" t="s">
        <v>22419</v>
      </c>
      <c r="C746" s="12">
        <v>14111010</v>
      </c>
      <c r="D746" s="114">
        <v>4</v>
      </c>
      <c r="E746" s="123" t="s">
        <v>198</v>
      </c>
      <c r="F746" s="48" t="s">
        <v>198</v>
      </c>
      <c r="G746" s="128" t="s">
        <v>3109</v>
      </c>
      <c r="H746" s="130" t="s">
        <v>4434</v>
      </c>
      <c r="I746" s="130" t="s">
        <v>6163</v>
      </c>
      <c r="J746" s="130" t="s">
        <v>7880</v>
      </c>
      <c r="K746" s="130" t="s">
        <v>9578</v>
      </c>
      <c r="L746" s="130" t="s">
        <v>11284</v>
      </c>
      <c r="M746" s="130" t="s">
        <v>12972</v>
      </c>
      <c r="N746" s="130" t="s">
        <v>14664</v>
      </c>
      <c r="O746" s="130" t="s">
        <v>16361</v>
      </c>
      <c r="P746" s="130" t="s">
        <v>18073</v>
      </c>
      <c r="Q746" s="130" t="s">
        <v>19758</v>
      </c>
    </row>
    <row r="747" spans="2:17" ht="54.95" customHeight="1">
      <c r="B747" s="120" t="s">
        <v>22419</v>
      </c>
      <c r="C747" s="12">
        <v>1411101010</v>
      </c>
      <c r="D747" s="114">
        <v>5</v>
      </c>
      <c r="E747" s="124" t="s">
        <v>199</v>
      </c>
      <c r="F747" s="48" t="s">
        <v>199</v>
      </c>
      <c r="G747" s="128" t="s">
        <v>3110</v>
      </c>
      <c r="H747" s="130" t="s">
        <v>4435</v>
      </c>
      <c r="I747" s="130" t="s">
        <v>6164</v>
      </c>
      <c r="J747" s="130" t="s">
        <v>7881</v>
      </c>
      <c r="K747" s="130" t="s">
        <v>9579</v>
      </c>
      <c r="L747" s="130" t="s">
        <v>11285</v>
      </c>
      <c r="M747" s="130" t="s">
        <v>12973</v>
      </c>
      <c r="N747" s="130" t="s">
        <v>14665</v>
      </c>
      <c r="O747" s="130" t="s">
        <v>16362</v>
      </c>
      <c r="P747" s="130" t="s">
        <v>18074</v>
      </c>
      <c r="Q747" s="130" t="s">
        <v>19759</v>
      </c>
    </row>
    <row r="748" spans="2:17" ht="54.95" customHeight="1">
      <c r="B748" s="120" t="s">
        <v>22419</v>
      </c>
      <c r="C748" s="12">
        <v>1411101011</v>
      </c>
      <c r="D748" s="114">
        <v>5</v>
      </c>
      <c r="E748" s="124" t="s">
        <v>845</v>
      </c>
      <c r="F748" s="48" t="s">
        <v>1957</v>
      </c>
      <c r="G748" s="128" t="s">
        <v>23067</v>
      </c>
      <c r="H748" s="130" t="s">
        <v>4436</v>
      </c>
      <c r="I748" s="130" t="s">
        <v>6165</v>
      </c>
      <c r="J748" s="130" t="s">
        <v>845</v>
      </c>
      <c r="K748" s="130" t="s">
        <v>845</v>
      </c>
      <c r="L748" s="130" t="s">
        <v>845</v>
      </c>
      <c r="M748" s="130" t="s">
        <v>12974</v>
      </c>
      <c r="N748" s="130" t="s">
        <v>12974</v>
      </c>
      <c r="O748" s="130" t="s">
        <v>12974</v>
      </c>
      <c r="P748" s="130" t="s">
        <v>12974</v>
      </c>
      <c r="Q748" s="130" t="s">
        <v>12974</v>
      </c>
    </row>
    <row r="749" spans="2:17" ht="54.95" customHeight="1">
      <c r="B749" s="120" t="s">
        <v>3724</v>
      </c>
      <c r="C749" s="12">
        <v>1411101012</v>
      </c>
      <c r="D749" s="114">
        <v>5</v>
      </c>
      <c r="E749" s="124" t="s">
        <v>22430</v>
      </c>
      <c r="F749" s="48" t="s">
        <v>22430</v>
      </c>
      <c r="G749" s="128" t="s">
        <v>22436</v>
      </c>
      <c r="H749" s="130" t="s">
        <v>22494</v>
      </c>
      <c r="I749" s="130" t="s">
        <v>197</v>
      </c>
      <c r="J749" s="130" t="s">
        <v>22495</v>
      </c>
      <c r="K749" s="130" t="s">
        <v>22496</v>
      </c>
      <c r="L749" s="130" t="s">
        <v>22497</v>
      </c>
      <c r="M749" s="130" t="s">
        <v>22430</v>
      </c>
      <c r="N749" s="130" t="s">
        <v>22498</v>
      </c>
      <c r="O749" s="130" t="s">
        <v>22499</v>
      </c>
      <c r="P749" s="130" t="s">
        <v>22498</v>
      </c>
      <c r="Q749" s="130" t="s">
        <v>22500</v>
      </c>
    </row>
    <row r="750" spans="2:17" ht="54.95" customHeight="1">
      <c r="B750" s="120" t="s">
        <v>1641</v>
      </c>
      <c r="C750" s="12">
        <v>1411101013</v>
      </c>
      <c r="D750" s="114">
        <v>5</v>
      </c>
      <c r="E750" s="124" t="s">
        <v>22536</v>
      </c>
      <c r="F750" s="48" t="s">
        <v>23068</v>
      </c>
      <c r="G750" s="128" t="s">
        <v>23069</v>
      </c>
      <c r="H750" s="130" t="s">
        <v>23070</v>
      </c>
      <c r="I750" s="130" t="s">
        <v>23071</v>
      </c>
      <c r="J750" s="130" t="s">
        <v>23072</v>
      </c>
      <c r="K750" s="130" t="s">
        <v>23073</v>
      </c>
      <c r="L750" s="130" t="s">
        <v>23074</v>
      </c>
      <c r="M750" s="130" t="s">
        <v>23075</v>
      </c>
      <c r="N750" s="130" t="s">
        <v>23076</v>
      </c>
      <c r="O750" s="130" t="s">
        <v>23077</v>
      </c>
      <c r="P750" s="130" t="s">
        <v>23078</v>
      </c>
      <c r="Q750" s="130" t="s">
        <v>23079</v>
      </c>
    </row>
    <row r="751" spans="2:17" ht="54.95" customHeight="1">
      <c r="B751" s="120" t="s">
        <v>22419</v>
      </c>
      <c r="C751" s="12">
        <v>14111011</v>
      </c>
      <c r="D751" s="114">
        <v>4</v>
      </c>
      <c r="E751" s="123" t="s">
        <v>205</v>
      </c>
      <c r="F751" s="48" t="s">
        <v>205</v>
      </c>
      <c r="G751" s="128" t="s">
        <v>23080</v>
      </c>
      <c r="H751" s="130" t="s">
        <v>4438</v>
      </c>
      <c r="I751" s="130" t="s">
        <v>6166</v>
      </c>
      <c r="J751" s="130" t="s">
        <v>7882</v>
      </c>
      <c r="K751" s="130" t="s">
        <v>9580</v>
      </c>
      <c r="L751" s="130" t="s">
        <v>11286</v>
      </c>
      <c r="M751" s="130" t="s">
        <v>12975</v>
      </c>
      <c r="N751" s="130" t="s">
        <v>4438</v>
      </c>
      <c r="O751" s="130" t="s">
        <v>16363</v>
      </c>
      <c r="P751" s="130" t="s">
        <v>18076</v>
      </c>
      <c r="Q751" s="130" t="s">
        <v>19761</v>
      </c>
    </row>
    <row r="752" spans="2:17" ht="54.95" customHeight="1">
      <c r="B752" s="120" t="s">
        <v>22419</v>
      </c>
      <c r="C752" s="12">
        <v>1411101110</v>
      </c>
      <c r="D752" s="114">
        <v>5</v>
      </c>
      <c r="E752" s="124" t="s">
        <v>846</v>
      </c>
      <c r="F752" s="48" t="s">
        <v>846</v>
      </c>
      <c r="G752" s="128" t="s">
        <v>3112</v>
      </c>
      <c r="H752" s="130" t="s">
        <v>4439</v>
      </c>
      <c r="I752" s="130" t="s">
        <v>6167</v>
      </c>
      <c r="J752" s="130" t="s">
        <v>7883</v>
      </c>
      <c r="K752" s="130" t="s">
        <v>9581</v>
      </c>
      <c r="L752" s="130" t="s">
        <v>11287</v>
      </c>
      <c r="M752" s="130" t="s">
        <v>12976</v>
      </c>
      <c r="N752" s="130" t="s">
        <v>14666</v>
      </c>
      <c r="O752" s="130" t="s">
        <v>16364</v>
      </c>
      <c r="P752" s="130" t="s">
        <v>14666</v>
      </c>
      <c r="Q752" s="130" t="s">
        <v>19762</v>
      </c>
    </row>
    <row r="753" spans="2:17" ht="54.95" customHeight="1">
      <c r="B753" s="120" t="s">
        <v>22419</v>
      </c>
      <c r="C753" s="12">
        <v>1411101111</v>
      </c>
      <c r="D753" s="114">
        <v>5</v>
      </c>
      <c r="E753" s="124" t="s">
        <v>847</v>
      </c>
      <c r="F753" s="48" t="s">
        <v>847</v>
      </c>
      <c r="G753" s="128" t="s">
        <v>23081</v>
      </c>
      <c r="H753" s="130" t="s">
        <v>4440</v>
      </c>
      <c r="I753" s="130" t="s">
        <v>6168</v>
      </c>
      <c r="J753" s="130" t="s">
        <v>7884</v>
      </c>
      <c r="K753" s="130" t="s">
        <v>9582</v>
      </c>
      <c r="L753" s="130" t="s">
        <v>11288</v>
      </c>
      <c r="M753" s="130" t="s">
        <v>12977</v>
      </c>
      <c r="N753" s="130" t="s">
        <v>14667</v>
      </c>
      <c r="O753" s="130" t="s">
        <v>16365</v>
      </c>
      <c r="P753" s="130" t="s">
        <v>14667</v>
      </c>
      <c r="Q753" s="130" t="s">
        <v>19763</v>
      </c>
    </row>
    <row r="754" spans="2:17" ht="54.95" customHeight="1">
      <c r="B754" s="120" t="s">
        <v>22419</v>
      </c>
      <c r="C754" s="12">
        <v>1411101112</v>
      </c>
      <c r="D754" s="114">
        <v>5</v>
      </c>
      <c r="E754" s="124" t="s">
        <v>848</v>
      </c>
      <c r="F754" s="48" t="s">
        <v>848</v>
      </c>
      <c r="G754" s="128" t="s">
        <v>23082</v>
      </c>
      <c r="H754" s="130" t="s">
        <v>4441</v>
      </c>
      <c r="I754" s="130" t="s">
        <v>6169</v>
      </c>
      <c r="J754" s="130" t="s">
        <v>7885</v>
      </c>
      <c r="K754" s="130" t="s">
        <v>9583</v>
      </c>
      <c r="L754" s="130" t="s">
        <v>11289</v>
      </c>
      <c r="M754" s="130" t="s">
        <v>12978</v>
      </c>
      <c r="N754" s="130" t="s">
        <v>14668</v>
      </c>
      <c r="O754" s="130" t="s">
        <v>16366</v>
      </c>
      <c r="P754" s="130" t="s">
        <v>18077</v>
      </c>
      <c r="Q754" s="130" t="s">
        <v>19764</v>
      </c>
    </row>
    <row r="755" spans="2:17" ht="54.95" customHeight="1">
      <c r="B755" s="120" t="s">
        <v>22419</v>
      </c>
      <c r="C755" s="12">
        <v>1411101113</v>
      </c>
      <c r="D755" s="114">
        <v>5</v>
      </c>
      <c r="E755" s="124" t="s">
        <v>849</v>
      </c>
      <c r="F755" s="48" t="s">
        <v>849</v>
      </c>
      <c r="G755" s="128" t="s">
        <v>3113</v>
      </c>
      <c r="H755" s="130" t="s">
        <v>4442</v>
      </c>
      <c r="I755" s="130" t="s">
        <v>6170</v>
      </c>
      <c r="J755" s="130" t="s">
        <v>7886</v>
      </c>
      <c r="K755" s="130" t="s">
        <v>9584</v>
      </c>
      <c r="L755" s="130" t="s">
        <v>11290</v>
      </c>
      <c r="M755" s="130" t="s">
        <v>12979</v>
      </c>
      <c r="N755" s="130" t="s">
        <v>14669</v>
      </c>
      <c r="O755" s="130" t="s">
        <v>16367</v>
      </c>
      <c r="P755" s="130" t="s">
        <v>18078</v>
      </c>
      <c r="Q755" s="130" t="s">
        <v>19765</v>
      </c>
    </row>
    <row r="756" spans="2:17" ht="54.95" customHeight="1">
      <c r="B756" s="120" t="s">
        <v>22419</v>
      </c>
      <c r="C756" s="12">
        <v>14111012</v>
      </c>
      <c r="D756" s="114">
        <v>4</v>
      </c>
      <c r="E756" s="123" t="s">
        <v>21</v>
      </c>
      <c r="F756" s="48" t="s">
        <v>21</v>
      </c>
      <c r="G756" s="128" t="s">
        <v>3114</v>
      </c>
      <c r="H756" s="130" t="s">
        <v>4443</v>
      </c>
      <c r="I756" s="130" t="s">
        <v>21</v>
      </c>
      <c r="J756" s="130" t="s">
        <v>21</v>
      </c>
      <c r="K756" s="130" t="s">
        <v>9585</v>
      </c>
      <c r="L756" s="130" t="s">
        <v>21</v>
      </c>
      <c r="M756" s="130" t="s">
        <v>12980</v>
      </c>
      <c r="N756" s="130" t="s">
        <v>14670</v>
      </c>
      <c r="O756" s="130" t="s">
        <v>16368</v>
      </c>
      <c r="P756" s="130" t="s">
        <v>18079</v>
      </c>
      <c r="Q756" s="130" t="s">
        <v>19766</v>
      </c>
    </row>
    <row r="757" spans="2:17" ht="54.95" customHeight="1">
      <c r="B757" s="120" t="s">
        <v>22419</v>
      </c>
      <c r="C757" s="12">
        <v>1411101210</v>
      </c>
      <c r="D757" s="114">
        <v>5</v>
      </c>
      <c r="E757" s="124" t="s">
        <v>850</v>
      </c>
      <c r="F757" s="48" t="s">
        <v>850</v>
      </c>
      <c r="G757" s="128" t="s">
        <v>23083</v>
      </c>
      <c r="H757" s="130" t="s">
        <v>4444</v>
      </c>
      <c r="I757" s="130" t="s">
        <v>6171</v>
      </c>
      <c r="J757" s="130" t="s">
        <v>7887</v>
      </c>
      <c r="K757" s="130" t="s">
        <v>9586</v>
      </c>
      <c r="L757" s="130" t="s">
        <v>11291</v>
      </c>
      <c r="M757" s="130" t="s">
        <v>12981</v>
      </c>
      <c r="N757" s="130" t="s">
        <v>14671</v>
      </c>
      <c r="O757" s="130" t="s">
        <v>16369</v>
      </c>
      <c r="P757" s="130" t="s">
        <v>18080</v>
      </c>
      <c r="Q757" s="130" t="s">
        <v>19767</v>
      </c>
    </row>
    <row r="758" spans="2:17" ht="54.95" customHeight="1">
      <c r="B758" s="120" t="s">
        <v>22419</v>
      </c>
      <c r="C758" s="12">
        <v>1411101211</v>
      </c>
      <c r="D758" s="114">
        <v>5</v>
      </c>
      <c r="E758" s="124" t="s">
        <v>851</v>
      </c>
      <c r="F758" s="48" t="s">
        <v>851</v>
      </c>
      <c r="G758" s="128" t="s">
        <v>23084</v>
      </c>
      <c r="H758" s="130" t="s">
        <v>4445</v>
      </c>
      <c r="I758" s="130" t="s">
        <v>6172</v>
      </c>
      <c r="J758" s="130" t="s">
        <v>7888</v>
      </c>
      <c r="K758" s="130" t="s">
        <v>9587</v>
      </c>
      <c r="L758" s="130" t="s">
        <v>11292</v>
      </c>
      <c r="M758" s="130" t="s">
        <v>12982</v>
      </c>
      <c r="N758" s="130" t="s">
        <v>14672</v>
      </c>
      <c r="O758" s="130" t="s">
        <v>16370</v>
      </c>
      <c r="P758" s="130" t="s">
        <v>18081</v>
      </c>
      <c r="Q758" s="130" t="s">
        <v>19768</v>
      </c>
    </row>
    <row r="759" spans="2:17" ht="54.95" customHeight="1">
      <c r="B759" s="120" t="s">
        <v>22419</v>
      </c>
      <c r="C759" s="12">
        <v>1411101212</v>
      </c>
      <c r="D759" s="114">
        <v>5</v>
      </c>
      <c r="E759" s="124" t="s">
        <v>852</v>
      </c>
      <c r="F759" s="48" t="s">
        <v>852</v>
      </c>
      <c r="G759" s="128" t="s">
        <v>3115</v>
      </c>
      <c r="H759" s="130" t="s">
        <v>4446</v>
      </c>
      <c r="I759" s="130" t="s">
        <v>6173</v>
      </c>
      <c r="J759" s="130" t="s">
        <v>7889</v>
      </c>
      <c r="K759" s="130" t="s">
        <v>9588</v>
      </c>
      <c r="L759" s="130" t="s">
        <v>11293</v>
      </c>
      <c r="M759" s="130" t="s">
        <v>12983</v>
      </c>
      <c r="N759" s="130" t="s">
        <v>14673</v>
      </c>
      <c r="O759" s="130" t="s">
        <v>16371</v>
      </c>
      <c r="P759" s="130" t="s">
        <v>18082</v>
      </c>
      <c r="Q759" s="130" t="s">
        <v>19769</v>
      </c>
    </row>
    <row r="760" spans="2:17" ht="54.95" customHeight="1">
      <c r="B760" s="120" t="s">
        <v>22419</v>
      </c>
      <c r="C760" s="12">
        <v>1411101213</v>
      </c>
      <c r="D760" s="114">
        <v>5</v>
      </c>
      <c r="E760" s="124" t="s">
        <v>853</v>
      </c>
      <c r="F760" s="48" t="s">
        <v>853</v>
      </c>
      <c r="G760" s="128" t="s">
        <v>23085</v>
      </c>
      <c r="H760" s="130" t="s">
        <v>4447</v>
      </c>
      <c r="I760" s="130" t="s">
        <v>6174</v>
      </c>
      <c r="J760" s="130" t="s">
        <v>7890</v>
      </c>
      <c r="K760" s="130" t="s">
        <v>9589</v>
      </c>
      <c r="L760" s="130" t="s">
        <v>11294</v>
      </c>
      <c r="M760" s="130" t="s">
        <v>12984</v>
      </c>
      <c r="N760" s="130" t="s">
        <v>14674</v>
      </c>
      <c r="O760" s="130" t="s">
        <v>16372</v>
      </c>
      <c r="P760" s="130" t="s">
        <v>18083</v>
      </c>
      <c r="Q760" s="130" t="s">
        <v>19770</v>
      </c>
    </row>
    <row r="761" spans="2:17" ht="54.95" customHeight="1">
      <c r="B761" s="120" t="s">
        <v>22419</v>
      </c>
      <c r="C761" s="12">
        <v>1411101214</v>
      </c>
      <c r="D761" s="114">
        <v>5</v>
      </c>
      <c r="E761" s="124" t="s">
        <v>854</v>
      </c>
      <c r="F761" s="48" t="s">
        <v>854</v>
      </c>
      <c r="G761" s="128" t="s">
        <v>23086</v>
      </c>
      <c r="H761" s="130" t="s">
        <v>4448</v>
      </c>
      <c r="I761" s="130" t="s">
        <v>6175</v>
      </c>
      <c r="J761" s="130" t="s">
        <v>7891</v>
      </c>
      <c r="K761" s="130" t="s">
        <v>9590</v>
      </c>
      <c r="L761" s="130" t="s">
        <v>11295</v>
      </c>
      <c r="M761" s="130" t="s">
        <v>854</v>
      </c>
      <c r="N761" s="130" t="s">
        <v>14675</v>
      </c>
      <c r="O761" s="130" t="s">
        <v>16373</v>
      </c>
      <c r="P761" s="130" t="s">
        <v>18084</v>
      </c>
      <c r="Q761" s="130" t="s">
        <v>19771</v>
      </c>
    </row>
    <row r="762" spans="2:17" ht="54.95" customHeight="1">
      <c r="B762" s="120" t="s">
        <v>22419</v>
      </c>
      <c r="C762" s="12">
        <v>1411101215</v>
      </c>
      <c r="D762" s="114">
        <v>5</v>
      </c>
      <c r="E762" s="124" t="s">
        <v>855</v>
      </c>
      <c r="F762" s="48" t="s">
        <v>855</v>
      </c>
      <c r="G762" s="128" t="s">
        <v>3116</v>
      </c>
      <c r="H762" s="130" t="s">
        <v>4449</v>
      </c>
      <c r="I762" s="130" t="s">
        <v>6176</v>
      </c>
      <c r="J762" s="130" t="s">
        <v>7892</v>
      </c>
      <c r="K762" s="130" t="s">
        <v>9591</v>
      </c>
      <c r="L762" s="130" t="s">
        <v>11296</v>
      </c>
      <c r="M762" s="130" t="s">
        <v>12985</v>
      </c>
      <c r="N762" s="130" t="s">
        <v>14676</v>
      </c>
      <c r="O762" s="130" t="s">
        <v>16374</v>
      </c>
      <c r="P762" s="130" t="s">
        <v>18085</v>
      </c>
      <c r="Q762" s="130" t="s">
        <v>19772</v>
      </c>
    </row>
    <row r="763" spans="2:17" ht="54.95" customHeight="1">
      <c r="B763" s="120" t="s">
        <v>22419</v>
      </c>
      <c r="C763" s="12">
        <v>1411101216</v>
      </c>
      <c r="D763" s="114">
        <v>5</v>
      </c>
      <c r="E763" s="124" t="s">
        <v>856</v>
      </c>
      <c r="F763" s="48" t="s">
        <v>856</v>
      </c>
      <c r="G763" s="128" t="s">
        <v>3117</v>
      </c>
      <c r="H763" s="130" t="s">
        <v>4450</v>
      </c>
      <c r="I763" s="130" t="s">
        <v>6177</v>
      </c>
      <c r="J763" s="130" t="s">
        <v>7893</v>
      </c>
      <c r="K763" s="130" t="s">
        <v>9591</v>
      </c>
      <c r="L763" s="130" t="s">
        <v>11297</v>
      </c>
      <c r="M763" s="130" t="s">
        <v>12986</v>
      </c>
      <c r="N763" s="130" t="s">
        <v>14677</v>
      </c>
      <c r="O763" s="130" t="s">
        <v>16375</v>
      </c>
      <c r="P763" s="130" t="s">
        <v>18086</v>
      </c>
      <c r="Q763" s="130" t="s">
        <v>19773</v>
      </c>
    </row>
    <row r="764" spans="2:17" ht="54.95" customHeight="1">
      <c r="B764" s="120" t="s">
        <v>22419</v>
      </c>
      <c r="C764" s="12">
        <v>1411101217</v>
      </c>
      <c r="D764" s="114">
        <v>5</v>
      </c>
      <c r="E764" s="124" t="s">
        <v>857</v>
      </c>
      <c r="F764" s="48" t="s">
        <v>857</v>
      </c>
      <c r="G764" s="128" t="s">
        <v>3118</v>
      </c>
      <c r="H764" s="130" t="s">
        <v>4451</v>
      </c>
      <c r="I764" s="130" t="s">
        <v>6178</v>
      </c>
      <c r="J764" s="130" t="s">
        <v>7894</v>
      </c>
      <c r="K764" s="130" t="s">
        <v>9592</v>
      </c>
      <c r="L764" s="130" t="s">
        <v>11298</v>
      </c>
      <c r="M764" s="130" t="s">
        <v>12987</v>
      </c>
      <c r="N764" s="130" t="s">
        <v>14678</v>
      </c>
      <c r="O764" s="130" t="s">
        <v>16376</v>
      </c>
      <c r="P764" s="130" t="s">
        <v>18087</v>
      </c>
      <c r="Q764" s="130" t="s">
        <v>19774</v>
      </c>
    </row>
    <row r="765" spans="2:17" ht="54.95" customHeight="1">
      <c r="B765" s="120" t="s">
        <v>22419</v>
      </c>
      <c r="C765" s="12">
        <v>1411101218</v>
      </c>
      <c r="D765" s="114">
        <v>5</v>
      </c>
      <c r="E765" s="124" t="s">
        <v>200</v>
      </c>
      <c r="F765" s="48" t="s">
        <v>200</v>
      </c>
      <c r="G765" s="128" t="s">
        <v>3119</v>
      </c>
      <c r="H765" s="130" t="s">
        <v>4452</v>
      </c>
      <c r="I765" s="130" t="s">
        <v>200</v>
      </c>
      <c r="J765" s="130" t="s">
        <v>200</v>
      </c>
      <c r="K765" s="130" t="s">
        <v>9593</v>
      </c>
      <c r="L765" s="130" t="s">
        <v>11299</v>
      </c>
      <c r="M765" s="130" t="s">
        <v>12988</v>
      </c>
      <c r="N765" s="130" t="s">
        <v>14679</v>
      </c>
      <c r="O765" s="130" t="s">
        <v>16377</v>
      </c>
      <c r="P765" s="130" t="s">
        <v>18088</v>
      </c>
      <c r="Q765" s="130" t="s">
        <v>19775</v>
      </c>
    </row>
    <row r="766" spans="2:17" ht="54.95" customHeight="1">
      <c r="B766" s="120" t="s">
        <v>22419</v>
      </c>
      <c r="C766" s="12">
        <v>14111013</v>
      </c>
      <c r="D766" s="114">
        <v>4</v>
      </c>
      <c r="E766" s="123" t="s">
        <v>858</v>
      </c>
      <c r="F766" s="48" t="s">
        <v>858</v>
      </c>
      <c r="G766" s="128" t="s">
        <v>23087</v>
      </c>
      <c r="H766" s="130" t="s">
        <v>4453</v>
      </c>
      <c r="I766" s="130" t="s">
        <v>6179</v>
      </c>
      <c r="J766" s="130" t="s">
        <v>7879</v>
      </c>
      <c r="K766" s="130" t="s">
        <v>9594</v>
      </c>
      <c r="L766" s="130" t="s">
        <v>11300</v>
      </c>
      <c r="M766" s="130" t="s">
        <v>12989</v>
      </c>
      <c r="N766" s="130" t="s">
        <v>14680</v>
      </c>
      <c r="O766" s="130" t="s">
        <v>16378</v>
      </c>
      <c r="P766" s="130" t="s">
        <v>18089</v>
      </c>
      <c r="Q766" s="130" t="s">
        <v>19776</v>
      </c>
    </row>
    <row r="767" spans="2:17" ht="54.95" customHeight="1">
      <c r="B767" s="120" t="s">
        <v>22419</v>
      </c>
      <c r="C767" s="12">
        <v>1411101310</v>
      </c>
      <c r="D767" s="114">
        <v>5</v>
      </c>
      <c r="E767" s="124" t="s">
        <v>859</v>
      </c>
      <c r="F767" s="48" t="s">
        <v>1959</v>
      </c>
      <c r="G767" s="128" t="s">
        <v>3120</v>
      </c>
      <c r="H767" s="130" t="s">
        <v>4454</v>
      </c>
      <c r="I767" s="130" t="s">
        <v>6180</v>
      </c>
      <c r="J767" s="130" t="s">
        <v>7895</v>
      </c>
      <c r="K767" s="130" t="s">
        <v>9595</v>
      </c>
      <c r="L767" s="130" t="s">
        <v>11301</v>
      </c>
      <c r="M767" s="130" t="s">
        <v>12990</v>
      </c>
      <c r="N767" s="130" t="s">
        <v>14681</v>
      </c>
      <c r="O767" s="130" t="s">
        <v>16379</v>
      </c>
      <c r="P767" s="130" t="s">
        <v>18090</v>
      </c>
      <c r="Q767" s="130" t="s">
        <v>19777</v>
      </c>
    </row>
    <row r="768" spans="2:17" ht="54.95" customHeight="1">
      <c r="B768" s="120" t="s">
        <v>22419</v>
      </c>
      <c r="C768" s="12">
        <v>1411101311</v>
      </c>
      <c r="D768" s="114">
        <v>5</v>
      </c>
      <c r="E768" s="124" t="s">
        <v>860</v>
      </c>
      <c r="F768" s="48" t="s">
        <v>860</v>
      </c>
      <c r="G768" s="128" t="s">
        <v>3121</v>
      </c>
      <c r="H768" s="130" t="s">
        <v>4455</v>
      </c>
      <c r="I768" s="130" t="s">
        <v>6181</v>
      </c>
      <c r="J768" s="130" t="s">
        <v>7876</v>
      </c>
      <c r="K768" s="130" t="s">
        <v>9596</v>
      </c>
      <c r="L768" s="130" t="s">
        <v>11302</v>
      </c>
      <c r="M768" s="130" t="s">
        <v>860</v>
      </c>
      <c r="N768" s="130" t="s">
        <v>14682</v>
      </c>
      <c r="O768" s="130" t="s">
        <v>16380</v>
      </c>
      <c r="P768" s="130" t="s">
        <v>18091</v>
      </c>
      <c r="Q768" s="130" t="s">
        <v>19778</v>
      </c>
    </row>
    <row r="769" spans="2:17" ht="54.95" customHeight="1">
      <c r="B769" s="120" t="s">
        <v>22419</v>
      </c>
      <c r="C769" s="12">
        <v>1411101312</v>
      </c>
      <c r="D769" s="114">
        <v>5</v>
      </c>
      <c r="E769" s="124" t="s">
        <v>22</v>
      </c>
      <c r="F769" s="48" t="s">
        <v>22</v>
      </c>
      <c r="G769" s="128" t="s">
        <v>23088</v>
      </c>
      <c r="H769" s="130" t="s">
        <v>4456</v>
      </c>
      <c r="I769" s="130" t="s">
        <v>6182</v>
      </c>
      <c r="J769" s="130" t="s">
        <v>7896</v>
      </c>
      <c r="K769" s="130" t="s">
        <v>9597</v>
      </c>
      <c r="L769" s="130" t="s">
        <v>11303</v>
      </c>
      <c r="M769" s="130" t="s">
        <v>12991</v>
      </c>
      <c r="N769" s="130" t="s">
        <v>14683</v>
      </c>
      <c r="O769" s="130" t="s">
        <v>16381</v>
      </c>
      <c r="P769" s="130" t="s">
        <v>18092</v>
      </c>
      <c r="Q769" s="130" t="s">
        <v>19779</v>
      </c>
    </row>
    <row r="770" spans="2:17" ht="54.95" customHeight="1">
      <c r="B770" s="120"/>
      <c r="C770" s="12">
        <v>141111</v>
      </c>
      <c r="D770" s="114">
        <v>3</v>
      </c>
      <c r="E770" s="122" t="s">
        <v>861</v>
      </c>
      <c r="F770" s="48" t="s">
        <v>861</v>
      </c>
      <c r="G770" s="128" t="s">
        <v>23089</v>
      </c>
      <c r="H770" s="130" t="s">
        <v>4457</v>
      </c>
      <c r="I770" s="130" t="s">
        <v>6183</v>
      </c>
      <c r="J770" s="130" t="s">
        <v>7897</v>
      </c>
      <c r="K770" s="130" t="s">
        <v>9598</v>
      </c>
      <c r="L770" s="130" t="s">
        <v>11304</v>
      </c>
      <c r="M770" s="130" t="s">
        <v>12992</v>
      </c>
      <c r="N770" s="130" t="s">
        <v>4457</v>
      </c>
      <c r="O770" s="130" t="s">
        <v>16382</v>
      </c>
      <c r="P770" s="130" t="s">
        <v>18093</v>
      </c>
      <c r="Q770" s="130" t="s">
        <v>19780</v>
      </c>
    </row>
    <row r="771" spans="2:17" ht="54.95" customHeight="1">
      <c r="B771" s="120" t="s">
        <v>22419</v>
      </c>
      <c r="C771" s="12">
        <v>14111110</v>
      </c>
      <c r="D771" s="114">
        <v>4</v>
      </c>
      <c r="E771" s="123" t="s">
        <v>206</v>
      </c>
      <c r="F771" s="48" t="s">
        <v>206</v>
      </c>
      <c r="G771" s="128" t="s">
        <v>23090</v>
      </c>
      <c r="H771" s="130" t="s">
        <v>4458</v>
      </c>
      <c r="I771" s="130" t="s">
        <v>6184</v>
      </c>
      <c r="J771" s="130" t="s">
        <v>7898</v>
      </c>
      <c r="K771" s="130" t="s">
        <v>9599</v>
      </c>
      <c r="L771" s="130" t="s">
        <v>11305</v>
      </c>
      <c r="M771" s="130" t="s">
        <v>12993</v>
      </c>
      <c r="N771" s="130" t="s">
        <v>4458</v>
      </c>
      <c r="O771" s="130" t="s">
        <v>16383</v>
      </c>
      <c r="P771" s="130" t="s">
        <v>18094</v>
      </c>
      <c r="Q771" s="130" t="s">
        <v>19781</v>
      </c>
    </row>
    <row r="772" spans="2:17" ht="54.95" customHeight="1">
      <c r="B772" s="120" t="s">
        <v>22419</v>
      </c>
      <c r="C772" s="12">
        <v>1411111010</v>
      </c>
      <c r="D772" s="114">
        <v>5</v>
      </c>
      <c r="E772" s="124" t="s">
        <v>207</v>
      </c>
      <c r="F772" s="48" t="s">
        <v>1960</v>
      </c>
      <c r="G772" s="128" t="s">
        <v>3123</v>
      </c>
      <c r="H772" s="130" t="s">
        <v>4459</v>
      </c>
      <c r="I772" s="130" t="s">
        <v>6185</v>
      </c>
      <c r="J772" s="130" t="s">
        <v>7899</v>
      </c>
      <c r="K772" s="130" t="s">
        <v>9600</v>
      </c>
      <c r="L772" s="130" t="s">
        <v>11306</v>
      </c>
      <c r="M772" s="130" t="s">
        <v>12994</v>
      </c>
      <c r="N772" s="130" t="s">
        <v>14684</v>
      </c>
      <c r="O772" s="130" t="s">
        <v>16384</v>
      </c>
      <c r="P772" s="130" t="s">
        <v>18095</v>
      </c>
      <c r="Q772" s="130" t="s">
        <v>19782</v>
      </c>
    </row>
    <row r="773" spans="2:17" ht="54.95" customHeight="1">
      <c r="B773" s="120" t="s">
        <v>22419</v>
      </c>
      <c r="C773" s="12">
        <v>141111101010</v>
      </c>
      <c r="D773" s="114">
        <v>6</v>
      </c>
      <c r="E773" s="125" t="s">
        <v>862</v>
      </c>
      <c r="F773" s="48" t="s">
        <v>1961</v>
      </c>
      <c r="G773" s="128" t="s">
        <v>3124</v>
      </c>
      <c r="H773" s="130" t="s">
        <v>4460</v>
      </c>
      <c r="I773" s="130" t="s">
        <v>6186</v>
      </c>
      <c r="J773" s="130" t="s">
        <v>7900</v>
      </c>
      <c r="K773" s="130" t="s">
        <v>9601</v>
      </c>
      <c r="L773" s="130" t="s">
        <v>11307</v>
      </c>
      <c r="M773" s="130" t="s">
        <v>12995</v>
      </c>
      <c r="N773" s="130" t="s">
        <v>14685</v>
      </c>
      <c r="O773" s="130" t="s">
        <v>16385</v>
      </c>
      <c r="P773" s="130" t="s">
        <v>18096</v>
      </c>
      <c r="Q773" s="130" t="s">
        <v>19783</v>
      </c>
    </row>
    <row r="774" spans="2:17" ht="54.95" customHeight="1">
      <c r="B774" s="120" t="s">
        <v>22419</v>
      </c>
      <c r="C774" s="12">
        <v>141111101011</v>
      </c>
      <c r="D774" s="114">
        <v>6</v>
      </c>
      <c r="E774" s="125" t="s">
        <v>863</v>
      </c>
      <c r="F774" s="48" t="s">
        <v>1962</v>
      </c>
      <c r="G774" s="128" t="s">
        <v>5463</v>
      </c>
      <c r="H774" s="130" t="s">
        <v>4461</v>
      </c>
      <c r="I774" s="130" t="s">
        <v>6187</v>
      </c>
      <c r="J774" s="130" t="s">
        <v>7901</v>
      </c>
      <c r="K774" s="130" t="s">
        <v>9602</v>
      </c>
      <c r="L774" s="130" t="s">
        <v>11308</v>
      </c>
      <c r="M774" s="130" t="s">
        <v>12996</v>
      </c>
      <c r="N774" s="130" t="s">
        <v>14686</v>
      </c>
      <c r="O774" s="130" t="s">
        <v>16386</v>
      </c>
      <c r="P774" s="130" t="s">
        <v>18097</v>
      </c>
      <c r="Q774" s="130" t="s">
        <v>19784</v>
      </c>
    </row>
    <row r="775" spans="2:17" ht="54.95" customHeight="1">
      <c r="B775" s="120" t="s">
        <v>22419</v>
      </c>
      <c r="C775" s="12">
        <v>141111101012</v>
      </c>
      <c r="D775" s="114">
        <v>6</v>
      </c>
      <c r="E775" s="125" t="s">
        <v>864</v>
      </c>
      <c r="F775" s="48" t="s">
        <v>864</v>
      </c>
      <c r="G775" s="128" t="s">
        <v>23091</v>
      </c>
      <c r="H775" s="130" t="s">
        <v>4462</v>
      </c>
      <c r="I775" s="130" t="s">
        <v>6188</v>
      </c>
      <c r="J775" s="130" t="s">
        <v>7902</v>
      </c>
      <c r="K775" s="130" t="s">
        <v>9603</v>
      </c>
      <c r="L775" s="130" t="s">
        <v>11309</v>
      </c>
      <c r="M775" s="130" t="s">
        <v>12997</v>
      </c>
      <c r="N775" s="130" t="s">
        <v>14687</v>
      </c>
      <c r="O775" s="130" t="s">
        <v>16387</v>
      </c>
      <c r="P775" s="130" t="s">
        <v>18098</v>
      </c>
      <c r="Q775" s="130" t="s">
        <v>19785</v>
      </c>
    </row>
    <row r="776" spans="2:17" ht="54.95" customHeight="1">
      <c r="B776" s="120" t="s">
        <v>22419</v>
      </c>
      <c r="C776" s="12">
        <v>1411111011</v>
      </c>
      <c r="D776" s="114">
        <v>5</v>
      </c>
      <c r="E776" s="124" t="s">
        <v>270</v>
      </c>
      <c r="F776" s="48" t="s">
        <v>1963</v>
      </c>
      <c r="G776" s="128" t="s">
        <v>23092</v>
      </c>
      <c r="H776" s="130" t="s">
        <v>4463</v>
      </c>
      <c r="I776" s="130" t="s">
        <v>6189</v>
      </c>
      <c r="J776" s="130" t="s">
        <v>7903</v>
      </c>
      <c r="K776" s="130" t="s">
        <v>9604</v>
      </c>
      <c r="L776" s="130" t="s">
        <v>11310</v>
      </c>
      <c r="M776" s="130" t="s">
        <v>12998</v>
      </c>
      <c r="N776" s="130" t="s">
        <v>14688</v>
      </c>
      <c r="O776" s="130" t="s">
        <v>16388</v>
      </c>
      <c r="P776" s="130" t="s">
        <v>18099</v>
      </c>
      <c r="Q776" s="130" t="s">
        <v>19786</v>
      </c>
    </row>
    <row r="777" spans="2:17" ht="54.95" customHeight="1">
      <c r="B777" s="120" t="s">
        <v>22419</v>
      </c>
      <c r="C777" s="12">
        <v>141111101110</v>
      </c>
      <c r="D777" s="114">
        <v>6</v>
      </c>
      <c r="E777" s="125" t="s">
        <v>865</v>
      </c>
      <c r="F777" s="48" t="s">
        <v>865</v>
      </c>
      <c r="G777" s="128" t="s">
        <v>3125</v>
      </c>
      <c r="H777" s="130" t="s">
        <v>4464</v>
      </c>
      <c r="I777" s="130" t="s">
        <v>6190</v>
      </c>
      <c r="J777" s="130" t="s">
        <v>7904</v>
      </c>
      <c r="K777" s="130" t="s">
        <v>9605</v>
      </c>
      <c r="L777" s="130" t="s">
        <v>11311</v>
      </c>
      <c r="M777" s="130" t="s">
        <v>12999</v>
      </c>
      <c r="N777" s="130" t="s">
        <v>14689</v>
      </c>
      <c r="O777" s="130" t="s">
        <v>16389</v>
      </c>
      <c r="P777" s="130" t="s">
        <v>18100</v>
      </c>
      <c r="Q777" s="130" t="s">
        <v>19787</v>
      </c>
    </row>
    <row r="778" spans="2:17" ht="54.95" customHeight="1">
      <c r="B778" s="120" t="s">
        <v>22419</v>
      </c>
      <c r="C778" s="12">
        <v>141111101111</v>
      </c>
      <c r="D778" s="114">
        <v>6</v>
      </c>
      <c r="E778" s="125" t="s">
        <v>271</v>
      </c>
      <c r="F778" s="48" t="s">
        <v>1964</v>
      </c>
      <c r="G778" s="128" t="s">
        <v>3126</v>
      </c>
      <c r="H778" s="130" t="s">
        <v>4465</v>
      </c>
      <c r="I778" s="130" t="s">
        <v>6191</v>
      </c>
      <c r="J778" s="130" t="s">
        <v>7905</v>
      </c>
      <c r="K778" s="130" t="s">
        <v>9606</v>
      </c>
      <c r="L778" s="130" t="s">
        <v>11312</v>
      </c>
      <c r="M778" s="130" t="s">
        <v>13000</v>
      </c>
      <c r="N778" s="130" t="s">
        <v>14690</v>
      </c>
      <c r="O778" s="130" t="s">
        <v>16390</v>
      </c>
      <c r="P778" s="130" t="s">
        <v>18101</v>
      </c>
      <c r="Q778" s="130" t="s">
        <v>19788</v>
      </c>
    </row>
    <row r="779" spans="2:17" ht="54.95" customHeight="1">
      <c r="B779" s="120" t="s">
        <v>1641</v>
      </c>
      <c r="C779" s="12">
        <v>14111110111110</v>
      </c>
      <c r="D779" s="114">
        <v>7</v>
      </c>
      <c r="E779" s="126" t="s">
        <v>21668</v>
      </c>
      <c r="F779" s="48" t="s">
        <v>21735</v>
      </c>
      <c r="G779" s="128" t="s">
        <v>21736</v>
      </c>
      <c r="H779" s="130" t="s">
        <v>21909</v>
      </c>
      <c r="I779" s="130" t="s">
        <v>21910</v>
      </c>
      <c r="J779" s="130" t="s">
        <v>21911</v>
      </c>
      <c r="K779" s="130" t="s">
        <v>21912</v>
      </c>
      <c r="L779" s="130" t="s">
        <v>21913</v>
      </c>
      <c r="M779" s="130" t="s">
        <v>21914</v>
      </c>
      <c r="N779" s="130" t="s">
        <v>21915</v>
      </c>
      <c r="O779" s="130" t="s">
        <v>21916</v>
      </c>
      <c r="P779" s="130" t="s">
        <v>21917</v>
      </c>
      <c r="Q779" s="130" t="s">
        <v>21918</v>
      </c>
    </row>
    <row r="780" spans="2:17" ht="54.95" customHeight="1">
      <c r="B780" s="120" t="s">
        <v>1641</v>
      </c>
      <c r="C780" s="12">
        <v>14111110111111</v>
      </c>
      <c r="D780" s="114">
        <v>7</v>
      </c>
      <c r="E780" s="126" t="s">
        <v>21669</v>
      </c>
      <c r="F780" s="48" t="s">
        <v>21737</v>
      </c>
      <c r="G780" s="128" t="s">
        <v>21738</v>
      </c>
      <c r="H780" s="130" t="s">
        <v>21919</v>
      </c>
      <c r="I780" s="130" t="s">
        <v>21920</v>
      </c>
      <c r="J780" s="130" t="s">
        <v>21921</v>
      </c>
      <c r="K780" s="130" t="s">
        <v>21922</v>
      </c>
      <c r="L780" s="130" t="s">
        <v>21923</v>
      </c>
      <c r="M780" s="130" t="s">
        <v>21924</v>
      </c>
      <c r="N780" s="130" t="s">
        <v>21925</v>
      </c>
      <c r="O780" s="130" t="s">
        <v>21926</v>
      </c>
      <c r="P780" s="130" t="s">
        <v>21927</v>
      </c>
      <c r="Q780" s="130" t="s">
        <v>21928</v>
      </c>
    </row>
    <row r="781" spans="2:17" ht="54.95" customHeight="1">
      <c r="B781" s="120" t="s">
        <v>22419</v>
      </c>
      <c r="C781" s="12">
        <v>141111101112</v>
      </c>
      <c r="D781" s="114">
        <v>6</v>
      </c>
      <c r="E781" s="125" t="s">
        <v>866</v>
      </c>
      <c r="F781" s="48" t="s">
        <v>866</v>
      </c>
      <c r="G781" s="128" t="s">
        <v>23093</v>
      </c>
      <c r="H781" s="130" t="s">
        <v>4466</v>
      </c>
      <c r="I781" s="130" t="s">
        <v>6192</v>
      </c>
      <c r="J781" s="130" t="s">
        <v>7906</v>
      </c>
      <c r="K781" s="130" t="s">
        <v>9607</v>
      </c>
      <c r="L781" s="130" t="s">
        <v>11313</v>
      </c>
      <c r="M781" s="130" t="s">
        <v>13001</v>
      </c>
      <c r="N781" s="130" t="s">
        <v>14691</v>
      </c>
      <c r="O781" s="130" t="s">
        <v>16391</v>
      </c>
      <c r="P781" s="130" t="s">
        <v>18102</v>
      </c>
      <c r="Q781" s="130" t="s">
        <v>19789</v>
      </c>
    </row>
    <row r="782" spans="2:17" ht="54.95" customHeight="1">
      <c r="B782" s="120" t="s">
        <v>1641</v>
      </c>
      <c r="C782" s="12">
        <v>14111110111210</v>
      </c>
      <c r="D782" s="114">
        <v>7</v>
      </c>
      <c r="E782" s="126" t="s">
        <v>21670</v>
      </c>
      <c r="F782" s="48" t="s">
        <v>21739</v>
      </c>
      <c r="G782" s="128" t="s">
        <v>23094</v>
      </c>
      <c r="H782" s="130" t="s">
        <v>21929</v>
      </c>
      <c r="I782" s="130" t="s">
        <v>21930</v>
      </c>
      <c r="J782" s="130" t="s">
        <v>21931</v>
      </c>
      <c r="K782" s="130" t="s">
        <v>21932</v>
      </c>
      <c r="L782" s="130" t="s">
        <v>21933</v>
      </c>
      <c r="M782" s="130" t="s">
        <v>21934</v>
      </c>
      <c r="N782" s="130" t="s">
        <v>21935</v>
      </c>
      <c r="O782" s="130" t="s">
        <v>21936</v>
      </c>
      <c r="P782" s="130" t="s">
        <v>21937</v>
      </c>
      <c r="Q782" s="130" t="s">
        <v>21938</v>
      </c>
    </row>
    <row r="783" spans="2:17" ht="54.95" customHeight="1">
      <c r="B783" s="120" t="s">
        <v>1641</v>
      </c>
      <c r="C783" s="12">
        <v>14111110111211</v>
      </c>
      <c r="D783" s="114">
        <v>7</v>
      </c>
      <c r="E783" s="126" t="s">
        <v>21671</v>
      </c>
      <c r="F783" s="48" t="s">
        <v>21740</v>
      </c>
      <c r="G783" s="128" t="s">
        <v>23095</v>
      </c>
      <c r="H783" s="130" t="s">
        <v>21939</v>
      </c>
      <c r="I783" s="130" t="s">
        <v>21940</v>
      </c>
      <c r="J783" s="130" t="s">
        <v>21941</v>
      </c>
      <c r="K783" s="130" t="s">
        <v>21942</v>
      </c>
      <c r="L783" s="130" t="s">
        <v>21943</v>
      </c>
      <c r="M783" s="130" t="s">
        <v>21944</v>
      </c>
      <c r="N783" s="130" t="s">
        <v>21945</v>
      </c>
      <c r="O783" s="130" t="s">
        <v>21946</v>
      </c>
      <c r="P783" s="130" t="s">
        <v>21947</v>
      </c>
      <c r="Q783" s="130" t="s">
        <v>21948</v>
      </c>
    </row>
    <row r="784" spans="2:17" ht="54.95" customHeight="1">
      <c r="B784" s="120" t="s">
        <v>22419</v>
      </c>
      <c r="C784" s="12">
        <v>141111101113</v>
      </c>
      <c r="D784" s="114">
        <v>6</v>
      </c>
      <c r="E784" s="125" t="s">
        <v>867</v>
      </c>
      <c r="F784" s="48" t="s">
        <v>867</v>
      </c>
      <c r="G784" s="128" t="s">
        <v>5464</v>
      </c>
      <c r="H784" s="130" t="s">
        <v>4467</v>
      </c>
      <c r="I784" s="130" t="s">
        <v>6193</v>
      </c>
      <c r="J784" s="130" t="s">
        <v>7907</v>
      </c>
      <c r="K784" s="130" t="s">
        <v>9608</v>
      </c>
      <c r="L784" s="130" t="s">
        <v>11314</v>
      </c>
      <c r="M784" s="130" t="s">
        <v>13002</v>
      </c>
      <c r="N784" s="130" t="s">
        <v>14692</v>
      </c>
      <c r="O784" s="130" t="s">
        <v>16392</v>
      </c>
      <c r="P784" s="130" t="s">
        <v>18103</v>
      </c>
      <c r="Q784" s="130" t="s">
        <v>19790</v>
      </c>
    </row>
    <row r="785" spans="2:17" ht="54.95" customHeight="1">
      <c r="B785" s="120" t="s">
        <v>22419</v>
      </c>
      <c r="C785" s="12">
        <v>14111111</v>
      </c>
      <c r="D785" s="114">
        <v>4</v>
      </c>
      <c r="E785" s="123" t="s">
        <v>209</v>
      </c>
      <c r="F785" s="48" t="s">
        <v>209</v>
      </c>
      <c r="G785" s="128" t="s">
        <v>23096</v>
      </c>
      <c r="H785" s="130" t="s">
        <v>4468</v>
      </c>
      <c r="I785" s="130" t="s">
        <v>6194</v>
      </c>
      <c r="J785" s="130" t="s">
        <v>7908</v>
      </c>
      <c r="K785" s="130" t="s">
        <v>9609</v>
      </c>
      <c r="L785" s="130" t="s">
        <v>11315</v>
      </c>
      <c r="M785" s="130" t="s">
        <v>13003</v>
      </c>
      <c r="N785" s="130" t="s">
        <v>14693</v>
      </c>
      <c r="O785" s="130" t="s">
        <v>16393</v>
      </c>
      <c r="P785" s="130" t="s">
        <v>18104</v>
      </c>
      <c r="Q785" s="130" t="s">
        <v>19791</v>
      </c>
    </row>
    <row r="786" spans="2:17" ht="54.95" customHeight="1">
      <c r="B786" s="120" t="s">
        <v>22419</v>
      </c>
      <c r="C786" s="12">
        <v>1411111110</v>
      </c>
      <c r="D786" s="114">
        <v>5</v>
      </c>
      <c r="E786" s="124" t="s">
        <v>208</v>
      </c>
      <c r="F786" s="48" t="s">
        <v>208</v>
      </c>
      <c r="G786" s="128" t="s">
        <v>23097</v>
      </c>
      <c r="H786" s="130" t="s">
        <v>4469</v>
      </c>
      <c r="I786" s="130" t="s">
        <v>6195</v>
      </c>
      <c r="J786" s="130" t="s">
        <v>7909</v>
      </c>
      <c r="K786" s="130" t="s">
        <v>9610</v>
      </c>
      <c r="L786" s="130" t="s">
        <v>11316</v>
      </c>
      <c r="M786" s="130" t="s">
        <v>13004</v>
      </c>
      <c r="N786" s="130" t="s">
        <v>14694</v>
      </c>
      <c r="O786" s="130" t="s">
        <v>16394</v>
      </c>
      <c r="P786" s="130" t="s">
        <v>18105</v>
      </c>
      <c r="Q786" s="130" t="s">
        <v>19792</v>
      </c>
    </row>
    <row r="787" spans="2:17" ht="54.95" customHeight="1">
      <c r="B787" s="120" t="s">
        <v>1641</v>
      </c>
      <c r="C787" s="12">
        <v>141111111010</v>
      </c>
      <c r="D787" s="114" t="s">
        <v>21672</v>
      </c>
      <c r="E787" s="125" t="s">
        <v>21673</v>
      </c>
      <c r="F787" s="48" t="s">
        <v>21673</v>
      </c>
      <c r="G787" s="128" t="s">
        <v>23098</v>
      </c>
      <c r="H787" s="130" t="s">
        <v>21949</v>
      </c>
      <c r="I787" s="130" t="s">
        <v>21950</v>
      </c>
      <c r="J787" s="130" t="s">
        <v>21951</v>
      </c>
      <c r="K787" s="130" t="s">
        <v>21952</v>
      </c>
      <c r="L787" s="130" t="s">
        <v>21953</v>
      </c>
      <c r="M787" s="130" t="s">
        <v>21954</v>
      </c>
      <c r="N787" s="130" t="s">
        <v>21955</v>
      </c>
      <c r="O787" s="130" t="s">
        <v>21956</v>
      </c>
      <c r="P787" s="130" t="s">
        <v>21957</v>
      </c>
      <c r="Q787" s="130" t="s">
        <v>21958</v>
      </c>
    </row>
    <row r="788" spans="2:17" ht="54.95" customHeight="1">
      <c r="B788" s="120" t="s">
        <v>1641</v>
      </c>
      <c r="C788" s="12">
        <v>141111111011</v>
      </c>
      <c r="D788" s="114" t="s">
        <v>21672</v>
      </c>
      <c r="E788" s="125" t="s">
        <v>21674</v>
      </c>
      <c r="F788" s="48" t="s">
        <v>21674</v>
      </c>
      <c r="G788" s="128" t="s">
        <v>23099</v>
      </c>
      <c r="H788" s="130" t="s">
        <v>21959</v>
      </c>
      <c r="I788" s="130" t="s">
        <v>21960</v>
      </c>
      <c r="J788" s="130" t="s">
        <v>21961</v>
      </c>
      <c r="K788" s="130" t="s">
        <v>21962</v>
      </c>
      <c r="L788" s="130" t="s">
        <v>21963</v>
      </c>
      <c r="M788" s="130" t="s">
        <v>21964</v>
      </c>
      <c r="N788" s="130" t="s">
        <v>21965</v>
      </c>
      <c r="O788" s="130" t="s">
        <v>21966</v>
      </c>
      <c r="P788" s="130" t="s">
        <v>21967</v>
      </c>
      <c r="Q788" s="130" t="s">
        <v>21968</v>
      </c>
    </row>
    <row r="789" spans="2:17" ht="54.95" customHeight="1">
      <c r="B789" s="120" t="s">
        <v>22419</v>
      </c>
      <c r="C789" s="12">
        <v>1411111111</v>
      </c>
      <c r="D789" s="114">
        <v>5</v>
      </c>
      <c r="E789" s="124" t="s">
        <v>868</v>
      </c>
      <c r="F789" s="48" t="s">
        <v>868</v>
      </c>
      <c r="G789" s="128" t="s">
        <v>23100</v>
      </c>
      <c r="H789" s="130" t="s">
        <v>4470</v>
      </c>
      <c r="I789" s="130" t="s">
        <v>6196</v>
      </c>
      <c r="J789" s="130" t="s">
        <v>7910</v>
      </c>
      <c r="K789" s="130" t="s">
        <v>9611</v>
      </c>
      <c r="L789" s="130" t="s">
        <v>11317</v>
      </c>
      <c r="M789" s="130" t="s">
        <v>13005</v>
      </c>
      <c r="N789" s="130" t="s">
        <v>14695</v>
      </c>
      <c r="O789" s="130" t="s">
        <v>16395</v>
      </c>
      <c r="P789" s="130" t="s">
        <v>18106</v>
      </c>
      <c r="Q789" s="130" t="s">
        <v>19793</v>
      </c>
    </row>
    <row r="790" spans="2:17" ht="54.95" customHeight="1">
      <c r="B790" s="120"/>
      <c r="C790" s="12">
        <v>1411111112</v>
      </c>
      <c r="D790" s="114">
        <v>5</v>
      </c>
      <c r="E790" s="124" t="s">
        <v>869</v>
      </c>
      <c r="F790" s="48" t="s">
        <v>869</v>
      </c>
      <c r="G790" s="128" t="s">
        <v>3127</v>
      </c>
      <c r="H790" s="130" t="s">
        <v>4471</v>
      </c>
      <c r="I790" s="130" t="s">
        <v>6197</v>
      </c>
      <c r="J790" s="130" t="s">
        <v>7911</v>
      </c>
      <c r="K790" s="130" t="s">
        <v>9612</v>
      </c>
      <c r="L790" s="130" t="s">
        <v>11318</v>
      </c>
      <c r="M790" s="130" t="s">
        <v>13006</v>
      </c>
      <c r="N790" s="130" t="s">
        <v>14696</v>
      </c>
      <c r="O790" s="130" t="s">
        <v>16396</v>
      </c>
      <c r="P790" s="130" t="s">
        <v>18107</v>
      </c>
      <c r="Q790" s="130" t="s">
        <v>19794</v>
      </c>
    </row>
    <row r="791" spans="2:17" ht="54.95" customHeight="1">
      <c r="B791" s="120" t="s">
        <v>22419</v>
      </c>
      <c r="C791" s="12">
        <v>1411111113</v>
      </c>
      <c r="D791" s="114">
        <v>5</v>
      </c>
      <c r="E791" s="124" t="s">
        <v>870</v>
      </c>
      <c r="F791" s="48" t="s">
        <v>870</v>
      </c>
      <c r="G791" s="128" t="s">
        <v>23101</v>
      </c>
      <c r="H791" s="130" t="s">
        <v>4472</v>
      </c>
      <c r="I791" s="130" t="s">
        <v>6198</v>
      </c>
      <c r="J791" s="130" t="s">
        <v>7912</v>
      </c>
      <c r="K791" s="130" t="s">
        <v>9613</v>
      </c>
      <c r="L791" s="130" t="s">
        <v>11319</v>
      </c>
      <c r="M791" s="130" t="s">
        <v>13007</v>
      </c>
      <c r="N791" s="130" t="s">
        <v>14697</v>
      </c>
      <c r="O791" s="130" t="s">
        <v>16397</v>
      </c>
      <c r="P791" s="130" t="s">
        <v>18108</v>
      </c>
      <c r="Q791" s="130" t="s">
        <v>19795</v>
      </c>
    </row>
    <row r="792" spans="2:17" ht="54.95" customHeight="1">
      <c r="B792" s="120" t="s">
        <v>22419</v>
      </c>
      <c r="C792" s="12">
        <v>14111112</v>
      </c>
      <c r="D792" s="114">
        <v>4</v>
      </c>
      <c r="E792" s="123" t="s">
        <v>204</v>
      </c>
      <c r="F792" s="48" t="s">
        <v>204</v>
      </c>
      <c r="G792" s="128" t="s">
        <v>23102</v>
      </c>
      <c r="H792" s="130" t="s">
        <v>4473</v>
      </c>
      <c r="I792" s="130" t="s">
        <v>6199</v>
      </c>
      <c r="J792" s="130" t="s">
        <v>7913</v>
      </c>
      <c r="K792" s="130" t="s">
        <v>9614</v>
      </c>
      <c r="L792" s="130" t="s">
        <v>11320</v>
      </c>
      <c r="M792" s="130" t="s">
        <v>13008</v>
      </c>
      <c r="N792" s="130" t="s">
        <v>14698</v>
      </c>
      <c r="O792" s="130" t="s">
        <v>16398</v>
      </c>
      <c r="P792" s="130" t="s">
        <v>18109</v>
      </c>
      <c r="Q792" s="130" t="s">
        <v>19796</v>
      </c>
    </row>
    <row r="793" spans="2:17" ht="54.95" customHeight="1">
      <c r="B793" s="120" t="s">
        <v>22419</v>
      </c>
      <c r="C793" s="12">
        <v>1411111210</v>
      </c>
      <c r="D793" s="114">
        <v>5</v>
      </c>
      <c r="E793" s="124" t="s">
        <v>871</v>
      </c>
      <c r="F793" s="48" t="s">
        <v>871</v>
      </c>
      <c r="G793" s="128" t="s">
        <v>3128</v>
      </c>
      <c r="H793" s="130" t="s">
        <v>4474</v>
      </c>
      <c r="I793" s="130" t="s">
        <v>6200</v>
      </c>
      <c r="J793" s="130" t="s">
        <v>7914</v>
      </c>
      <c r="K793" s="130" t="s">
        <v>9615</v>
      </c>
      <c r="L793" s="130" t="s">
        <v>11321</v>
      </c>
      <c r="M793" s="130" t="s">
        <v>13009</v>
      </c>
      <c r="N793" s="130" t="s">
        <v>14699</v>
      </c>
      <c r="O793" s="130" t="s">
        <v>16399</v>
      </c>
      <c r="P793" s="130" t="s">
        <v>18110</v>
      </c>
      <c r="Q793" s="130" t="s">
        <v>19797</v>
      </c>
    </row>
    <row r="794" spans="2:17" ht="54.95" customHeight="1">
      <c r="B794" s="120" t="s">
        <v>22419</v>
      </c>
      <c r="C794" s="12">
        <v>1411111211</v>
      </c>
      <c r="D794" s="114">
        <v>5</v>
      </c>
      <c r="E794" s="124" t="s">
        <v>872</v>
      </c>
      <c r="F794" s="48" t="s">
        <v>872</v>
      </c>
      <c r="G794" s="128" t="s">
        <v>3129</v>
      </c>
      <c r="H794" s="130" t="s">
        <v>4475</v>
      </c>
      <c r="I794" s="130" t="s">
        <v>6201</v>
      </c>
      <c r="J794" s="130" t="s">
        <v>7915</v>
      </c>
      <c r="K794" s="130" t="s">
        <v>9616</v>
      </c>
      <c r="L794" s="130" t="s">
        <v>11322</v>
      </c>
      <c r="M794" s="130" t="s">
        <v>13010</v>
      </c>
      <c r="N794" s="130" t="s">
        <v>14700</v>
      </c>
      <c r="O794" s="130" t="s">
        <v>16400</v>
      </c>
      <c r="P794" s="130" t="s">
        <v>18111</v>
      </c>
      <c r="Q794" s="130" t="s">
        <v>19798</v>
      </c>
    </row>
    <row r="795" spans="2:17" ht="54.95" customHeight="1">
      <c r="B795" s="120" t="s">
        <v>22419</v>
      </c>
      <c r="C795" s="12">
        <v>1411111212</v>
      </c>
      <c r="D795" s="114">
        <v>5</v>
      </c>
      <c r="E795" s="124" t="s">
        <v>873</v>
      </c>
      <c r="F795" s="48" t="s">
        <v>873</v>
      </c>
      <c r="G795" s="128" t="s">
        <v>3130</v>
      </c>
      <c r="H795" s="130" t="s">
        <v>4476</v>
      </c>
      <c r="I795" s="130" t="s">
        <v>6202</v>
      </c>
      <c r="J795" s="130" t="s">
        <v>7916</v>
      </c>
      <c r="K795" s="130" t="s">
        <v>9617</v>
      </c>
      <c r="L795" s="130" t="s">
        <v>11323</v>
      </c>
      <c r="M795" s="130" t="s">
        <v>13011</v>
      </c>
      <c r="N795" s="130" t="s">
        <v>14701</v>
      </c>
      <c r="O795" s="130" t="s">
        <v>16401</v>
      </c>
      <c r="P795" s="130" t="s">
        <v>18112</v>
      </c>
      <c r="Q795" s="130" t="s">
        <v>19799</v>
      </c>
    </row>
    <row r="796" spans="2:17" ht="54.95" customHeight="1">
      <c r="B796" s="120" t="s">
        <v>22419</v>
      </c>
      <c r="C796" s="12">
        <v>1411111213</v>
      </c>
      <c r="D796" s="114">
        <v>5</v>
      </c>
      <c r="E796" s="124" t="s">
        <v>874</v>
      </c>
      <c r="F796" s="48" t="s">
        <v>874</v>
      </c>
      <c r="G796" s="128" t="s">
        <v>3131</v>
      </c>
      <c r="H796" s="130" t="s">
        <v>4477</v>
      </c>
      <c r="I796" s="130" t="s">
        <v>6203</v>
      </c>
      <c r="J796" s="130" t="s">
        <v>7917</v>
      </c>
      <c r="K796" s="130" t="s">
        <v>9618</v>
      </c>
      <c r="L796" s="130" t="s">
        <v>11324</v>
      </c>
      <c r="M796" s="130" t="s">
        <v>13012</v>
      </c>
      <c r="N796" s="130" t="s">
        <v>14702</v>
      </c>
      <c r="O796" s="130" t="s">
        <v>16402</v>
      </c>
      <c r="P796" s="130" t="s">
        <v>18113</v>
      </c>
      <c r="Q796" s="130" t="s">
        <v>19800</v>
      </c>
    </row>
    <row r="797" spans="2:17" ht="54.95" customHeight="1">
      <c r="B797" s="120" t="s">
        <v>22419</v>
      </c>
      <c r="C797" s="12">
        <v>141111121310</v>
      </c>
      <c r="D797" s="114">
        <v>6</v>
      </c>
      <c r="E797" s="125" t="s">
        <v>875</v>
      </c>
      <c r="F797" s="48" t="s">
        <v>875</v>
      </c>
      <c r="G797" s="128" t="s">
        <v>3132</v>
      </c>
      <c r="H797" s="130" t="s">
        <v>4478</v>
      </c>
      <c r="I797" s="130" t="s">
        <v>6204</v>
      </c>
      <c r="J797" s="130" t="s">
        <v>7918</v>
      </c>
      <c r="K797" s="130" t="s">
        <v>9619</v>
      </c>
      <c r="L797" s="130" t="s">
        <v>11325</v>
      </c>
      <c r="M797" s="130" t="s">
        <v>13013</v>
      </c>
      <c r="N797" s="130" t="s">
        <v>14703</v>
      </c>
      <c r="O797" s="130" t="s">
        <v>16403</v>
      </c>
      <c r="P797" s="130" t="s">
        <v>18114</v>
      </c>
      <c r="Q797" s="130" t="s">
        <v>19801</v>
      </c>
    </row>
    <row r="798" spans="2:17" ht="54.95" customHeight="1">
      <c r="B798" s="120" t="s">
        <v>22419</v>
      </c>
      <c r="C798" s="12">
        <v>141111121311</v>
      </c>
      <c r="D798" s="114">
        <v>6</v>
      </c>
      <c r="E798" s="125" t="s">
        <v>876</v>
      </c>
      <c r="F798" s="48" t="s">
        <v>1965</v>
      </c>
      <c r="G798" s="128" t="s">
        <v>3133</v>
      </c>
      <c r="H798" s="130" t="s">
        <v>4479</v>
      </c>
      <c r="I798" s="130" t="s">
        <v>6205</v>
      </c>
      <c r="J798" s="130" t="s">
        <v>7919</v>
      </c>
      <c r="K798" s="130" t="s">
        <v>9620</v>
      </c>
      <c r="L798" s="130" t="s">
        <v>11326</v>
      </c>
      <c r="M798" s="130" t="s">
        <v>13014</v>
      </c>
      <c r="N798" s="130" t="s">
        <v>14704</v>
      </c>
      <c r="O798" s="130" t="s">
        <v>16404</v>
      </c>
      <c r="P798" s="130" t="s">
        <v>18115</v>
      </c>
      <c r="Q798" s="130" t="s">
        <v>19802</v>
      </c>
    </row>
    <row r="799" spans="2:17" ht="54.95" customHeight="1">
      <c r="B799" s="120" t="s">
        <v>22419</v>
      </c>
      <c r="C799" s="12">
        <v>14111112131110</v>
      </c>
      <c r="D799" s="114">
        <v>7</v>
      </c>
      <c r="E799" s="126" t="s">
        <v>877</v>
      </c>
      <c r="F799" s="48" t="s">
        <v>1966</v>
      </c>
      <c r="G799" s="128" t="s">
        <v>23103</v>
      </c>
      <c r="H799" s="130" t="s">
        <v>4480</v>
      </c>
      <c r="I799" s="130" t="s">
        <v>6206</v>
      </c>
      <c r="J799" s="130" t="s">
        <v>7920</v>
      </c>
      <c r="K799" s="130" t="s">
        <v>9621</v>
      </c>
      <c r="L799" s="130" t="s">
        <v>11327</v>
      </c>
      <c r="M799" s="130" t="s">
        <v>13015</v>
      </c>
      <c r="N799" s="130" t="s">
        <v>14705</v>
      </c>
      <c r="O799" s="130" t="s">
        <v>16405</v>
      </c>
      <c r="P799" s="130" t="s">
        <v>18116</v>
      </c>
      <c r="Q799" s="130" t="s">
        <v>19803</v>
      </c>
    </row>
    <row r="800" spans="2:17" ht="54.95" customHeight="1">
      <c r="B800" s="120" t="s">
        <v>22419</v>
      </c>
      <c r="C800" s="12">
        <v>14111112131111</v>
      </c>
      <c r="D800" s="114">
        <v>7</v>
      </c>
      <c r="E800" s="126" t="s">
        <v>878</v>
      </c>
      <c r="F800" s="48" t="s">
        <v>1967</v>
      </c>
      <c r="G800" s="128" t="s">
        <v>23104</v>
      </c>
      <c r="H800" s="130" t="s">
        <v>4481</v>
      </c>
      <c r="I800" s="130" t="s">
        <v>6207</v>
      </c>
      <c r="J800" s="130" t="s">
        <v>7921</v>
      </c>
      <c r="K800" s="130" t="s">
        <v>9622</v>
      </c>
      <c r="L800" s="130" t="s">
        <v>11328</v>
      </c>
      <c r="M800" s="130" t="s">
        <v>13016</v>
      </c>
      <c r="N800" s="130" t="s">
        <v>14706</v>
      </c>
      <c r="O800" s="130" t="s">
        <v>16406</v>
      </c>
      <c r="P800" s="130" t="s">
        <v>18117</v>
      </c>
      <c r="Q800" s="130" t="s">
        <v>19804</v>
      </c>
    </row>
    <row r="801" spans="2:17" ht="54.95" customHeight="1">
      <c r="B801" s="120" t="s">
        <v>22419</v>
      </c>
      <c r="C801" s="12">
        <v>14111112131112</v>
      </c>
      <c r="D801" s="114">
        <v>7</v>
      </c>
      <c r="E801" s="126" t="s">
        <v>879</v>
      </c>
      <c r="F801" s="48" t="s">
        <v>1968</v>
      </c>
      <c r="G801" s="128" t="s">
        <v>23105</v>
      </c>
      <c r="H801" s="130" t="s">
        <v>4482</v>
      </c>
      <c r="I801" s="130" t="s">
        <v>6208</v>
      </c>
      <c r="J801" s="130" t="s">
        <v>7922</v>
      </c>
      <c r="K801" s="130" t="s">
        <v>9623</v>
      </c>
      <c r="L801" s="130" t="s">
        <v>11329</v>
      </c>
      <c r="M801" s="130" t="s">
        <v>13017</v>
      </c>
      <c r="N801" s="130" t="s">
        <v>14707</v>
      </c>
      <c r="O801" s="130" t="s">
        <v>16407</v>
      </c>
      <c r="P801" s="130" t="s">
        <v>18118</v>
      </c>
      <c r="Q801" s="130" t="s">
        <v>19805</v>
      </c>
    </row>
    <row r="802" spans="2:17" ht="54.95" customHeight="1">
      <c r="B802" s="120" t="s">
        <v>22419</v>
      </c>
      <c r="C802" s="12">
        <v>1411111214</v>
      </c>
      <c r="D802" s="114">
        <v>5</v>
      </c>
      <c r="E802" s="124" t="s">
        <v>880</v>
      </c>
      <c r="F802" s="48" t="s">
        <v>880</v>
      </c>
      <c r="G802" s="128" t="s">
        <v>3134</v>
      </c>
      <c r="H802" s="130" t="s">
        <v>4483</v>
      </c>
      <c r="I802" s="130" t="s">
        <v>6209</v>
      </c>
      <c r="J802" s="130" t="s">
        <v>7923</v>
      </c>
      <c r="K802" s="130" t="s">
        <v>9624</v>
      </c>
      <c r="L802" s="130" t="s">
        <v>11330</v>
      </c>
      <c r="M802" s="130" t="s">
        <v>880</v>
      </c>
      <c r="N802" s="130" t="s">
        <v>14708</v>
      </c>
      <c r="O802" s="130" t="s">
        <v>16408</v>
      </c>
      <c r="P802" s="130" t="s">
        <v>18119</v>
      </c>
      <c r="Q802" s="130" t="s">
        <v>19806</v>
      </c>
    </row>
    <row r="803" spans="2:17" ht="54.95" customHeight="1">
      <c r="B803" s="120" t="s">
        <v>22419</v>
      </c>
      <c r="C803" s="12">
        <v>141111121410</v>
      </c>
      <c r="D803" s="114">
        <v>6</v>
      </c>
      <c r="E803" s="125" t="s">
        <v>881</v>
      </c>
      <c r="F803" s="48" t="s">
        <v>881</v>
      </c>
      <c r="G803" s="128" t="s">
        <v>3135</v>
      </c>
      <c r="H803" s="130" t="s">
        <v>4484</v>
      </c>
      <c r="I803" s="130" t="s">
        <v>6210</v>
      </c>
      <c r="J803" s="130" t="s">
        <v>7924</v>
      </c>
      <c r="K803" s="130" t="s">
        <v>9625</v>
      </c>
      <c r="L803" s="130" t="s">
        <v>11331</v>
      </c>
      <c r="M803" s="130" t="s">
        <v>13018</v>
      </c>
      <c r="N803" s="130" t="s">
        <v>14709</v>
      </c>
      <c r="O803" s="130" t="s">
        <v>16409</v>
      </c>
      <c r="P803" s="130" t="s">
        <v>18120</v>
      </c>
      <c r="Q803" s="130" t="s">
        <v>19807</v>
      </c>
    </row>
    <row r="804" spans="2:17" ht="54.95" customHeight="1">
      <c r="B804" s="120" t="s">
        <v>22419</v>
      </c>
      <c r="C804" s="12">
        <v>141111121411</v>
      </c>
      <c r="D804" s="114">
        <v>6</v>
      </c>
      <c r="E804" s="125" t="s">
        <v>882</v>
      </c>
      <c r="F804" s="48" t="s">
        <v>1969</v>
      </c>
      <c r="G804" s="128" t="s">
        <v>3136</v>
      </c>
      <c r="H804" s="130" t="s">
        <v>4485</v>
      </c>
      <c r="I804" s="130" t="s">
        <v>6211</v>
      </c>
      <c r="J804" s="130" t="s">
        <v>7925</v>
      </c>
      <c r="K804" s="130" t="s">
        <v>9626</v>
      </c>
      <c r="L804" s="130" t="s">
        <v>11332</v>
      </c>
      <c r="M804" s="130" t="s">
        <v>13019</v>
      </c>
      <c r="N804" s="130" t="s">
        <v>14710</v>
      </c>
      <c r="O804" s="130" t="s">
        <v>16410</v>
      </c>
      <c r="P804" s="130" t="s">
        <v>18121</v>
      </c>
      <c r="Q804" s="130" t="s">
        <v>19808</v>
      </c>
    </row>
    <row r="805" spans="2:17" ht="54.95" customHeight="1">
      <c r="B805" s="120" t="s">
        <v>22419</v>
      </c>
      <c r="C805" s="12">
        <v>14111112141110</v>
      </c>
      <c r="D805" s="114">
        <v>7</v>
      </c>
      <c r="E805" s="126" t="s">
        <v>883</v>
      </c>
      <c r="F805" s="48" t="s">
        <v>1970</v>
      </c>
      <c r="G805" s="128" t="s">
        <v>23106</v>
      </c>
      <c r="H805" s="130" t="s">
        <v>4486</v>
      </c>
      <c r="I805" s="130" t="s">
        <v>6212</v>
      </c>
      <c r="J805" s="130" t="s">
        <v>7926</v>
      </c>
      <c r="K805" s="130" t="s">
        <v>9627</v>
      </c>
      <c r="L805" s="130" t="s">
        <v>11333</v>
      </c>
      <c r="M805" s="130" t="s">
        <v>13020</v>
      </c>
      <c r="N805" s="130" t="s">
        <v>14711</v>
      </c>
      <c r="O805" s="130" t="s">
        <v>16411</v>
      </c>
      <c r="P805" s="130" t="s">
        <v>18122</v>
      </c>
      <c r="Q805" s="130" t="s">
        <v>19809</v>
      </c>
    </row>
    <row r="806" spans="2:17" ht="54.95" customHeight="1">
      <c r="B806" s="120" t="s">
        <v>22419</v>
      </c>
      <c r="C806" s="12">
        <v>14111112141111</v>
      </c>
      <c r="D806" s="114">
        <v>7</v>
      </c>
      <c r="E806" s="126" t="s">
        <v>884</v>
      </c>
      <c r="F806" s="48" t="s">
        <v>1971</v>
      </c>
      <c r="G806" s="128" t="s">
        <v>23107</v>
      </c>
      <c r="H806" s="130" t="s">
        <v>4487</v>
      </c>
      <c r="I806" s="130" t="s">
        <v>6213</v>
      </c>
      <c r="J806" s="130" t="s">
        <v>7927</v>
      </c>
      <c r="K806" s="130" t="s">
        <v>9628</v>
      </c>
      <c r="L806" s="130" t="s">
        <v>11334</v>
      </c>
      <c r="M806" s="130" t="s">
        <v>13021</v>
      </c>
      <c r="N806" s="130" t="s">
        <v>14712</v>
      </c>
      <c r="O806" s="130" t="s">
        <v>16412</v>
      </c>
      <c r="P806" s="130" t="s">
        <v>18123</v>
      </c>
      <c r="Q806" s="130" t="s">
        <v>19810</v>
      </c>
    </row>
    <row r="807" spans="2:17" ht="54.95" customHeight="1">
      <c r="B807" s="120" t="s">
        <v>22419</v>
      </c>
      <c r="C807" s="12">
        <v>14111112141112</v>
      </c>
      <c r="D807" s="114">
        <v>7</v>
      </c>
      <c r="E807" s="126" t="s">
        <v>885</v>
      </c>
      <c r="F807" s="48" t="s">
        <v>1972</v>
      </c>
      <c r="G807" s="128" t="s">
        <v>23108</v>
      </c>
      <c r="H807" s="130" t="s">
        <v>4488</v>
      </c>
      <c r="I807" s="130" t="s">
        <v>6214</v>
      </c>
      <c r="J807" s="130" t="s">
        <v>7928</v>
      </c>
      <c r="K807" s="130" t="s">
        <v>9629</v>
      </c>
      <c r="L807" s="130" t="s">
        <v>11335</v>
      </c>
      <c r="M807" s="130" t="s">
        <v>13022</v>
      </c>
      <c r="N807" s="130" t="s">
        <v>14713</v>
      </c>
      <c r="O807" s="130" t="s">
        <v>16413</v>
      </c>
      <c r="P807" s="130" t="s">
        <v>18124</v>
      </c>
      <c r="Q807" s="130" t="s">
        <v>19811</v>
      </c>
    </row>
    <row r="808" spans="2:17" ht="54.95" customHeight="1">
      <c r="B808" s="120" t="s">
        <v>22419</v>
      </c>
      <c r="C808" s="12">
        <v>1411111215</v>
      </c>
      <c r="D808" s="114">
        <v>5</v>
      </c>
      <c r="E808" s="124" t="s">
        <v>219</v>
      </c>
      <c r="F808" s="48" t="s">
        <v>219</v>
      </c>
      <c r="G808" s="128" t="s">
        <v>3137</v>
      </c>
      <c r="H808" s="130" t="s">
        <v>4489</v>
      </c>
      <c r="I808" s="130" t="s">
        <v>6215</v>
      </c>
      <c r="J808" s="130" t="s">
        <v>7929</v>
      </c>
      <c r="K808" s="130" t="s">
        <v>9630</v>
      </c>
      <c r="L808" s="130" t="s">
        <v>11336</v>
      </c>
      <c r="M808" s="130" t="s">
        <v>13023</v>
      </c>
      <c r="N808" s="130" t="s">
        <v>14714</v>
      </c>
      <c r="O808" s="130" t="s">
        <v>16414</v>
      </c>
      <c r="P808" s="130" t="s">
        <v>18125</v>
      </c>
      <c r="Q808" s="130" t="s">
        <v>19812</v>
      </c>
    </row>
    <row r="809" spans="2:17" ht="54.95" customHeight="1">
      <c r="B809" s="120" t="s">
        <v>22419</v>
      </c>
      <c r="C809" s="12">
        <v>141111121510</v>
      </c>
      <c r="D809" s="114">
        <v>6</v>
      </c>
      <c r="E809" s="125" t="s">
        <v>886</v>
      </c>
      <c r="F809" s="48" t="s">
        <v>886</v>
      </c>
      <c r="G809" s="128" t="s">
        <v>3138</v>
      </c>
      <c r="H809" s="130" t="s">
        <v>4490</v>
      </c>
      <c r="I809" s="130" t="s">
        <v>6216</v>
      </c>
      <c r="J809" s="130" t="s">
        <v>7930</v>
      </c>
      <c r="K809" s="130" t="s">
        <v>9631</v>
      </c>
      <c r="L809" s="130" t="s">
        <v>9631</v>
      </c>
      <c r="M809" s="130" t="s">
        <v>13024</v>
      </c>
      <c r="N809" s="130" t="s">
        <v>14715</v>
      </c>
      <c r="O809" s="130" t="s">
        <v>16415</v>
      </c>
      <c r="P809" s="130" t="s">
        <v>18126</v>
      </c>
      <c r="Q809" s="130" t="s">
        <v>19813</v>
      </c>
    </row>
    <row r="810" spans="2:17" ht="54.95" customHeight="1">
      <c r="B810" s="120" t="s">
        <v>22419</v>
      </c>
      <c r="C810" s="12">
        <v>141111121511</v>
      </c>
      <c r="D810" s="114">
        <v>6</v>
      </c>
      <c r="E810" s="125" t="s">
        <v>887</v>
      </c>
      <c r="F810" s="48" t="s">
        <v>887</v>
      </c>
      <c r="G810" s="128" t="s">
        <v>3139</v>
      </c>
      <c r="H810" s="130" t="s">
        <v>4491</v>
      </c>
      <c r="I810" s="130" t="s">
        <v>6217</v>
      </c>
      <c r="J810" s="130" t="s">
        <v>7931</v>
      </c>
      <c r="K810" s="130" t="s">
        <v>9632</v>
      </c>
      <c r="L810" s="130" t="s">
        <v>9632</v>
      </c>
      <c r="M810" s="130" t="s">
        <v>13025</v>
      </c>
      <c r="N810" s="130" t="s">
        <v>14716</v>
      </c>
      <c r="O810" s="130" t="s">
        <v>16416</v>
      </c>
      <c r="P810" s="130" t="s">
        <v>18127</v>
      </c>
      <c r="Q810" s="130" t="s">
        <v>19814</v>
      </c>
    </row>
    <row r="811" spans="2:17" ht="54.95" customHeight="1">
      <c r="B811" s="120" t="s">
        <v>22419</v>
      </c>
      <c r="C811" s="12">
        <v>14111113</v>
      </c>
      <c r="D811" s="114">
        <v>4</v>
      </c>
      <c r="E811" s="123" t="s">
        <v>210</v>
      </c>
      <c r="F811" s="48" t="s">
        <v>210</v>
      </c>
      <c r="G811" s="128" t="s">
        <v>3140</v>
      </c>
      <c r="H811" s="130" t="s">
        <v>4492</v>
      </c>
      <c r="I811" s="130" t="s">
        <v>6218</v>
      </c>
      <c r="J811" s="130" t="s">
        <v>7932</v>
      </c>
      <c r="K811" s="130" t="s">
        <v>9633</v>
      </c>
      <c r="L811" s="130" t="s">
        <v>11337</v>
      </c>
      <c r="M811" s="130" t="s">
        <v>13026</v>
      </c>
      <c r="N811" s="130" t="s">
        <v>14717</v>
      </c>
      <c r="O811" s="130" t="s">
        <v>16417</v>
      </c>
      <c r="P811" s="130" t="s">
        <v>18128</v>
      </c>
      <c r="Q811" s="130" t="s">
        <v>19815</v>
      </c>
    </row>
    <row r="812" spans="2:17" ht="54.95" customHeight="1">
      <c r="B812" s="120" t="s">
        <v>1641</v>
      </c>
      <c r="C812" s="12">
        <v>1411111310</v>
      </c>
      <c r="D812" s="114">
        <v>5</v>
      </c>
      <c r="E812" s="124" t="s">
        <v>22537</v>
      </c>
      <c r="F812" s="48" t="s">
        <v>23109</v>
      </c>
      <c r="G812" s="128" t="s">
        <v>23110</v>
      </c>
      <c r="H812" s="130" t="s">
        <v>23111</v>
      </c>
      <c r="I812" s="130" t="s">
        <v>23112</v>
      </c>
      <c r="J812" s="130" t="s">
        <v>23113</v>
      </c>
      <c r="K812" s="130" t="s">
        <v>23114</v>
      </c>
      <c r="L812" s="130" t="s">
        <v>23115</v>
      </c>
      <c r="M812" s="130" t="s">
        <v>23116</v>
      </c>
      <c r="N812" s="130" t="s">
        <v>23117</v>
      </c>
      <c r="O812" s="130" t="s">
        <v>23118</v>
      </c>
      <c r="P812" s="130" t="s">
        <v>23119</v>
      </c>
      <c r="Q812" s="130" t="s">
        <v>23120</v>
      </c>
    </row>
    <row r="813" spans="2:17" ht="54.95" customHeight="1">
      <c r="B813" s="120" t="s">
        <v>22557</v>
      </c>
      <c r="C813" s="12">
        <v>1411111311</v>
      </c>
      <c r="D813" s="114">
        <v>5</v>
      </c>
      <c r="E813" s="124" t="s">
        <v>1574</v>
      </c>
      <c r="F813" s="48" t="s">
        <v>1574</v>
      </c>
      <c r="G813" s="128" t="s">
        <v>23121</v>
      </c>
      <c r="H813" s="130" t="s">
        <v>5392</v>
      </c>
      <c r="I813" s="130" t="s">
        <v>7111</v>
      </c>
      <c r="J813" s="130" t="s">
        <v>8811</v>
      </c>
      <c r="K813" s="130" t="s">
        <v>10525</v>
      </c>
      <c r="L813" s="130" t="s">
        <v>12209</v>
      </c>
      <c r="M813" s="130" t="s">
        <v>13906</v>
      </c>
      <c r="N813" s="130" t="s">
        <v>15596</v>
      </c>
      <c r="O813" s="130" t="s">
        <v>17324</v>
      </c>
      <c r="P813" s="130" t="s">
        <v>18998</v>
      </c>
      <c r="Q813" s="130" t="s">
        <v>20715</v>
      </c>
    </row>
    <row r="814" spans="2:17" ht="54.95" customHeight="1">
      <c r="B814" s="120" t="s">
        <v>22557</v>
      </c>
      <c r="C814" s="12">
        <v>1411111312</v>
      </c>
      <c r="D814" s="114">
        <v>5</v>
      </c>
      <c r="E814" s="124" t="s">
        <v>27</v>
      </c>
      <c r="F814" s="48" t="s">
        <v>2456</v>
      </c>
      <c r="G814" s="128" t="s">
        <v>3591</v>
      </c>
      <c r="H814" s="130" t="s">
        <v>5382</v>
      </c>
      <c r="I814" s="130" t="s">
        <v>7101</v>
      </c>
      <c r="J814" s="130" t="s">
        <v>8801</v>
      </c>
      <c r="K814" s="130" t="s">
        <v>10515</v>
      </c>
      <c r="L814" s="130" t="s">
        <v>12199</v>
      </c>
      <c r="M814" s="130" t="s">
        <v>13896</v>
      </c>
      <c r="N814" s="130" t="s">
        <v>15586</v>
      </c>
      <c r="O814" s="130" t="s">
        <v>17314</v>
      </c>
      <c r="P814" s="130" t="s">
        <v>18988</v>
      </c>
      <c r="Q814" s="130" t="s">
        <v>20705</v>
      </c>
    </row>
    <row r="815" spans="2:17" ht="54.95" customHeight="1">
      <c r="B815" s="120" t="s">
        <v>22557</v>
      </c>
      <c r="C815" s="12">
        <v>141111131210</v>
      </c>
      <c r="D815" s="114">
        <v>6</v>
      </c>
      <c r="E815" s="125" t="s">
        <v>1564</v>
      </c>
      <c r="F815" s="48" t="s">
        <v>1564</v>
      </c>
      <c r="G815" s="128" t="s">
        <v>3592</v>
      </c>
      <c r="H815" s="130" t="s">
        <v>5383</v>
      </c>
      <c r="I815" s="130" t="s">
        <v>7102</v>
      </c>
      <c r="J815" s="130" t="s">
        <v>8802</v>
      </c>
      <c r="K815" s="130" t="s">
        <v>10516</v>
      </c>
      <c r="L815" s="130" t="s">
        <v>12200</v>
      </c>
      <c r="M815" s="130" t="s">
        <v>13897</v>
      </c>
      <c r="N815" s="130" t="s">
        <v>15587</v>
      </c>
      <c r="O815" s="130" t="s">
        <v>17315</v>
      </c>
      <c r="P815" s="130" t="s">
        <v>18989</v>
      </c>
      <c r="Q815" s="130" t="s">
        <v>20706</v>
      </c>
    </row>
    <row r="816" spans="2:17" ht="54.95" customHeight="1">
      <c r="B816" s="120" t="s">
        <v>22557</v>
      </c>
      <c r="C816" s="12">
        <v>141111131211</v>
      </c>
      <c r="D816" s="114">
        <v>6</v>
      </c>
      <c r="E816" s="125" t="s">
        <v>1565</v>
      </c>
      <c r="F816" s="48" t="s">
        <v>1565</v>
      </c>
      <c r="G816" s="128" t="s">
        <v>23122</v>
      </c>
      <c r="H816" s="130" t="s">
        <v>5384</v>
      </c>
      <c r="I816" s="130" t="s">
        <v>7103</v>
      </c>
      <c r="J816" s="130" t="s">
        <v>8803</v>
      </c>
      <c r="K816" s="130" t="s">
        <v>10517</v>
      </c>
      <c r="L816" s="130" t="s">
        <v>12201</v>
      </c>
      <c r="M816" s="130" t="s">
        <v>13898</v>
      </c>
      <c r="N816" s="130" t="s">
        <v>15588</v>
      </c>
      <c r="O816" s="130" t="s">
        <v>17316</v>
      </c>
      <c r="P816" s="130" t="s">
        <v>18990</v>
      </c>
      <c r="Q816" s="130" t="s">
        <v>20707</v>
      </c>
    </row>
    <row r="817" spans="2:17" ht="54.95" customHeight="1">
      <c r="B817" s="120"/>
      <c r="C817" s="12">
        <v>141112</v>
      </c>
      <c r="D817" s="114">
        <v>3</v>
      </c>
      <c r="E817" s="122" t="s">
        <v>888</v>
      </c>
      <c r="F817" s="48" t="s">
        <v>1973</v>
      </c>
      <c r="G817" s="128" t="s">
        <v>3141</v>
      </c>
      <c r="H817" s="130" t="s">
        <v>4493</v>
      </c>
      <c r="I817" s="130" t="s">
        <v>6219</v>
      </c>
      <c r="J817" s="130" t="s">
        <v>7933</v>
      </c>
      <c r="K817" s="130" t="s">
        <v>9634</v>
      </c>
      <c r="L817" s="130" t="s">
        <v>11338</v>
      </c>
      <c r="M817" s="130" t="s">
        <v>13027</v>
      </c>
      <c r="N817" s="130" t="s">
        <v>14718</v>
      </c>
      <c r="O817" s="130" t="s">
        <v>16418</v>
      </c>
      <c r="P817" s="130" t="s">
        <v>18129</v>
      </c>
      <c r="Q817" s="130" t="s">
        <v>19816</v>
      </c>
    </row>
    <row r="818" spans="2:17" ht="54.95" customHeight="1">
      <c r="B818" s="120" t="s">
        <v>22419</v>
      </c>
      <c r="C818" s="12">
        <v>14111210</v>
      </c>
      <c r="D818" s="114">
        <v>4</v>
      </c>
      <c r="E818" s="123" t="s">
        <v>211</v>
      </c>
      <c r="F818" s="48" t="s">
        <v>211</v>
      </c>
      <c r="G818" s="128" t="s">
        <v>23123</v>
      </c>
      <c r="H818" s="130" t="s">
        <v>4494</v>
      </c>
      <c r="I818" s="130" t="s">
        <v>6220</v>
      </c>
      <c r="J818" s="130" t="s">
        <v>211</v>
      </c>
      <c r="K818" s="130" t="s">
        <v>9635</v>
      </c>
      <c r="L818" s="130" t="s">
        <v>11339</v>
      </c>
      <c r="M818" s="130" t="s">
        <v>13028</v>
      </c>
      <c r="N818" s="130" t="s">
        <v>14719</v>
      </c>
      <c r="O818" s="130" t="s">
        <v>16419</v>
      </c>
      <c r="P818" s="130" t="s">
        <v>18130</v>
      </c>
      <c r="Q818" s="130" t="s">
        <v>19817</v>
      </c>
    </row>
    <row r="819" spans="2:17" ht="54.95" customHeight="1">
      <c r="B819" s="120" t="s">
        <v>22419</v>
      </c>
      <c r="C819" s="12">
        <v>1411121010</v>
      </c>
      <c r="D819" s="114">
        <v>5</v>
      </c>
      <c r="E819" s="124" t="s">
        <v>889</v>
      </c>
      <c r="F819" s="48" t="s">
        <v>889</v>
      </c>
      <c r="G819" s="128" t="s">
        <v>3142</v>
      </c>
      <c r="H819" s="130" t="s">
        <v>4495</v>
      </c>
      <c r="I819" s="130" t="s">
        <v>6221</v>
      </c>
      <c r="J819" s="130" t="s">
        <v>7934</v>
      </c>
      <c r="K819" s="130" t="s">
        <v>9636</v>
      </c>
      <c r="L819" s="130" t="s">
        <v>11340</v>
      </c>
      <c r="M819" s="130" t="s">
        <v>13029</v>
      </c>
      <c r="N819" s="130" t="s">
        <v>14720</v>
      </c>
      <c r="O819" s="130" t="s">
        <v>16420</v>
      </c>
      <c r="P819" s="130" t="s">
        <v>18131</v>
      </c>
      <c r="Q819" s="130" t="s">
        <v>19818</v>
      </c>
    </row>
    <row r="820" spans="2:17" ht="54.95" customHeight="1">
      <c r="B820" s="120" t="s">
        <v>22419</v>
      </c>
      <c r="C820" s="12">
        <v>141112101010</v>
      </c>
      <c r="D820" s="114">
        <v>6</v>
      </c>
      <c r="E820" s="125" t="s">
        <v>890</v>
      </c>
      <c r="F820" s="48" t="s">
        <v>890</v>
      </c>
      <c r="G820" s="128" t="s">
        <v>3143</v>
      </c>
      <c r="H820" s="130" t="s">
        <v>4496</v>
      </c>
      <c r="I820" s="130" t="s">
        <v>6222</v>
      </c>
      <c r="J820" s="130" t="s">
        <v>7878</v>
      </c>
      <c r="K820" s="130" t="s">
        <v>9637</v>
      </c>
      <c r="L820" s="130" t="s">
        <v>11341</v>
      </c>
      <c r="M820" s="130" t="s">
        <v>13030</v>
      </c>
      <c r="N820" s="130" t="s">
        <v>14721</v>
      </c>
      <c r="O820" s="130" t="s">
        <v>16421</v>
      </c>
      <c r="P820" s="130" t="s">
        <v>18132</v>
      </c>
      <c r="Q820" s="130" t="s">
        <v>19819</v>
      </c>
    </row>
    <row r="821" spans="2:17" ht="54.95" customHeight="1">
      <c r="B821" s="120" t="s">
        <v>22419</v>
      </c>
      <c r="C821" s="12">
        <v>141112101011</v>
      </c>
      <c r="D821" s="114">
        <v>6</v>
      </c>
      <c r="E821" s="125" t="s">
        <v>891</v>
      </c>
      <c r="F821" s="48" t="s">
        <v>891</v>
      </c>
      <c r="G821" s="128" t="s">
        <v>3144</v>
      </c>
      <c r="H821" s="130" t="s">
        <v>4497</v>
      </c>
      <c r="I821" s="130" t="s">
        <v>6223</v>
      </c>
      <c r="J821" s="130" t="s">
        <v>7935</v>
      </c>
      <c r="K821" s="130" t="s">
        <v>9638</v>
      </c>
      <c r="L821" s="130" t="s">
        <v>11342</v>
      </c>
      <c r="M821" s="130" t="s">
        <v>13031</v>
      </c>
      <c r="N821" s="130" t="s">
        <v>14722</v>
      </c>
      <c r="O821" s="130" t="s">
        <v>16422</v>
      </c>
      <c r="P821" s="130" t="s">
        <v>18133</v>
      </c>
      <c r="Q821" s="130" t="s">
        <v>19820</v>
      </c>
    </row>
    <row r="822" spans="2:17" ht="54.95" customHeight="1">
      <c r="B822" s="120" t="s">
        <v>22419</v>
      </c>
      <c r="C822" s="12">
        <v>14111210101110</v>
      </c>
      <c r="D822" s="114">
        <v>7</v>
      </c>
      <c r="E822" s="126" t="s">
        <v>892</v>
      </c>
      <c r="F822" s="48" t="s">
        <v>892</v>
      </c>
      <c r="G822" s="128" t="s">
        <v>3145</v>
      </c>
      <c r="H822" s="130" t="s">
        <v>4498</v>
      </c>
      <c r="I822" s="130" t="s">
        <v>6224</v>
      </c>
      <c r="J822" s="130" t="s">
        <v>7936</v>
      </c>
      <c r="K822" s="130" t="s">
        <v>9639</v>
      </c>
      <c r="L822" s="130" t="s">
        <v>11343</v>
      </c>
      <c r="M822" s="130" t="s">
        <v>13032</v>
      </c>
      <c r="N822" s="130" t="s">
        <v>14723</v>
      </c>
      <c r="O822" s="130" t="s">
        <v>16423</v>
      </c>
      <c r="P822" s="130" t="s">
        <v>18134</v>
      </c>
      <c r="Q822" s="130" t="s">
        <v>19821</v>
      </c>
    </row>
    <row r="823" spans="2:17" ht="54.95" customHeight="1">
      <c r="B823" s="120" t="s">
        <v>22419</v>
      </c>
      <c r="C823" s="12">
        <v>14111210101111</v>
      </c>
      <c r="D823" s="114">
        <v>7</v>
      </c>
      <c r="E823" s="126" t="s">
        <v>893</v>
      </c>
      <c r="F823" s="48" t="s">
        <v>893</v>
      </c>
      <c r="G823" s="128" t="s">
        <v>3146</v>
      </c>
      <c r="H823" s="130" t="s">
        <v>4499</v>
      </c>
      <c r="I823" s="130" t="s">
        <v>6225</v>
      </c>
      <c r="J823" s="130" t="s">
        <v>7937</v>
      </c>
      <c r="K823" s="130" t="s">
        <v>9640</v>
      </c>
      <c r="L823" s="130" t="s">
        <v>11344</v>
      </c>
      <c r="M823" s="130" t="s">
        <v>13033</v>
      </c>
      <c r="N823" s="130" t="s">
        <v>14724</v>
      </c>
      <c r="O823" s="130" t="s">
        <v>16424</v>
      </c>
      <c r="P823" s="130" t="s">
        <v>18135</v>
      </c>
      <c r="Q823" s="130" t="s">
        <v>19822</v>
      </c>
    </row>
    <row r="824" spans="2:17" ht="54.95" customHeight="1">
      <c r="B824" s="120" t="s">
        <v>22419</v>
      </c>
      <c r="C824" s="12">
        <v>1411121011</v>
      </c>
      <c r="D824" s="114">
        <v>5</v>
      </c>
      <c r="E824" s="124" t="s">
        <v>894</v>
      </c>
      <c r="F824" s="48" t="s">
        <v>1974</v>
      </c>
      <c r="G824" s="128" t="s">
        <v>3147</v>
      </c>
      <c r="H824" s="130" t="s">
        <v>4500</v>
      </c>
      <c r="I824" s="130" t="s">
        <v>6226</v>
      </c>
      <c r="J824" s="130" t="s">
        <v>7938</v>
      </c>
      <c r="K824" s="130" t="s">
        <v>9641</v>
      </c>
      <c r="L824" s="130" t="s">
        <v>11345</v>
      </c>
      <c r="M824" s="130" t="s">
        <v>13034</v>
      </c>
      <c r="N824" s="130" t="s">
        <v>14725</v>
      </c>
      <c r="O824" s="130" t="s">
        <v>16425</v>
      </c>
      <c r="P824" s="130" t="s">
        <v>18136</v>
      </c>
      <c r="Q824" s="130" t="s">
        <v>19823</v>
      </c>
    </row>
    <row r="825" spans="2:17" ht="54.95" customHeight="1">
      <c r="B825" s="120" t="s">
        <v>22419</v>
      </c>
      <c r="C825" s="12">
        <v>141112101110</v>
      </c>
      <c r="D825" s="114">
        <v>6</v>
      </c>
      <c r="E825" s="125" t="s">
        <v>895</v>
      </c>
      <c r="F825" s="48" t="s">
        <v>895</v>
      </c>
      <c r="G825" s="128" t="s">
        <v>3148</v>
      </c>
      <c r="H825" s="130" t="s">
        <v>4501</v>
      </c>
      <c r="I825" s="130" t="s">
        <v>6227</v>
      </c>
      <c r="J825" s="130" t="s">
        <v>7939</v>
      </c>
      <c r="K825" s="130" t="s">
        <v>9642</v>
      </c>
      <c r="L825" s="130" t="s">
        <v>11346</v>
      </c>
      <c r="M825" s="130" t="s">
        <v>13035</v>
      </c>
      <c r="N825" s="130" t="s">
        <v>14726</v>
      </c>
      <c r="O825" s="130" t="s">
        <v>16426</v>
      </c>
      <c r="P825" s="130" t="s">
        <v>18137</v>
      </c>
      <c r="Q825" s="130" t="s">
        <v>19824</v>
      </c>
    </row>
    <row r="826" spans="2:17" ht="54.95" customHeight="1">
      <c r="B826" s="120" t="s">
        <v>22419</v>
      </c>
      <c r="C826" s="12">
        <v>141112101111</v>
      </c>
      <c r="D826" s="114">
        <v>6</v>
      </c>
      <c r="E826" s="125" t="s">
        <v>896</v>
      </c>
      <c r="F826" s="48" t="s">
        <v>1975</v>
      </c>
      <c r="G826" s="128" t="s">
        <v>3149</v>
      </c>
      <c r="H826" s="130" t="s">
        <v>4494</v>
      </c>
      <c r="I826" s="130" t="s">
        <v>6228</v>
      </c>
      <c r="J826" s="130" t="s">
        <v>7940</v>
      </c>
      <c r="K826" s="130" t="s">
        <v>9643</v>
      </c>
      <c r="L826" s="130" t="s">
        <v>11347</v>
      </c>
      <c r="M826" s="130" t="s">
        <v>13036</v>
      </c>
      <c r="N826" s="130" t="s">
        <v>14727</v>
      </c>
      <c r="O826" s="130" t="s">
        <v>16427</v>
      </c>
      <c r="P826" s="130" t="s">
        <v>18138</v>
      </c>
      <c r="Q826" s="130" t="s">
        <v>19825</v>
      </c>
    </row>
    <row r="827" spans="2:17" ht="54.95" customHeight="1">
      <c r="B827" s="120" t="s">
        <v>22419</v>
      </c>
      <c r="C827" s="12">
        <v>1411121012</v>
      </c>
      <c r="D827" s="114">
        <v>5</v>
      </c>
      <c r="E827" s="124" t="s">
        <v>897</v>
      </c>
      <c r="F827" s="48" t="s">
        <v>897</v>
      </c>
      <c r="G827" s="128" t="s">
        <v>23124</v>
      </c>
      <c r="H827" s="130" t="s">
        <v>4502</v>
      </c>
      <c r="I827" s="130" t="s">
        <v>6229</v>
      </c>
      <c r="J827" s="130" t="s">
        <v>7941</v>
      </c>
      <c r="K827" s="130" t="s">
        <v>9644</v>
      </c>
      <c r="L827" s="130" t="s">
        <v>11348</v>
      </c>
      <c r="M827" s="130" t="s">
        <v>13037</v>
      </c>
      <c r="N827" s="130" t="s">
        <v>14728</v>
      </c>
      <c r="O827" s="130" t="s">
        <v>16428</v>
      </c>
      <c r="P827" s="130" t="s">
        <v>18139</v>
      </c>
      <c r="Q827" s="130" t="s">
        <v>19826</v>
      </c>
    </row>
    <row r="828" spans="2:17" ht="54.95" customHeight="1">
      <c r="B828" s="120" t="s">
        <v>22419</v>
      </c>
      <c r="C828" s="12">
        <v>141112101210</v>
      </c>
      <c r="D828" s="114">
        <v>6</v>
      </c>
      <c r="E828" s="125" t="s">
        <v>898</v>
      </c>
      <c r="F828" s="48" t="s">
        <v>898</v>
      </c>
      <c r="G828" s="128" t="s">
        <v>23125</v>
      </c>
      <c r="H828" s="130" t="s">
        <v>4503</v>
      </c>
      <c r="I828" s="130" t="s">
        <v>6230</v>
      </c>
      <c r="J828" s="130" t="s">
        <v>7942</v>
      </c>
      <c r="K828" s="130" t="s">
        <v>9645</v>
      </c>
      <c r="L828" s="130" t="s">
        <v>11349</v>
      </c>
      <c r="M828" s="130" t="s">
        <v>13038</v>
      </c>
      <c r="N828" s="130" t="s">
        <v>14729</v>
      </c>
      <c r="O828" s="130" t="s">
        <v>16429</v>
      </c>
      <c r="P828" s="130" t="s">
        <v>14729</v>
      </c>
      <c r="Q828" s="130" t="s">
        <v>19827</v>
      </c>
    </row>
    <row r="829" spans="2:17" ht="54.95" customHeight="1">
      <c r="B829" s="120"/>
      <c r="C829" s="12">
        <v>141112101211</v>
      </c>
      <c r="D829" s="114">
        <v>6</v>
      </c>
      <c r="E829" s="125" t="s">
        <v>899</v>
      </c>
      <c r="F829" s="48" t="s">
        <v>899</v>
      </c>
      <c r="G829" s="128" t="s">
        <v>3150</v>
      </c>
      <c r="H829" s="130" t="s">
        <v>4504</v>
      </c>
      <c r="I829" s="130" t="s">
        <v>6231</v>
      </c>
      <c r="J829" s="130" t="s">
        <v>7943</v>
      </c>
      <c r="K829" s="130" t="s">
        <v>9646</v>
      </c>
      <c r="L829" s="130" t="s">
        <v>11350</v>
      </c>
      <c r="M829" s="130" t="s">
        <v>13039</v>
      </c>
      <c r="N829" s="130" t="s">
        <v>14730</v>
      </c>
      <c r="O829" s="130" t="s">
        <v>16430</v>
      </c>
      <c r="P829" s="130" t="s">
        <v>18140</v>
      </c>
      <c r="Q829" s="130" t="s">
        <v>19828</v>
      </c>
    </row>
    <row r="830" spans="2:17" ht="54.95" customHeight="1">
      <c r="B830" s="120"/>
      <c r="C830" s="12">
        <v>141112101212</v>
      </c>
      <c r="D830" s="114">
        <v>6</v>
      </c>
      <c r="E830" s="125" t="s">
        <v>900</v>
      </c>
      <c r="F830" s="48" t="s">
        <v>900</v>
      </c>
      <c r="G830" s="128" t="s">
        <v>3151</v>
      </c>
      <c r="H830" s="130" t="s">
        <v>4505</v>
      </c>
      <c r="I830" s="130" t="s">
        <v>6232</v>
      </c>
      <c r="J830" s="130" t="s">
        <v>7944</v>
      </c>
      <c r="K830" s="130" t="s">
        <v>9647</v>
      </c>
      <c r="L830" s="130" t="s">
        <v>11351</v>
      </c>
      <c r="M830" s="130" t="s">
        <v>13040</v>
      </c>
      <c r="N830" s="130" t="s">
        <v>14731</v>
      </c>
      <c r="O830" s="130" t="s">
        <v>16431</v>
      </c>
      <c r="P830" s="130" t="s">
        <v>18141</v>
      </c>
      <c r="Q830" s="130" t="s">
        <v>19829</v>
      </c>
    </row>
    <row r="831" spans="2:17" ht="54.95" customHeight="1">
      <c r="B831" s="120"/>
      <c r="C831" s="12">
        <v>141112101213</v>
      </c>
      <c r="D831" s="114">
        <v>6</v>
      </c>
      <c r="E831" s="125" t="s">
        <v>901</v>
      </c>
      <c r="F831" s="48" t="s">
        <v>901</v>
      </c>
      <c r="G831" s="128" t="s">
        <v>3152</v>
      </c>
      <c r="H831" s="130" t="s">
        <v>4506</v>
      </c>
      <c r="I831" s="130" t="s">
        <v>6233</v>
      </c>
      <c r="J831" s="130" t="s">
        <v>7945</v>
      </c>
      <c r="K831" s="130" t="s">
        <v>9648</v>
      </c>
      <c r="L831" s="130" t="s">
        <v>11352</v>
      </c>
      <c r="M831" s="130" t="s">
        <v>13041</v>
      </c>
      <c r="N831" s="130" t="s">
        <v>14732</v>
      </c>
      <c r="O831" s="130" t="s">
        <v>16432</v>
      </c>
      <c r="P831" s="130" t="s">
        <v>18142</v>
      </c>
      <c r="Q831" s="130" t="s">
        <v>19830</v>
      </c>
    </row>
    <row r="832" spans="2:17" ht="54.95" customHeight="1">
      <c r="B832" s="120" t="s">
        <v>22419</v>
      </c>
      <c r="C832" s="12">
        <v>14111211</v>
      </c>
      <c r="D832" s="114">
        <v>4</v>
      </c>
      <c r="E832" s="123" t="s">
        <v>203</v>
      </c>
      <c r="F832" s="48" t="s">
        <v>1976</v>
      </c>
      <c r="G832" s="128" t="s">
        <v>3153</v>
      </c>
      <c r="H832" s="130" t="s">
        <v>4507</v>
      </c>
      <c r="I832" s="130" t="s">
        <v>6234</v>
      </c>
      <c r="J832" s="130" t="s">
        <v>7946</v>
      </c>
      <c r="K832" s="130" t="s">
        <v>9649</v>
      </c>
      <c r="L832" s="130" t="s">
        <v>11353</v>
      </c>
      <c r="M832" s="130" t="s">
        <v>13042</v>
      </c>
      <c r="N832" s="130" t="s">
        <v>14733</v>
      </c>
      <c r="O832" s="130" t="s">
        <v>16433</v>
      </c>
      <c r="P832" s="130" t="s">
        <v>18143</v>
      </c>
      <c r="Q832" s="130" t="s">
        <v>19831</v>
      </c>
    </row>
    <row r="833" spans="2:17" ht="54.95" customHeight="1">
      <c r="B833" s="120" t="s">
        <v>22419</v>
      </c>
      <c r="C833" s="12">
        <v>1411121110</v>
      </c>
      <c r="D833" s="114">
        <v>5</v>
      </c>
      <c r="E833" s="124" t="s">
        <v>902</v>
      </c>
      <c r="F833" s="48" t="s">
        <v>902</v>
      </c>
      <c r="G833" s="128" t="s">
        <v>23126</v>
      </c>
      <c r="H833" s="130" t="s">
        <v>4508</v>
      </c>
      <c r="I833" s="130" t="s">
        <v>6235</v>
      </c>
      <c r="J833" s="130" t="s">
        <v>7947</v>
      </c>
      <c r="K833" s="130" t="s">
        <v>9650</v>
      </c>
      <c r="L833" s="130" t="s">
        <v>11354</v>
      </c>
      <c r="M833" s="130" t="s">
        <v>13043</v>
      </c>
      <c r="N833" s="130" t="s">
        <v>14734</v>
      </c>
      <c r="O833" s="130" t="s">
        <v>16434</v>
      </c>
      <c r="P833" s="130" t="s">
        <v>18144</v>
      </c>
      <c r="Q833" s="130" t="s">
        <v>19832</v>
      </c>
    </row>
    <row r="834" spans="2:17" ht="54.95" customHeight="1">
      <c r="B834" s="120" t="s">
        <v>22419</v>
      </c>
      <c r="C834" s="12">
        <v>1411121111</v>
      </c>
      <c r="D834" s="114">
        <v>5</v>
      </c>
      <c r="E834" s="124" t="s">
        <v>903</v>
      </c>
      <c r="F834" s="48" t="s">
        <v>903</v>
      </c>
      <c r="G834" s="128" t="s">
        <v>3154</v>
      </c>
      <c r="H834" s="130" t="s">
        <v>4509</v>
      </c>
      <c r="I834" s="130" t="s">
        <v>6236</v>
      </c>
      <c r="J834" s="130" t="s">
        <v>7948</v>
      </c>
      <c r="K834" s="130" t="s">
        <v>9651</v>
      </c>
      <c r="L834" s="130" t="s">
        <v>11355</v>
      </c>
      <c r="M834" s="130" t="s">
        <v>13044</v>
      </c>
      <c r="N834" s="130" t="s">
        <v>14735</v>
      </c>
      <c r="O834" s="130" t="s">
        <v>16435</v>
      </c>
      <c r="P834" s="130" t="s">
        <v>18145</v>
      </c>
      <c r="Q834" s="130" t="s">
        <v>19833</v>
      </c>
    </row>
    <row r="835" spans="2:17" ht="54.95" customHeight="1">
      <c r="B835" s="120" t="s">
        <v>22419</v>
      </c>
      <c r="C835" s="12">
        <v>1411121112</v>
      </c>
      <c r="D835" s="114">
        <v>5</v>
      </c>
      <c r="E835" s="124" t="s">
        <v>904</v>
      </c>
      <c r="F835" s="48" t="s">
        <v>904</v>
      </c>
      <c r="G835" s="128" t="s">
        <v>3155</v>
      </c>
      <c r="H835" s="130" t="s">
        <v>4510</v>
      </c>
      <c r="I835" s="130" t="s">
        <v>6237</v>
      </c>
      <c r="J835" s="130" t="s">
        <v>7949</v>
      </c>
      <c r="K835" s="130" t="s">
        <v>9652</v>
      </c>
      <c r="L835" s="130" t="s">
        <v>11356</v>
      </c>
      <c r="M835" s="130" t="s">
        <v>13045</v>
      </c>
      <c r="N835" s="130" t="s">
        <v>14736</v>
      </c>
      <c r="O835" s="130" t="s">
        <v>16436</v>
      </c>
      <c r="P835" s="130" t="s">
        <v>18146</v>
      </c>
      <c r="Q835" s="130" t="s">
        <v>19834</v>
      </c>
    </row>
    <row r="836" spans="2:17" ht="54.95" customHeight="1">
      <c r="B836" s="120" t="s">
        <v>22419</v>
      </c>
      <c r="C836" s="12">
        <v>1411121113</v>
      </c>
      <c r="D836" s="114">
        <v>5</v>
      </c>
      <c r="E836" s="124" t="s">
        <v>905</v>
      </c>
      <c r="F836" s="48" t="s">
        <v>905</v>
      </c>
      <c r="G836" s="128" t="s">
        <v>23127</v>
      </c>
      <c r="H836" s="130" t="s">
        <v>4511</v>
      </c>
      <c r="I836" s="130" t="s">
        <v>6238</v>
      </c>
      <c r="J836" s="130" t="s">
        <v>7950</v>
      </c>
      <c r="K836" s="130" t="s">
        <v>9653</v>
      </c>
      <c r="L836" s="130" t="s">
        <v>11357</v>
      </c>
      <c r="M836" s="130" t="s">
        <v>13046</v>
      </c>
      <c r="N836" s="130" t="s">
        <v>14737</v>
      </c>
      <c r="O836" s="130" t="s">
        <v>16437</v>
      </c>
      <c r="P836" s="130" t="s">
        <v>18147</v>
      </c>
      <c r="Q836" s="130" t="s">
        <v>19835</v>
      </c>
    </row>
    <row r="837" spans="2:17" ht="54.95" customHeight="1">
      <c r="B837" s="120" t="s">
        <v>22419</v>
      </c>
      <c r="C837" s="12">
        <v>14111212</v>
      </c>
      <c r="D837" s="114">
        <v>4</v>
      </c>
      <c r="E837" s="123" t="s">
        <v>906</v>
      </c>
      <c r="F837" s="48" t="s">
        <v>1977</v>
      </c>
      <c r="G837" s="128" t="s">
        <v>23128</v>
      </c>
      <c r="H837" s="130" t="s">
        <v>4512</v>
      </c>
      <c r="I837" s="130" t="s">
        <v>6239</v>
      </c>
      <c r="J837" s="130" t="s">
        <v>7951</v>
      </c>
      <c r="K837" s="130" t="s">
        <v>9654</v>
      </c>
      <c r="L837" s="130" t="s">
        <v>11358</v>
      </c>
      <c r="M837" s="130" t="s">
        <v>13047</v>
      </c>
      <c r="N837" s="130" t="s">
        <v>14738</v>
      </c>
      <c r="O837" s="130" t="s">
        <v>16438</v>
      </c>
      <c r="P837" s="130" t="s">
        <v>18148</v>
      </c>
      <c r="Q837" s="130" t="s">
        <v>19836</v>
      </c>
    </row>
    <row r="838" spans="2:17" ht="54.95" customHeight="1">
      <c r="B838" s="120" t="s">
        <v>22419</v>
      </c>
      <c r="C838" s="12">
        <v>1412</v>
      </c>
      <c r="D838" s="114">
        <v>2</v>
      </c>
      <c r="E838" s="211" t="s">
        <v>212</v>
      </c>
      <c r="F838" s="48" t="s">
        <v>212</v>
      </c>
      <c r="G838" s="128" t="s">
        <v>3156</v>
      </c>
      <c r="H838" s="130" t="s">
        <v>4513</v>
      </c>
      <c r="I838" s="130" t="s">
        <v>6240</v>
      </c>
      <c r="J838" s="130" t="s">
        <v>7952</v>
      </c>
      <c r="K838" s="130" t="s">
        <v>9655</v>
      </c>
      <c r="L838" s="130" t="s">
        <v>9655</v>
      </c>
      <c r="M838" s="130" t="s">
        <v>13048</v>
      </c>
      <c r="N838" s="130" t="s">
        <v>14739</v>
      </c>
      <c r="O838" s="130" t="s">
        <v>16439</v>
      </c>
      <c r="P838" s="130" t="s">
        <v>18149</v>
      </c>
      <c r="Q838" s="130" t="s">
        <v>19837</v>
      </c>
    </row>
    <row r="839" spans="2:17" ht="54.95" customHeight="1">
      <c r="B839" s="120"/>
      <c r="C839" s="12">
        <v>141210</v>
      </c>
      <c r="D839" s="114">
        <v>3</v>
      </c>
      <c r="E839" s="122" t="s">
        <v>212</v>
      </c>
      <c r="F839" s="48" t="s">
        <v>212</v>
      </c>
      <c r="G839" s="128" t="s">
        <v>3157</v>
      </c>
      <c r="H839" s="130" t="s">
        <v>4513</v>
      </c>
      <c r="I839" s="130" t="s">
        <v>6240</v>
      </c>
      <c r="J839" s="130" t="s">
        <v>7952</v>
      </c>
      <c r="K839" s="130" t="s">
        <v>9655</v>
      </c>
      <c r="L839" s="130" t="s">
        <v>9655</v>
      </c>
      <c r="M839" s="130" t="s">
        <v>13048</v>
      </c>
      <c r="N839" s="130" t="s">
        <v>14739</v>
      </c>
      <c r="O839" s="130" t="s">
        <v>16439</v>
      </c>
      <c r="P839" s="130" t="s">
        <v>18149</v>
      </c>
      <c r="Q839" s="130" t="s">
        <v>19837</v>
      </c>
    </row>
    <row r="840" spans="2:17" ht="54.95" customHeight="1">
      <c r="B840" s="120"/>
      <c r="C840" s="12">
        <v>14121010</v>
      </c>
      <c r="D840" s="114">
        <v>4</v>
      </c>
      <c r="E840" s="123" t="s">
        <v>213</v>
      </c>
      <c r="F840" s="48" t="s">
        <v>213</v>
      </c>
      <c r="G840" s="128" t="s">
        <v>23129</v>
      </c>
      <c r="H840" s="130" t="s">
        <v>4514</v>
      </c>
      <c r="I840" s="130" t="s">
        <v>6241</v>
      </c>
      <c r="J840" s="130" t="s">
        <v>7953</v>
      </c>
      <c r="K840" s="130" t="s">
        <v>9656</v>
      </c>
      <c r="L840" s="130" t="s">
        <v>11359</v>
      </c>
      <c r="M840" s="130" t="s">
        <v>13049</v>
      </c>
      <c r="N840" s="130" t="s">
        <v>14740</v>
      </c>
      <c r="O840" s="130" t="s">
        <v>16440</v>
      </c>
      <c r="P840" s="130" t="s">
        <v>18150</v>
      </c>
      <c r="Q840" s="130" t="s">
        <v>19838</v>
      </c>
    </row>
    <row r="841" spans="2:17" ht="54.95" customHeight="1">
      <c r="B841" s="120" t="s">
        <v>22419</v>
      </c>
      <c r="C841" s="12">
        <v>1412101010</v>
      </c>
      <c r="D841" s="114">
        <v>5</v>
      </c>
      <c r="E841" s="124" t="s">
        <v>907</v>
      </c>
      <c r="F841" s="48" t="s">
        <v>907</v>
      </c>
      <c r="G841" s="128" t="s">
        <v>23130</v>
      </c>
      <c r="H841" s="130" t="s">
        <v>4515</v>
      </c>
      <c r="I841" s="130" t="s">
        <v>6242</v>
      </c>
      <c r="J841" s="130" t="s">
        <v>7954</v>
      </c>
      <c r="K841" s="130" t="s">
        <v>9657</v>
      </c>
      <c r="L841" s="130" t="s">
        <v>11360</v>
      </c>
      <c r="M841" s="130" t="s">
        <v>13050</v>
      </c>
      <c r="N841" s="130" t="s">
        <v>14741</v>
      </c>
      <c r="O841" s="130" t="s">
        <v>16441</v>
      </c>
      <c r="P841" s="130" t="s">
        <v>18151</v>
      </c>
      <c r="Q841" s="130" t="s">
        <v>19839</v>
      </c>
    </row>
    <row r="842" spans="2:17" ht="54.95" customHeight="1">
      <c r="B842" s="120" t="s">
        <v>22419</v>
      </c>
      <c r="C842" s="12">
        <v>141210101010</v>
      </c>
      <c r="D842" s="114">
        <v>6</v>
      </c>
      <c r="E842" s="125" t="s">
        <v>908</v>
      </c>
      <c r="F842" s="48" t="s">
        <v>1978</v>
      </c>
      <c r="G842" s="128" t="s">
        <v>3158</v>
      </c>
      <c r="H842" s="130" t="s">
        <v>4516</v>
      </c>
      <c r="I842" s="130" t="s">
        <v>6243</v>
      </c>
      <c r="J842" s="130" t="s">
        <v>7955</v>
      </c>
      <c r="K842" s="130" t="s">
        <v>9658</v>
      </c>
      <c r="L842" s="130" t="s">
        <v>11361</v>
      </c>
      <c r="M842" s="130" t="s">
        <v>13051</v>
      </c>
      <c r="N842" s="130" t="s">
        <v>14742</v>
      </c>
      <c r="O842" s="130" t="s">
        <v>16442</v>
      </c>
      <c r="P842" s="130" t="s">
        <v>18152</v>
      </c>
      <c r="Q842" s="130" t="s">
        <v>19840</v>
      </c>
    </row>
    <row r="843" spans="2:17" ht="54.95" customHeight="1">
      <c r="B843" s="120" t="s">
        <v>22419</v>
      </c>
      <c r="C843" s="12">
        <v>141210101011</v>
      </c>
      <c r="D843" s="114">
        <v>6</v>
      </c>
      <c r="E843" s="125" t="s">
        <v>909</v>
      </c>
      <c r="F843" s="48" t="s">
        <v>1979</v>
      </c>
      <c r="G843" s="128" t="s">
        <v>23131</v>
      </c>
      <c r="H843" s="130" t="s">
        <v>4517</v>
      </c>
      <c r="I843" s="130" t="s">
        <v>6244</v>
      </c>
      <c r="J843" s="130" t="s">
        <v>7956</v>
      </c>
      <c r="K843" s="130" t="s">
        <v>9659</v>
      </c>
      <c r="L843" s="130" t="s">
        <v>11362</v>
      </c>
      <c r="M843" s="130" t="s">
        <v>13052</v>
      </c>
      <c r="N843" s="130" t="s">
        <v>14743</v>
      </c>
      <c r="O843" s="130" t="s">
        <v>16443</v>
      </c>
      <c r="P843" s="130" t="s">
        <v>18153</v>
      </c>
      <c r="Q843" s="130" t="s">
        <v>19841</v>
      </c>
    </row>
    <row r="844" spans="2:17" ht="54.95" customHeight="1">
      <c r="B844" s="120" t="s">
        <v>22419</v>
      </c>
      <c r="C844" s="12">
        <v>1412101011</v>
      </c>
      <c r="D844" s="114">
        <v>5</v>
      </c>
      <c r="E844" s="124" t="s">
        <v>910</v>
      </c>
      <c r="F844" s="48" t="s">
        <v>1980</v>
      </c>
      <c r="G844" s="128" t="s">
        <v>3159</v>
      </c>
      <c r="H844" s="130" t="s">
        <v>4518</v>
      </c>
      <c r="I844" s="130" t="s">
        <v>6245</v>
      </c>
      <c r="J844" s="130" t="s">
        <v>7957</v>
      </c>
      <c r="K844" s="130" t="s">
        <v>9660</v>
      </c>
      <c r="L844" s="130" t="s">
        <v>11363</v>
      </c>
      <c r="M844" s="130" t="s">
        <v>13053</v>
      </c>
      <c r="N844" s="130" t="s">
        <v>14744</v>
      </c>
      <c r="O844" s="130" t="s">
        <v>16444</v>
      </c>
      <c r="P844" s="130" t="s">
        <v>18154</v>
      </c>
      <c r="Q844" s="130" t="s">
        <v>19842</v>
      </c>
    </row>
    <row r="845" spans="2:17" ht="54.95" customHeight="1">
      <c r="B845" s="120" t="s">
        <v>22419</v>
      </c>
      <c r="C845" s="12">
        <v>141210101110</v>
      </c>
      <c r="D845" s="114">
        <v>6</v>
      </c>
      <c r="E845" s="125" t="s">
        <v>911</v>
      </c>
      <c r="F845" s="48" t="s">
        <v>1981</v>
      </c>
      <c r="G845" s="128" t="s">
        <v>3160</v>
      </c>
      <c r="H845" s="130" t="s">
        <v>4519</v>
      </c>
      <c r="I845" s="130" t="s">
        <v>6246</v>
      </c>
      <c r="J845" s="130" t="s">
        <v>7958</v>
      </c>
      <c r="K845" s="130" t="s">
        <v>9661</v>
      </c>
      <c r="L845" s="130" t="s">
        <v>11364</v>
      </c>
      <c r="M845" s="130" t="s">
        <v>13054</v>
      </c>
      <c r="N845" s="130" t="s">
        <v>14745</v>
      </c>
      <c r="O845" s="130" t="s">
        <v>16445</v>
      </c>
      <c r="P845" s="130" t="s">
        <v>18155</v>
      </c>
      <c r="Q845" s="130" t="s">
        <v>19843</v>
      </c>
    </row>
    <row r="846" spans="2:17" ht="54.95" customHeight="1">
      <c r="B846" s="120" t="s">
        <v>22419</v>
      </c>
      <c r="C846" s="12">
        <v>141210101111</v>
      </c>
      <c r="D846" s="114">
        <v>6</v>
      </c>
      <c r="E846" s="125" t="s">
        <v>912</v>
      </c>
      <c r="F846" s="48" t="s">
        <v>1982</v>
      </c>
      <c r="G846" s="128" t="s">
        <v>3161</v>
      </c>
      <c r="H846" s="130" t="s">
        <v>4520</v>
      </c>
      <c r="I846" s="130" t="s">
        <v>6247</v>
      </c>
      <c r="J846" s="130" t="s">
        <v>7959</v>
      </c>
      <c r="K846" s="130" t="s">
        <v>9662</v>
      </c>
      <c r="L846" s="130" t="s">
        <v>11365</v>
      </c>
      <c r="M846" s="130" t="s">
        <v>13055</v>
      </c>
      <c r="N846" s="130" t="s">
        <v>14746</v>
      </c>
      <c r="O846" s="130" t="s">
        <v>16446</v>
      </c>
      <c r="P846" s="130" t="s">
        <v>18156</v>
      </c>
      <c r="Q846" s="130" t="s">
        <v>19844</v>
      </c>
    </row>
    <row r="847" spans="2:17" ht="54.95" customHeight="1">
      <c r="B847" s="120" t="s">
        <v>22419</v>
      </c>
      <c r="C847" s="12">
        <v>14121010111110</v>
      </c>
      <c r="D847" s="114">
        <v>7</v>
      </c>
      <c r="E847" s="126" t="s">
        <v>913</v>
      </c>
      <c r="F847" s="48" t="s">
        <v>1983</v>
      </c>
      <c r="G847" s="128" t="s">
        <v>3162</v>
      </c>
      <c r="H847" s="130" t="s">
        <v>4521</v>
      </c>
      <c r="I847" s="130" t="s">
        <v>6248</v>
      </c>
      <c r="J847" s="130" t="s">
        <v>7960</v>
      </c>
      <c r="K847" s="130" t="s">
        <v>9663</v>
      </c>
      <c r="L847" s="130" t="s">
        <v>11366</v>
      </c>
      <c r="M847" s="130" t="s">
        <v>13056</v>
      </c>
      <c r="N847" s="130" t="s">
        <v>14747</v>
      </c>
      <c r="O847" s="130" t="s">
        <v>16447</v>
      </c>
      <c r="P847" s="130" t="s">
        <v>18157</v>
      </c>
      <c r="Q847" s="130" t="s">
        <v>19845</v>
      </c>
    </row>
    <row r="848" spans="2:17" ht="54.95" customHeight="1">
      <c r="B848" s="120" t="s">
        <v>22419</v>
      </c>
      <c r="C848" s="12">
        <v>14121010111111</v>
      </c>
      <c r="D848" s="114">
        <v>7</v>
      </c>
      <c r="E848" s="126" t="s">
        <v>914</v>
      </c>
      <c r="F848" s="48" t="s">
        <v>1984</v>
      </c>
      <c r="G848" s="128" t="s">
        <v>3163</v>
      </c>
      <c r="H848" s="130" t="s">
        <v>4522</v>
      </c>
      <c r="I848" s="130" t="s">
        <v>6249</v>
      </c>
      <c r="J848" s="130" t="s">
        <v>7961</v>
      </c>
      <c r="K848" s="130" t="s">
        <v>9664</v>
      </c>
      <c r="L848" s="130" t="s">
        <v>11367</v>
      </c>
      <c r="M848" s="130" t="s">
        <v>13057</v>
      </c>
      <c r="N848" s="130" t="s">
        <v>14748</v>
      </c>
      <c r="O848" s="130" t="s">
        <v>16448</v>
      </c>
      <c r="P848" s="130" t="s">
        <v>18158</v>
      </c>
      <c r="Q848" s="130" t="s">
        <v>19846</v>
      </c>
    </row>
    <row r="849" spans="2:17" ht="54.95" customHeight="1">
      <c r="B849" s="120" t="s">
        <v>22419</v>
      </c>
      <c r="C849" s="12">
        <v>14121010111112</v>
      </c>
      <c r="D849" s="114">
        <v>7</v>
      </c>
      <c r="E849" s="126" t="s">
        <v>915</v>
      </c>
      <c r="F849" s="48" t="s">
        <v>1985</v>
      </c>
      <c r="G849" s="128" t="s">
        <v>3164</v>
      </c>
      <c r="H849" s="130" t="s">
        <v>4523</v>
      </c>
      <c r="I849" s="130" t="s">
        <v>6250</v>
      </c>
      <c r="J849" s="130" t="s">
        <v>7962</v>
      </c>
      <c r="K849" s="130" t="s">
        <v>9665</v>
      </c>
      <c r="L849" s="130" t="s">
        <v>11368</v>
      </c>
      <c r="M849" s="130" t="s">
        <v>13058</v>
      </c>
      <c r="N849" s="130" t="s">
        <v>14749</v>
      </c>
      <c r="O849" s="130" t="s">
        <v>16449</v>
      </c>
      <c r="P849" s="130" t="s">
        <v>18159</v>
      </c>
      <c r="Q849" s="130" t="s">
        <v>19847</v>
      </c>
    </row>
    <row r="850" spans="2:17" ht="54.95" customHeight="1">
      <c r="B850" s="120" t="s">
        <v>22419</v>
      </c>
      <c r="C850" s="12">
        <v>141210101112</v>
      </c>
      <c r="D850" s="114">
        <v>6</v>
      </c>
      <c r="E850" s="125" t="s">
        <v>916</v>
      </c>
      <c r="F850" s="48" t="s">
        <v>1986</v>
      </c>
      <c r="G850" s="128" t="s">
        <v>3165</v>
      </c>
      <c r="H850" s="130" t="s">
        <v>4524</v>
      </c>
      <c r="I850" s="130" t="s">
        <v>6251</v>
      </c>
      <c r="J850" s="130" t="s">
        <v>7963</v>
      </c>
      <c r="K850" s="130" t="s">
        <v>9666</v>
      </c>
      <c r="L850" s="130" t="s">
        <v>11369</v>
      </c>
      <c r="M850" s="130" t="s">
        <v>13059</v>
      </c>
      <c r="N850" s="130" t="s">
        <v>14750</v>
      </c>
      <c r="O850" s="130" t="s">
        <v>16450</v>
      </c>
      <c r="P850" s="130" t="s">
        <v>18160</v>
      </c>
      <c r="Q850" s="130" t="s">
        <v>19848</v>
      </c>
    </row>
    <row r="851" spans="2:17" ht="54.95" customHeight="1">
      <c r="B851" s="120" t="s">
        <v>22419</v>
      </c>
      <c r="C851" s="12">
        <v>141210101113</v>
      </c>
      <c r="D851" s="114">
        <v>6</v>
      </c>
      <c r="E851" s="125" t="s">
        <v>917</v>
      </c>
      <c r="F851" s="48" t="s">
        <v>1987</v>
      </c>
      <c r="G851" s="128" t="s">
        <v>3166</v>
      </c>
      <c r="H851" s="130" t="s">
        <v>4525</v>
      </c>
      <c r="I851" s="130" t="s">
        <v>6252</v>
      </c>
      <c r="J851" s="130" t="s">
        <v>7964</v>
      </c>
      <c r="K851" s="130" t="s">
        <v>9667</v>
      </c>
      <c r="L851" s="130" t="s">
        <v>11370</v>
      </c>
      <c r="M851" s="130" t="s">
        <v>13060</v>
      </c>
      <c r="N851" s="130" t="s">
        <v>14751</v>
      </c>
      <c r="O851" s="130" t="s">
        <v>16451</v>
      </c>
      <c r="P851" s="130" t="s">
        <v>18161</v>
      </c>
      <c r="Q851" s="130" t="s">
        <v>19849</v>
      </c>
    </row>
    <row r="852" spans="2:17" ht="54.95" customHeight="1">
      <c r="B852" s="120" t="s">
        <v>22419</v>
      </c>
      <c r="C852" s="12">
        <v>14121010111310</v>
      </c>
      <c r="D852" s="114">
        <v>7</v>
      </c>
      <c r="E852" s="126" t="s">
        <v>918</v>
      </c>
      <c r="F852" s="48" t="s">
        <v>1988</v>
      </c>
      <c r="G852" s="128" t="s">
        <v>3167</v>
      </c>
      <c r="H852" s="130" t="s">
        <v>4526</v>
      </c>
      <c r="I852" s="130" t="s">
        <v>6253</v>
      </c>
      <c r="J852" s="130" t="s">
        <v>7965</v>
      </c>
      <c r="K852" s="130" t="s">
        <v>9668</v>
      </c>
      <c r="L852" s="130" t="s">
        <v>11371</v>
      </c>
      <c r="M852" s="130" t="s">
        <v>13061</v>
      </c>
      <c r="N852" s="130" t="s">
        <v>14752</v>
      </c>
      <c r="O852" s="130" t="s">
        <v>16452</v>
      </c>
      <c r="P852" s="130" t="s">
        <v>18162</v>
      </c>
      <c r="Q852" s="130" t="s">
        <v>19850</v>
      </c>
    </row>
    <row r="853" spans="2:17" ht="54.95" customHeight="1">
      <c r="B853" s="120" t="s">
        <v>22419</v>
      </c>
      <c r="C853" s="12">
        <v>14121010111311</v>
      </c>
      <c r="D853" s="114">
        <v>7</v>
      </c>
      <c r="E853" s="126" t="s">
        <v>919</v>
      </c>
      <c r="F853" s="48" t="s">
        <v>1989</v>
      </c>
      <c r="G853" s="128" t="s">
        <v>3168</v>
      </c>
      <c r="H853" s="130" t="s">
        <v>4527</v>
      </c>
      <c r="I853" s="130" t="s">
        <v>6254</v>
      </c>
      <c r="J853" s="130" t="s">
        <v>7966</v>
      </c>
      <c r="K853" s="130" t="s">
        <v>9669</v>
      </c>
      <c r="L853" s="130" t="s">
        <v>11372</v>
      </c>
      <c r="M853" s="130" t="s">
        <v>13062</v>
      </c>
      <c r="N853" s="130" t="s">
        <v>14753</v>
      </c>
      <c r="O853" s="130" t="s">
        <v>16453</v>
      </c>
      <c r="P853" s="130" t="s">
        <v>18163</v>
      </c>
      <c r="Q853" s="130" t="s">
        <v>19848</v>
      </c>
    </row>
    <row r="854" spans="2:17" ht="54.95" customHeight="1">
      <c r="B854" s="120" t="s">
        <v>22419</v>
      </c>
      <c r="C854" s="12">
        <v>14121010111312</v>
      </c>
      <c r="D854" s="114">
        <v>7</v>
      </c>
      <c r="E854" s="126" t="s">
        <v>920</v>
      </c>
      <c r="F854" s="48" t="s">
        <v>1990</v>
      </c>
      <c r="G854" s="128" t="s">
        <v>23132</v>
      </c>
      <c r="H854" s="130" t="s">
        <v>4528</v>
      </c>
      <c r="I854" s="130" t="s">
        <v>6255</v>
      </c>
      <c r="J854" s="130" t="s">
        <v>7967</v>
      </c>
      <c r="K854" s="130" t="s">
        <v>9670</v>
      </c>
      <c r="L854" s="130" t="s">
        <v>11373</v>
      </c>
      <c r="M854" s="130" t="s">
        <v>13063</v>
      </c>
      <c r="N854" s="130" t="s">
        <v>14754</v>
      </c>
      <c r="O854" s="130" t="s">
        <v>16454</v>
      </c>
      <c r="P854" s="130" t="s">
        <v>18164</v>
      </c>
      <c r="Q854" s="130" t="s">
        <v>19851</v>
      </c>
    </row>
    <row r="855" spans="2:17" ht="54.95" customHeight="1">
      <c r="B855" s="120" t="s">
        <v>22419</v>
      </c>
      <c r="C855" s="12">
        <v>141210101114</v>
      </c>
      <c r="D855" s="114">
        <v>6</v>
      </c>
      <c r="E855" s="125" t="s">
        <v>921</v>
      </c>
      <c r="F855" s="48" t="s">
        <v>1991</v>
      </c>
      <c r="G855" s="128" t="s">
        <v>3169</v>
      </c>
      <c r="H855" s="130" t="s">
        <v>4529</v>
      </c>
      <c r="I855" s="130" t="s">
        <v>6256</v>
      </c>
      <c r="J855" s="130" t="s">
        <v>7968</v>
      </c>
      <c r="K855" s="130" t="s">
        <v>9671</v>
      </c>
      <c r="L855" s="130" t="s">
        <v>11374</v>
      </c>
      <c r="M855" s="130" t="s">
        <v>13064</v>
      </c>
      <c r="N855" s="130" t="s">
        <v>14755</v>
      </c>
      <c r="O855" s="130" t="s">
        <v>16455</v>
      </c>
      <c r="P855" s="130" t="s">
        <v>18165</v>
      </c>
      <c r="Q855" s="130" t="s">
        <v>19852</v>
      </c>
    </row>
    <row r="856" spans="2:17" ht="54.95" customHeight="1">
      <c r="B856" s="120"/>
      <c r="C856" s="12">
        <v>14121011</v>
      </c>
      <c r="D856" s="114">
        <v>4</v>
      </c>
      <c r="E856" s="123" t="s">
        <v>180</v>
      </c>
      <c r="F856" s="48" t="s">
        <v>1632</v>
      </c>
      <c r="G856" s="128" t="s">
        <v>23133</v>
      </c>
      <c r="H856" s="130" t="s">
        <v>4530</v>
      </c>
      <c r="I856" s="130" t="s">
        <v>6257</v>
      </c>
      <c r="J856" s="130" t="s">
        <v>7969</v>
      </c>
      <c r="K856" s="130" t="s">
        <v>9672</v>
      </c>
      <c r="L856" s="130" t="s">
        <v>11375</v>
      </c>
      <c r="M856" s="130" t="s">
        <v>13065</v>
      </c>
      <c r="N856" s="130" t="s">
        <v>14756</v>
      </c>
      <c r="O856" s="130" t="s">
        <v>16456</v>
      </c>
      <c r="P856" s="130" t="s">
        <v>18166</v>
      </c>
      <c r="Q856" s="130" t="s">
        <v>19837</v>
      </c>
    </row>
    <row r="857" spans="2:17" ht="54.95" customHeight="1">
      <c r="B857" s="120" t="s">
        <v>22419</v>
      </c>
      <c r="C857" s="12">
        <v>1412101110</v>
      </c>
      <c r="D857" s="114">
        <v>5</v>
      </c>
      <c r="E857" s="124" t="s">
        <v>922</v>
      </c>
      <c r="F857" s="48" t="s">
        <v>1992</v>
      </c>
      <c r="G857" s="128" t="s">
        <v>23134</v>
      </c>
      <c r="H857" s="130" t="s">
        <v>4531</v>
      </c>
      <c r="I857" s="130" t="s">
        <v>6258</v>
      </c>
      <c r="J857" s="130" t="s">
        <v>7970</v>
      </c>
      <c r="K857" s="130" t="s">
        <v>9673</v>
      </c>
      <c r="L857" s="130" t="s">
        <v>11376</v>
      </c>
      <c r="M857" s="130" t="s">
        <v>13066</v>
      </c>
      <c r="N857" s="130" t="s">
        <v>14757</v>
      </c>
      <c r="O857" s="130" t="s">
        <v>16457</v>
      </c>
      <c r="P857" s="130" t="s">
        <v>18167</v>
      </c>
      <c r="Q857" s="130" t="s">
        <v>19853</v>
      </c>
    </row>
    <row r="858" spans="2:17" ht="54.95" customHeight="1">
      <c r="B858" s="120" t="s">
        <v>22419</v>
      </c>
      <c r="C858" s="12">
        <v>141210111010</v>
      </c>
      <c r="D858" s="114">
        <v>6</v>
      </c>
      <c r="E858" s="125" t="s">
        <v>923</v>
      </c>
      <c r="F858" s="48" t="s">
        <v>1993</v>
      </c>
      <c r="G858" s="128" t="s">
        <v>23135</v>
      </c>
      <c r="H858" s="130" t="s">
        <v>4532</v>
      </c>
      <c r="I858" s="130" t="s">
        <v>6259</v>
      </c>
      <c r="J858" s="130" t="s">
        <v>7971</v>
      </c>
      <c r="K858" s="130" t="s">
        <v>9674</v>
      </c>
      <c r="L858" s="130" t="s">
        <v>11377</v>
      </c>
      <c r="M858" s="130" t="s">
        <v>13067</v>
      </c>
      <c r="N858" s="130" t="s">
        <v>14758</v>
      </c>
      <c r="O858" s="130" t="s">
        <v>16458</v>
      </c>
      <c r="P858" s="130" t="s">
        <v>18168</v>
      </c>
      <c r="Q858" s="130" t="s">
        <v>19854</v>
      </c>
    </row>
    <row r="859" spans="2:17" ht="54.95" customHeight="1">
      <c r="B859" s="120" t="s">
        <v>22419</v>
      </c>
      <c r="C859" s="12">
        <v>14121011101010</v>
      </c>
      <c r="D859" s="114">
        <v>7</v>
      </c>
      <c r="E859" s="126" t="s">
        <v>924</v>
      </c>
      <c r="F859" s="48" t="s">
        <v>924</v>
      </c>
      <c r="G859" s="128" t="s">
        <v>23136</v>
      </c>
      <c r="H859" s="130" t="s">
        <v>4533</v>
      </c>
      <c r="I859" s="130" t="s">
        <v>6260</v>
      </c>
      <c r="J859" s="130" t="s">
        <v>7972</v>
      </c>
      <c r="K859" s="130" t="s">
        <v>9675</v>
      </c>
      <c r="L859" s="130" t="s">
        <v>11378</v>
      </c>
      <c r="M859" s="130" t="s">
        <v>13068</v>
      </c>
      <c r="N859" s="130" t="s">
        <v>14759</v>
      </c>
      <c r="O859" s="130" t="s">
        <v>16459</v>
      </c>
      <c r="P859" s="130" t="s">
        <v>18169</v>
      </c>
      <c r="Q859" s="130" t="s">
        <v>19855</v>
      </c>
    </row>
    <row r="860" spans="2:17" ht="54.95" customHeight="1">
      <c r="B860" s="120" t="s">
        <v>22419</v>
      </c>
      <c r="C860" s="12">
        <v>14121011101011</v>
      </c>
      <c r="D860" s="114">
        <v>7</v>
      </c>
      <c r="E860" s="126" t="s">
        <v>925</v>
      </c>
      <c r="F860" s="48" t="s">
        <v>1994</v>
      </c>
      <c r="G860" s="128" t="s">
        <v>23137</v>
      </c>
      <c r="H860" s="130" t="s">
        <v>4534</v>
      </c>
      <c r="I860" s="130" t="s">
        <v>6261</v>
      </c>
      <c r="J860" s="130" t="s">
        <v>7973</v>
      </c>
      <c r="K860" s="130" t="s">
        <v>9676</v>
      </c>
      <c r="L860" s="130" t="s">
        <v>11379</v>
      </c>
      <c r="M860" s="130" t="s">
        <v>13069</v>
      </c>
      <c r="N860" s="130" t="s">
        <v>14760</v>
      </c>
      <c r="O860" s="130" t="s">
        <v>16460</v>
      </c>
      <c r="P860" s="130" t="s">
        <v>18170</v>
      </c>
      <c r="Q860" s="130" t="s">
        <v>19856</v>
      </c>
    </row>
    <row r="861" spans="2:17" ht="54.95" customHeight="1">
      <c r="B861" s="120" t="s">
        <v>22419</v>
      </c>
      <c r="C861" s="12">
        <v>14121011101012</v>
      </c>
      <c r="D861" s="114">
        <v>7</v>
      </c>
      <c r="E861" s="126" t="s">
        <v>214</v>
      </c>
      <c r="F861" s="48" t="s">
        <v>214</v>
      </c>
      <c r="G861" s="128" t="s">
        <v>23138</v>
      </c>
      <c r="H861" s="130" t="s">
        <v>4535</v>
      </c>
      <c r="I861" s="130" t="s">
        <v>6262</v>
      </c>
      <c r="J861" s="130" t="s">
        <v>7974</v>
      </c>
      <c r="K861" s="130" t="s">
        <v>9677</v>
      </c>
      <c r="L861" s="130" t="s">
        <v>11380</v>
      </c>
      <c r="M861" s="130" t="s">
        <v>13070</v>
      </c>
      <c r="N861" s="130" t="s">
        <v>14761</v>
      </c>
      <c r="O861" s="130" t="s">
        <v>16461</v>
      </c>
      <c r="P861" s="130" t="s">
        <v>18171</v>
      </c>
      <c r="Q861" s="130" t="s">
        <v>19857</v>
      </c>
    </row>
    <row r="862" spans="2:17" ht="54.95" customHeight="1">
      <c r="B862" s="120" t="s">
        <v>22419</v>
      </c>
      <c r="C862" s="12">
        <v>14121011101013</v>
      </c>
      <c r="D862" s="114">
        <v>7</v>
      </c>
      <c r="E862" s="126" t="s">
        <v>926</v>
      </c>
      <c r="F862" s="48" t="s">
        <v>926</v>
      </c>
      <c r="G862" s="128" t="s">
        <v>23139</v>
      </c>
      <c r="H862" s="130" t="s">
        <v>4536</v>
      </c>
      <c r="I862" s="130" t="s">
        <v>6263</v>
      </c>
      <c r="J862" s="130" t="s">
        <v>7975</v>
      </c>
      <c r="K862" s="130" t="s">
        <v>21642</v>
      </c>
      <c r="L862" s="130" t="s">
        <v>11381</v>
      </c>
      <c r="M862" s="130" t="s">
        <v>13071</v>
      </c>
      <c r="N862" s="130" t="s">
        <v>14762</v>
      </c>
      <c r="O862" s="130" t="s">
        <v>16462</v>
      </c>
      <c r="P862" s="130" t="s">
        <v>18172</v>
      </c>
      <c r="Q862" s="130" t="s">
        <v>19858</v>
      </c>
    </row>
    <row r="863" spans="2:17" ht="54.95" customHeight="1">
      <c r="B863" s="120" t="s">
        <v>22419</v>
      </c>
      <c r="C863" s="12">
        <v>14121011101014</v>
      </c>
      <c r="D863" s="114">
        <v>7</v>
      </c>
      <c r="E863" s="126" t="s">
        <v>927</v>
      </c>
      <c r="F863" s="48" t="s">
        <v>927</v>
      </c>
      <c r="G863" s="128" t="s">
        <v>3170</v>
      </c>
      <c r="H863" s="130" t="s">
        <v>4537</v>
      </c>
      <c r="I863" s="130" t="s">
        <v>6264</v>
      </c>
      <c r="J863" s="130" t="s">
        <v>7976</v>
      </c>
      <c r="K863" s="130" t="s">
        <v>9678</v>
      </c>
      <c r="L863" s="130" t="s">
        <v>11382</v>
      </c>
      <c r="M863" s="130" t="s">
        <v>13072</v>
      </c>
      <c r="N863" s="130" t="s">
        <v>14763</v>
      </c>
      <c r="O863" s="130" t="s">
        <v>16463</v>
      </c>
      <c r="P863" s="130" t="s">
        <v>18173</v>
      </c>
      <c r="Q863" s="130" t="s">
        <v>19859</v>
      </c>
    </row>
    <row r="864" spans="2:17" ht="54.95" customHeight="1">
      <c r="B864" s="120" t="s">
        <v>22419</v>
      </c>
      <c r="C864" s="12">
        <v>14121011101015</v>
      </c>
      <c r="D864" s="114">
        <v>7</v>
      </c>
      <c r="E864" s="126" t="s">
        <v>928</v>
      </c>
      <c r="F864" s="48" t="s">
        <v>928</v>
      </c>
      <c r="G864" s="128" t="s">
        <v>23140</v>
      </c>
      <c r="H864" s="130" t="s">
        <v>4538</v>
      </c>
      <c r="I864" s="130" t="s">
        <v>6265</v>
      </c>
      <c r="J864" s="130" t="s">
        <v>7977</v>
      </c>
      <c r="K864" s="130" t="s">
        <v>9679</v>
      </c>
      <c r="L864" s="130" t="s">
        <v>11383</v>
      </c>
      <c r="M864" s="130" t="s">
        <v>13073</v>
      </c>
      <c r="N864" s="130" t="s">
        <v>14764</v>
      </c>
      <c r="O864" s="130" t="s">
        <v>16464</v>
      </c>
      <c r="P864" s="130" t="s">
        <v>18174</v>
      </c>
      <c r="Q864" s="130" t="s">
        <v>19860</v>
      </c>
    </row>
    <row r="865" spans="2:17" ht="54.95" customHeight="1">
      <c r="B865" s="120" t="s">
        <v>22419</v>
      </c>
      <c r="C865" s="12">
        <v>14121011101016</v>
      </c>
      <c r="D865" s="114">
        <v>7</v>
      </c>
      <c r="E865" s="126" t="s">
        <v>929</v>
      </c>
      <c r="F865" s="48" t="s">
        <v>929</v>
      </c>
      <c r="G865" s="128" t="s">
        <v>23141</v>
      </c>
      <c r="H865" s="130" t="s">
        <v>4539</v>
      </c>
      <c r="I865" s="130" t="s">
        <v>6266</v>
      </c>
      <c r="J865" s="130" t="s">
        <v>7978</v>
      </c>
      <c r="K865" s="130" t="s">
        <v>9680</v>
      </c>
      <c r="L865" s="130" t="s">
        <v>11384</v>
      </c>
      <c r="M865" s="130" t="s">
        <v>13074</v>
      </c>
      <c r="N865" s="130" t="s">
        <v>14765</v>
      </c>
      <c r="O865" s="130" t="s">
        <v>16465</v>
      </c>
      <c r="P865" s="130" t="s">
        <v>18175</v>
      </c>
      <c r="Q865" s="130" t="s">
        <v>19861</v>
      </c>
    </row>
    <row r="866" spans="2:17" ht="54.95" customHeight="1">
      <c r="B866" s="120" t="s">
        <v>22419</v>
      </c>
      <c r="C866" s="12">
        <v>141210111011</v>
      </c>
      <c r="D866" s="114">
        <v>6</v>
      </c>
      <c r="E866" s="125" t="s">
        <v>930</v>
      </c>
      <c r="F866" s="48" t="s">
        <v>1995</v>
      </c>
      <c r="G866" s="128" t="s">
        <v>3171</v>
      </c>
      <c r="H866" s="130" t="s">
        <v>4540</v>
      </c>
      <c r="I866" s="130" t="s">
        <v>6267</v>
      </c>
      <c r="J866" s="130" t="s">
        <v>7979</v>
      </c>
      <c r="K866" s="130" t="s">
        <v>9681</v>
      </c>
      <c r="L866" s="130" t="s">
        <v>11385</v>
      </c>
      <c r="M866" s="130" t="s">
        <v>13075</v>
      </c>
      <c r="N866" s="130" t="s">
        <v>14766</v>
      </c>
      <c r="O866" s="130" t="s">
        <v>16466</v>
      </c>
      <c r="P866" s="130" t="s">
        <v>18176</v>
      </c>
      <c r="Q866" s="130" t="s">
        <v>19862</v>
      </c>
    </row>
    <row r="867" spans="2:17" ht="54.95" customHeight="1">
      <c r="B867" s="120" t="s">
        <v>22419</v>
      </c>
      <c r="C867" s="12">
        <v>14121011101110</v>
      </c>
      <c r="D867" s="114">
        <v>7</v>
      </c>
      <c r="E867" s="126" t="s">
        <v>931</v>
      </c>
      <c r="F867" s="48" t="s">
        <v>931</v>
      </c>
      <c r="G867" s="128" t="s">
        <v>3172</v>
      </c>
      <c r="H867" s="130" t="s">
        <v>4541</v>
      </c>
      <c r="I867" s="130" t="s">
        <v>6268</v>
      </c>
      <c r="J867" s="130" t="s">
        <v>7980</v>
      </c>
      <c r="K867" s="130" t="s">
        <v>9682</v>
      </c>
      <c r="L867" s="130" t="s">
        <v>11386</v>
      </c>
      <c r="M867" s="130" t="s">
        <v>13076</v>
      </c>
      <c r="N867" s="130" t="s">
        <v>14767</v>
      </c>
      <c r="O867" s="130" t="s">
        <v>16467</v>
      </c>
      <c r="P867" s="130" t="s">
        <v>18177</v>
      </c>
      <c r="Q867" s="130" t="s">
        <v>19863</v>
      </c>
    </row>
    <row r="868" spans="2:17" ht="54.95" customHeight="1">
      <c r="B868" s="120" t="s">
        <v>22419</v>
      </c>
      <c r="C868" s="12">
        <v>14121011101111</v>
      </c>
      <c r="D868" s="114">
        <v>7</v>
      </c>
      <c r="E868" s="126" t="s">
        <v>932</v>
      </c>
      <c r="F868" s="48" t="s">
        <v>932</v>
      </c>
      <c r="G868" s="128" t="s">
        <v>3173</v>
      </c>
      <c r="H868" s="130" t="s">
        <v>4542</v>
      </c>
      <c r="I868" s="130" t="s">
        <v>6269</v>
      </c>
      <c r="J868" s="130" t="s">
        <v>7981</v>
      </c>
      <c r="K868" s="130" t="s">
        <v>9683</v>
      </c>
      <c r="L868" s="130" t="s">
        <v>11387</v>
      </c>
      <c r="M868" s="130" t="s">
        <v>13077</v>
      </c>
      <c r="N868" s="130" t="s">
        <v>14768</v>
      </c>
      <c r="O868" s="130" t="s">
        <v>16468</v>
      </c>
      <c r="P868" s="130" t="s">
        <v>18178</v>
      </c>
      <c r="Q868" s="130" t="s">
        <v>19864</v>
      </c>
    </row>
    <row r="869" spans="2:17" ht="54.95" customHeight="1">
      <c r="B869" s="120" t="s">
        <v>22419</v>
      </c>
      <c r="C869" s="12">
        <v>14121011101112</v>
      </c>
      <c r="D869" s="114">
        <v>7</v>
      </c>
      <c r="E869" s="126" t="s">
        <v>933</v>
      </c>
      <c r="F869" s="48" t="s">
        <v>933</v>
      </c>
      <c r="G869" s="128" t="s">
        <v>3174</v>
      </c>
      <c r="H869" s="130" t="s">
        <v>4543</v>
      </c>
      <c r="I869" s="130" t="s">
        <v>6270</v>
      </c>
      <c r="J869" s="130" t="s">
        <v>7982</v>
      </c>
      <c r="K869" s="130" t="s">
        <v>9684</v>
      </c>
      <c r="L869" s="130" t="s">
        <v>11388</v>
      </c>
      <c r="M869" s="130" t="s">
        <v>13078</v>
      </c>
      <c r="N869" s="130" t="s">
        <v>14769</v>
      </c>
      <c r="O869" s="130" t="s">
        <v>16469</v>
      </c>
      <c r="P869" s="130" t="s">
        <v>18179</v>
      </c>
      <c r="Q869" s="130" t="s">
        <v>19865</v>
      </c>
    </row>
    <row r="870" spans="2:17" ht="54.95" customHeight="1">
      <c r="B870" s="120" t="s">
        <v>22419</v>
      </c>
      <c r="C870" s="12">
        <v>1412101111</v>
      </c>
      <c r="D870" s="114">
        <v>5</v>
      </c>
      <c r="E870" s="124" t="s">
        <v>934</v>
      </c>
      <c r="F870" s="48" t="s">
        <v>1996</v>
      </c>
      <c r="G870" s="128" t="s">
        <v>23142</v>
      </c>
      <c r="H870" s="130" t="s">
        <v>4544</v>
      </c>
      <c r="I870" s="130" t="s">
        <v>6271</v>
      </c>
      <c r="J870" s="130" t="s">
        <v>7983</v>
      </c>
      <c r="K870" s="130" t="s">
        <v>9685</v>
      </c>
      <c r="L870" s="130" t="s">
        <v>11389</v>
      </c>
      <c r="M870" s="130" t="s">
        <v>13079</v>
      </c>
      <c r="N870" s="130" t="s">
        <v>14770</v>
      </c>
      <c r="O870" s="130" t="s">
        <v>16470</v>
      </c>
      <c r="P870" s="130" t="s">
        <v>18180</v>
      </c>
      <c r="Q870" s="130" t="s">
        <v>19866</v>
      </c>
    </row>
    <row r="871" spans="2:17" ht="54.95" customHeight="1">
      <c r="B871" s="120" t="s">
        <v>22419</v>
      </c>
      <c r="C871" s="12">
        <v>141210111110</v>
      </c>
      <c r="D871" s="114">
        <v>6</v>
      </c>
      <c r="E871" s="125" t="s">
        <v>935</v>
      </c>
      <c r="F871" s="48" t="s">
        <v>1997</v>
      </c>
      <c r="G871" s="128" t="s">
        <v>3175</v>
      </c>
      <c r="H871" s="130" t="s">
        <v>4545</v>
      </c>
      <c r="I871" s="130" t="s">
        <v>6272</v>
      </c>
      <c r="J871" s="130" t="s">
        <v>7984</v>
      </c>
      <c r="K871" s="130" t="s">
        <v>9686</v>
      </c>
      <c r="L871" s="130" t="s">
        <v>11390</v>
      </c>
      <c r="M871" s="130" t="s">
        <v>13080</v>
      </c>
      <c r="N871" s="130" t="s">
        <v>14771</v>
      </c>
      <c r="O871" s="130" t="s">
        <v>16471</v>
      </c>
      <c r="P871" s="130" t="s">
        <v>18181</v>
      </c>
      <c r="Q871" s="130" t="s">
        <v>19867</v>
      </c>
    </row>
    <row r="872" spans="2:17" ht="54.95" customHeight="1">
      <c r="B872" s="120" t="s">
        <v>22419</v>
      </c>
      <c r="C872" s="12">
        <v>141210111111</v>
      </c>
      <c r="D872" s="114">
        <v>6</v>
      </c>
      <c r="E872" s="125" t="s">
        <v>936</v>
      </c>
      <c r="F872" s="48" t="s">
        <v>1998</v>
      </c>
      <c r="G872" s="128" t="s">
        <v>3176</v>
      </c>
      <c r="H872" s="130" t="s">
        <v>4546</v>
      </c>
      <c r="I872" s="130" t="s">
        <v>6273</v>
      </c>
      <c r="J872" s="130" t="s">
        <v>7985</v>
      </c>
      <c r="K872" s="130" t="s">
        <v>9687</v>
      </c>
      <c r="L872" s="130" t="s">
        <v>11391</v>
      </c>
      <c r="M872" s="130" t="s">
        <v>13081</v>
      </c>
      <c r="N872" s="130" t="s">
        <v>14772</v>
      </c>
      <c r="O872" s="130" t="s">
        <v>16472</v>
      </c>
      <c r="P872" s="130" t="s">
        <v>18182</v>
      </c>
      <c r="Q872" s="130" t="s">
        <v>19868</v>
      </c>
    </row>
    <row r="873" spans="2:17" ht="54.95" customHeight="1">
      <c r="B873" s="120" t="s">
        <v>22419</v>
      </c>
      <c r="C873" s="12">
        <v>141210111112</v>
      </c>
      <c r="D873" s="114">
        <v>6</v>
      </c>
      <c r="E873" s="125" t="s">
        <v>937</v>
      </c>
      <c r="F873" s="48" t="s">
        <v>1999</v>
      </c>
      <c r="G873" s="128" t="s">
        <v>3177</v>
      </c>
      <c r="H873" s="130" t="s">
        <v>4547</v>
      </c>
      <c r="I873" s="130" t="s">
        <v>6274</v>
      </c>
      <c r="J873" s="130" t="s">
        <v>7986</v>
      </c>
      <c r="K873" s="130" t="s">
        <v>9688</v>
      </c>
      <c r="L873" s="130" t="s">
        <v>11392</v>
      </c>
      <c r="M873" s="130" t="s">
        <v>13082</v>
      </c>
      <c r="N873" s="130" t="s">
        <v>14773</v>
      </c>
      <c r="O873" s="130" t="s">
        <v>16473</v>
      </c>
      <c r="P873" s="130" t="s">
        <v>18183</v>
      </c>
      <c r="Q873" s="130" t="s">
        <v>19869</v>
      </c>
    </row>
    <row r="874" spans="2:17" ht="54.95" customHeight="1">
      <c r="B874" s="120"/>
      <c r="C874" s="12">
        <v>14121012</v>
      </c>
      <c r="D874" s="114">
        <v>4</v>
      </c>
      <c r="E874" s="123" t="s">
        <v>938</v>
      </c>
      <c r="F874" s="48" t="s">
        <v>938</v>
      </c>
      <c r="G874" s="128" t="s">
        <v>23143</v>
      </c>
      <c r="H874" s="130" t="s">
        <v>4548</v>
      </c>
      <c r="I874" s="130" t="s">
        <v>6275</v>
      </c>
      <c r="J874" s="130" t="s">
        <v>7987</v>
      </c>
      <c r="K874" s="130" t="s">
        <v>9689</v>
      </c>
      <c r="L874" s="130" t="s">
        <v>11393</v>
      </c>
      <c r="M874" s="130" t="s">
        <v>13083</v>
      </c>
      <c r="N874" s="130" t="s">
        <v>14774</v>
      </c>
      <c r="O874" s="130" t="s">
        <v>16474</v>
      </c>
      <c r="P874" s="130" t="s">
        <v>18184</v>
      </c>
      <c r="Q874" s="130" t="s">
        <v>19870</v>
      </c>
    </row>
    <row r="875" spans="2:17" ht="54.95" customHeight="1">
      <c r="B875" s="120" t="s">
        <v>22419</v>
      </c>
      <c r="C875" s="12">
        <v>1412101210</v>
      </c>
      <c r="D875" s="114">
        <v>5</v>
      </c>
      <c r="E875" s="124" t="s">
        <v>939</v>
      </c>
      <c r="F875" s="48" t="s">
        <v>939</v>
      </c>
      <c r="G875" s="128" t="s">
        <v>23144</v>
      </c>
      <c r="H875" s="130" t="s">
        <v>4549</v>
      </c>
      <c r="I875" s="130" t="s">
        <v>6276</v>
      </c>
      <c r="J875" s="130" t="s">
        <v>7988</v>
      </c>
      <c r="K875" s="130" t="s">
        <v>9690</v>
      </c>
      <c r="L875" s="130" t="s">
        <v>11394</v>
      </c>
      <c r="M875" s="130" t="s">
        <v>13084</v>
      </c>
      <c r="N875" s="130" t="s">
        <v>14775</v>
      </c>
      <c r="O875" s="130" t="s">
        <v>16475</v>
      </c>
      <c r="P875" s="130" t="s">
        <v>18185</v>
      </c>
      <c r="Q875" s="130" t="s">
        <v>19871</v>
      </c>
    </row>
    <row r="876" spans="2:17" ht="54.95" customHeight="1">
      <c r="B876" s="120" t="s">
        <v>22419</v>
      </c>
      <c r="C876" s="12">
        <v>141210121010</v>
      </c>
      <c r="D876" s="114">
        <v>6</v>
      </c>
      <c r="E876" s="125" t="s">
        <v>940</v>
      </c>
      <c r="F876" s="48" t="s">
        <v>2000</v>
      </c>
      <c r="G876" s="128" t="s">
        <v>3178</v>
      </c>
      <c r="H876" s="130" t="s">
        <v>4550</v>
      </c>
      <c r="I876" s="130" t="s">
        <v>6277</v>
      </c>
      <c r="J876" s="130" t="s">
        <v>7989</v>
      </c>
      <c r="K876" s="130" t="s">
        <v>9691</v>
      </c>
      <c r="L876" s="130" t="s">
        <v>11395</v>
      </c>
      <c r="M876" s="130" t="s">
        <v>13085</v>
      </c>
      <c r="N876" s="130" t="s">
        <v>14776</v>
      </c>
      <c r="O876" s="130" t="s">
        <v>16476</v>
      </c>
      <c r="P876" s="130" t="s">
        <v>18186</v>
      </c>
      <c r="Q876" s="130" t="s">
        <v>19872</v>
      </c>
    </row>
    <row r="877" spans="2:17" ht="54.95" customHeight="1">
      <c r="B877" s="120"/>
      <c r="C877" s="12">
        <v>141210121011</v>
      </c>
      <c r="D877" s="114">
        <v>6</v>
      </c>
      <c r="E877" s="125" t="s">
        <v>2679</v>
      </c>
      <c r="F877" s="48" t="s">
        <v>2001</v>
      </c>
      <c r="G877" s="128" t="s">
        <v>3179</v>
      </c>
      <c r="H877" s="130" t="s">
        <v>4551</v>
      </c>
      <c r="I877" s="130" t="s">
        <v>6278</v>
      </c>
      <c r="J877" s="130" t="s">
        <v>7990</v>
      </c>
      <c r="K877" s="130" t="s">
        <v>9692</v>
      </c>
      <c r="L877" s="130" t="s">
        <v>11396</v>
      </c>
      <c r="M877" s="130" t="s">
        <v>13086</v>
      </c>
      <c r="N877" s="130" t="s">
        <v>14777</v>
      </c>
      <c r="O877" s="130" t="s">
        <v>16477</v>
      </c>
      <c r="P877" s="130" t="s">
        <v>18187</v>
      </c>
      <c r="Q877" s="130" t="s">
        <v>19873</v>
      </c>
    </row>
    <row r="878" spans="2:17" ht="54.95" customHeight="1">
      <c r="B878" s="120" t="s">
        <v>22419</v>
      </c>
      <c r="C878" s="12">
        <v>14121012101110</v>
      </c>
      <c r="D878" s="114">
        <v>7</v>
      </c>
      <c r="E878" s="126" t="s">
        <v>941</v>
      </c>
      <c r="F878" s="48" t="s">
        <v>2002</v>
      </c>
      <c r="G878" s="128" t="s">
        <v>23145</v>
      </c>
      <c r="H878" s="130" t="s">
        <v>4552</v>
      </c>
      <c r="I878" s="130" t="s">
        <v>6279</v>
      </c>
      <c r="J878" s="130" t="s">
        <v>7991</v>
      </c>
      <c r="K878" s="130" t="s">
        <v>9693</v>
      </c>
      <c r="L878" s="130" t="s">
        <v>11397</v>
      </c>
      <c r="M878" s="130" t="s">
        <v>13087</v>
      </c>
      <c r="N878" s="130" t="s">
        <v>14778</v>
      </c>
      <c r="O878" s="130" t="s">
        <v>16478</v>
      </c>
      <c r="P878" s="130" t="s">
        <v>18188</v>
      </c>
      <c r="Q878" s="130" t="s">
        <v>19874</v>
      </c>
    </row>
    <row r="879" spans="2:17" ht="54.95" customHeight="1">
      <c r="B879" s="120" t="s">
        <v>22419</v>
      </c>
      <c r="C879" s="12">
        <v>14121012101111</v>
      </c>
      <c r="D879" s="114">
        <v>7</v>
      </c>
      <c r="E879" s="126" t="s">
        <v>942</v>
      </c>
      <c r="F879" s="48" t="s">
        <v>2003</v>
      </c>
      <c r="G879" s="128" t="s">
        <v>23146</v>
      </c>
      <c r="H879" s="130" t="s">
        <v>4553</v>
      </c>
      <c r="I879" s="130" t="s">
        <v>6280</v>
      </c>
      <c r="J879" s="130" t="s">
        <v>7992</v>
      </c>
      <c r="K879" s="130" t="s">
        <v>9694</v>
      </c>
      <c r="L879" s="130" t="s">
        <v>11398</v>
      </c>
      <c r="M879" s="130" t="s">
        <v>13088</v>
      </c>
      <c r="N879" s="130" t="s">
        <v>14779</v>
      </c>
      <c r="O879" s="130" t="s">
        <v>16479</v>
      </c>
      <c r="P879" s="130" t="s">
        <v>18189</v>
      </c>
      <c r="Q879" s="130" t="s">
        <v>19875</v>
      </c>
    </row>
    <row r="880" spans="2:17" ht="54.95" customHeight="1">
      <c r="B880" s="120" t="s">
        <v>22419</v>
      </c>
      <c r="C880" s="12">
        <v>14121012101112</v>
      </c>
      <c r="D880" s="114">
        <v>7</v>
      </c>
      <c r="E880" s="126" t="s">
        <v>943</v>
      </c>
      <c r="F880" s="48" t="s">
        <v>2004</v>
      </c>
      <c r="G880" s="128" t="s">
        <v>23147</v>
      </c>
      <c r="H880" s="130" t="s">
        <v>4554</v>
      </c>
      <c r="I880" s="130" t="s">
        <v>6281</v>
      </c>
      <c r="J880" s="130" t="s">
        <v>7993</v>
      </c>
      <c r="K880" s="130" t="s">
        <v>9695</v>
      </c>
      <c r="L880" s="130" t="s">
        <v>11399</v>
      </c>
      <c r="M880" s="130" t="s">
        <v>13089</v>
      </c>
      <c r="N880" s="130" t="s">
        <v>14780</v>
      </c>
      <c r="O880" s="130" t="s">
        <v>16480</v>
      </c>
      <c r="P880" s="130" t="s">
        <v>18190</v>
      </c>
      <c r="Q880" s="130" t="s">
        <v>19876</v>
      </c>
    </row>
    <row r="881" spans="2:17" ht="54.95" customHeight="1">
      <c r="B881" s="120" t="s">
        <v>22419</v>
      </c>
      <c r="C881" s="12">
        <v>1412101211</v>
      </c>
      <c r="D881" s="114">
        <v>5</v>
      </c>
      <c r="E881" s="124" t="s">
        <v>944</v>
      </c>
      <c r="F881" s="48" t="s">
        <v>944</v>
      </c>
      <c r="G881" s="128" t="s">
        <v>23148</v>
      </c>
      <c r="H881" s="130" t="s">
        <v>4555</v>
      </c>
      <c r="I881" s="130" t="s">
        <v>6282</v>
      </c>
      <c r="J881" s="130" t="s">
        <v>7994</v>
      </c>
      <c r="K881" s="130" t="s">
        <v>9696</v>
      </c>
      <c r="L881" s="130" t="s">
        <v>11400</v>
      </c>
      <c r="M881" s="130" t="s">
        <v>13090</v>
      </c>
      <c r="N881" s="130" t="s">
        <v>14781</v>
      </c>
      <c r="O881" s="130" t="s">
        <v>16481</v>
      </c>
      <c r="P881" s="130" t="s">
        <v>18191</v>
      </c>
      <c r="Q881" s="130" t="s">
        <v>19877</v>
      </c>
    </row>
    <row r="882" spans="2:17" ht="54.95" customHeight="1">
      <c r="B882" s="120" t="s">
        <v>22419</v>
      </c>
      <c r="C882" s="12">
        <v>141210121110</v>
      </c>
      <c r="D882" s="114">
        <v>6</v>
      </c>
      <c r="E882" s="125" t="s">
        <v>945</v>
      </c>
      <c r="F882" s="48" t="s">
        <v>2005</v>
      </c>
      <c r="G882" s="128" t="s">
        <v>3180</v>
      </c>
      <c r="H882" s="130" t="s">
        <v>4556</v>
      </c>
      <c r="I882" s="130" t="s">
        <v>6283</v>
      </c>
      <c r="J882" s="130" t="s">
        <v>7995</v>
      </c>
      <c r="K882" s="130" t="s">
        <v>9697</v>
      </c>
      <c r="L882" s="130" t="s">
        <v>11401</v>
      </c>
      <c r="M882" s="130" t="s">
        <v>13091</v>
      </c>
      <c r="N882" s="130" t="s">
        <v>14782</v>
      </c>
      <c r="O882" s="130" t="s">
        <v>16482</v>
      </c>
      <c r="P882" s="130" t="s">
        <v>18192</v>
      </c>
      <c r="Q882" s="130" t="s">
        <v>19878</v>
      </c>
    </row>
    <row r="883" spans="2:17" ht="54.95" customHeight="1">
      <c r="B883" s="120" t="s">
        <v>22419</v>
      </c>
      <c r="C883" s="12">
        <v>141210121111</v>
      </c>
      <c r="D883" s="114">
        <v>6</v>
      </c>
      <c r="E883" s="125" t="s">
        <v>946</v>
      </c>
      <c r="F883" s="48" t="s">
        <v>2006</v>
      </c>
      <c r="G883" s="128" t="s">
        <v>3181</v>
      </c>
      <c r="H883" s="130" t="s">
        <v>4557</v>
      </c>
      <c r="I883" s="130" t="s">
        <v>6284</v>
      </c>
      <c r="J883" s="130" t="s">
        <v>7996</v>
      </c>
      <c r="K883" s="130" t="s">
        <v>9698</v>
      </c>
      <c r="L883" s="130" t="s">
        <v>11402</v>
      </c>
      <c r="M883" s="130" t="s">
        <v>13092</v>
      </c>
      <c r="N883" s="130" t="s">
        <v>14783</v>
      </c>
      <c r="O883" s="130" t="s">
        <v>16483</v>
      </c>
      <c r="P883" s="130" t="s">
        <v>18193</v>
      </c>
      <c r="Q883" s="130" t="s">
        <v>19879</v>
      </c>
    </row>
    <row r="884" spans="2:17" ht="54.95" customHeight="1">
      <c r="B884" s="120" t="s">
        <v>22419</v>
      </c>
      <c r="C884" s="12">
        <v>14121012111110</v>
      </c>
      <c r="D884" s="114">
        <v>7</v>
      </c>
      <c r="E884" s="126" t="s">
        <v>947</v>
      </c>
      <c r="F884" s="48" t="s">
        <v>2007</v>
      </c>
      <c r="G884" s="128" t="s">
        <v>23149</v>
      </c>
      <c r="H884" s="130" t="s">
        <v>4558</v>
      </c>
      <c r="I884" s="130" t="s">
        <v>6285</v>
      </c>
      <c r="J884" s="130" t="s">
        <v>7997</v>
      </c>
      <c r="K884" s="130" t="s">
        <v>9699</v>
      </c>
      <c r="L884" s="130" t="s">
        <v>11403</v>
      </c>
      <c r="M884" s="130" t="s">
        <v>13093</v>
      </c>
      <c r="N884" s="130" t="s">
        <v>14784</v>
      </c>
      <c r="O884" s="130" t="s">
        <v>16484</v>
      </c>
      <c r="P884" s="130" t="s">
        <v>18194</v>
      </c>
      <c r="Q884" s="130" t="s">
        <v>19880</v>
      </c>
    </row>
    <row r="885" spans="2:17" ht="54.95" customHeight="1">
      <c r="B885" s="120" t="s">
        <v>22419</v>
      </c>
      <c r="C885" s="12">
        <v>14121012111111</v>
      </c>
      <c r="D885" s="114">
        <v>7</v>
      </c>
      <c r="E885" s="126" t="s">
        <v>948</v>
      </c>
      <c r="F885" s="48" t="s">
        <v>2008</v>
      </c>
      <c r="G885" s="128" t="s">
        <v>23150</v>
      </c>
      <c r="H885" s="130" t="s">
        <v>4559</v>
      </c>
      <c r="I885" s="130" t="s">
        <v>6286</v>
      </c>
      <c r="J885" s="130" t="s">
        <v>7998</v>
      </c>
      <c r="K885" s="130" t="s">
        <v>9700</v>
      </c>
      <c r="L885" s="130" t="s">
        <v>11404</v>
      </c>
      <c r="M885" s="130" t="s">
        <v>13094</v>
      </c>
      <c r="N885" s="130" t="s">
        <v>14785</v>
      </c>
      <c r="O885" s="130" t="s">
        <v>16485</v>
      </c>
      <c r="P885" s="130" t="s">
        <v>18195</v>
      </c>
      <c r="Q885" s="130" t="s">
        <v>19881</v>
      </c>
    </row>
    <row r="886" spans="2:17" ht="54.95" customHeight="1">
      <c r="B886" s="120" t="s">
        <v>22419</v>
      </c>
      <c r="C886" s="12">
        <v>14121012111112</v>
      </c>
      <c r="D886" s="114">
        <v>7</v>
      </c>
      <c r="E886" s="126" t="s">
        <v>949</v>
      </c>
      <c r="F886" s="48" t="s">
        <v>2009</v>
      </c>
      <c r="G886" s="128" t="s">
        <v>23151</v>
      </c>
      <c r="H886" s="130" t="s">
        <v>4560</v>
      </c>
      <c r="I886" s="130" t="s">
        <v>6287</v>
      </c>
      <c r="J886" s="130" t="s">
        <v>7999</v>
      </c>
      <c r="K886" s="130" t="s">
        <v>9701</v>
      </c>
      <c r="L886" s="130" t="s">
        <v>11405</v>
      </c>
      <c r="M886" s="130" t="s">
        <v>13095</v>
      </c>
      <c r="N886" s="130" t="s">
        <v>14786</v>
      </c>
      <c r="O886" s="130" t="s">
        <v>16486</v>
      </c>
      <c r="P886" s="130" t="s">
        <v>18196</v>
      </c>
      <c r="Q886" s="130" t="s">
        <v>19882</v>
      </c>
    </row>
    <row r="887" spans="2:17" ht="54.95" customHeight="1">
      <c r="B887" s="120" t="s">
        <v>22419</v>
      </c>
      <c r="C887" s="12">
        <v>1412101212</v>
      </c>
      <c r="D887" s="114">
        <v>5</v>
      </c>
      <c r="E887" s="124" t="s">
        <v>950</v>
      </c>
      <c r="F887" s="48" t="s">
        <v>2010</v>
      </c>
      <c r="G887" s="128" t="s">
        <v>23152</v>
      </c>
      <c r="H887" s="130" t="s">
        <v>4561</v>
      </c>
      <c r="I887" s="130" t="s">
        <v>6288</v>
      </c>
      <c r="J887" s="130" t="s">
        <v>8000</v>
      </c>
      <c r="K887" s="130" t="s">
        <v>9702</v>
      </c>
      <c r="L887" s="130" t="s">
        <v>11406</v>
      </c>
      <c r="M887" s="130" t="s">
        <v>13096</v>
      </c>
      <c r="N887" s="130" t="s">
        <v>14787</v>
      </c>
      <c r="O887" s="130" t="s">
        <v>16487</v>
      </c>
      <c r="P887" s="130" t="s">
        <v>18197</v>
      </c>
      <c r="Q887" s="130" t="s">
        <v>19883</v>
      </c>
    </row>
    <row r="888" spans="2:17" ht="54.95" customHeight="1">
      <c r="B888" s="120" t="s">
        <v>22419</v>
      </c>
      <c r="C888" s="12">
        <v>141210121210</v>
      </c>
      <c r="D888" s="114">
        <v>6</v>
      </c>
      <c r="E888" s="125" t="s">
        <v>951</v>
      </c>
      <c r="F888" s="48" t="s">
        <v>2011</v>
      </c>
      <c r="G888" s="128" t="s">
        <v>3182</v>
      </c>
      <c r="H888" s="130" t="s">
        <v>4562</v>
      </c>
      <c r="I888" s="130" t="s">
        <v>6289</v>
      </c>
      <c r="J888" s="130" t="s">
        <v>8001</v>
      </c>
      <c r="K888" s="130" t="s">
        <v>9703</v>
      </c>
      <c r="L888" s="130" t="s">
        <v>11407</v>
      </c>
      <c r="M888" s="130" t="s">
        <v>13097</v>
      </c>
      <c r="N888" s="130" t="s">
        <v>14788</v>
      </c>
      <c r="O888" s="130" t="s">
        <v>16488</v>
      </c>
      <c r="P888" s="130" t="s">
        <v>18198</v>
      </c>
      <c r="Q888" s="130" t="s">
        <v>19884</v>
      </c>
    </row>
    <row r="889" spans="2:17" ht="54.95" customHeight="1">
      <c r="B889" s="120" t="s">
        <v>22419</v>
      </c>
      <c r="C889" s="12">
        <v>141210121211</v>
      </c>
      <c r="D889" s="114">
        <v>6</v>
      </c>
      <c r="E889" s="125" t="s">
        <v>952</v>
      </c>
      <c r="F889" s="48" t="s">
        <v>2012</v>
      </c>
      <c r="G889" s="128" t="s">
        <v>3183</v>
      </c>
      <c r="H889" s="130" t="s">
        <v>4563</v>
      </c>
      <c r="I889" s="130" t="s">
        <v>6290</v>
      </c>
      <c r="J889" s="130" t="s">
        <v>8002</v>
      </c>
      <c r="K889" s="130" t="s">
        <v>9704</v>
      </c>
      <c r="L889" s="130" t="s">
        <v>11408</v>
      </c>
      <c r="M889" s="130" t="s">
        <v>13098</v>
      </c>
      <c r="N889" s="130" t="s">
        <v>14789</v>
      </c>
      <c r="O889" s="130" t="s">
        <v>16489</v>
      </c>
      <c r="P889" s="130" t="s">
        <v>18199</v>
      </c>
      <c r="Q889" s="130" t="s">
        <v>19885</v>
      </c>
    </row>
    <row r="890" spans="2:17" ht="54.95" customHeight="1">
      <c r="B890" s="120" t="s">
        <v>22419</v>
      </c>
      <c r="C890" s="12">
        <v>14121012121110</v>
      </c>
      <c r="D890" s="114">
        <v>7</v>
      </c>
      <c r="E890" s="126" t="s">
        <v>953</v>
      </c>
      <c r="F890" s="48" t="s">
        <v>2013</v>
      </c>
      <c r="G890" s="128" t="s">
        <v>23153</v>
      </c>
      <c r="H890" s="130" t="s">
        <v>4564</v>
      </c>
      <c r="I890" s="130" t="s">
        <v>6291</v>
      </c>
      <c r="J890" s="130" t="s">
        <v>8003</v>
      </c>
      <c r="K890" s="130" t="s">
        <v>9705</v>
      </c>
      <c r="L890" s="130" t="s">
        <v>11409</v>
      </c>
      <c r="M890" s="130" t="s">
        <v>13099</v>
      </c>
      <c r="N890" s="130" t="s">
        <v>14790</v>
      </c>
      <c r="O890" s="130" t="s">
        <v>16490</v>
      </c>
      <c r="P890" s="130" t="s">
        <v>18200</v>
      </c>
      <c r="Q890" s="130" t="s">
        <v>19886</v>
      </c>
    </row>
    <row r="891" spans="2:17" ht="54.95" customHeight="1">
      <c r="B891" s="120" t="s">
        <v>22419</v>
      </c>
      <c r="C891" s="12">
        <v>14121012121111</v>
      </c>
      <c r="D891" s="114">
        <v>7</v>
      </c>
      <c r="E891" s="126" t="s">
        <v>954</v>
      </c>
      <c r="F891" s="48" t="s">
        <v>2014</v>
      </c>
      <c r="G891" s="128" t="s">
        <v>23154</v>
      </c>
      <c r="H891" s="130" t="s">
        <v>4565</v>
      </c>
      <c r="I891" s="130" t="s">
        <v>6292</v>
      </c>
      <c r="J891" s="130" t="s">
        <v>8004</v>
      </c>
      <c r="K891" s="130" t="s">
        <v>9706</v>
      </c>
      <c r="L891" s="130" t="s">
        <v>11410</v>
      </c>
      <c r="M891" s="130" t="s">
        <v>13100</v>
      </c>
      <c r="N891" s="130" t="s">
        <v>14791</v>
      </c>
      <c r="O891" s="130" t="s">
        <v>16491</v>
      </c>
      <c r="P891" s="130" t="s">
        <v>18201</v>
      </c>
      <c r="Q891" s="130" t="s">
        <v>19887</v>
      </c>
    </row>
    <row r="892" spans="2:17" ht="54.95" customHeight="1">
      <c r="B892" s="120" t="s">
        <v>22419</v>
      </c>
      <c r="C892" s="12">
        <v>14121012121112</v>
      </c>
      <c r="D892" s="114">
        <v>7</v>
      </c>
      <c r="E892" s="126" t="s">
        <v>955</v>
      </c>
      <c r="F892" s="48" t="s">
        <v>2015</v>
      </c>
      <c r="G892" s="128" t="s">
        <v>23155</v>
      </c>
      <c r="H892" s="130" t="s">
        <v>4566</v>
      </c>
      <c r="I892" s="130" t="s">
        <v>6293</v>
      </c>
      <c r="J892" s="130" t="s">
        <v>8005</v>
      </c>
      <c r="K892" s="130" t="s">
        <v>9707</v>
      </c>
      <c r="L892" s="130" t="s">
        <v>11411</v>
      </c>
      <c r="M892" s="130" t="s">
        <v>13101</v>
      </c>
      <c r="N892" s="130" t="s">
        <v>14792</v>
      </c>
      <c r="O892" s="130" t="s">
        <v>16492</v>
      </c>
      <c r="P892" s="130" t="s">
        <v>18202</v>
      </c>
      <c r="Q892" s="130" t="s">
        <v>19888</v>
      </c>
    </row>
    <row r="893" spans="2:17" ht="54.95" customHeight="1">
      <c r="B893" s="120"/>
      <c r="C893" s="12">
        <v>14121013</v>
      </c>
      <c r="D893" s="114">
        <v>4</v>
      </c>
      <c r="E893" s="123" t="s">
        <v>215</v>
      </c>
      <c r="F893" s="48" t="s">
        <v>215</v>
      </c>
      <c r="G893" s="128" t="s">
        <v>3184</v>
      </c>
      <c r="H893" s="130" t="s">
        <v>4567</v>
      </c>
      <c r="I893" s="130" t="s">
        <v>6294</v>
      </c>
      <c r="J893" s="130" t="s">
        <v>8006</v>
      </c>
      <c r="K893" s="130" t="s">
        <v>9708</v>
      </c>
      <c r="L893" s="130" t="s">
        <v>11412</v>
      </c>
      <c r="M893" s="130" t="s">
        <v>13102</v>
      </c>
      <c r="N893" s="130" t="s">
        <v>14793</v>
      </c>
      <c r="O893" s="130" t="s">
        <v>16493</v>
      </c>
      <c r="P893" s="130" t="s">
        <v>18203</v>
      </c>
      <c r="Q893" s="130" t="s">
        <v>19889</v>
      </c>
    </row>
    <row r="894" spans="2:17" ht="54.95" customHeight="1">
      <c r="B894" s="120" t="s">
        <v>22419</v>
      </c>
      <c r="C894" s="12">
        <v>1412101310</v>
      </c>
      <c r="D894" s="114">
        <v>5</v>
      </c>
      <c r="E894" s="124" t="s">
        <v>956</v>
      </c>
      <c r="F894" s="48" t="s">
        <v>956</v>
      </c>
      <c r="G894" s="128" t="s">
        <v>3185</v>
      </c>
      <c r="H894" s="130" t="s">
        <v>4568</v>
      </c>
      <c r="I894" s="130" t="s">
        <v>6295</v>
      </c>
      <c r="J894" s="130" t="s">
        <v>8007</v>
      </c>
      <c r="K894" s="130" t="s">
        <v>9709</v>
      </c>
      <c r="L894" s="130" t="s">
        <v>11413</v>
      </c>
      <c r="M894" s="130" t="s">
        <v>13103</v>
      </c>
      <c r="N894" s="130" t="s">
        <v>14794</v>
      </c>
      <c r="O894" s="130" t="s">
        <v>16494</v>
      </c>
      <c r="P894" s="130" t="s">
        <v>18204</v>
      </c>
      <c r="Q894" s="130" t="s">
        <v>19890</v>
      </c>
    </row>
    <row r="895" spans="2:17" ht="54.95" customHeight="1">
      <c r="B895" s="120" t="s">
        <v>22419</v>
      </c>
      <c r="C895" s="12">
        <v>141210131010</v>
      </c>
      <c r="D895" s="114">
        <v>6</v>
      </c>
      <c r="E895" s="125" t="s">
        <v>957</v>
      </c>
      <c r="F895" s="48" t="s">
        <v>957</v>
      </c>
      <c r="G895" s="128" t="s">
        <v>3186</v>
      </c>
      <c r="H895" s="130" t="s">
        <v>4569</v>
      </c>
      <c r="I895" s="130" t="s">
        <v>6296</v>
      </c>
      <c r="J895" s="130" t="s">
        <v>8008</v>
      </c>
      <c r="K895" s="130" t="s">
        <v>9710</v>
      </c>
      <c r="L895" s="130" t="s">
        <v>11414</v>
      </c>
      <c r="M895" s="130" t="s">
        <v>13104</v>
      </c>
      <c r="N895" s="130" t="s">
        <v>14795</v>
      </c>
      <c r="O895" s="130" t="s">
        <v>16495</v>
      </c>
      <c r="P895" s="130" t="s">
        <v>18205</v>
      </c>
      <c r="Q895" s="130" t="s">
        <v>19891</v>
      </c>
    </row>
    <row r="896" spans="2:17" ht="54.95" customHeight="1">
      <c r="B896" s="120" t="s">
        <v>22419</v>
      </c>
      <c r="C896" s="12">
        <v>141210131011</v>
      </c>
      <c r="D896" s="114">
        <v>6</v>
      </c>
      <c r="E896" s="125" t="s">
        <v>958</v>
      </c>
      <c r="F896" s="48" t="s">
        <v>2016</v>
      </c>
      <c r="G896" s="128" t="s">
        <v>3187</v>
      </c>
      <c r="H896" s="130" t="s">
        <v>4570</v>
      </c>
      <c r="I896" s="130" t="s">
        <v>6297</v>
      </c>
      <c r="J896" s="130" t="s">
        <v>8009</v>
      </c>
      <c r="K896" s="130" t="s">
        <v>9711</v>
      </c>
      <c r="L896" s="130" t="s">
        <v>11415</v>
      </c>
      <c r="M896" s="130" t="s">
        <v>13105</v>
      </c>
      <c r="N896" s="130" t="s">
        <v>14796</v>
      </c>
      <c r="O896" s="130" t="s">
        <v>16496</v>
      </c>
      <c r="P896" s="130" t="s">
        <v>18206</v>
      </c>
      <c r="Q896" s="130" t="s">
        <v>19892</v>
      </c>
    </row>
    <row r="897" spans="2:17" ht="54.95" customHeight="1">
      <c r="B897" s="120" t="s">
        <v>22419</v>
      </c>
      <c r="C897" s="12">
        <v>14121013101110</v>
      </c>
      <c r="D897" s="114">
        <v>7</v>
      </c>
      <c r="E897" s="126" t="s">
        <v>959</v>
      </c>
      <c r="F897" s="48" t="s">
        <v>2017</v>
      </c>
      <c r="G897" s="128" t="s">
        <v>3188</v>
      </c>
      <c r="H897" s="130" t="s">
        <v>4571</v>
      </c>
      <c r="I897" s="130" t="s">
        <v>6298</v>
      </c>
      <c r="J897" s="130" t="s">
        <v>8010</v>
      </c>
      <c r="K897" s="130" t="s">
        <v>9712</v>
      </c>
      <c r="L897" s="130" t="s">
        <v>11416</v>
      </c>
      <c r="M897" s="130" t="s">
        <v>13106</v>
      </c>
      <c r="N897" s="130" t="s">
        <v>14797</v>
      </c>
      <c r="O897" s="130" t="s">
        <v>16497</v>
      </c>
      <c r="P897" s="130" t="s">
        <v>18207</v>
      </c>
      <c r="Q897" s="130" t="s">
        <v>19893</v>
      </c>
    </row>
    <row r="898" spans="2:17" ht="54.95" customHeight="1">
      <c r="B898" s="120" t="s">
        <v>22419</v>
      </c>
      <c r="C898" s="12">
        <v>14121013101111</v>
      </c>
      <c r="D898" s="114">
        <v>7</v>
      </c>
      <c r="E898" s="126" t="s">
        <v>960</v>
      </c>
      <c r="F898" s="48" t="s">
        <v>2018</v>
      </c>
      <c r="G898" s="128" t="s">
        <v>3189</v>
      </c>
      <c r="H898" s="130" t="s">
        <v>4572</v>
      </c>
      <c r="I898" s="130" t="s">
        <v>6299</v>
      </c>
      <c r="J898" s="130" t="s">
        <v>8011</v>
      </c>
      <c r="K898" s="130" t="s">
        <v>9713</v>
      </c>
      <c r="L898" s="130" t="s">
        <v>11417</v>
      </c>
      <c r="M898" s="130" t="s">
        <v>13107</v>
      </c>
      <c r="N898" s="130" t="s">
        <v>14798</v>
      </c>
      <c r="O898" s="130" t="s">
        <v>16498</v>
      </c>
      <c r="P898" s="130" t="s">
        <v>18208</v>
      </c>
      <c r="Q898" s="130" t="s">
        <v>19894</v>
      </c>
    </row>
    <row r="899" spans="2:17" ht="54.95" customHeight="1">
      <c r="B899" s="120" t="s">
        <v>22419</v>
      </c>
      <c r="C899" s="12">
        <v>14121013101112</v>
      </c>
      <c r="D899" s="114">
        <v>7</v>
      </c>
      <c r="E899" s="126" t="s">
        <v>961</v>
      </c>
      <c r="F899" s="48" t="s">
        <v>961</v>
      </c>
      <c r="G899" s="128" t="s">
        <v>3190</v>
      </c>
      <c r="H899" s="130" t="s">
        <v>4573</v>
      </c>
      <c r="I899" s="130" t="s">
        <v>6300</v>
      </c>
      <c r="J899" s="130" t="s">
        <v>8012</v>
      </c>
      <c r="K899" s="130" t="s">
        <v>9714</v>
      </c>
      <c r="L899" s="130" t="s">
        <v>11418</v>
      </c>
      <c r="M899" s="130" t="s">
        <v>13108</v>
      </c>
      <c r="N899" s="130" t="s">
        <v>14799</v>
      </c>
      <c r="O899" s="130" t="s">
        <v>16499</v>
      </c>
      <c r="P899" s="130" t="s">
        <v>18209</v>
      </c>
      <c r="Q899" s="130" t="s">
        <v>19895</v>
      </c>
    </row>
    <row r="900" spans="2:17" ht="54.95" customHeight="1">
      <c r="B900" s="120" t="s">
        <v>22419</v>
      </c>
      <c r="C900" s="12">
        <v>1412101311</v>
      </c>
      <c r="D900" s="114">
        <v>5</v>
      </c>
      <c r="E900" s="124" t="s">
        <v>962</v>
      </c>
      <c r="F900" s="48" t="s">
        <v>2019</v>
      </c>
      <c r="G900" s="128" t="s">
        <v>3191</v>
      </c>
      <c r="H900" s="130" t="s">
        <v>4574</v>
      </c>
      <c r="I900" s="130" t="s">
        <v>6301</v>
      </c>
      <c r="J900" s="130" t="s">
        <v>8013</v>
      </c>
      <c r="K900" s="130" t="s">
        <v>9672</v>
      </c>
      <c r="L900" s="130" t="s">
        <v>11419</v>
      </c>
      <c r="M900" s="130" t="s">
        <v>13109</v>
      </c>
      <c r="N900" s="130" t="s">
        <v>14800</v>
      </c>
      <c r="O900" s="130" t="s">
        <v>16500</v>
      </c>
      <c r="P900" s="130" t="s">
        <v>18210</v>
      </c>
      <c r="Q900" s="130" t="s">
        <v>19889</v>
      </c>
    </row>
    <row r="901" spans="2:17" ht="54.95" customHeight="1">
      <c r="B901" s="120" t="s">
        <v>22419</v>
      </c>
      <c r="C901" s="12">
        <v>141210131110</v>
      </c>
      <c r="D901" s="114">
        <v>6</v>
      </c>
      <c r="E901" s="125" t="s">
        <v>963</v>
      </c>
      <c r="F901" s="48" t="s">
        <v>2020</v>
      </c>
      <c r="G901" s="128" t="s">
        <v>3192</v>
      </c>
      <c r="H901" s="130" t="s">
        <v>4575</v>
      </c>
      <c r="I901" s="130" t="s">
        <v>6302</v>
      </c>
      <c r="J901" s="130" t="s">
        <v>8014</v>
      </c>
      <c r="K901" s="130" t="s">
        <v>9715</v>
      </c>
      <c r="L901" s="130" t="s">
        <v>11420</v>
      </c>
      <c r="M901" s="130" t="s">
        <v>13110</v>
      </c>
      <c r="N901" s="130" t="s">
        <v>14801</v>
      </c>
      <c r="O901" s="130" t="s">
        <v>16501</v>
      </c>
      <c r="P901" s="130" t="s">
        <v>18211</v>
      </c>
      <c r="Q901" s="130" t="s">
        <v>19896</v>
      </c>
    </row>
    <row r="902" spans="2:17" ht="54.95" customHeight="1">
      <c r="B902" s="120" t="s">
        <v>22419</v>
      </c>
      <c r="C902" s="12">
        <v>14121013111010</v>
      </c>
      <c r="D902" s="114">
        <v>7</v>
      </c>
      <c r="E902" s="126" t="s">
        <v>964</v>
      </c>
      <c r="F902" s="48" t="s">
        <v>964</v>
      </c>
      <c r="G902" s="128" t="s">
        <v>3193</v>
      </c>
      <c r="H902" s="130" t="s">
        <v>4576</v>
      </c>
      <c r="I902" s="130" t="s">
        <v>6303</v>
      </c>
      <c r="J902" s="130" t="s">
        <v>8015</v>
      </c>
      <c r="K902" s="130" t="s">
        <v>9716</v>
      </c>
      <c r="L902" s="130" t="s">
        <v>11421</v>
      </c>
      <c r="M902" s="130" t="s">
        <v>13111</v>
      </c>
      <c r="N902" s="130" t="s">
        <v>14802</v>
      </c>
      <c r="O902" s="130" t="s">
        <v>16502</v>
      </c>
      <c r="P902" s="130" t="s">
        <v>18212</v>
      </c>
      <c r="Q902" s="130" t="s">
        <v>19897</v>
      </c>
    </row>
    <row r="903" spans="2:17" ht="54.95" customHeight="1">
      <c r="B903" s="120" t="s">
        <v>22419</v>
      </c>
      <c r="C903" s="12">
        <v>14121013111011</v>
      </c>
      <c r="D903" s="114">
        <v>7</v>
      </c>
      <c r="E903" s="126" t="s">
        <v>965</v>
      </c>
      <c r="F903" s="48" t="s">
        <v>965</v>
      </c>
      <c r="G903" s="128" t="s">
        <v>3194</v>
      </c>
      <c r="H903" s="130" t="s">
        <v>4577</v>
      </c>
      <c r="I903" s="130" t="s">
        <v>6304</v>
      </c>
      <c r="J903" s="130" t="s">
        <v>8016</v>
      </c>
      <c r="K903" s="130" t="s">
        <v>9717</v>
      </c>
      <c r="L903" s="130" t="s">
        <v>11422</v>
      </c>
      <c r="M903" s="130" t="s">
        <v>13112</v>
      </c>
      <c r="N903" s="130" t="s">
        <v>14803</v>
      </c>
      <c r="O903" s="130" t="s">
        <v>16503</v>
      </c>
      <c r="P903" s="130" t="s">
        <v>18213</v>
      </c>
      <c r="Q903" s="130" t="s">
        <v>19898</v>
      </c>
    </row>
    <row r="904" spans="2:17" ht="54.95" customHeight="1">
      <c r="B904" s="120" t="s">
        <v>22419</v>
      </c>
      <c r="C904" s="12">
        <v>141210131111</v>
      </c>
      <c r="D904" s="114">
        <v>6</v>
      </c>
      <c r="E904" s="125" t="s">
        <v>966</v>
      </c>
      <c r="F904" s="48" t="s">
        <v>2021</v>
      </c>
      <c r="G904" s="128" t="s">
        <v>3195</v>
      </c>
      <c r="H904" s="130" t="s">
        <v>4578</v>
      </c>
      <c r="I904" s="130" t="s">
        <v>6305</v>
      </c>
      <c r="J904" s="130" t="s">
        <v>8017</v>
      </c>
      <c r="K904" s="130" t="s">
        <v>9718</v>
      </c>
      <c r="L904" s="130" t="s">
        <v>11423</v>
      </c>
      <c r="M904" s="130" t="s">
        <v>13113</v>
      </c>
      <c r="N904" s="130" t="s">
        <v>14804</v>
      </c>
      <c r="O904" s="130" t="s">
        <v>16504</v>
      </c>
      <c r="P904" s="130" t="s">
        <v>18214</v>
      </c>
      <c r="Q904" s="130" t="s">
        <v>19899</v>
      </c>
    </row>
    <row r="905" spans="2:17" ht="54.95" customHeight="1">
      <c r="B905" s="120" t="s">
        <v>22419</v>
      </c>
      <c r="C905" s="12">
        <v>14121013111110</v>
      </c>
      <c r="D905" s="114">
        <v>7</v>
      </c>
      <c r="E905" s="126" t="s">
        <v>967</v>
      </c>
      <c r="F905" s="48" t="s">
        <v>2022</v>
      </c>
      <c r="G905" s="128" t="s">
        <v>3196</v>
      </c>
      <c r="H905" s="130" t="s">
        <v>4579</v>
      </c>
      <c r="I905" s="130" t="s">
        <v>6306</v>
      </c>
      <c r="J905" s="130" t="s">
        <v>8018</v>
      </c>
      <c r="K905" s="130" t="s">
        <v>9719</v>
      </c>
      <c r="L905" s="130" t="s">
        <v>11424</v>
      </c>
      <c r="M905" s="130" t="s">
        <v>13114</v>
      </c>
      <c r="N905" s="130" t="s">
        <v>14805</v>
      </c>
      <c r="O905" s="130" t="s">
        <v>16505</v>
      </c>
      <c r="P905" s="130" t="s">
        <v>18215</v>
      </c>
      <c r="Q905" s="130" t="s">
        <v>19893</v>
      </c>
    </row>
    <row r="906" spans="2:17" ht="54.95" customHeight="1">
      <c r="B906" s="120" t="s">
        <v>22419</v>
      </c>
      <c r="C906" s="12">
        <v>14121013111111</v>
      </c>
      <c r="D906" s="114">
        <v>7</v>
      </c>
      <c r="E906" s="126" t="s">
        <v>968</v>
      </c>
      <c r="F906" s="48" t="s">
        <v>2023</v>
      </c>
      <c r="G906" s="128" t="s">
        <v>3197</v>
      </c>
      <c r="H906" s="130" t="s">
        <v>4580</v>
      </c>
      <c r="I906" s="130" t="s">
        <v>6307</v>
      </c>
      <c r="J906" s="130" t="s">
        <v>8019</v>
      </c>
      <c r="K906" s="130" t="s">
        <v>9720</v>
      </c>
      <c r="L906" s="130" t="s">
        <v>11425</v>
      </c>
      <c r="M906" s="130" t="s">
        <v>13115</v>
      </c>
      <c r="N906" s="130" t="s">
        <v>14806</v>
      </c>
      <c r="O906" s="130" t="s">
        <v>16506</v>
      </c>
      <c r="P906" s="130" t="s">
        <v>18216</v>
      </c>
      <c r="Q906" s="130" t="s">
        <v>19900</v>
      </c>
    </row>
    <row r="907" spans="2:17" ht="54.95" customHeight="1">
      <c r="B907" s="120" t="s">
        <v>22419</v>
      </c>
      <c r="C907" s="12">
        <v>14121013111112</v>
      </c>
      <c r="D907" s="114">
        <v>7</v>
      </c>
      <c r="E907" s="126" t="s">
        <v>969</v>
      </c>
      <c r="F907" s="48" t="s">
        <v>2024</v>
      </c>
      <c r="G907" s="128" t="s">
        <v>3198</v>
      </c>
      <c r="H907" s="130" t="s">
        <v>4581</v>
      </c>
      <c r="I907" s="130" t="s">
        <v>6308</v>
      </c>
      <c r="J907" s="130" t="s">
        <v>8020</v>
      </c>
      <c r="K907" s="130" t="s">
        <v>9721</v>
      </c>
      <c r="L907" s="130" t="s">
        <v>11426</v>
      </c>
      <c r="M907" s="130" t="s">
        <v>13116</v>
      </c>
      <c r="N907" s="130" t="s">
        <v>14807</v>
      </c>
      <c r="O907" s="130" t="s">
        <v>16507</v>
      </c>
      <c r="P907" s="130" t="s">
        <v>18217</v>
      </c>
      <c r="Q907" s="130" t="s">
        <v>19901</v>
      </c>
    </row>
    <row r="908" spans="2:17" ht="54.95" customHeight="1">
      <c r="B908" s="120"/>
      <c r="C908" s="12">
        <v>14121014</v>
      </c>
      <c r="D908" s="114">
        <v>4</v>
      </c>
      <c r="E908" s="123" t="s">
        <v>970</v>
      </c>
      <c r="F908" s="48" t="s">
        <v>970</v>
      </c>
      <c r="G908" s="128" t="s">
        <v>3199</v>
      </c>
      <c r="H908" s="130" t="s">
        <v>4582</v>
      </c>
      <c r="I908" s="130" t="s">
        <v>6309</v>
      </c>
      <c r="J908" s="130" t="s">
        <v>8021</v>
      </c>
      <c r="K908" s="130" t="s">
        <v>9722</v>
      </c>
      <c r="L908" s="130" t="s">
        <v>11427</v>
      </c>
      <c r="M908" s="130" t="s">
        <v>13117</v>
      </c>
      <c r="N908" s="130" t="s">
        <v>14808</v>
      </c>
      <c r="O908" s="130" t="s">
        <v>16508</v>
      </c>
      <c r="P908" s="130" t="s">
        <v>18218</v>
      </c>
      <c r="Q908" s="130" t="s">
        <v>19902</v>
      </c>
    </row>
    <row r="909" spans="2:17" ht="54.95" customHeight="1">
      <c r="B909" s="120" t="s">
        <v>22418</v>
      </c>
      <c r="C909" s="12">
        <v>14121015</v>
      </c>
      <c r="D909" s="114">
        <v>4</v>
      </c>
      <c r="E909" s="123" t="s">
        <v>22426</v>
      </c>
      <c r="F909" s="48" t="s">
        <v>22426</v>
      </c>
      <c r="G909" s="128" t="s">
        <v>22437</v>
      </c>
      <c r="H909" s="130" t="s">
        <v>22501</v>
      </c>
      <c r="I909" s="130" t="s">
        <v>22502</v>
      </c>
      <c r="J909" s="130" t="s">
        <v>22503</v>
      </c>
      <c r="K909" s="130" t="s">
        <v>22504</v>
      </c>
      <c r="L909" s="130" t="s">
        <v>22505</v>
      </c>
      <c r="M909" s="130" t="s">
        <v>22506</v>
      </c>
      <c r="N909" s="130" t="s">
        <v>22507</v>
      </c>
      <c r="O909" s="130" t="s">
        <v>22508</v>
      </c>
      <c r="P909" s="130" t="s">
        <v>22509</v>
      </c>
      <c r="Q909" s="130" t="s">
        <v>22510</v>
      </c>
    </row>
    <row r="910" spans="2:17" ht="54.95" customHeight="1">
      <c r="B910" s="120"/>
      <c r="C910" s="118">
        <v>15</v>
      </c>
      <c r="D910" s="113">
        <v>1</v>
      </c>
      <c r="E910" s="118" t="s">
        <v>216</v>
      </c>
      <c r="F910" s="76" t="s">
        <v>216</v>
      </c>
      <c r="G910" s="128" t="s">
        <v>3200</v>
      </c>
      <c r="H910" s="129" t="s">
        <v>4583</v>
      </c>
      <c r="I910" s="129" t="s">
        <v>6310</v>
      </c>
      <c r="J910" s="129" t="s">
        <v>8022</v>
      </c>
      <c r="K910" s="129" t="s">
        <v>9723</v>
      </c>
      <c r="L910" s="129" t="s">
        <v>11428</v>
      </c>
      <c r="M910" s="129" t="s">
        <v>13118</v>
      </c>
      <c r="N910" s="129" t="s">
        <v>14809</v>
      </c>
      <c r="O910" s="129" t="s">
        <v>16509</v>
      </c>
      <c r="P910" s="129" t="s">
        <v>18219</v>
      </c>
      <c r="Q910" s="129" t="s">
        <v>19903</v>
      </c>
    </row>
    <row r="911" spans="2:17" ht="54.95" customHeight="1">
      <c r="B911" s="120"/>
      <c r="C911" s="12">
        <v>1510</v>
      </c>
      <c r="D911" s="114">
        <v>2</v>
      </c>
      <c r="E911" s="211" t="s">
        <v>216</v>
      </c>
      <c r="F911" s="48" t="s">
        <v>216</v>
      </c>
      <c r="G911" s="128" t="s">
        <v>3201</v>
      </c>
      <c r="H911" s="130" t="s">
        <v>4583</v>
      </c>
      <c r="I911" s="130" t="s">
        <v>6310</v>
      </c>
      <c r="J911" s="130" t="s">
        <v>8022</v>
      </c>
      <c r="K911" s="130" t="s">
        <v>9723</v>
      </c>
      <c r="L911" s="130" t="s">
        <v>11428</v>
      </c>
      <c r="M911" s="130" t="s">
        <v>13118</v>
      </c>
      <c r="N911" s="130" t="s">
        <v>14809</v>
      </c>
      <c r="O911" s="130" t="s">
        <v>16509</v>
      </c>
      <c r="P911" s="130" t="s">
        <v>18219</v>
      </c>
      <c r="Q911" s="130" t="s">
        <v>19903</v>
      </c>
    </row>
    <row r="912" spans="2:17" ht="54.95" customHeight="1">
      <c r="B912" s="120"/>
      <c r="C912" s="12">
        <v>151010</v>
      </c>
      <c r="D912" s="114">
        <v>3</v>
      </c>
      <c r="E912" s="122" t="s">
        <v>217</v>
      </c>
      <c r="F912" s="48" t="s">
        <v>217</v>
      </c>
      <c r="G912" s="128" t="s">
        <v>3202</v>
      </c>
      <c r="H912" s="130" t="s">
        <v>4584</v>
      </c>
      <c r="I912" s="130" t="s">
        <v>6311</v>
      </c>
      <c r="J912" s="130" t="s">
        <v>8023</v>
      </c>
      <c r="K912" s="130" t="s">
        <v>9724</v>
      </c>
      <c r="L912" s="130" t="s">
        <v>11429</v>
      </c>
      <c r="M912" s="130" t="s">
        <v>13119</v>
      </c>
      <c r="N912" s="130" t="s">
        <v>14810</v>
      </c>
      <c r="O912" s="130" t="s">
        <v>16510</v>
      </c>
      <c r="P912" s="130" t="s">
        <v>18220</v>
      </c>
      <c r="Q912" s="130" t="s">
        <v>19904</v>
      </c>
    </row>
    <row r="913" spans="2:17" ht="54.95" customHeight="1">
      <c r="B913" s="120"/>
      <c r="C913" s="12">
        <v>15101010</v>
      </c>
      <c r="D913" s="114">
        <v>4</v>
      </c>
      <c r="E913" s="123" t="s">
        <v>981</v>
      </c>
      <c r="F913" s="48" t="s">
        <v>2032</v>
      </c>
      <c r="G913" s="128" t="s">
        <v>23156</v>
      </c>
      <c r="H913" s="130" t="s">
        <v>4585</v>
      </c>
      <c r="I913" s="130" t="s">
        <v>6312</v>
      </c>
      <c r="J913" s="130" t="s">
        <v>8024</v>
      </c>
      <c r="K913" s="130" t="s">
        <v>9725</v>
      </c>
      <c r="L913" s="130" t="s">
        <v>11430</v>
      </c>
      <c r="M913" s="130" t="s">
        <v>13120</v>
      </c>
      <c r="N913" s="130" t="s">
        <v>14811</v>
      </c>
      <c r="O913" s="130" t="s">
        <v>16511</v>
      </c>
      <c r="P913" s="130" t="s">
        <v>18221</v>
      </c>
      <c r="Q913" s="130" t="s">
        <v>19905</v>
      </c>
    </row>
    <row r="914" spans="2:17" ht="54.95" customHeight="1">
      <c r="B914" s="120"/>
      <c r="C914" s="12">
        <v>15101011</v>
      </c>
      <c r="D914" s="114">
        <v>4</v>
      </c>
      <c r="E914" s="123" t="s">
        <v>971</v>
      </c>
      <c r="F914" s="48" t="s">
        <v>2025</v>
      </c>
      <c r="G914" s="128" t="s">
        <v>3203</v>
      </c>
      <c r="H914" s="130" t="s">
        <v>4586</v>
      </c>
      <c r="I914" s="130" t="s">
        <v>6313</v>
      </c>
      <c r="J914" s="130" t="s">
        <v>8025</v>
      </c>
      <c r="K914" s="130" t="s">
        <v>9726</v>
      </c>
      <c r="L914" s="130" t="s">
        <v>11431</v>
      </c>
      <c r="M914" s="130" t="s">
        <v>13121</v>
      </c>
      <c r="N914" s="130" t="s">
        <v>14812</v>
      </c>
      <c r="O914" s="130" t="s">
        <v>16512</v>
      </c>
      <c r="P914" s="130" t="s">
        <v>18222</v>
      </c>
      <c r="Q914" s="130" t="s">
        <v>19906</v>
      </c>
    </row>
    <row r="915" spans="2:17" ht="54.95" customHeight="1">
      <c r="B915" s="120"/>
      <c r="C915" s="12">
        <v>15101012</v>
      </c>
      <c r="D915" s="114">
        <v>4</v>
      </c>
      <c r="E915" s="123" t="s">
        <v>972</v>
      </c>
      <c r="F915" s="48" t="s">
        <v>972</v>
      </c>
      <c r="G915" s="128" t="s">
        <v>3204</v>
      </c>
      <c r="H915" s="130" t="s">
        <v>4587</v>
      </c>
      <c r="I915" s="130" t="s">
        <v>6314</v>
      </c>
      <c r="J915" s="130" t="s">
        <v>8026</v>
      </c>
      <c r="K915" s="130" t="s">
        <v>9727</v>
      </c>
      <c r="L915" s="130" t="s">
        <v>11432</v>
      </c>
      <c r="M915" s="130" t="s">
        <v>13122</v>
      </c>
      <c r="N915" s="130" t="s">
        <v>14813</v>
      </c>
      <c r="O915" s="130" t="s">
        <v>16513</v>
      </c>
      <c r="P915" s="130" t="s">
        <v>18223</v>
      </c>
      <c r="Q915" s="130" t="s">
        <v>19907</v>
      </c>
    </row>
    <row r="916" spans="2:17" ht="54.95" customHeight="1">
      <c r="B916" s="120"/>
      <c r="C916" s="12">
        <v>15101013</v>
      </c>
      <c r="D916" s="114">
        <v>4</v>
      </c>
      <c r="E916" s="123" t="s">
        <v>973</v>
      </c>
      <c r="F916" s="48" t="s">
        <v>973</v>
      </c>
      <c r="G916" s="128" t="s">
        <v>23157</v>
      </c>
      <c r="H916" s="130" t="s">
        <v>4588</v>
      </c>
      <c r="I916" s="130" t="s">
        <v>6315</v>
      </c>
      <c r="J916" s="130" t="s">
        <v>8027</v>
      </c>
      <c r="K916" s="130" t="s">
        <v>9728</v>
      </c>
      <c r="L916" s="130" t="s">
        <v>11433</v>
      </c>
      <c r="M916" s="130" t="s">
        <v>13123</v>
      </c>
      <c r="N916" s="130" t="s">
        <v>14814</v>
      </c>
      <c r="O916" s="130" t="s">
        <v>16514</v>
      </c>
      <c r="P916" s="130" t="s">
        <v>18224</v>
      </c>
      <c r="Q916" s="130" t="s">
        <v>19908</v>
      </c>
    </row>
    <row r="917" spans="2:17" ht="54.95" customHeight="1">
      <c r="B917" s="120"/>
      <c r="C917" s="12">
        <v>1510101310</v>
      </c>
      <c r="D917" s="114">
        <v>5</v>
      </c>
      <c r="E917" s="124" t="s">
        <v>974</v>
      </c>
      <c r="F917" s="48" t="s">
        <v>2026</v>
      </c>
      <c r="G917" s="128" t="s">
        <v>3205</v>
      </c>
      <c r="H917" s="130" t="s">
        <v>4589</v>
      </c>
      <c r="I917" s="130" t="s">
        <v>6316</v>
      </c>
      <c r="J917" s="130" t="s">
        <v>8028</v>
      </c>
      <c r="K917" s="130" t="s">
        <v>9729</v>
      </c>
      <c r="L917" s="130" t="s">
        <v>11434</v>
      </c>
      <c r="M917" s="130" t="s">
        <v>13124</v>
      </c>
      <c r="N917" s="130" t="s">
        <v>14815</v>
      </c>
      <c r="O917" s="130" t="s">
        <v>16515</v>
      </c>
      <c r="P917" s="130" t="s">
        <v>18224</v>
      </c>
      <c r="Q917" s="130" t="s">
        <v>19909</v>
      </c>
    </row>
    <row r="918" spans="2:17" ht="54.95" customHeight="1">
      <c r="B918" s="120"/>
      <c r="C918" s="12">
        <v>1510101311</v>
      </c>
      <c r="D918" s="114">
        <v>5</v>
      </c>
      <c r="E918" s="124" t="s">
        <v>975</v>
      </c>
      <c r="F918" s="48" t="s">
        <v>2027</v>
      </c>
      <c r="G918" s="128" t="s">
        <v>23158</v>
      </c>
      <c r="H918" s="130" t="s">
        <v>4590</v>
      </c>
      <c r="I918" s="130" t="s">
        <v>6317</v>
      </c>
      <c r="J918" s="130" t="s">
        <v>8029</v>
      </c>
      <c r="K918" s="130" t="s">
        <v>9730</v>
      </c>
      <c r="L918" s="130" t="s">
        <v>11435</v>
      </c>
      <c r="M918" s="130" t="s">
        <v>13125</v>
      </c>
      <c r="N918" s="130" t="s">
        <v>14816</v>
      </c>
      <c r="O918" s="130" t="s">
        <v>16516</v>
      </c>
      <c r="P918" s="130" t="s">
        <v>18225</v>
      </c>
      <c r="Q918" s="130" t="s">
        <v>19910</v>
      </c>
    </row>
    <row r="919" spans="2:17" ht="54.95" customHeight="1">
      <c r="B919" s="120"/>
      <c r="C919" s="12">
        <v>1510101312</v>
      </c>
      <c r="D919" s="114">
        <v>5</v>
      </c>
      <c r="E919" s="124" t="s">
        <v>976</v>
      </c>
      <c r="F919" s="48" t="s">
        <v>2028</v>
      </c>
      <c r="G919" s="128" t="s">
        <v>3206</v>
      </c>
      <c r="H919" s="130" t="s">
        <v>4591</v>
      </c>
      <c r="I919" s="130" t="s">
        <v>6318</v>
      </c>
      <c r="J919" s="130" t="s">
        <v>8030</v>
      </c>
      <c r="K919" s="130" t="s">
        <v>9731</v>
      </c>
      <c r="L919" s="130" t="s">
        <v>11436</v>
      </c>
      <c r="M919" s="130" t="s">
        <v>13126</v>
      </c>
      <c r="N919" s="130" t="s">
        <v>14817</v>
      </c>
      <c r="O919" s="130" t="s">
        <v>16517</v>
      </c>
      <c r="P919" s="130" t="s">
        <v>18226</v>
      </c>
      <c r="Q919" s="130" t="s">
        <v>19911</v>
      </c>
    </row>
    <row r="920" spans="2:17" ht="54.95" customHeight="1">
      <c r="B920" s="120"/>
      <c r="C920" s="12">
        <v>15101014</v>
      </c>
      <c r="D920" s="114">
        <v>4</v>
      </c>
      <c r="E920" s="123" t="s">
        <v>977</v>
      </c>
      <c r="F920" s="48" t="s">
        <v>977</v>
      </c>
      <c r="G920" s="128" t="s">
        <v>3207</v>
      </c>
      <c r="H920" s="130" t="s">
        <v>4592</v>
      </c>
      <c r="I920" s="130" t="s">
        <v>6319</v>
      </c>
      <c r="J920" s="130" t="s">
        <v>8031</v>
      </c>
      <c r="K920" s="130" t="s">
        <v>9732</v>
      </c>
      <c r="L920" s="130" t="s">
        <v>11437</v>
      </c>
      <c r="M920" s="130" t="s">
        <v>13127</v>
      </c>
      <c r="N920" s="130" t="s">
        <v>14818</v>
      </c>
      <c r="O920" s="130" t="s">
        <v>16518</v>
      </c>
      <c r="P920" s="130" t="s">
        <v>18227</v>
      </c>
      <c r="Q920" s="130" t="s">
        <v>19912</v>
      </c>
    </row>
    <row r="921" spans="2:17" ht="54.95" customHeight="1">
      <c r="B921" s="120"/>
      <c r="C921" s="12">
        <v>1510101410</v>
      </c>
      <c r="D921" s="114">
        <v>5</v>
      </c>
      <c r="E921" s="124" t="s">
        <v>978</v>
      </c>
      <c r="F921" s="48" t="s">
        <v>2029</v>
      </c>
      <c r="G921" s="128" t="s">
        <v>23159</v>
      </c>
      <c r="H921" s="130" t="s">
        <v>4593</v>
      </c>
      <c r="I921" s="130" t="s">
        <v>6320</v>
      </c>
      <c r="J921" s="130" t="s">
        <v>8032</v>
      </c>
      <c r="K921" s="130" t="s">
        <v>9733</v>
      </c>
      <c r="L921" s="130" t="s">
        <v>11438</v>
      </c>
      <c r="M921" s="130" t="s">
        <v>13128</v>
      </c>
      <c r="N921" s="130" t="s">
        <v>14819</v>
      </c>
      <c r="O921" s="130" t="s">
        <v>16519</v>
      </c>
      <c r="P921" s="130" t="s">
        <v>18228</v>
      </c>
      <c r="Q921" s="130" t="s">
        <v>19913</v>
      </c>
    </row>
    <row r="922" spans="2:17" ht="54.95" customHeight="1">
      <c r="B922" s="120"/>
      <c r="C922" s="12">
        <v>1510101411</v>
      </c>
      <c r="D922" s="114">
        <v>5</v>
      </c>
      <c r="E922" s="124" t="s">
        <v>979</v>
      </c>
      <c r="F922" s="48" t="s">
        <v>2030</v>
      </c>
      <c r="G922" s="128" t="s">
        <v>23160</v>
      </c>
      <c r="H922" s="130" t="s">
        <v>4594</v>
      </c>
      <c r="I922" s="130" t="s">
        <v>6321</v>
      </c>
      <c r="J922" s="130" t="s">
        <v>8033</v>
      </c>
      <c r="K922" s="130" t="s">
        <v>9734</v>
      </c>
      <c r="L922" s="130" t="s">
        <v>11439</v>
      </c>
      <c r="M922" s="130" t="s">
        <v>13129</v>
      </c>
      <c r="N922" s="130" t="s">
        <v>14820</v>
      </c>
      <c r="O922" s="130" t="s">
        <v>16520</v>
      </c>
      <c r="P922" s="130" t="s">
        <v>18229</v>
      </c>
      <c r="Q922" s="130" t="s">
        <v>19914</v>
      </c>
    </row>
    <row r="923" spans="2:17" ht="54.95" customHeight="1">
      <c r="B923" s="120"/>
      <c r="C923" s="12">
        <v>1510101412</v>
      </c>
      <c r="D923" s="114">
        <v>5</v>
      </c>
      <c r="E923" s="124" t="s">
        <v>980</v>
      </c>
      <c r="F923" s="48" t="s">
        <v>2031</v>
      </c>
      <c r="G923" s="128" t="s">
        <v>23161</v>
      </c>
      <c r="H923" s="130" t="s">
        <v>4595</v>
      </c>
      <c r="I923" s="130" t="s">
        <v>6322</v>
      </c>
      <c r="J923" s="130" t="s">
        <v>8034</v>
      </c>
      <c r="K923" s="130" t="s">
        <v>9735</v>
      </c>
      <c r="L923" s="130" t="s">
        <v>11440</v>
      </c>
      <c r="M923" s="130" t="s">
        <v>13130</v>
      </c>
      <c r="N923" s="130" t="s">
        <v>14821</v>
      </c>
      <c r="O923" s="130" t="s">
        <v>16521</v>
      </c>
      <c r="P923" s="130" t="s">
        <v>18230</v>
      </c>
      <c r="Q923" s="130" t="s">
        <v>19915</v>
      </c>
    </row>
    <row r="924" spans="2:17" ht="54.95" customHeight="1">
      <c r="B924" s="120"/>
      <c r="C924" s="12">
        <v>15101015</v>
      </c>
      <c r="D924" s="114">
        <v>4</v>
      </c>
      <c r="E924" s="123" t="s">
        <v>982</v>
      </c>
      <c r="F924" s="48" t="s">
        <v>982</v>
      </c>
      <c r="G924" s="128" t="s">
        <v>3208</v>
      </c>
      <c r="H924" s="130" t="s">
        <v>4596</v>
      </c>
      <c r="I924" s="130" t="s">
        <v>6323</v>
      </c>
      <c r="J924" s="130" t="s">
        <v>8035</v>
      </c>
      <c r="K924" s="130" t="s">
        <v>9736</v>
      </c>
      <c r="L924" s="130" t="s">
        <v>11441</v>
      </c>
      <c r="M924" s="130" t="s">
        <v>13131</v>
      </c>
      <c r="N924" s="130" t="s">
        <v>14822</v>
      </c>
      <c r="O924" s="130" t="s">
        <v>16522</v>
      </c>
      <c r="P924" s="130" t="s">
        <v>18231</v>
      </c>
      <c r="Q924" s="130" t="s">
        <v>19916</v>
      </c>
    </row>
    <row r="925" spans="2:17" ht="54.95" customHeight="1">
      <c r="B925" s="120"/>
      <c r="C925" s="12">
        <v>1510101510</v>
      </c>
      <c r="D925" s="114">
        <v>5</v>
      </c>
      <c r="E925" s="124" t="s">
        <v>983</v>
      </c>
      <c r="F925" s="48" t="s">
        <v>2033</v>
      </c>
      <c r="G925" s="128" t="s">
        <v>23162</v>
      </c>
      <c r="H925" s="130" t="s">
        <v>4597</v>
      </c>
      <c r="I925" s="130" t="s">
        <v>6324</v>
      </c>
      <c r="J925" s="130" t="s">
        <v>8036</v>
      </c>
      <c r="K925" s="130" t="s">
        <v>9737</v>
      </c>
      <c r="L925" s="130" t="s">
        <v>11442</v>
      </c>
      <c r="M925" s="130" t="s">
        <v>13132</v>
      </c>
      <c r="N925" s="130" t="s">
        <v>14823</v>
      </c>
      <c r="O925" s="130" t="s">
        <v>16523</v>
      </c>
      <c r="P925" s="130" t="s">
        <v>18232</v>
      </c>
      <c r="Q925" s="130" t="s">
        <v>19917</v>
      </c>
    </row>
    <row r="926" spans="2:17" ht="54.95" customHeight="1">
      <c r="B926" s="120"/>
      <c r="C926" s="12">
        <v>1510101511</v>
      </c>
      <c r="D926" s="114">
        <v>5</v>
      </c>
      <c r="E926" s="124" t="s">
        <v>984</v>
      </c>
      <c r="F926" s="48" t="s">
        <v>2034</v>
      </c>
      <c r="G926" s="128" t="s">
        <v>23163</v>
      </c>
      <c r="H926" s="130" t="s">
        <v>4598</v>
      </c>
      <c r="I926" s="130" t="s">
        <v>6325</v>
      </c>
      <c r="J926" s="130" t="s">
        <v>8037</v>
      </c>
      <c r="K926" s="130" t="s">
        <v>9738</v>
      </c>
      <c r="L926" s="130" t="s">
        <v>11443</v>
      </c>
      <c r="M926" s="130" t="s">
        <v>13133</v>
      </c>
      <c r="N926" s="130" t="s">
        <v>14824</v>
      </c>
      <c r="O926" s="130" t="s">
        <v>16524</v>
      </c>
      <c r="P926" s="130" t="s">
        <v>18233</v>
      </c>
      <c r="Q926" s="130" t="s">
        <v>19918</v>
      </c>
    </row>
    <row r="927" spans="2:17" ht="54.95" customHeight="1">
      <c r="B927" s="120"/>
      <c r="C927" s="12">
        <v>15101016</v>
      </c>
      <c r="D927" s="114">
        <v>4</v>
      </c>
      <c r="E927" s="123" t="s">
        <v>985</v>
      </c>
      <c r="F927" s="48" t="s">
        <v>985</v>
      </c>
      <c r="G927" s="128" t="s">
        <v>23164</v>
      </c>
      <c r="H927" s="130" t="s">
        <v>4599</v>
      </c>
      <c r="I927" s="130" t="s">
        <v>6326</v>
      </c>
      <c r="J927" s="130" t="s">
        <v>8038</v>
      </c>
      <c r="K927" s="130" t="s">
        <v>9739</v>
      </c>
      <c r="L927" s="130" t="s">
        <v>11444</v>
      </c>
      <c r="M927" s="130" t="s">
        <v>13134</v>
      </c>
      <c r="N927" s="130" t="s">
        <v>14825</v>
      </c>
      <c r="O927" s="130" t="s">
        <v>16525</v>
      </c>
      <c r="P927" s="130" t="s">
        <v>18234</v>
      </c>
      <c r="Q927" s="130" t="s">
        <v>19919</v>
      </c>
    </row>
    <row r="928" spans="2:17" ht="54.95" customHeight="1">
      <c r="B928" s="120"/>
      <c r="C928" s="12">
        <v>1510101610</v>
      </c>
      <c r="D928" s="114">
        <v>5</v>
      </c>
      <c r="E928" s="124" t="s">
        <v>986</v>
      </c>
      <c r="F928" s="48" t="s">
        <v>2035</v>
      </c>
      <c r="G928" s="128" t="s">
        <v>23165</v>
      </c>
      <c r="H928" s="130" t="s">
        <v>4600</v>
      </c>
      <c r="I928" s="130" t="s">
        <v>6327</v>
      </c>
      <c r="J928" s="130" t="s">
        <v>8039</v>
      </c>
      <c r="K928" s="130" t="s">
        <v>9740</v>
      </c>
      <c r="L928" s="130" t="s">
        <v>11445</v>
      </c>
      <c r="M928" s="130" t="s">
        <v>13135</v>
      </c>
      <c r="N928" s="130" t="s">
        <v>14826</v>
      </c>
      <c r="O928" s="130" t="s">
        <v>16526</v>
      </c>
      <c r="P928" s="130" t="s">
        <v>18235</v>
      </c>
      <c r="Q928" s="130" t="s">
        <v>19920</v>
      </c>
    </row>
    <row r="929" spans="2:17" ht="54.95" customHeight="1">
      <c r="B929" s="120"/>
      <c r="C929" s="12">
        <v>1510101611</v>
      </c>
      <c r="D929" s="114">
        <v>5</v>
      </c>
      <c r="E929" s="124" t="s">
        <v>987</v>
      </c>
      <c r="F929" s="48" t="s">
        <v>2036</v>
      </c>
      <c r="G929" s="128" t="s">
        <v>23166</v>
      </c>
      <c r="H929" s="130" t="s">
        <v>4601</v>
      </c>
      <c r="I929" s="130" t="s">
        <v>6328</v>
      </c>
      <c r="J929" s="130" t="s">
        <v>8040</v>
      </c>
      <c r="K929" s="130" t="s">
        <v>9741</v>
      </c>
      <c r="L929" s="130" t="s">
        <v>11446</v>
      </c>
      <c r="M929" s="130" t="s">
        <v>13136</v>
      </c>
      <c r="N929" s="130" t="s">
        <v>14827</v>
      </c>
      <c r="O929" s="130" t="s">
        <v>16527</v>
      </c>
      <c r="P929" s="130" t="s">
        <v>18236</v>
      </c>
      <c r="Q929" s="130" t="s">
        <v>19921</v>
      </c>
    </row>
    <row r="930" spans="2:17" ht="54.95" customHeight="1">
      <c r="B930" s="120"/>
      <c r="C930" s="12">
        <v>1510101612</v>
      </c>
      <c r="D930" s="114">
        <v>5</v>
      </c>
      <c r="E930" s="124" t="s">
        <v>988</v>
      </c>
      <c r="F930" s="48" t="s">
        <v>2037</v>
      </c>
      <c r="G930" s="128" t="s">
        <v>3209</v>
      </c>
      <c r="H930" s="130" t="s">
        <v>4602</v>
      </c>
      <c r="I930" s="130" t="s">
        <v>6329</v>
      </c>
      <c r="J930" s="130" t="s">
        <v>8041</v>
      </c>
      <c r="K930" s="130" t="s">
        <v>9742</v>
      </c>
      <c r="L930" s="130" t="s">
        <v>11447</v>
      </c>
      <c r="M930" s="130" t="s">
        <v>13137</v>
      </c>
      <c r="N930" s="130" t="s">
        <v>14828</v>
      </c>
      <c r="O930" s="130" t="s">
        <v>16528</v>
      </c>
      <c r="P930" s="130" t="s">
        <v>18237</v>
      </c>
      <c r="Q930" s="130" t="s">
        <v>19922</v>
      </c>
    </row>
    <row r="931" spans="2:17" ht="54.95" customHeight="1">
      <c r="B931" s="120"/>
      <c r="C931" s="12">
        <v>15101017</v>
      </c>
      <c r="D931" s="114">
        <v>4</v>
      </c>
      <c r="E931" s="123" t="s">
        <v>989</v>
      </c>
      <c r="F931" s="48" t="s">
        <v>2038</v>
      </c>
      <c r="G931" s="128" t="s">
        <v>3210</v>
      </c>
      <c r="H931" s="130" t="s">
        <v>4603</v>
      </c>
      <c r="I931" s="130" t="s">
        <v>6330</v>
      </c>
      <c r="J931" s="130" t="s">
        <v>8042</v>
      </c>
      <c r="K931" s="130" t="s">
        <v>9743</v>
      </c>
      <c r="L931" s="130" t="s">
        <v>11448</v>
      </c>
      <c r="M931" s="130" t="s">
        <v>13138</v>
      </c>
      <c r="N931" s="130" t="s">
        <v>14829</v>
      </c>
      <c r="O931" s="130" t="s">
        <v>16529</v>
      </c>
      <c r="P931" s="130" t="s">
        <v>18238</v>
      </c>
      <c r="Q931" s="130" t="s">
        <v>19923</v>
      </c>
    </row>
    <row r="932" spans="2:17" ht="54.95" customHeight="1">
      <c r="B932" s="120"/>
      <c r="C932" s="12">
        <v>15101018</v>
      </c>
      <c r="D932" s="114">
        <v>4</v>
      </c>
      <c r="E932" s="123" t="s">
        <v>990</v>
      </c>
      <c r="F932" s="48" t="s">
        <v>990</v>
      </c>
      <c r="G932" s="128" t="s">
        <v>3211</v>
      </c>
      <c r="H932" s="130" t="s">
        <v>4604</v>
      </c>
      <c r="I932" s="130" t="s">
        <v>6331</v>
      </c>
      <c r="J932" s="130" t="s">
        <v>8043</v>
      </c>
      <c r="K932" s="130" t="s">
        <v>9744</v>
      </c>
      <c r="L932" s="130" t="s">
        <v>11449</v>
      </c>
      <c r="M932" s="130" t="s">
        <v>13139</v>
      </c>
      <c r="N932" s="130" t="s">
        <v>14830</v>
      </c>
      <c r="O932" s="130" t="s">
        <v>16530</v>
      </c>
      <c r="P932" s="130" t="s">
        <v>18239</v>
      </c>
      <c r="Q932" s="130" t="s">
        <v>19924</v>
      </c>
    </row>
    <row r="933" spans="2:17" ht="54.95" customHeight="1">
      <c r="B933" s="120"/>
      <c r="C933" s="12">
        <v>151011</v>
      </c>
      <c r="D933" s="114">
        <v>3</v>
      </c>
      <c r="E933" s="122" t="s">
        <v>991</v>
      </c>
      <c r="F933" s="48" t="s">
        <v>2039</v>
      </c>
      <c r="G933" s="128" t="s">
        <v>3212</v>
      </c>
      <c r="H933" s="130" t="s">
        <v>991</v>
      </c>
      <c r="I933" s="130" t="s">
        <v>991</v>
      </c>
      <c r="J933" s="130" t="s">
        <v>991</v>
      </c>
      <c r="K933" s="130" t="s">
        <v>991</v>
      </c>
      <c r="L933" s="130" t="s">
        <v>991</v>
      </c>
      <c r="M933" s="130" t="s">
        <v>991</v>
      </c>
      <c r="N933" s="130" t="s">
        <v>14831</v>
      </c>
      <c r="O933" s="130" t="s">
        <v>16531</v>
      </c>
      <c r="P933" s="130" t="s">
        <v>991</v>
      </c>
      <c r="Q933" s="130" t="s">
        <v>991</v>
      </c>
    </row>
    <row r="934" spans="2:17" ht="54.95" customHeight="1">
      <c r="B934" s="120"/>
      <c r="C934" s="12">
        <v>15101110</v>
      </c>
      <c r="D934" s="114">
        <v>4</v>
      </c>
      <c r="E934" s="123" t="s">
        <v>224</v>
      </c>
      <c r="F934" s="48" t="s">
        <v>224</v>
      </c>
      <c r="G934" s="128" t="s">
        <v>23167</v>
      </c>
      <c r="H934" s="130" t="s">
        <v>4605</v>
      </c>
      <c r="I934" s="130" t="s">
        <v>6332</v>
      </c>
      <c r="J934" s="130" t="s">
        <v>8044</v>
      </c>
      <c r="K934" s="130" t="s">
        <v>9745</v>
      </c>
      <c r="L934" s="130" t="s">
        <v>11450</v>
      </c>
      <c r="M934" s="130" t="s">
        <v>13140</v>
      </c>
      <c r="N934" s="130" t="s">
        <v>14832</v>
      </c>
      <c r="O934" s="130" t="s">
        <v>16532</v>
      </c>
      <c r="P934" s="130" t="s">
        <v>18240</v>
      </c>
      <c r="Q934" s="130" t="s">
        <v>19925</v>
      </c>
    </row>
    <row r="935" spans="2:17" ht="54.95" customHeight="1">
      <c r="B935" s="120"/>
      <c r="C935" s="12">
        <v>15101111</v>
      </c>
      <c r="D935" s="114">
        <v>4</v>
      </c>
      <c r="E935" s="123" t="s">
        <v>220</v>
      </c>
      <c r="F935" s="48" t="s">
        <v>220</v>
      </c>
      <c r="G935" s="128" t="s">
        <v>3213</v>
      </c>
      <c r="H935" s="130" t="s">
        <v>4606</v>
      </c>
      <c r="I935" s="130" t="s">
        <v>6333</v>
      </c>
      <c r="J935" s="130" t="s">
        <v>8045</v>
      </c>
      <c r="K935" s="130" t="s">
        <v>9746</v>
      </c>
      <c r="L935" s="130" t="s">
        <v>11451</v>
      </c>
      <c r="M935" s="130" t="s">
        <v>13141</v>
      </c>
      <c r="N935" s="130" t="s">
        <v>14833</v>
      </c>
      <c r="O935" s="130" t="s">
        <v>16533</v>
      </c>
      <c r="P935" s="130" t="s">
        <v>18241</v>
      </c>
      <c r="Q935" s="130" t="s">
        <v>19926</v>
      </c>
    </row>
    <row r="936" spans="2:17" ht="54.95" customHeight="1">
      <c r="B936" s="120"/>
      <c r="C936" s="12">
        <v>1510111110</v>
      </c>
      <c r="D936" s="114">
        <v>5</v>
      </c>
      <c r="E936" s="124" t="s">
        <v>992</v>
      </c>
      <c r="F936" s="48" t="s">
        <v>992</v>
      </c>
      <c r="G936" s="128" t="s">
        <v>3214</v>
      </c>
      <c r="H936" s="130" t="s">
        <v>4607</v>
      </c>
      <c r="I936" s="130" t="s">
        <v>6334</v>
      </c>
      <c r="J936" s="130" t="s">
        <v>8046</v>
      </c>
      <c r="K936" s="130" t="s">
        <v>992</v>
      </c>
      <c r="L936" s="130" t="s">
        <v>992</v>
      </c>
      <c r="M936" s="130" t="s">
        <v>13142</v>
      </c>
      <c r="N936" s="130" t="s">
        <v>14834</v>
      </c>
      <c r="O936" s="130" t="s">
        <v>16534</v>
      </c>
      <c r="P936" s="130" t="s">
        <v>18242</v>
      </c>
      <c r="Q936" s="130" t="s">
        <v>19927</v>
      </c>
    </row>
    <row r="937" spans="2:17" ht="54.95" customHeight="1">
      <c r="B937" s="120"/>
      <c r="C937" s="12">
        <v>1510111111</v>
      </c>
      <c r="D937" s="114">
        <v>5</v>
      </c>
      <c r="E937" s="124" t="s">
        <v>993</v>
      </c>
      <c r="F937" s="48" t="s">
        <v>993</v>
      </c>
      <c r="G937" s="128" t="s">
        <v>23168</v>
      </c>
      <c r="H937" s="130" t="s">
        <v>4608</v>
      </c>
      <c r="I937" s="130" t="s">
        <v>6335</v>
      </c>
      <c r="J937" s="130" t="s">
        <v>8047</v>
      </c>
      <c r="K937" s="130" t="s">
        <v>9747</v>
      </c>
      <c r="L937" s="130" t="s">
        <v>11452</v>
      </c>
      <c r="M937" s="130" t="s">
        <v>13143</v>
      </c>
      <c r="N937" s="130" t="s">
        <v>14835</v>
      </c>
      <c r="O937" s="130" t="s">
        <v>16535</v>
      </c>
      <c r="P937" s="130" t="s">
        <v>18243</v>
      </c>
      <c r="Q937" s="130" t="s">
        <v>19928</v>
      </c>
    </row>
    <row r="938" spans="2:17" ht="54.95" customHeight="1">
      <c r="B938" s="120"/>
      <c r="C938" s="12">
        <v>1510111112</v>
      </c>
      <c r="D938" s="114">
        <v>5</v>
      </c>
      <c r="E938" s="124" t="s">
        <v>994</v>
      </c>
      <c r="F938" s="48" t="s">
        <v>994</v>
      </c>
      <c r="G938" s="128" t="s">
        <v>3215</v>
      </c>
      <c r="H938" s="130" t="s">
        <v>4609</v>
      </c>
      <c r="I938" s="130" t="s">
        <v>6336</v>
      </c>
      <c r="J938" s="130" t="s">
        <v>8048</v>
      </c>
      <c r="K938" s="130" t="s">
        <v>9748</v>
      </c>
      <c r="L938" s="130" t="s">
        <v>11453</v>
      </c>
      <c r="M938" s="130" t="s">
        <v>13144</v>
      </c>
      <c r="N938" s="130" t="s">
        <v>14836</v>
      </c>
      <c r="O938" s="130" t="s">
        <v>16536</v>
      </c>
      <c r="P938" s="130" t="s">
        <v>18244</v>
      </c>
      <c r="Q938" s="130" t="s">
        <v>19929</v>
      </c>
    </row>
    <row r="939" spans="2:17" ht="54.95" customHeight="1">
      <c r="B939" s="120"/>
      <c r="C939" s="12">
        <v>1510111113</v>
      </c>
      <c r="D939" s="114">
        <v>5</v>
      </c>
      <c r="E939" s="124" t="s">
        <v>995</v>
      </c>
      <c r="F939" s="48" t="s">
        <v>995</v>
      </c>
      <c r="G939" s="128" t="s">
        <v>3216</v>
      </c>
      <c r="H939" s="130" t="s">
        <v>4610</v>
      </c>
      <c r="I939" s="130" t="s">
        <v>6337</v>
      </c>
      <c r="J939" s="130" t="s">
        <v>8049</v>
      </c>
      <c r="K939" s="130" t="s">
        <v>9749</v>
      </c>
      <c r="L939" s="130" t="s">
        <v>11454</v>
      </c>
      <c r="M939" s="130" t="s">
        <v>13145</v>
      </c>
      <c r="N939" s="130" t="s">
        <v>14837</v>
      </c>
      <c r="O939" s="130" t="s">
        <v>16537</v>
      </c>
      <c r="P939" s="130" t="s">
        <v>18245</v>
      </c>
      <c r="Q939" s="130" t="s">
        <v>19930</v>
      </c>
    </row>
    <row r="940" spans="2:17" ht="54.95" customHeight="1">
      <c r="B940" s="120"/>
      <c r="C940" s="12">
        <v>15101112</v>
      </c>
      <c r="D940" s="114">
        <v>4</v>
      </c>
      <c r="E940" s="123" t="s">
        <v>221</v>
      </c>
      <c r="F940" s="48" t="s">
        <v>221</v>
      </c>
      <c r="G940" s="128" t="s">
        <v>3217</v>
      </c>
      <c r="H940" s="130" t="s">
        <v>4611</v>
      </c>
      <c r="I940" s="130" t="s">
        <v>6338</v>
      </c>
      <c r="J940" s="130" t="s">
        <v>8050</v>
      </c>
      <c r="K940" s="130" t="s">
        <v>221</v>
      </c>
      <c r="L940" s="130" t="s">
        <v>221</v>
      </c>
      <c r="M940" s="130" t="s">
        <v>13146</v>
      </c>
      <c r="N940" s="130" t="s">
        <v>14838</v>
      </c>
      <c r="O940" s="130" t="s">
        <v>16538</v>
      </c>
      <c r="P940" s="130" t="s">
        <v>18246</v>
      </c>
      <c r="Q940" s="130" t="s">
        <v>19931</v>
      </c>
    </row>
    <row r="941" spans="2:17" ht="54.95" customHeight="1">
      <c r="B941" s="120"/>
      <c r="C941" s="12">
        <v>15101113</v>
      </c>
      <c r="D941" s="114">
        <v>4</v>
      </c>
      <c r="E941" s="123" t="s">
        <v>996</v>
      </c>
      <c r="F941" s="48" t="s">
        <v>996</v>
      </c>
      <c r="G941" s="128" t="s">
        <v>23169</v>
      </c>
      <c r="H941" s="130" t="s">
        <v>4612</v>
      </c>
      <c r="I941" s="130" t="s">
        <v>6339</v>
      </c>
      <c r="J941" s="130" t="s">
        <v>996</v>
      </c>
      <c r="K941" s="130" t="s">
        <v>9750</v>
      </c>
      <c r="L941" s="130" t="s">
        <v>11455</v>
      </c>
      <c r="M941" s="130" t="s">
        <v>13147</v>
      </c>
      <c r="N941" s="130" t="s">
        <v>14839</v>
      </c>
      <c r="O941" s="130" t="s">
        <v>16539</v>
      </c>
      <c r="P941" s="130" t="s">
        <v>4612</v>
      </c>
      <c r="Q941" s="130" t="s">
        <v>19932</v>
      </c>
    </row>
    <row r="942" spans="2:17" ht="54.95" customHeight="1">
      <c r="B942" s="120"/>
      <c r="C942" s="12">
        <v>1510111310</v>
      </c>
      <c r="D942" s="114">
        <v>5</v>
      </c>
      <c r="E942" s="124" t="s">
        <v>997</v>
      </c>
      <c r="F942" s="48" t="s">
        <v>997</v>
      </c>
      <c r="G942" s="128" t="s">
        <v>3218</v>
      </c>
      <c r="H942" s="130" t="s">
        <v>4613</v>
      </c>
      <c r="I942" s="130" t="s">
        <v>6340</v>
      </c>
      <c r="J942" s="130" t="s">
        <v>8051</v>
      </c>
      <c r="K942" s="130" t="s">
        <v>9751</v>
      </c>
      <c r="L942" s="130" t="s">
        <v>9751</v>
      </c>
      <c r="M942" s="130" t="s">
        <v>13148</v>
      </c>
      <c r="N942" s="130" t="s">
        <v>14840</v>
      </c>
      <c r="O942" s="130" t="s">
        <v>16540</v>
      </c>
      <c r="P942" s="130" t="s">
        <v>14840</v>
      </c>
      <c r="Q942" s="130" t="s">
        <v>19933</v>
      </c>
    </row>
    <row r="943" spans="2:17" ht="54.95" customHeight="1">
      <c r="B943" s="120"/>
      <c r="C943" s="12">
        <v>1510111311</v>
      </c>
      <c r="D943" s="114">
        <v>5</v>
      </c>
      <c r="E943" s="124" t="s">
        <v>998</v>
      </c>
      <c r="F943" s="48" t="s">
        <v>998</v>
      </c>
      <c r="G943" s="128" t="s">
        <v>3219</v>
      </c>
      <c r="H943" s="130" t="s">
        <v>4614</v>
      </c>
      <c r="I943" s="130" t="s">
        <v>6341</v>
      </c>
      <c r="J943" s="130" t="s">
        <v>8052</v>
      </c>
      <c r="K943" s="130" t="s">
        <v>9752</v>
      </c>
      <c r="L943" s="130" t="s">
        <v>11456</v>
      </c>
      <c r="M943" s="130" t="s">
        <v>13149</v>
      </c>
      <c r="N943" s="130" t="s">
        <v>14841</v>
      </c>
      <c r="O943" s="130" t="s">
        <v>16541</v>
      </c>
      <c r="P943" s="130" t="s">
        <v>18247</v>
      </c>
      <c r="Q943" s="130" t="s">
        <v>19934</v>
      </c>
    </row>
    <row r="944" spans="2:17" ht="54.95" customHeight="1">
      <c r="B944" s="120"/>
      <c r="C944" s="12">
        <v>1510111312</v>
      </c>
      <c r="D944" s="114">
        <v>5</v>
      </c>
      <c r="E944" s="124" t="s">
        <v>222</v>
      </c>
      <c r="F944" s="48" t="s">
        <v>222</v>
      </c>
      <c r="G944" s="128" t="s">
        <v>23170</v>
      </c>
      <c r="H944" s="130" t="s">
        <v>4615</v>
      </c>
      <c r="I944" s="130" t="s">
        <v>6342</v>
      </c>
      <c r="J944" s="130" t="s">
        <v>8053</v>
      </c>
      <c r="K944" s="130" t="s">
        <v>9753</v>
      </c>
      <c r="L944" s="130" t="s">
        <v>11457</v>
      </c>
      <c r="M944" s="130" t="s">
        <v>13150</v>
      </c>
      <c r="N944" s="130" t="s">
        <v>14842</v>
      </c>
      <c r="O944" s="130" t="s">
        <v>16542</v>
      </c>
      <c r="P944" s="130" t="s">
        <v>18248</v>
      </c>
      <c r="Q944" s="130" t="s">
        <v>19935</v>
      </c>
    </row>
    <row r="945" spans="2:17" ht="54.95" customHeight="1">
      <c r="B945" s="120"/>
      <c r="C945" s="12">
        <v>1510111313</v>
      </c>
      <c r="D945" s="114">
        <v>5</v>
      </c>
      <c r="E945" s="124" t="s">
        <v>999</v>
      </c>
      <c r="F945" s="48" t="s">
        <v>999</v>
      </c>
      <c r="G945" s="128" t="s">
        <v>3220</v>
      </c>
      <c r="H945" s="130" t="s">
        <v>4616</v>
      </c>
      <c r="I945" s="130" t="s">
        <v>6343</v>
      </c>
      <c r="J945" s="130" t="s">
        <v>8054</v>
      </c>
      <c r="K945" s="130" t="s">
        <v>9754</v>
      </c>
      <c r="L945" s="130" t="s">
        <v>11458</v>
      </c>
      <c r="M945" s="130" t="s">
        <v>13151</v>
      </c>
      <c r="N945" s="130" t="s">
        <v>14843</v>
      </c>
      <c r="O945" s="130" t="s">
        <v>16543</v>
      </c>
      <c r="P945" s="130" t="s">
        <v>18249</v>
      </c>
      <c r="Q945" s="130" t="s">
        <v>19936</v>
      </c>
    </row>
    <row r="946" spans="2:17" ht="54.95" customHeight="1">
      <c r="B946" s="120"/>
      <c r="C946" s="12">
        <v>15101114</v>
      </c>
      <c r="D946" s="114">
        <v>4</v>
      </c>
      <c r="E946" s="123" t="s">
        <v>223</v>
      </c>
      <c r="F946" s="48" t="s">
        <v>223</v>
      </c>
      <c r="G946" s="128" t="s">
        <v>23171</v>
      </c>
      <c r="H946" s="130" t="s">
        <v>4617</v>
      </c>
      <c r="I946" s="130" t="s">
        <v>6344</v>
      </c>
      <c r="J946" s="130" t="s">
        <v>8055</v>
      </c>
      <c r="K946" s="130" t="s">
        <v>223</v>
      </c>
      <c r="L946" s="130" t="s">
        <v>223</v>
      </c>
      <c r="M946" s="130" t="s">
        <v>13152</v>
      </c>
      <c r="N946" s="130" t="s">
        <v>14844</v>
      </c>
      <c r="O946" s="130" t="s">
        <v>16544</v>
      </c>
      <c r="P946" s="130" t="s">
        <v>18250</v>
      </c>
      <c r="Q946" s="130" t="s">
        <v>19937</v>
      </c>
    </row>
    <row r="947" spans="2:17" ht="54.95" customHeight="1">
      <c r="B947" s="120"/>
      <c r="C947" s="12">
        <v>1510111410</v>
      </c>
      <c r="D947" s="114">
        <v>5</v>
      </c>
      <c r="E947" s="124" t="s">
        <v>1000</v>
      </c>
      <c r="F947" s="48" t="s">
        <v>1000</v>
      </c>
      <c r="G947" s="128" t="s">
        <v>23172</v>
      </c>
      <c r="H947" s="130" t="s">
        <v>4618</v>
      </c>
      <c r="I947" s="130" t="s">
        <v>6345</v>
      </c>
      <c r="J947" s="130" t="s">
        <v>8056</v>
      </c>
      <c r="K947" s="130" t="s">
        <v>9755</v>
      </c>
      <c r="L947" s="130" t="s">
        <v>11459</v>
      </c>
      <c r="M947" s="130" t="s">
        <v>13153</v>
      </c>
      <c r="N947" s="130" t="s">
        <v>14845</v>
      </c>
      <c r="O947" s="130" t="s">
        <v>16545</v>
      </c>
      <c r="P947" s="130" t="s">
        <v>18251</v>
      </c>
      <c r="Q947" s="130" t="s">
        <v>19938</v>
      </c>
    </row>
    <row r="948" spans="2:17" ht="54.95" customHeight="1">
      <c r="B948" s="120"/>
      <c r="C948" s="12">
        <v>1510111411</v>
      </c>
      <c r="D948" s="114">
        <v>5</v>
      </c>
      <c r="E948" s="124" t="s">
        <v>1001</v>
      </c>
      <c r="F948" s="48" t="s">
        <v>1001</v>
      </c>
      <c r="G948" s="128" t="s">
        <v>23173</v>
      </c>
      <c r="H948" s="130" t="s">
        <v>4619</v>
      </c>
      <c r="I948" s="130" t="s">
        <v>6346</v>
      </c>
      <c r="J948" s="130" t="s">
        <v>8057</v>
      </c>
      <c r="K948" s="130" t="s">
        <v>1001</v>
      </c>
      <c r="L948" s="130" t="s">
        <v>11460</v>
      </c>
      <c r="M948" s="130" t="s">
        <v>13154</v>
      </c>
      <c r="N948" s="130" t="s">
        <v>14846</v>
      </c>
      <c r="O948" s="130" t="s">
        <v>16546</v>
      </c>
      <c r="P948" s="130" t="s">
        <v>18252</v>
      </c>
      <c r="Q948" s="130" t="s">
        <v>19939</v>
      </c>
    </row>
    <row r="949" spans="2:17" ht="54.95" customHeight="1">
      <c r="B949" s="120"/>
      <c r="C949" s="12">
        <v>1510111412</v>
      </c>
      <c r="D949" s="114">
        <v>5</v>
      </c>
      <c r="E949" s="124" t="s">
        <v>1002</v>
      </c>
      <c r="F949" s="48" t="s">
        <v>2040</v>
      </c>
      <c r="G949" s="128" t="s">
        <v>23174</v>
      </c>
      <c r="H949" s="130" t="s">
        <v>4620</v>
      </c>
      <c r="I949" s="130" t="s">
        <v>6347</v>
      </c>
      <c r="J949" s="130" t="s">
        <v>8058</v>
      </c>
      <c r="K949" s="130" t="s">
        <v>9756</v>
      </c>
      <c r="L949" s="130" t="s">
        <v>11461</v>
      </c>
      <c r="M949" s="130" t="s">
        <v>13155</v>
      </c>
      <c r="N949" s="130" t="s">
        <v>14847</v>
      </c>
      <c r="O949" s="130" t="s">
        <v>16547</v>
      </c>
      <c r="P949" s="130" t="s">
        <v>18253</v>
      </c>
      <c r="Q949" s="130" t="s">
        <v>19940</v>
      </c>
    </row>
    <row r="950" spans="2:17" ht="54.95" customHeight="1">
      <c r="B950" s="120"/>
      <c r="C950" s="12">
        <v>15101115</v>
      </c>
      <c r="D950" s="114">
        <v>4</v>
      </c>
      <c r="E950" s="123" t="s">
        <v>225</v>
      </c>
      <c r="F950" s="48" t="s">
        <v>225</v>
      </c>
      <c r="G950" s="128" t="s">
        <v>3221</v>
      </c>
      <c r="H950" s="130" t="s">
        <v>4621</v>
      </c>
      <c r="I950" s="130" t="s">
        <v>6348</v>
      </c>
      <c r="J950" s="130" t="s">
        <v>8059</v>
      </c>
      <c r="K950" s="130" t="s">
        <v>9757</v>
      </c>
      <c r="L950" s="130" t="s">
        <v>11462</v>
      </c>
      <c r="M950" s="130" t="s">
        <v>13156</v>
      </c>
      <c r="N950" s="130" t="s">
        <v>14848</v>
      </c>
      <c r="O950" s="130" t="s">
        <v>16548</v>
      </c>
      <c r="P950" s="130" t="s">
        <v>18254</v>
      </c>
      <c r="Q950" s="130" t="s">
        <v>19941</v>
      </c>
    </row>
    <row r="951" spans="2:17" ht="54.95" customHeight="1">
      <c r="B951" s="120"/>
      <c r="C951" s="12">
        <v>1510111510</v>
      </c>
      <c r="D951" s="114">
        <v>5</v>
      </c>
      <c r="E951" s="124" t="s">
        <v>1003</v>
      </c>
      <c r="F951" s="48" t="s">
        <v>2041</v>
      </c>
      <c r="G951" s="128" t="s">
        <v>23175</v>
      </c>
      <c r="H951" s="130" t="s">
        <v>4622</v>
      </c>
      <c r="I951" s="130" t="s">
        <v>6349</v>
      </c>
      <c r="J951" s="130" t="s">
        <v>8060</v>
      </c>
      <c r="K951" s="130" t="s">
        <v>9758</v>
      </c>
      <c r="L951" s="130" t="s">
        <v>11463</v>
      </c>
      <c r="M951" s="130" t="s">
        <v>13157</v>
      </c>
      <c r="N951" s="130" t="s">
        <v>14849</v>
      </c>
      <c r="O951" s="130" t="s">
        <v>16549</v>
      </c>
      <c r="P951" s="130" t="s">
        <v>18255</v>
      </c>
      <c r="Q951" s="130" t="s">
        <v>19942</v>
      </c>
    </row>
    <row r="952" spans="2:17" ht="54.95" customHeight="1">
      <c r="B952" s="120"/>
      <c r="C952" s="12">
        <v>1510111511</v>
      </c>
      <c r="D952" s="114">
        <v>5</v>
      </c>
      <c r="E952" s="124" t="s">
        <v>1004</v>
      </c>
      <c r="F952" s="48" t="s">
        <v>1004</v>
      </c>
      <c r="G952" s="128" t="s">
        <v>23176</v>
      </c>
      <c r="H952" s="130" t="s">
        <v>4623</v>
      </c>
      <c r="I952" s="130" t="s">
        <v>6350</v>
      </c>
      <c r="J952" s="130" t="s">
        <v>8061</v>
      </c>
      <c r="K952" s="130" t="s">
        <v>9759</v>
      </c>
      <c r="L952" s="130" t="s">
        <v>11464</v>
      </c>
      <c r="M952" s="130" t="s">
        <v>13158</v>
      </c>
      <c r="N952" s="130" t="s">
        <v>14850</v>
      </c>
      <c r="O952" s="130" t="s">
        <v>16550</v>
      </c>
      <c r="P952" s="130" t="s">
        <v>18256</v>
      </c>
      <c r="Q952" s="130" t="s">
        <v>19943</v>
      </c>
    </row>
    <row r="953" spans="2:17" ht="54.95" customHeight="1">
      <c r="B953" s="120"/>
      <c r="C953" s="12">
        <v>15101116</v>
      </c>
      <c r="D953" s="114">
        <v>4</v>
      </c>
      <c r="E953" s="123" t="s">
        <v>1005</v>
      </c>
      <c r="F953" s="48" t="s">
        <v>1005</v>
      </c>
      <c r="G953" s="128" t="s">
        <v>23177</v>
      </c>
      <c r="H953" s="130" t="s">
        <v>4624</v>
      </c>
      <c r="I953" s="130" t="s">
        <v>6351</v>
      </c>
      <c r="J953" s="130" t="s">
        <v>8062</v>
      </c>
      <c r="K953" s="130" t="s">
        <v>9760</v>
      </c>
      <c r="L953" s="130" t="s">
        <v>11465</v>
      </c>
      <c r="M953" s="130" t="s">
        <v>13159</v>
      </c>
      <c r="N953" s="130" t="s">
        <v>14851</v>
      </c>
      <c r="O953" s="130" t="s">
        <v>16551</v>
      </c>
      <c r="P953" s="130" t="s">
        <v>18257</v>
      </c>
      <c r="Q953" s="130" t="s">
        <v>19944</v>
      </c>
    </row>
    <row r="954" spans="2:17" ht="54.95" customHeight="1">
      <c r="B954" s="120"/>
      <c r="C954" s="12">
        <v>1510111610</v>
      </c>
      <c r="D954" s="114">
        <v>5</v>
      </c>
      <c r="E954" s="124" t="s">
        <v>226</v>
      </c>
      <c r="F954" s="48" t="s">
        <v>226</v>
      </c>
      <c r="G954" s="128" t="s">
        <v>23178</v>
      </c>
      <c r="H954" s="130" t="s">
        <v>4625</v>
      </c>
      <c r="I954" s="130" t="s">
        <v>6352</v>
      </c>
      <c r="J954" s="130" t="s">
        <v>8063</v>
      </c>
      <c r="K954" s="130" t="s">
        <v>9761</v>
      </c>
      <c r="L954" s="130" t="s">
        <v>11466</v>
      </c>
      <c r="M954" s="130" t="s">
        <v>13160</v>
      </c>
      <c r="N954" s="130" t="s">
        <v>14852</v>
      </c>
      <c r="O954" s="130" t="s">
        <v>16552</v>
      </c>
      <c r="P954" s="130" t="s">
        <v>18258</v>
      </c>
      <c r="Q954" s="130" t="s">
        <v>19945</v>
      </c>
    </row>
    <row r="955" spans="2:17" ht="54.95" customHeight="1">
      <c r="B955" s="120"/>
      <c r="C955" s="12">
        <v>1510111611</v>
      </c>
      <c r="D955" s="114">
        <v>5</v>
      </c>
      <c r="E955" s="124" t="s">
        <v>227</v>
      </c>
      <c r="F955" s="48" t="s">
        <v>227</v>
      </c>
      <c r="G955" s="128" t="s">
        <v>23179</v>
      </c>
      <c r="H955" s="130" t="s">
        <v>4626</v>
      </c>
      <c r="I955" s="130" t="s">
        <v>6353</v>
      </c>
      <c r="J955" s="130" t="s">
        <v>8064</v>
      </c>
      <c r="K955" s="130" t="s">
        <v>9762</v>
      </c>
      <c r="L955" s="130" t="s">
        <v>11467</v>
      </c>
      <c r="M955" s="130" t="s">
        <v>13161</v>
      </c>
      <c r="N955" s="130" t="s">
        <v>14853</v>
      </c>
      <c r="O955" s="130" t="s">
        <v>16553</v>
      </c>
      <c r="P955" s="130" t="s">
        <v>18259</v>
      </c>
      <c r="Q955" s="130" t="s">
        <v>19946</v>
      </c>
    </row>
    <row r="956" spans="2:17" ht="54.95" customHeight="1">
      <c r="B956" s="120"/>
      <c r="C956" s="12">
        <v>1510111612</v>
      </c>
      <c r="D956" s="114">
        <v>5</v>
      </c>
      <c r="E956" s="124" t="s">
        <v>228</v>
      </c>
      <c r="F956" s="48" t="s">
        <v>228</v>
      </c>
      <c r="G956" s="128" t="s">
        <v>23180</v>
      </c>
      <c r="H956" s="130" t="s">
        <v>4627</v>
      </c>
      <c r="I956" s="130" t="s">
        <v>6354</v>
      </c>
      <c r="J956" s="130" t="s">
        <v>8065</v>
      </c>
      <c r="K956" s="130" t="s">
        <v>9763</v>
      </c>
      <c r="L956" s="130" t="s">
        <v>11468</v>
      </c>
      <c r="M956" s="130" t="s">
        <v>13162</v>
      </c>
      <c r="N956" s="130" t="s">
        <v>14854</v>
      </c>
      <c r="O956" s="130" t="s">
        <v>16554</v>
      </c>
      <c r="P956" s="130" t="s">
        <v>18260</v>
      </c>
      <c r="Q956" s="130" t="s">
        <v>19947</v>
      </c>
    </row>
    <row r="957" spans="2:17" ht="54.95" customHeight="1">
      <c r="B957" s="120"/>
      <c r="C957" s="12">
        <v>15101117</v>
      </c>
      <c r="D957" s="114">
        <v>4</v>
      </c>
      <c r="E957" s="123" t="s">
        <v>229</v>
      </c>
      <c r="F957" s="48" t="s">
        <v>2042</v>
      </c>
      <c r="G957" s="128" t="s">
        <v>3222</v>
      </c>
      <c r="H957" s="130" t="s">
        <v>4628</v>
      </c>
      <c r="I957" s="130" t="s">
        <v>6355</v>
      </c>
      <c r="J957" s="130" t="s">
        <v>8066</v>
      </c>
      <c r="K957" s="130" t="s">
        <v>9764</v>
      </c>
      <c r="L957" s="130" t="s">
        <v>11469</v>
      </c>
      <c r="M957" s="130" t="s">
        <v>13163</v>
      </c>
      <c r="N957" s="130" t="s">
        <v>14855</v>
      </c>
      <c r="O957" s="130" t="s">
        <v>16555</v>
      </c>
      <c r="P957" s="130" t="s">
        <v>18261</v>
      </c>
      <c r="Q957" s="130" t="s">
        <v>19948</v>
      </c>
    </row>
    <row r="958" spans="2:17" ht="54.95" customHeight="1">
      <c r="B958" s="120"/>
      <c r="C958" s="12">
        <v>15101118</v>
      </c>
      <c r="D958" s="114">
        <v>4</v>
      </c>
      <c r="E958" s="123" t="s">
        <v>1006</v>
      </c>
      <c r="F958" s="48" t="s">
        <v>1006</v>
      </c>
      <c r="G958" s="128" t="s">
        <v>3223</v>
      </c>
      <c r="H958" s="130" t="s">
        <v>4629</v>
      </c>
      <c r="I958" s="130" t="s">
        <v>6356</v>
      </c>
      <c r="J958" s="130" t="s">
        <v>8067</v>
      </c>
      <c r="K958" s="130" t="s">
        <v>9765</v>
      </c>
      <c r="L958" s="130" t="s">
        <v>11470</v>
      </c>
      <c r="M958" s="130" t="s">
        <v>13164</v>
      </c>
      <c r="N958" s="130" t="s">
        <v>4629</v>
      </c>
      <c r="O958" s="130" t="s">
        <v>16556</v>
      </c>
      <c r="P958" s="130" t="s">
        <v>4629</v>
      </c>
      <c r="Q958" s="130" t="s">
        <v>19949</v>
      </c>
    </row>
    <row r="959" spans="2:17" ht="54.95" customHeight="1">
      <c r="B959" s="120"/>
      <c r="C959" s="12">
        <v>15101119</v>
      </c>
      <c r="D959" s="114">
        <v>4</v>
      </c>
      <c r="E959" s="123" t="s">
        <v>1007</v>
      </c>
      <c r="F959" s="48" t="s">
        <v>1007</v>
      </c>
      <c r="G959" s="128" t="s">
        <v>3224</v>
      </c>
      <c r="H959" s="130" t="s">
        <v>4630</v>
      </c>
      <c r="I959" s="130" t="s">
        <v>6357</v>
      </c>
      <c r="J959" s="130" t="s">
        <v>8068</v>
      </c>
      <c r="K959" s="130" t="s">
        <v>9766</v>
      </c>
      <c r="L959" s="130" t="s">
        <v>11471</v>
      </c>
      <c r="M959" s="130" t="s">
        <v>13165</v>
      </c>
      <c r="N959" s="130" t="s">
        <v>14856</v>
      </c>
      <c r="O959" s="130" t="s">
        <v>16557</v>
      </c>
      <c r="P959" s="130" t="s">
        <v>18262</v>
      </c>
      <c r="Q959" s="130" t="s">
        <v>19950</v>
      </c>
    </row>
    <row r="960" spans="2:17" ht="54.95" customHeight="1">
      <c r="B960" s="120"/>
      <c r="C960" s="12">
        <v>15101120</v>
      </c>
      <c r="D960" s="114">
        <v>4</v>
      </c>
      <c r="E960" s="123" t="s">
        <v>1008</v>
      </c>
      <c r="F960" s="48" t="s">
        <v>1008</v>
      </c>
      <c r="G960" s="128" t="s">
        <v>23181</v>
      </c>
      <c r="H960" s="130" t="s">
        <v>4631</v>
      </c>
      <c r="I960" s="130" t="s">
        <v>6358</v>
      </c>
      <c r="J960" s="130" t="s">
        <v>8069</v>
      </c>
      <c r="K960" s="130" t="s">
        <v>9767</v>
      </c>
      <c r="L960" s="130" t="s">
        <v>11472</v>
      </c>
      <c r="M960" s="130" t="s">
        <v>13166</v>
      </c>
      <c r="N960" s="130" t="s">
        <v>14857</v>
      </c>
      <c r="O960" s="130" t="s">
        <v>16558</v>
      </c>
      <c r="P960" s="130" t="s">
        <v>18263</v>
      </c>
      <c r="Q960" s="130" t="s">
        <v>19951</v>
      </c>
    </row>
    <row r="961" spans="2:17" ht="54.95" customHeight="1">
      <c r="B961" s="120"/>
      <c r="C961" s="12">
        <v>15101121</v>
      </c>
      <c r="D961" s="114">
        <v>4</v>
      </c>
      <c r="E961" s="123" t="s">
        <v>2623</v>
      </c>
      <c r="F961" s="48" t="s">
        <v>2623</v>
      </c>
      <c r="G961" s="128" t="s">
        <v>3225</v>
      </c>
      <c r="H961" s="130" t="s">
        <v>4632</v>
      </c>
      <c r="I961" s="130" t="s">
        <v>6359</v>
      </c>
      <c r="J961" s="130" t="s">
        <v>8070</v>
      </c>
      <c r="K961" s="130" t="s">
        <v>9768</v>
      </c>
      <c r="L961" s="130" t="s">
        <v>11473</v>
      </c>
      <c r="M961" s="130" t="s">
        <v>13167</v>
      </c>
      <c r="N961" s="130" t="s">
        <v>14858</v>
      </c>
      <c r="O961" s="130" t="s">
        <v>16559</v>
      </c>
      <c r="P961" s="130" t="s">
        <v>18264</v>
      </c>
      <c r="Q961" s="130" t="s">
        <v>19952</v>
      </c>
    </row>
    <row r="962" spans="2:17" ht="54.95" customHeight="1">
      <c r="B962" s="120"/>
      <c r="C962" s="12">
        <v>15101122</v>
      </c>
      <c r="D962" s="114">
        <v>4</v>
      </c>
      <c r="E962" s="123" t="s">
        <v>1009</v>
      </c>
      <c r="F962" s="48" t="s">
        <v>1009</v>
      </c>
      <c r="G962" s="128" t="s">
        <v>3226</v>
      </c>
      <c r="H962" s="130" t="s">
        <v>4633</v>
      </c>
      <c r="I962" s="130" t="s">
        <v>6360</v>
      </c>
      <c r="J962" s="130" t="s">
        <v>8071</v>
      </c>
      <c r="K962" s="130" t="s">
        <v>9769</v>
      </c>
      <c r="L962" s="130" t="s">
        <v>11474</v>
      </c>
      <c r="M962" s="130" t="s">
        <v>13168</v>
      </c>
      <c r="N962" s="130" t="s">
        <v>14859</v>
      </c>
      <c r="O962" s="130" t="s">
        <v>16560</v>
      </c>
      <c r="P962" s="130" t="s">
        <v>18265</v>
      </c>
      <c r="Q962" s="130" t="s">
        <v>19953</v>
      </c>
    </row>
    <row r="963" spans="2:17" ht="54.95" customHeight="1">
      <c r="B963" s="120"/>
      <c r="C963" s="12">
        <v>151012</v>
      </c>
      <c r="D963" s="114">
        <v>3</v>
      </c>
      <c r="E963" s="122" t="s">
        <v>218</v>
      </c>
      <c r="F963" s="48" t="s">
        <v>218</v>
      </c>
      <c r="G963" s="128" t="s">
        <v>23182</v>
      </c>
      <c r="H963" s="130" t="s">
        <v>4634</v>
      </c>
      <c r="I963" s="130" t="s">
        <v>6361</v>
      </c>
      <c r="J963" s="130" t="s">
        <v>8072</v>
      </c>
      <c r="K963" s="130" t="s">
        <v>9770</v>
      </c>
      <c r="L963" s="130" t="s">
        <v>11475</v>
      </c>
      <c r="M963" s="130" t="s">
        <v>13169</v>
      </c>
      <c r="N963" s="130" t="s">
        <v>14860</v>
      </c>
      <c r="O963" s="130" t="s">
        <v>16561</v>
      </c>
      <c r="P963" s="130" t="s">
        <v>18266</v>
      </c>
      <c r="Q963" s="130" t="s">
        <v>19954</v>
      </c>
    </row>
    <row r="964" spans="2:17" ht="54.95" customHeight="1">
      <c r="B964" s="120"/>
      <c r="C964" s="12">
        <v>15101210</v>
      </c>
      <c r="D964" s="114">
        <v>4</v>
      </c>
      <c r="E964" s="123" t="s">
        <v>218</v>
      </c>
      <c r="F964" s="48" t="s">
        <v>218</v>
      </c>
      <c r="G964" s="128" t="s">
        <v>23182</v>
      </c>
      <c r="H964" s="130" t="s">
        <v>4634</v>
      </c>
      <c r="I964" s="130" t="s">
        <v>6361</v>
      </c>
      <c r="J964" s="130" t="s">
        <v>8072</v>
      </c>
      <c r="K964" s="130" t="s">
        <v>9770</v>
      </c>
      <c r="L964" s="130" t="s">
        <v>11475</v>
      </c>
      <c r="M964" s="130" t="s">
        <v>13169</v>
      </c>
      <c r="N964" s="130" t="s">
        <v>14860</v>
      </c>
      <c r="O964" s="130" t="s">
        <v>16561</v>
      </c>
      <c r="P964" s="130" t="s">
        <v>18266</v>
      </c>
      <c r="Q964" s="130" t="s">
        <v>19954</v>
      </c>
    </row>
    <row r="965" spans="2:17" ht="54.95" customHeight="1">
      <c r="B965" s="120"/>
      <c r="C965" s="12">
        <v>1510121010</v>
      </c>
      <c r="D965" s="114">
        <v>5</v>
      </c>
      <c r="E965" s="124" t="s">
        <v>1010</v>
      </c>
      <c r="F965" s="48" t="s">
        <v>1010</v>
      </c>
      <c r="G965" s="128" t="s">
        <v>23183</v>
      </c>
      <c r="H965" s="130" t="s">
        <v>4635</v>
      </c>
      <c r="I965" s="130" t="s">
        <v>6362</v>
      </c>
      <c r="J965" s="130" t="s">
        <v>8073</v>
      </c>
      <c r="K965" s="130" t="s">
        <v>9771</v>
      </c>
      <c r="L965" s="130" t="s">
        <v>11476</v>
      </c>
      <c r="M965" s="130" t="s">
        <v>13170</v>
      </c>
      <c r="N965" s="130" t="s">
        <v>14861</v>
      </c>
      <c r="O965" s="130" t="s">
        <v>16562</v>
      </c>
      <c r="P965" s="130" t="s">
        <v>18267</v>
      </c>
      <c r="Q965" s="130" t="s">
        <v>19955</v>
      </c>
    </row>
    <row r="966" spans="2:17" ht="54.95" customHeight="1">
      <c r="B966" s="120"/>
      <c r="C966" s="12">
        <v>151012101010</v>
      </c>
      <c r="D966" s="114">
        <v>6</v>
      </c>
      <c r="E966" s="125" t="s">
        <v>1011</v>
      </c>
      <c r="F966" s="48" t="s">
        <v>2043</v>
      </c>
      <c r="G966" s="128" t="s">
        <v>23184</v>
      </c>
      <c r="H966" s="130" t="s">
        <v>4636</v>
      </c>
      <c r="I966" s="130" t="s">
        <v>6363</v>
      </c>
      <c r="J966" s="130" t="s">
        <v>8074</v>
      </c>
      <c r="K966" s="130" t="s">
        <v>9772</v>
      </c>
      <c r="L966" s="130" t="s">
        <v>11477</v>
      </c>
      <c r="M966" s="130" t="s">
        <v>13171</v>
      </c>
      <c r="N966" s="130" t="s">
        <v>14862</v>
      </c>
      <c r="O966" s="130" t="s">
        <v>16563</v>
      </c>
      <c r="P966" s="130" t="s">
        <v>18268</v>
      </c>
      <c r="Q966" s="130" t="s">
        <v>19956</v>
      </c>
    </row>
    <row r="967" spans="2:17" ht="54.95" customHeight="1">
      <c r="B967" s="120"/>
      <c r="C967" s="12">
        <v>151012101011</v>
      </c>
      <c r="D967" s="114">
        <v>6</v>
      </c>
      <c r="E967" s="125" t="s">
        <v>1012</v>
      </c>
      <c r="F967" s="48" t="s">
        <v>2044</v>
      </c>
      <c r="G967" s="128" t="s">
        <v>3227</v>
      </c>
      <c r="H967" s="130" t="s">
        <v>4637</v>
      </c>
      <c r="I967" s="130" t="s">
        <v>6364</v>
      </c>
      <c r="J967" s="130" t="s">
        <v>8075</v>
      </c>
      <c r="K967" s="130" t="s">
        <v>9773</v>
      </c>
      <c r="L967" s="130" t="s">
        <v>11478</v>
      </c>
      <c r="M967" s="130" t="s">
        <v>13172</v>
      </c>
      <c r="N967" s="130" t="s">
        <v>14863</v>
      </c>
      <c r="O967" s="130" t="s">
        <v>16564</v>
      </c>
      <c r="P967" s="130" t="s">
        <v>18269</v>
      </c>
      <c r="Q967" s="130" t="s">
        <v>19957</v>
      </c>
    </row>
    <row r="968" spans="2:17" ht="54.95" customHeight="1">
      <c r="B968" s="120"/>
      <c r="C968" s="12">
        <v>151012101012</v>
      </c>
      <c r="D968" s="114">
        <v>6</v>
      </c>
      <c r="E968" s="125" t="s">
        <v>1013</v>
      </c>
      <c r="F968" s="48" t="s">
        <v>1013</v>
      </c>
      <c r="G968" s="128" t="s">
        <v>23185</v>
      </c>
      <c r="H968" s="130" t="s">
        <v>4638</v>
      </c>
      <c r="I968" s="130" t="s">
        <v>6365</v>
      </c>
      <c r="J968" s="130" t="s">
        <v>8076</v>
      </c>
      <c r="K968" s="130" t="s">
        <v>9774</v>
      </c>
      <c r="L968" s="130" t="s">
        <v>11479</v>
      </c>
      <c r="M968" s="130" t="s">
        <v>13173</v>
      </c>
      <c r="N968" s="130" t="s">
        <v>14864</v>
      </c>
      <c r="O968" s="130" t="s">
        <v>16565</v>
      </c>
      <c r="P968" s="130" t="s">
        <v>18270</v>
      </c>
      <c r="Q968" s="130" t="s">
        <v>19958</v>
      </c>
    </row>
    <row r="969" spans="2:17" ht="54.95" customHeight="1">
      <c r="B969" s="120"/>
      <c r="C969" s="12">
        <v>1510121011</v>
      </c>
      <c r="D969" s="114">
        <v>5</v>
      </c>
      <c r="E969" s="124" t="s">
        <v>1014</v>
      </c>
      <c r="F969" s="48" t="s">
        <v>1014</v>
      </c>
      <c r="G969" s="128" t="s">
        <v>23186</v>
      </c>
      <c r="H969" s="130" t="s">
        <v>4639</v>
      </c>
      <c r="I969" s="130" t="s">
        <v>6366</v>
      </c>
      <c r="J969" s="130" t="s">
        <v>8077</v>
      </c>
      <c r="K969" s="130" t="s">
        <v>9775</v>
      </c>
      <c r="L969" s="130" t="s">
        <v>11480</v>
      </c>
      <c r="M969" s="130" t="s">
        <v>13174</v>
      </c>
      <c r="N969" s="130" t="s">
        <v>14865</v>
      </c>
      <c r="O969" s="130" t="s">
        <v>16566</v>
      </c>
      <c r="P969" s="130" t="s">
        <v>18271</v>
      </c>
      <c r="Q969" s="130" t="s">
        <v>19959</v>
      </c>
    </row>
    <row r="970" spans="2:17" ht="54.95" customHeight="1">
      <c r="B970" s="120"/>
      <c r="C970" s="12">
        <v>151012101110</v>
      </c>
      <c r="D970" s="114">
        <v>6</v>
      </c>
      <c r="E970" s="125" t="s">
        <v>1015</v>
      </c>
      <c r="F970" s="48" t="s">
        <v>1015</v>
      </c>
      <c r="G970" s="128" t="s">
        <v>3228</v>
      </c>
      <c r="H970" s="130" t="s">
        <v>4640</v>
      </c>
      <c r="I970" s="130" t="s">
        <v>6367</v>
      </c>
      <c r="J970" s="130" t="s">
        <v>8078</v>
      </c>
      <c r="K970" s="130" t="s">
        <v>9776</v>
      </c>
      <c r="L970" s="130" t="s">
        <v>11481</v>
      </c>
      <c r="M970" s="130" t="s">
        <v>13175</v>
      </c>
      <c r="N970" s="130" t="s">
        <v>14866</v>
      </c>
      <c r="O970" s="130" t="s">
        <v>16567</v>
      </c>
      <c r="P970" s="130" t="s">
        <v>18272</v>
      </c>
      <c r="Q970" s="130" t="s">
        <v>19960</v>
      </c>
    </row>
    <row r="971" spans="2:17" ht="54.95" customHeight="1">
      <c r="B971" s="120"/>
      <c r="C971" s="12">
        <v>151012101111</v>
      </c>
      <c r="D971" s="114">
        <v>6</v>
      </c>
      <c r="E971" s="125" t="s">
        <v>1016</v>
      </c>
      <c r="F971" s="48" t="s">
        <v>1016</v>
      </c>
      <c r="G971" s="128" t="s">
        <v>23187</v>
      </c>
      <c r="H971" s="130" t="s">
        <v>4641</v>
      </c>
      <c r="I971" s="130" t="s">
        <v>6368</v>
      </c>
      <c r="J971" s="130" t="s">
        <v>8079</v>
      </c>
      <c r="K971" s="130" t="s">
        <v>9777</v>
      </c>
      <c r="L971" s="130" t="s">
        <v>11482</v>
      </c>
      <c r="M971" s="130" t="s">
        <v>13176</v>
      </c>
      <c r="N971" s="130" t="s">
        <v>14867</v>
      </c>
      <c r="O971" s="130" t="s">
        <v>16568</v>
      </c>
      <c r="P971" s="130" t="s">
        <v>18273</v>
      </c>
      <c r="Q971" s="130" t="s">
        <v>19961</v>
      </c>
    </row>
    <row r="972" spans="2:17" ht="54.95" customHeight="1">
      <c r="B972" s="120" t="s">
        <v>22419</v>
      </c>
      <c r="C972" s="118">
        <v>16</v>
      </c>
      <c r="D972" s="113">
        <v>1</v>
      </c>
      <c r="E972" s="118" t="s">
        <v>1017</v>
      </c>
      <c r="F972" s="76" t="s">
        <v>1017</v>
      </c>
      <c r="G972" s="128" t="s">
        <v>23188</v>
      </c>
      <c r="H972" s="129" t="s">
        <v>4642</v>
      </c>
      <c r="I972" s="129" t="s">
        <v>6369</v>
      </c>
      <c r="J972" s="129" t="s">
        <v>8080</v>
      </c>
      <c r="K972" s="129" t="s">
        <v>9778</v>
      </c>
      <c r="L972" s="129" t="s">
        <v>11483</v>
      </c>
      <c r="M972" s="129" t="s">
        <v>13177</v>
      </c>
      <c r="N972" s="129" t="s">
        <v>14868</v>
      </c>
      <c r="O972" s="129" t="s">
        <v>16569</v>
      </c>
      <c r="P972" s="129" t="s">
        <v>18274</v>
      </c>
      <c r="Q972" s="129" t="s">
        <v>19962</v>
      </c>
    </row>
    <row r="973" spans="2:17" ht="54.95" customHeight="1">
      <c r="B973" s="120"/>
      <c r="C973" s="12">
        <v>1610</v>
      </c>
      <c r="D973" s="114">
        <v>2</v>
      </c>
      <c r="E973" s="211" t="s">
        <v>1017</v>
      </c>
      <c r="F973" s="48" t="s">
        <v>1017</v>
      </c>
      <c r="G973" s="128" t="s">
        <v>23189</v>
      </c>
      <c r="H973" s="130" t="s">
        <v>4642</v>
      </c>
      <c r="I973" s="130" t="s">
        <v>6369</v>
      </c>
      <c r="J973" s="130" t="s">
        <v>8080</v>
      </c>
      <c r="K973" s="130" t="s">
        <v>9778</v>
      </c>
      <c r="L973" s="130" t="s">
        <v>11483</v>
      </c>
      <c r="M973" s="130" t="s">
        <v>13177</v>
      </c>
      <c r="N973" s="130" t="s">
        <v>14868</v>
      </c>
      <c r="O973" s="130" t="s">
        <v>16569</v>
      </c>
      <c r="P973" s="130" t="s">
        <v>18274</v>
      </c>
      <c r="Q973" s="130" t="s">
        <v>19962</v>
      </c>
    </row>
    <row r="974" spans="2:17" ht="54.95" customHeight="1">
      <c r="B974" s="120"/>
      <c r="C974" s="12">
        <v>161010</v>
      </c>
      <c r="D974" s="114">
        <v>3</v>
      </c>
      <c r="E974" s="122" t="s">
        <v>1018</v>
      </c>
      <c r="F974" s="48" t="s">
        <v>2045</v>
      </c>
      <c r="G974" s="128" t="s">
        <v>3229</v>
      </c>
      <c r="H974" s="130" t="s">
        <v>4643</v>
      </c>
      <c r="I974" s="130" t="s">
        <v>6370</v>
      </c>
      <c r="J974" s="130" t="s">
        <v>8081</v>
      </c>
      <c r="K974" s="130" t="s">
        <v>9779</v>
      </c>
      <c r="L974" s="130" t="s">
        <v>11484</v>
      </c>
      <c r="M974" s="130" t="s">
        <v>13178</v>
      </c>
      <c r="N974" s="130" t="s">
        <v>14869</v>
      </c>
      <c r="O974" s="130" t="s">
        <v>16570</v>
      </c>
      <c r="P974" s="130" t="s">
        <v>18275</v>
      </c>
      <c r="Q974" s="130" t="s">
        <v>19963</v>
      </c>
    </row>
    <row r="975" spans="2:17" ht="54.95" customHeight="1">
      <c r="B975" s="120" t="s">
        <v>22419</v>
      </c>
      <c r="C975" s="12">
        <v>16101010</v>
      </c>
      <c r="D975" s="114">
        <v>4</v>
      </c>
      <c r="E975" s="123" t="s">
        <v>1019</v>
      </c>
      <c r="F975" s="48" t="s">
        <v>2046</v>
      </c>
      <c r="G975" s="128" t="s">
        <v>23190</v>
      </c>
      <c r="H975" s="130" t="s">
        <v>4644</v>
      </c>
      <c r="I975" s="130" t="s">
        <v>6371</v>
      </c>
      <c r="J975" s="130" t="s">
        <v>8082</v>
      </c>
      <c r="K975" s="130" t="s">
        <v>9780</v>
      </c>
      <c r="L975" s="130" t="s">
        <v>11485</v>
      </c>
      <c r="M975" s="130" t="s">
        <v>13179</v>
      </c>
      <c r="N975" s="130" t="s">
        <v>14870</v>
      </c>
      <c r="O975" s="130" t="s">
        <v>16571</v>
      </c>
      <c r="P975" s="130" t="s">
        <v>18276</v>
      </c>
      <c r="Q975" s="130" t="s">
        <v>19964</v>
      </c>
    </row>
    <row r="976" spans="2:17" ht="54.95" customHeight="1">
      <c r="B976" s="120" t="s">
        <v>22419</v>
      </c>
      <c r="C976" s="12">
        <v>16101011</v>
      </c>
      <c r="D976" s="114">
        <v>4</v>
      </c>
      <c r="E976" s="123" t="s">
        <v>160</v>
      </c>
      <c r="F976" s="48" t="s">
        <v>1633</v>
      </c>
      <c r="G976" s="128" t="s">
        <v>23191</v>
      </c>
      <c r="H976" s="130" t="s">
        <v>4645</v>
      </c>
      <c r="I976" s="130" t="s">
        <v>160</v>
      </c>
      <c r="J976" s="130" t="s">
        <v>8083</v>
      </c>
      <c r="K976" s="130" t="s">
        <v>9781</v>
      </c>
      <c r="L976" s="130" t="s">
        <v>9781</v>
      </c>
      <c r="M976" s="130" t="s">
        <v>9781</v>
      </c>
      <c r="N976" s="130" t="s">
        <v>14871</v>
      </c>
      <c r="O976" s="130" t="s">
        <v>16572</v>
      </c>
      <c r="P976" s="130" t="s">
        <v>14871</v>
      </c>
      <c r="Q976" s="130" t="s">
        <v>19965</v>
      </c>
    </row>
    <row r="977" spans="2:17" ht="54.95" customHeight="1">
      <c r="B977" s="120"/>
      <c r="C977" s="12">
        <v>16101012</v>
      </c>
      <c r="D977" s="114">
        <v>4</v>
      </c>
      <c r="E977" s="123" t="s">
        <v>1622</v>
      </c>
      <c r="F977" s="48" t="s">
        <v>2047</v>
      </c>
      <c r="G977" s="128" t="s">
        <v>23192</v>
      </c>
      <c r="H977" s="130" t="s">
        <v>4646</v>
      </c>
      <c r="I977" s="130" t="s">
        <v>6372</v>
      </c>
      <c r="J977" s="130" t="s">
        <v>8084</v>
      </c>
      <c r="K977" s="130" t="s">
        <v>9782</v>
      </c>
      <c r="L977" s="130" t="s">
        <v>11486</v>
      </c>
      <c r="M977" s="130" t="s">
        <v>13180</v>
      </c>
      <c r="N977" s="130" t="s">
        <v>14872</v>
      </c>
      <c r="O977" s="130" t="s">
        <v>16573</v>
      </c>
      <c r="P977" s="130" t="s">
        <v>18277</v>
      </c>
      <c r="Q977" s="130" t="s">
        <v>19966</v>
      </c>
    </row>
    <row r="978" spans="2:17" ht="54.95" customHeight="1">
      <c r="B978" s="120"/>
      <c r="C978" s="12">
        <v>1610101210</v>
      </c>
      <c r="D978" s="114">
        <v>5</v>
      </c>
      <c r="E978" s="124" t="s">
        <v>161</v>
      </c>
      <c r="F978" s="48" t="s">
        <v>2048</v>
      </c>
      <c r="G978" s="128" t="s">
        <v>23193</v>
      </c>
      <c r="H978" s="130" t="s">
        <v>4647</v>
      </c>
      <c r="I978" s="130" t="s">
        <v>6373</v>
      </c>
      <c r="J978" s="130" t="s">
        <v>8085</v>
      </c>
      <c r="K978" s="130" t="s">
        <v>9783</v>
      </c>
      <c r="L978" s="130" t="s">
        <v>11487</v>
      </c>
      <c r="M978" s="130" t="s">
        <v>13181</v>
      </c>
      <c r="N978" s="130" t="s">
        <v>14873</v>
      </c>
      <c r="O978" s="130" t="s">
        <v>16574</v>
      </c>
      <c r="P978" s="130" t="s">
        <v>18278</v>
      </c>
      <c r="Q978" s="130" t="s">
        <v>19967</v>
      </c>
    </row>
    <row r="979" spans="2:17" ht="54.95" customHeight="1">
      <c r="B979" s="120"/>
      <c r="C979" s="12">
        <v>1610101211</v>
      </c>
      <c r="D979" s="114">
        <v>5</v>
      </c>
      <c r="E979" s="124" t="s">
        <v>162</v>
      </c>
      <c r="F979" s="48" t="s">
        <v>2049</v>
      </c>
      <c r="G979" s="128" t="s">
        <v>23194</v>
      </c>
      <c r="H979" s="130" t="s">
        <v>4648</v>
      </c>
      <c r="I979" s="130" t="s">
        <v>6374</v>
      </c>
      <c r="J979" s="130" t="s">
        <v>8086</v>
      </c>
      <c r="K979" s="130" t="s">
        <v>9784</v>
      </c>
      <c r="L979" s="130" t="s">
        <v>11488</v>
      </c>
      <c r="M979" s="130" t="s">
        <v>13182</v>
      </c>
      <c r="N979" s="130" t="s">
        <v>14874</v>
      </c>
      <c r="O979" s="130" t="s">
        <v>16575</v>
      </c>
      <c r="P979" s="130" t="s">
        <v>18279</v>
      </c>
      <c r="Q979" s="130" t="s">
        <v>19968</v>
      </c>
    </row>
    <row r="980" spans="2:17" ht="54.95" customHeight="1">
      <c r="B980" s="120"/>
      <c r="C980" s="12">
        <v>161011</v>
      </c>
      <c r="D980" s="114">
        <v>3</v>
      </c>
      <c r="E980" s="122" t="s">
        <v>1020</v>
      </c>
      <c r="F980" s="48" t="s">
        <v>1634</v>
      </c>
      <c r="G980" s="128" t="s">
        <v>3230</v>
      </c>
      <c r="H980" s="130" t="s">
        <v>4649</v>
      </c>
      <c r="I980" s="130" t="s">
        <v>6375</v>
      </c>
      <c r="J980" s="130" t="s">
        <v>8087</v>
      </c>
      <c r="K980" s="130" t="s">
        <v>9785</v>
      </c>
      <c r="L980" s="130" t="s">
        <v>11489</v>
      </c>
      <c r="M980" s="130" t="s">
        <v>13183</v>
      </c>
      <c r="N980" s="130" t="s">
        <v>14875</v>
      </c>
      <c r="O980" s="130" t="s">
        <v>16576</v>
      </c>
      <c r="P980" s="130" t="s">
        <v>18280</v>
      </c>
      <c r="Q980" s="130" t="s">
        <v>19969</v>
      </c>
    </row>
    <row r="981" spans="2:17" ht="54.95" customHeight="1">
      <c r="B981" s="120" t="s">
        <v>22419</v>
      </c>
      <c r="C981" s="12">
        <v>16101110</v>
      </c>
      <c r="D981" s="114">
        <v>4</v>
      </c>
      <c r="E981" s="123" t="s">
        <v>150</v>
      </c>
      <c r="F981" s="48" t="s">
        <v>150</v>
      </c>
      <c r="G981" s="128" t="s">
        <v>23195</v>
      </c>
      <c r="H981" s="130" t="s">
        <v>4650</v>
      </c>
      <c r="I981" s="130" t="s">
        <v>6376</v>
      </c>
      <c r="J981" s="130" t="s">
        <v>8088</v>
      </c>
      <c r="K981" s="130" t="s">
        <v>9786</v>
      </c>
      <c r="L981" s="130" t="s">
        <v>11490</v>
      </c>
      <c r="M981" s="130" t="s">
        <v>13184</v>
      </c>
      <c r="N981" s="130" t="s">
        <v>14876</v>
      </c>
      <c r="O981" s="130" t="s">
        <v>16577</v>
      </c>
      <c r="P981" s="130" t="s">
        <v>18281</v>
      </c>
      <c r="Q981" s="130" t="s">
        <v>19970</v>
      </c>
    </row>
    <row r="982" spans="2:17" ht="54.95" customHeight="1">
      <c r="B982" s="120" t="s">
        <v>22419</v>
      </c>
      <c r="C982" s="12">
        <v>1610111010</v>
      </c>
      <c r="D982" s="114">
        <v>5</v>
      </c>
      <c r="E982" s="124" t="s">
        <v>151</v>
      </c>
      <c r="F982" s="48" t="s">
        <v>151</v>
      </c>
      <c r="G982" s="128" t="s">
        <v>3231</v>
      </c>
      <c r="H982" s="130" t="s">
        <v>4651</v>
      </c>
      <c r="I982" s="130" t="s">
        <v>6377</v>
      </c>
      <c r="J982" s="130" t="s">
        <v>8089</v>
      </c>
      <c r="K982" s="130" t="s">
        <v>9787</v>
      </c>
      <c r="L982" s="130" t="s">
        <v>11491</v>
      </c>
      <c r="M982" s="130" t="s">
        <v>13185</v>
      </c>
      <c r="N982" s="130" t="s">
        <v>14877</v>
      </c>
      <c r="O982" s="130" t="s">
        <v>16578</v>
      </c>
      <c r="P982" s="130" t="s">
        <v>18282</v>
      </c>
      <c r="Q982" s="130" t="s">
        <v>19971</v>
      </c>
    </row>
    <row r="983" spans="2:17" ht="54.95" customHeight="1">
      <c r="B983" s="120" t="s">
        <v>22419</v>
      </c>
      <c r="C983" s="12">
        <v>1610111011</v>
      </c>
      <c r="D983" s="114">
        <v>5</v>
      </c>
      <c r="E983" s="124" t="s">
        <v>152</v>
      </c>
      <c r="F983" s="48" t="s">
        <v>152</v>
      </c>
      <c r="G983" s="128" t="s">
        <v>23196</v>
      </c>
      <c r="H983" s="130" t="s">
        <v>4652</v>
      </c>
      <c r="I983" s="130" t="s">
        <v>6378</v>
      </c>
      <c r="J983" s="130" t="s">
        <v>8090</v>
      </c>
      <c r="K983" s="130" t="s">
        <v>9788</v>
      </c>
      <c r="L983" s="130" t="s">
        <v>11492</v>
      </c>
      <c r="M983" s="130" t="s">
        <v>13186</v>
      </c>
      <c r="N983" s="130" t="s">
        <v>14878</v>
      </c>
      <c r="O983" s="130" t="s">
        <v>16579</v>
      </c>
      <c r="P983" s="130" t="s">
        <v>18283</v>
      </c>
      <c r="Q983" s="130" t="s">
        <v>19972</v>
      </c>
    </row>
    <row r="984" spans="2:17" ht="54.95" customHeight="1">
      <c r="B984" s="120" t="s">
        <v>22419</v>
      </c>
      <c r="C984" s="12">
        <v>161011101110</v>
      </c>
      <c r="D984" s="114">
        <v>6</v>
      </c>
      <c r="E984" s="125" t="s">
        <v>1021</v>
      </c>
      <c r="F984" s="48" t="s">
        <v>1021</v>
      </c>
      <c r="G984" s="128" t="s">
        <v>23197</v>
      </c>
      <c r="H984" s="130" t="s">
        <v>4653</v>
      </c>
      <c r="I984" s="130" t="s">
        <v>6379</v>
      </c>
      <c r="J984" s="130" t="s">
        <v>8091</v>
      </c>
      <c r="K984" s="130" t="s">
        <v>9789</v>
      </c>
      <c r="L984" s="130" t="s">
        <v>11493</v>
      </c>
      <c r="M984" s="130" t="s">
        <v>13187</v>
      </c>
      <c r="N984" s="130" t="s">
        <v>14879</v>
      </c>
      <c r="O984" s="130" t="s">
        <v>16580</v>
      </c>
      <c r="P984" s="130" t="s">
        <v>18284</v>
      </c>
      <c r="Q984" s="130" t="s">
        <v>19973</v>
      </c>
    </row>
    <row r="985" spans="2:17" ht="54.95" customHeight="1">
      <c r="B985" s="120" t="s">
        <v>22419</v>
      </c>
      <c r="C985" s="12">
        <v>161011101111</v>
      </c>
      <c r="D985" s="114">
        <v>6</v>
      </c>
      <c r="E985" s="125" t="s">
        <v>1022</v>
      </c>
      <c r="F985" s="48" t="s">
        <v>2050</v>
      </c>
      <c r="G985" s="128" t="s">
        <v>23198</v>
      </c>
      <c r="H985" s="130" t="s">
        <v>4654</v>
      </c>
      <c r="I985" s="130" t="s">
        <v>6380</v>
      </c>
      <c r="J985" s="130" t="s">
        <v>8092</v>
      </c>
      <c r="K985" s="130" t="s">
        <v>9790</v>
      </c>
      <c r="L985" s="130" t="s">
        <v>11494</v>
      </c>
      <c r="M985" s="130" t="s">
        <v>13188</v>
      </c>
      <c r="N985" s="130" t="s">
        <v>14880</v>
      </c>
      <c r="O985" s="130" t="s">
        <v>16581</v>
      </c>
      <c r="P985" s="130" t="s">
        <v>18285</v>
      </c>
      <c r="Q985" s="130" t="s">
        <v>19974</v>
      </c>
    </row>
    <row r="986" spans="2:17" ht="54.95" customHeight="1">
      <c r="B986" s="120" t="s">
        <v>22419</v>
      </c>
      <c r="C986" s="12">
        <v>1610111012</v>
      </c>
      <c r="D986" s="114">
        <v>5</v>
      </c>
      <c r="E986" s="124" t="s">
        <v>1023</v>
      </c>
      <c r="F986" s="48" t="s">
        <v>2051</v>
      </c>
      <c r="G986" s="128" t="s">
        <v>23199</v>
      </c>
      <c r="H986" s="130" t="s">
        <v>4655</v>
      </c>
      <c r="I986" s="130" t="s">
        <v>6381</v>
      </c>
      <c r="J986" s="130" t="s">
        <v>8093</v>
      </c>
      <c r="K986" s="130" t="s">
        <v>9791</v>
      </c>
      <c r="L986" s="130" t="s">
        <v>11495</v>
      </c>
      <c r="M986" s="130" t="s">
        <v>13189</v>
      </c>
      <c r="N986" s="130" t="s">
        <v>14881</v>
      </c>
      <c r="O986" s="130" t="s">
        <v>16582</v>
      </c>
      <c r="P986" s="130" t="s">
        <v>18286</v>
      </c>
      <c r="Q986" s="130" t="s">
        <v>19975</v>
      </c>
    </row>
    <row r="987" spans="2:17" ht="54.95" customHeight="1">
      <c r="B987" s="120" t="s">
        <v>22419</v>
      </c>
      <c r="C987" s="12">
        <v>1610111013</v>
      </c>
      <c r="D987" s="114">
        <v>5</v>
      </c>
      <c r="E987" s="124" t="s">
        <v>1024</v>
      </c>
      <c r="F987" s="48" t="s">
        <v>1024</v>
      </c>
      <c r="G987" s="128" t="s">
        <v>23200</v>
      </c>
      <c r="H987" s="130" t="s">
        <v>4656</v>
      </c>
      <c r="I987" s="130" t="s">
        <v>6382</v>
      </c>
      <c r="J987" s="130" t="s">
        <v>8094</v>
      </c>
      <c r="K987" s="130" t="s">
        <v>9792</v>
      </c>
      <c r="L987" s="130" t="s">
        <v>11496</v>
      </c>
      <c r="M987" s="130" t="s">
        <v>13190</v>
      </c>
      <c r="N987" s="130" t="s">
        <v>14882</v>
      </c>
      <c r="O987" s="130" t="s">
        <v>16583</v>
      </c>
      <c r="P987" s="130" t="s">
        <v>18287</v>
      </c>
      <c r="Q987" s="130" t="s">
        <v>19976</v>
      </c>
    </row>
    <row r="988" spans="2:17" ht="54.95" customHeight="1">
      <c r="B988" s="120" t="s">
        <v>22419</v>
      </c>
      <c r="C988" s="12">
        <v>161011101310</v>
      </c>
      <c r="D988" s="114">
        <v>6</v>
      </c>
      <c r="E988" s="125" t="s">
        <v>153</v>
      </c>
      <c r="F988" s="48" t="s">
        <v>153</v>
      </c>
      <c r="G988" s="128" t="s">
        <v>3232</v>
      </c>
      <c r="H988" s="130" t="s">
        <v>4657</v>
      </c>
      <c r="I988" s="130" t="s">
        <v>6383</v>
      </c>
      <c r="J988" s="130" t="s">
        <v>8095</v>
      </c>
      <c r="K988" s="130" t="s">
        <v>9793</v>
      </c>
      <c r="L988" s="130" t="s">
        <v>11497</v>
      </c>
      <c r="M988" s="130" t="s">
        <v>13191</v>
      </c>
      <c r="N988" s="130" t="s">
        <v>14883</v>
      </c>
      <c r="O988" s="130" t="s">
        <v>16584</v>
      </c>
      <c r="P988" s="130" t="s">
        <v>18288</v>
      </c>
      <c r="Q988" s="130" t="s">
        <v>19977</v>
      </c>
    </row>
    <row r="989" spans="2:17" ht="54.95" customHeight="1">
      <c r="B989" s="120" t="s">
        <v>22419</v>
      </c>
      <c r="C989" s="12">
        <v>161011101311</v>
      </c>
      <c r="D989" s="114">
        <v>6</v>
      </c>
      <c r="E989" s="125" t="s">
        <v>1025</v>
      </c>
      <c r="F989" s="48" t="s">
        <v>1025</v>
      </c>
      <c r="G989" s="128" t="s">
        <v>23201</v>
      </c>
      <c r="H989" s="130" t="s">
        <v>4658</v>
      </c>
      <c r="I989" s="130" t="s">
        <v>6384</v>
      </c>
      <c r="J989" s="130" t="s">
        <v>8096</v>
      </c>
      <c r="K989" s="130" t="s">
        <v>9794</v>
      </c>
      <c r="L989" s="130" t="s">
        <v>11498</v>
      </c>
      <c r="M989" s="130" t="s">
        <v>13192</v>
      </c>
      <c r="N989" s="130" t="s">
        <v>14884</v>
      </c>
      <c r="O989" s="130" t="s">
        <v>16585</v>
      </c>
      <c r="P989" s="130" t="s">
        <v>18289</v>
      </c>
      <c r="Q989" s="130" t="s">
        <v>19978</v>
      </c>
    </row>
    <row r="990" spans="2:17" ht="54.95" customHeight="1">
      <c r="B990" s="120" t="s">
        <v>22419</v>
      </c>
      <c r="C990" s="12">
        <v>161011101312</v>
      </c>
      <c r="D990" s="114">
        <v>6</v>
      </c>
      <c r="E990" s="125" t="s">
        <v>1026</v>
      </c>
      <c r="F990" s="48" t="s">
        <v>1026</v>
      </c>
      <c r="G990" s="128" t="s">
        <v>3233</v>
      </c>
      <c r="H990" s="130" t="s">
        <v>4659</v>
      </c>
      <c r="I990" s="130" t="s">
        <v>6385</v>
      </c>
      <c r="J990" s="130" t="s">
        <v>8097</v>
      </c>
      <c r="K990" s="130" t="s">
        <v>9795</v>
      </c>
      <c r="L990" s="130" t="s">
        <v>11499</v>
      </c>
      <c r="M990" s="130" t="s">
        <v>13193</v>
      </c>
      <c r="N990" s="130" t="s">
        <v>14885</v>
      </c>
      <c r="O990" s="130" t="s">
        <v>16586</v>
      </c>
      <c r="P990" s="130" t="s">
        <v>18290</v>
      </c>
      <c r="Q990" s="130" t="s">
        <v>19979</v>
      </c>
    </row>
    <row r="991" spans="2:17" ht="54.95" customHeight="1">
      <c r="B991" s="120" t="s">
        <v>22419</v>
      </c>
      <c r="C991" s="12">
        <v>161011101313</v>
      </c>
      <c r="D991" s="114">
        <v>6</v>
      </c>
      <c r="E991" s="125" t="s">
        <v>1027</v>
      </c>
      <c r="F991" s="48" t="s">
        <v>1027</v>
      </c>
      <c r="G991" s="128" t="s">
        <v>23202</v>
      </c>
      <c r="H991" s="130" t="s">
        <v>4660</v>
      </c>
      <c r="I991" s="130" t="s">
        <v>6386</v>
      </c>
      <c r="J991" s="130" t="s">
        <v>8098</v>
      </c>
      <c r="K991" s="130" t="s">
        <v>9796</v>
      </c>
      <c r="L991" s="130" t="s">
        <v>11500</v>
      </c>
      <c r="M991" s="130" t="s">
        <v>13194</v>
      </c>
      <c r="N991" s="130" t="s">
        <v>14886</v>
      </c>
      <c r="O991" s="130" t="s">
        <v>16587</v>
      </c>
      <c r="P991" s="130" t="s">
        <v>18291</v>
      </c>
      <c r="Q991" s="130" t="s">
        <v>19980</v>
      </c>
    </row>
    <row r="992" spans="2:17" ht="54.95" customHeight="1">
      <c r="B992" s="120" t="s">
        <v>22419</v>
      </c>
      <c r="C992" s="12">
        <v>16101111</v>
      </c>
      <c r="D992" s="114">
        <v>4</v>
      </c>
      <c r="E992" s="123" t="s">
        <v>154</v>
      </c>
      <c r="F992" s="48" t="s">
        <v>154</v>
      </c>
      <c r="G992" s="128" t="s">
        <v>3234</v>
      </c>
      <c r="H992" s="130" t="s">
        <v>4661</v>
      </c>
      <c r="I992" s="130" t="s">
        <v>6387</v>
      </c>
      <c r="J992" s="130" t="s">
        <v>8099</v>
      </c>
      <c r="K992" s="130" t="s">
        <v>9797</v>
      </c>
      <c r="L992" s="130" t="s">
        <v>11501</v>
      </c>
      <c r="M992" s="130" t="s">
        <v>13195</v>
      </c>
      <c r="N992" s="130" t="s">
        <v>14887</v>
      </c>
      <c r="O992" s="130" t="s">
        <v>16588</v>
      </c>
      <c r="P992" s="130" t="s">
        <v>18292</v>
      </c>
      <c r="Q992" s="130" t="s">
        <v>19981</v>
      </c>
    </row>
    <row r="993" spans="2:17" ht="54.95" customHeight="1">
      <c r="B993" s="120" t="s">
        <v>22419</v>
      </c>
      <c r="C993" s="12">
        <v>1610111110</v>
      </c>
      <c r="D993" s="114">
        <v>5</v>
      </c>
      <c r="E993" s="124" t="s">
        <v>1028</v>
      </c>
      <c r="F993" s="48" t="s">
        <v>1028</v>
      </c>
      <c r="G993" s="128" t="s">
        <v>3637</v>
      </c>
      <c r="H993" s="130" t="s">
        <v>4662</v>
      </c>
      <c r="I993" s="130" t="s">
        <v>6388</v>
      </c>
      <c r="J993" s="130" t="s">
        <v>8100</v>
      </c>
      <c r="K993" s="130" t="s">
        <v>9798</v>
      </c>
      <c r="L993" s="130" t="s">
        <v>11502</v>
      </c>
      <c r="M993" s="130" t="s">
        <v>13196</v>
      </c>
      <c r="N993" s="130" t="s">
        <v>14888</v>
      </c>
      <c r="O993" s="130" t="s">
        <v>16589</v>
      </c>
      <c r="P993" s="130" t="s">
        <v>18293</v>
      </c>
      <c r="Q993" s="130" t="s">
        <v>19982</v>
      </c>
    </row>
    <row r="994" spans="2:17" ht="54.95" customHeight="1">
      <c r="B994" s="120" t="s">
        <v>22419</v>
      </c>
      <c r="C994" s="12">
        <v>1610111111</v>
      </c>
      <c r="D994" s="114">
        <v>5</v>
      </c>
      <c r="E994" s="124" t="s">
        <v>155</v>
      </c>
      <c r="F994" s="48" t="s">
        <v>155</v>
      </c>
      <c r="G994" s="128" t="s">
        <v>3235</v>
      </c>
      <c r="H994" s="130" t="s">
        <v>4663</v>
      </c>
      <c r="I994" s="130" t="s">
        <v>6389</v>
      </c>
      <c r="J994" s="130" t="s">
        <v>8101</v>
      </c>
      <c r="K994" s="130" t="s">
        <v>9799</v>
      </c>
      <c r="L994" s="130" t="s">
        <v>11503</v>
      </c>
      <c r="M994" s="130" t="s">
        <v>13197</v>
      </c>
      <c r="N994" s="130" t="s">
        <v>14889</v>
      </c>
      <c r="O994" s="130" t="s">
        <v>16590</v>
      </c>
      <c r="P994" s="130" t="s">
        <v>18294</v>
      </c>
      <c r="Q994" s="130" t="s">
        <v>19983</v>
      </c>
    </row>
    <row r="995" spans="2:17" ht="54.95" customHeight="1">
      <c r="B995" s="120" t="s">
        <v>22419</v>
      </c>
      <c r="C995" s="12">
        <v>161011111110</v>
      </c>
      <c r="D995" s="114">
        <v>6</v>
      </c>
      <c r="E995" s="125" t="s">
        <v>1029</v>
      </c>
      <c r="F995" s="48" t="s">
        <v>1029</v>
      </c>
      <c r="G995" s="128" t="s">
        <v>3236</v>
      </c>
      <c r="H995" s="130" t="s">
        <v>4664</v>
      </c>
      <c r="I995" s="130" t="s">
        <v>6390</v>
      </c>
      <c r="J995" s="130" t="s">
        <v>8102</v>
      </c>
      <c r="K995" s="130" t="s">
        <v>9800</v>
      </c>
      <c r="L995" s="130" t="s">
        <v>11504</v>
      </c>
      <c r="M995" s="130" t="s">
        <v>13198</v>
      </c>
      <c r="N995" s="130" t="s">
        <v>14890</v>
      </c>
      <c r="O995" s="130" t="s">
        <v>16591</v>
      </c>
      <c r="P995" s="130" t="s">
        <v>18295</v>
      </c>
      <c r="Q995" s="130" t="s">
        <v>19984</v>
      </c>
    </row>
    <row r="996" spans="2:17" ht="54.95" customHeight="1">
      <c r="B996" s="120" t="s">
        <v>22419</v>
      </c>
      <c r="C996" s="12">
        <v>161011111111</v>
      </c>
      <c r="D996" s="114">
        <v>6</v>
      </c>
      <c r="E996" s="125" t="s">
        <v>156</v>
      </c>
      <c r="F996" s="48" t="s">
        <v>156</v>
      </c>
      <c r="G996" s="128" t="s">
        <v>23203</v>
      </c>
      <c r="H996" s="130" t="s">
        <v>4665</v>
      </c>
      <c r="I996" s="130" t="s">
        <v>6391</v>
      </c>
      <c r="J996" s="130" t="s">
        <v>8103</v>
      </c>
      <c r="K996" s="130" t="s">
        <v>9801</v>
      </c>
      <c r="L996" s="130" t="s">
        <v>11505</v>
      </c>
      <c r="M996" s="130" t="s">
        <v>13199</v>
      </c>
      <c r="N996" s="130" t="s">
        <v>14891</v>
      </c>
      <c r="O996" s="130" t="s">
        <v>16592</v>
      </c>
      <c r="P996" s="130" t="s">
        <v>18296</v>
      </c>
      <c r="Q996" s="130" t="s">
        <v>19985</v>
      </c>
    </row>
    <row r="997" spans="2:17" ht="54.95" customHeight="1">
      <c r="B997" s="120" t="s">
        <v>22419</v>
      </c>
      <c r="C997" s="12">
        <v>1610111112</v>
      </c>
      <c r="D997" s="114">
        <v>5</v>
      </c>
      <c r="E997" s="124" t="s">
        <v>1030</v>
      </c>
      <c r="F997" s="48" t="s">
        <v>1030</v>
      </c>
      <c r="G997" s="128" t="s">
        <v>23204</v>
      </c>
      <c r="H997" s="130" t="s">
        <v>4666</v>
      </c>
      <c r="I997" s="130" t="s">
        <v>6392</v>
      </c>
      <c r="J997" s="130" t="s">
        <v>8104</v>
      </c>
      <c r="K997" s="130" t="s">
        <v>9802</v>
      </c>
      <c r="L997" s="130" t="s">
        <v>11506</v>
      </c>
      <c r="M997" s="130" t="s">
        <v>13200</v>
      </c>
      <c r="N997" s="130" t="s">
        <v>14892</v>
      </c>
      <c r="O997" s="130" t="s">
        <v>16593</v>
      </c>
      <c r="P997" s="130" t="s">
        <v>18297</v>
      </c>
      <c r="Q997" s="130" t="s">
        <v>19986</v>
      </c>
    </row>
    <row r="998" spans="2:17" ht="54.95" customHeight="1">
      <c r="B998" s="120" t="s">
        <v>22419</v>
      </c>
      <c r="C998" s="12">
        <v>161011111210</v>
      </c>
      <c r="D998" s="114">
        <v>6</v>
      </c>
      <c r="E998" s="125" t="s">
        <v>1031</v>
      </c>
      <c r="F998" s="48" t="s">
        <v>1031</v>
      </c>
      <c r="G998" s="128" t="s">
        <v>3237</v>
      </c>
      <c r="H998" s="130" t="s">
        <v>4667</v>
      </c>
      <c r="I998" s="130" t="s">
        <v>6393</v>
      </c>
      <c r="J998" s="130" t="s">
        <v>8105</v>
      </c>
      <c r="K998" s="130" t="s">
        <v>9803</v>
      </c>
      <c r="L998" s="130" t="s">
        <v>11507</v>
      </c>
      <c r="M998" s="130" t="s">
        <v>13201</v>
      </c>
      <c r="N998" s="130" t="s">
        <v>14893</v>
      </c>
      <c r="O998" s="130" t="s">
        <v>16594</v>
      </c>
      <c r="P998" s="130" t="s">
        <v>18298</v>
      </c>
      <c r="Q998" s="130" t="s">
        <v>19987</v>
      </c>
    </row>
    <row r="999" spans="2:17" ht="54.95" customHeight="1">
      <c r="B999" s="120" t="s">
        <v>22419</v>
      </c>
      <c r="C999" s="12">
        <v>161011111211</v>
      </c>
      <c r="D999" s="114">
        <v>6</v>
      </c>
      <c r="E999" s="125" t="s">
        <v>157</v>
      </c>
      <c r="F999" s="48" t="s">
        <v>157</v>
      </c>
      <c r="G999" s="128" t="s">
        <v>23205</v>
      </c>
      <c r="H999" s="130" t="s">
        <v>4668</v>
      </c>
      <c r="I999" s="130" t="s">
        <v>6394</v>
      </c>
      <c r="J999" s="130" t="s">
        <v>8106</v>
      </c>
      <c r="K999" s="130" t="s">
        <v>9804</v>
      </c>
      <c r="L999" s="130" t="s">
        <v>11508</v>
      </c>
      <c r="M999" s="130" t="s">
        <v>13202</v>
      </c>
      <c r="N999" s="130" t="s">
        <v>14894</v>
      </c>
      <c r="O999" s="130" t="s">
        <v>16595</v>
      </c>
      <c r="P999" s="130" t="s">
        <v>18299</v>
      </c>
      <c r="Q999" s="130" t="s">
        <v>19988</v>
      </c>
    </row>
    <row r="1000" spans="2:17" ht="54.95" customHeight="1">
      <c r="B1000" s="120" t="s">
        <v>22419</v>
      </c>
      <c r="C1000" s="12">
        <v>1610111113</v>
      </c>
      <c r="D1000" s="114">
        <v>5</v>
      </c>
      <c r="E1000" s="124" t="s">
        <v>1032</v>
      </c>
      <c r="F1000" s="48" t="s">
        <v>1032</v>
      </c>
      <c r="G1000" s="128" t="s">
        <v>23206</v>
      </c>
      <c r="H1000" s="130" t="s">
        <v>4669</v>
      </c>
      <c r="I1000" s="130" t="s">
        <v>6395</v>
      </c>
      <c r="J1000" s="130" t="s">
        <v>8107</v>
      </c>
      <c r="K1000" s="130" t="s">
        <v>9805</v>
      </c>
      <c r="L1000" s="130" t="s">
        <v>11509</v>
      </c>
      <c r="M1000" s="130" t="s">
        <v>13203</v>
      </c>
      <c r="N1000" s="130" t="s">
        <v>14895</v>
      </c>
      <c r="O1000" s="130" t="s">
        <v>16596</v>
      </c>
      <c r="P1000" s="130" t="s">
        <v>18300</v>
      </c>
      <c r="Q1000" s="130" t="s">
        <v>19989</v>
      </c>
    </row>
    <row r="1001" spans="2:17" ht="54.95" customHeight="1">
      <c r="B1001" s="120" t="s">
        <v>22419</v>
      </c>
      <c r="C1001" s="12">
        <v>16101112</v>
      </c>
      <c r="D1001" s="114">
        <v>4</v>
      </c>
      <c r="E1001" s="123" t="s">
        <v>1033</v>
      </c>
      <c r="F1001" s="48" t="s">
        <v>1033</v>
      </c>
      <c r="G1001" s="128" t="s">
        <v>3238</v>
      </c>
      <c r="H1001" s="130" t="s">
        <v>4670</v>
      </c>
      <c r="I1001" s="130" t="s">
        <v>6396</v>
      </c>
      <c r="J1001" s="130" t="s">
        <v>8108</v>
      </c>
      <c r="K1001" s="130" t="s">
        <v>9806</v>
      </c>
      <c r="L1001" s="130" t="s">
        <v>11510</v>
      </c>
      <c r="M1001" s="130" t="s">
        <v>13204</v>
      </c>
      <c r="N1001" s="130" t="s">
        <v>14896</v>
      </c>
      <c r="O1001" s="130" t="s">
        <v>16597</v>
      </c>
      <c r="P1001" s="130" t="s">
        <v>18301</v>
      </c>
      <c r="Q1001" s="130" t="s">
        <v>19990</v>
      </c>
    </row>
    <row r="1002" spans="2:17" ht="54.95" customHeight="1">
      <c r="B1002" s="120" t="s">
        <v>22419</v>
      </c>
      <c r="C1002" s="12">
        <v>1610111210</v>
      </c>
      <c r="D1002" s="114">
        <v>5</v>
      </c>
      <c r="E1002" s="124" t="s">
        <v>1034</v>
      </c>
      <c r="F1002" s="48" t="s">
        <v>1034</v>
      </c>
      <c r="G1002" s="128" t="s">
        <v>23207</v>
      </c>
      <c r="H1002" s="130" t="s">
        <v>4671</v>
      </c>
      <c r="I1002" s="130" t="s">
        <v>6397</v>
      </c>
      <c r="J1002" s="130" t="s">
        <v>8109</v>
      </c>
      <c r="K1002" s="130" t="s">
        <v>9807</v>
      </c>
      <c r="L1002" s="130" t="s">
        <v>11511</v>
      </c>
      <c r="M1002" s="130" t="s">
        <v>13205</v>
      </c>
      <c r="N1002" s="130" t="s">
        <v>14897</v>
      </c>
      <c r="O1002" s="130" t="s">
        <v>16598</v>
      </c>
      <c r="P1002" s="130" t="s">
        <v>18302</v>
      </c>
      <c r="Q1002" s="130" t="s">
        <v>19991</v>
      </c>
    </row>
    <row r="1003" spans="2:17" ht="54.95" customHeight="1">
      <c r="B1003" s="120" t="s">
        <v>22419</v>
      </c>
      <c r="C1003" s="12">
        <v>161011121010</v>
      </c>
      <c r="D1003" s="114">
        <v>6</v>
      </c>
      <c r="E1003" s="125" t="s">
        <v>1035</v>
      </c>
      <c r="F1003" s="48" t="s">
        <v>2052</v>
      </c>
      <c r="G1003" s="128" t="s">
        <v>23208</v>
      </c>
      <c r="H1003" s="130" t="s">
        <v>4672</v>
      </c>
      <c r="I1003" s="130" t="s">
        <v>6398</v>
      </c>
      <c r="J1003" s="130" t="s">
        <v>8110</v>
      </c>
      <c r="K1003" s="130" t="s">
        <v>9808</v>
      </c>
      <c r="L1003" s="130" t="s">
        <v>11512</v>
      </c>
      <c r="M1003" s="130" t="s">
        <v>13206</v>
      </c>
      <c r="N1003" s="130" t="s">
        <v>14898</v>
      </c>
      <c r="O1003" s="130" t="s">
        <v>16599</v>
      </c>
      <c r="P1003" s="130" t="s">
        <v>18303</v>
      </c>
      <c r="Q1003" s="130" t="s">
        <v>19992</v>
      </c>
    </row>
    <row r="1004" spans="2:17" ht="54.95" customHeight="1">
      <c r="B1004" s="120"/>
      <c r="C1004" s="12">
        <v>161011121011</v>
      </c>
      <c r="D1004" s="114">
        <v>6</v>
      </c>
      <c r="E1004" s="125" t="s">
        <v>1036</v>
      </c>
      <c r="F1004" s="48" t="s">
        <v>1036</v>
      </c>
      <c r="G1004" s="128" t="s">
        <v>23209</v>
      </c>
      <c r="H1004" s="130" t="s">
        <v>4673</v>
      </c>
      <c r="I1004" s="130" t="s">
        <v>6399</v>
      </c>
      <c r="J1004" s="130" t="s">
        <v>8111</v>
      </c>
      <c r="K1004" s="130" t="s">
        <v>9809</v>
      </c>
      <c r="L1004" s="130" t="s">
        <v>11513</v>
      </c>
      <c r="M1004" s="130" t="s">
        <v>13207</v>
      </c>
      <c r="N1004" s="130" t="s">
        <v>14899</v>
      </c>
      <c r="O1004" s="130" t="s">
        <v>16600</v>
      </c>
      <c r="P1004" s="130" t="s">
        <v>18304</v>
      </c>
      <c r="Q1004" s="130" t="s">
        <v>19993</v>
      </c>
    </row>
    <row r="1005" spans="2:17" ht="54.95" customHeight="1">
      <c r="B1005" s="120" t="s">
        <v>22419</v>
      </c>
      <c r="C1005" s="12">
        <v>161011121012</v>
      </c>
      <c r="D1005" s="114">
        <v>6</v>
      </c>
      <c r="E1005" s="125" t="s">
        <v>163</v>
      </c>
      <c r="F1005" s="48" t="s">
        <v>2053</v>
      </c>
      <c r="G1005" s="128" t="s">
        <v>23210</v>
      </c>
      <c r="H1005" s="130" t="s">
        <v>4674</v>
      </c>
      <c r="I1005" s="130" t="s">
        <v>6400</v>
      </c>
      <c r="J1005" s="130" t="s">
        <v>8112</v>
      </c>
      <c r="K1005" s="130" t="s">
        <v>9810</v>
      </c>
      <c r="L1005" s="130" t="s">
        <v>11514</v>
      </c>
      <c r="M1005" s="130" t="s">
        <v>13208</v>
      </c>
      <c r="N1005" s="130" t="s">
        <v>14900</v>
      </c>
      <c r="O1005" s="130" t="s">
        <v>16601</v>
      </c>
      <c r="P1005" s="130" t="s">
        <v>18305</v>
      </c>
      <c r="Q1005" s="130" t="s">
        <v>19994</v>
      </c>
    </row>
    <row r="1006" spans="2:17" ht="54.95" customHeight="1">
      <c r="B1006" s="120" t="s">
        <v>22419</v>
      </c>
      <c r="C1006" s="12">
        <v>16101112101210</v>
      </c>
      <c r="D1006" s="114">
        <v>7</v>
      </c>
      <c r="E1006" s="126" t="s">
        <v>1037</v>
      </c>
      <c r="F1006" s="48" t="s">
        <v>1037</v>
      </c>
      <c r="G1006" s="128" t="s">
        <v>3239</v>
      </c>
      <c r="H1006" s="130" t="s">
        <v>4675</v>
      </c>
      <c r="I1006" s="130" t="s">
        <v>6401</v>
      </c>
      <c r="J1006" s="130" t="s">
        <v>8113</v>
      </c>
      <c r="K1006" s="130" t="s">
        <v>9811</v>
      </c>
      <c r="L1006" s="130" t="s">
        <v>11515</v>
      </c>
      <c r="M1006" s="130" t="s">
        <v>13209</v>
      </c>
      <c r="N1006" s="130" t="s">
        <v>14901</v>
      </c>
      <c r="O1006" s="130" t="s">
        <v>16602</v>
      </c>
      <c r="P1006" s="130" t="s">
        <v>18306</v>
      </c>
      <c r="Q1006" s="130" t="s">
        <v>19995</v>
      </c>
    </row>
    <row r="1007" spans="2:17" ht="54.95" customHeight="1">
      <c r="B1007" s="120" t="s">
        <v>22419</v>
      </c>
      <c r="C1007" s="12">
        <v>16101112101211</v>
      </c>
      <c r="D1007" s="114">
        <v>7</v>
      </c>
      <c r="E1007" s="126" t="s">
        <v>1038</v>
      </c>
      <c r="F1007" s="48" t="s">
        <v>1038</v>
      </c>
      <c r="G1007" s="128" t="s">
        <v>23211</v>
      </c>
      <c r="H1007" s="130" t="s">
        <v>4676</v>
      </c>
      <c r="I1007" s="130" t="s">
        <v>6402</v>
      </c>
      <c r="J1007" s="130" t="s">
        <v>8114</v>
      </c>
      <c r="K1007" s="130" t="s">
        <v>9812</v>
      </c>
      <c r="L1007" s="130" t="s">
        <v>11516</v>
      </c>
      <c r="M1007" s="130" t="s">
        <v>13210</v>
      </c>
      <c r="N1007" s="130" t="s">
        <v>14902</v>
      </c>
      <c r="O1007" s="130" t="s">
        <v>16603</v>
      </c>
      <c r="P1007" s="130" t="s">
        <v>18307</v>
      </c>
      <c r="Q1007" s="130" t="s">
        <v>19996</v>
      </c>
    </row>
    <row r="1008" spans="2:17" ht="54.95" customHeight="1">
      <c r="B1008" s="120" t="s">
        <v>22419</v>
      </c>
      <c r="C1008" s="12">
        <v>1610111211</v>
      </c>
      <c r="D1008" s="114">
        <v>5</v>
      </c>
      <c r="E1008" s="124" t="s">
        <v>164</v>
      </c>
      <c r="F1008" s="48" t="s">
        <v>2054</v>
      </c>
      <c r="G1008" s="128" t="s">
        <v>23212</v>
      </c>
      <c r="H1008" s="130" t="s">
        <v>4677</v>
      </c>
      <c r="I1008" s="130" t="s">
        <v>6403</v>
      </c>
      <c r="J1008" s="130" t="s">
        <v>6403</v>
      </c>
      <c r="K1008" s="130" t="s">
        <v>9813</v>
      </c>
      <c r="L1008" s="130" t="s">
        <v>11517</v>
      </c>
      <c r="M1008" s="130" t="s">
        <v>6403</v>
      </c>
      <c r="N1008" s="130" t="s">
        <v>6403</v>
      </c>
      <c r="O1008" s="130" t="s">
        <v>6403</v>
      </c>
      <c r="P1008" s="130" t="s">
        <v>6403</v>
      </c>
      <c r="Q1008" s="130" t="s">
        <v>19997</v>
      </c>
    </row>
    <row r="1009" spans="2:17" ht="54.95" customHeight="1">
      <c r="B1009" s="120" t="s">
        <v>22419</v>
      </c>
      <c r="C1009" s="12">
        <v>16101113</v>
      </c>
      <c r="D1009" s="114">
        <v>4</v>
      </c>
      <c r="E1009" s="123" t="s">
        <v>158</v>
      </c>
      <c r="F1009" s="48" t="s">
        <v>158</v>
      </c>
      <c r="G1009" s="128" t="s">
        <v>23874</v>
      </c>
      <c r="H1009" s="130" t="s">
        <v>4678</v>
      </c>
      <c r="I1009" s="130" t="s">
        <v>6404</v>
      </c>
      <c r="J1009" s="130" t="s">
        <v>158</v>
      </c>
      <c r="K1009" s="130" t="s">
        <v>9814</v>
      </c>
      <c r="L1009" s="130" t="s">
        <v>11518</v>
      </c>
      <c r="M1009" s="130" t="s">
        <v>158</v>
      </c>
      <c r="N1009" s="130" t="s">
        <v>14903</v>
      </c>
      <c r="O1009" s="130" t="s">
        <v>16604</v>
      </c>
      <c r="P1009" s="130" t="s">
        <v>18308</v>
      </c>
      <c r="Q1009" s="130" t="s">
        <v>19998</v>
      </c>
    </row>
    <row r="1010" spans="2:17" ht="54.95" customHeight="1">
      <c r="B1010" s="120" t="s">
        <v>22419</v>
      </c>
      <c r="C1010" s="12">
        <v>1610111310</v>
      </c>
      <c r="D1010" s="114">
        <v>5</v>
      </c>
      <c r="E1010" s="124" t="s">
        <v>1039</v>
      </c>
      <c r="F1010" s="48" t="s">
        <v>2055</v>
      </c>
      <c r="G1010" s="128" t="s">
        <v>3241</v>
      </c>
      <c r="H1010" s="130" t="s">
        <v>4679</v>
      </c>
      <c r="I1010" s="130" t="s">
        <v>6405</v>
      </c>
      <c r="J1010" s="130" t="s">
        <v>8115</v>
      </c>
      <c r="K1010" s="130" t="s">
        <v>9815</v>
      </c>
      <c r="L1010" s="130" t="s">
        <v>11519</v>
      </c>
      <c r="M1010" s="130" t="s">
        <v>13211</v>
      </c>
      <c r="N1010" s="130" t="s">
        <v>14904</v>
      </c>
      <c r="O1010" s="130" t="s">
        <v>16605</v>
      </c>
      <c r="P1010" s="130" t="s">
        <v>18309</v>
      </c>
      <c r="Q1010" s="130" t="s">
        <v>19999</v>
      </c>
    </row>
    <row r="1011" spans="2:17" ht="54.95" customHeight="1">
      <c r="B1011" s="120" t="s">
        <v>22419</v>
      </c>
      <c r="C1011" s="12">
        <v>1610111311</v>
      </c>
      <c r="D1011" s="114">
        <v>5</v>
      </c>
      <c r="E1011" s="124" t="s">
        <v>1040</v>
      </c>
      <c r="F1011" s="48" t="s">
        <v>2056</v>
      </c>
      <c r="G1011" s="128" t="s">
        <v>3242</v>
      </c>
      <c r="H1011" s="130" t="s">
        <v>4680</v>
      </c>
      <c r="I1011" s="130" t="s">
        <v>6406</v>
      </c>
      <c r="J1011" s="130" t="s">
        <v>8116</v>
      </c>
      <c r="K1011" s="130" t="s">
        <v>9816</v>
      </c>
      <c r="L1011" s="130" t="s">
        <v>11520</v>
      </c>
      <c r="M1011" s="130" t="s">
        <v>13212</v>
      </c>
      <c r="N1011" s="130" t="s">
        <v>14905</v>
      </c>
      <c r="O1011" s="130" t="s">
        <v>16606</v>
      </c>
      <c r="P1011" s="130" t="s">
        <v>18310</v>
      </c>
      <c r="Q1011" s="130" t="s">
        <v>20000</v>
      </c>
    </row>
    <row r="1012" spans="2:17" ht="54.95" customHeight="1">
      <c r="B1012" s="120" t="s">
        <v>22419</v>
      </c>
      <c r="C1012" s="12">
        <v>1610111312</v>
      </c>
      <c r="D1012" s="114">
        <v>5</v>
      </c>
      <c r="E1012" s="124" t="s">
        <v>1041</v>
      </c>
      <c r="F1012" s="48" t="s">
        <v>2057</v>
      </c>
      <c r="G1012" s="128" t="s">
        <v>3243</v>
      </c>
      <c r="H1012" s="130" t="s">
        <v>4681</v>
      </c>
      <c r="I1012" s="130" t="s">
        <v>6407</v>
      </c>
      <c r="J1012" s="130" t="s">
        <v>8117</v>
      </c>
      <c r="K1012" s="130" t="s">
        <v>9817</v>
      </c>
      <c r="L1012" s="130" t="s">
        <v>11521</v>
      </c>
      <c r="M1012" s="130" t="s">
        <v>13213</v>
      </c>
      <c r="N1012" s="130" t="s">
        <v>14906</v>
      </c>
      <c r="O1012" s="130" t="s">
        <v>16607</v>
      </c>
      <c r="P1012" s="130" t="s">
        <v>18311</v>
      </c>
      <c r="Q1012" s="130" t="s">
        <v>20001</v>
      </c>
    </row>
    <row r="1013" spans="2:17" ht="54.95" customHeight="1">
      <c r="B1013" s="120" t="s">
        <v>22419</v>
      </c>
      <c r="C1013" s="12">
        <v>161011131210</v>
      </c>
      <c r="D1013" s="114">
        <v>6</v>
      </c>
      <c r="E1013" s="125" t="s">
        <v>1042</v>
      </c>
      <c r="F1013" s="48" t="s">
        <v>2058</v>
      </c>
      <c r="G1013" s="128" t="s">
        <v>3244</v>
      </c>
      <c r="H1013" s="130" t="s">
        <v>4682</v>
      </c>
      <c r="I1013" s="130" t="s">
        <v>6408</v>
      </c>
      <c r="J1013" s="130" t="s">
        <v>2058</v>
      </c>
      <c r="K1013" s="130" t="s">
        <v>9818</v>
      </c>
      <c r="L1013" s="130" t="s">
        <v>11522</v>
      </c>
      <c r="M1013" s="130" t="s">
        <v>13214</v>
      </c>
      <c r="N1013" s="130" t="s">
        <v>14907</v>
      </c>
      <c r="O1013" s="130" t="s">
        <v>16608</v>
      </c>
      <c r="P1013" s="130" t="s">
        <v>2058</v>
      </c>
      <c r="Q1013" s="130" t="s">
        <v>20002</v>
      </c>
    </row>
    <row r="1014" spans="2:17" ht="54.95" customHeight="1">
      <c r="B1014" s="120" t="s">
        <v>22419</v>
      </c>
      <c r="C1014" s="12">
        <v>161011131211</v>
      </c>
      <c r="D1014" s="114">
        <v>6</v>
      </c>
      <c r="E1014" s="125" t="s">
        <v>1043</v>
      </c>
      <c r="F1014" s="48" t="s">
        <v>1043</v>
      </c>
      <c r="G1014" s="128" t="s">
        <v>3245</v>
      </c>
      <c r="H1014" s="130" t="s">
        <v>4683</v>
      </c>
      <c r="I1014" s="130" t="s">
        <v>6409</v>
      </c>
      <c r="J1014" s="130" t="s">
        <v>8118</v>
      </c>
      <c r="K1014" s="130" t="s">
        <v>9819</v>
      </c>
      <c r="L1014" s="130" t="s">
        <v>11523</v>
      </c>
      <c r="M1014" s="130" t="s">
        <v>13215</v>
      </c>
      <c r="N1014" s="130" t="s">
        <v>14908</v>
      </c>
      <c r="O1014" s="130" t="s">
        <v>16609</v>
      </c>
      <c r="P1014" s="130" t="s">
        <v>18312</v>
      </c>
      <c r="Q1014" s="130" t="s">
        <v>20003</v>
      </c>
    </row>
    <row r="1015" spans="2:17" ht="54.95" customHeight="1">
      <c r="B1015" s="120"/>
      <c r="C1015" s="12">
        <v>161012</v>
      </c>
      <c r="D1015" s="114">
        <v>3</v>
      </c>
      <c r="E1015" s="122" t="s">
        <v>1044</v>
      </c>
      <c r="F1015" s="48" t="s">
        <v>1635</v>
      </c>
      <c r="G1015" s="128" t="s">
        <v>3246</v>
      </c>
      <c r="H1015" s="130" t="s">
        <v>4684</v>
      </c>
      <c r="I1015" s="130" t="s">
        <v>6410</v>
      </c>
      <c r="J1015" s="130" t="s">
        <v>8119</v>
      </c>
      <c r="K1015" s="130" t="s">
        <v>9820</v>
      </c>
      <c r="L1015" s="130" t="s">
        <v>11524</v>
      </c>
      <c r="M1015" s="130" t="s">
        <v>13216</v>
      </c>
      <c r="N1015" s="130" t="s">
        <v>14909</v>
      </c>
      <c r="O1015" s="130" t="s">
        <v>16610</v>
      </c>
      <c r="P1015" s="130" t="s">
        <v>18313</v>
      </c>
      <c r="Q1015" s="130" t="s">
        <v>20004</v>
      </c>
    </row>
    <row r="1016" spans="2:17" ht="54.95" customHeight="1">
      <c r="B1016" s="120" t="s">
        <v>22419</v>
      </c>
      <c r="C1016" s="12">
        <v>16101210</v>
      </c>
      <c r="D1016" s="114">
        <v>4</v>
      </c>
      <c r="E1016" s="123" t="s">
        <v>140</v>
      </c>
      <c r="F1016" s="48" t="s">
        <v>2059</v>
      </c>
      <c r="G1016" s="128" t="s">
        <v>23213</v>
      </c>
      <c r="H1016" s="130" t="s">
        <v>4685</v>
      </c>
      <c r="I1016" s="130" t="s">
        <v>6411</v>
      </c>
      <c r="J1016" s="130" t="s">
        <v>8120</v>
      </c>
      <c r="K1016" s="130" t="s">
        <v>9821</v>
      </c>
      <c r="L1016" s="130" t="s">
        <v>11525</v>
      </c>
      <c r="M1016" s="130" t="s">
        <v>13217</v>
      </c>
      <c r="N1016" s="130" t="s">
        <v>14910</v>
      </c>
      <c r="O1016" s="130" t="s">
        <v>16611</v>
      </c>
      <c r="P1016" s="130" t="s">
        <v>18314</v>
      </c>
      <c r="Q1016" s="130" t="s">
        <v>20005</v>
      </c>
    </row>
    <row r="1017" spans="2:17" ht="54.95" customHeight="1">
      <c r="B1017" s="120" t="s">
        <v>22419</v>
      </c>
      <c r="C1017" s="12">
        <v>1610121010</v>
      </c>
      <c r="D1017" s="114">
        <v>5</v>
      </c>
      <c r="E1017" s="124" t="s">
        <v>143</v>
      </c>
      <c r="F1017" s="48" t="s">
        <v>2060</v>
      </c>
      <c r="G1017" s="128" t="s">
        <v>23214</v>
      </c>
      <c r="H1017" s="130" t="s">
        <v>4686</v>
      </c>
      <c r="I1017" s="130" t="s">
        <v>6412</v>
      </c>
      <c r="J1017" s="130" t="s">
        <v>8121</v>
      </c>
      <c r="K1017" s="130" t="s">
        <v>9822</v>
      </c>
      <c r="L1017" s="130" t="s">
        <v>11526</v>
      </c>
      <c r="M1017" s="130" t="s">
        <v>13218</v>
      </c>
      <c r="N1017" s="130" t="s">
        <v>14911</v>
      </c>
      <c r="O1017" s="130" t="s">
        <v>16612</v>
      </c>
      <c r="P1017" s="130" t="s">
        <v>4686</v>
      </c>
      <c r="Q1017" s="130" t="s">
        <v>20006</v>
      </c>
    </row>
    <row r="1018" spans="2:17" ht="54.95" customHeight="1">
      <c r="B1018" s="120" t="s">
        <v>22419</v>
      </c>
      <c r="C1018" s="12">
        <v>1610121011</v>
      </c>
      <c r="D1018" s="114">
        <v>5</v>
      </c>
      <c r="E1018" s="124" t="s">
        <v>144</v>
      </c>
      <c r="F1018" s="48" t="s">
        <v>2061</v>
      </c>
      <c r="G1018" s="128" t="s">
        <v>23215</v>
      </c>
      <c r="H1018" s="130" t="s">
        <v>4687</v>
      </c>
      <c r="I1018" s="130" t="s">
        <v>6413</v>
      </c>
      <c r="J1018" s="130" t="s">
        <v>8122</v>
      </c>
      <c r="K1018" s="130" t="s">
        <v>9823</v>
      </c>
      <c r="L1018" s="130" t="s">
        <v>11527</v>
      </c>
      <c r="M1018" s="130" t="s">
        <v>13219</v>
      </c>
      <c r="N1018" s="130" t="s">
        <v>14912</v>
      </c>
      <c r="O1018" s="130" t="s">
        <v>16613</v>
      </c>
      <c r="P1018" s="130" t="s">
        <v>18315</v>
      </c>
      <c r="Q1018" s="130" t="s">
        <v>20007</v>
      </c>
    </row>
    <row r="1019" spans="2:17" ht="54.95" customHeight="1">
      <c r="B1019" s="120"/>
      <c r="C1019" s="12">
        <v>16101211</v>
      </c>
      <c r="D1019" s="114">
        <v>4</v>
      </c>
      <c r="E1019" s="123" t="s">
        <v>1045</v>
      </c>
      <c r="F1019" s="48" t="s">
        <v>1045</v>
      </c>
      <c r="G1019" s="128" t="s">
        <v>23216</v>
      </c>
      <c r="H1019" s="130" t="s">
        <v>4688</v>
      </c>
      <c r="I1019" s="130" t="s">
        <v>6414</v>
      </c>
      <c r="J1019" s="130" t="s">
        <v>8123</v>
      </c>
      <c r="K1019" s="130" t="s">
        <v>9824</v>
      </c>
      <c r="L1019" s="130" t="s">
        <v>11528</v>
      </c>
      <c r="M1019" s="130" t="s">
        <v>13220</v>
      </c>
      <c r="N1019" s="130" t="s">
        <v>14913</v>
      </c>
      <c r="O1019" s="130" t="s">
        <v>16614</v>
      </c>
      <c r="P1019" s="130" t="s">
        <v>18316</v>
      </c>
      <c r="Q1019" s="130" t="s">
        <v>20008</v>
      </c>
    </row>
    <row r="1020" spans="2:17" ht="54.95" customHeight="1">
      <c r="B1020" s="120"/>
      <c r="C1020" s="12">
        <v>1610121110</v>
      </c>
      <c r="D1020" s="114">
        <v>5</v>
      </c>
      <c r="E1020" s="124" t="s">
        <v>145</v>
      </c>
      <c r="F1020" s="48" t="s">
        <v>2062</v>
      </c>
      <c r="G1020" s="128" t="s">
        <v>3247</v>
      </c>
      <c r="H1020" s="130" t="s">
        <v>4689</v>
      </c>
      <c r="I1020" s="130" t="s">
        <v>6415</v>
      </c>
      <c r="J1020" s="130" t="s">
        <v>145</v>
      </c>
      <c r="K1020" s="130" t="s">
        <v>9825</v>
      </c>
      <c r="L1020" s="130" t="s">
        <v>11529</v>
      </c>
      <c r="M1020" s="130" t="s">
        <v>13221</v>
      </c>
      <c r="N1020" s="130" t="s">
        <v>14914</v>
      </c>
      <c r="O1020" s="130" t="s">
        <v>16615</v>
      </c>
      <c r="P1020" s="130" t="s">
        <v>18317</v>
      </c>
      <c r="Q1020" s="130" t="s">
        <v>20009</v>
      </c>
    </row>
    <row r="1021" spans="2:17" ht="54.95" customHeight="1">
      <c r="B1021" s="120" t="s">
        <v>22419</v>
      </c>
      <c r="C1021" s="12">
        <v>1610121111</v>
      </c>
      <c r="D1021" s="114">
        <v>5</v>
      </c>
      <c r="E1021" s="124" t="s">
        <v>1046</v>
      </c>
      <c r="F1021" s="48" t="s">
        <v>2063</v>
      </c>
      <c r="G1021" s="128" t="s">
        <v>3248</v>
      </c>
      <c r="H1021" s="130" t="s">
        <v>4690</v>
      </c>
      <c r="I1021" s="130" t="s">
        <v>6416</v>
      </c>
      <c r="J1021" s="130" t="s">
        <v>8124</v>
      </c>
      <c r="K1021" s="130" t="s">
        <v>9826</v>
      </c>
      <c r="L1021" s="130" t="s">
        <v>9826</v>
      </c>
      <c r="M1021" s="130" t="s">
        <v>13222</v>
      </c>
      <c r="N1021" s="130" t="s">
        <v>14915</v>
      </c>
      <c r="O1021" s="130" t="s">
        <v>16616</v>
      </c>
      <c r="P1021" s="130" t="s">
        <v>18318</v>
      </c>
      <c r="Q1021" s="130" t="s">
        <v>20010</v>
      </c>
    </row>
    <row r="1022" spans="2:17" ht="54.95" customHeight="1">
      <c r="B1022" s="120" t="s">
        <v>22419</v>
      </c>
      <c r="C1022" s="12">
        <v>16101212</v>
      </c>
      <c r="D1022" s="114">
        <v>4</v>
      </c>
      <c r="E1022" s="123" t="s">
        <v>141</v>
      </c>
      <c r="F1022" s="48" t="s">
        <v>2064</v>
      </c>
      <c r="G1022" s="128" t="s">
        <v>3249</v>
      </c>
      <c r="H1022" s="130" t="s">
        <v>21585</v>
      </c>
      <c r="I1022" s="130" t="s">
        <v>6417</v>
      </c>
      <c r="J1022" s="130" t="s">
        <v>8125</v>
      </c>
      <c r="K1022" s="130" t="s">
        <v>9827</v>
      </c>
      <c r="L1022" s="130" t="s">
        <v>9827</v>
      </c>
      <c r="M1022" s="130" t="s">
        <v>13223</v>
      </c>
      <c r="N1022" s="130" t="s">
        <v>21646</v>
      </c>
      <c r="O1022" s="130" t="s">
        <v>16617</v>
      </c>
      <c r="P1022" s="130" t="s">
        <v>21629</v>
      </c>
      <c r="Q1022" s="130" t="s">
        <v>20011</v>
      </c>
    </row>
    <row r="1023" spans="2:17" ht="54.95" customHeight="1">
      <c r="B1023" s="120" t="s">
        <v>22419</v>
      </c>
      <c r="C1023" s="12">
        <v>1610121210</v>
      </c>
      <c r="D1023" s="114">
        <v>5</v>
      </c>
      <c r="E1023" s="124" t="s">
        <v>1047</v>
      </c>
      <c r="F1023" s="48" t="s">
        <v>2065</v>
      </c>
      <c r="G1023" s="128" t="s">
        <v>23217</v>
      </c>
      <c r="H1023" s="130" t="s">
        <v>4692</v>
      </c>
      <c r="I1023" s="130" t="s">
        <v>6418</v>
      </c>
      <c r="J1023" s="130" t="s">
        <v>8126</v>
      </c>
      <c r="K1023" s="130" t="s">
        <v>9828</v>
      </c>
      <c r="L1023" s="130" t="s">
        <v>11530</v>
      </c>
      <c r="M1023" s="130" t="s">
        <v>13224</v>
      </c>
      <c r="N1023" s="130" t="s">
        <v>14916</v>
      </c>
      <c r="O1023" s="130" t="s">
        <v>16618</v>
      </c>
      <c r="P1023" s="130" t="s">
        <v>18320</v>
      </c>
      <c r="Q1023" s="130" t="s">
        <v>20012</v>
      </c>
    </row>
    <row r="1024" spans="2:17" ht="54.95" customHeight="1">
      <c r="B1024" s="120" t="s">
        <v>22419</v>
      </c>
      <c r="C1024" s="12">
        <v>161012121010</v>
      </c>
      <c r="D1024" s="114">
        <v>6</v>
      </c>
      <c r="E1024" s="125" t="s">
        <v>1048</v>
      </c>
      <c r="F1024" s="48" t="s">
        <v>2066</v>
      </c>
      <c r="G1024" s="128" t="s">
        <v>23218</v>
      </c>
      <c r="H1024" s="130" t="s">
        <v>4693</v>
      </c>
      <c r="I1024" s="130" t="s">
        <v>6419</v>
      </c>
      <c r="J1024" s="130" t="s">
        <v>8127</v>
      </c>
      <c r="K1024" s="130" t="s">
        <v>9829</v>
      </c>
      <c r="L1024" s="130" t="s">
        <v>11531</v>
      </c>
      <c r="M1024" s="130" t="s">
        <v>13225</v>
      </c>
      <c r="N1024" s="130" t="s">
        <v>14917</v>
      </c>
      <c r="O1024" s="130" t="s">
        <v>16619</v>
      </c>
      <c r="P1024" s="130" t="s">
        <v>18321</v>
      </c>
      <c r="Q1024" s="130" t="s">
        <v>20013</v>
      </c>
    </row>
    <row r="1025" spans="2:17" ht="54.95" customHeight="1">
      <c r="B1025" s="120" t="s">
        <v>22419</v>
      </c>
      <c r="C1025" s="12">
        <v>16101212101010</v>
      </c>
      <c r="D1025" s="114">
        <v>7</v>
      </c>
      <c r="E1025" s="126" t="s">
        <v>1049</v>
      </c>
      <c r="F1025" s="48" t="s">
        <v>2067</v>
      </c>
      <c r="G1025" s="128" t="s">
        <v>23219</v>
      </c>
      <c r="H1025" s="130" t="s">
        <v>4694</v>
      </c>
      <c r="I1025" s="130" t="s">
        <v>6420</v>
      </c>
      <c r="J1025" s="130" t="s">
        <v>8128</v>
      </c>
      <c r="K1025" s="130" t="s">
        <v>9830</v>
      </c>
      <c r="L1025" s="130" t="s">
        <v>11532</v>
      </c>
      <c r="M1025" s="130" t="s">
        <v>13226</v>
      </c>
      <c r="N1025" s="130" t="s">
        <v>14918</v>
      </c>
      <c r="O1025" s="130" t="s">
        <v>16620</v>
      </c>
      <c r="P1025" s="130" t="s">
        <v>18322</v>
      </c>
      <c r="Q1025" s="130" t="s">
        <v>20014</v>
      </c>
    </row>
    <row r="1026" spans="2:17" ht="54.95" customHeight="1">
      <c r="B1026" s="120" t="s">
        <v>22419</v>
      </c>
      <c r="C1026" s="12">
        <v>16101212101011</v>
      </c>
      <c r="D1026" s="114">
        <v>7</v>
      </c>
      <c r="E1026" s="126" t="s">
        <v>1050</v>
      </c>
      <c r="F1026" s="48" t="s">
        <v>2068</v>
      </c>
      <c r="G1026" s="128" t="s">
        <v>23220</v>
      </c>
      <c r="H1026" s="130" t="s">
        <v>4695</v>
      </c>
      <c r="I1026" s="130" t="s">
        <v>6421</v>
      </c>
      <c r="J1026" s="130" t="s">
        <v>8129</v>
      </c>
      <c r="K1026" s="130" t="s">
        <v>9831</v>
      </c>
      <c r="L1026" s="130" t="s">
        <v>11533</v>
      </c>
      <c r="M1026" s="130" t="s">
        <v>13227</v>
      </c>
      <c r="N1026" s="130" t="s">
        <v>14919</v>
      </c>
      <c r="O1026" s="130" t="s">
        <v>16621</v>
      </c>
      <c r="P1026" s="130" t="s">
        <v>18323</v>
      </c>
      <c r="Q1026" s="130" t="s">
        <v>20015</v>
      </c>
    </row>
    <row r="1027" spans="2:17" ht="54.95" customHeight="1">
      <c r="B1027" s="120" t="s">
        <v>22419</v>
      </c>
      <c r="C1027" s="12">
        <v>161012121011</v>
      </c>
      <c r="D1027" s="114">
        <v>6</v>
      </c>
      <c r="E1027" s="125" t="s">
        <v>1051</v>
      </c>
      <c r="F1027" s="48" t="s">
        <v>2069</v>
      </c>
      <c r="G1027" s="128" t="s">
        <v>23221</v>
      </c>
      <c r="H1027" s="130" t="s">
        <v>4696</v>
      </c>
      <c r="I1027" s="130" t="s">
        <v>6422</v>
      </c>
      <c r="J1027" s="130" t="s">
        <v>8130</v>
      </c>
      <c r="K1027" s="130" t="s">
        <v>9832</v>
      </c>
      <c r="L1027" s="130" t="s">
        <v>11534</v>
      </c>
      <c r="M1027" s="130" t="s">
        <v>11534</v>
      </c>
      <c r="N1027" s="130" t="s">
        <v>14920</v>
      </c>
      <c r="O1027" s="130" t="s">
        <v>16622</v>
      </c>
      <c r="P1027" s="130" t="s">
        <v>18324</v>
      </c>
      <c r="Q1027" s="130" t="s">
        <v>20016</v>
      </c>
    </row>
    <row r="1028" spans="2:17" ht="54.95" customHeight="1">
      <c r="B1028" s="120" t="s">
        <v>22419</v>
      </c>
      <c r="C1028" s="12">
        <v>1610121211</v>
      </c>
      <c r="D1028" s="114">
        <v>5</v>
      </c>
      <c r="E1028" s="124" t="s">
        <v>1052</v>
      </c>
      <c r="F1028" s="48" t="s">
        <v>2070</v>
      </c>
      <c r="G1028" s="128" t="s">
        <v>23222</v>
      </c>
      <c r="H1028" s="130" t="s">
        <v>4697</v>
      </c>
      <c r="I1028" s="130" t="s">
        <v>6423</v>
      </c>
      <c r="J1028" s="130" t="s">
        <v>8131</v>
      </c>
      <c r="K1028" s="130" t="s">
        <v>9833</v>
      </c>
      <c r="L1028" s="130" t="s">
        <v>11535</v>
      </c>
      <c r="M1028" s="130" t="s">
        <v>13228</v>
      </c>
      <c r="N1028" s="130" t="s">
        <v>14921</v>
      </c>
      <c r="O1028" s="130" t="s">
        <v>16623</v>
      </c>
      <c r="P1028" s="130" t="s">
        <v>18325</v>
      </c>
      <c r="Q1028" s="130" t="s">
        <v>20017</v>
      </c>
    </row>
    <row r="1029" spans="2:17" ht="54.95" customHeight="1">
      <c r="B1029" s="120" t="s">
        <v>22419</v>
      </c>
      <c r="C1029" s="12">
        <v>1610121212</v>
      </c>
      <c r="D1029" s="114">
        <v>5</v>
      </c>
      <c r="E1029" s="124" t="s">
        <v>1053</v>
      </c>
      <c r="F1029" s="48" t="s">
        <v>2071</v>
      </c>
      <c r="G1029" s="128" t="s">
        <v>23223</v>
      </c>
      <c r="H1029" s="130" t="s">
        <v>4698</v>
      </c>
      <c r="I1029" s="130" t="s">
        <v>6424</v>
      </c>
      <c r="J1029" s="130" t="s">
        <v>8132</v>
      </c>
      <c r="K1029" s="130" t="s">
        <v>9834</v>
      </c>
      <c r="L1029" s="130" t="s">
        <v>11536</v>
      </c>
      <c r="M1029" s="130" t="s">
        <v>13229</v>
      </c>
      <c r="N1029" s="130" t="s">
        <v>14922</v>
      </c>
      <c r="O1029" s="130" t="s">
        <v>16624</v>
      </c>
      <c r="P1029" s="130" t="s">
        <v>18326</v>
      </c>
      <c r="Q1029" s="130" t="s">
        <v>20018</v>
      </c>
    </row>
    <row r="1030" spans="2:17" ht="54.95" customHeight="1">
      <c r="B1030" s="120" t="s">
        <v>22419</v>
      </c>
      <c r="C1030" s="12">
        <v>161012121210</v>
      </c>
      <c r="D1030" s="114">
        <v>6</v>
      </c>
      <c r="E1030" s="125" t="s">
        <v>1054</v>
      </c>
      <c r="F1030" s="48" t="s">
        <v>2072</v>
      </c>
      <c r="G1030" s="128" t="s">
        <v>23224</v>
      </c>
      <c r="H1030" s="130" t="s">
        <v>4699</v>
      </c>
      <c r="I1030" s="130" t="s">
        <v>6425</v>
      </c>
      <c r="J1030" s="130" t="s">
        <v>8133</v>
      </c>
      <c r="K1030" s="130" t="s">
        <v>9835</v>
      </c>
      <c r="L1030" s="130" t="s">
        <v>11537</v>
      </c>
      <c r="M1030" s="130" t="s">
        <v>13230</v>
      </c>
      <c r="N1030" s="130" t="s">
        <v>14923</v>
      </c>
      <c r="O1030" s="130" t="s">
        <v>16625</v>
      </c>
      <c r="P1030" s="130" t="s">
        <v>18327</v>
      </c>
      <c r="Q1030" s="130" t="s">
        <v>20019</v>
      </c>
    </row>
    <row r="1031" spans="2:17" ht="54.95" customHeight="1">
      <c r="B1031" s="120" t="s">
        <v>22419</v>
      </c>
      <c r="C1031" s="12">
        <v>16101212121010</v>
      </c>
      <c r="D1031" s="114">
        <v>7</v>
      </c>
      <c r="E1031" s="126" t="s">
        <v>1055</v>
      </c>
      <c r="F1031" s="48" t="s">
        <v>2073</v>
      </c>
      <c r="G1031" s="128" t="s">
        <v>23225</v>
      </c>
      <c r="H1031" s="130" t="s">
        <v>4700</v>
      </c>
      <c r="I1031" s="130" t="s">
        <v>6426</v>
      </c>
      <c r="J1031" s="130" t="s">
        <v>8134</v>
      </c>
      <c r="K1031" s="130" t="s">
        <v>9836</v>
      </c>
      <c r="L1031" s="130" t="s">
        <v>11538</v>
      </c>
      <c r="M1031" s="130" t="s">
        <v>13231</v>
      </c>
      <c r="N1031" s="130" t="s">
        <v>14924</v>
      </c>
      <c r="O1031" s="130" t="s">
        <v>16626</v>
      </c>
      <c r="P1031" s="130" t="s">
        <v>18328</v>
      </c>
      <c r="Q1031" s="130" t="s">
        <v>20020</v>
      </c>
    </row>
    <row r="1032" spans="2:17" ht="54.95" customHeight="1">
      <c r="B1032" s="120" t="s">
        <v>22419</v>
      </c>
      <c r="C1032" s="12">
        <v>16101212121011</v>
      </c>
      <c r="D1032" s="114">
        <v>7</v>
      </c>
      <c r="E1032" s="126" t="s">
        <v>1056</v>
      </c>
      <c r="F1032" s="48" t="s">
        <v>2074</v>
      </c>
      <c r="G1032" s="128" t="s">
        <v>3250</v>
      </c>
      <c r="H1032" s="130" t="s">
        <v>4701</v>
      </c>
      <c r="I1032" s="130" t="s">
        <v>6427</v>
      </c>
      <c r="J1032" s="130" t="s">
        <v>8135</v>
      </c>
      <c r="K1032" s="130" t="s">
        <v>9837</v>
      </c>
      <c r="L1032" s="130" t="s">
        <v>11539</v>
      </c>
      <c r="M1032" s="130" t="s">
        <v>13232</v>
      </c>
      <c r="N1032" s="130" t="s">
        <v>21647</v>
      </c>
      <c r="O1032" s="130" t="s">
        <v>16627</v>
      </c>
      <c r="P1032" s="130" t="s">
        <v>18329</v>
      </c>
      <c r="Q1032" s="130" t="s">
        <v>20021</v>
      </c>
    </row>
    <row r="1033" spans="2:17" ht="54.95" customHeight="1">
      <c r="B1033" s="120" t="s">
        <v>22419</v>
      </c>
      <c r="C1033" s="12">
        <v>16101212121012</v>
      </c>
      <c r="D1033" s="114">
        <v>7</v>
      </c>
      <c r="E1033" s="126" t="s">
        <v>1057</v>
      </c>
      <c r="F1033" s="48" t="s">
        <v>2075</v>
      </c>
      <c r="G1033" s="128" t="s">
        <v>3251</v>
      </c>
      <c r="H1033" s="130" t="s">
        <v>4702</v>
      </c>
      <c r="I1033" s="130" t="s">
        <v>6428</v>
      </c>
      <c r="J1033" s="130" t="s">
        <v>8136</v>
      </c>
      <c r="K1033" s="130" t="s">
        <v>9838</v>
      </c>
      <c r="L1033" s="130" t="s">
        <v>11540</v>
      </c>
      <c r="M1033" s="130" t="s">
        <v>13233</v>
      </c>
      <c r="N1033" s="130" t="s">
        <v>14925</v>
      </c>
      <c r="O1033" s="130" t="s">
        <v>16628</v>
      </c>
      <c r="P1033" s="130" t="s">
        <v>18330</v>
      </c>
      <c r="Q1033" s="130" t="s">
        <v>20022</v>
      </c>
    </row>
    <row r="1034" spans="2:17" ht="54.95" customHeight="1">
      <c r="B1034" s="120" t="s">
        <v>22419</v>
      </c>
      <c r="C1034" s="12">
        <v>161012121211</v>
      </c>
      <c r="D1034" s="114">
        <v>6</v>
      </c>
      <c r="E1034" s="125" t="s">
        <v>1058</v>
      </c>
      <c r="F1034" s="48" t="s">
        <v>2076</v>
      </c>
      <c r="G1034" s="128" t="s">
        <v>3252</v>
      </c>
      <c r="H1034" s="130" t="s">
        <v>4703</v>
      </c>
      <c r="I1034" s="130" t="s">
        <v>6429</v>
      </c>
      <c r="J1034" s="130" t="s">
        <v>8137</v>
      </c>
      <c r="K1034" s="130" t="s">
        <v>9839</v>
      </c>
      <c r="L1034" s="130" t="s">
        <v>11541</v>
      </c>
      <c r="M1034" s="130" t="s">
        <v>13234</v>
      </c>
      <c r="N1034" s="130" t="s">
        <v>14926</v>
      </c>
      <c r="O1034" s="130" t="s">
        <v>16629</v>
      </c>
      <c r="P1034" s="130" t="s">
        <v>18331</v>
      </c>
      <c r="Q1034" s="130" t="s">
        <v>20023</v>
      </c>
    </row>
    <row r="1035" spans="2:17" ht="54.95" customHeight="1">
      <c r="B1035" s="120" t="s">
        <v>22419</v>
      </c>
      <c r="C1035" s="12">
        <v>16101213</v>
      </c>
      <c r="D1035" s="114">
        <v>4</v>
      </c>
      <c r="E1035" s="123" t="s">
        <v>142</v>
      </c>
      <c r="F1035" s="48" t="s">
        <v>2077</v>
      </c>
      <c r="G1035" s="128" t="s">
        <v>23226</v>
      </c>
      <c r="H1035" s="130" t="s">
        <v>4691</v>
      </c>
      <c r="I1035" s="130" t="s">
        <v>6430</v>
      </c>
      <c r="J1035" s="130" t="s">
        <v>8125</v>
      </c>
      <c r="K1035" s="130" t="s">
        <v>9840</v>
      </c>
      <c r="L1035" s="130" t="s">
        <v>11542</v>
      </c>
      <c r="M1035" s="130" t="s">
        <v>13235</v>
      </c>
      <c r="N1035" s="130" t="s">
        <v>14927</v>
      </c>
      <c r="O1035" s="130" t="s">
        <v>16630</v>
      </c>
      <c r="P1035" s="130" t="s">
        <v>18319</v>
      </c>
      <c r="Q1035" s="130" t="s">
        <v>20024</v>
      </c>
    </row>
    <row r="1036" spans="2:17" ht="54.95" customHeight="1">
      <c r="B1036" s="120" t="s">
        <v>22419</v>
      </c>
      <c r="C1036" s="12">
        <v>1610121310</v>
      </c>
      <c r="D1036" s="114">
        <v>5</v>
      </c>
      <c r="E1036" s="124" t="s">
        <v>1059</v>
      </c>
      <c r="F1036" s="48" t="s">
        <v>2078</v>
      </c>
      <c r="G1036" s="128" t="s">
        <v>23227</v>
      </c>
      <c r="H1036" s="130" t="s">
        <v>4704</v>
      </c>
      <c r="I1036" s="130" t="s">
        <v>6431</v>
      </c>
      <c r="J1036" s="130" t="s">
        <v>8138</v>
      </c>
      <c r="K1036" s="130" t="s">
        <v>9841</v>
      </c>
      <c r="L1036" s="130" t="s">
        <v>11543</v>
      </c>
      <c r="M1036" s="130" t="s">
        <v>13236</v>
      </c>
      <c r="N1036" s="130" t="s">
        <v>14928</v>
      </c>
      <c r="O1036" s="130" t="s">
        <v>16631</v>
      </c>
      <c r="P1036" s="130" t="s">
        <v>18332</v>
      </c>
      <c r="Q1036" s="130" t="s">
        <v>20025</v>
      </c>
    </row>
    <row r="1037" spans="2:17" ht="54.95" customHeight="1">
      <c r="B1037" s="120" t="s">
        <v>22419</v>
      </c>
      <c r="C1037" s="12">
        <v>1610121311</v>
      </c>
      <c r="D1037" s="114">
        <v>5</v>
      </c>
      <c r="E1037" s="124" t="s">
        <v>146</v>
      </c>
      <c r="F1037" s="48" t="s">
        <v>2079</v>
      </c>
      <c r="G1037" s="128" t="s">
        <v>23228</v>
      </c>
      <c r="H1037" s="130" t="s">
        <v>4705</v>
      </c>
      <c r="I1037" s="130" t="s">
        <v>6432</v>
      </c>
      <c r="J1037" s="130" t="s">
        <v>8139</v>
      </c>
      <c r="K1037" s="130" t="s">
        <v>9842</v>
      </c>
      <c r="L1037" s="130" t="s">
        <v>11544</v>
      </c>
      <c r="M1037" s="130" t="s">
        <v>13237</v>
      </c>
      <c r="N1037" s="130" t="s">
        <v>14929</v>
      </c>
      <c r="O1037" s="130" t="s">
        <v>16632</v>
      </c>
      <c r="P1037" s="130" t="s">
        <v>18333</v>
      </c>
      <c r="Q1037" s="130" t="s">
        <v>20026</v>
      </c>
    </row>
    <row r="1038" spans="2:17" ht="54.95" customHeight="1">
      <c r="B1038" s="120" t="s">
        <v>22419</v>
      </c>
      <c r="C1038" s="12">
        <v>1610121312</v>
      </c>
      <c r="D1038" s="114">
        <v>5</v>
      </c>
      <c r="E1038" s="124" t="s">
        <v>1060</v>
      </c>
      <c r="F1038" s="48" t="s">
        <v>2080</v>
      </c>
      <c r="G1038" s="128" t="s">
        <v>3253</v>
      </c>
      <c r="H1038" s="130" t="s">
        <v>4706</v>
      </c>
      <c r="I1038" s="130" t="s">
        <v>6433</v>
      </c>
      <c r="J1038" s="130" t="s">
        <v>8140</v>
      </c>
      <c r="K1038" s="130" t="s">
        <v>9843</v>
      </c>
      <c r="L1038" s="130" t="s">
        <v>11545</v>
      </c>
      <c r="M1038" s="130" t="s">
        <v>13238</v>
      </c>
      <c r="N1038" s="130" t="s">
        <v>14930</v>
      </c>
      <c r="O1038" s="130" t="s">
        <v>16633</v>
      </c>
      <c r="P1038" s="130" t="s">
        <v>18334</v>
      </c>
      <c r="Q1038" s="130" t="s">
        <v>20027</v>
      </c>
    </row>
    <row r="1039" spans="2:17" ht="54.95" customHeight="1">
      <c r="B1039" s="120" t="s">
        <v>22419</v>
      </c>
      <c r="C1039" s="12">
        <v>1610121313</v>
      </c>
      <c r="D1039" s="114">
        <v>5</v>
      </c>
      <c r="E1039" s="124" t="s">
        <v>147</v>
      </c>
      <c r="F1039" s="48" t="s">
        <v>2081</v>
      </c>
      <c r="G1039" s="128" t="s">
        <v>23229</v>
      </c>
      <c r="H1039" s="130" t="s">
        <v>4707</v>
      </c>
      <c r="I1039" s="130" t="s">
        <v>6434</v>
      </c>
      <c r="J1039" s="130" t="s">
        <v>8141</v>
      </c>
      <c r="K1039" s="130" t="s">
        <v>9844</v>
      </c>
      <c r="L1039" s="130" t="s">
        <v>11546</v>
      </c>
      <c r="M1039" s="130" t="s">
        <v>13239</v>
      </c>
      <c r="N1039" s="130" t="s">
        <v>14931</v>
      </c>
      <c r="O1039" s="130" t="s">
        <v>16634</v>
      </c>
      <c r="P1039" s="130" t="s">
        <v>18335</v>
      </c>
      <c r="Q1039" s="130" t="s">
        <v>20028</v>
      </c>
    </row>
    <row r="1040" spans="2:17" ht="54.95" customHeight="1">
      <c r="B1040" s="120" t="s">
        <v>22419</v>
      </c>
      <c r="C1040" s="12">
        <v>161012131310</v>
      </c>
      <c r="D1040" s="114">
        <v>6</v>
      </c>
      <c r="E1040" s="125" t="s">
        <v>148</v>
      </c>
      <c r="F1040" s="48" t="s">
        <v>2082</v>
      </c>
      <c r="G1040" s="128" t="s">
        <v>23230</v>
      </c>
      <c r="H1040" s="130" t="s">
        <v>4708</v>
      </c>
      <c r="I1040" s="130" t="s">
        <v>6435</v>
      </c>
      <c r="J1040" s="130" t="s">
        <v>8142</v>
      </c>
      <c r="K1040" s="130" t="s">
        <v>9845</v>
      </c>
      <c r="L1040" s="130" t="s">
        <v>11547</v>
      </c>
      <c r="M1040" s="130" t="s">
        <v>13240</v>
      </c>
      <c r="N1040" s="130" t="s">
        <v>14932</v>
      </c>
      <c r="O1040" s="130" t="s">
        <v>16635</v>
      </c>
      <c r="P1040" s="130" t="s">
        <v>18336</v>
      </c>
      <c r="Q1040" s="130" t="s">
        <v>20029</v>
      </c>
    </row>
    <row r="1041" spans="2:17" ht="54.95" customHeight="1">
      <c r="B1041" s="120" t="s">
        <v>22419</v>
      </c>
      <c r="C1041" s="12">
        <v>161012131311</v>
      </c>
      <c r="D1041" s="114">
        <v>6</v>
      </c>
      <c r="E1041" s="125" t="s">
        <v>1061</v>
      </c>
      <c r="F1041" s="48" t="s">
        <v>2083</v>
      </c>
      <c r="G1041" s="128" t="s">
        <v>3254</v>
      </c>
      <c r="H1041" s="130" t="s">
        <v>4709</v>
      </c>
      <c r="I1041" s="130" t="s">
        <v>6436</v>
      </c>
      <c r="J1041" s="130" t="s">
        <v>8143</v>
      </c>
      <c r="K1041" s="130" t="s">
        <v>9846</v>
      </c>
      <c r="L1041" s="130" t="s">
        <v>11548</v>
      </c>
      <c r="M1041" s="130" t="s">
        <v>13241</v>
      </c>
      <c r="N1041" s="130" t="s">
        <v>14933</v>
      </c>
      <c r="O1041" s="130" t="s">
        <v>16636</v>
      </c>
      <c r="P1041" s="130" t="s">
        <v>18337</v>
      </c>
      <c r="Q1041" s="130" t="s">
        <v>20030</v>
      </c>
    </row>
    <row r="1042" spans="2:17" ht="54.95" customHeight="1">
      <c r="B1042" s="120" t="s">
        <v>22419</v>
      </c>
      <c r="C1042" s="12">
        <v>1610121314</v>
      </c>
      <c r="D1042" s="114">
        <v>5</v>
      </c>
      <c r="E1042" s="124" t="s">
        <v>149</v>
      </c>
      <c r="F1042" s="48" t="s">
        <v>2084</v>
      </c>
      <c r="G1042" s="128" t="s">
        <v>23231</v>
      </c>
      <c r="H1042" s="130" t="s">
        <v>4710</v>
      </c>
      <c r="I1042" s="130" t="s">
        <v>6437</v>
      </c>
      <c r="J1042" s="130" t="s">
        <v>8144</v>
      </c>
      <c r="K1042" s="130" t="s">
        <v>9847</v>
      </c>
      <c r="L1042" s="130" t="s">
        <v>11549</v>
      </c>
      <c r="M1042" s="130" t="s">
        <v>13242</v>
      </c>
      <c r="N1042" s="130" t="s">
        <v>14934</v>
      </c>
      <c r="O1042" s="130" t="s">
        <v>16637</v>
      </c>
      <c r="P1042" s="130" t="s">
        <v>18338</v>
      </c>
      <c r="Q1042" s="130" t="s">
        <v>20031</v>
      </c>
    </row>
    <row r="1043" spans="2:17" ht="54.95" customHeight="1">
      <c r="B1043" s="120" t="s">
        <v>22419</v>
      </c>
      <c r="C1043" s="118">
        <v>17</v>
      </c>
      <c r="D1043" s="113">
        <v>1</v>
      </c>
      <c r="E1043" s="118" t="s">
        <v>1062</v>
      </c>
      <c r="F1043" s="76" t="s">
        <v>1062</v>
      </c>
      <c r="G1043" s="128" t="s">
        <v>23232</v>
      </c>
      <c r="H1043" s="129" t="s">
        <v>4711</v>
      </c>
      <c r="I1043" s="129" t="s">
        <v>6438</v>
      </c>
      <c r="J1043" s="129" t="s">
        <v>6438</v>
      </c>
      <c r="K1043" s="129" t="s">
        <v>9848</v>
      </c>
      <c r="L1043" s="129" t="s">
        <v>11550</v>
      </c>
      <c r="M1043" s="129" t="s">
        <v>13243</v>
      </c>
      <c r="N1043" s="129" t="s">
        <v>4711</v>
      </c>
      <c r="O1043" s="129" t="s">
        <v>16638</v>
      </c>
      <c r="P1043" s="129" t="s">
        <v>18339</v>
      </c>
      <c r="Q1043" s="129" t="s">
        <v>20032</v>
      </c>
    </row>
    <row r="1044" spans="2:17" ht="54.95" customHeight="1">
      <c r="B1044" s="120"/>
      <c r="C1044" s="12">
        <v>1710</v>
      </c>
      <c r="D1044" s="114">
        <v>2</v>
      </c>
      <c r="E1044" s="211" t="s">
        <v>1063</v>
      </c>
      <c r="F1044" s="48" t="s">
        <v>1063</v>
      </c>
      <c r="G1044" s="128" t="s">
        <v>3255</v>
      </c>
      <c r="H1044" s="130" t="s">
        <v>4712</v>
      </c>
      <c r="I1044" s="130" t="s">
        <v>6439</v>
      </c>
      <c r="J1044" s="130" t="s">
        <v>8145</v>
      </c>
      <c r="K1044" s="130" t="s">
        <v>9849</v>
      </c>
      <c r="L1044" s="130" t="s">
        <v>11551</v>
      </c>
      <c r="M1044" s="130" t="s">
        <v>13244</v>
      </c>
      <c r="N1044" s="130" t="s">
        <v>14935</v>
      </c>
      <c r="O1044" s="130" t="s">
        <v>16639</v>
      </c>
      <c r="P1044" s="130" t="s">
        <v>18340</v>
      </c>
      <c r="Q1044" s="130" t="s">
        <v>20033</v>
      </c>
    </row>
    <row r="1045" spans="2:17" ht="54.95" customHeight="1">
      <c r="B1045" s="120"/>
      <c r="C1045" s="12">
        <v>171010</v>
      </c>
      <c r="D1045" s="114">
        <v>3</v>
      </c>
      <c r="E1045" s="122" t="s">
        <v>1064</v>
      </c>
      <c r="F1045" s="48" t="s">
        <v>1064</v>
      </c>
      <c r="G1045" s="128" t="s">
        <v>23233</v>
      </c>
      <c r="H1045" s="130" t="s">
        <v>4713</v>
      </c>
      <c r="I1045" s="130" t="s">
        <v>6440</v>
      </c>
      <c r="J1045" s="130" t="s">
        <v>8146</v>
      </c>
      <c r="K1045" s="130" t="s">
        <v>9850</v>
      </c>
      <c r="L1045" s="130" t="s">
        <v>11552</v>
      </c>
      <c r="M1045" s="130" t="s">
        <v>13245</v>
      </c>
      <c r="N1045" s="130" t="s">
        <v>14936</v>
      </c>
      <c r="O1045" s="130" t="s">
        <v>16640</v>
      </c>
      <c r="P1045" s="130" t="s">
        <v>18341</v>
      </c>
      <c r="Q1045" s="130" t="s">
        <v>20034</v>
      </c>
    </row>
    <row r="1046" spans="2:17" ht="54.95" customHeight="1">
      <c r="B1046" s="120"/>
      <c r="C1046" s="12">
        <v>17101010</v>
      </c>
      <c r="D1046" s="114">
        <v>4</v>
      </c>
      <c r="E1046" s="123" t="s">
        <v>1064</v>
      </c>
      <c r="F1046" s="48" t="s">
        <v>1064</v>
      </c>
      <c r="G1046" s="128" t="s">
        <v>23234</v>
      </c>
      <c r="H1046" s="130" t="s">
        <v>4713</v>
      </c>
      <c r="I1046" s="130" t="s">
        <v>6440</v>
      </c>
      <c r="J1046" s="130" t="s">
        <v>8146</v>
      </c>
      <c r="K1046" s="130" t="s">
        <v>9850</v>
      </c>
      <c r="L1046" s="130" t="s">
        <v>11552</v>
      </c>
      <c r="M1046" s="130" t="s">
        <v>13245</v>
      </c>
      <c r="N1046" s="130" t="s">
        <v>14936</v>
      </c>
      <c r="O1046" s="130" t="s">
        <v>16640</v>
      </c>
      <c r="P1046" s="130" t="s">
        <v>18341</v>
      </c>
      <c r="Q1046" s="130" t="s">
        <v>20034</v>
      </c>
    </row>
    <row r="1047" spans="2:17" ht="54.95" customHeight="1">
      <c r="B1047" s="120"/>
      <c r="C1047" s="12">
        <v>171011</v>
      </c>
      <c r="D1047" s="114">
        <v>3</v>
      </c>
      <c r="E1047" s="122" t="s">
        <v>1065</v>
      </c>
      <c r="F1047" s="48" t="s">
        <v>1065</v>
      </c>
      <c r="G1047" s="128" t="s">
        <v>3256</v>
      </c>
      <c r="H1047" s="130" t="s">
        <v>4714</v>
      </c>
      <c r="I1047" s="130" t="s">
        <v>6441</v>
      </c>
      <c r="J1047" s="130" t="s">
        <v>8147</v>
      </c>
      <c r="K1047" s="130" t="s">
        <v>9851</v>
      </c>
      <c r="L1047" s="130" t="s">
        <v>11553</v>
      </c>
      <c r="M1047" s="130" t="s">
        <v>13246</v>
      </c>
      <c r="N1047" s="130" t="s">
        <v>14937</v>
      </c>
      <c r="O1047" s="130" t="s">
        <v>16641</v>
      </c>
      <c r="P1047" s="130" t="s">
        <v>18342</v>
      </c>
      <c r="Q1047" s="130" t="s">
        <v>20035</v>
      </c>
    </row>
    <row r="1048" spans="2:17" ht="54.95" customHeight="1">
      <c r="B1048" s="120" t="s">
        <v>22419</v>
      </c>
      <c r="C1048" s="12">
        <v>17101110</v>
      </c>
      <c r="D1048" s="114">
        <v>4</v>
      </c>
      <c r="E1048" s="123" t="s">
        <v>230</v>
      </c>
      <c r="F1048" s="48" t="s">
        <v>2085</v>
      </c>
      <c r="G1048" s="128" t="s">
        <v>3257</v>
      </c>
      <c r="H1048" s="130" t="s">
        <v>4715</v>
      </c>
      <c r="I1048" s="130" t="s">
        <v>6442</v>
      </c>
      <c r="J1048" s="130" t="s">
        <v>8148</v>
      </c>
      <c r="K1048" s="130" t="s">
        <v>9852</v>
      </c>
      <c r="L1048" s="130" t="s">
        <v>11554</v>
      </c>
      <c r="M1048" s="130" t="s">
        <v>13247</v>
      </c>
      <c r="N1048" s="130" t="s">
        <v>14938</v>
      </c>
      <c r="O1048" s="130" t="s">
        <v>16642</v>
      </c>
      <c r="P1048" s="130" t="s">
        <v>18343</v>
      </c>
      <c r="Q1048" s="130" t="s">
        <v>20036</v>
      </c>
    </row>
    <row r="1049" spans="2:17" ht="54.95" customHeight="1">
      <c r="B1049" s="120" t="s">
        <v>22419</v>
      </c>
      <c r="C1049" s="12">
        <v>1710111010</v>
      </c>
      <c r="D1049" s="114">
        <v>5</v>
      </c>
      <c r="E1049" s="124" t="s">
        <v>1066</v>
      </c>
      <c r="F1049" s="48" t="s">
        <v>2086</v>
      </c>
      <c r="G1049" s="128" t="s">
        <v>3258</v>
      </c>
      <c r="H1049" s="130" t="s">
        <v>4716</v>
      </c>
      <c r="I1049" s="130" t="s">
        <v>6443</v>
      </c>
      <c r="J1049" s="130" t="s">
        <v>8149</v>
      </c>
      <c r="K1049" s="130" t="s">
        <v>9853</v>
      </c>
      <c r="L1049" s="130" t="s">
        <v>11555</v>
      </c>
      <c r="M1049" s="130" t="s">
        <v>13248</v>
      </c>
      <c r="N1049" s="130" t="s">
        <v>14939</v>
      </c>
      <c r="O1049" s="130" t="s">
        <v>16643</v>
      </c>
      <c r="P1049" s="130" t="s">
        <v>18344</v>
      </c>
      <c r="Q1049" s="130" t="s">
        <v>20037</v>
      </c>
    </row>
    <row r="1050" spans="2:17" ht="54.95" customHeight="1">
      <c r="B1050" s="120" t="s">
        <v>22419</v>
      </c>
      <c r="C1050" s="12">
        <v>1710111011</v>
      </c>
      <c r="D1050" s="114">
        <v>5</v>
      </c>
      <c r="E1050" s="124" t="s">
        <v>1067</v>
      </c>
      <c r="F1050" s="48" t="s">
        <v>2087</v>
      </c>
      <c r="G1050" s="128" t="s">
        <v>23235</v>
      </c>
      <c r="H1050" s="130" t="s">
        <v>4717</v>
      </c>
      <c r="I1050" s="130" t="s">
        <v>6444</v>
      </c>
      <c r="J1050" s="130" t="s">
        <v>8148</v>
      </c>
      <c r="K1050" s="130" t="s">
        <v>9854</v>
      </c>
      <c r="L1050" s="130" t="s">
        <v>11556</v>
      </c>
      <c r="M1050" s="130" t="s">
        <v>13249</v>
      </c>
      <c r="N1050" s="130" t="s">
        <v>14940</v>
      </c>
      <c r="O1050" s="130" t="s">
        <v>16644</v>
      </c>
      <c r="P1050" s="130" t="s">
        <v>18345</v>
      </c>
      <c r="Q1050" s="130" t="s">
        <v>20038</v>
      </c>
    </row>
    <row r="1051" spans="2:17" ht="54.95" customHeight="1">
      <c r="B1051" s="120" t="s">
        <v>22419</v>
      </c>
      <c r="C1051" s="12">
        <v>171011101110</v>
      </c>
      <c r="D1051" s="114">
        <v>6</v>
      </c>
      <c r="E1051" s="125" t="s">
        <v>1068</v>
      </c>
      <c r="F1051" s="48" t="s">
        <v>2088</v>
      </c>
      <c r="G1051" s="128" t="s">
        <v>23236</v>
      </c>
      <c r="H1051" s="130" t="s">
        <v>4718</v>
      </c>
      <c r="I1051" s="130" t="s">
        <v>6445</v>
      </c>
      <c r="J1051" s="130" t="s">
        <v>8150</v>
      </c>
      <c r="K1051" s="130" t="s">
        <v>9855</v>
      </c>
      <c r="L1051" s="130" t="s">
        <v>11557</v>
      </c>
      <c r="M1051" s="130" t="s">
        <v>13250</v>
      </c>
      <c r="N1051" s="130" t="s">
        <v>14941</v>
      </c>
      <c r="O1051" s="130" t="s">
        <v>16645</v>
      </c>
      <c r="P1051" s="130" t="s">
        <v>18346</v>
      </c>
      <c r="Q1051" s="130" t="s">
        <v>20039</v>
      </c>
    </row>
    <row r="1052" spans="2:17" ht="54.95" customHeight="1">
      <c r="B1052" s="120"/>
      <c r="C1052" s="12">
        <v>171011101111</v>
      </c>
      <c r="D1052" s="114">
        <v>6</v>
      </c>
      <c r="E1052" s="125" t="s">
        <v>2680</v>
      </c>
      <c r="F1052" s="48" t="s">
        <v>2089</v>
      </c>
      <c r="G1052" s="128" t="s">
        <v>23237</v>
      </c>
      <c r="H1052" s="130" t="s">
        <v>4719</v>
      </c>
      <c r="I1052" s="130" t="s">
        <v>6446</v>
      </c>
      <c r="J1052" s="130" t="s">
        <v>8151</v>
      </c>
      <c r="K1052" s="130" t="s">
        <v>9856</v>
      </c>
      <c r="L1052" s="130" t="s">
        <v>11558</v>
      </c>
      <c r="M1052" s="130" t="s">
        <v>13251</v>
      </c>
      <c r="N1052" s="130" t="s">
        <v>14942</v>
      </c>
      <c r="O1052" s="130" t="s">
        <v>16646</v>
      </c>
      <c r="P1052" s="130" t="s">
        <v>18347</v>
      </c>
      <c r="Q1052" s="130" t="s">
        <v>20040</v>
      </c>
    </row>
    <row r="1053" spans="2:17" ht="54.95" customHeight="1">
      <c r="B1053" s="120"/>
      <c r="C1053" s="12">
        <v>171011101112</v>
      </c>
      <c r="D1053" s="114">
        <v>6</v>
      </c>
      <c r="E1053" s="125" t="s">
        <v>2681</v>
      </c>
      <c r="F1053" s="48" t="s">
        <v>2090</v>
      </c>
      <c r="G1053" s="128" t="s">
        <v>23238</v>
      </c>
      <c r="H1053" s="130" t="s">
        <v>4720</v>
      </c>
      <c r="I1053" s="130" t="s">
        <v>6447</v>
      </c>
      <c r="J1053" s="130" t="s">
        <v>8152</v>
      </c>
      <c r="K1053" s="130" t="s">
        <v>9857</v>
      </c>
      <c r="L1053" s="130" t="s">
        <v>11559</v>
      </c>
      <c r="M1053" s="130" t="s">
        <v>13252</v>
      </c>
      <c r="N1053" s="130" t="s">
        <v>14943</v>
      </c>
      <c r="O1053" s="130" t="s">
        <v>16647</v>
      </c>
      <c r="P1053" s="130" t="s">
        <v>18348</v>
      </c>
      <c r="Q1053" s="130" t="s">
        <v>20041</v>
      </c>
    </row>
    <row r="1054" spans="2:17" ht="54.95" customHeight="1">
      <c r="B1054" s="120"/>
      <c r="C1054" s="12">
        <v>17101111</v>
      </c>
      <c r="D1054" s="114">
        <v>4</v>
      </c>
      <c r="E1054" s="123" t="s">
        <v>1069</v>
      </c>
      <c r="F1054" s="48" t="s">
        <v>1069</v>
      </c>
      <c r="G1054" s="128" t="s">
        <v>23239</v>
      </c>
      <c r="H1054" s="130" t="s">
        <v>4721</v>
      </c>
      <c r="I1054" s="130" t="s">
        <v>6448</v>
      </c>
      <c r="J1054" s="130" t="s">
        <v>8153</v>
      </c>
      <c r="K1054" s="130" t="s">
        <v>9858</v>
      </c>
      <c r="L1054" s="130" t="s">
        <v>11560</v>
      </c>
      <c r="M1054" s="130" t="s">
        <v>13253</v>
      </c>
      <c r="N1054" s="130" t="s">
        <v>14944</v>
      </c>
      <c r="O1054" s="130" t="s">
        <v>16648</v>
      </c>
      <c r="P1054" s="130" t="s">
        <v>18349</v>
      </c>
      <c r="Q1054" s="130" t="s">
        <v>20042</v>
      </c>
    </row>
    <row r="1055" spans="2:17" ht="54.95" customHeight="1">
      <c r="B1055" s="120" t="s">
        <v>22419</v>
      </c>
      <c r="C1055" s="12">
        <v>1710111110</v>
      </c>
      <c r="D1055" s="114">
        <v>5</v>
      </c>
      <c r="E1055" s="124" t="s">
        <v>1070</v>
      </c>
      <c r="F1055" s="48" t="s">
        <v>2091</v>
      </c>
      <c r="G1055" s="128" t="s">
        <v>3259</v>
      </c>
      <c r="H1055" s="130" t="s">
        <v>4722</v>
      </c>
      <c r="I1055" s="130" t="s">
        <v>6449</v>
      </c>
      <c r="J1055" s="130" t="s">
        <v>8154</v>
      </c>
      <c r="K1055" s="130" t="s">
        <v>9859</v>
      </c>
      <c r="L1055" s="130" t="s">
        <v>11561</v>
      </c>
      <c r="M1055" s="130" t="s">
        <v>13254</v>
      </c>
      <c r="N1055" s="130" t="s">
        <v>14945</v>
      </c>
      <c r="O1055" s="130" t="s">
        <v>16649</v>
      </c>
      <c r="P1055" s="130" t="s">
        <v>18350</v>
      </c>
      <c r="Q1055" s="130" t="s">
        <v>20043</v>
      </c>
    </row>
    <row r="1056" spans="2:17" ht="54.95" customHeight="1">
      <c r="B1056" s="120" t="s">
        <v>22419</v>
      </c>
      <c r="C1056" s="12">
        <v>1710111111</v>
      </c>
      <c r="D1056" s="114">
        <v>5</v>
      </c>
      <c r="E1056" s="124" t="s">
        <v>1071</v>
      </c>
      <c r="F1056" s="48" t="s">
        <v>2092</v>
      </c>
      <c r="G1056" s="128" t="s">
        <v>3260</v>
      </c>
      <c r="H1056" s="130" t="s">
        <v>4723</v>
      </c>
      <c r="I1056" s="130" t="s">
        <v>6450</v>
      </c>
      <c r="J1056" s="130" t="s">
        <v>8155</v>
      </c>
      <c r="K1056" s="130" t="s">
        <v>9860</v>
      </c>
      <c r="L1056" s="130" t="s">
        <v>11562</v>
      </c>
      <c r="M1056" s="130" t="s">
        <v>13255</v>
      </c>
      <c r="N1056" s="130" t="s">
        <v>14946</v>
      </c>
      <c r="O1056" s="130" t="s">
        <v>16650</v>
      </c>
      <c r="P1056" s="130" t="s">
        <v>18351</v>
      </c>
      <c r="Q1056" s="130" t="s">
        <v>20044</v>
      </c>
    </row>
    <row r="1057" spans="2:17" ht="54.95" customHeight="1">
      <c r="B1057" s="120" t="s">
        <v>22419</v>
      </c>
      <c r="C1057" s="12">
        <v>1710111112</v>
      </c>
      <c r="D1057" s="114">
        <v>5</v>
      </c>
      <c r="E1057" s="124" t="s">
        <v>1072</v>
      </c>
      <c r="F1057" s="48" t="s">
        <v>2093</v>
      </c>
      <c r="G1057" s="128" t="s">
        <v>23240</v>
      </c>
      <c r="H1057" s="130" t="s">
        <v>4724</v>
      </c>
      <c r="I1057" s="130" t="s">
        <v>6451</v>
      </c>
      <c r="J1057" s="130" t="s">
        <v>8156</v>
      </c>
      <c r="K1057" s="130" t="s">
        <v>9861</v>
      </c>
      <c r="L1057" s="130" t="s">
        <v>11563</v>
      </c>
      <c r="M1057" s="130" t="s">
        <v>13256</v>
      </c>
      <c r="N1057" s="130" t="s">
        <v>14947</v>
      </c>
      <c r="O1057" s="130" t="s">
        <v>16651</v>
      </c>
      <c r="P1057" s="130" t="s">
        <v>18352</v>
      </c>
      <c r="Q1057" s="130" t="s">
        <v>20045</v>
      </c>
    </row>
    <row r="1058" spans="2:17" ht="54.95" customHeight="1">
      <c r="B1058" s="120"/>
      <c r="C1058" s="12">
        <v>1710111113</v>
      </c>
      <c r="D1058" s="114">
        <v>5</v>
      </c>
      <c r="E1058" s="124" t="s">
        <v>2682</v>
      </c>
      <c r="F1058" s="48" t="s">
        <v>2094</v>
      </c>
      <c r="G1058" s="128" t="s">
        <v>23241</v>
      </c>
      <c r="H1058" s="130" t="s">
        <v>4725</v>
      </c>
      <c r="I1058" s="130" t="s">
        <v>6452</v>
      </c>
      <c r="J1058" s="130" t="s">
        <v>8157</v>
      </c>
      <c r="K1058" s="130" t="s">
        <v>9862</v>
      </c>
      <c r="L1058" s="130" t="s">
        <v>11564</v>
      </c>
      <c r="M1058" s="130" t="s">
        <v>13257</v>
      </c>
      <c r="N1058" s="130" t="s">
        <v>14948</v>
      </c>
      <c r="O1058" s="130" t="s">
        <v>16652</v>
      </c>
      <c r="P1058" s="130" t="s">
        <v>18353</v>
      </c>
      <c r="Q1058" s="130" t="s">
        <v>20046</v>
      </c>
    </row>
    <row r="1059" spans="2:17" ht="54.95" customHeight="1">
      <c r="B1059" s="120"/>
      <c r="C1059" s="12">
        <v>1710111114</v>
      </c>
      <c r="D1059" s="114">
        <v>5</v>
      </c>
      <c r="E1059" s="124" t="s">
        <v>2683</v>
      </c>
      <c r="F1059" s="48" t="s">
        <v>2537</v>
      </c>
      <c r="G1059" s="128" t="s">
        <v>23242</v>
      </c>
      <c r="H1059" s="130" t="s">
        <v>4726</v>
      </c>
      <c r="I1059" s="130" t="s">
        <v>6453</v>
      </c>
      <c r="J1059" s="130" t="s">
        <v>8158</v>
      </c>
      <c r="K1059" s="130" t="s">
        <v>9863</v>
      </c>
      <c r="L1059" s="130" t="s">
        <v>11565</v>
      </c>
      <c r="M1059" s="130" t="s">
        <v>13258</v>
      </c>
      <c r="N1059" s="130" t="s">
        <v>14949</v>
      </c>
      <c r="O1059" s="130" t="s">
        <v>16653</v>
      </c>
      <c r="P1059" s="130" t="s">
        <v>18354</v>
      </c>
      <c r="Q1059" s="130" t="s">
        <v>20047</v>
      </c>
    </row>
    <row r="1060" spans="2:17" ht="54.95" customHeight="1">
      <c r="B1060" s="120"/>
      <c r="C1060" s="12">
        <v>1710111115</v>
      </c>
      <c r="D1060" s="114">
        <v>5</v>
      </c>
      <c r="E1060" s="124" t="s">
        <v>2684</v>
      </c>
      <c r="F1060" s="48" t="s">
        <v>2095</v>
      </c>
      <c r="G1060" s="128" t="s">
        <v>23243</v>
      </c>
      <c r="H1060" s="130" t="s">
        <v>4727</v>
      </c>
      <c r="I1060" s="130" t="s">
        <v>6454</v>
      </c>
      <c r="J1060" s="130" t="s">
        <v>8159</v>
      </c>
      <c r="K1060" s="130" t="s">
        <v>9864</v>
      </c>
      <c r="L1060" s="130" t="s">
        <v>11566</v>
      </c>
      <c r="M1060" s="130" t="s">
        <v>13259</v>
      </c>
      <c r="N1060" s="130" t="s">
        <v>14950</v>
      </c>
      <c r="O1060" s="130" t="s">
        <v>16654</v>
      </c>
      <c r="P1060" s="130" t="s">
        <v>18355</v>
      </c>
      <c r="Q1060" s="130" t="s">
        <v>20048</v>
      </c>
    </row>
    <row r="1061" spans="2:17" ht="54.95" customHeight="1">
      <c r="B1061" s="120"/>
      <c r="C1061" s="12">
        <v>171012</v>
      </c>
      <c r="D1061" s="114">
        <v>3</v>
      </c>
      <c r="E1061" s="122" t="s">
        <v>1073</v>
      </c>
      <c r="F1061" s="48" t="s">
        <v>1636</v>
      </c>
      <c r="G1061" s="128" t="s">
        <v>23244</v>
      </c>
      <c r="H1061" s="130" t="s">
        <v>4728</v>
      </c>
      <c r="I1061" s="130" t="s">
        <v>6455</v>
      </c>
      <c r="J1061" s="130" t="s">
        <v>8160</v>
      </c>
      <c r="K1061" s="130" t="s">
        <v>9865</v>
      </c>
      <c r="L1061" s="130" t="s">
        <v>11567</v>
      </c>
      <c r="M1061" s="130" t="s">
        <v>13260</v>
      </c>
      <c r="N1061" s="130" t="s">
        <v>14951</v>
      </c>
      <c r="O1061" s="130" t="s">
        <v>16655</v>
      </c>
      <c r="P1061" s="130" t="s">
        <v>21630</v>
      </c>
      <c r="Q1061" s="130" t="s">
        <v>20049</v>
      </c>
    </row>
    <row r="1062" spans="2:17" ht="54.95" customHeight="1">
      <c r="B1062" s="120" t="s">
        <v>22419</v>
      </c>
      <c r="C1062" s="12">
        <v>17101210</v>
      </c>
      <c r="D1062" s="114">
        <v>4</v>
      </c>
      <c r="E1062" s="123" t="s">
        <v>1074</v>
      </c>
      <c r="F1062" s="48" t="s">
        <v>2096</v>
      </c>
      <c r="G1062" s="128" t="s">
        <v>23245</v>
      </c>
      <c r="H1062" s="130" t="s">
        <v>4729</v>
      </c>
      <c r="I1062" s="130" t="s">
        <v>6456</v>
      </c>
      <c r="J1062" s="130" t="s">
        <v>8161</v>
      </c>
      <c r="K1062" s="130" t="s">
        <v>9866</v>
      </c>
      <c r="L1062" s="130" t="s">
        <v>11568</v>
      </c>
      <c r="M1062" s="130" t="s">
        <v>13261</v>
      </c>
      <c r="N1062" s="130" t="s">
        <v>14952</v>
      </c>
      <c r="O1062" s="130" t="s">
        <v>16656</v>
      </c>
      <c r="P1062" s="130" t="s">
        <v>18357</v>
      </c>
      <c r="Q1062" s="130" t="s">
        <v>20050</v>
      </c>
    </row>
    <row r="1063" spans="2:17" ht="54.95" customHeight="1">
      <c r="B1063" s="120" t="s">
        <v>22419</v>
      </c>
      <c r="C1063" s="12">
        <v>1710121010</v>
      </c>
      <c r="D1063" s="114">
        <v>5</v>
      </c>
      <c r="E1063" s="124" t="s">
        <v>1075</v>
      </c>
      <c r="F1063" s="48" t="s">
        <v>2097</v>
      </c>
      <c r="G1063" s="128" t="s">
        <v>23246</v>
      </c>
      <c r="H1063" s="130" t="s">
        <v>4730</v>
      </c>
      <c r="I1063" s="130" t="s">
        <v>6457</v>
      </c>
      <c r="J1063" s="130" t="s">
        <v>8162</v>
      </c>
      <c r="K1063" s="130" t="s">
        <v>9867</v>
      </c>
      <c r="L1063" s="130" t="s">
        <v>11569</v>
      </c>
      <c r="M1063" s="130" t="s">
        <v>13262</v>
      </c>
      <c r="N1063" s="130" t="s">
        <v>14953</v>
      </c>
      <c r="O1063" s="130" t="s">
        <v>16657</v>
      </c>
      <c r="P1063" s="130" t="s">
        <v>18358</v>
      </c>
      <c r="Q1063" s="130" t="s">
        <v>20051</v>
      </c>
    </row>
    <row r="1064" spans="2:17" ht="54.95" customHeight="1">
      <c r="B1064" s="120" t="s">
        <v>22419</v>
      </c>
      <c r="C1064" s="12">
        <v>1710121011</v>
      </c>
      <c r="D1064" s="114">
        <v>5</v>
      </c>
      <c r="E1064" s="124" t="s">
        <v>258</v>
      </c>
      <c r="F1064" s="48" t="s">
        <v>2098</v>
      </c>
      <c r="G1064" s="128" t="s">
        <v>3261</v>
      </c>
      <c r="H1064" s="130" t="s">
        <v>4731</v>
      </c>
      <c r="I1064" s="130" t="s">
        <v>6458</v>
      </c>
      <c r="J1064" s="130" t="s">
        <v>8163</v>
      </c>
      <c r="K1064" s="130" t="s">
        <v>9868</v>
      </c>
      <c r="L1064" s="130" t="s">
        <v>11570</v>
      </c>
      <c r="M1064" s="130" t="s">
        <v>13263</v>
      </c>
      <c r="N1064" s="130" t="s">
        <v>14954</v>
      </c>
      <c r="O1064" s="130" t="s">
        <v>16658</v>
      </c>
      <c r="P1064" s="130" t="s">
        <v>18359</v>
      </c>
      <c r="Q1064" s="130" t="s">
        <v>20052</v>
      </c>
    </row>
    <row r="1065" spans="2:17" ht="54.95" customHeight="1">
      <c r="B1065" s="120" t="s">
        <v>22419</v>
      </c>
      <c r="C1065" s="12">
        <v>171012101110</v>
      </c>
      <c r="D1065" s="114">
        <v>6</v>
      </c>
      <c r="E1065" s="125" t="s">
        <v>1076</v>
      </c>
      <c r="F1065" s="48" t="s">
        <v>2099</v>
      </c>
      <c r="G1065" s="128" t="s">
        <v>3262</v>
      </c>
      <c r="H1065" s="130" t="s">
        <v>4732</v>
      </c>
      <c r="I1065" s="130" t="s">
        <v>6459</v>
      </c>
      <c r="J1065" s="130" t="s">
        <v>8164</v>
      </c>
      <c r="K1065" s="130" t="s">
        <v>9869</v>
      </c>
      <c r="L1065" s="130" t="s">
        <v>11571</v>
      </c>
      <c r="M1065" s="130" t="s">
        <v>13264</v>
      </c>
      <c r="N1065" s="130" t="s">
        <v>14955</v>
      </c>
      <c r="O1065" s="130" t="s">
        <v>16659</v>
      </c>
      <c r="P1065" s="130" t="s">
        <v>18360</v>
      </c>
      <c r="Q1065" s="130" t="s">
        <v>20053</v>
      </c>
    </row>
    <row r="1066" spans="2:17" ht="54.95" customHeight="1">
      <c r="B1066" s="120"/>
      <c r="C1066" s="12">
        <v>171012101111</v>
      </c>
      <c r="D1066" s="114">
        <v>6</v>
      </c>
      <c r="E1066" s="125" t="s">
        <v>2685</v>
      </c>
      <c r="F1066" s="48" t="s">
        <v>2100</v>
      </c>
      <c r="G1066" s="128" t="s">
        <v>3263</v>
      </c>
      <c r="H1066" s="130" t="s">
        <v>4733</v>
      </c>
      <c r="I1066" s="130" t="s">
        <v>6460</v>
      </c>
      <c r="J1066" s="130" t="s">
        <v>8165</v>
      </c>
      <c r="K1066" s="130" t="s">
        <v>9870</v>
      </c>
      <c r="L1066" s="130" t="s">
        <v>11572</v>
      </c>
      <c r="M1066" s="130" t="s">
        <v>13265</v>
      </c>
      <c r="N1066" s="130" t="s">
        <v>14956</v>
      </c>
      <c r="O1066" s="130" t="s">
        <v>16660</v>
      </c>
      <c r="P1066" s="130" t="s">
        <v>17607</v>
      </c>
      <c r="Q1066" s="130" t="s">
        <v>20054</v>
      </c>
    </row>
    <row r="1067" spans="2:17" ht="54.95" customHeight="1">
      <c r="B1067" s="120" t="s">
        <v>22419</v>
      </c>
      <c r="C1067" s="12">
        <v>171012101112</v>
      </c>
      <c r="D1067" s="114">
        <v>6</v>
      </c>
      <c r="E1067" s="125" t="s">
        <v>1077</v>
      </c>
      <c r="F1067" s="48" t="s">
        <v>2101</v>
      </c>
      <c r="G1067" s="128" t="s">
        <v>3264</v>
      </c>
      <c r="H1067" s="130" t="s">
        <v>4734</v>
      </c>
      <c r="I1067" s="130" t="s">
        <v>6461</v>
      </c>
      <c r="J1067" s="130" t="s">
        <v>8166</v>
      </c>
      <c r="K1067" s="130" t="s">
        <v>9871</v>
      </c>
      <c r="L1067" s="130" t="s">
        <v>11573</v>
      </c>
      <c r="M1067" s="130" t="s">
        <v>13266</v>
      </c>
      <c r="N1067" s="130" t="s">
        <v>14957</v>
      </c>
      <c r="O1067" s="130" t="s">
        <v>16661</v>
      </c>
      <c r="P1067" s="130" t="s">
        <v>18361</v>
      </c>
      <c r="Q1067" s="130" t="s">
        <v>20055</v>
      </c>
    </row>
    <row r="1068" spans="2:17" ht="54.95" customHeight="1">
      <c r="B1068" s="120" t="s">
        <v>3724</v>
      </c>
      <c r="C1068" s="12">
        <v>1710121012</v>
      </c>
      <c r="D1068" s="114">
        <v>5</v>
      </c>
      <c r="E1068" s="124" t="s">
        <v>22544</v>
      </c>
      <c r="F1068" s="48" t="s">
        <v>23247</v>
      </c>
      <c r="G1068" s="128" t="s">
        <v>23248</v>
      </c>
      <c r="H1068" s="130" t="s">
        <v>4735</v>
      </c>
      <c r="I1068" s="130" t="s">
        <v>6462</v>
      </c>
      <c r="J1068" s="130" t="s">
        <v>8167</v>
      </c>
      <c r="K1068" s="130" t="s">
        <v>23249</v>
      </c>
      <c r="L1068" s="130" t="s">
        <v>23250</v>
      </c>
      <c r="M1068" s="130" t="s">
        <v>23251</v>
      </c>
      <c r="N1068" s="130" t="s">
        <v>14958</v>
      </c>
      <c r="O1068" s="130" t="s">
        <v>16662</v>
      </c>
      <c r="P1068" s="130" t="s">
        <v>23252</v>
      </c>
      <c r="Q1068" s="130" t="s">
        <v>20056</v>
      </c>
    </row>
    <row r="1069" spans="2:17" ht="54.95" customHeight="1">
      <c r="B1069" s="120" t="s">
        <v>3724</v>
      </c>
      <c r="C1069" s="12">
        <v>171012101210</v>
      </c>
      <c r="D1069" s="114">
        <v>6</v>
      </c>
      <c r="E1069" s="125" t="s">
        <v>22545</v>
      </c>
      <c r="F1069" s="48" t="s">
        <v>23253</v>
      </c>
      <c r="G1069" s="128" t="s">
        <v>23254</v>
      </c>
      <c r="H1069" s="130" t="s">
        <v>23255</v>
      </c>
      <c r="I1069" s="130" t="s">
        <v>6463</v>
      </c>
      <c r="J1069" s="130" t="s">
        <v>23256</v>
      </c>
      <c r="K1069" s="130" t="s">
        <v>23257</v>
      </c>
      <c r="L1069" s="130" t="s">
        <v>11575</v>
      </c>
      <c r="M1069" s="130" t="s">
        <v>13268</v>
      </c>
      <c r="N1069" s="130" t="s">
        <v>14959</v>
      </c>
      <c r="O1069" s="130" t="s">
        <v>16663</v>
      </c>
      <c r="P1069" s="130" t="s">
        <v>18363</v>
      </c>
      <c r="Q1069" s="130" t="s">
        <v>23258</v>
      </c>
    </row>
    <row r="1070" spans="2:17" ht="54.95" customHeight="1">
      <c r="B1070" s="120" t="s">
        <v>3724</v>
      </c>
      <c r="C1070" s="12">
        <v>171012101211</v>
      </c>
      <c r="D1070" s="114">
        <v>6</v>
      </c>
      <c r="E1070" s="125" t="s">
        <v>22546</v>
      </c>
      <c r="F1070" s="48" t="s">
        <v>23259</v>
      </c>
      <c r="G1070" s="128" t="s">
        <v>23260</v>
      </c>
      <c r="H1070" s="130" t="s">
        <v>23261</v>
      </c>
      <c r="I1070" s="130" t="s">
        <v>6464</v>
      </c>
      <c r="J1070" s="130" t="s">
        <v>23262</v>
      </c>
      <c r="K1070" s="130" t="s">
        <v>23263</v>
      </c>
      <c r="L1070" s="130" t="s">
        <v>11576</v>
      </c>
      <c r="M1070" s="130" t="s">
        <v>13269</v>
      </c>
      <c r="N1070" s="130" t="s">
        <v>14960</v>
      </c>
      <c r="O1070" s="130" t="s">
        <v>16664</v>
      </c>
      <c r="P1070" s="130" t="s">
        <v>18364</v>
      </c>
      <c r="Q1070" s="130" t="s">
        <v>23264</v>
      </c>
    </row>
    <row r="1071" spans="2:17" ht="54.95" customHeight="1">
      <c r="B1071" s="120" t="s">
        <v>22419</v>
      </c>
      <c r="C1071" s="12">
        <v>1710121013</v>
      </c>
      <c r="D1071" s="114">
        <v>5</v>
      </c>
      <c r="E1071" s="124" t="s">
        <v>234</v>
      </c>
      <c r="F1071" s="48" t="s">
        <v>2105</v>
      </c>
      <c r="G1071" s="128" t="s">
        <v>3265</v>
      </c>
      <c r="H1071" s="130" t="s">
        <v>4738</v>
      </c>
      <c r="I1071" s="130" t="s">
        <v>6465</v>
      </c>
      <c r="J1071" s="130" t="s">
        <v>8170</v>
      </c>
      <c r="K1071" s="130" t="s">
        <v>9875</v>
      </c>
      <c r="L1071" s="130" t="s">
        <v>11577</v>
      </c>
      <c r="M1071" s="130" t="s">
        <v>13270</v>
      </c>
      <c r="N1071" s="130" t="s">
        <v>14961</v>
      </c>
      <c r="O1071" s="130" t="s">
        <v>16665</v>
      </c>
      <c r="P1071" s="130" t="s">
        <v>18365</v>
      </c>
      <c r="Q1071" s="130" t="s">
        <v>20059</v>
      </c>
    </row>
    <row r="1072" spans="2:17" ht="54.95" customHeight="1">
      <c r="B1072" s="120" t="s">
        <v>22419</v>
      </c>
      <c r="C1072" s="12">
        <v>171012101310</v>
      </c>
      <c r="D1072" s="114">
        <v>6</v>
      </c>
      <c r="E1072" s="125" t="s">
        <v>1080</v>
      </c>
      <c r="F1072" s="48" t="s">
        <v>2106</v>
      </c>
      <c r="G1072" s="128" t="s">
        <v>3266</v>
      </c>
      <c r="H1072" s="130" t="s">
        <v>4739</v>
      </c>
      <c r="I1072" s="130" t="s">
        <v>6466</v>
      </c>
      <c r="J1072" s="130" t="s">
        <v>8171</v>
      </c>
      <c r="K1072" s="130" t="s">
        <v>9876</v>
      </c>
      <c r="L1072" s="130" t="s">
        <v>11578</v>
      </c>
      <c r="M1072" s="130" t="s">
        <v>13271</v>
      </c>
      <c r="N1072" s="130" t="s">
        <v>14962</v>
      </c>
      <c r="O1072" s="130" t="s">
        <v>16666</v>
      </c>
      <c r="P1072" s="130" t="s">
        <v>18366</v>
      </c>
      <c r="Q1072" s="130" t="s">
        <v>20060</v>
      </c>
    </row>
    <row r="1073" spans="2:17" ht="54.95" customHeight="1">
      <c r="B1073" s="120" t="s">
        <v>22419</v>
      </c>
      <c r="C1073" s="12">
        <v>171012101311</v>
      </c>
      <c r="D1073" s="114">
        <v>6</v>
      </c>
      <c r="E1073" s="125" t="s">
        <v>1081</v>
      </c>
      <c r="F1073" s="48" t="s">
        <v>2107</v>
      </c>
      <c r="G1073" s="128" t="s">
        <v>3267</v>
      </c>
      <c r="H1073" s="130" t="s">
        <v>4740</v>
      </c>
      <c r="I1073" s="130" t="s">
        <v>6467</v>
      </c>
      <c r="J1073" s="130" t="s">
        <v>8172</v>
      </c>
      <c r="K1073" s="130" t="s">
        <v>9877</v>
      </c>
      <c r="L1073" s="130" t="s">
        <v>11579</v>
      </c>
      <c r="M1073" s="130" t="s">
        <v>13272</v>
      </c>
      <c r="N1073" s="130" t="s">
        <v>14963</v>
      </c>
      <c r="O1073" s="130" t="s">
        <v>16667</v>
      </c>
      <c r="P1073" s="130" t="s">
        <v>18367</v>
      </c>
      <c r="Q1073" s="130" t="s">
        <v>20061</v>
      </c>
    </row>
    <row r="1074" spans="2:17" ht="54.95" customHeight="1">
      <c r="B1074" s="120" t="s">
        <v>1641</v>
      </c>
      <c r="C1074" s="12">
        <v>1710121014</v>
      </c>
      <c r="D1074" s="114">
        <v>5</v>
      </c>
      <c r="E1074" s="124" t="s">
        <v>22538</v>
      </c>
      <c r="F1074" s="48" t="s">
        <v>23265</v>
      </c>
      <c r="G1074" s="128" t="s">
        <v>23266</v>
      </c>
      <c r="H1074" s="130" t="s">
        <v>23267</v>
      </c>
      <c r="I1074" s="130" t="s">
        <v>23268</v>
      </c>
      <c r="J1074" s="130" t="s">
        <v>23269</v>
      </c>
      <c r="K1074" s="130" t="s">
        <v>23270</v>
      </c>
      <c r="L1074" s="130" t="s">
        <v>23271</v>
      </c>
      <c r="M1074" s="130" t="s">
        <v>23272</v>
      </c>
      <c r="N1074" s="130" t="s">
        <v>23273</v>
      </c>
      <c r="O1074" s="130" t="s">
        <v>23274</v>
      </c>
      <c r="P1074" s="130" t="s">
        <v>23275</v>
      </c>
      <c r="Q1074" s="130" t="s">
        <v>23276</v>
      </c>
    </row>
    <row r="1075" spans="2:17" ht="54.95" customHeight="1">
      <c r="B1075" s="120" t="s">
        <v>22419</v>
      </c>
      <c r="C1075" s="12">
        <v>17101211</v>
      </c>
      <c r="D1075" s="114">
        <v>4</v>
      </c>
      <c r="E1075" s="123" t="s">
        <v>1082</v>
      </c>
      <c r="F1075" s="48" t="s">
        <v>2108</v>
      </c>
      <c r="G1075" s="128" t="s">
        <v>3268</v>
      </c>
      <c r="H1075" s="130" t="s">
        <v>4741</v>
      </c>
      <c r="I1075" s="130" t="s">
        <v>6468</v>
      </c>
      <c r="J1075" s="130" t="s">
        <v>8173</v>
      </c>
      <c r="K1075" s="130" t="s">
        <v>9878</v>
      </c>
      <c r="L1075" s="130" t="s">
        <v>11580</v>
      </c>
      <c r="M1075" s="130" t="s">
        <v>13273</v>
      </c>
      <c r="N1075" s="130" t="s">
        <v>4741</v>
      </c>
      <c r="O1075" s="130" t="s">
        <v>16668</v>
      </c>
      <c r="P1075" s="130" t="s">
        <v>18356</v>
      </c>
      <c r="Q1075" s="130" t="s">
        <v>20062</v>
      </c>
    </row>
    <row r="1076" spans="2:17" ht="54.95" customHeight="1">
      <c r="B1076" s="120" t="s">
        <v>22419</v>
      </c>
      <c r="C1076" s="12">
        <v>1710121110</v>
      </c>
      <c r="D1076" s="114">
        <v>5</v>
      </c>
      <c r="E1076" s="124" t="s">
        <v>1083</v>
      </c>
      <c r="F1076" s="48" t="s">
        <v>2109</v>
      </c>
      <c r="G1076" s="128" t="s">
        <v>3269</v>
      </c>
      <c r="H1076" s="130" t="s">
        <v>4742</v>
      </c>
      <c r="I1076" s="130" t="s">
        <v>6469</v>
      </c>
      <c r="J1076" s="130" t="s">
        <v>8174</v>
      </c>
      <c r="K1076" s="130" t="s">
        <v>9879</v>
      </c>
      <c r="L1076" s="130" t="s">
        <v>11581</v>
      </c>
      <c r="M1076" s="130" t="s">
        <v>13274</v>
      </c>
      <c r="N1076" s="130" t="s">
        <v>14964</v>
      </c>
      <c r="O1076" s="130" t="s">
        <v>16669</v>
      </c>
      <c r="P1076" s="130" t="s">
        <v>18368</v>
      </c>
      <c r="Q1076" s="130" t="s">
        <v>20063</v>
      </c>
    </row>
    <row r="1077" spans="2:17" ht="54.95" customHeight="1">
      <c r="B1077" s="120" t="s">
        <v>22419</v>
      </c>
      <c r="C1077" s="12">
        <v>171012111010</v>
      </c>
      <c r="D1077" s="114">
        <v>6</v>
      </c>
      <c r="E1077" s="125" t="s">
        <v>243</v>
      </c>
      <c r="F1077" s="48" t="s">
        <v>2110</v>
      </c>
      <c r="G1077" s="128" t="s">
        <v>23277</v>
      </c>
      <c r="H1077" s="130" t="s">
        <v>4743</v>
      </c>
      <c r="I1077" s="130" t="s">
        <v>6470</v>
      </c>
      <c r="J1077" s="130" t="s">
        <v>8175</v>
      </c>
      <c r="K1077" s="130" t="s">
        <v>9880</v>
      </c>
      <c r="L1077" s="130" t="s">
        <v>11582</v>
      </c>
      <c r="M1077" s="130" t="s">
        <v>13275</v>
      </c>
      <c r="N1077" s="130" t="s">
        <v>14965</v>
      </c>
      <c r="O1077" s="130" t="s">
        <v>16670</v>
      </c>
      <c r="P1077" s="130" t="s">
        <v>18369</v>
      </c>
      <c r="Q1077" s="130" t="s">
        <v>20064</v>
      </c>
    </row>
    <row r="1078" spans="2:17" ht="54.95" customHeight="1">
      <c r="B1078" s="120" t="s">
        <v>22419</v>
      </c>
      <c r="C1078" s="12">
        <v>171012111011</v>
      </c>
      <c r="D1078" s="114">
        <v>6</v>
      </c>
      <c r="E1078" s="125" t="s">
        <v>1084</v>
      </c>
      <c r="F1078" s="48" t="s">
        <v>2111</v>
      </c>
      <c r="G1078" s="128" t="s">
        <v>3270</v>
      </c>
      <c r="H1078" s="130" t="s">
        <v>4744</v>
      </c>
      <c r="I1078" s="130" t="s">
        <v>6471</v>
      </c>
      <c r="J1078" s="130" t="s">
        <v>8176</v>
      </c>
      <c r="K1078" s="130" t="s">
        <v>9881</v>
      </c>
      <c r="L1078" s="130" t="s">
        <v>11583</v>
      </c>
      <c r="M1078" s="130" t="s">
        <v>13276</v>
      </c>
      <c r="N1078" s="130" t="s">
        <v>14966</v>
      </c>
      <c r="O1078" s="130" t="s">
        <v>16671</v>
      </c>
      <c r="P1078" s="130" t="s">
        <v>18370</v>
      </c>
      <c r="Q1078" s="130" t="s">
        <v>20065</v>
      </c>
    </row>
    <row r="1079" spans="2:17" ht="54.95" customHeight="1">
      <c r="B1079" s="120" t="s">
        <v>22419</v>
      </c>
      <c r="C1079" s="12">
        <v>171012111012</v>
      </c>
      <c r="D1079" s="114">
        <v>6</v>
      </c>
      <c r="E1079" s="125" t="s">
        <v>1085</v>
      </c>
      <c r="F1079" s="48" t="s">
        <v>2112</v>
      </c>
      <c r="G1079" s="128" t="s">
        <v>23278</v>
      </c>
      <c r="H1079" s="130" t="s">
        <v>4745</v>
      </c>
      <c r="I1079" s="130" t="s">
        <v>6472</v>
      </c>
      <c r="J1079" s="130" t="s">
        <v>8177</v>
      </c>
      <c r="K1079" s="130" t="s">
        <v>9882</v>
      </c>
      <c r="L1079" s="130" t="s">
        <v>11584</v>
      </c>
      <c r="M1079" s="130" t="s">
        <v>13277</v>
      </c>
      <c r="N1079" s="130" t="s">
        <v>14967</v>
      </c>
      <c r="O1079" s="130" t="s">
        <v>16672</v>
      </c>
      <c r="P1079" s="130" t="s">
        <v>18371</v>
      </c>
      <c r="Q1079" s="130" t="s">
        <v>20066</v>
      </c>
    </row>
    <row r="1080" spans="2:17" ht="54.95" customHeight="1">
      <c r="B1080" s="120" t="s">
        <v>22419</v>
      </c>
      <c r="C1080" s="12">
        <v>171012111013</v>
      </c>
      <c r="D1080" s="114">
        <v>6</v>
      </c>
      <c r="E1080" s="125" t="s">
        <v>1086</v>
      </c>
      <c r="F1080" s="48" t="s">
        <v>2113</v>
      </c>
      <c r="G1080" s="128" t="s">
        <v>3271</v>
      </c>
      <c r="H1080" s="130" t="s">
        <v>4746</v>
      </c>
      <c r="I1080" s="130" t="s">
        <v>6473</v>
      </c>
      <c r="J1080" s="130" t="s">
        <v>8178</v>
      </c>
      <c r="K1080" s="130" t="s">
        <v>9883</v>
      </c>
      <c r="L1080" s="130" t="s">
        <v>11585</v>
      </c>
      <c r="M1080" s="130" t="s">
        <v>13278</v>
      </c>
      <c r="N1080" s="130" t="s">
        <v>14968</v>
      </c>
      <c r="O1080" s="130" t="s">
        <v>16673</v>
      </c>
      <c r="P1080" s="130" t="s">
        <v>18372</v>
      </c>
      <c r="Q1080" s="130" t="s">
        <v>20067</v>
      </c>
    </row>
    <row r="1081" spans="2:17" ht="54.95" customHeight="1">
      <c r="B1081" s="120" t="s">
        <v>22419</v>
      </c>
      <c r="C1081" s="12">
        <v>171012111014</v>
      </c>
      <c r="D1081" s="114">
        <v>6</v>
      </c>
      <c r="E1081" s="125" t="s">
        <v>1087</v>
      </c>
      <c r="F1081" s="48" t="s">
        <v>2114</v>
      </c>
      <c r="G1081" s="128" t="s">
        <v>23279</v>
      </c>
      <c r="H1081" s="130" t="s">
        <v>4747</v>
      </c>
      <c r="I1081" s="130" t="s">
        <v>6474</v>
      </c>
      <c r="J1081" s="130" t="s">
        <v>8179</v>
      </c>
      <c r="K1081" s="130" t="s">
        <v>9884</v>
      </c>
      <c r="L1081" s="130" t="s">
        <v>11586</v>
      </c>
      <c r="M1081" s="130" t="s">
        <v>13279</v>
      </c>
      <c r="N1081" s="130" t="s">
        <v>14969</v>
      </c>
      <c r="O1081" s="130" t="s">
        <v>16674</v>
      </c>
      <c r="P1081" s="130" t="s">
        <v>18373</v>
      </c>
      <c r="Q1081" s="130" t="s">
        <v>20068</v>
      </c>
    </row>
    <row r="1082" spans="2:17" ht="54.95" customHeight="1">
      <c r="B1082" s="120" t="s">
        <v>22419</v>
      </c>
      <c r="C1082" s="12">
        <v>1710121111</v>
      </c>
      <c r="D1082" s="114">
        <v>5</v>
      </c>
      <c r="E1082" s="124" t="s">
        <v>231</v>
      </c>
      <c r="F1082" s="48" t="s">
        <v>2115</v>
      </c>
      <c r="G1082" s="128" t="s">
        <v>23280</v>
      </c>
      <c r="H1082" s="130" t="s">
        <v>4748</v>
      </c>
      <c r="I1082" s="130" t="s">
        <v>6475</v>
      </c>
      <c r="J1082" s="130" t="s">
        <v>8180</v>
      </c>
      <c r="K1082" s="130" t="s">
        <v>9885</v>
      </c>
      <c r="L1082" s="130" t="s">
        <v>11587</v>
      </c>
      <c r="M1082" s="130" t="s">
        <v>13280</v>
      </c>
      <c r="N1082" s="130" t="s">
        <v>14970</v>
      </c>
      <c r="O1082" s="130" t="s">
        <v>16675</v>
      </c>
      <c r="P1082" s="130" t="s">
        <v>18374</v>
      </c>
      <c r="Q1082" s="130" t="s">
        <v>20069</v>
      </c>
    </row>
    <row r="1083" spans="2:17" ht="54.95" customHeight="1">
      <c r="B1083" s="120" t="s">
        <v>22419</v>
      </c>
      <c r="C1083" s="12">
        <v>171012111110</v>
      </c>
      <c r="D1083" s="114">
        <v>6</v>
      </c>
      <c r="E1083" s="125" t="s">
        <v>1088</v>
      </c>
      <c r="F1083" s="48" t="s">
        <v>2116</v>
      </c>
      <c r="G1083" s="128" t="s">
        <v>3272</v>
      </c>
      <c r="H1083" s="130" t="s">
        <v>4749</v>
      </c>
      <c r="I1083" s="130" t="s">
        <v>6476</v>
      </c>
      <c r="J1083" s="130" t="s">
        <v>8181</v>
      </c>
      <c r="K1083" s="130" t="s">
        <v>9886</v>
      </c>
      <c r="L1083" s="130" t="s">
        <v>11588</v>
      </c>
      <c r="M1083" s="130" t="s">
        <v>13281</v>
      </c>
      <c r="N1083" s="130" t="s">
        <v>14971</v>
      </c>
      <c r="O1083" s="130" t="s">
        <v>16676</v>
      </c>
      <c r="P1083" s="130" t="s">
        <v>18375</v>
      </c>
      <c r="Q1083" s="130" t="s">
        <v>20070</v>
      </c>
    </row>
    <row r="1084" spans="2:17" ht="54.95" customHeight="1">
      <c r="B1084" s="120"/>
      <c r="C1084" s="12">
        <v>171012111111</v>
      </c>
      <c r="D1084" s="114">
        <v>6</v>
      </c>
      <c r="E1084" s="125" t="s">
        <v>2686</v>
      </c>
      <c r="F1084" s="48" t="s">
        <v>2117</v>
      </c>
      <c r="G1084" s="128" t="s">
        <v>3273</v>
      </c>
      <c r="H1084" s="130" t="s">
        <v>4750</v>
      </c>
      <c r="I1084" s="130" t="s">
        <v>6477</v>
      </c>
      <c r="J1084" s="130" t="s">
        <v>8182</v>
      </c>
      <c r="K1084" s="130" t="s">
        <v>9887</v>
      </c>
      <c r="L1084" s="130" t="s">
        <v>11589</v>
      </c>
      <c r="M1084" s="130" t="s">
        <v>13282</v>
      </c>
      <c r="N1084" s="130" t="s">
        <v>14972</v>
      </c>
      <c r="O1084" s="130" t="s">
        <v>16677</v>
      </c>
      <c r="P1084" s="130" t="s">
        <v>18376</v>
      </c>
      <c r="Q1084" s="130" t="s">
        <v>20071</v>
      </c>
    </row>
    <row r="1085" spans="2:17" ht="54.95" customHeight="1">
      <c r="B1085" s="120" t="s">
        <v>22419</v>
      </c>
      <c r="C1085" s="12">
        <v>171012111112</v>
      </c>
      <c r="D1085" s="114">
        <v>6</v>
      </c>
      <c r="E1085" s="125" t="s">
        <v>1089</v>
      </c>
      <c r="F1085" s="48" t="s">
        <v>2118</v>
      </c>
      <c r="G1085" s="128" t="s">
        <v>23281</v>
      </c>
      <c r="H1085" s="130" t="s">
        <v>4751</v>
      </c>
      <c r="I1085" s="130" t="s">
        <v>6478</v>
      </c>
      <c r="J1085" s="130" t="s">
        <v>8183</v>
      </c>
      <c r="K1085" s="130" t="s">
        <v>9888</v>
      </c>
      <c r="L1085" s="130" t="s">
        <v>11590</v>
      </c>
      <c r="M1085" s="130" t="s">
        <v>13283</v>
      </c>
      <c r="N1085" s="130" t="s">
        <v>14973</v>
      </c>
      <c r="O1085" s="130" t="s">
        <v>16678</v>
      </c>
      <c r="P1085" s="130" t="s">
        <v>18377</v>
      </c>
      <c r="Q1085" s="130" t="s">
        <v>20072</v>
      </c>
    </row>
    <row r="1086" spans="2:17" ht="54.95" customHeight="1">
      <c r="B1086" s="120" t="s">
        <v>22419</v>
      </c>
      <c r="C1086" s="12">
        <v>17101212</v>
      </c>
      <c r="D1086" s="114">
        <v>4</v>
      </c>
      <c r="E1086" s="123" t="s">
        <v>235</v>
      </c>
      <c r="F1086" s="48" t="s">
        <v>2119</v>
      </c>
      <c r="G1086" s="128" t="s">
        <v>23282</v>
      </c>
      <c r="H1086" s="130" t="s">
        <v>4752</v>
      </c>
      <c r="I1086" s="130" t="s">
        <v>6479</v>
      </c>
      <c r="J1086" s="130" t="s">
        <v>8184</v>
      </c>
      <c r="K1086" s="130" t="s">
        <v>9889</v>
      </c>
      <c r="L1086" s="130" t="s">
        <v>11591</v>
      </c>
      <c r="M1086" s="130" t="s">
        <v>13284</v>
      </c>
      <c r="N1086" s="130" t="s">
        <v>14974</v>
      </c>
      <c r="O1086" s="130" t="s">
        <v>16679</v>
      </c>
      <c r="P1086" s="130" t="s">
        <v>18378</v>
      </c>
      <c r="Q1086" s="130" t="s">
        <v>20073</v>
      </c>
    </row>
    <row r="1087" spans="2:17" ht="54.95" customHeight="1">
      <c r="B1087" s="120" t="s">
        <v>22419</v>
      </c>
      <c r="C1087" s="12">
        <v>1710121210</v>
      </c>
      <c r="D1087" s="114">
        <v>5</v>
      </c>
      <c r="E1087" s="124" t="s">
        <v>1090</v>
      </c>
      <c r="F1087" s="48" t="s">
        <v>2120</v>
      </c>
      <c r="G1087" s="128" t="s">
        <v>23283</v>
      </c>
      <c r="H1087" s="130" t="s">
        <v>4753</v>
      </c>
      <c r="I1087" s="130" t="s">
        <v>6480</v>
      </c>
      <c r="J1087" s="130" t="s">
        <v>8185</v>
      </c>
      <c r="K1087" s="130" t="s">
        <v>9890</v>
      </c>
      <c r="L1087" s="130" t="s">
        <v>11592</v>
      </c>
      <c r="M1087" s="130" t="s">
        <v>13285</v>
      </c>
      <c r="N1087" s="130" t="s">
        <v>14975</v>
      </c>
      <c r="O1087" s="130" t="s">
        <v>16680</v>
      </c>
      <c r="P1087" s="130" t="s">
        <v>18379</v>
      </c>
      <c r="Q1087" s="130" t="s">
        <v>20074</v>
      </c>
    </row>
    <row r="1088" spans="2:17" ht="54.95" customHeight="1">
      <c r="B1088" s="120" t="s">
        <v>22419</v>
      </c>
      <c r="C1088" s="12">
        <v>1710121211</v>
      </c>
      <c r="D1088" s="114">
        <v>5</v>
      </c>
      <c r="E1088" s="124" t="s">
        <v>1091</v>
      </c>
      <c r="F1088" s="48" t="s">
        <v>2121</v>
      </c>
      <c r="G1088" s="128" t="s">
        <v>23284</v>
      </c>
      <c r="H1088" s="130" t="s">
        <v>4754</v>
      </c>
      <c r="I1088" s="130" t="s">
        <v>6481</v>
      </c>
      <c r="J1088" s="130" t="s">
        <v>8186</v>
      </c>
      <c r="K1088" s="130" t="s">
        <v>9891</v>
      </c>
      <c r="L1088" s="130" t="s">
        <v>11593</v>
      </c>
      <c r="M1088" s="130" t="s">
        <v>13286</v>
      </c>
      <c r="N1088" s="130" t="s">
        <v>14976</v>
      </c>
      <c r="O1088" s="130" t="s">
        <v>16681</v>
      </c>
      <c r="P1088" s="130" t="s">
        <v>18380</v>
      </c>
      <c r="Q1088" s="130" t="s">
        <v>20075</v>
      </c>
    </row>
    <row r="1089" spans="2:17" ht="54.95" customHeight="1">
      <c r="B1089" s="120" t="s">
        <v>22419</v>
      </c>
      <c r="C1089" s="12">
        <v>17101213</v>
      </c>
      <c r="D1089" s="114">
        <v>4</v>
      </c>
      <c r="E1089" s="123" t="s">
        <v>236</v>
      </c>
      <c r="F1089" s="48" t="s">
        <v>2122</v>
      </c>
      <c r="G1089" s="128" t="s">
        <v>23285</v>
      </c>
      <c r="H1089" s="130" t="s">
        <v>4755</v>
      </c>
      <c r="I1089" s="130" t="s">
        <v>6482</v>
      </c>
      <c r="J1089" s="130" t="s">
        <v>8187</v>
      </c>
      <c r="K1089" s="130" t="s">
        <v>9892</v>
      </c>
      <c r="L1089" s="130" t="s">
        <v>11594</v>
      </c>
      <c r="M1089" s="130" t="s">
        <v>13287</v>
      </c>
      <c r="N1089" s="130" t="s">
        <v>14977</v>
      </c>
      <c r="O1089" s="130" t="s">
        <v>16682</v>
      </c>
      <c r="P1089" s="130" t="s">
        <v>18381</v>
      </c>
      <c r="Q1089" s="130" t="s">
        <v>20076</v>
      </c>
    </row>
    <row r="1090" spans="2:17" ht="54.95" customHeight="1">
      <c r="B1090" s="120" t="s">
        <v>22419</v>
      </c>
      <c r="C1090" s="12">
        <v>1710121310</v>
      </c>
      <c r="D1090" s="114">
        <v>5</v>
      </c>
      <c r="E1090" s="124" t="s">
        <v>1092</v>
      </c>
      <c r="F1090" s="48" t="s">
        <v>2123</v>
      </c>
      <c r="G1090" s="128" t="s">
        <v>23286</v>
      </c>
      <c r="H1090" s="130" t="s">
        <v>4756</v>
      </c>
      <c r="I1090" s="130" t="s">
        <v>6483</v>
      </c>
      <c r="J1090" s="130" t="s">
        <v>8188</v>
      </c>
      <c r="K1090" s="130" t="s">
        <v>9893</v>
      </c>
      <c r="L1090" s="130" t="s">
        <v>11595</v>
      </c>
      <c r="M1090" s="130" t="s">
        <v>13288</v>
      </c>
      <c r="N1090" s="130" t="s">
        <v>14978</v>
      </c>
      <c r="O1090" s="130" t="s">
        <v>16683</v>
      </c>
      <c r="P1090" s="130" t="s">
        <v>18382</v>
      </c>
      <c r="Q1090" s="130" t="s">
        <v>20077</v>
      </c>
    </row>
    <row r="1091" spans="2:17" ht="54.95" customHeight="1">
      <c r="B1091" s="120" t="s">
        <v>22419</v>
      </c>
      <c r="C1091" s="12">
        <v>1710121311</v>
      </c>
      <c r="D1091" s="114">
        <v>5</v>
      </c>
      <c r="E1091" s="124" t="s">
        <v>1093</v>
      </c>
      <c r="F1091" s="48" t="s">
        <v>2124</v>
      </c>
      <c r="G1091" s="128" t="s">
        <v>3274</v>
      </c>
      <c r="H1091" s="130" t="s">
        <v>4757</v>
      </c>
      <c r="I1091" s="130" t="s">
        <v>6484</v>
      </c>
      <c r="J1091" s="130" t="s">
        <v>8189</v>
      </c>
      <c r="K1091" s="130" t="s">
        <v>9894</v>
      </c>
      <c r="L1091" s="130" t="s">
        <v>11596</v>
      </c>
      <c r="M1091" s="130" t="s">
        <v>13289</v>
      </c>
      <c r="N1091" s="130" t="s">
        <v>14979</v>
      </c>
      <c r="O1091" s="130" t="s">
        <v>16684</v>
      </c>
      <c r="P1091" s="130" t="s">
        <v>18383</v>
      </c>
      <c r="Q1091" s="130" t="s">
        <v>20078</v>
      </c>
    </row>
    <row r="1092" spans="2:17" ht="54.95" customHeight="1">
      <c r="B1092" s="120" t="s">
        <v>22419</v>
      </c>
      <c r="C1092" s="12">
        <v>1710121312</v>
      </c>
      <c r="D1092" s="114">
        <v>5</v>
      </c>
      <c r="E1092" s="124" t="s">
        <v>1094</v>
      </c>
      <c r="F1092" s="48" t="s">
        <v>2125</v>
      </c>
      <c r="G1092" s="128" t="s">
        <v>23287</v>
      </c>
      <c r="H1092" s="130" t="s">
        <v>4758</v>
      </c>
      <c r="I1092" s="130" t="s">
        <v>6485</v>
      </c>
      <c r="J1092" s="130" t="s">
        <v>8190</v>
      </c>
      <c r="K1092" s="130" t="s">
        <v>9895</v>
      </c>
      <c r="L1092" s="130" t="s">
        <v>11597</v>
      </c>
      <c r="M1092" s="130" t="s">
        <v>13290</v>
      </c>
      <c r="N1092" s="130" t="s">
        <v>14980</v>
      </c>
      <c r="O1092" s="130" t="s">
        <v>16685</v>
      </c>
      <c r="P1092" s="130" t="s">
        <v>18384</v>
      </c>
      <c r="Q1092" s="130" t="s">
        <v>20079</v>
      </c>
    </row>
    <row r="1093" spans="2:17" ht="54.95" customHeight="1">
      <c r="B1093" s="120" t="s">
        <v>22419</v>
      </c>
      <c r="C1093" s="12">
        <v>17101214</v>
      </c>
      <c r="D1093" s="114">
        <v>4</v>
      </c>
      <c r="E1093" s="123" t="s">
        <v>232</v>
      </c>
      <c r="F1093" s="48" t="s">
        <v>2126</v>
      </c>
      <c r="G1093" s="128" t="s">
        <v>23288</v>
      </c>
      <c r="H1093" s="130" t="s">
        <v>4759</v>
      </c>
      <c r="I1093" s="130" t="s">
        <v>6486</v>
      </c>
      <c r="J1093" s="130" t="s">
        <v>8191</v>
      </c>
      <c r="K1093" s="130" t="s">
        <v>9896</v>
      </c>
      <c r="L1093" s="130" t="s">
        <v>11598</v>
      </c>
      <c r="M1093" s="130" t="s">
        <v>13291</v>
      </c>
      <c r="N1093" s="130" t="s">
        <v>14981</v>
      </c>
      <c r="O1093" s="130" t="s">
        <v>16686</v>
      </c>
      <c r="P1093" s="130" t="s">
        <v>18385</v>
      </c>
      <c r="Q1093" s="130" t="s">
        <v>20080</v>
      </c>
    </row>
    <row r="1094" spans="2:17" ht="54.95" customHeight="1">
      <c r="B1094" s="120" t="s">
        <v>22419</v>
      </c>
      <c r="C1094" s="12">
        <v>1710121410</v>
      </c>
      <c r="D1094" s="114">
        <v>5</v>
      </c>
      <c r="E1094" s="124" t="s">
        <v>1095</v>
      </c>
      <c r="F1094" s="48" t="s">
        <v>2127</v>
      </c>
      <c r="G1094" s="128" t="s">
        <v>3275</v>
      </c>
      <c r="H1094" s="130" t="s">
        <v>4760</v>
      </c>
      <c r="I1094" s="130" t="s">
        <v>6487</v>
      </c>
      <c r="J1094" s="130" t="s">
        <v>8192</v>
      </c>
      <c r="K1094" s="130" t="s">
        <v>9897</v>
      </c>
      <c r="L1094" s="130" t="s">
        <v>11599</v>
      </c>
      <c r="M1094" s="130" t="s">
        <v>13292</v>
      </c>
      <c r="N1094" s="130" t="s">
        <v>14982</v>
      </c>
      <c r="O1094" s="130" t="s">
        <v>16687</v>
      </c>
      <c r="P1094" s="130" t="s">
        <v>18386</v>
      </c>
      <c r="Q1094" s="130" t="s">
        <v>20081</v>
      </c>
    </row>
    <row r="1095" spans="2:17" ht="54.95" customHeight="1">
      <c r="B1095" s="120" t="s">
        <v>22419</v>
      </c>
      <c r="C1095" s="12">
        <v>1710121411</v>
      </c>
      <c r="D1095" s="114">
        <v>5</v>
      </c>
      <c r="E1095" s="124" t="s">
        <v>237</v>
      </c>
      <c r="F1095" s="48" t="s">
        <v>2128</v>
      </c>
      <c r="G1095" s="128" t="s">
        <v>3276</v>
      </c>
      <c r="H1095" s="130" t="s">
        <v>4761</v>
      </c>
      <c r="I1095" s="130" t="s">
        <v>6488</v>
      </c>
      <c r="J1095" s="130" t="s">
        <v>8193</v>
      </c>
      <c r="K1095" s="130" t="s">
        <v>9898</v>
      </c>
      <c r="L1095" s="130" t="s">
        <v>11600</v>
      </c>
      <c r="M1095" s="130" t="s">
        <v>13293</v>
      </c>
      <c r="N1095" s="130" t="s">
        <v>14983</v>
      </c>
      <c r="O1095" s="130" t="s">
        <v>16688</v>
      </c>
      <c r="P1095" s="130" t="s">
        <v>18387</v>
      </c>
      <c r="Q1095" s="130" t="s">
        <v>20082</v>
      </c>
    </row>
    <row r="1096" spans="2:17" ht="54.95" customHeight="1">
      <c r="B1096" s="120" t="s">
        <v>22419</v>
      </c>
      <c r="C1096" s="12">
        <v>1710121412</v>
      </c>
      <c r="D1096" s="114">
        <v>5</v>
      </c>
      <c r="E1096" s="124" t="s">
        <v>238</v>
      </c>
      <c r="F1096" s="48" t="s">
        <v>2129</v>
      </c>
      <c r="G1096" s="128" t="s">
        <v>23289</v>
      </c>
      <c r="H1096" s="130" t="s">
        <v>4762</v>
      </c>
      <c r="I1096" s="130" t="s">
        <v>6489</v>
      </c>
      <c r="J1096" s="130" t="s">
        <v>8194</v>
      </c>
      <c r="K1096" s="130" t="s">
        <v>9899</v>
      </c>
      <c r="L1096" s="130" t="s">
        <v>11601</v>
      </c>
      <c r="M1096" s="130" t="s">
        <v>13294</v>
      </c>
      <c r="N1096" s="130" t="s">
        <v>14984</v>
      </c>
      <c r="O1096" s="130" t="s">
        <v>16689</v>
      </c>
      <c r="P1096" s="130" t="s">
        <v>18388</v>
      </c>
      <c r="Q1096" s="130" t="s">
        <v>20083</v>
      </c>
    </row>
    <row r="1097" spans="2:17" ht="54.95" customHeight="1">
      <c r="B1097" s="120" t="s">
        <v>22419</v>
      </c>
      <c r="C1097" s="12">
        <v>1710121413</v>
      </c>
      <c r="D1097" s="114">
        <v>5</v>
      </c>
      <c r="E1097" s="124" t="s">
        <v>233</v>
      </c>
      <c r="F1097" s="48" t="s">
        <v>2130</v>
      </c>
      <c r="G1097" s="128" t="s">
        <v>3277</v>
      </c>
      <c r="H1097" s="130" t="s">
        <v>4763</v>
      </c>
      <c r="I1097" s="130" t="s">
        <v>6490</v>
      </c>
      <c r="J1097" s="130" t="s">
        <v>8195</v>
      </c>
      <c r="K1097" s="130" t="s">
        <v>9900</v>
      </c>
      <c r="L1097" s="130" t="s">
        <v>11602</v>
      </c>
      <c r="M1097" s="130" t="s">
        <v>13295</v>
      </c>
      <c r="N1097" s="130" t="s">
        <v>14985</v>
      </c>
      <c r="O1097" s="130" t="s">
        <v>16690</v>
      </c>
      <c r="P1097" s="130" t="s">
        <v>18389</v>
      </c>
      <c r="Q1097" s="130" t="s">
        <v>20084</v>
      </c>
    </row>
    <row r="1098" spans="2:17" ht="54.95" customHeight="1">
      <c r="B1098" s="120"/>
      <c r="C1098" s="12">
        <v>171013</v>
      </c>
      <c r="D1098" s="114">
        <v>3</v>
      </c>
      <c r="E1098" s="122" t="s">
        <v>1096</v>
      </c>
      <c r="F1098" s="48" t="s">
        <v>1637</v>
      </c>
      <c r="G1098" s="128" t="s">
        <v>3278</v>
      </c>
      <c r="H1098" s="130" t="s">
        <v>4764</v>
      </c>
      <c r="I1098" s="130" t="s">
        <v>6491</v>
      </c>
      <c r="J1098" s="130" t="s">
        <v>8196</v>
      </c>
      <c r="K1098" s="130" t="s">
        <v>9901</v>
      </c>
      <c r="L1098" s="130" t="s">
        <v>11603</v>
      </c>
      <c r="M1098" s="130" t="s">
        <v>13296</v>
      </c>
      <c r="N1098" s="130" t="s">
        <v>4764</v>
      </c>
      <c r="O1098" s="130" t="s">
        <v>16691</v>
      </c>
      <c r="P1098" s="130" t="s">
        <v>18390</v>
      </c>
      <c r="Q1098" s="130" t="s">
        <v>20085</v>
      </c>
    </row>
    <row r="1099" spans="2:17" ht="54.95" customHeight="1">
      <c r="B1099" s="120" t="s">
        <v>22419</v>
      </c>
      <c r="C1099" s="12">
        <v>17101310</v>
      </c>
      <c r="D1099" s="114">
        <v>4</v>
      </c>
      <c r="E1099" s="123" t="s">
        <v>245</v>
      </c>
      <c r="F1099" s="48" t="s">
        <v>2131</v>
      </c>
      <c r="G1099" s="128" t="s">
        <v>3279</v>
      </c>
      <c r="H1099" s="130" t="s">
        <v>4765</v>
      </c>
      <c r="I1099" s="130" t="s">
        <v>6492</v>
      </c>
      <c r="J1099" s="130" t="s">
        <v>8197</v>
      </c>
      <c r="K1099" s="130" t="s">
        <v>9902</v>
      </c>
      <c r="L1099" s="130" t="s">
        <v>11604</v>
      </c>
      <c r="M1099" s="130" t="s">
        <v>13297</v>
      </c>
      <c r="N1099" s="130" t="s">
        <v>4765</v>
      </c>
      <c r="O1099" s="130" t="s">
        <v>16692</v>
      </c>
      <c r="P1099" s="130" t="s">
        <v>18391</v>
      </c>
      <c r="Q1099" s="130" t="s">
        <v>20086</v>
      </c>
    </row>
    <row r="1100" spans="2:17" ht="54.95" customHeight="1">
      <c r="B1100" s="120" t="s">
        <v>22419</v>
      </c>
      <c r="C1100" s="12">
        <v>1710131010</v>
      </c>
      <c r="D1100" s="114">
        <v>5</v>
      </c>
      <c r="E1100" s="124" t="s">
        <v>1097</v>
      </c>
      <c r="F1100" s="48" t="s">
        <v>2132</v>
      </c>
      <c r="G1100" s="128" t="s">
        <v>3280</v>
      </c>
      <c r="H1100" s="130" t="s">
        <v>4766</v>
      </c>
      <c r="I1100" s="130" t="s">
        <v>6493</v>
      </c>
      <c r="J1100" s="130" t="s">
        <v>8198</v>
      </c>
      <c r="K1100" s="130" t="s">
        <v>9903</v>
      </c>
      <c r="L1100" s="130" t="s">
        <v>11605</v>
      </c>
      <c r="M1100" s="130" t="s">
        <v>13298</v>
      </c>
      <c r="N1100" s="130" t="s">
        <v>14986</v>
      </c>
      <c r="O1100" s="130" t="s">
        <v>16693</v>
      </c>
      <c r="P1100" s="130" t="s">
        <v>18392</v>
      </c>
      <c r="Q1100" s="130" t="s">
        <v>20087</v>
      </c>
    </row>
    <row r="1101" spans="2:17" ht="54.95" customHeight="1">
      <c r="B1101" s="120" t="s">
        <v>22419</v>
      </c>
      <c r="C1101" s="12">
        <v>171013101010</v>
      </c>
      <c r="D1101" s="114">
        <v>6</v>
      </c>
      <c r="E1101" s="125" t="s">
        <v>1098</v>
      </c>
      <c r="F1101" s="48" t="s">
        <v>2133</v>
      </c>
      <c r="G1101" s="128" t="s">
        <v>23290</v>
      </c>
      <c r="H1101" s="130" t="s">
        <v>4767</v>
      </c>
      <c r="I1101" s="130" t="s">
        <v>6494</v>
      </c>
      <c r="J1101" s="130" t="s">
        <v>8199</v>
      </c>
      <c r="K1101" s="130" t="s">
        <v>9904</v>
      </c>
      <c r="L1101" s="130" t="s">
        <v>11606</v>
      </c>
      <c r="M1101" s="130" t="s">
        <v>13299</v>
      </c>
      <c r="N1101" s="130" t="s">
        <v>14987</v>
      </c>
      <c r="O1101" s="130" t="s">
        <v>16694</v>
      </c>
      <c r="P1101" s="130" t="s">
        <v>18393</v>
      </c>
      <c r="Q1101" s="130" t="s">
        <v>20088</v>
      </c>
    </row>
    <row r="1102" spans="2:17" ht="54.95" customHeight="1">
      <c r="B1102" s="120" t="s">
        <v>22419</v>
      </c>
      <c r="C1102" s="12">
        <v>171013101011</v>
      </c>
      <c r="D1102" s="114">
        <v>6</v>
      </c>
      <c r="E1102" s="125" t="s">
        <v>1099</v>
      </c>
      <c r="F1102" s="48" t="s">
        <v>2134</v>
      </c>
      <c r="G1102" s="128" t="s">
        <v>23291</v>
      </c>
      <c r="H1102" s="130" t="s">
        <v>4768</v>
      </c>
      <c r="I1102" s="130" t="s">
        <v>6495</v>
      </c>
      <c r="J1102" s="130" t="s">
        <v>8200</v>
      </c>
      <c r="K1102" s="130" t="s">
        <v>9905</v>
      </c>
      <c r="L1102" s="130" t="s">
        <v>11607</v>
      </c>
      <c r="M1102" s="130" t="s">
        <v>13300</v>
      </c>
      <c r="N1102" s="130" t="s">
        <v>14988</v>
      </c>
      <c r="O1102" s="130" t="s">
        <v>16695</v>
      </c>
      <c r="P1102" s="130" t="s">
        <v>18394</v>
      </c>
      <c r="Q1102" s="130" t="s">
        <v>20089</v>
      </c>
    </row>
    <row r="1103" spans="2:17" ht="54.95" customHeight="1">
      <c r="B1103" s="120" t="s">
        <v>22419</v>
      </c>
      <c r="C1103" s="12">
        <v>1710131011</v>
      </c>
      <c r="D1103" s="114">
        <v>5</v>
      </c>
      <c r="E1103" s="124" t="s">
        <v>1100</v>
      </c>
      <c r="F1103" s="48" t="s">
        <v>2135</v>
      </c>
      <c r="G1103" s="128" t="s">
        <v>23292</v>
      </c>
      <c r="H1103" s="130" t="s">
        <v>4769</v>
      </c>
      <c r="I1103" s="130" t="s">
        <v>6496</v>
      </c>
      <c r="J1103" s="130" t="s">
        <v>8201</v>
      </c>
      <c r="K1103" s="130" t="s">
        <v>9906</v>
      </c>
      <c r="L1103" s="130" t="s">
        <v>11608</v>
      </c>
      <c r="M1103" s="130" t="s">
        <v>13301</v>
      </c>
      <c r="N1103" s="130" t="s">
        <v>14989</v>
      </c>
      <c r="O1103" s="130" t="s">
        <v>16696</v>
      </c>
      <c r="P1103" s="130" t="s">
        <v>18395</v>
      </c>
      <c r="Q1103" s="130" t="s">
        <v>20090</v>
      </c>
    </row>
    <row r="1104" spans="2:17" ht="54.95" customHeight="1">
      <c r="B1104" s="120" t="s">
        <v>22419</v>
      </c>
      <c r="C1104" s="12">
        <v>1710131012</v>
      </c>
      <c r="D1104" s="114">
        <v>5</v>
      </c>
      <c r="E1104" s="124" t="s">
        <v>1101</v>
      </c>
      <c r="F1104" s="48" t="s">
        <v>2136</v>
      </c>
      <c r="G1104" s="128" t="s">
        <v>23293</v>
      </c>
      <c r="H1104" s="130" t="s">
        <v>4770</v>
      </c>
      <c r="I1104" s="130" t="s">
        <v>6497</v>
      </c>
      <c r="J1104" s="130" t="s">
        <v>8202</v>
      </c>
      <c r="K1104" s="130" t="s">
        <v>9907</v>
      </c>
      <c r="L1104" s="130" t="s">
        <v>11609</v>
      </c>
      <c r="M1104" s="130" t="s">
        <v>13302</v>
      </c>
      <c r="N1104" s="130" t="s">
        <v>14990</v>
      </c>
      <c r="O1104" s="130" t="s">
        <v>16697</v>
      </c>
      <c r="P1104" s="130" t="s">
        <v>18396</v>
      </c>
      <c r="Q1104" s="130" t="s">
        <v>20091</v>
      </c>
    </row>
    <row r="1105" spans="2:17" ht="54.95" customHeight="1">
      <c r="B1105" s="120" t="s">
        <v>22419</v>
      </c>
      <c r="C1105" s="12">
        <v>17101311</v>
      </c>
      <c r="D1105" s="114">
        <v>4</v>
      </c>
      <c r="E1105" s="123" t="s">
        <v>244</v>
      </c>
      <c r="F1105" s="48" t="s">
        <v>2137</v>
      </c>
      <c r="G1105" s="128" t="s">
        <v>23294</v>
      </c>
      <c r="H1105" s="130" t="s">
        <v>4771</v>
      </c>
      <c r="I1105" s="130" t="s">
        <v>6498</v>
      </c>
      <c r="J1105" s="130" t="s">
        <v>8203</v>
      </c>
      <c r="K1105" s="130" t="s">
        <v>9908</v>
      </c>
      <c r="L1105" s="130" t="s">
        <v>11610</v>
      </c>
      <c r="M1105" s="130" t="s">
        <v>13303</v>
      </c>
      <c r="N1105" s="130" t="s">
        <v>14991</v>
      </c>
      <c r="O1105" s="130" t="s">
        <v>16698</v>
      </c>
      <c r="P1105" s="130" t="s">
        <v>18397</v>
      </c>
      <c r="Q1105" s="130" t="s">
        <v>20092</v>
      </c>
    </row>
    <row r="1106" spans="2:17" ht="54.95" customHeight="1">
      <c r="B1106" s="120" t="s">
        <v>22419</v>
      </c>
      <c r="C1106" s="12">
        <v>1710131110</v>
      </c>
      <c r="D1106" s="114">
        <v>5</v>
      </c>
      <c r="E1106" s="124" t="s">
        <v>1102</v>
      </c>
      <c r="F1106" s="48" t="s">
        <v>2138</v>
      </c>
      <c r="G1106" s="128" t="s">
        <v>23295</v>
      </c>
      <c r="H1106" s="130" t="s">
        <v>4772</v>
      </c>
      <c r="I1106" s="130" t="s">
        <v>6499</v>
      </c>
      <c r="J1106" s="130" t="s">
        <v>8204</v>
      </c>
      <c r="K1106" s="130" t="s">
        <v>9909</v>
      </c>
      <c r="L1106" s="130" t="s">
        <v>11611</v>
      </c>
      <c r="M1106" s="130" t="s">
        <v>13304</v>
      </c>
      <c r="N1106" s="130" t="s">
        <v>14992</v>
      </c>
      <c r="O1106" s="130" t="s">
        <v>16699</v>
      </c>
      <c r="P1106" s="130" t="s">
        <v>18398</v>
      </c>
      <c r="Q1106" s="130" t="s">
        <v>20093</v>
      </c>
    </row>
    <row r="1107" spans="2:17" ht="54.95" customHeight="1">
      <c r="B1107" s="120" t="s">
        <v>22419</v>
      </c>
      <c r="C1107" s="12">
        <v>1710131111</v>
      </c>
      <c r="D1107" s="114">
        <v>5</v>
      </c>
      <c r="E1107" s="124" t="s">
        <v>1103</v>
      </c>
      <c r="F1107" s="48" t="s">
        <v>2139</v>
      </c>
      <c r="G1107" s="128" t="s">
        <v>3281</v>
      </c>
      <c r="H1107" s="130" t="s">
        <v>4773</v>
      </c>
      <c r="I1107" s="130" t="s">
        <v>6500</v>
      </c>
      <c r="J1107" s="130" t="s">
        <v>8205</v>
      </c>
      <c r="K1107" s="130" t="s">
        <v>9910</v>
      </c>
      <c r="L1107" s="130" t="s">
        <v>11612</v>
      </c>
      <c r="M1107" s="130" t="s">
        <v>13305</v>
      </c>
      <c r="N1107" s="130" t="s">
        <v>14993</v>
      </c>
      <c r="O1107" s="130" t="s">
        <v>16700</v>
      </c>
      <c r="P1107" s="130" t="s">
        <v>18399</v>
      </c>
      <c r="Q1107" s="130" t="s">
        <v>20094</v>
      </c>
    </row>
    <row r="1108" spans="2:17" ht="54.95" customHeight="1">
      <c r="B1108" s="120" t="s">
        <v>22419</v>
      </c>
      <c r="C1108" s="12">
        <v>171013111110</v>
      </c>
      <c r="D1108" s="114">
        <v>6</v>
      </c>
      <c r="E1108" s="125" t="s">
        <v>1104</v>
      </c>
      <c r="F1108" s="48" t="s">
        <v>2140</v>
      </c>
      <c r="G1108" s="128" t="s">
        <v>23296</v>
      </c>
      <c r="H1108" s="130" t="s">
        <v>4774</v>
      </c>
      <c r="I1108" s="130" t="s">
        <v>6501</v>
      </c>
      <c r="J1108" s="130" t="s">
        <v>8206</v>
      </c>
      <c r="K1108" s="130" t="s">
        <v>9911</v>
      </c>
      <c r="L1108" s="130" t="s">
        <v>11613</v>
      </c>
      <c r="M1108" s="130" t="s">
        <v>13306</v>
      </c>
      <c r="N1108" s="130" t="s">
        <v>14994</v>
      </c>
      <c r="O1108" s="130" t="s">
        <v>16701</v>
      </c>
      <c r="P1108" s="130" t="s">
        <v>18400</v>
      </c>
      <c r="Q1108" s="130" t="s">
        <v>20095</v>
      </c>
    </row>
    <row r="1109" spans="2:17" ht="54.95" customHeight="1">
      <c r="B1109" s="120" t="s">
        <v>22419</v>
      </c>
      <c r="C1109" s="12">
        <v>171013111111</v>
      </c>
      <c r="D1109" s="114">
        <v>6</v>
      </c>
      <c r="E1109" s="125" t="s">
        <v>1105</v>
      </c>
      <c r="F1109" s="48" t="s">
        <v>2141</v>
      </c>
      <c r="G1109" s="128" t="s">
        <v>23297</v>
      </c>
      <c r="H1109" s="130" t="s">
        <v>4775</v>
      </c>
      <c r="I1109" s="130" t="s">
        <v>6502</v>
      </c>
      <c r="J1109" s="130" t="s">
        <v>8207</v>
      </c>
      <c r="K1109" s="130" t="s">
        <v>9912</v>
      </c>
      <c r="L1109" s="130" t="s">
        <v>11614</v>
      </c>
      <c r="M1109" s="130" t="s">
        <v>13307</v>
      </c>
      <c r="N1109" s="130" t="s">
        <v>14995</v>
      </c>
      <c r="O1109" s="130" t="s">
        <v>16702</v>
      </c>
      <c r="P1109" s="130" t="s">
        <v>18401</v>
      </c>
      <c r="Q1109" s="130" t="s">
        <v>20096</v>
      </c>
    </row>
    <row r="1110" spans="2:17" ht="54.95" customHeight="1">
      <c r="B1110" s="120" t="s">
        <v>22419</v>
      </c>
      <c r="C1110" s="12">
        <v>171013111112</v>
      </c>
      <c r="D1110" s="114">
        <v>6</v>
      </c>
      <c r="E1110" s="125" t="s">
        <v>1106</v>
      </c>
      <c r="F1110" s="48" t="s">
        <v>2142</v>
      </c>
      <c r="G1110" s="128" t="s">
        <v>3282</v>
      </c>
      <c r="H1110" s="130" t="s">
        <v>4776</v>
      </c>
      <c r="I1110" s="130" t="s">
        <v>6503</v>
      </c>
      <c r="J1110" s="130" t="s">
        <v>8208</v>
      </c>
      <c r="K1110" s="130" t="s">
        <v>9913</v>
      </c>
      <c r="L1110" s="130" t="s">
        <v>11615</v>
      </c>
      <c r="M1110" s="130" t="s">
        <v>13308</v>
      </c>
      <c r="N1110" s="130" t="s">
        <v>14996</v>
      </c>
      <c r="O1110" s="130" t="s">
        <v>16703</v>
      </c>
      <c r="P1110" s="130" t="s">
        <v>18402</v>
      </c>
      <c r="Q1110" s="130" t="s">
        <v>20097</v>
      </c>
    </row>
    <row r="1111" spans="2:17" ht="54.95" customHeight="1">
      <c r="B1111" s="120" t="s">
        <v>22419</v>
      </c>
      <c r="C1111" s="12">
        <v>1710131112</v>
      </c>
      <c r="D1111" s="114">
        <v>5</v>
      </c>
      <c r="E1111" s="124" t="s">
        <v>1107</v>
      </c>
      <c r="F1111" s="48" t="s">
        <v>2143</v>
      </c>
      <c r="G1111" s="128" t="s">
        <v>3283</v>
      </c>
      <c r="H1111" s="130" t="s">
        <v>4777</v>
      </c>
      <c r="I1111" s="130" t="s">
        <v>6504</v>
      </c>
      <c r="J1111" s="130" t="s">
        <v>8209</v>
      </c>
      <c r="K1111" s="130" t="s">
        <v>9914</v>
      </c>
      <c r="L1111" s="130" t="s">
        <v>11616</v>
      </c>
      <c r="M1111" s="130" t="s">
        <v>13309</v>
      </c>
      <c r="N1111" s="130" t="s">
        <v>14997</v>
      </c>
      <c r="O1111" s="130" t="s">
        <v>16704</v>
      </c>
      <c r="P1111" s="130" t="s">
        <v>18403</v>
      </c>
      <c r="Q1111" s="130" t="s">
        <v>20098</v>
      </c>
    </row>
    <row r="1112" spans="2:17" ht="54.95" customHeight="1">
      <c r="B1112" s="120" t="s">
        <v>22419</v>
      </c>
      <c r="C1112" s="12">
        <v>17101312</v>
      </c>
      <c r="D1112" s="114">
        <v>4</v>
      </c>
      <c r="E1112" s="123" t="s">
        <v>246</v>
      </c>
      <c r="F1112" s="48" t="s">
        <v>2144</v>
      </c>
      <c r="G1112" s="128" t="s">
        <v>3284</v>
      </c>
      <c r="H1112" s="130" t="s">
        <v>4778</v>
      </c>
      <c r="I1112" s="130" t="s">
        <v>6505</v>
      </c>
      <c r="J1112" s="130" t="s">
        <v>8210</v>
      </c>
      <c r="K1112" s="130" t="s">
        <v>9915</v>
      </c>
      <c r="L1112" s="130" t="s">
        <v>11617</v>
      </c>
      <c r="M1112" s="130" t="s">
        <v>13310</v>
      </c>
      <c r="N1112" s="130" t="s">
        <v>14998</v>
      </c>
      <c r="O1112" s="130" t="s">
        <v>16705</v>
      </c>
      <c r="P1112" s="130" t="s">
        <v>18404</v>
      </c>
      <c r="Q1112" s="130" t="s">
        <v>20099</v>
      </c>
    </row>
    <row r="1113" spans="2:17" ht="54.95" customHeight="1">
      <c r="B1113" s="120" t="s">
        <v>22419</v>
      </c>
      <c r="C1113" s="12">
        <v>1710131210</v>
      </c>
      <c r="D1113" s="114">
        <v>5</v>
      </c>
      <c r="E1113" s="124" t="s">
        <v>1108</v>
      </c>
      <c r="F1113" s="48" t="s">
        <v>2145</v>
      </c>
      <c r="G1113" s="128" t="s">
        <v>3285</v>
      </c>
      <c r="H1113" s="130" t="s">
        <v>4779</v>
      </c>
      <c r="I1113" s="130" t="s">
        <v>6506</v>
      </c>
      <c r="J1113" s="130" t="s">
        <v>8211</v>
      </c>
      <c r="K1113" s="130" t="s">
        <v>9916</v>
      </c>
      <c r="L1113" s="130" t="s">
        <v>11618</v>
      </c>
      <c r="M1113" s="130" t="s">
        <v>13311</v>
      </c>
      <c r="N1113" s="130" t="s">
        <v>14999</v>
      </c>
      <c r="O1113" s="130" t="s">
        <v>16706</v>
      </c>
      <c r="P1113" s="130" t="s">
        <v>18405</v>
      </c>
      <c r="Q1113" s="130" t="s">
        <v>20100</v>
      </c>
    </row>
    <row r="1114" spans="2:17" ht="54.95" customHeight="1">
      <c r="B1114" s="120" t="s">
        <v>22419</v>
      </c>
      <c r="C1114" s="12">
        <v>1710131211</v>
      </c>
      <c r="D1114" s="114">
        <v>5</v>
      </c>
      <c r="E1114" s="124" t="s">
        <v>1109</v>
      </c>
      <c r="F1114" s="48" t="s">
        <v>2146</v>
      </c>
      <c r="G1114" s="128" t="s">
        <v>3286</v>
      </c>
      <c r="H1114" s="130" t="s">
        <v>4780</v>
      </c>
      <c r="I1114" s="130" t="s">
        <v>6507</v>
      </c>
      <c r="J1114" s="130" t="s">
        <v>8212</v>
      </c>
      <c r="K1114" s="130" t="s">
        <v>9917</v>
      </c>
      <c r="L1114" s="130" t="s">
        <v>11619</v>
      </c>
      <c r="M1114" s="130" t="s">
        <v>13312</v>
      </c>
      <c r="N1114" s="130" t="s">
        <v>15000</v>
      </c>
      <c r="O1114" s="130" t="s">
        <v>16707</v>
      </c>
      <c r="P1114" s="130" t="s">
        <v>18406</v>
      </c>
      <c r="Q1114" s="130" t="s">
        <v>20101</v>
      </c>
    </row>
    <row r="1115" spans="2:17" ht="54.95" customHeight="1">
      <c r="B1115" s="120" t="s">
        <v>22419</v>
      </c>
      <c r="C1115" s="12">
        <v>1710131212</v>
      </c>
      <c r="D1115" s="114">
        <v>5</v>
      </c>
      <c r="E1115" s="124" t="s">
        <v>1110</v>
      </c>
      <c r="F1115" s="48" t="s">
        <v>2147</v>
      </c>
      <c r="G1115" s="128" t="s">
        <v>3287</v>
      </c>
      <c r="H1115" s="130" t="s">
        <v>4781</v>
      </c>
      <c r="I1115" s="130" t="s">
        <v>6508</v>
      </c>
      <c r="J1115" s="130" t="s">
        <v>8213</v>
      </c>
      <c r="K1115" s="130" t="s">
        <v>9918</v>
      </c>
      <c r="L1115" s="130" t="s">
        <v>11620</v>
      </c>
      <c r="M1115" s="130" t="s">
        <v>13313</v>
      </c>
      <c r="N1115" s="130" t="s">
        <v>15001</v>
      </c>
      <c r="O1115" s="130" t="s">
        <v>16708</v>
      </c>
      <c r="P1115" s="130" t="s">
        <v>18407</v>
      </c>
      <c r="Q1115" s="130" t="s">
        <v>20102</v>
      </c>
    </row>
    <row r="1116" spans="2:17" ht="54.95" customHeight="1">
      <c r="B1116" s="120" t="s">
        <v>22419</v>
      </c>
      <c r="C1116" s="12">
        <v>17101313</v>
      </c>
      <c r="D1116" s="114">
        <v>4</v>
      </c>
      <c r="E1116" s="123" t="s">
        <v>247</v>
      </c>
      <c r="F1116" s="48" t="s">
        <v>2148</v>
      </c>
      <c r="G1116" s="128" t="s">
        <v>23298</v>
      </c>
      <c r="H1116" s="130" t="s">
        <v>4782</v>
      </c>
      <c r="I1116" s="130" t="s">
        <v>6509</v>
      </c>
      <c r="J1116" s="130" t="s">
        <v>8214</v>
      </c>
      <c r="K1116" s="130" t="s">
        <v>9919</v>
      </c>
      <c r="L1116" s="130" t="s">
        <v>11621</v>
      </c>
      <c r="M1116" s="130" t="s">
        <v>13314</v>
      </c>
      <c r="N1116" s="130" t="s">
        <v>15002</v>
      </c>
      <c r="O1116" s="130" t="s">
        <v>16709</v>
      </c>
      <c r="P1116" s="130" t="s">
        <v>18408</v>
      </c>
      <c r="Q1116" s="130" t="s">
        <v>20103</v>
      </c>
    </row>
    <row r="1117" spans="2:17" ht="54.95" customHeight="1">
      <c r="B1117" s="120" t="s">
        <v>22419</v>
      </c>
      <c r="C1117" s="12">
        <v>1710131310</v>
      </c>
      <c r="D1117" s="114">
        <v>5</v>
      </c>
      <c r="E1117" s="124" t="s">
        <v>1111</v>
      </c>
      <c r="F1117" s="48" t="s">
        <v>2149</v>
      </c>
      <c r="G1117" s="128" t="s">
        <v>3288</v>
      </c>
      <c r="H1117" s="130" t="s">
        <v>4783</v>
      </c>
      <c r="I1117" s="130" t="s">
        <v>6510</v>
      </c>
      <c r="J1117" s="130" t="s">
        <v>8215</v>
      </c>
      <c r="K1117" s="130" t="s">
        <v>9920</v>
      </c>
      <c r="L1117" s="130" t="s">
        <v>11622</v>
      </c>
      <c r="M1117" s="130" t="s">
        <v>13315</v>
      </c>
      <c r="N1117" s="130" t="s">
        <v>15003</v>
      </c>
      <c r="O1117" s="130" t="s">
        <v>16710</v>
      </c>
      <c r="P1117" s="130" t="s">
        <v>18409</v>
      </c>
      <c r="Q1117" s="130" t="s">
        <v>20104</v>
      </c>
    </row>
    <row r="1118" spans="2:17" ht="54.95" customHeight="1">
      <c r="B1118" s="120" t="s">
        <v>22419</v>
      </c>
      <c r="C1118" s="12">
        <v>1710131311</v>
      </c>
      <c r="D1118" s="114">
        <v>5</v>
      </c>
      <c r="E1118" s="124" t="s">
        <v>1112</v>
      </c>
      <c r="F1118" s="48" t="s">
        <v>2150</v>
      </c>
      <c r="G1118" s="128" t="s">
        <v>3289</v>
      </c>
      <c r="H1118" s="130" t="s">
        <v>4784</v>
      </c>
      <c r="I1118" s="130" t="s">
        <v>6511</v>
      </c>
      <c r="J1118" s="130" t="s">
        <v>8216</v>
      </c>
      <c r="K1118" s="130" t="s">
        <v>9921</v>
      </c>
      <c r="L1118" s="130" t="s">
        <v>11623</v>
      </c>
      <c r="M1118" s="130" t="s">
        <v>13316</v>
      </c>
      <c r="N1118" s="130" t="s">
        <v>15004</v>
      </c>
      <c r="O1118" s="130" t="s">
        <v>16711</v>
      </c>
      <c r="P1118" s="130" t="s">
        <v>18410</v>
      </c>
      <c r="Q1118" s="130" t="s">
        <v>20105</v>
      </c>
    </row>
    <row r="1119" spans="2:17" ht="54.95" customHeight="1">
      <c r="B1119" s="120" t="s">
        <v>22419</v>
      </c>
      <c r="C1119" s="12">
        <v>1710131312</v>
      </c>
      <c r="D1119" s="114">
        <v>5</v>
      </c>
      <c r="E1119" s="124" t="s">
        <v>1113</v>
      </c>
      <c r="F1119" s="48" t="s">
        <v>2151</v>
      </c>
      <c r="G1119" s="128" t="s">
        <v>23299</v>
      </c>
      <c r="H1119" s="130" t="s">
        <v>4785</v>
      </c>
      <c r="I1119" s="130" t="s">
        <v>6512</v>
      </c>
      <c r="J1119" s="130" t="s">
        <v>8217</v>
      </c>
      <c r="K1119" s="130" t="s">
        <v>9922</v>
      </c>
      <c r="L1119" s="130" t="s">
        <v>11624</v>
      </c>
      <c r="M1119" s="130" t="s">
        <v>13317</v>
      </c>
      <c r="N1119" s="130" t="s">
        <v>15005</v>
      </c>
      <c r="O1119" s="130" t="s">
        <v>16712</v>
      </c>
      <c r="P1119" s="130" t="s">
        <v>18411</v>
      </c>
      <c r="Q1119" s="130" t="s">
        <v>20106</v>
      </c>
    </row>
    <row r="1120" spans="2:17" ht="54.95" customHeight="1">
      <c r="B1120" s="120" t="s">
        <v>22419</v>
      </c>
      <c r="C1120" s="12">
        <v>1710131313</v>
      </c>
      <c r="D1120" s="114">
        <v>5</v>
      </c>
      <c r="E1120" s="124" t="s">
        <v>1114</v>
      </c>
      <c r="F1120" s="48" t="s">
        <v>2152</v>
      </c>
      <c r="G1120" s="128" t="s">
        <v>3290</v>
      </c>
      <c r="H1120" s="130" t="s">
        <v>4786</v>
      </c>
      <c r="I1120" s="130" t="s">
        <v>6513</v>
      </c>
      <c r="J1120" s="130" t="s">
        <v>8218</v>
      </c>
      <c r="K1120" s="130" t="s">
        <v>9923</v>
      </c>
      <c r="L1120" s="130" t="s">
        <v>11625</v>
      </c>
      <c r="M1120" s="130" t="s">
        <v>13318</v>
      </c>
      <c r="N1120" s="130" t="s">
        <v>15006</v>
      </c>
      <c r="O1120" s="130" t="s">
        <v>16713</v>
      </c>
      <c r="P1120" s="130" t="s">
        <v>18412</v>
      </c>
      <c r="Q1120" s="130" t="s">
        <v>20107</v>
      </c>
    </row>
    <row r="1121" spans="2:17" ht="54.95" customHeight="1">
      <c r="B1121" s="120" t="s">
        <v>22419</v>
      </c>
      <c r="C1121" s="12">
        <v>17101314</v>
      </c>
      <c r="D1121" s="114">
        <v>4</v>
      </c>
      <c r="E1121" s="123" t="s">
        <v>1115</v>
      </c>
      <c r="F1121" s="48" t="s">
        <v>2153</v>
      </c>
      <c r="G1121" s="128" t="s">
        <v>23300</v>
      </c>
      <c r="H1121" s="130" t="s">
        <v>4787</v>
      </c>
      <c r="I1121" s="130" t="s">
        <v>6514</v>
      </c>
      <c r="J1121" s="130" t="s">
        <v>8219</v>
      </c>
      <c r="K1121" s="130" t="s">
        <v>9924</v>
      </c>
      <c r="L1121" s="130" t="s">
        <v>11626</v>
      </c>
      <c r="M1121" s="130" t="s">
        <v>13319</v>
      </c>
      <c r="N1121" s="130" t="s">
        <v>15007</v>
      </c>
      <c r="O1121" s="130" t="s">
        <v>16714</v>
      </c>
      <c r="P1121" s="130" t="s">
        <v>18413</v>
      </c>
      <c r="Q1121" s="130" t="s">
        <v>20108</v>
      </c>
    </row>
    <row r="1122" spans="2:17" ht="54.95" customHeight="1">
      <c r="B1122" s="120" t="s">
        <v>22419</v>
      </c>
      <c r="C1122" s="12">
        <v>1710131410</v>
      </c>
      <c r="D1122" s="114">
        <v>5</v>
      </c>
      <c r="E1122" s="124" t="s">
        <v>1116</v>
      </c>
      <c r="F1122" s="48" t="s">
        <v>2154</v>
      </c>
      <c r="G1122" s="128" t="s">
        <v>3291</v>
      </c>
      <c r="H1122" s="130" t="s">
        <v>4788</v>
      </c>
      <c r="I1122" s="130" t="s">
        <v>6515</v>
      </c>
      <c r="J1122" s="130" t="s">
        <v>8220</v>
      </c>
      <c r="K1122" s="130" t="s">
        <v>9925</v>
      </c>
      <c r="L1122" s="130" t="s">
        <v>11627</v>
      </c>
      <c r="M1122" s="130" t="s">
        <v>13320</v>
      </c>
      <c r="N1122" s="130" t="s">
        <v>15008</v>
      </c>
      <c r="O1122" s="130" t="s">
        <v>16715</v>
      </c>
      <c r="P1122" s="130" t="s">
        <v>18414</v>
      </c>
      <c r="Q1122" s="130" t="s">
        <v>20109</v>
      </c>
    </row>
    <row r="1123" spans="2:17" ht="54.95" customHeight="1">
      <c r="B1123" s="120" t="s">
        <v>22419</v>
      </c>
      <c r="C1123" s="12">
        <v>1710131411</v>
      </c>
      <c r="D1123" s="114">
        <v>5</v>
      </c>
      <c r="E1123" s="124" t="s">
        <v>1117</v>
      </c>
      <c r="F1123" s="48" t="s">
        <v>2155</v>
      </c>
      <c r="G1123" s="128" t="s">
        <v>3292</v>
      </c>
      <c r="H1123" s="130" t="s">
        <v>4789</v>
      </c>
      <c r="I1123" s="130" t="s">
        <v>6516</v>
      </c>
      <c r="J1123" s="130" t="s">
        <v>8221</v>
      </c>
      <c r="K1123" s="130" t="s">
        <v>9926</v>
      </c>
      <c r="L1123" s="130" t="s">
        <v>11628</v>
      </c>
      <c r="M1123" s="130" t="s">
        <v>13321</v>
      </c>
      <c r="N1123" s="130" t="s">
        <v>15009</v>
      </c>
      <c r="O1123" s="130" t="s">
        <v>16716</v>
      </c>
      <c r="P1123" s="130" t="s">
        <v>18415</v>
      </c>
      <c r="Q1123" s="130" t="s">
        <v>20110</v>
      </c>
    </row>
    <row r="1124" spans="2:17" ht="54.95" customHeight="1">
      <c r="B1124" s="120" t="s">
        <v>22419</v>
      </c>
      <c r="C1124" s="12">
        <v>1710131412</v>
      </c>
      <c r="D1124" s="114">
        <v>5</v>
      </c>
      <c r="E1124" s="124" t="s">
        <v>1118</v>
      </c>
      <c r="F1124" s="48" t="s">
        <v>2156</v>
      </c>
      <c r="G1124" s="128" t="s">
        <v>23301</v>
      </c>
      <c r="H1124" s="130" t="s">
        <v>4790</v>
      </c>
      <c r="I1124" s="130" t="s">
        <v>6517</v>
      </c>
      <c r="J1124" s="130" t="s">
        <v>8222</v>
      </c>
      <c r="K1124" s="130" t="s">
        <v>9927</v>
      </c>
      <c r="L1124" s="130" t="s">
        <v>11629</v>
      </c>
      <c r="M1124" s="130" t="s">
        <v>13322</v>
      </c>
      <c r="N1124" s="130" t="s">
        <v>15010</v>
      </c>
      <c r="O1124" s="130" t="s">
        <v>16717</v>
      </c>
      <c r="P1124" s="130" t="s">
        <v>18416</v>
      </c>
      <c r="Q1124" s="130" t="s">
        <v>20111</v>
      </c>
    </row>
    <row r="1125" spans="2:17" ht="54.95" customHeight="1">
      <c r="B1125" s="120" t="s">
        <v>22419</v>
      </c>
      <c r="C1125" s="12">
        <v>1710131413</v>
      </c>
      <c r="D1125" s="114">
        <v>5</v>
      </c>
      <c r="E1125" s="124" t="s">
        <v>1119</v>
      </c>
      <c r="F1125" s="48" t="s">
        <v>2157</v>
      </c>
      <c r="G1125" s="128" t="s">
        <v>3293</v>
      </c>
      <c r="H1125" s="130" t="s">
        <v>4791</v>
      </c>
      <c r="I1125" s="130" t="s">
        <v>6518</v>
      </c>
      <c r="J1125" s="130" t="s">
        <v>8223</v>
      </c>
      <c r="K1125" s="130" t="s">
        <v>9928</v>
      </c>
      <c r="L1125" s="130" t="s">
        <v>11630</v>
      </c>
      <c r="M1125" s="130" t="s">
        <v>13323</v>
      </c>
      <c r="N1125" s="130" t="s">
        <v>15011</v>
      </c>
      <c r="O1125" s="130" t="s">
        <v>16718</v>
      </c>
      <c r="P1125" s="130" t="s">
        <v>18417</v>
      </c>
      <c r="Q1125" s="130" t="s">
        <v>20112</v>
      </c>
    </row>
    <row r="1126" spans="2:17" ht="54.95" customHeight="1">
      <c r="B1126" s="120" t="s">
        <v>22419</v>
      </c>
      <c r="C1126" s="12">
        <v>1710131414</v>
      </c>
      <c r="D1126" s="114">
        <v>5</v>
      </c>
      <c r="E1126" s="124" t="s">
        <v>1120</v>
      </c>
      <c r="F1126" s="48" t="s">
        <v>2158</v>
      </c>
      <c r="G1126" s="128" t="s">
        <v>3294</v>
      </c>
      <c r="H1126" s="130" t="s">
        <v>4792</v>
      </c>
      <c r="I1126" s="130" t="s">
        <v>6519</v>
      </c>
      <c r="J1126" s="130" t="s">
        <v>8224</v>
      </c>
      <c r="K1126" s="130" t="s">
        <v>9929</v>
      </c>
      <c r="L1126" s="130" t="s">
        <v>11631</v>
      </c>
      <c r="M1126" s="130" t="s">
        <v>13324</v>
      </c>
      <c r="N1126" s="130" t="s">
        <v>15012</v>
      </c>
      <c r="O1126" s="130" t="s">
        <v>16719</v>
      </c>
      <c r="P1126" s="130" t="s">
        <v>18418</v>
      </c>
      <c r="Q1126" s="130" t="s">
        <v>20113</v>
      </c>
    </row>
    <row r="1127" spans="2:17" ht="54.95" customHeight="1">
      <c r="B1127" s="120" t="s">
        <v>22419</v>
      </c>
      <c r="C1127" s="12">
        <v>1710131415</v>
      </c>
      <c r="D1127" s="114">
        <v>5</v>
      </c>
      <c r="E1127" s="124" t="s">
        <v>1121</v>
      </c>
      <c r="F1127" s="48" t="s">
        <v>2159</v>
      </c>
      <c r="G1127" s="128" t="s">
        <v>23302</v>
      </c>
      <c r="H1127" s="130" t="s">
        <v>4793</v>
      </c>
      <c r="I1127" s="130" t="s">
        <v>6520</v>
      </c>
      <c r="J1127" s="130" t="s">
        <v>8225</v>
      </c>
      <c r="K1127" s="130" t="s">
        <v>9930</v>
      </c>
      <c r="L1127" s="130" t="s">
        <v>11632</v>
      </c>
      <c r="M1127" s="130" t="s">
        <v>13325</v>
      </c>
      <c r="N1127" s="130" t="s">
        <v>15013</v>
      </c>
      <c r="O1127" s="130" t="s">
        <v>16720</v>
      </c>
      <c r="P1127" s="130" t="s">
        <v>18419</v>
      </c>
      <c r="Q1127" s="130" t="s">
        <v>20114</v>
      </c>
    </row>
    <row r="1128" spans="2:17" ht="54.95" customHeight="1">
      <c r="B1128" s="120" t="s">
        <v>22419</v>
      </c>
      <c r="C1128" s="12">
        <v>1710131416</v>
      </c>
      <c r="D1128" s="114">
        <v>5</v>
      </c>
      <c r="E1128" s="124" t="s">
        <v>248</v>
      </c>
      <c r="F1128" s="48" t="s">
        <v>2160</v>
      </c>
      <c r="G1128" s="128" t="s">
        <v>23303</v>
      </c>
      <c r="H1128" s="130" t="s">
        <v>4794</v>
      </c>
      <c r="I1128" s="130" t="s">
        <v>6521</v>
      </c>
      <c r="J1128" s="130" t="s">
        <v>8226</v>
      </c>
      <c r="K1128" s="130" t="s">
        <v>9931</v>
      </c>
      <c r="L1128" s="130" t="s">
        <v>11633</v>
      </c>
      <c r="M1128" s="130" t="s">
        <v>13326</v>
      </c>
      <c r="N1128" s="130" t="s">
        <v>15014</v>
      </c>
      <c r="O1128" s="130" t="s">
        <v>16721</v>
      </c>
      <c r="P1128" s="130" t="s">
        <v>18420</v>
      </c>
      <c r="Q1128" s="130" t="s">
        <v>20115</v>
      </c>
    </row>
    <row r="1129" spans="2:17" ht="54.95" customHeight="1">
      <c r="B1129" s="120" t="s">
        <v>22419</v>
      </c>
      <c r="C1129" s="12">
        <v>1710131417</v>
      </c>
      <c r="D1129" s="114">
        <v>5</v>
      </c>
      <c r="E1129" s="124" t="s">
        <v>1122</v>
      </c>
      <c r="F1129" s="48" t="s">
        <v>2161</v>
      </c>
      <c r="G1129" s="128" t="s">
        <v>23304</v>
      </c>
      <c r="H1129" s="130" t="s">
        <v>4795</v>
      </c>
      <c r="I1129" s="130" t="s">
        <v>6522</v>
      </c>
      <c r="J1129" s="130" t="s">
        <v>8227</v>
      </c>
      <c r="K1129" s="130" t="s">
        <v>9932</v>
      </c>
      <c r="L1129" s="130" t="s">
        <v>11634</v>
      </c>
      <c r="M1129" s="130" t="s">
        <v>13327</v>
      </c>
      <c r="N1129" s="130" t="s">
        <v>15015</v>
      </c>
      <c r="O1129" s="130" t="s">
        <v>16722</v>
      </c>
      <c r="P1129" s="130" t="s">
        <v>18421</v>
      </c>
      <c r="Q1129" s="130" t="s">
        <v>20116</v>
      </c>
    </row>
    <row r="1130" spans="2:17" ht="54.95" customHeight="1">
      <c r="B1130" s="120"/>
      <c r="C1130" s="12">
        <v>17101315</v>
      </c>
      <c r="D1130" s="114">
        <v>4</v>
      </c>
      <c r="E1130" s="123" t="s">
        <v>1123</v>
      </c>
      <c r="F1130" s="48" t="s">
        <v>2162</v>
      </c>
      <c r="G1130" s="128" t="s">
        <v>3295</v>
      </c>
      <c r="H1130" s="130" t="s">
        <v>4796</v>
      </c>
      <c r="I1130" s="130" t="s">
        <v>6523</v>
      </c>
      <c r="J1130" s="130" t="s">
        <v>8228</v>
      </c>
      <c r="K1130" s="130" t="s">
        <v>9933</v>
      </c>
      <c r="L1130" s="130" t="s">
        <v>11635</v>
      </c>
      <c r="M1130" s="130" t="s">
        <v>13328</v>
      </c>
      <c r="N1130" s="130" t="s">
        <v>15016</v>
      </c>
      <c r="O1130" s="130" t="s">
        <v>16723</v>
      </c>
      <c r="P1130" s="130" t="s">
        <v>21631</v>
      </c>
      <c r="Q1130" s="130" t="s">
        <v>20117</v>
      </c>
    </row>
    <row r="1131" spans="2:17" ht="54.95" customHeight="1">
      <c r="B1131" s="120" t="s">
        <v>22419</v>
      </c>
      <c r="C1131" s="12">
        <v>1710131510</v>
      </c>
      <c r="D1131" s="114">
        <v>5</v>
      </c>
      <c r="E1131" s="124" t="s">
        <v>1124</v>
      </c>
      <c r="F1131" s="48" t="s">
        <v>2163</v>
      </c>
      <c r="G1131" s="128" t="s">
        <v>3296</v>
      </c>
      <c r="H1131" s="130" t="s">
        <v>4797</v>
      </c>
      <c r="I1131" s="130" t="s">
        <v>6524</v>
      </c>
      <c r="J1131" s="130" t="s">
        <v>8229</v>
      </c>
      <c r="K1131" s="130" t="s">
        <v>9934</v>
      </c>
      <c r="L1131" s="130" t="s">
        <v>11636</v>
      </c>
      <c r="M1131" s="130" t="s">
        <v>13329</v>
      </c>
      <c r="N1131" s="130" t="s">
        <v>15017</v>
      </c>
      <c r="O1131" s="130" t="s">
        <v>16724</v>
      </c>
      <c r="P1131" s="130" t="s">
        <v>18422</v>
      </c>
      <c r="Q1131" s="130" t="s">
        <v>20118</v>
      </c>
    </row>
    <row r="1132" spans="2:17" ht="54.95" customHeight="1">
      <c r="B1132" s="120" t="s">
        <v>22419</v>
      </c>
      <c r="C1132" s="12">
        <v>171013151010</v>
      </c>
      <c r="D1132" s="114">
        <v>6</v>
      </c>
      <c r="E1132" s="125" t="s">
        <v>1125</v>
      </c>
      <c r="F1132" s="48" t="s">
        <v>2164</v>
      </c>
      <c r="G1132" s="128" t="s">
        <v>3297</v>
      </c>
      <c r="H1132" s="130" t="s">
        <v>4798</v>
      </c>
      <c r="I1132" s="130" t="s">
        <v>6525</v>
      </c>
      <c r="J1132" s="130" t="s">
        <v>8230</v>
      </c>
      <c r="K1132" s="130" t="s">
        <v>9935</v>
      </c>
      <c r="L1132" s="130" t="s">
        <v>11637</v>
      </c>
      <c r="M1132" s="130" t="s">
        <v>13330</v>
      </c>
      <c r="N1132" s="130" t="s">
        <v>15018</v>
      </c>
      <c r="O1132" s="130" t="s">
        <v>16725</v>
      </c>
      <c r="P1132" s="130" t="s">
        <v>18423</v>
      </c>
      <c r="Q1132" s="130" t="s">
        <v>20119</v>
      </c>
    </row>
    <row r="1133" spans="2:17" ht="54.95" customHeight="1">
      <c r="B1133" s="120" t="s">
        <v>22419</v>
      </c>
      <c r="C1133" s="12">
        <v>171013151011</v>
      </c>
      <c r="D1133" s="114">
        <v>6</v>
      </c>
      <c r="E1133" s="125" t="s">
        <v>1126</v>
      </c>
      <c r="F1133" s="48" t="s">
        <v>2165</v>
      </c>
      <c r="G1133" s="128" t="s">
        <v>3298</v>
      </c>
      <c r="H1133" s="130" t="s">
        <v>4799</v>
      </c>
      <c r="I1133" s="130" t="s">
        <v>6526</v>
      </c>
      <c r="J1133" s="130" t="s">
        <v>8231</v>
      </c>
      <c r="K1133" s="130" t="s">
        <v>9936</v>
      </c>
      <c r="L1133" s="130" t="s">
        <v>11638</v>
      </c>
      <c r="M1133" s="130" t="s">
        <v>13331</v>
      </c>
      <c r="N1133" s="130" t="s">
        <v>15019</v>
      </c>
      <c r="O1133" s="130" t="s">
        <v>16726</v>
      </c>
      <c r="P1133" s="130" t="s">
        <v>18424</v>
      </c>
      <c r="Q1133" s="130" t="s">
        <v>20120</v>
      </c>
    </row>
    <row r="1134" spans="2:17" ht="54.95" customHeight="1">
      <c r="B1134" s="120" t="s">
        <v>22419</v>
      </c>
      <c r="C1134" s="12">
        <v>1710131511</v>
      </c>
      <c r="D1134" s="114">
        <v>5</v>
      </c>
      <c r="E1134" s="124" t="s">
        <v>1127</v>
      </c>
      <c r="F1134" s="48" t="s">
        <v>2166</v>
      </c>
      <c r="G1134" s="128" t="s">
        <v>3299</v>
      </c>
      <c r="H1134" s="130" t="s">
        <v>4800</v>
      </c>
      <c r="I1134" s="130" t="s">
        <v>6527</v>
      </c>
      <c r="J1134" s="130" t="s">
        <v>8232</v>
      </c>
      <c r="K1134" s="130" t="s">
        <v>9937</v>
      </c>
      <c r="L1134" s="130" t="s">
        <v>11639</v>
      </c>
      <c r="M1134" s="130" t="s">
        <v>13332</v>
      </c>
      <c r="N1134" s="130" t="s">
        <v>15020</v>
      </c>
      <c r="O1134" s="130" t="s">
        <v>16727</v>
      </c>
      <c r="P1134" s="130" t="s">
        <v>18425</v>
      </c>
      <c r="Q1134" s="130" t="s">
        <v>20121</v>
      </c>
    </row>
    <row r="1135" spans="2:17" ht="54.95" customHeight="1">
      <c r="B1135" s="120" t="s">
        <v>22419</v>
      </c>
      <c r="C1135" s="12">
        <v>1710131512</v>
      </c>
      <c r="D1135" s="114">
        <v>5</v>
      </c>
      <c r="E1135" s="124" t="s">
        <v>1128</v>
      </c>
      <c r="F1135" s="48" t="s">
        <v>2167</v>
      </c>
      <c r="G1135" s="128" t="s">
        <v>23305</v>
      </c>
      <c r="H1135" s="130" t="s">
        <v>4801</v>
      </c>
      <c r="I1135" s="130" t="s">
        <v>6528</v>
      </c>
      <c r="J1135" s="130" t="s">
        <v>8233</v>
      </c>
      <c r="K1135" s="130" t="s">
        <v>9938</v>
      </c>
      <c r="L1135" s="130" t="s">
        <v>11640</v>
      </c>
      <c r="M1135" s="130" t="s">
        <v>13333</v>
      </c>
      <c r="N1135" s="130" t="s">
        <v>15021</v>
      </c>
      <c r="O1135" s="130" t="s">
        <v>16728</v>
      </c>
      <c r="P1135" s="130" t="s">
        <v>18426</v>
      </c>
      <c r="Q1135" s="130" t="s">
        <v>20122</v>
      </c>
    </row>
    <row r="1136" spans="2:17" ht="54.95" customHeight="1">
      <c r="B1136" s="120" t="s">
        <v>22419</v>
      </c>
      <c r="C1136" s="12">
        <v>1710131513</v>
      </c>
      <c r="D1136" s="114">
        <v>5</v>
      </c>
      <c r="E1136" s="124" t="s">
        <v>1129</v>
      </c>
      <c r="F1136" s="48" t="s">
        <v>2168</v>
      </c>
      <c r="G1136" s="128" t="s">
        <v>3300</v>
      </c>
      <c r="H1136" s="130" t="s">
        <v>4802</v>
      </c>
      <c r="I1136" s="130" t="s">
        <v>6529</v>
      </c>
      <c r="J1136" s="130" t="s">
        <v>8234</v>
      </c>
      <c r="K1136" s="130" t="s">
        <v>9939</v>
      </c>
      <c r="L1136" s="130" t="s">
        <v>11641</v>
      </c>
      <c r="M1136" s="130" t="s">
        <v>13334</v>
      </c>
      <c r="N1136" s="130" t="s">
        <v>15022</v>
      </c>
      <c r="O1136" s="130" t="s">
        <v>16729</v>
      </c>
      <c r="P1136" s="130" t="s">
        <v>18427</v>
      </c>
      <c r="Q1136" s="130" t="s">
        <v>20123</v>
      </c>
    </row>
    <row r="1137" spans="2:17" ht="54.95" customHeight="1">
      <c r="B1137" s="120" t="s">
        <v>22419</v>
      </c>
      <c r="C1137" s="12">
        <v>1710131514</v>
      </c>
      <c r="D1137" s="114">
        <v>5</v>
      </c>
      <c r="E1137" s="124" t="s">
        <v>249</v>
      </c>
      <c r="F1137" s="48" t="s">
        <v>2169</v>
      </c>
      <c r="G1137" s="128" t="s">
        <v>23306</v>
      </c>
      <c r="H1137" s="130" t="s">
        <v>4803</v>
      </c>
      <c r="I1137" s="130" t="s">
        <v>6530</v>
      </c>
      <c r="J1137" s="130" t="s">
        <v>8235</v>
      </c>
      <c r="K1137" s="130" t="s">
        <v>9940</v>
      </c>
      <c r="L1137" s="130" t="s">
        <v>11642</v>
      </c>
      <c r="M1137" s="130" t="s">
        <v>13335</v>
      </c>
      <c r="N1137" s="130" t="s">
        <v>15023</v>
      </c>
      <c r="O1137" s="130" t="s">
        <v>16730</v>
      </c>
      <c r="P1137" s="130" t="s">
        <v>18428</v>
      </c>
      <c r="Q1137" s="130" t="s">
        <v>20124</v>
      </c>
    </row>
    <row r="1138" spans="2:17" ht="54.95" customHeight="1">
      <c r="B1138" s="120" t="s">
        <v>22419</v>
      </c>
      <c r="C1138" s="12">
        <v>1710131515</v>
      </c>
      <c r="D1138" s="114">
        <v>5</v>
      </c>
      <c r="E1138" s="124" t="s">
        <v>1130</v>
      </c>
      <c r="F1138" s="48" t="s">
        <v>2170</v>
      </c>
      <c r="G1138" s="128" t="s">
        <v>23307</v>
      </c>
      <c r="H1138" s="130" t="s">
        <v>4804</v>
      </c>
      <c r="I1138" s="130" t="s">
        <v>6531</v>
      </c>
      <c r="J1138" s="130" t="s">
        <v>8236</v>
      </c>
      <c r="K1138" s="130" t="s">
        <v>9941</v>
      </c>
      <c r="L1138" s="130" t="s">
        <v>11643</v>
      </c>
      <c r="M1138" s="130" t="s">
        <v>13336</v>
      </c>
      <c r="N1138" s="130" t="s">
        <v>15024</v>
      </c>
      <c r="O1138" s="130" t="s">
        <v>16731</v>
      </c>
      <c r="P1138" s="130" t="s">
        <v>18429</v>
      </c>
      <c r="Q1138" s="130" t="s">
        <v>20125</v>
      </c>
    </row>
    <row r="1139" spans="2:17" ht="54.95" customHeight="1">
      <c r="B1139" s="120" t="s">
        <v>22419</v>
      </c>
      <c r="C1139" s="12">
        <v>1710131516</v>
      </c>
      <c r="D1139" s="114">
        <v>5</v>
      </c>
      <c r="E1139" s="124" t="s">
        <v>1131</v>
      </c>
      <c r="F1139" s="48" t="s">
        <v>2171</v>
      </c>
      <c r="G1139" s="128" t="s">
        <v>23308</v>
      </c>
      <c r="H1139" s="130" t="s">
        <v>4805</v>
      </c>
      <c r="I1139" s="130" t="s">
        <v>6532</v>
      </c>
      <c r="J1139" s="130" t="s">
        <v>8237</v>
      </c>
      <c r="K1139" s="130" t="s">
        <v>9942</v>
      </c>
      <c r="L1139" s="130" t="s">
        <v>11644</v>
      </c>
      <c r="M1139" s="130" t="s">
        <v>13337</v>
      </c>
      <c r="N1139" s="130" t="s">
        <v>15025</v>
      </c>
      <c r="O1139" s="130" t="s">
        <v>16732</v>
      </c>
      <c r="P1139" s="130" t="s">
        <v>18430</v>
      </c>
      <c r="Q1139" s="130" t="s">
        <v>20126</v>
      </c>
    </row>
    <row r="1140" spans="2:17" ht="54.95" customHeight="1">
      <c r="B1140" s="120"/>
      <c r="C1140" s="12">
        <v>1710131517</v>
      </c>
      <c r="D1140" s="114">
        <v>5</v>
      </c>
      <c r="E1140" s="124" t="s">
        <v>253</v>
      </c>
      <c r="F1140" s="48" t="s">
        <v>2172</v>
      </c>
      <c r="G1140" s="128" t="s">
        <v>23309</v>
      </c>
      <c r="H1140" s="130" t="s">
        <v>4806</v>
      </c>
      <c r="I1140" s="130" t="s">
        <v>6533</v>
      </c>
      <c r="J1140" s="130" t="s">
        <v>8238</v>
      </c>
      <c r="K1140" s="130" t="s">
        <v>9943</v>
      </c>
      <c r="L1140" s="130" t="s">
        <v>11645</v>
      </c>
      <c r="M1140" s="130" t="s">
        <v>13338</v>
      </c>
      <c r="N1140" s="130" t="s">
        <v>4806</v>
      </c>
      <c r="O1140" s="130" t="s">
        <v>16733</v>
      </c>
      <c r="P1140" s="130" t="s">
        <v>4806</v>
      </c>
      <c r="Q1140" s="130" t="s">
        <v>20127</v>
      </c>
    </row>
    <row r="1141" spans="2:17" ht="54.95" customHeight="1">
      <c r="B1141" s="120"/>
      <c r="C1141" s="12">
        <v>171013151710</v>
      </c>
      <c r="D1141" s="114">
        <v>6</v>
      </c>
      <c r="E1141" s="125" t="s">
        <v>1132</v>
      </c>
      <c r="F1141" s="48" t="s">
        <v>2173</v>
      </c>
      <c r="G1141" s="128" t="s">
        <v>23310</v>
      </c>
      <c r="H1141" s="130" t="s">
        <v>4807</v>
      </c>
      <c r="I1141" s="130" t="s">
        <v>6534</v>
      </c>
      <c r="J1141" s="130" t="s">
        <v>8239</v>
      </c>
      <c r="K1141" s="130" t="s">
        <v>9944</v>
      </c>
      <c r="L1141" s="130" t="s">
        <v>11646</v>
      </c>
      <c r="M1141" s="130" t="s">
        <v>13338</v>
      </c>
      <c r="N1141" s="130" t="s">
        <v>15026</v>
      </c>
      <c r="O1141" s="130" t="s">
        <v>16734</v>
      </c>
      <c r="P1141" s="130" t="s">
        <v>18431</v>
      </c>
      <c r="Q1141" s="130" t="s">
        <v>20128</v>
      </c>
    </row>
    <row r="1142" spans="2:17" ht="54.95" customHeight="1">
      <c r="B1142" s="120"/>
      <c r="C1142" s="12">
        <v>171013151711</v>
      </c>
      <c r="D1142" s="114">
        <v>6</v>
      </c>
      <c r="E1142" s="125" t="s">
        <v>1133</v>
      </c>
      <c r="F1142" s="48" t="s">
        <v>2174</v>
      </c>
      <c r="G1142" s="128" t="s">
        <v>23311</v>
      </c>
      <c r="H1142" s="130" t="s">
        <v>4808</v>
      </c>
      <c r="I1142" s="130" t="s">
        <v>6535</v>
      </c>
      <c r="J1142" s="130" t="s">
        <v>8240</v>
      </c>
      <c r="K1142" s="130" t="s">
        <v>9945</v>
      </c>
      <c r="L1142" s="130" t="s">
        <v>11647</v>
      </c>
      <c r="M1142" s="130" t="s">
        <v>13339</v>
      </c>
      <c r="N1142" s="130" t="s">
        <v>15027</v>
      </c>
      <c r="O1142" s="130" t="s">
        <v>16735</v>
      </c>
      <c r="P1142" s="130" t="s">
        <v>18432</v>
      </c>
      <c r="Q1142" s="130" t="s">
        <v>20129</v>
      </c>
    </row>
    <row r="1143" spans="2:17" ht="54.95" customHeight="1">
      <c r="B1143" s="120"/>
      <c r="C1143" s="12">
        <v>171013151712</v>
      </c>
      <c r="D1143" s="114">
        <v>6</v>
      </c>
      <c r="E1143" s="125" t="s">
        <v>1134</v>
      </c>
      <c r="F1143" s="48" t="s">
        <v>2175</v>
      </c>
      <c r="G1143" s="128" t="s">
        <v>23312</v>
      </c>
      <c r="H1143" s="130" t="s">
        <v>4809</v>
      </c>
      <c r="I1143" s="130" t="s">
        <v>6536</v>
      </c>
      <c r="J1143" s="130" t="s">
        <v>8241</v>
      </c>
      <c r="K1143" s="130" t="s">
        <v>9946</v>
      </c>
      <c r="L1143" s="130" t="s">
        <v>11648</v>
      </c>
      <c r="M1143" s="130" t="s">
        <v>13340</v>
      </c>
      <c r="N1143" s="130" t="s">
        <v>15028</v>
      </c>
      <c r="O1143" s="130" t="s">
        <v>16736</v>
      </c>
      <c r="P1143" s="130" t="s">
        <v>15028</v>
      </c>
      <c r="Q1143" s="130" t="s">
        <v>20130</v>
      </c>
    </row>
    <row r="1144" spans="2:17" ht="54.95" customHeight="1">
      <c r="B1144" s="120"/>
      <c r="C1144" s="12">
        <v>1710131518</v>
      </c>
      <c r="D1144" s="114">
        <v>5</v>
      </c>
      <c r="E1144" s="124" t="s">
        <v>1135</v>
      </c>
      <c r="F1144" s="48" t="s">
        <v>2176</v>
      </c>
      <c r="G1144" s="128" t="s">
        <v>3301</v>
      </c>
      <c r="H1144" s="130" t="s">
        <v>4810</v>
      </c>
      <c r="I1144" s="130" t="s">
        <v>6537</v>
      </c>
      <c r="J1144" s="130" t="s">
        <v>8242</v>
      </c>
      <c r="K1144" s="130" t="s">
        <v>9947</v>
      </c>
      <c r="L1144" s="130" t="s">
        <v>11649</v>
      </c>
      <c r="M1144" s="130" t="s">
        <v>13341</v>
      </c>
      <c r="N1144" s="130" t="s">
        <v>15029</v>
      </c>
      <c r="O1144" s="130" t="s">
        <v>16737</v>
      </c>
      <c r="P1144" s="130" t="s">
        <v>18433</v>
      </c>
      <c r="Q1144" s="130" t="s">
        <v>20131</v>
      </c>
    </row>
    <row r="1145" spans="2:17" ht="54.95" customHeight="1">
      <c r="B1145" s="120"/>
      <c r="C1145" s="12">
        <v>171013151810</v>
      </c>
      <c r="D1145" s="114">
        <v>6</v>
      </c>
      <c r="E1145" s="125" t="s">
        <v>250</v>
      </c>
      <c r="F1145" s="48" t="s">
        <v>2177</v>
      </c>
      <c r="G1145" s="128" t="s">
        <v>23313</v>
      </c>
      <c r="H1145" s="130" t="s">
        <v>4811</v>
      </c>
      <c r="I1145" s="130" t="s">
        <v>6538</v>
      </c>
      <c r="J1145" s="130" t="s">
        <v>8243</v>
      </c>
      <c r="K1145" s="130" t="s">
        <v>9948</v>
      </c>
      <c r="L1145" s="130" t="s">
        <v>11650</v>
      </c>
      <c r="M1145" s="130" t="s">
        <v>13342</v>
      </c>
      <c r="N1145" s="130" t="s">
        <v>15030</v>
      </c>
      <c r="O1145" s="130" t="s">
        <v>16738</v>
      </c>
      <c r="P1145" s="130" t="s">
        <v>18434</v>
      </c>
      <c r="Q1145" s="130" t="s">
        <v>20132</v>
      </c>
    </row>
    <row r="1146" spans="2:17" ht="54.95" customHeight="1">
      <c r="B1146" s="120"/>
      <c r="C1146" s="12">
        <v>171013151811</v>
      </c>
      <c r="D1146" s="114">
        <v>6</v>
      </c>
      <c r="E1146" s="125" t="s">
        <v>1136</v>
      </c>
      <c r="F1146" s="48" t="s">
        <v>2178</v>
      </c>
      <c r="G1146" s="128" t="s">
        <v>23314</v>
      </c>
      <c r="H1146" s="130" t="s">
        <v>4812</v>
      </c>
      <c r="I1146" s="130" t="s">
        <v>6539</v>
      </c>
      <c r="J1146" s="130" t="s">
        <v>8244</v>
      </c>
      <c r="K1146" s="130" t="s">
        <v>9949</v>
      </c>
      <c r="L1146" s="130" t="s">
        <v>11651</v>
      </c>
      <c r="M1146" s="130" t="s">
        <v>13343</v>
      </c>
      <c r="N1146" s="130" t="s">
        <v>15031</v>
      </c>
      <c r="O1146" s="130" t="s">
        <v>16739</v>
      </c>
      <c r="P1146" s="130" t="s">
        <v>18435</v>
      </c>
      <c r="Q1146" s="130" t="s">
        <v>20133</v>
      </c>
    </row>
    <row r="1147" spans="2:17" ht="54.95" customHeight="1">
      <c r="B1147" s="120"/>
      <c r="C1147" s="12">
        <v>171013151812</v>
      </c>
      <c r="D1147" s="114">
        <v>6</v>
      </c>
      <c r="E1147" s="125" t="s">
        <v>1137</v>
      </c>
      <c r="F1147" s="48" t="s">
        <v>2179</v>
      </c>
      <c r="G1147" s="128" t="s">
        <v>23315</v>
      </c>
      <c r="H1147" s="130" t="s">
        <v>4813</v>
      </c>
      <c r="I1147" s="130" t="s">
        <v>6540</v>
      </c>
      <c r="J1147" s="130" t="s">
        <v>8245</v>
      </c>
      <c r="K1147" s="130" t="s">
        <v>9950</v>
      </c>
      <c r="L1147" s="130" t="s">
        <v>11652</v>
      </c>
      <c r="M1147" s="130" t="s">
        <v>13344</v>
      </c>
      <c r="N1147" s="130" t="s">
        <v>15032</v>
      </c>
      <c r="O1147" s="130" t="s">
        <v>16740</v>
      </c>
      <c r="P1147" s="130" t="s">
        <v>18436</v>
      </c>
      <c r="Q1147" s="130" t="s">
        <v>20134</v>
      </c>
    </row>
    <row r="1148" spans="2:17" ht="54.95" customHeight="1">
      <c r="B1148" s="120"/>
      <c r="C1148" s="12">
        <v>1710131519</v>
      </c>
      <c r="D1148" s="114">
        <v>5</v>
      </c>
      <c r="E1148" s="124" t="s">
        <v>1138</v>
      </c>
      <c r="F1148" s="48" t="s">
        <v>2180</v>
      </c>
      <c r="G1148" s="128" t="s">
        <v>23316</v>
      </c>
      <c r="H1148" s="130" t="s">
        <v>4814</v>
      </c>
      <c r="I1148" s="130" t="s">
        <v>6541</v>
      </c>
      <c r="J1148" s="130" t="s">
        <v>8246</v>
      </c>
      <c r="K1148" s="130" t="s">
        <v>9951</v>
      </c>
      <c r="L1148" s="130" t="s">
        <v>11653</v>
      </c>
      <c r="M1148" s="130" t="s">
        <v>13345</v>
      </c>
      <c r="N1148" s="130" t="s">
        <v>15033</v>
      </c>
      <c r="O1148" s="130" t="s">
        <v>16741</v>
      </c>
      <c r="P1148" s="130" t="s">
        <v>18437</v>
      </c>
      <c r="Q1148" s="130" t="s">
        <v>20135</v>
      </c>
    </row>
    <row r="1149" spans="2:17" ht="54.95" customHeight="1">
      <c r="B1149" s="120"/>
      <c r="C1149" s="12">
        <v>1710131520</v>
      </c>
      <c r="D1149" s="114">
        <v>5</v>
      </c>
      <c r="E1149" s="124" t="s">
        <v>1139</v>
      </c>
      <c r="F1149" s="48" t="s">
        <v>1139</v>
      </c>
      <c r="G1149" s="128" t="s">
        <v>23317</v>
      </c>
      <c r="H1149" s="130" t="s">
        <v>4815</v>
      </c>
      <c r="I1149" s="130" t="s">
        <v>6542</v>
      </c>
      <c r="J1149" s="130" t="s">
        <v>8247</v>
      </c>
      <c r="K1149" s="130" t="s">
        <v>9952</v>
      </c>
      <c r="L1149" s="130" t="s">
        <v>11654</v>
      </c>
      <c r="M1149" s="130" t="s">
        <v>13346</v>
      </c>
      <c r="N1149" s="130" t="s">
        <v>15034</v>
      </c>
      <c r="O1149" s="130" t="s">
        <v>16742</v>
      </c>
      <c r="P1149" s="130" t="s">
        <v>18438</v>
      </c>
      <c r="Q1149" s="130" t="s">
        <v>20136</v>
      </c>
    </row>
    <row r="1150" spans="2:17" ht="54.95" customHeight="1">
      <c r="B1150" s="120"/>
      <c r="C1150" s="12">
        <v>1710131521</v>
      </c>
      <c r="D1150" s="114">
        <v>5</v>
      </c>
      <c r="E1150" s="124" t="s">
        <v>2687</v>
      </c>
      <c r="F1150" s="48" t="s">
        <v>2181</v>
      </c>
      <c r="G1150" s="128" t="s">
        <v>3302</v>
      </c>
      <c r="H1150" s="130" t="s">
        <v>4816</v>
      </c>
      <c r="I1150" s="130" t="s">
        <v>6543</v>
      </c>
      <c r="J1150" s="130" t="s">
        <v>8248</v>
      </c>
      <c r="K1150" s="130" t="s">
        <v>9953</v>
      </c>
      <c r="L1150" s="130" t="s">
        <v>11655</v>
      </c>
      <c r="M1150" s="130" t="s">
        <v>13347</v>
      </c>
      <c r="N1150" s="130" t="s">
        <v>15035</v>
      </c>
      <c r="O1150" s="130" t="s">
        <v>16743</v>
      </c>
      <c r="P1150" s="130" t="s">
        <v>18439</v>
      </c>
      <c r="Q1150" s="130" t="s">
        <v>20137</v>
      </c>
    </row>
    <row r="1151" spans="2:17" ht="54.95" customHeight="1">
      <c r="B1151" s="120" t="s">
        <v>22419</v>
      </c>
      <c r="C1151" s="12">
        <v>17101316</v>
      </c>
      <c r="D1151" s="114">
        <v>4</v>
      </c>
      <c r="E1151" s="123" t="s">
        <v>251</v>
      </c>
      <c r="F1151" s="48" t="s">
        <v>2182</v>
      </c>
      <c r="G1151" s="128" t="s">
        <v>23318</v>
      </c>
      <c r="H1151" s="130" t="s">
        <v>4817</v>
      </c>
      <c r="I1151" s="130" t="s">
        <v>6544</v>
      </c>
      <c r="J1151" s="130" t="s">
        <v>8249</v>
      </c>
      <c r="K1151" s="130" t="s">
        <v>9954</v>
      </c>
      <c r="L1151" s="130" t="s">
        <v>11656</v>
      </c>
      <c r="M1151" s="130" t="s">
        <v>13348</v>
      </c>
      <c r="N1151" s="130" t="s">
        <v>15036</v>
      </c>
      <c r="O1151" s="130" t="s">
        <v>16744</v>
      </c>
      <c r="P1151" s="130" t="s">
        <v>18440</v>
      </c>
      <c r="Q1151" s="130" t="s">
        <v>20138</v>
      </c>
    </row>
    <row r="1152" spans="2:17" ht="54.95" customHeight="1">
      <c r="B1152" s="120" t="s">
        <v>22419</v>
      </c>
      <c r="C1152" s="12">
        <v>1710131610</v>
      </c>
      <c r="D1152" s="114">
        <v>5</v>
      </c>
      <c r="E1152" s="124" t="s">
        <v>1140</v>
      </c>
      <c r="F1152" s="48" t="s">
        <v>2183</v>
      </c>
      <c r="G1152" s="128" t="s">
        <v>23319</v>
      </c>
      <c r="H1152" s="130" t="s">
        <v>4818</v>
      </c>
      <c r="I1152" s="130" t="s">
        <v>6545</v>
      </c>
      <c r="J1152" s="130" t="s">
        <v>8250</v>
      </c>
      <c r="K1152" s="130" t="s">
        <v>9955</v>
      </c>
      <c r="L1152" s="130" t="s">
        <v>11657</v>
      </c>
      <c r="M1152" s="130" t="s">
        <v>13349</v>
      </c>
      <c r="N1152" s="130" t="s">
        <v>15037</v>
      </c>
      <c r="O1152" s="130" t="s">
        <v>16745</v>
      </c>
      <c r="P1152" s="130" t="s">
        <v>18441</v>
      </c>
      <c r="Q1152" s="130" t="s">
        <v>20139</v>
      </c>
    </row>
    <row r="1153" spans="2:17" ht="54.95" customHeight="1">
      <c r="B1153" s="120" t="s">
        <v>22419</v>
      </c>
      <c r="C1153" s="12">
        <v>1710131611</v>
      </c>
      <c r="D1153" s="114">
        <v>5</v>
      </c>
      <c r="E1153" s="124" t="s">
        <v>1141</v>
      </c>
      <c r="F1153" s="48" t="s">
        <v>2184</v>
      </c>
      <c r="G1153" s="128" t="s">
        <v>23320</v>
      </c>
      <c r="H1153" s="130" t="s">
        <v>4819</v>
      </c>
      <c r="I1153" s="130" t="s">
        <v>6546</v>
      </c>
      <c r="J1153" s="130" t="s">
        <v>8251</v>
      </c>
      <c r="K1153" s="130" t="s">
        <v>9956</v>
      </c>
      <c r="L1153" s="130" t="s">
        <v>11658</v>
      </c>
      <c r="M1153" s="130" t="s">
        <v>13350</v>
      </c>
      <c r="N1153" s="130" t="s">
        <v>15038</v>
      </c>
      <c r="O1153" s="130" t="s">
        <v>16746</v>
      </c>
      <c r="P1153" s="130" t="s">
        <v>18442</v>
      </c>
      <c r="Q1153" s="130" t="s">
        <v>20140</v>
      </c>
    </row>
    <row r="1154" spans="2:17" ht="54.95" customHeight="1">
      <c r="B1154" s="120" t="s">
        <v>22419</v>
      </c>
      <c r="C1154" s="12">
        <v>1710131612</v>
      </c>
      <c r="D1154" s="114">
        <v>5</v>
      </c>
      <c r="E1154" s="124" t="s">
        <v>1142</v>
      </c>
      <c r="F1154" s="48" t="s">
        <v>2185</v>
      </c>
      <c r="G1154" s="128" t="s">
        <v>23321</v>
      </c>
      <c r="H1154" s="130" t="s">
        <v>4820</v>
      </c>
      <c r="I1154" s="130" t="s">
        <v>6547</v>
      </c>
      <c r="J1154" s="130" t="s">
        <v>8252</v>
      </c>
      <c r="K1154" s="130" t="s">
        <v>9957</v>
      </c>
      <c r="L1154" s="130" t="s">
        <v>11659</v>
      </c>
      <c r="M1154" s="130" t="s">
        <v>13351</v>
      </c>
      <c r="N1154" s="130" t="s">
        <v>15039</v>
      </c>
      <c r="O1154" s="130" t="s">
        <v>16747</v>
      </c>
      <c r="P1154" s="130" t="s">
        <v>18443</v>
      </c>
      <c r="Q1154" s="130" t="s">
        <v>20141</v>
      </c>
    </row>
    <row r="1155" spans="2:17" ht="54.95" customHeight="1">
      <c r="B1155" s="120" t="s">
        <v>22419</v>
      </c>
      <c r="C1155" s="12">
        <v>17101317</v>
      </c>
      <c r="D1155" s="114">
        <v>4</v>
      </c>
      <c r="E1155" s="123" t="s">
        <v>252</v>
      </c>
      <c r="F1155" s="48" t="s">
        <v>2186</v>
      </c>
      <c r="G1155" s="128" t="s">
        <v>23322</v>
      </c>
      <c r="H1155" s="130" t="s">
        <v>4821</v>
      </c>
      <c r="I1155" s="130" t="s">
        <v>6548</v>
      </c>
      <c r="J1155" s="130" t="s">
        <v>8253</v>
      </c>
      <c r="K1155" s="130" t="s">
        <v>9958</v>
      </c>
      <c r="L1155" s="130" t="s">
        <v>11660</v>
      </c>
      <c r="M1155" s="130" t="s">
        <v>13352</v>
      </c>
      <c r="N1155" s="130" t="s">
        <v>15040</v>
      </c>
      <c r="O1155" s="130" t="s">
        <v>16748</v>
      </c>
      <c r="P1155" s="130" t="s">
        <v>18444</v>
      </c>
      <c r="Q1155" s="130" t="s">
        <v>20142</v>
      </c>
    </row>
    <row r="1156" spans="2:17" ht="54.95" customHeight="1">
      <c r="B1156" s="120" t="s">
        <v>22419</v>
      </c>
      <c r="C1156" s="12">
        <v>1710131710</v>
      </c>
      <c r="D1156" s="114">
        <v>5</v>
      </c>
      <c r="E1156" s="124" t="s">
        <v>1143</v>
      </c>
      <c r="F1156" s="48" t="s">
        <v>2187</v>
      </c>
      <c r="G1156" s="128" t="s">
        <v>23323</v>
      </c>
      <c r="H1156" s="130" t="s">
        <v>4822</v>
      </c>
      <c r="I1156" s="130" t="s">
        <v>6549</v>
      </c>
      <c r="J1156" s="130" t="s">
        <v>8254</v>
      </c>
      <c r="K1156" s="130" t="s">
        <v>9959</v>
      </c>
      <c r="L1156" s="130" t="s">
        <v>11661</v>
      </c>
      <c r="M1156" s="130" t="s">
        <v>13353</v>
      </c>
      <c r="N1156" s="130" t="s">
        <v>15041</v>
      </c>
      <c r="O1156" s="130" t="s">
        <v>16749</v>
      </c>
      <c r="P1156" s="130" t="s">
        <v>18445</v>
      </c>
      <c r="Q1156" s="130" t="s">
        <v>20143</v>
      </c>
    </row>
    <row r="1157" spans="2:17" ht="54.95" customHeight="1">
      <c r="B1157" s="120" t="s">
        <v>22419</v>
      </c>
      <c r="C1157" s="12">
        <v>1710131711</v>
      </c>
      <c r="D1157" s="114">
        <v>5</v>
      </c>
      <c r="E1157" s="124" t="s">
        <v>1144</v>
      </c>
      <c r="F1157" s="48" t="s">
        <v>2188</v>
      </c>
      <c r="G1157" s="128" t="s">
        <v>3303</v>
      </c>
      <c r="H1157" s="130" t="s">
        <v>4823</v>
      </c>
      <c r="I1157" s="130" t="s">
        <v>6550</v>
      </c>
      <c r="J1157" s="130" t="s">
        <v>8255</v>
      </c>
      <c r="K1157" s="130" t="s">
        <v>9960</v>
      </c>
      <c r="L1157" s="130" t="s">
        <v>11662</v>
      </c>
      <c r="M1157" s="130" t="s">
        <v>13354</v>
      </c>
      <c r="N1157" s="130" t="s">
        <v>15042</v>
      </c>
      <c r="O1157" s="130" t="s">
        <v>16750</v>
      </c>
      <c r="P1157" s="130" t="s">
        <v>18446</v>
      </c>
      <c r="Q1157" s="130" t="s">
        <v>20144</v>
      </c>
    </row>
    <row r="1158" spans="2:17" ht="54.95" customHeight="1">
      <c r="B1158" s="120" t="s">
        <v>22419</v>
      </c>
      <c r="C1158" s="12">
        <v>1710131712</v>
      </c>
      <c r="D1158" s="114">
        <v>5</v>
      </c>
      <c r="E1158" s="124" t="s">
        <v>1145</v>
      </c>
      <c r="F1158" s="48" t="s">
        <v>2189</v>
      </c>
      <c r="G1158" s="128" t="s">
        <v>23324</v>
      </c>
      <c r="H1158" s="130" t="s">
        <v>4824</v>
      </c>
      <c r="I1158" s="130" t="s">
        <v>6551</v>
      </c>
      <c r="J1158" s="130" t="s">
        <v>8256</v>
      </c>
      <c r="K1158" s="130" t="s">
        <v>9961</v>
      </c>
      <c r="L1158" s="130" t="s">
        <v>11663</v>
      </c>
      <c r="M1158" s="130" t="s">
        <v>13355</v>
      </c>
      <c r="N1158" s="130" t="s">
        <v>15043</v>
      </c>
      <c r="O1158" s="130" t="s">
        <v>16751</v>
      </c>
      <c r="P1158" s="130" t="s">
        <v>18447</v>
      </c>
      <c r="Q1158" s="130" t="s">
        <v>20145</v>
      </c>
    </row>
    <row r="1159" spans="2:17" ht="54.95" customHeight="1">
      <c r="B1159" s="120" t="s">
        <v>22419</v>
      </c>
      <c r="C1159" s="12">
        <v>1710131713</v>
      </c>
      <c r="D1159" s="114">
        <v>5</v>
      </c>
      <c r="E1159" s="124" t="s">
        <v>1146</v>
      </c>
      <c r="F1159" s="48" t="s">
        <v>2190</v>
      </c>
      <c r="G1159" s="128" t="s">
        <v>23325</v>
      </c>
      <c r="H1159" s="130" t="s">
        <v>4825</v>
      </c>
      <c r="I1159" s="130" t="s">
        <v>6552</v>
      </c>
      <c r="J1159" s="130" t="s">
        <v>8257</v>
      </c>
      <c r="K1159" s="130" t="s">
        <v>9962</v>
      </c>
      <c r="L1159" s="130" t="s">
        <v>11664</v>
      </c>
      <c r="M1159" s="130" t="s">
        <v>13356</v>
      </c>
      <c r="N1159" s="130" t="s">
        <v>15044</v>
      </c>
      <c r="O1159" s="130" t="s">
        <v>16752</v>
      </c>
      <c r="P1159" s="130" t="s">
        <v>18448</v>
      </c>
      <c r="Q1159" s="130" t="s">
        <v>20146</v>
      </c>
    </row>
    <row r="1160" spans="2:17" ht="54.95" customHeight="1">
      <c r="B1160" s="120" t="s">
        <v>22419</v>
      </c>
      <c r="C1160" s="12">
        <v>1710131714</v>
      </c>
      <c r="D1160" s="114">
        <v>5</v>
      </c>
      <c r="E1160" s="124" t="s">
        <v>1147</v>
      </c>
      <c r="F1160" s="48" t="s">
        <v>2191</v>
      </c>
      <c r="G1160" s="128" t="s">
        <v>23326</v>
      </c>
      <c r="H1160" s="130" t="s">
        <v>4826</v>
      </c>
      <c r="I1160" s="130" t="s">
        <v>6553</v>
      </c>
      <c r="J1160" s="130" t="s">
        <v>8258</v>
      </c>
      <c r="K1160" s="130" t="s">
        <v>9963</v>
      </c>
      <c r="L1160" s="130" t="s">
        <v>11665</v>
      </c>
      <c r="M1160" s="130" t="s">
        <v>13357</v>
      </c>
      <c r="N1160" s="130" t="s">
        <v>15045</v>
      </c>
      <c r="O1160" s="130" t="s">
        <v>16753</v>
      </c>
      <c r="P1160" s="130" t="s">
        <v>18449</v>
      </c>
      <c r="Q1160" s="130" t="s">
        <v>20147</v>
      </c>
    </row>
    <row r="1161" spans="2:17" ht="54.95" customHeight="1">
      <c r="B1161" s="120" t="s">
        <v>22419</v>
      </c>
      <c r="C1161" s="12">
        <v>1710131715</v>
      </c>
      <c r="D1161" s="114">
        <v>5</v>
      </c>
      <c r="E1161" s="124" t="s">
        <v>1148</v>
      </c>
      <c r="F1161" s="48" t="s">
        <v>2192</v>
      </c>
      <c r="G1161" s="128" t="s">
        <v>23327</v>
      </c>
      <c r="H1161" s="130" t="s">
        <v>4827</v>
      </c>
      <c r="I1161" s="130" t="s">
        <v>6554</v>
      </c>
      <c r="J1161" s="130" t="s">
        <v>8259</v>
      </c>
      <c r="K1161" s="130" t="s">
        <v>9964</v>
      </c>
      <c r="L1161" s="130" t="s">
        <v>11666</v>
      </c>
      <c r="M1161" s="130" t="s">
        <v>13358</v>
      </c>
      <c r="N1161" s="130" t="s">
        <v>15046</v>
      </c>
      <c r="O1161" s="130" t="s">
        <v>16754</v>
      </c>
      <c r="P1161" s="130" t="s">
        <v>18450</v>
      </c>
      <c r="Q1161" s="130" t="s">
        <v>20148</v>
      </c>
    </row>
    <row r="1162" spans="2:17" ht="54.95" customHeight="1">
      <c r="B1162" s="120" t="s">
        <v>22419</v>
      </c>
      <c r="C1162" s="12">
        <v>1710131716</v>
      </c>
      <c r="D1162" s="114">
        <v>5</v>
      </c>
      <c r="E1162" s="124" t="s">
        <v>1149</v>
      </c>
      <c r="F1162" s="48" t="s">
        <v>2193</v>
      </c>
      <c r="G1162" s="128" t="s">
        <v>3304</v>
      </c>
      <c r="H1162" s="130" t="s">
        <v>4828</v>
      </c>
      <c r="I1162" s="130" t="s">
        <v>6555</v>
      </c>
      <c r="J1162" s="130" t="s">
        <v>8260</v>
      </c>
      <c r="K1162" s="130" t="s">
        <v>9965</v>
      </c>
      <c r="L1162" s="130" t="s">
        <v>11667</v>
      </c>
      <c r="M1162" s="130" t="s">
        <v>13359</v>
      </c>
      <c r="N1162" s="130" t="s">
        <v>15047</v>
      </c>
      <c r="O1162" s="130" t="s">
        <v>16755</v>
      </c>
      <c r="P1162" s="130" t="s">
        <v>18451</v>
      </c>
      <c r="Q1162" s="130" t="s">
        <v>20149</v>
      </c>
    </row>
    <row r="1163" spans="2:17" ht="54.95" customHeight="1">
      <c r="B1163" s="120" t="s">
        <v>22419</v>
      </c>
      <c r="C1163" s="12">
        <v>1710131717</v>
      </c>
      <c r="D1163" s="114">
        <v>5</v>
      </c>
      <c r="E1163" s="124" t="s">
        <v>1150</v>
      </c>
      <c r="F1163" s="48" t="s">
        <v>2194</v>
      </c>
      <c r="G1163" s="128" t="s">
        <v>3305</v>
      </c>
      <c r="H1163" s="130" t="s">
        <v>4829</v>
      </c>
      <c r="I1163" s="130" t="s">
        <v>6556</v>
      </c>
      <c r="J1163" s="130" t="s">
        <v>8261</v>
      </c>
      <c r="K1163" s="130" t="s">
        <v>9966</v>
      </c>
      <c r="L1163" s="130" t="s">
        <v>11668</v>
      </c>
      <c r="M1163" s="130" t="s">
        <v>13360</v>
      </c>
      <c r="N1163" s="130" t="s">
        <v>15048</v>
      </c>
      <c r="O1163" s="130" t="s">
        <v>16756</v>
      </c>
      <c r="P1163" s="130" t="s">
        <v>18452</v>
      </c>
      <c r="Q1163" s="130" t="s">
        <v>20150</v>
      </c>
    </row>
    <row r="1164" spans="2:17" ht="54.95" customHeight="1">
      <c r="B1164" s="120" t="s">
        <v>22419</v>
      </c>
      <c r="C1164" s="12">
        <v>1710131718</v>
      </c>
      <c r="D1164" s="114">
        <v>5</v>
      </c>
      <c r="E1164" s="124" t="s">
        <v>1151</v>
      </c>
      <c r="F1164" s="48" t="s">
        <v>2195</v>
      </c>
      <c r="G1164" s="128" t="s">
        <v>23328</v>
      </c>
      <c r="H1164" s="130" t="s">
        <v>4830</v>
      </c>
      <c r="I1164" s="130" t="s">
        <v>6557</v>
      </c>
      <c r="J1164" s="130" t="s">
        <v>8262</v>
      </c>
      <c r="K1164" s="130" t="s">
        <v>9967</v>
      </c>
      <c r="L1164" s="130" t="s">
        <v>11669</v>
      </c>
      <c r="M1164" s="130" t="s">
        <v>13361</v>
      </c>
      <c r="N1164" s="130" t="s">
        <v>15049</v>
      </c>
      <c r="O1164" s="130" t="s">
        <v>16757</v>
      </c>
      <c r="P1164" s="130" t="s">
        <v>18453</v>
      </c>
      <c r="Q1164" s="130" t="s">
        <v>20151</v>
      </c>
    </row>
    <row r="1165" spans="2:17" ht="54.95" customHeight="1">
      <c r="B1165" s="120"/>
      <c r="C1165" s="12">
        <v>17101318</v>
      </c>
      <c r="D1165" s="114">
        <v>4</v>
      </c>
      <c r="E1165" s="123" t="s">
        <v>273</v>
      </c>
      <c r="F1165" s="48" t="s">
        <v>2196</v>
      </c>
      <c r="G1165" s="128" t="s">
        <v>23329</v>
      </c>
      <c r="H1165" s="130" t="s">
        <v>4831</v>
      </c>
      <c r="I1165" s="130" t="s">
        <v>6558</v>
      </c>
      <c r="J1165" s="130" t="s">
        <v>8263</v>
      </c>
      <c r="K1165" s="130" t="s">
        <v>9968</v>
      </c>
      <c r="L1165" s="130" t="s">
        <v>11670</v>
      </c>
      <c r="M1165" s="130" t="s">
        <v>13362</v>
      </c>
      <c r="N1165" s="130" t="s">
        <v>15050</v>
      </c>
      <c r="O1165" s="130" t="s">
        <v>16758</v>
      </c>
      <c r="P1165" s="130" t="s">
        <v>18454</v>
      </c>
      <c r="Q1165" s="130" t="s">
        <v>20152</v>
      </c>
    </row>
    <row r="1166" spans="2:17" ht="54.95" customHeight="1">
      <c r="B1166" s="120" t="s">
        <v>22419</v>
      </c>
      <c r="C1166" s="12">
        <v>1710131810</v>
      </c>
      <c r="D1166" s="114">
        <v>5</v>
      </c>
      <c r="E1166" s="124" t="s">
        <v>1152</v>
      </c>
      <c r="F1166" s="48" t="s">
        <v>2197</v>
      </c>
      <c r="G1166" s="128" t="s">
        <v>23330</v>
      </c>
      <c r="H1166" s="130" t="s">
        <v>4832</v>
      </c>
      <c r="I1166" s="130" t="s">
        <v>6559</v>
      </c>
      <c r="J1166" s="130" t="s">
        <v>8264</v>
      </c>
      <c r="K1166" s="130" t="s">
        <v>9969</v>
      </c>
      <c r="L1166" s="130" t="s">
        <v>11671</v>
      </c>
      <c r="M1166" s="130" t="s">
        <v>13363</v>
      </c>
      <c r="N1166" s="130" t="s">
        <v>15051</v>
      </c>
      <c r="O1166" s="130" t="s">
        <v>16759</v>
      </c>
      <c r="P1166" s="130" t="s">
        <v>18455</v>
      </c>
      <c r="Q1166" s="130" t="s">
        <v>20153</v>
      </c>
    </row>
    <row r="1167" spans="2:17" ht="54.95" customHeight="1">
      <c r="B1167" s="120" t="s">
        <v>22419</v>
      </c>
      <c r="C1167" s="12">
        <v>1710131811</v>
      </c>
      <c r="D1167" s="114">
        <v>5</v>
      </c>
      <c r="E1167" s="124" t="s">
        <v>1153</v>
      </c>
      <c r="F1167" s="48" t="s">
        <v>2198</v>
      </c>
      <c r="G1167" s="128" t="s">
        <v>23331</v>
      </c>
      <c r="H1167" s="130" t="s">
        <v>4833</v>
      </c>
      <c r="I1167" s="130" t="s">
        <v>6560</v>
      </c>
      <c r="J1167" s="130" t="s">
        <v>8265</v>
      </c>
      <c r="K1167" s="130" t="s">
        <v>9970</v>
      </c>
      <c r="L1167" s="130" t="s">
        <v>11672</v>
      </c>
      <c r="M1167" s="130" t="s">
        <v>13364</v>
      </c>
      <c r="N1167" s="130" t="s">
        <v>15052</v>
      </c>
      <c r="O1167" s="130" t="s">
        <v>16760</v>
      </c>
      <c r="P1167" s="130" t="s">
        <v>18456</v>
      </c>
      <c r="Q1167" s="130" t="s">
        <v>20154</v>
      </c>
    </row>
    <row r="1168" spans="2:17" ht="54.95" customHeight="1">
      <c r="B1168" s="120" t="s">
        <v>22419</v>
      </c>
      <c r="C1168" s="12">
        <v>1710131812</v>
      </c>
      <c r="D1168" s="114">
        <v>5</v>
      </c>
      <c r="E1168" s="124" t="s">
        <v>274</v>
      </c>
      <c r="F1168" s="48" t="s">
        <v>2199</v>
      </c>
      <c r="G1168" s="128" t="s">
        <v>23332</v>
      </c>
      <c r="H1168" s="130" t="s">
        <v>4834</v>
      </c>
      <c r="I1168" s="130" t="s">
        <v>6561</v>
      </c>
      <c r="J1168" s="130" t="s">
        <v>8266</v>
      </c>
      <c r="K1168" s="130" t="s">
        <v>9971</v>
      </c>
      <c r="L1168" s="130" t="s">
        <v>11673</v>
      </c>
      <c r="M1168" s="130" t="s">
        <v>13365</v>
      </c>
      <c r="N1168" s="130" t="s">
        <v>15053</v>
      </c>
      <c r="O1168" s="130" t="s">
        <v>16761</v>
      </c>
      <c r="P1168" s="130" t="s">
        <v>18457</v>
      </c>
      <c r="Q1168" s="130" t="s">
        <v>20155</v>
      </c>
    </row>
    <row r="1169" spans="2:17" ht="54.95" customHeight="1">
      <c r="B1169" s="120"/>
      <c r="C1169" s="12">
        <v>171014</v>
      </c>
      <c r="D1169" s="114">
        <v>3</v>
      </c>
      <c r="E1169" s="122" t="s">
        <v>1154</v>
      </c>
      <c r="F1169" s="48" t="s">
        <v>2200</v>
      </c>
      <c r="G1169" s="128" t="s">
        <v>3306</v>
      </c>
      <c r="H1169" s="130" t="s">
        <v>4835</v>
      </c>
      <c r="I1169" s="130" t="s">
        <v>6562</v>
      </c>
      <c r="J1169" s="130" t="s">
        <v>8267</v>
      </c>
      <c r="K1169" s="130" t="s">
        <v>9972</v>
      </c>
      <c r="L1169" s="130" t="s">
        <v>11674</v>
      </c>
      <c r="M1169" s="130" t="s">
        <v>13366</v>
      </c>
      <c r="N1169" s="130" t="s">
        <v>15054</v>
      </c>
      <c r="O1169" s="130" t="s">
        <v>16762</v>
      </c>
      <c r="P1169" s="130" t="s">
        <v>18458</v>
      </c>
      <c r="Q1169" s="130" t="s">
        <v>20156</v>
      </c>
    </row>
    <row r="1170" spans="2:17" ht="54.95" customHeight="1">
      <c r="B1170" s="120" t="s">
        <v>22419</v>
      </c>
      <c r="C1170" s="12">
        <v>17101410</v>
      </c>
      <c r="D1170" s="114">
        <v>4</v>
      </c>
      <c r="E1170" s="123" t="s">
        <v>1155</v>
      </c>
      <c r="F1170" s="48" t="s">
        <v>1155</v>
      </c>
      <c r="G1170" s="128" t="s">
        <v>23333</v>
      </c>
      <c r="H1170" s="130" t="s">
        <v>4836</v>
      </c>
      <c r="I1170" s="130" t="s">
        <v>6563</v>
      </c>
      <c r="J1170" s="130" t="s">
        <v>8268</v>
      </c>
      <c r="K1170" s="130" t="s">
        <v>9973</v>
      </c>
      <c r="L1170" s="130" t="s">
        <v>11675</v>
      </c>
      <c r="M1170" s="130" t="s">
        <v>13367</v>
      </c>
      <c r="N1170" s="130" t="s">
        <v>15055</v>
      </c>
      <c r="O1170" s="130" t="s">
        <v>16763</v>
      </c>
      <c r="P1170" s="130" t="s">
        <v>18459</v>
      </c>
      <c r="Q1170" s="130" t="s">
        <v>20157</v>
      </c>
    </row>
    <row r="1171" spans="2:17" ht="54.95" customHeight="1">
      <c r="B1171" s="120" t="s">
        <v>22419</v>
      </c>
      <c r="C1171" s="12">
        <v>1710141010</v>
      </c>
      <c r="D1171" s="114">
        <v>5</v>
      </c>
      <c r="E1171" s="124" t="s">
        <v>41</v>
      </c>
      <c r="F1171" s="48" t="s">
        <v>2201</v>
      </c>
      <c r="G1171" s="128" t="s">
        <v>3307</v>
      </c>
      <c r="H1171" s="130" t="s">
        <v>4836</v>
      </c>
      <c r="I1171" s="130" t="s">
        <v>6564</v>
      </c>
      <c r="J1171" s="130" t="s">
        <v>8269</v>
      </c>
      <c r="K1171" s="130" t="s">
        <v>9974</v>
      </c>
      <c r="L1171" s="130" t="s">
        <v>11676</v>
      </c>
      <c r="M1171" s="130" t="s">
        <v>13368</v>
      </c>
      <c r="N1171" s="130" t="s">
        <v>15055</v>
      </c>
      <c r="O1171" s="130" t="s">
        <v>16764</v>
      </c>
      <c r="P1171" s="130" t="s">
        <v>18460</v>
      </c>
      <c r="Q1171" s="130" t="s">
        <v>20157</v>
      </c>
    </row>
    <row r="1172" spans="2:17" ht="54.95" customHeight="1">
      <c r="B1172" s="120" t="s">
        <v>1641</v>
      </c>
      <c r="C1172" s="12">
        <v>171014101010</v>
      </c>
      <c r="D1172" s="114" t="s">
        <v>21672</v>
      </c>
      <c r="E1172" s="125" t="s">
        <v>21675</v>
      </c>
      <c r="F1172" s="48" t="s">
        <v>21741</v>
      </c>
      <c r="G1172" s="128" t="s">
        <v>23334</v>
      </c>
      <c r="H1172" s="130" t="s">
        <v>21969</v>
      </c>
      <c r="I1172" s="130" t="s">
        <v>21970</v>
      </c>
      <c r="J1172" s="130" t="s">
        <v>21971</v>
      </c>
      <c r="K1172" s="130" t="s">
        <v>21972</v>
      </c>
      <c r="L1172" s="130" t="s">
        <v>21973</v>
      </c>
      <c r="M1172" s="130" t="s">
        <v>21974</v>
      </c>
      <c r="N1172" s="130" t="s">
        <v>21975</v>
      </c>
      <c r="O1172" s="130" t="s">
        <v>21976</v>
      </c>
      <c r="P1172" s="130" t="s">
        <v>21977</v>
      </c>
      <c r="Q1172" s="130" t="s">
        <v>21978</v>
      </c>
    </row>
    <row r="1173" spans="2:17" ht="54.95" customHeight="1">
      <c r="B1173" s="120" t="s">
        <v>1641</v>
      </c>
      <c r="C1173" s="12">
        <v>171014101011</v>
      </c>
      <c r="D1173" s="114" t="s">
        <v>21672</v>
      </c>
      <c r="E1173" s="125" t="s">
        <v>21676</v>
      </c>
      <c r="F1173" s="48" t="s">
        <v>21742</v>
      </c>
      <c r="G1173" s="128" t="s">
        <v>23335</v>
      </c>
      <c r="H1173" s="130" t="s">
        <v>21979</v>
      </c>
      <c r="I1173" s="130" t="s">
        <v>21980</v>
      </c>
      <c r="J1173" s="130" t="s">
        <v>21981</v>
      </c>
      <c r="K1173" s="130" t="s">
        <v>21982</v>
      </c>
      <c r="L1173" s="130" t="s">
        <v>21983</v>
      </c>
      <c r="M1173" s="130" t="s">
        <v>21984</v>
      </c>
      <c r="N1173" s="130" t="s">
        <v>21985</v>
      </c>
      <c r="O1173" s="130" t="s">
        <v>21986</v>
      </c>
      <c r="P1173" s="130" t="s">
        <v>21987</v>
      </c>
      <c r="Q1173" s="130" t="s">
        <v>21988</v>
      </c>
    </row>
    <row r="1174" spans="2:17" ht="54.95" customHeight="1">
      <c r="B1174" s="120"/>
      <c r="C1174" s="12">
        <v>1710141011</v>
      </c>
      <c r="D1174" s="114">
        <v>5</v>
      </c>
      <c r="E1174" s="124" t="s">
        <v>2688</v>
      </c>
      <c r="F1174" s="48" t="s">
        <v>2202</v>
      </c>
      <c r="G1174" s="128" t="s">
        <v>23336</v>
      </c>
      <c r="H1174" s="130" t="s">
        <v>4837</v>
      </c>
      <c r="I1174" s="130" t="s">
        <v>6565</v>
      </c>
      <c r="J1174" s="130" t="s">
        <v>8270</v>
      </c>
      <c r="K1174" s="130" t="s">
        <v>9975</v>
      </c>
      <c r="L1174" s="130" t="s">
        <v>11677</v>
      </c>
      <c r="M1174" s="130" t="s">
        <v>13369</v>
      </c>
      <c r="N1174" s="130" t="s">
        <v>15056</v>
      </c>
      <c r="O1174" s="130" t="s">
        <v>16765</v>
      </c>
      <c r="P1174" s="130" t="s">
        <v>18461</v>
      </c>
      <c r="Q1174" s="130" t="s">
        <v>20158</v>
      </c>
    </row>
    <row r="1175" spans="2:17" ht="54.95" customHeight="1">
      <c r="B1175" s="120" t="s">
        <v>22419</v>
      </c>
      <c r="C1175" s="12">
        <v>1710141012</v>
      </c>
      <c r="D1175" s="114">
        <v>5</v>
      </c>
      <c r="E1175" s="124" t="s">
        <v>42</v>
      </c>
      <c r="F1175" s="48" t="s">
        <v>2203</v>
      </c>
      <c r="G1175" s="128" t="s">
        <v>3308</v>
      </c>
      <c r="H1175" s="130" t="s">
        <v>4838</v>
      </c>
      <c r="I1175" s="130" t="s">
        <v>6566</v>
      </c>
      <c r="J1175" s="130" t="s">
        <v>8271</v>
      </c>
      <c r="K1175" s="130" t="s">
        <v>9976</v>
      </c>
      <c r="L1175" s="130" t="s">
        <v>11678</v>
      </c>
      <c r="M1175" s="130" t="s">
        <v>13370</v>
      </c>
      <c r="N1175" s="130" t="s">
        <v>15057</v>
      </c>
      <c r="O1175" s="130" t="s">
        <v>16766</v>
      </c>
      <c r="P1175" s="130" t="s">
        <v>18462</v>
      </c>
      <c r="Q1175" s="130" t="s">
        <v>20159</v>
      </c>
    </row>
    <row r="1176" spans="2:17" ht="54.95" customHeight="1">
      <c r="B1176" s="120" t="s">
        <v>22419</v>
      </c>
      <c r="C1176" s="12">
        <v>17101411</v>
      </c>
      <c r="D1176" s="114">
        <v>4</v>
      </c>
      <c r="E1176" s="123" t="s">
        <v>1156</v>
      </c>
      <c r="F1176" s="48" t="s">
        <v>1156</v>
      </c>
      <c r="G1176" s="128" t="s">
        <v>23337</v>
      </c>
      <c r="H1176" s="130" t="s">
        <v>4839</v>
      </c>
      <c r="I1176" s="130" t="s">
        <v>6567</v>
      </c>
      <c r="J1176" s="130" t="s">
        <v>8272</v>
      </c>
      <c r="K1176" s="130" t="s">
        <v>9977</v>
      </c>
      <c r="L1176" s="130" t="s">
        <v>11679</v>
      </c>
      <c r="M1176" s="130" t="s">
        <v>13371</v>
      </c>
      <c r="N1176" s="130" t="s">
        <v>15058</v>
      </c>
      <c r="O1176" s="130" t="s">
        <v>16767</v>
      </c>
      <c r="P1176" s="130" t="s">
        <v>18463</v>
      </c>
      <c r="Q1176" s="130" t="s">
        <v>20160</v>
      </c>
    </row>
    <row r="1177" spans="2:17" ht="54.95" customHeight="1">
      <c r="B1177" s="120" t="s">
        <v>22419</v>
      </c>
      <c r="C1177" s="12">
        <v>1710141110</v>
      </c>
      <c r="D1177" s="114">
        <v>5</v>
      </c>
      <c r="E1177" s="124" t="s">
        <v>1157</v>
      </c>
      <c r="F1177" s="48" t="s">
        <v>2204</v>
      </c>
      <c r="G1177" s="128" t="s">
        <v>3309</v>
      </c>
      <c r="H1177" s="130" t="s">
        <v>4840</v>
      </c>
      <c r="I1177" s="130" t="s">
        <v>1157</v>
      </c>
      <c r="J1177" s="130" t="s">
        <v>8273</v>
      </c>
      <c r="K1177" s="130" t="s">
        <v>9978</v>
      </c>
      <c r="L1177" s="130" t="s">
        <v>11680</v>
      </c>
      <c r="M1177" s="130" t="s">
        <v>13372</v>
      </c>
      <c r="N1177" s="130" t="s">
        <v>15059</v>
      </c>
      <c r="O1177" s="130" t="s">
        <v>16768</v>
      </c>
      <c r="P1177" s="130" t="s">
        <v>18464</v>
      </c>
      <c r="Q1177" s="130" t="s">
        <v>20161</v>
      </c>
    </row>
    <row r="1178" spans="2:17" ht="54.95" customHeight="1">
      <c r="B1178" s="120" t="s">
        <v>22419</v>
      </c>
      <c r="C1178" s="12">
        <v>171014111010</v>
      </c>
      <c r="D1178" s="114">
        <v>6</v>
      </c>
      <c r="E1178" s="125" t="s">
        <v>2689</v>
      </c>
      <c r="F1178" s="48" t="s">
        <v>2205</v>
      </c>
      <c r="G1178" s="128" t="s">
        <v>3310</v>
      </c>
      <c r="H1178" s="130" t="s">
        <v>4841</v>
      </c>
      <c r="I1178" s="130" t="s">
        <v>6568</v>
      </c>
      <c r="J1178" s="130" t="s">
        <v>8274</v>
      </c>
      <c r="K1178" s="130" t="s">
        <v>9979</v>
      </c>
      <c r="L1178" s="130" t="s">
        <v>11681</v>
      </c>
      <c r="M1178" s="130" t="s">
        <v>13373</v>
      </c>
      <c r="N1178" s="130" t="s">
        <v>15060</v>
      </c>
      <c r="O1178" s="130" t="s">
        <v>16769</v>
      </c>
      <c r="P1178" s="130" t="s">
        <v>18465</v>
      </c>
      <c r="Q1178" s="130" t="s">
        <v>20162</v>
      </c>
    </row>
    <row r="1179" spans="2:17" ht="54.95" customHeight="1">
      <c r="B1179" s="120" t="s">
        <v>22419</v>
      </c>
      <c r="C1179" s="12">
        <v>171014111011</v>
      </c>
      <c r="D1179" s="114">
        <v>6</v>
      </c>
      <c r="E1179" s="125" t="s">
        <v>2690</v>
      </c>
      <c r="F1179" s="48" t="s">
        <v>2206</v>
      </c>
      <c r="G1179" s="128" t="s">
        <v>3311</v>
      </c>
      <c r="H1179" s="130" t="s">
        <v>4842</v>
      </c>
      <c r="I1179" s="130" t="s">
        <v>6569</v>
      </c>
      <c r="J1179" s="130" t="s">
        <v>8275</v>
      </c>
      <c r="K1179" s="130" t="s">
        <v>9980</v>
      </c>
      <c r="L1179" s="130" t="s">
        <v>11682</v>
      </c>
      <c r="M1179" s="130" t="s">
        <v>13374</v>
      </c>
      <c r="N1179" s="130" t="s">
        <v>15061</v>
      </c>
      <c r="O1179" s="130" t="s">
        <v>16770</v>
      </c>
      <c r="P1179" s="130" t="s">
        <v>18466</v>
      </c>
      <c r="Q1179" s="130" t="s">
        <v>20163</v>
      </c>
    </row>
    <row r="1180" spans="2:17" ht="54.95" customHeight="1">
      <c r="B1180" s="120" t="s">
        <v>22419</v>
      </c>
      <c r="C1180" s="12">
        <v>1710141111</v>
      </c>
      <c r="D1180" s="114">
        <v>5</v>
      </c>
      <c r="E1180" s="124" t="s">
        <v>1158</v>
      </c>
      <c r="F1180" s="48" t="s">
        <v>2207</v>
      </c>
      <c r="G1180" s="128" t="s">
        <v>3312</v>
      </c>
      <c r="H1180" s="130" t="s">
        <v>4843</v>
      </c>
      <c r="I1180" s="130" t="s">
        <v>6570</v>
      </c>
      <c r="J1180" s="130" t="s">
        <v>8276</v>
      </c>
      <c r="K1180" s="130" t="s">
        <v>9981</v>
      </c>
      <c r="L1180" s="130" t="s">
        <v>11683</v>
      </c>
      <c r="M1180" s="130" t="s">
        <v>13375</v>
      </c>
      <c r="N1180" s="130" t="s">
        <v>15062</v>
      </c>
      <c r="O1180" s="130" t="s">
        <v>16771</v>
      </c>
      <c r="P1180" s="130" t="s">
        <v>18467</v>
      </c>
      <c r="Q1180" s="130" t="s">
        <v>20164</v>
      </c>
    </row>
    <row r="1181" spans="2:17" ht="54.95" customHeight="1">
      <c r="B1181" s="120" t="s">
        <v>22419</v>
      </c>
      <c r="C1181" s="12">
        <v>171014111110</v>
      </c>
      <c r="D1181" s="114">
        <v>6</v>
      </c>
      <c r="E1181" s="125" t="s">
        <v>1159</v>
      </c>
      <c r="F1181" s="48" t="s">
        <v>2208</v>
      </c>
      <c r="G1181" s="128" t="s">
        <v>3313</v>
      </c>
      <c r="H1181" s="130" t="s">
        <v>4844</v>
      </c>
      <c r="I1181" s="130" t="s">
        <v>6571</v>
      </c>
      <c r="J1181" s="130" t="s">
        <v>8277</v>
      </c>
      <c r="K1181" s="130" t="s">
        <v>9982</v>
      </c>
      <c r="L1181" s="130" t="s">
        <v>11684</v>
      </c>
      <c r="M1181" s="130" t="s">
        <v>13376</v>
      </c>
      <c r="N1181" s="130" t="s">
        <v>15063</v>
      </c>
      <c r="O1181" s="130" t="s">
        <v>16772</v>
      </c>
      <c r="P1181" s="130" t="s">
        <v>18468</v>
      </c>
      <c r="Q1181" s="130" t="s">
        <v>20165</v>
      </c>
    </row>
    <row r="1182" spans="2:17" ht="54.95" customHeight="1">
      <c r="B1182" s="120" t="s">
        <v>22419</v>
      </c>
      <c r="C1182" s="12">
        <v>171014111111</v>
      </c>
      <c r="D1182" s="114">
        <v>6</v>
      </c>
      <c r="E1182" s="125" t="s">
        <v>1160</v>
      </c>
      <c r="F1182" s="48" t="s">
        <v>2209</v>
      </c>
      <c r="G1182" s="128" t="s">
        <v>3314</v>
      </c>
      <c r="H1182" s="130" t="s">
        <v>4845</v>
      </c>
      <c r="I1182" s="130" t="s">
        <v>6572</v>
      </c>
      <c r="J1182" s="130" t="s">
        <v>8278</v>
      </c>
      <c r="K1182" s="130" t="s">
        <v>9983</v>
      </c>
      <c r="L1182" s="130" t="s">
        <v>11685</v>
      </c>
      <c r="M1182" s="130" t="s">
        <v>13377</v>
      </c>
      <c r="N1182" s="130" t="s">
        <v>15064</v>
      </c>
      <c r="O1182" s="130" t="s">
        <v>16773</v>
      </c>
      <c r="P1182" s="130" t="s">
        <v>18469</v>
      </c>
      <c r="Q1182" s="130" t="s">
        <v>20166</v>
      </c>
    </row>
    <row r="1183" spans="2:17" ht="54.95" customHeight="1">
      <c r="B1183" s="120" t="s">
        <v>22419</v>
      </c>
      <c r="C1183" s="12">
        <v>1710141112</v>
      </c>
      <c r="D1183" s="114">
        <v>5</v>
      </c>
      <c r="E1183" s="124" t="s">
        <v>1161</v>
      </c>
      <c r="F1183" s="48" t="s">
        <v>2210</v>
      </c>
      <c r="G1183" s="128" t="s">
        <v>3315</v>
      </c>
      <c r="H1183" s="130" t="s">
        <v>4846</v>
      </c>
      <c r="I1183" s="130" t="s">
        <v>6573</v>
      </c>
      <c r="J1183" s="130" t="s">
        <v>8279</v>
      </c>
      <c r="K1183" s="130" t="s">
        <v>9984</v>
      </c>
      <c r="L1183" s="130" t="s">
        <v>11686</v>
      </c>
      <c r="M1183" s="130" t="s">
        <v>13378</v>
      </c>
      <c r="N1183" s="130" t="s">
        <v>15065</v>
      </c>
      <c r="O1183" s="130" t="s">
        <v>16774</v>
      </c>
      <c r="P1183" s="130" t="s">
        <v>18470</v>
      </c>
      <c r="Q1183" s="130" t="s">
        <v>20167</v>
      </c>
    </row>
    <row r="1184" spans="2:17" ht="54.95" customHeight="1">
      <c r="B1184" s="120" t="s">
        <v>22419</v>
      </c>
      <c r="C1184" s="12">
        <v>1710141113</v>
      </c>
      <c r="D1184" s="114">
        <v>5</v>
      </c>
      <c r="E1184" s="124" t="s">
        <v>1162</v>
      </c>
      <c r="F1184" s="48" t="s">
        <v>2211</v>
      </c>
      <c r="G1184" s="128" t="s">
        <v>3316</v>
      </c>
      <c r="H1184" s="130" t="s">
        <v>4847</v>
      </c>
      <c r="I1184" s="130" t="s">
        <v>6574</v>
      </c>
      <c r="J1184" s="130" t="s">
        <v>8280</v>
      </c>
      <c r="K1184" s="130" t="s">
        <v>9985</v>
      </c>
      <c r="L1184" s="130" t="s">
        <v>11686</v>
      </c>
      <c r="M1184" s="130" t="s">
        <v>13379</v>
      </c>
      <c r="N1184" s="130" t="s">
        <v>15066</v>
      </c>
      <c r="O1184" s="130" t="s">
        <v>16775</v>
      </c>
      <c r="P1184" s="130" t="s">
        <v>18471</v>
      </c>
      <c r="Q1184" s="130" t="s">
        <v>20168</v>
      </c>
    </row>
    <row r="1185" spans="2:17" ht="54.95" customHeight="1">
      <c r="B1185" s="120" t="s">
        <v>22419</v>
      </c>
      <c r="C1185" s="12">
        <v>17101412</v>
      </c>
      <c r="D1185" s="114">
        <v>4</v>
      </c>
      <c r="E1185" s="123" t="s">
        <v>256</v>
      </c>
      <c r="F1185" s="48" t="s">
        <v>256</v>
      </c>
      <c r="G1185" s="128" t="s">
        <v>23338</v>
      </c>
      <c r="H1185" s="130" t="s">
        <v>4848</v>
      </c>
      <c r="I1185" s="130" t="s">
        <v>6453</v>
      </c>
      <c r="J1185" s="130" t="s">
        <v>8281</v>
      </c>
      <c r="K1185" s="130" t="s">
        <v>9986</v>
      </c>
      <c r="L1185" s="130" t="s">
        <v>11687</v>
      </c>
      <c r="M1185" s="130" t="s">
        <v>13380</v>
      </c>
      <c r="N1185" s="130" t="s">
        <v>4848</v>
      </c>
      <c r="O1185" s="130" t="s">
        <v>16776</v>
      </c>
      <c r="P1185" s="130" t="s">
        <v>4848</v>
      </c>
      <c r="Q1185" s="130" t="s">
        <v>20169</v>
      </c>
    </row>
    <row r="1186" spans="2:17" ht="54.95" customHeight="1">
      <c r="B1186" s="120" t="s">
        <v>22419</v>
      </c>
      <c r="C1186" s="12">
        <v>1710141210</v>
      </c>
      <c r="D1186" s="114">
        <v>5</v>
      </c>
      <c r="E1186" s="124" t="s">
        <v>1163</v>
      </c>
      <c r="F1186" s="48" t="s">
        <v>1163</v>
      </c>
      <c r="G1186" s="128" t="s">
        <v>3317</v>
      </c>
      <c r="H1186" s="130" t="s">
        <v>4849</v>
      </c>
      <c r="I1186" s="130" t="s">
        <v>6575</v>
      </c>
      <c r="J1186" s="130" t="s">
        <v>8282</v>
      </c>
      <c r="K1186" s="130" t="s">
        <v>9987</v>
      </c>
      <c r="L1186" s="130" t="s">
        <v>11688</v>
      </c>
      <c r="M1186" s="130" t="s">
        <v>13381</v>
      </c>
      <c r="N1186" s="130" t="s">
        <v>15067</v>
      </c>
      <c r="O1186" s="130" t="s">
        <v>16777</v>
      </c>
      <c r="P1186" s="130" t="s">
        <v>18472</v>
      </c>
      <c r="Q1186" s="130" t="s">
        <v>20170</v>
      </c>
    </row>
    <row r="1187" spans="2:17" ht="54.95" customHeight="1">
      <c r="B1187" s="120" t="s">
        <v>22419</v>
      </c>
      <c r="C1187" s="12">
        <v>1710141211</v>
      </c>
      <c r="D1187" s="114">
        <v>5</v>
      </c>
      <c r="E1187" s="124" t="s">
        <v>1164</v>
      </c>
      <c r="F1187" s="48" t="s">
        <v>2212</v>
      </c>
      <c r="G1187" s="128" t="s">
        <v>3318</v>
      </c>
      <c r="H1187" s="130" t="s">
        <v>4850</v>
      </c>
      <c r="I1187" s="130" t="s">
        <v>6576</v>
      </c>
      <c r="J1187" s="130" t="s">
        <v>8283</v>
      </c>
      <c r="K1187" s="130" t="s">
        <v>9988</v>
      </c>
      <c r="L1187" s="130" t="s">
        <v>11689</v>
      </c>
      <c r="M1187" s="130" t="s">
        <v>13382</v>
      </c>
      <c r="N1187" s="130" t="s">
        <v>15068</v>
      </c>
      <c r="O1187" s="130" t="s">
        <v>16778</v>
      </c>
      <c r="P1187" s="130" t="s">
        <v>18473</v>
      </c>
      <c r="Q1187" s="130" t="s">
        <v>20171</v>
      </c>
    </row>
    <row r="1188" spans="2:17" ht="54.95" customHeight="1">
      <c r="B1188" s="120"/>
      <c r="C1188" s="12">
        <v>171015</v>
      </c>
      <c r="D1188" s="114">
        <v>3</v>
      </c>
      <c r="E1188" s="122" t="s">
        <v>1165</v>
      </c>
      <c r="F1188" s="48" t="s">
        <v>2213</v>
      </c>
      <c r="G1188" s="128" t="s">
        <v>3319</v>
      </c>
      <c r="H1188" s="130" t="s">
        <v>4851</v>
      </c>
      <c r="I1188" s="130" t="s">
        <v>6577</v>
      </c>
      <c r="J1188" s="130" t="s">
        <v>8284</v>
      </c>
      <c r="K1188" s="130" t="s">
        <v>9989</v>
      </c>
      <c r="L1188" s="130" t="s">
        <v>11690</v>
      </c>
      <c r="M1188" s="130" t="s">
        <v>13383</v>
      </c>
      <c r="N1188" s="130" t="s">
        <v>15069</v>
      </c>
      <c r="O1188" s="130" t="s">
        <v>16779</v>
      </c>
      <c r="P1188" s="130" t="s">
        <v>18474</v>
      </c>
      <c r="Q1188" s="130" t="s">
        <v>20172</v>
      </c>
    </row>
    <row r="1189" spans="2:17" ht="54.95" customHeight="1">
      <c r="B1189" s="120" t="s">
        <v>22419</v>
      </c>
      <c r="C1189" s="12">
        <v>17101510</v>
      </c>
      <c r="D1189" s="114">
        <v>4</v>
      </c>
      <c r="E1189" s="123" t="s">
        <v>254</v>
      </c>
      <c r="F1189" s="48" t="s">
        <v>2214</v>
      </c>
      <c r="G1189" s="128" t="s">
        <v>23339</v>
      </c>
      <c r="H1189" s="130" t="s">
        <v>4852</v>
      </c>
      <c r="I1189" s="130" t="s">
        <v>6578</v>
      </c>
      <c r="J1189" s="130" t="s">
        <v>8285</v>
      </c>
      <c r="K1189" s="130" t="s">
        <v>9990</v>
      </c>
      <c r="L1189" s="130" t="s">
        <v>11691</v>
      </c>
      <c r="M1189" s="130" t="s">
        <v>13384</v>
      </c>
      <c r="N1189" s="130" t="s">
        <v>15070</v>
      </c>
      <c r="O1189" s="130" t="s">
        <v>16780</v>
      </c>
      <c r="P1189" s="130" t="s">
        <v>18475</v>
      </c>
      <c r="Q1189" s="130" t="s">
        <v>20173</v>
      </c>
    </row>
    <row r="1190" spans="2:17" ht="54.95" customHeight="1">
      <c r="B1190" s="120"/>
      <c r="C1190" s="12">
        <v>1710151010</v>
      </c>
      <c r="D1190" s="114">
        <v>5</v>
      </c>
      <c r="E1190" s="124" t="s">
        <v>1166</v>
      </c>
      <c r="F1190" s="48" t="s">
        <v>2215</v>
      </c>
      <c r="G1190" s="128" t="s">
        <v>23340</v>
      </c>
      <c r="H1190" s="130" t="s">
        <v>4853</v>
      </c>
      <c r="I1190" s="130" t="s">
        <v>6579</v>
      </c>
      <c r="J1190" s="130" t="s">
        <v>8286</v>
      </c>
      <c r="K1190" s="130" t="s">
        <v>1166</v>
      </c>
      <c r="L1190" s="130" t="s">
        <v>1166</v>
      </c>
      <c r="M1190" s="130" t="s">
        <v>1166</v>
      </c>
      <c r="N1190" s="130" t="s">
        <v>15071</v>
      </c>
      <c r="O1190" s="130" t="s">
        <v>16781</v>
      </c>
      <c r="P1190" s="130" t="s">
        <v>15071</v>
      </c>
      <c r="Q1190" s="130" t="s">
        <v>20174</v>
      </c>
    </row>
    <row r="1191" spans="2:17" ht="54.95" customHeight="1">
      <c r="B1191" s="120"/>
      <c r="C1191" s="12">
        <v>171015101010</v>
      </c>
      <c r="D1191" s="114">
        <v>6</v>
      </c>
      <c r="E1191" s="125" t="s">
        <v>1167</v>
      </c>
      <c r="F1191" s="48" t="s">
        <v>2216</v>
      </c>
      <c r="G1191" s="128" t="s">
        <v>3320</v>
      </c>
      <c r="H1191" s="130" t="s">
        <v>4854</v>
      </c>
      <c r="I1191" s="130" t="s">
        <v>6580</v>
      </c>
      <c r="J1191" s="130" t="s">
        <v>8287</v>
      </c>
      <c r="K1191" s="130" t="s">
        <v>9991</v>
      </c>
      <c r="L1191" s="130" t="s">
        <v>11692</v>
      </c>
      <c r="M1191" s="130" t="s">
        <v>13385</v>
      </c>
      <c r="N1191" s="130" t="s">
        <v>15072</v>
      </c>
      <c r="O1191" s="130" t="s">
        <v>16782</v>
      </c>
      <c r="P1191" s="130" t="s">
        <v>18476</v>
      </c>
      <c r="Q1191" s="130" t="s">
        <v>20175</v>
      </c>
    </row>
    <row r="1192" spans="2:17" ht="54.95" customHeight="1">
      <c r="B1192" s="120"/>
      <c r="C1192" s="12">
        <v>171015101011</v>
      </c>
      <c r="D1192" s="114">
        <v>6</v>
      </c>
      <c r="E1192" s="125" t="s">
        <v>2691</v>
      </c>
      <c r="F1192" s="48" t="s">
        <v>2217</v>
      </c>
      <c r="G1192" s="128" t="s">
        <v>23341</v>
      </c>
      <c r="H1192" s="130" t="s">
        <v>4855</v>
      </c>
      <c r="I1192" s="130" t="s">
        <v>6581</v>
      </c>
      <c r="J1192" s="130" t="s">
        <v>8288</v>
      </c>
      <c r="K1192" s="130" t="s">
        <v>9992</v>
      </c>
      <c r="L1192" s="130" t="s">
        <v>11693</v>
      </c>
      <c r="M1192" s="130" t="s">
        <v>13386</v>
      </c>
      <c r="N1192" s="130" t="s">
        <v>15073</v>
      </c>
      <c r="O1192" s="130" t="s">
        <v>16783</v>
      </c>
      <c r="P1192" s="130" t="s">
        <v>18477</v>
      </c>
      <c r="Q1192" s="130" t="s">
        <v>20176</v>
      </c>
    </row>
    <row r="1193" spans="2:17" ht="54.95" customHeight="1">
      <c r="B1193" s="120"/>
      <c r="C1193" s="12">
        <v>171015101012</v>
      </c>
      <c r="D1193" s="114">
        <v>6</v>
      </c>
      <c r="E1193" s="125" t="s">
        <v>1168</v>
      </c>
      <c r="F1193" s="48" t="s">
        <v>2218</v>
      </c>
      <c r="G1193" s="128" t="s">
        <v>3321</v>
      </c>
      <c r="H1193" s="130" t="s">
        <v>4856</v>
      </c>
      <c r="I1193" s="130" t="s">
        <v>6582</v>
      </c>
      <c r="J1193" s="130" t="s">
        <v>8289</v>
      </c>
      <c r="K1193" s="130" t="s">
        <v>9993</v>
      </c>
      <c r="L1193" s="130" t="s">
        <v>11694</v>
      </c>
      <c r="M1193" s="130" t="s">
        <v>13387</v>
      </c>
      <c r="N1193" s="130" t="s">
        <v>15074</v>
      </c>
      <c r="O1193" s="130" t="s">
        <v>16784</v>
      </c>
      <c r="P1193" s="130" t="s">
        <v>18478</v>
      </c>
      <c r="Q1193" s="130" t="s">
        <v>20177</v>
      </c>
    </row>
    <row r="1194" spans="2:17" ht="54.95" customHeight="1">
      <c r="B1194" s="120"/>
      <c r="C1194" s="12">
        <v>171015101013</v>
      </c>
      <c r="D1194" s="114">
        <v>6</v>
      </c>
      <c r="E1194" s="125" t="s">
        <v>1169</v>
      </c>
      <c r="F1194" s="48" t="s">
        <v>2219</v>
      </c>
      <c r="G1194" s="128" t="s">
        <v>3322</v>
      </c>
      <c r="H1194" s="130" t="s">
        <v>4857</v>
      </c>
      <c r="I1194" s="130" t="s">
        <v>6583</v>
      </c>
      <c r="J1194" s="130" t="s">
        <v>8290</v>
      </c>
      <c r="K1194" s="130" t="s">
        <v>9994</v>
      </c>
      <c r="L1194" s="130" t="s">
        <v>11695</v>
      </c>
      <c r="M1194" s="130" t="s">
        <v>13388</v>
      </c>
      <c r="N1194" s="130" t="s">
        <v>15075</v>
      </c>
      <c r="O1194" s="130" t="s">
        <v>16785</v>
      </c>
      <c r="P1194" s="130" t="s">
        <v>18479</v>
      </c>
      <c r="Q1194" s="130" t="s">
        <v>20178</v>
      </c>
    </row>
    <row r="1195" spans="2:17" ht="54.95" customHeight="1">
      <c r="B1195" s="120"/>
      <c r="C1195" s="12">
        <v>1710151011</v>
      </c>
      <c r="D1195" s="114">
        <v>5</v>
      </c>
      <c r="E1195" s="124" t="s">
        <v>2692</v>
      </c>
      <c r="F1195" s="48" t="s">
        <v>2220</v>
      </c>
      <c r="G1195" s="128" t="s">
        <v>3323</v>
      </c>
      <c r="H1195" s="130" t="s">
        <v>4858</v>
      </c>
      <c r="I1195" s="130" t="s">
        <v>6584</v>
      </c>
      <c r="J1195" s="130" t="s">
        <v>8291</v>
      </c>
      <c r="K1195" s="130" t="s">
        <v>9995</v>
      </c>
      <c r="L1195" s="130" t="s">
        <v>11696</v>
      </c>
      <c r="M1195" s="130" t="s">
        <v>13389</v>
      </c>
      <c r="N1195" s="130" t="s">
        <v>15076</v>
      </c>
      <c r="O1195" s="130" t="s">
        <v>16786</v>
      </c>
      <c r="P1195" s="130" t="s">
        <v>18480</v>
      </c>
      <c r="Q1195" s="130" t="s">
        <v>20179</v>
      </c>
    </row>
    <row r="1196" spans="2:17" ht="54.95" customHeight="1">
      <c r="B1196" s="120"/>
      <c r="C1196" s="12">
        <v>171015101110</v>
      </c>
      <c r="D1196" s="114">
        <v>6</v>
      </c>
      <c r="E1196" s="125" t="s">
        <v>1170</v>
      </c>
      <c r="F1196" s="48" t="s">
        <v>1170</v>
      </c>
      <c r="G1196" s="128" t="s">
        <v>23342</v>
      </c>
      <c r="H1196" s="130" t="s">
        <v>4859</v>
      </c>
      <c r="I1196" s="130" t="s">
        <v>6585</v>
      </c>
      <c r="J1196" s="130" t="s">
        <v>8292</v>
      </c>
      <c r="K1196" s="130" t="s">
        <v>9996</v>
      </c>
      <c r="L1196" s="130" t="s">
        <v>11697</v>
      </c>
      <c r="M1196" s="130" t="s">
        <v>13390</v>
      </c>
      <c r="N1196" s="130" t="s">
        <v>15077</v>
      </c>
      <c r="O1196" s="130" t="s">
        <v>16787</v>
      </c>
      <c r="P1196" s="130" t="s">
        <v>18481</v>
      </c>
      <c r="Q1196" s="130" t="s">
        <v>20180</v>
      </c>
    </row>
    <row r="1197" spans="2:17" ht="54.95" customHeight="1">
      <c r="B1197" s="120" t="s">
        <v>22419</v>
      </c>
      <c r="C1197" s="12">
        <v>17101510111010</v>
      </c>
      <c r="D1197" s="114">
        <v>7</v>
      </c>
      <c r="E1197" s="126" t="s">
        <v>1171</v>
      </c>
      <c r="F1197" s="48" t="s">
        <v>1171</v>
      </c>
      <c r="G1197" s="128" t="s">
        <v>3324</v>
      </c>
      <c r="H1197" s="130" t="s">
        <v>4860</v>
      </c>
      <c r="I1197" s="130" t="s">
        <v>6586</v>
      </c>
      <c r="J1197" s="130" t="s">
        <v>8293</v>
      </c>
      <c r="K1197" s="130" t="s">
        <v>9997</v>
      </c>
      <c r="L1197" s="130" t="s">
        <v>11698</v>
      </c>
      <c r="M1197" s="130" t="s">
        <v>13391</v>
      </c>
      <c r="N1197" s="130" t="s">
        <v>15078</v>
      </c>
      <c r="O1197" s="130" t="s">
        <v>16788</v>
      </c>
      <c r="P1197" s="130" t="s">
        <v>18482</v>
      </c>
      <c r="Q1197" s="130" t="s">
        <v>20181</v>
      </c>
    </row>
    <row r="1198" spans="2:17" ht="54.95" customHeight="1">
      <c r="B1198" s="120" t="s">
        <v>22419</v>
      </c>
      <c r="C1198" s="12">
        <v>17101510111011</v>
      </c>
      <c r="D1198" s="114">
        <v>7</v>
      </c>
      <c r="E1198" s="126" t="s">
        <v>1172</v>
      </c>
      <c r="F1198" s="48" t="s">
        <v>1172</v>
      </c>
      <c r="G1198" s="128" t="s">
        <v>23343</v>
      </c>
      <c r="H1198" s="130" t="s">
        <v>4861</v>
      </c>
      <c r="I1198" s="130" t="s">
        <v>6587</v>
      </c>
      <c r="J1198" s="130" t="s">
        <v>8294</v>
      </c>
      <c r="K1198" s="130" t="s">
        <v>9998</v>
      </c>
      <c r="L1198" s="130" t="s">
        <v>11699</v>
      </c>
      <c r="M1198" s="130" t="s">
        <v>13392</v>
      </c>
      <c r="N1198" s="130" t="s">
        <v>15079</v>
      </c>
      <c r="O1198" s="130" t="s">
        <v>16789</v>
      </c>
      <c r="P1198" s="130" t="s">
        <v>18483</v>
      </c>
      <c r="Q1198" s="130" t="s">
        <v>20182</v>
      </c>
    </row>
    <row r="1199" spans="2:17" ht="54.95" customHeight="1">
      <c r="B1199" s="120" t="s">
        <v>22419</v>
      </c>
      <c r="C1199" s="12">
        <v>17101510111012</v>
      </c>
      <c r="D1199" s="114">
        <v>7</v>
      </c>
      <c r="E1199" s="126" t="s">
        <v>1173</v>
      </c>
      <c r="F1199" s="48" t="s">
        <v>1173</v>
      </c>
      <c r="G1199" s="128" t="s">
        <v>23344</v>
      </c>
      <c r="H1199" s="130" t="s">
        <v>4862</v>
      </c>
      <c r="I1199" s="130" t="s">
        <v>6588</v>
      </c>
      <c r="J1199" s="130" t="s">
        <v>8295</v>
      </c>
      <c r="K1199" s="130" t="s">
        <v>9999</v>
      </c>
      <c r="L1199" s="130" t="s">
        <v>11700</v>
      </c>
      <c r="M1199" s="130" t="s">
        <v>13393</v>
      </c>
      <c r="N1199" s="130" t="s">
        <v>15080</v>
      </c>
      <c r="O1199" s="130" t="s">
        <v>16790</v>
      </c>
      <c r="P1199" s="130" t="s">
        <v>18484</v>
      </c>
      <c r="Q1199" s="130" t="s">
        <v>20183</v>
      </c>
    </row>
    <row r="1200" spans="2:17" ht="54.95" customHeight="1">
      <c r="B1200" s="120" t="s">
        <v>22419</v>
      </c>
      <c r="C1200" s="12">
        <v>17101510111013</v>
      </c>
      <c r="D1200" s="114">
        <v>7</v>
      </c>
      <c r="E1200" s="126" t="s">
        <v>1174</v>
      </c>
      <c r="F1200" s="48" t="s">
        <v>2221</v>
      </c>
      <c r="G1200" s="128" t="s">
        <v>23345</v>
      </c>
      <c r="H1200" s="130" t="s">
        <v>4863</v>
      </c>
      <c r="I1200" s="130" t="s">
        <v>6589</v>
      </c>
      <c r="J1200" s="130" t="s">
        <v>8296</v>
      </c>
      <c r="K1200" s="130" t="s">
        <v>10000</v>
      </c>
      <c r="L1200" s="130" t="s">
        <v>11701</v>
      </c>
      <c r="M1200" s="130" t="s">
        <v>13394</v>
      </c>
      <c r="N1200" s="130" t="s">
        <v>15081</v>
      </c>
      <c r="O1200" s="130" t="s">
        <v>16791</v>
      </c>
      <c r="P1200" s="130" t="s">
        <v>18485</v>
      </c>
      <c r="Q1200" s="130" t="s">
        <v>20184</v>
      </c>
    </row>
    <row r="1201" spans="2:17" ht="54.95" customHeight="1">
      <c r="B1201" s="120"/>
      <c r="C1201" s="12">
        <v>171015101111</v>
      </c>
      <c r="D1201" s="114">
        <v>6</v>
      </c>
      <c r="E1201" s="125" t="s">
        <v>1175</v>
      </c>
      <c r="F1201" s="48" t="s">
        <v>2222</v>
      </c>
      <c r="G1201" s="128" t="s">
        <v>3325</v>
      </c>
      <c r="H1201" s="130" t="s">
        <v>4864</v>
      </c>
      <c r="I1201" s="130" t="s">
        <v>6590</v>
      </c>
      <c r="J1201" s="130" t="s">
        <v>8297</v>
      </c>
      <c r="K1201" s="130" t="s">
        <v>10001</v>
      </c>
      <c r="L1201" s="130" t="s">
        <v>11702</v>
      </c>
      <c r="M1201" s="130" t="s">
        <v>13395</v>
      </c>
      <c r="N1201" s="130" t="s">
        <v>15082</v>
      </c>
      <c r="O1201" s="130" t="s">
        <v>16792</v>
      </c>
      <c r="P1201" s="130" t="s">
        <v>18486</v>
      </c>
      <c r="Q1201" s="130" t="s">
        <v>20185</v>
      </c>
    </row>
    <row r="1202" spans="2:17" ht="54.95" customHeight="1">
      <c r="B1202" s="120"/>
      <c r="C1202" s="12">
        <v>171015101112</v>
      </c>
      <c r="D1202" s="114">
        <v>6</v>
      </c>
      <c r="E1202" s="125" t="s">
        <v>1176</v>
      </c>
      <c r="F1202" s="48" t="s">
        <v>2223</v>
      </c>
      <c r="G1202" s="128" t="s">
        <v>23346</v>
      </c>
      <c r="H1202" s="130" t="s">
        <v>4865</v>
      </c>
      <c r="I1202" s="130" t="s">
        <v>6591</v>
      </c>
      <c r="J1202" s="130" t="s">
        <v>8298</v>
      </c>
      <c r="K1202" s="130" t="s">
        <v>10002</v>
      </c>
      <c r="L1202" s="130" t="s">
        <v>11703</v>
      </c>
      <c r="M1202" s="130" t="s">
        <v>13396</v>
      </c>
      <c r="N1202" s="130" t="s">
        <v>15083</v>
      </c>
      <c r="O1202" s="130" t="s">
        <v>16793</v>
      </c>
      <c r="P1202" s="130" t="s">
        <v>18487</v>
      </c>
      <c r="Q1202" s="130" t="s">
        <v>20186</v>
      </c>
    </row>
    <row r="1203" spans="2:17" ht="54.95" customHeight="1">
      <c r="B1203" s="120"/>
      <c r="C1203" s="12">
        <v>171015101113</v>
      </c>
      <c r="D1203" s="114">
        <v>6</v>
      </c>
      <c r="E1203" s="125" t="s">
        <v>1177</v>
      </c>
      <c r="F1203" s="48" t="s">
        <v>1177</v>
      </c>
      <c r="G1203" s="128" t="s">
        <v>23347</v>
      </c>
      <c r="H1203" s="130" t="s">
        <v>4866</v>
      </c>
      <c r="I1203" s="130" t="s">
        <v>6592</v>
      </c>
      <c r="J1203" s="130" t="s">
        <v>8299</v>
      </c>
      <c r="K1203" s="130" t="s">
        <v>10003</v>
      </c>
      <c r="L1203" s="130" t="s">
        <v>11704</v>
      </c>
      <c r="M1203" s="130" t="s">
        <v>13397</v>
      </c>
      <c r="N1203" s="130" t="s">
        <v>15084</v>
      </c>
      <c r="O1203" s="130" t="s">
        <v>16794</v>
      </c>
      <c r="P1203" s="130" t="s">
        <v>18488</v>
      </c>
      <c r="Q1203" s="130" t="s">
        <v>20187</v>
      </c>
    </row>
    <row r="1204" spans="2:17" ht="54.95" customHeight="1">
      <c r="B1204" s="120"/>
      <c r="C1204" s="12">
        <v>171015101114</v>
      </c>
      <c r="D1204" s="114">
        <v>6</v>
      </c>
      <c r="E1204" s="125" t="s">
        <v>1178</v>
      </c>
      <c r="F1204" s="48" t="s">
        <v>1178</v>
      </c>
      <c r="G1204" s="128" t="s">
        <v>3326</v>
      </c>
      <c r="H1204" s="130" t="s">
        <v>4867</v>
      </c>
      <c r="I1204" s="130" t="s">
        <v>6593</v>
      </c>
      <c r="J1204" s="130" t="s">
        <v>8300</v>
      </c>
      <c r="K1204" s="130" t="s">
        <v>10004</v>
      </c>
      <c r="L1204" s="130" t="s">
        <v>11705</v>
      </c>
      <c r="M1204" s="130" t="s">
        <v>13398</v>
      </c>
      <c r="N1204" s="130" t="s">
        <v>15085</v>
      </c>
      <c r="O1204" s="130" t="s">
        <v>16795</v>
      </c>
      <c r="P1204" s="130" t="s">
        <v>18489</v>
      </c>
      <c r="Q1204" s="130" t="s">
        <v>20188</v>
      </c>
    </row>
    <row r="1205" spans="2:17" ht="54.95" customHeight="1">
      <c r="B1205" s="120" t="s">
        <v>22419</v>
      </c>
      <c r="C1205" s="12">
        <v>17101510111410</v>
      </c>
      <c r="D1205" s="114">
        <v>7</v>
      </c>
      <c r="E1205" s="126" t="s">
        <v>1179</v>
      </c>
      <c r="F1205" s="48" t="s">
        <v>1179</v>
      </c>
      <c r="G1205" s="128" t="s">
        <v>3327</v>
      </c>
      <c r="H1205" s="130" t="s">
        <v>4868</v>
      </c>
      <c r="I1205" s="130" t="s">
        <v>6594</v>
      </c>
      <c r="J1205" s="130" t="s">
        <v>8301</v>
      </c>
      <c r="K1205" s="130" t="s">
        <v>10005</v>
      </c>
      <c r="L1205" s="130" t="s">
        <v>11706</v>
      </c>
      <c r="M1205" s="130" t="s">
        <v>13399</v>
      </c>
      <c r="N1205" s="130" t="s">
        <v>15086</v>
      </c>
      <c r="O1205" s="130" t="s">
        <v>16796</v>
      </c>
      <c r="P1205" s="130" t="s">
        <v>18490</v>
      </c>
      <c r="Q1205" s="130" t="s">
        <v>20189</v>
      </c>
    </row>
    <row r="1206" spans="2:17" ht="54.95" customHeight="1">
      <c r="B1206" s="120" t="s">
        <v>22419</v>
      </c>
      <c r="C1206" s="12">
        <v>17101510111411</v>
      </c>
      <c r="D1206" s="114">
        <v>7</v>
      </c>
      <c r="E1206" s="126" t="s">
        <v>1180</v>
      </c>
      <c r="F1206" s="48" t="s">
        <v>2224</v>
      </c>
      <c r="G1206" s="128" t="s">
        <v>3328</v>
      </c>
      <c r="H1206" s="130" t="s">
        <v>4869</v>
      </c>
      <c r="I1206" s="130" t="s">
        <v>6595</v>
      </c>
      <c r="J1206" s="130" t="s">
        <v>8302</v>
      </c>
      <c r="K1206" s="130" t="s">
        <v>10006</v>
      </c>
      <c r="L1206" s="130" t="s">
        <v>11707</v>
      </c>
      <c r="M1206" s="130" t="s">
        <v>13400</v>
      </c>
      <c r="N1206" s="130" t="s">
        <v>15087</v>
      </c>
      <c r="O1206" s="130" t="s">
        <v>16797</v>
      </c>
      <c r="P1206" s="130" t="s">
        <v>18491</v>
      </c>
      <c r="Q1206" s="130" t="s">
        <v>20190</v>
      </c>
    </row>
    <row r="1207" spans="2:17" ht="54.95" customHeight="1">
      <c r="B1207" s="120" t="s">
        <v>22419</v>
      </c>
      <c r="C1207" s="12">
        <v>17101510111412</v>
      </c>
      <c r="D1207" s="114">
        <v>7</v>
      </c>
      <c r="E1207" s="126" t="s">
        <v>1181</v>
      </c>
      <c r="F1207" s="48" t="s">
        <v>1181</v>
      </c>
      <c r="G1207" s="128" t="s">
        <v>3329</v>
      </c>
      <c r="H1207" s="130" t="s">
        <v>4870</v>
      </c>
      <c r="I1207" s="130" t="s">
        <v>6596</v>
      </c>
      <c r="J1207" s="130" t="s">
        <v>8303</v>
      </c>
      <c r="K1207" s="130" t="s">
        <v>10007</v>
      </c>
      <c r="L1207" s="130" t="s">
        <v>11708</v>
      </c>
      <c r="M1207" s="130" t="s">
        <v>13401</v>
      </c>
      <c r="N1207" s="130" t="s">
        <v>15088</v>
      </c>
      <c r="O1207" s="130" t="s">
        <v>16798</v>
      </c>
      <c r="P1207" s="130" t="s">
        <v>18492</v>
      </c>
      <c r="Q1207" s="130" t="s">
        <v>20191</v>
      </c>
    </row>
    <row r="1208" spans="2:17" ht="54.95" customHeight="1">
      <c r="B1208" s="120"/>
      <c r="C1208" s="12">
        <v>171015101115</v>
      </c>
      <c r="D1208" s="114">
        <v>6</v>
      </c>
      <c r="E1208" s="125" t="s">
        <v>1182</v>
      </c>
      <c r="F1208" s="48" t="s">
        <v>2225</v>
      </c>
      <c r="G1208" s="128" t="s">
        <v>23348</v>
      </c>
      <c r="H1208" s="130" t="s">
        <v>4871</v>
      </c>
      <c r="I1208" s="130" t="s">
        <v>6597</v>
      </c>
      <c r="J1208" s="130" t="s">
        <v>8304</v>
      </c>
      <c r="K1208" s="130" t="s">
        <v>10008</v>
      </c>
      <c r="L1208" s="130" t="s">
        <v>11709</v>
      </c>
      <c r="M1208" s="130" t="s">
        <v>13402</v>
      </c>
      <c r="N1208" s="130" t="s">
        <v>15089</v>
      </c>
      <c r="O1208" s="130" t="s">
        <v>16799</v>
      </c>
      <c r="P1208" s="130" t="s">
        <v>18493</v>
      </c>
      <c r="Q1208" s="130" t="s">
        <v>20192</v>
      </c>
    </row>
    <row r="1209" spans="2:17" ht="54.95" customHeight="1">
      <c r="B1209" s="120" t="s">
        <v>22419</v>
      </c>
      <c r="C1209" s="12">
        <v>17101510111510</v>
      </c>
      <c r="D1209" s="114">
        <v>7</v>
      </c>
      <c r="E1209" s="126" t="s">
        <v>1183</v>
      </c>
      <c r="F1209" s="48" t="s">
        <v>2226</v>
      </c>
      <c r="G1209" s="128" t="s">
        <v>23349</v>
      </c>
      <c r="H1209" s="130" t="s">
        <v>4872</v>
      </c>
      <c r="I1209" s="130" t="s">
        <v>6598</v>
      </c>
      <c r="J1209" s="130" t="s">
        <v>8305</v>
      </c>
      <c r="K1209" s="130" t="s">
        <v>10009</v>
      </c>
      <c r="L1209" s="130" t="s">
        <v>11710</v>
      </c>
      <c r="M1209" s="130" t="s">
        <v>13403</v>
      </c>
      <c r="N1209" s="130" t="s">
        <v>15090</v>
      </c>
      <c r="O1209" s="130" t="s">
        <v>16800</v>
      </c>
      <c r="P1209" s="130" t="s">
        <v>18494</v>
      </c>
      <c r="Q1209" s="130" t="s">
        <v>20193</v>
      </c>
    </row>
    <row r="1210" spans="2:17" ht="54.95" customHeight="1">
      <c r="B1210" s="120" t="s">
        <v>22419</v>
      </c>
      <c r="C1210" s="12">
        <v>17101510111511</v>
      </c>
      <c r="D1210" s="114">
        <v>7</v>
      </c>
      <c r="E1210" s="126" t="s">
        <v>1184</v>
      </c>
      <c r="F1210" s="48" t="s">
        <v>2227</v>
      </c>
      <c r="G1210" s="128" t="s">
        <v>23350</v>
      </c>
      <c r="H1210" s="130" t="s">
        <v>4873</v>
      </c>
      <c r="I1210" s="130" t="s">
        <v>6599</v>
      </c>
      <c r="J1210" s="130" t="s">
        <v>8306</v>
      </c>
      <c r="K1210" s="130" t="s">
        <v>10008</v>
      </c>
      <c r="L1210" s="130" t="s">
        <v>11711</v>
      </c>
      <c r="M1210" s="130" t="s">
        <v>13404</v>
      </c>
      <c r="N1210" s="130" t="s">
        <v>4873</v>
      </c>
      <c r="O1210" s="130" t="s">
        <v>16801</v>
      </c>
      <c r="P1210" s="130" t="s">
        <v>18495</v>
      </c>
      <c r="Q1210" s="130" t="s">
        <v>20194</v>
      </c>
    </row>
    <row r="1211" spans="2:17" ht="54.95" customHeight="1">
      <c r="B1211" s="120"/>
      <c r="C1211" s="12">
        <v>171015101116</v>
      </c>
      <c r="D1211" s="114">
        <v>6</v>
      </c>
      <c r="E1211" s="125" t="s">
        <v>1185</v>
      </c>
      <c r="F1211" s="48" t="s">
        <v>2228</v>
      </c>
      <c r="G1211" s="128" t="s">
        <v>3330</v>
      </c>
      <c r="H1211" s="130" t="s">
        <v>4874</v>
      </c>
      <c r="I1211" s="130" t="s">
        <v>6600</v>
      </c>
      <c r="J1211" s="130" t="s">
        <v>8307</v>
      </c>
      <c r="K1211" s="130" t="s">
        <v>10010</v>
      </c>
      <c r="L1211" s="130" t="s">
        <v>11712</v>
      </c>
      <c r="M1211" s="130" t="s">
        <v>13405</v>
      </c>
      <c r="N1211" s="130" t="s">
        <v>15091</v>
      </c>
      <c r="O1211" s="130" t="s">
        <v>16802</v>
      </c>
      <c r="P1211" s="130" t="s">
        <v>18496</v>
      </c>
      <c r="Q1211" s="130" t="s">
        <v>20195</v>
      </c>
    </row>
    <row r="1212" spans="2:17" ht="54.95" customHeight="1">
      <c r="B1212" s="120" t="s">
        <v>22419</v>
      </c>
      <c r="C1212" s="12">
        <v>17101510111610</v>
      </c>
      <c r="D1212" s="114">
        <v>7</v>
      </c>
      <c r="E1212" s="126" t="s">
        <v>1186</v>
      </c>
      <c r="F1212" s="48" t="s">
        <v>2229</v>
      </c>
      <c r="G1212" s="128" t="s">
        <v>23351</v>
      </c>
      <c r="H1212" s="130" t="s">
        <v>4875</v>
      </c>
      <c r="I1212" s="130" t="s">
        <v>6601</v>
      </c>
      <c r="J1212" s="130" t="s">
        <v>8308</v>
      </c>
      <c r="K1212" s="130" t="s">
        <v>10011</v>
      </c>
      <c r="L1212" s="130" t="s">
        <v>11713</v>
      </c>
      <c r="M1212" s="130" t="s">
        <v>13406</v>
      </c>
      <c r="N1212" s="130" t="s">
        <v>15092</v>
      </c>
      <c r="O1212" s="130" t="s">
        <v>16803</v>
      </c>
      <c r="P1212" s="130" t="s">
        <v>18497</v>
      </c>
      <c r="Q1212" s="130" t="s">
        <v>20196</v>
      </c>
    </row>
    <row r="1213" spans="2:17" ht="54.95" customHeight="1">
      <c r="B1213" s="120" t="s">
        <v>22419</v>
      </c>
      <c r="C1213" s="12">
        <v>17101510111611</v>
      </c>
      <c r="D1213" s="114">
        <v>7</v>
      </c>
      <c r="E1213" s="126" t="s">
        <v>1187</v>
      </c>
      <c r="F1213" s="48" t="s">
        <v>2230</v>
      </c>
      <c r="G1213" s="128" t="s">
        <v>3331</v>
      </c>
      <c r="H1213" s="130" t="s">
        <v>4876</v>
      </c>
      <c r="I1213" s="130" t="s">
        <v>6602</v>
      </c>
      <c r="J1213" s="130" t="s">
        <v>8309</v>
      </c>
      <c r="K1213" s="130" t="s">
        <v>10012</v>
      </c>
      <c r="L1213" s="130" t="s">
        <v>11714</v>
      </c>
      <c r="M1213" s="130" t="s">
        <v>13407</v>
      </c>
      <c r="N1213" s="130" t="s">
        <v>15093</v>
      </c>
      <c r="O1213" s="130" t="s">
        <v>16804</v>
      </c>
      <c r="P1213" s="130" t="s">
        <v>18498</v>
      </c>
      <c r="Q1213" s="130" t="s">
        <v>20197</v>
      </c>
    </row>
    <row r="1214" spans="2:17" ht="54.95" customHeight="1">
      <c r="B1214" s="120"/>
      <c r="C1214" s="12">
        <v>171015101117</v>
      </c>
      <c r="D1214" s="114">
        <v>6</v>
      </c>
      <c r="E1214" s="125" t="s">
        <v>2693</v>
      </c>
      <c r="F1214" s="48" t="s">
        <v>2231</v>
      </c>
      <c r="G1214" s="128" t="s">
        <v>3332</v>
      </c>
      <c r="H1214" s="130" t="s">
        <v>4877</v>
      </c>
      <c r="I1214" s="130" t="s">
        <v>6603</v>
      </c>
      <c r="J1214" s="130" t="s">
        <v>8310</v>
      </c>
      <c r="K1214" s="130" t="s">
        <v>10013</v>
      </c>
      <c r="L1214" s="130" t="s">
        <v>11715</v>
      </c>
      <c r="M1214" s="130" t="s">
        <v>13408</v>
      </c>
      <c r="N1214" s="130" t="s">
        <v>15094</v>
      </c>
      <c r="O1214" s="130" t="s">
        <v>16805</v>
      </c>
      <c r="P1214" s="130" t="s">
        <v>18499</v>
      </c>
      <c r="Q1214" s="130" t="s">
        <v>20198</v>
      </c>
    </row>
    <row r="1215" spans="2:17" ht="54.95" customHeight="1">
      <c r="B1215" s="120" t="s">
        <v>22419</v>
      </c>
      <c r="C1215" s="12">
        <v>17101510111710</v>
      </c>
      <c r="D1215" s="114">
        <v>7</v>
      </c>
      <c r="E1215" s="126" t="s">
        <v>1188</v>
      </c>
      <c r="F1215" s="48" t="s">
        <v>2232</v>
      </c>
      <c r="G1215" s="128" t="s">
        <v>3333</v>
      </c>
      <c r="H1215" s="130" t="s">
        <v>4878</v>
      </c>
      <c r="I1215" s="130" t="s">
        <v>6604</v>
      </c>
      <c r="J1215" s="130" t="s">
        <v>8311</v>
      </c>
      <c r="K1215" s="130" t="s">
        <v>10014</v>
      </c>
      <c r="L1215" s="130" t="s">
        <v>11716</v>
      </c>
      <c r="M1215" s="130" t="s">
        <v>13409</v>
      </c>
      <c r="N1215" s="130" t="s">
        <v>15095</v>
      </c>
      <c r="O1215" s="130" t="s">
        <v>16806</v>
      </c>
      <c r="P1215" s="130" t="s">
        <v>18500</v>
      </c>
      <c r="Q1215" s="130" t="s">
        <v>20199</v>
      </c>
    </row>
    <row r="1216" spans="2:17" ht="54.95" customHeight="1">
      <c r="B1216" s="120" t="s">
        <v>22419</v>
      </c>
      <c r="C1216" s="12">
        <v>17101510111711</v>
      </c>
      <c r="D1216" s="114">
        <v>7</v>
      </c>
      <c r="E1216" s="126" t="s">
        <v>1189</v>
      </c>
      <c r="F1216" s="48" t="s">
        <v>2233</v>
      </c>
      <c r="G1216" s="128" t="s">
        <v>3334</v>
      </c>
      <c r="H1216" s="130" t="s">
        <v>4879</v>
      </c>
      <c r="I1216" s="130" t="s">
        <v>6605</v>
      </c>
      <c r="J1216" s="130" t="s">
        <v>8312</v>
      </c>
      <c r="K1216" s="130" t="s">
        <v>10015</v>
      </c>
      <c r="L1216" s="130" t="s">
        <v>11717</v>
      </c>
      <c r="M1216" s="130" t="s">
        <v>13410</v>
      </c>
      <c r="N1216" s="130" t="s">
        <v>15096</v>
      </c>
      <c r="O1216" s="130" t="s">
        <v>16807</v>
      </c>
      <c r="P1216" s="130" t="s">
        <v>18501</v>
      </c>
      <c r="Q1216" s="130" t="s">
        <v>20200</v>
      </c>
    </row>
    <row r="1217" spans="2:17" ht="54.95" customHeight="1">
      <c r="B1217" s="120" t="s">
        <v>22419</v>
      </c>
      <c r="C1217" s="12">
        <v>17101511</v>
      </c>
      <c r="D1217" s="114">
        <v>4</v>
      </c>
      <c r="E1217" s="123" t="s">
        <v>279</v>
      </c>
      <c r="F1217" s="48" t="s">
        <v>2234</v>
      </c>
      <c r="G1217" s="128" t="s">
        <v>23352</v>
      </c>
      <c r="H1217" s="130" t="s">
        <v>4880</v>
      </c>
      <c r="I1217" s="130" t="s">
        <v>6606</v>
      </c>
      <c r="J1217" s="130" t="s">
        <v>8313</v>
      </c>
      <c r="K1217" s="130" t="s">
        <v>10016</v>
      </c>
      <c r="L1217" s="130" t="s">
        <v>11718</v>
      </c>
      <c r="M1217" s="130" t="s">
        <v>13411</v>
      </c>
      <c r="N1217" s="130" t="s">
        <v>15097</v>
      </c>
      <c r="O1217" s="130" t="s">
        <v>16808</v>
      </c>
      <c r="P1217" s="130" t="s">
        <v>18502</v>
      </c>
      <c r="Q1217" s="130" t="s">
        <v>20201</v>
      </c>
    </row>
    <row r="1218" spans="2:17" ht="54.95" customHeight="1">
      <c r="B1218" s="120" t="s">
        <v>22419</v>
      </c>
      <c r="C1218" s="12">
        <v>1710151110</v>
      </c>
      <c r="D1218" s="114">
        <v>5</v>
      </c>
      <c r="E1218" s="124" t="s">
        <v>1190</v>
      </c>
      <c r="F1218" s="48" t="s">
        <v>2235</v>
      </c>
      <c r="G1218" s="128" t="s">
        <v>3335</v>
      </c>
      <c r="H1218" s="130" t="s">
        <v>4881</v>
      </c>
      <c r="I1218" s="130" t="s">
        <v>6607</v>
      </c>
      <c r="J1218" s="130" t="s">
        <v>8314</v>
      </c>
      <c r="K1218" s="130" t="s">
        <v>10017</v>
      </c>
      <c r="L1218" s="130" t="s">
        <v>11719</v>
      </c>
      <c r="M1218" s="130" t="s">
        <v>13412</v>
      </c>
      <c r="N1218" s="130" t="s">
        <v>15098</v>
      </c>
      <c r="O1218" s="130" t="s">
        <v>16809</v>
      </c>
      <c r="P1218" s="130" t="s">
        <v>18503</v>
      </c>
      <c r="Q1218" s="130" t="s">
        <v>20202</v>
      </c>
    </row>
    <row r="1219" spans="2:17" ht="54.95" customHeight="1">
      <c r="B1219" s="120" t="s">
        <v>22419</v>
      </c>
      <c r="C1219" s="12">
        <v>1710151111</v>
      </c>
      <c r="D1219" s="114">
        <v>5</v>
      </c>
      <c r="E1219" s="124" t="s">
        <v>1191</v>
      </c>
      <c r="F1219" s="48" t="s">
        <v>2236</v>
      </c>
      <c r="G1219" s="128" t="s">
        <v>3336</v>
      </c>
      <c r="H1219" s="130" t="s">
        <v>4882</v>
      </c>
      <c r="I1219" s="130" t="s">
        <v>6608</v>
      </c>
      <c r="J1219" s="130" t="s">
        <v>8315</v>
      </c>
      <c r="K1219" s="130" t="s">
        <v>10018</v>
      </c>
      <c r="L1219" s="130" t="s">
        <v>11720</v>
      </c>
      <c r="M1219" s="130" t="s">
        <v>13413</v>
      </c>
      <c r="N1219" s="130" t="s">
        <v>15099</v>
      </c>
      <c r="O1219" s="130" t="s">
        <v>16810</v>
      </c>
      <c r="P1219" s="130" t="s">
        <v>18504</v>
      </c>
      <c r="Q1219" s="130" t="s">
        <v>20203</v>
      </c>
    </row>
    <row r="1220" spans="2:17" ht="54.95" customHeight="1">
      <c r="B1220" s="120" t="s">
        <v>22419</v>
      </c>
      <c r="C1220" s="12">
        <v>171015111110</v>
      </c>
      <c r="D1220" s="114">
        <v>6</v>
      </c>
      <c r="E1220" s="125" t="s">
        <v>1192</v>
      </c>
      <c r="F1220" s="48" t="s">
        <v>2237</v>
      </c>
      <c r="G1220" s="128" t="s">
        <v>23353</v>
      </c>
      <c r="H1220" s="130" t="s">
        <v>4883</v>
      </c>
      <c r="I1220" s="130" t="s">
        <v>6609</v>
      </c>
      <c r="J1220" s="130" t="s">
        <v>8316</v>
      </c>
      <c r="K1220" s="130" t="s">
        <v>10019</v>
      </c>
      <c r="L1220" s="130" t="s">
        <v>11721</v>
      </c>
      <c r="M1220" s="130" t="s">
        <v>13414</v>
      </c>
      <c r="N1220" s="130" t="s">
        <v>15100</v>
      </c>
      <c r="O1220" s="130" t="s">
        <v>16811</v>
      </c>
      <c r="P1220" s="130" t="s">
        <v>18505</v>
      </c>
      <c r="Q1220" s="130" t="s">
        <v>20204</v>
      </c>
    </row>
    <row r="1221" spans="2:17" ht="54.95" customHeight="1">
      <c r="B1221" s="120"/>
      <c r="C1221" s="12">
        <v>171015111111</v>
      </c>
      <c r="D1221" s="114">
        <v>6</v>
      </c>
      <c r="E1221" s="125" t="s">
        <v>2694</v>
      </c>
      <c r="F1221" s="48" t="s">
        <v>2238</v>
      </c>
      <c r="G1221" s="128" t="s">
        <v>3337</v>
      </c>
      <c r="H1221" s="130" t="s">
        <v>4884</v>
      </c>
      <c r="I1221" s="130" t="s">
        <v>6610</v>
      </c>
      <c r="J1221" s="130" t="s">
        <v>8317</v>
      </c>
      <c r="K1221" s="130" t="s">
        <v>10020</v>
      </c>
      <c r="L1221" s="130" t="s">
        <v>11722</v>
      </c>
      <c r="M1221" s="130" t="s">
        <v>13415</v>
      </c>
      <c r="N1221" s="130" t="s">
        <v>15101</v>
      </c>
      <c r="O1221" s="130" t="s">
        <v>16812</v>
      </c>
      <c r="P1221" s="130" t="s">
        <v>18506</v>
      </c>
      <c r="Q1221" s="130" t="s">
        <v>20205</v>
      </c>
    </row>
    <row r="1222" spans="2:17" ht="54.95" customHeight="1">
      <c r="B1222" s="120"/>
      <c r="C1222" s="12">
        <v>1711</v>
      </c>
      <c r="D1222" s="114">
        <v>2</v>
      </c>
      <c r="E1222" s="211" t="s">
        <v>1209</v>
      </c>
      <c r="F1222" s="48" t="s">
        <v>1209</v>
      </c>
      <c r="G1222" s="128" t="s">
        <v>3338</v>
      </c>
      <c r="H1222" s="130" t="s">
        <v>4885</v>
      </c>
      <c r="I1222" s="130" t="s">
        <v>6611</v>
      </c>
      <c r="J1222" s="130" t="s">
        <v>8318</v>
      </c>
      <c r="K1222" s="130" t="s">
        <v>10021</v>
      </c>
      <c r="L1222" s="130" t="s">
        <v>11723</v>
      </c>
      <c r="M1222" s="130" t="s">
        <v>13416</v>
      </c>
      <c r="N1222" s="130" t="s">
        <v>15102</v>
      </c>
      <c r="O1222" s="130" t="s">
        <v>16813</v>
      </c>
      <c r="P1222" s="130" t="s">
        <v>18507</v>
      </c>
      <c r="Q1222" s="130" t="s">
        <v>20206</v>
      </c>
    </row>
    <row r="1223" spans="2:17" ht="54.95" customHeight="1">
      <c r="B1223" s="120"/>
      <c r="C1223" s="12">
        <v>171110</v>
      </c>
      <c r="D1223" s="114">
        <v>3</v>
      </c>
      <c r="E1223" s="122" t="s">
        <v>1210</v>
      </c>
      <c r="F1223" s="48" t="s">
        <v>1210</v>
      </c>
      <c r="G1223" s="128" t="s">
        <v>3339</v>
      </c>
      <c r="H1223" s="130" t="s">
        <v>4886</v>
      </c>
      <c r="I1223" s="130" t="s">
        <v>6612</v>
      </c>
      <c r="J1223" s="130" t="s">
        <v>8319</v>
      </c>
      <c r="K1223" s="130" t="s">
        <v>10022</v>
      </c>
      <c r="L1223" s="130" t="s">
        <v>11724</v>
      </c>
      <c r="M1223" s="130" t="s">
        <v>13417</v>
      </c>
      <c r="N1223" s="130" t="s">
        <v>15102</v>
      </c>
      <c r="O1223" s="130" t="s">
        <v>16814</v>
      </c>
      <c r="P1223" s="130" t="s">
        <v>18508</v>
      </c>
      <c r="Q1223" s="130" t="s">
        <v>20207</v>
      </c>
    </row>
    <row r="1224" spans="2:17" ht="54.95" customHeight="1">
      <c r="B1224" s="120"/>
      <c r="C1224" s="12">
        <v>17111010</v>
      </c>
      <c r="D1224" s="114">
        <v>4</v>
      </c>
      <c r="E1224" s="123" t="s">
        <v>1211</v>
      </c>
      <c r="F1224" s="48" t="s">
        <v>2255</v>
      </c>
      <c r="G1224" s="128" t="s">
        <v>23354</v>
      </c>
      <c r="H1224" s="130" t="s">
        <v>4887</v>
      </c>
      <c r="I1224" s="130" t="s">
        <v>6613</v>
      </c>
      <c r="J1224" s="130" t="s">
        <v>8320</v>
      </c>
      <c r="K1224" s="130" t="s">
        <v>10023</v>
      </c>
      <c r="L1224" s="130" t="s">
        <v>11725</v>
      </c>
      <c r="M1224" s="130" t="s">
        <v>13418</v>
      </c>
      <c r="N1224" s="130" t="s">
        <v>15103</v>
      </c>
      <c r="O1224" s="130" t="s">
        <v>16815</v>
      </c>
      <c r="P1224" s="130" t="s">
        <v>18509</v>
      </c>
      <c r="Q1224" s="130" t="s">
        <v>20208</v>
      </c>
    </row>
    <row r="1225" spans="2:17" ht="54.95" customHeight="1">
      <c r="B1225" s="120"/>
      <c r="C1225" s="12">
        <v>1711101010</v>
      </c>
      <c r="D1225" s="114">
        <v>5</v>
      </c>
      <c r="E1225" s="124" t="s">
        <v>2695</v>
      </c>
      <c r="F1225" s="48" t="s">
        <v>2256</v>
      </c>
      <c r="G1225" s="128" t="s">
        <v>3340</v>
      </c>
      <c r="H1225" s="130" t="s">
        <v>4888</v>
      </c>
      <c r="I1225" s="130" t="s">
        <v>6614</v>
      </c>
      <c r="J1225" s="130" t="s">
        <v>8321</v>
      </c>
      <c r="K1225" s="130" t="s">
        <v>10024</v>
      </c>
      <c r="L1225" s="130" t="s">
        <v>11726</v>
      </c>
      <c r="M1225" s="130" t="s">
        <v>13419</v>
      </c>
      <c r="N1225" s="130" t="s">
        <v>15104</v>
      </c>
      <c r="O1225" s="130" t="s">
        <v>16816</v>
      </c>
      <c r="P1225" s="130" t="s">
        <v>18510</v>
      </c>
      <c r="Q1225" s="130" t="s">
        <v>20209</v>
      </c>
    </row>
    <row r="1226" spans="2:17" ht="54.95" customHeight="1">
      <c r="B1226" s="120"/>
      <c r="C1226" s="12">
        <v>171110101010</v>
      </c>
      <c r="D1226" s="114">
        <v>6</v>
      </c>
      <c r="E1226" s="125" t="s">
        <v>2696</v>
      </c>
      <c r="F1226" s="48" t="s">
        <v>2257</v>
      </c>
      <c r="G1226" s="128" t="s">
        <v>23355</v>
      </c>
      <c r="H1226" s="130" t="s">
        <v>4889</v>
      </c>
      <c r="I1226" s="130" t="s">
        <v>6615</v>
      </c>
      <c r="J1226" s="130" t="s">
        <v>8322</v>
      </c>
      <c r="K1226" s="130" t="s">
        <v>10025</v>
      </c>
      <c r="L1226" s="130" t="s">
        <v>11727</v>
      </c>
      <c r="M1226" s="130" t="s">
        <v>13420</v>
      </c>
      <c r="N1226" s="130" t="s">
        <v>15105</v>
      </c>
      <c r="O1226" s="130" t="s">
        <v>16817</v>
      </c>
      <c r="P1226" s="130" t="s">
        <v>18511</v>
      </c>
      <c r="Q1226" s="130" t="s">
        <v>20210</v>
      </c>
    </row>
    <row r="1227" spans="2:17" ht="54.95" customHeight="1">
      <c r="B1227" s="120"/>
      <c r="C1227" s="12">
        <v>171110101011</v>
      </c>
      <c r="D1227" s="114">
        <v>6</v>
      </c>
      <c r="E1227" s="125" t="s">
        <v>2697</v>
      </c>
      <c r="F1227" s="48" t="s">
        <v>2258</v>
      </c>
      <c r="G1227" s="128" t="s">
        <v>23356</v>
      </c>
      <c r="H1227" s="130" t="s">
        <v>4890</v>
      </c>
      <c r="I1227" s="130" t="s">
        <v>6616</v>
      </c>
      <c r="J1227" s="130" t="s">
        <v>8323</v>
      </c>
      <c r="K1227" s="130" t="s">
        <v>10026</v>
      </c>
      <c r="L1227" s="130" t="s">
        <v>11728</v>
      </c>
      <c r="M1227" s="130" t="s">
        <v>13421</v>
      </c>
      <c r="N1227" s="130" t="s">
        <v>15106</v>
      </c>
      <c r="O1227" s="130" t="s">
        <v>16818</v>
      </c>
      <c r="P1227" s="130" t="s">
        <v>18512</v>
      </c>
      <c r="Q1227" s="130" t="s">
        <v>20211</v>
      </c>
    </row>
    <row r="1228" spans="2:17" ht="54.95" customHeight="1">
      <c r="B1228" s="120"/>
      <c r="C1228" s="12">
        <v>171110101012</v>
      </c>
      <c r="D1228" s="114">
        <v>6</v>
      </c>
      <c r="E1228" s="125" t="s">
        <v>2698</v>
      </c>
      <c r="F1228" s="48" t="s">
        <v>2259</v>
      </c>
      <c r="G1228" s="128" t="s">
        <v>3341</v>
      </c>
      <c r="H1228" s="130" t="s">
        <v>4891</v>
      </c>
      <c r="I1228" s="130" t="s">
        <v>6617</v>
      </c>
      <c r="J1228" s="130" t="s">
        <v>8324</v>
      </c>
      <c r="K1228" s="130" t="s">
        <v>10027</v>
      </c>
      <c r="L1228" s="130" t="s">
        <v>11729</v>
      </c>
      <c r="M1228" s="130" t="s">
        <v>13422</v>
      </c>
      <c r="N1228" s="130" t="s">
        <v>15107</v>
      </c>
      <c r="O1228" s="130" t="s">
        <v>16819</v>
      </c>
      <c r="P1228" s="130" t="s">
        <v>18513</v>
      </c>
      <c r="Q1228" s="130" t="s">
        <v>20212</v>
      </c>
    </row>
    <row r="1229" spans="2:17" ht="54.95" customHeight="1">
      <c r="B1229" s="120"/>
      <c r="C1229" s="12">
        <v>171110101013</v>
      </c>
      <c r="D1229" s="114">
        <v>6</v>
      </c>
      <c r="E1229" s="125" t="s">
        <v>2699</v>
      </c>
      <c r="F1229" s="48" t="s">
        <v>2260</v>
      </c>
      <c r="G1229" s="128" t="s">
        <v>3342</v>
      </c>
      <c r="H1229" s="130" t="s">
        <v>4892</v>
      </c>
      <c r="I1229" s="130" t="s">
        <v>6618</v>
      </c>
      <c r="J1229" s="130" t="s">
        <v>8325</v>
      </c>
      <c r="K1229" s="130" t="s">
        <v>10028</v>
      </c>
      <c r="L1229" s="130" t="s">
        <v>11730</v>
      </c>
      <c r="M1229" s="130" t="s">
        <v>13423</v>
      </c>
      <c r="N1229" s="130" t="s">
        <v>15108</v>
      </c>
      <c r="O1229" s="130" t="s">
        <v>16820</v>
      </c>
      <c r="P1229" s="130" t="s">
        <v>18514</v>
      </c>
      <c r="Q1229" s="130" t="s">
        <v>20213</v>
      </c>
    </row>
    <row r="1230" spans="2:17" ht="54.95" customHeight="1">
      <c r="B1230" s="120"/>
      <c r="C1230" s="12">
        <v>1711101011</v>
      </c>
      <c r="D1230" s="114">
        <v>5</v>
      </c>
      <c r="E1230" s="124" t="s">
        <v>2700</v>
      </c>
      <c r="F1230" s="48" t="s">
        <v>2261</v>
      </c>
      <c r="G1230" s="128" t="s">
        <v>3343</v>
      </c>
      <c r="H1230" s="130" t="s">
        <v>4893</v>
      </c>
      <c r="I1230" s="130" t="s">
        <v>6619</v>
      </c>
      <c r="J1230" s="130" t="s">
        <v>8326</v>
      </c>
      <c r="K1230" s="130" t="s">
        <v>10029</v>
      </c>
      <c r="L1230" s="130" t="s">
        <v>11731</v>
      </c>
      <c r="M1230" s="130" t="s">
        <v>13424</v>
      </c>
      <c r="N1230" s="130" t="s">
        <v>15109</v>
      </c>
      <c r="O1230" s="130" t="s">
        <v>16821</v>
      </c>
      <c r="P1230" s="130" t="s">
        <v>18515</v>
      </c>
      <c r="Q1230" s="130" t="s">
        <v>20214</v>
      </c>
    </row>
    <row r="1231" spans="2:17" ht="54.95" customHeight="1">
      <c r="B1231" s="120"/>
      <c r="C1231" s="12">
        <v>171110101110</v>
      </c>
      <c r="D1231" s="114">
        <v>6</v>
      </c>
      <c r="E1231" s="125" t="s">
        <v>2701</v>
      </c>
      <c r="F1231" s="48" t="s">
        <v>2262</v>
      </c>
      <c r="G1231" s="128" t="s">
        <v>23357</v>
      </c>
      <c r="H1231" s="130" t="s">
        <v>4894</v>
      </c>
      <c r="I1231" s="130" t="s">
        <v>6620</v>
      </c>
      <c r="J1231" s="130" t="s">
        <v>8327</v>
      </c>
      <c r="K1231" s="130" t="s">
        <v>10030</v>
      </c>
      <c r="L1231" s="130" t="s">
        <v>11732</v>
      </c>
      <c r="M1231" s="130" t="s">
        <v>13425</v>
      </c>
      <c r="N1231" s="130" t="s">
        <v>15110</v>
      </c>
      <c r="O1231" s="130" t="s">
        <v>16822</v>
      </c>
      <c r="P1231" s="130" t="s">
        <v>18516</v>
      </c>
      <c r="Q1231" s="130" t="s">
        <v>20215</v>
      </c>
    </row>
    <row r="1232" spans="2:17" ht="54.95" customHeight="1">
      <c r="B1232" s="120"/>
      <c r="C1232" s="12">
        <v>171110101111</v>
      </c>
      <c r="D1232" s="114">
        <v>6</v>
      </c>
      <c r="E1232" s="125" t="s">
        <v>2702</v>
      </c>
      <c r="F1232" s="48" t="s">
        <v>2263</v>
      </c>
      <c r="G1232" s="128" t="s">
        <v>3344</v>
      </c>
      <c r="H1232" s="130" t="s">
        <v>4895</v>
      </c>
      <c r="I1232" s="130" t="s">
        <v>6621</v>
      </c>
      <c r="J1232" s="130" t="s">
        <v>8328</v>
      </c>
      <c r="K1232" s="130" t="s">
        <v>10031</v>
      </c>
      <c r="L1232" s="130" t="s">
        <v>11733</v>
      </c>
      <c r="M1232" s="130" t="s">
        <v>13426</v>
      </c>
      <c r="N1232" s="130" t="s">
        <v>15111</v>
      </c>
      <c r="O1232" s="130" t="s">
        <v>16823</v>
      </c>
      <c r="P1232" s="130" t="s">
        <v>18517</v>
      </c>
      <c r="Q1232" s="130" t="s">
        <v>20216</v>
      </c>
    </row>
    <row r="1233" spans="2:17" ht="54.95" customHeight="1">
      <c r="B1233" s="120"/>
      <c r="C1233" s="12">
        <v>171110101112</v>
      </c>
      <c r="D1233" s="114">
        <v>6</v>
      </c>
      <c r="E1233" s="125" t="s">
        <v>2703</v>
      </c>
      <c r="F1233" s="48" t="s">
        <v>2264</v>
      </c>
      <c r="G1233" s="128" t="s">
        <v>3345</v>
      </c>
      <c r="H1233" s="130" t="s">
        <v>4896</v>
      </c>
      <c r="I1233" s="130" t="s">
        <v>6622</v>
      </c>
      <c r="J1233" s="130" t="s">
        <v>8329</v>
      </c>
      <c r="K1233" s="130" t="s">
        <v>10032</v>
      </c>
      <c r="L1233" s="130" t="s">
        <v>11734</v>
      </c>
      <c r="M1233" s="130" t="s">
        <v>13427</v>
      </c>
      <c r="N1233" s="130" t="s">
        <v>15112</v>
      </c>
      <c r="O1233" s="130" t="s">
        <v>16824</v>
      </c>
      <c r="P1233" s="130" t="s">
        <v>18518</v>
      </c>
      <c r="Q1233" s="130" t="s">
        <v>20217</v>
      </c>
    </row>
    <row r="1234" spans="2:17" ht="54.95" customHeight="1">
      <c r="B1234" s="120"/>
      <c r="C1234" s="12">
        <v>171110101113</v>
      </c>
      <c r="D1234" s="114">
        <v>6</v>
      </c>
      <c r="E1234" s="125" t="s">
        <v>2704</v>
      </c>
      <c r="F1234" s="48" t="s">
        <v>2265</v>
      </c>
      <c r="G1234" s="128" t="s">
        <v>3346</v>
      </c>
      <c r="H1234" s="130" t="s">
        <v>4897</v>
      </c>
      <c r="I1234" s="130" t="s">
        <v>6623</v>
      </c>
      <c r="J1234" s="130" t="s">
        <v>8330</v>
      </c>
      <c r="K1234" s="130" t="s">
        <v>10033</v>
      </c>
      <c r="L1234" s="130" t="s">
        <v>11735</v>
      </c>
      <c r="M1234" s="130" t="s">
        <v>13428</v>
      </c>
      <c r="N1234" s="130" t="s">
        <v>15113</v>
      </c>
      <c r="O1234" s="130" t="s">
        <v>16825</v>
      </c>
      <c r="P1234" s="130" t="s">
        <v>18519</v>
      </c>
      <c r="Q1234" s="130" t="s">
        <v>20218</v>
      </c>
    </row>
    <row r="1235" spans="2:17" ht="54.95" customHeight="1">
      <c r="B1235" s="120"/>
      <c r="C1235" s="12">
        <v>1711101012</v>
      </c>
      <c r="D1235" s="114">
        <v>5</v>
      </c>
      <c r="E1235" s="124" t="s">
        <v>1212</v>
      </c>
      <c r="F1235" s="48" t="s">
        <v>1212</v>
      </c>
      <c r="G1235" s="128" t="s">
        <v>3347</v>
      </c>
      <c r="H1235" s="130" t="s">
        <v>4898</v>
      </c>
      <c r="I1235" s="130" t="s">
        <v>6624</v>
      </c>
      <c r="J1235" s="130" t="s">
        <v>8331</v>
      </c>
      <c r="K1235" s="130" t="s">
        <v>10034</v>
      </c>
      <c r="L1235" s="130" t="s">
        <v>11736</v>
      </c>
      <c r="M1235" s="130" t="s">
        <v>13429</v>
      </c>
      <c r="N1235" s="130" t="s">
        <v>15114</v>
      </c>
      <c r="O1235" s="130" t="s">
        <v>16826</v>
      </c>
      <c r="P1235" s="130" t="s">
        <v>18520</v>
      </c>
      <c r="Q1235" s="130" t="s">
        <v>20219</v>
      </c>
    </row>
    <row r="1236" spans="2:17" ht="54.95" customHeight="1">
      <c r="B1236" s="120" t="s">
        <v>22419</v>
      </c>
      <c r="C1236" s="12">
        <v>171110101210</v>
      </c>
      <c r="D1236" s="114">
        <v>6</v>
      </c>
      <c r="E1236" s="125" t="s">
        <v>1213</v>
      </c>
      <c r="F1236" s="48" t="s">
        <v>2266</v>
      </c>
      <c r="G1236" s="128" t="s">
        <v>23358</v>
      </c>
      <c r="H1236" s="130" t="s">
        <v>4899</v>
      </c>
      <c r="I1236" s="130" t="s">
        <v>6625</v>
      </c>
      <c r="J1236" s="130" t="s">
        <v>8332</v>
      </c>
      <c r="K1236" s="130" t="s">
        <v>10035</v>
      </c>
      <c r="L1236" s="130" t="s">
        <v>11737</v>
      </c>
      <c r="M1236" s="130" t="s">
        <v>13430</v>
      </c>
      <c r="N1236" s="130" t="s">
        <v>15115</v>
      </c>
      <c r="O1236" s="130" t="s">
        <v>16827</v>
      </c>
      <c r="P1236" s="130" t="s">
        <v>18521</v>
      </c>
      <c r="Q1236" s="130" t="s">
        <v>20220</v>
      </c>
    </row>
    <row r="1237" spans="2:17" ht="54.95" customHeight="1">
      <c r="B1237" s="120" t="s">
        <v>1641</v>
      </c>
      <c r="C1237" s="12">
        <v>17111010121010</v>
      </c>
      <c r="D1237" s="114" t="s">
        <v>21677</v>
      </c>
      <c r="E1237" s="126" t="s">
        <v>21678</v>
      </c>
      <c r="F1237" s="48" t="s">
        <v>21743</v>
      </c>
      <c r="G1237" s="128" t="s">
        <v>21744</v>
      </c>
      <c r="H1237" s="130" t="s">
        <v>21989</v>
      </c>
      <c r="I1237" s="130" t="s">
        <v>21990</v>
      </c>
      <c r="J1237" s="130" t="s">
        <v>21991</v>
      </c>
      <c r="K1237" s="130" t="s">
        <v>21992</v>
      </c>
      <c r="L1237" s="130" t="s">
        <v>21993</v>
      </c>
      <c r="M1237" s="130" t="s">
        <v>21994</v>
      </c>
      <c r="N1237" s="130" t="s">
        <v>21995</v>
      </c>
      <c r="O1237" s="130" t="s">
        <v>21996</v>
      </c>
      <c r="P1237" s="130" t="s">
        <v>21997</v>
      </c>
      <c r="Q1237" s="130" t="s">
        <v>21998</v>
      </c>
    </row>
    <row r="1238" spans="2:17" ht="54.95" customHeight="1">
      <c r="B1238" s="120" t="s">
        <v>1641</v>
      </c>
      <c r="C1238" s="12">
        <v>17111010121011</v>
      </c>
      <c r="D1238" s="114" t="s">
        <v>21677</v>
      </c>
      <c r="E1238" s="126" t="s">
        <v>21679</v>
      </c>
      <c r="F1238" s="48" t="s">
        <v>21745</v>
      </c>
      <c r="G1238" s="128" t="s">
        <v>21746</v>
      </c>
      <c r="H1238" s="130" t="s">
        <v>21999</v>
      </c>
      <c r="I1238" s="130" t="s">
        <v>22000</v>
      </c>
      <c r="J1238" s="130" t="s">
        <v>22001</v>
      </c>
      <c r="K1238" s="130" t="s">
        <v>22002</v>
      </c>
      <c r="L1238" s="130" t="s">
        <v>22003</v>
      </c>
      <c r="M1238" s="130" t="s">
        <v>22004</v>
      </c>
      <c r="N1238" s="130" t="s">
        <v>22005</v>
      </c>
      <c r="O1238" s="130" t="s">
        <v>22006</v>
      </c>
      <c r="P1238" s="130" t="s">
        <v>22007</v>
      </c>
      <c r="Q1238" s="130" t="s">
        <v>22008</v>
      </c>
    </row>
    <row r="1239" spans="2:17" ht="54.95" customHeight="1">
      <c r="B1239" s="120" t="s">
        <v>22419</v>
      </c>
      <c r="C1239" s="12">
        <v>171110101211</v>
      </c>
      <c r="D1239" s="114">
        <v>6</v>
      </c>
      <c r="E1239" s="125" t="s">
        <v>1214</v>
      </c>
      <c r="F1239" s="48" t="s">
        <v>2267</v>
      </c>
      <c r="G1239" s="128" t="s">
        <v>23359</v>
      </c>
      <c r="H1239" s="130" t="s">
        <v>4900</v>
      </c>
      <c r="I1239" s="130" t="s">
        <v>6626</v>
      </c>
      <c r="J1239" s="130" t="s">
        <v>8333</v>
      </c>
      <c r="K1239" s="130" t="s">
        <v>10036</v>
      </c>
      <c r="L1239" s="130" t="s">
        <v>11738</v>
      </c>
      <c r="M1239" s="130" t="s">
        <v>13431</v>
      </c>
      <c r="N1239" s="130" t="s">
        <v>15116</v>
      </c>
      <c r="O1239" s="130" t="s">
        <v>16828</v>
      </c>
      <c r="P1239" s="130" t="s">
        <v>18522</v>
      </c>
      <c r="Q1239" s="130" t="s">
        <v>20221</v>
      </c>
    </row>
    <row r="1240" spans="2:17" ht="54.95" customHeight="1">
      <c r="B1240" s="120" t="s">
        <v>22419</v>
      </c>
      <c r="C1240" s="12">
        <v>171110101212</v>
      </c>
      <c r="D1240" s="114">
        <v>6</v>
      </c>
      <c r="E1240" s="125" t="s">
        <v>1215</v>
      </c>
      <c r="F1240" s="48" t="s">
        <v>2268</v>
      </c>
      <c r="G1240" s="128" t="s">
        <v>23360</v>
      </c>
      <c r="H1240" s="130" t="s">
        <v>4901</v>
      </c>
      <c r="I1240" s="130" t="s">
        <v>6627</v>
      </c>
      <c r="J1240" s="130" t="s">
        <v>8334</v>
      </c>
      <c r="K1240" s="130" t="s">
        <v>10037</v>
      </c>
      <c r="L1240" s="130" t="s">
        <v>11739</v>
      </c>
      <c r="M1240" s="130" t="s">
        <v>13432</v>
      </c>
      <c r="N1240" s="130" t="s">
        <v>15117</v>
      </c>
      <c r="O1240" s="130" t="s">
        <v>16829</v>
      </c>
      <c r="P1240" s="130" t="s">
        <v>18523</v>
      </c>
      <c r="Q1240" s="130" t="s">
        <v>20222</v>
      </c>
    </row>
    <row r="1241" spans="2:17" ht="54.95" customHeight="1">
      <c r="B1241" s="120" t="s">
        <v>22419</v>
      </c>
      <c r="C1241" s="12">
        <v>171110101213</v>
      </c>
      <c r="D1241" s="114">
        <v>6</v>
      </c>
      <c r="E1241" s="125" t="s">
        <v>1216</v>
      </c>
      <c r="F1241" s="48" t="s">
        <v>1216</v>
      </c>
      <c r="G1241" s="128" t="s">
        <v>23361</v>
      </c>
      <c r="H1241" s="130" t="s">
        <v>4902</v>
      </c>
      <c r="I1241" s="130" t="s">
        <v>6628</v>
      </c>
      <c r="J1241" s="130" t="s">
        <v>8335</v>
      </c>
      <c r="K1241" s="130" t="s">
        <v>10038</v>
      </c>
      <c r="L1241" s="130" t="s">
        <v>11740</v>
      </c>
      <c r="M1241" s="130" t="s">
        <v>13433</v>
      </c>
      <c r="N1241" s="130" t="s">
        <v>15118</v>
      </c>
      <c r="O1241" s="130" t="s">
        <v>16830</v>
      </c>
      <c r="P1241" s="130" t="s">
        <v>18524</v>
      </c>
      <c r="Q1241" s="130" t="s">
        <v>20223</v>
      </c>
    </row>
    <row r="1242" spans="2:17" ht="54.95" customHeight="1">
      <c r="B1242" s="120" t="s">
        <v>22419</v>
      </c>
      <c r="C1242" s="12">
        <v>17111011</v>
      </c>
      <c r="D1242" s="114">
        <v>4</v>
      </c>
      <c r="E1242" s="123" t="s">
        <v>1217</v>
      </c>
      <c r="F1242" s="48" t="s">
        <v>2269</v>
      </c>
      <c r="G1242" s="128" t="s">
        <v>23362</v>
      </c>
      <c r="H1242" s="130" t="s">
        <v>4903</v>
      </c>
      <c r="I1242" s="130" t="s">
        <v>6629</v>
      </c>
      <c r="J1242" s="130" t="s">
        <v>8336</v>
      </c>
      <c r="K1242" s="130" t="s">
        <v>10039</v>
      </c>
      <c r="L1242" s="130" t="s">
        <v>11741</v>
      </c>
      <c r="M1242" s="130" t="s">
        <v>13434</v>
      </c>
      <c r="N1242" s="130" t="s">
        <v>15119</v>
      </c>
      <c r="O1242" s="130" t="s">
        <v>16831</v>
      </c>
      <c r="P1242" s="130" t="s">
        <v>18525</v>
      </c>
      <c r="Q1242" s="130" t="s">
        <v>20224</v>
      </c>
    </row>
    <row r="1243" spans="2:17" ht="54.95" customHeight="1">
      <c r="B1243" s="120" t="s">
        <v>22419</v>
      </c>
      <c r="C1243" s="12">
        <v>1711101110</v>
      </c>
      <c r="D1243" s="114">
        <v>5</v>
      </c>
      <c r="E1243" s="124" t="s">
        <v>1218</v>
      </c>
      <c r="F1243" s="48" t="s">
        <v>2270</v>
      </c>
      <c r="G1243" s="128" t="s">
        <v>3348</v>
      </c>
      <c r="H1243" s="130" t="s">
        <v>4904</v>
      </c>
      <c r="I1243" s="130" t="s">
        <v>6630</v>
      </c>
      <c r="J1243" s="130" t="s">
        <v>8337</v>
      </c>
      <c r="K1243" s="130" t="s">
        <v>10040</v>
      </c>
      <c r="L1243" s="130" t="s">
        <v>11742</v>
      </c>
      <c r="M1243" s="130" t="s">
        <v>13435</v>
      </c>
      <c r="N1243" s="130" t="s">
        <v>15120</v>
      </c>
      <c r="O1243" s="130" t="s">
        <v>16832</v>
      </c>
      <c r="P1243" s="130" t="s">
        <v>18526</v>
      </c>
      <c r="Q1243" s="130" t="s">
        <v>20225</v>
      </c>
    </row>
    <row r="1244" spans="2:17" ht="54.95" customHeight="1">
      <c r="B1244" s="120" t="s">
        <v>22419</v>
      </c>
      <c r="C1244" s="12">
        <v>1711101111</v>
      </c>
      <c r="D1244" s="114">
        <v>5</v>
      </c>
      <c r="E1244" s="124" t="s">
        <v>1219</v>
      </c>
      <c r="F1244" s="48" t="s">
        <v>2271</v>
      </c>
      <c r="G1244" s="128" t="s">
        <v>3349</v>
      </c>
      <c r="H1244" s="130" t="s">
        <v>4905</v>
      </c>
      <c r="I1244" s="130" t="s">
        <v>6631</v>
      </c>
      <c r="J1244" s="130" t="s">
        <v>8338</v>
      </c>
      <c r="K1244" s="130" t="s">
        <v>10041</v>
      </c>
      <c r="L1244" s="130" t="s">
        <v>11743</v>
      </c>
      <c r="M1244" s="130" t="s">
        <v>13436</v>
      </c>
      <c r="N1244" s="130" t="s">
        <v>15121</v>
      </c>
      <c r="O1244" s="130" t="s">
        <v>16833</v>
      </c>
      <c r="P1244" s="130" t="s">
        <v>18527</v>
      </c>
      <c r="Q1244" s="130" t="s">
        <v>20226</v>
      </c>
    </row>
    <row r="1245" spans="2:17" ht="54.95" customHeight="1">
      <c r="B1245" s="120" t="s">
        <v>22419</v>
      </c>
      <c r="C1245" s="12">
        <v>1711101112</v>
      </c>
      <c r="D1245" s="114">
        <v>5</v>
      </c>
      <c r="E1245" s="124" t="s">
        <v>1220</v>
      </c>
      <c r="F1245" s="48" t="s">
        <v>2272</v>
      </c>
      <c r="G1245" s="128" t="s">
        <v>5465</v>
      </c>
      <c r="H1245" s="130" t="s">
        <v>4906</v>
      </c>
      <c r="I1245" s="130" t="s">
        <v>6632</v>
      </c>
      <c r="J1245" s="130" t="s">
        <v>8339</v>
      </c>
      <c r="K1245" s="130" t="s">
        <v>10042</v>
      </c>
      <c r="L1245" s="130" t="s">
        <v>11744</v>
      </c>
      <c r="M1245" s="130" t="s">
        <v>13437</v>
      </c>
      <c r="N1245" s="130" t="s">
        <v>15122</v>
      </c>
      <c r="O1245" s="130" t="s">
        <v>16834</v>
      </c>
      <c r="P1245" s="130" t="s">
        <v>18528</v>
      </c>
      <c r="Q1245" s="130" t="s">
        <v>20227</v>
      </c>
    </row>
    <row r="1246" spans="2:17" ht="54.95" customHeight="1">
      <c r="B1246" s="120"/>
      <c r="C1246" s="12">
        <v>171111</v>
      </c>
      <c r="D1246" s="114">
        <v>3</v>
      </c>
      <c r="E1246" s="122" t="s">
        <v>1221</v>
      </c>
      <c r="F1246" s="48" t="s">
        <v>1221</v>
      </c>
      <c r="G1246" s="128" t="s">
        <v>23363</v>
      </c>
      <c r="H1246" s="130" t="s">
        <v>4907</v>
      </c>
      <c r="I1246" s="130" t="s">
        <v>6633</v>
      </c>
      <c r="J1246" s="130" t="s">
        <v>8340</v>
      </c>
      <c r="K1246" s="130" t="s">
        <v>10043</v>
      </c>
      <c r="L1246" s="130" t="s">
        <v>11745</v>
      </c>
      <c r="M1246" s="130" t="s">
        <v>13438</v>
      </c>
      <c r="N1246" s="130" t="s">
        <v>15123</v>
      </c>
      <c r="O1246" s="130" t="s">
        <v>16835</v>
      </c>
      <c r="P1246" s="130" t="s">
        <v>18529</v>
      </c>
      <c r="Q1246" s="130" t="s">
        <v>20228</v>
      </c>
    </row>
    <row r="1247" spans="2:17" ht="54.95" customHeight="1">
      <c r="B1247" s="120"/>
      <c r="C1247" s="12">
        <v>17111110</v>
      </c>
      <c r="D1247" s="114">
        <v>4</v>
      </c>
      <c r="E1247" s="123" t="s">
        <v>165</v>
      </c>
      <c r="F1247" s="48" t="s">
        <v>165</v>
      </c>
      <c r="G1247" s="128" t="s">
        <v>23364</v>
      </c>
      <c r="H1247" s="130" t="s">
        <v>4908</v>
      </c>
      <c r="I1247" s="130" t="s">
        <v>6634</v>
      </c>
      <c r="J1247" s="130" t="s">
        <v>8341</v>
      </c>
      <c r="K1247" s="130" t="s">
        <v>10044</v>
      </c>
      <c r="L1247" s="130" t="s">
        <v>11746</v>
      </c>
      <c r="M1247" s="130" t="s">
        <v>13439</v>
      </c>
      <c r="N1247" s="130" t="s">
        <v>15124</v>
      </c>
      <c r="O1247" s="130" t="s">
        <v>16836</v>
      </c>
      <c r="P1247" s="130" t="s">
        <v>18530</v>
      </c>
      <c r="Q1247" s="130" t="s">
        <v>20229</v>
      </c>
    </row>
    <row r="1248" spans="2:17" ht="54.95" customHeight="1">
      <c r="B1248" s="120"/>
      <c r="C1248" s="12">
        <v>1711111010</v>
      </c>
      <c r="D1248" s="114">
        <v>5</v>
      </c>
      <c r="E1248" s="124" t="s">
        <v>1222</v>
      </c>
      <c r="F1248" s="48" t="s">
        <v>1222</v>
      </c>
      <c r="G1248" s="128" t="s">
        <v>3350</v>
      </c>
      <c r="H1248" s="130" t="s">
        <v>4909</v>
      </c>
      <c r="I1248" s="130" t="s">
        <v>6635</v>
      </c>
      <c r="J1248" s="130" t="s">
        <v>8342</v>
      </c>
      <c r="K1248" s="130" t="s">
        <v>10045</v>
      </c>
      <c r="L1248" s="130" t="s">
        <v>11747</v>
      </c>
      <c r="M1248" s="130" t="s">
        <v>13440</v>
      </c>
      <c r="N1248" s="130" t="s">
        <v>15125</v>
      </c>
      <c r="O1248" s="130" t="s">
        <v>16837</v>
      </c>
      <c r="P1248" s="130" t="s">
        <v>18531</v>
      </c>
      <c r="Q1248" s="130" t="s">
        <v>20230</v>
      </c>
    </row>
    <row r="1249" spans="2:17" ht="54.95" customHeight="1">
      <c r="B1249" s="120"/>
      <c r="C1249" s="12">
        <v>1711111011</v>
      </c>
      <c r="D1249" s="114">
        <v>5</v>
      </c>
      <c r="E1249" s="124" t="s">
        <v>1223</v>
      </c>
      <c r="F1249" s="48" t="s">
        <v>1223</v>
      </c>
      <c r="G1249" s="128" t="s">
        <v>23365</v>
      </c>
      <c r="H1249" s="130" t="s">
        <v>4910</v>
      </c>
      <c r="I1249" s="130" t="s">
        <v>6636</v>
      </c>
      <c r="J1249" s="130" t="s">
        <v>8343</v>
      </c>
      <c r="K1249" s="130" t="s">
        <v>10046</v>
      </c>
      <c r="L1249" s="130" t="s">
        <v>11748</v>
      </c>
      <c r="M1249" s="130" t="s">
        <v>13441</v>
      </c>
      <c r="N1249" s="130" t="s">
        <v>15126</v>
      </c>
      <c r="O1249" s="130" t="s">
        <v>16838</v>
      </c>
      <c r="P1249" s="130" t="s">
        <v>18532</v>
      </c>
      <c r="Q1249" s="130" t="s">
        <v>20231</v>
      </c>
    </row>
    <row r="1250" spans="2:17" ht="54.95" customHeight="1">
      <c r="B1250" s="120"/>
      <c r="C1250" s="12">
        <v>1711111012</v>
      </c>
      <c r="D1250" s="114">
        <v>5</v>
      </c>
      <c r="E1250" s="124" t="s">
        <v>1224</v>
      </c>
      <c r="F1250" s="48" t="s">
        <v>1224</v>
      </c>
      <c r="G1250" s="128" t="s">
        <v>23366</v>
      </c>
      <c r="H1250" s="130" t="s">
        <v>4911</v>
      </c>
      <c r="I1250" s="130" t="s">
        <v>6637</v>
      </c>
      <c r="J1250" s="130" t="s">
        <v>8344</v>
      </c>
      <c r="K1250" s="130" t="s">
        <v>10047</v>
      </c>
      <c r="L1250" s="130" t="s">
        <v>11749</v>
      </c>
      <c r="M1250" s="130" t="s">
        <v>13442</v>
      </c>
      <c r="N1250" s="130" t="s">
        <v>15127</v>
      </c>
      <c r="O1250" s="130" t="s">
        <v>16839</v>
      </c>
      <c r="P1250" s="130" t="s">
        <v>18533</v>
      </c>
      <c r="Q1250" s="130" t="s">
        <v>20232</v>
      </c>
    </row>
    <row r="1251" spans="2:17" ht="54.95" customHeight="1">
      <c r="B1251" s="120"/>
      <c r="C1251" s="12">
        <v>1711111013</v>
      </c>
      <c r="D1251" s="114">
        <v>5</v>
      </c>
      <c r="E1251" s="124" t="s">
        <v>1225</v>
      </c>
      <c r="F1251" s="48" t="s">
        <v>1225</v>
      </c>
      <c r="G1251" s="128" t="s">
        <v>23367</v>
      </c>
      <c r="H1251" s="130" t="s">
        <v>4912</v>
      </c>
      <c r="I1251" s="130" t="s">
        <v>6638</v>
      </c>
      <c r="J1251" s="130" t="s">
        <v>8345</v>
      </c>
      <c r="K1251" s="130" t="s">
        <v>10048</v>
      </c>
      <c r="L1251" s="130" t="s">
        <v>11750</v>
      </c>
      <c r="M1251" s="130" t="s">
        <v>13443</v>
      </c>
      <c r="N1251" s="130" t="s">
        <v>15128</v>
      </c>
      <c r="O1251" s="130" t="s">
        <v>16840</v>
      </c>
      <c r="P1251" s="130" t="s">
        <v>18534</v>
      </c>
      <c r="Q1251" s="130" t="s">
        <v>20233</v>
      </c>
    </row>
    <row r="1252" spans="2:17" ht="54.95" customHeight="1">
      <c r="B1252" s="120"/>
      <c r="C1252" s="12">
        <v>17111111</v>
      </c>
      <c r="D1252" s="114">
        <v>4</v>
      </c>
      <c r="E1252" s="123" t="s">
        <v>70</v>
      </c>
      <c r="F1252" s="48" t="s">
        <v>70</v>
      </c>
      <c r="G1252" s="128" t="s">
        <v>3351</v>
      </c>
      <c r="H1252" s="130" t="s">
        <v>4913</v>
      </c>
      <c r="I1252" s="130" t="s">
        <v>6639</v>
      </c>
      <c r="J1252" s="130" t="s">
        <v>8346</v>
      </c>
      <c r="K1252" s="130" t="s">
        <v>10049</v>
      </c>
      <c r="L1252" s="130" t="s">
        <v>11751</v>
      </c>
      <c r="M1252" s="130" t="s">
        <v>13444</v>
      </c>
      <c r="N1252" s="130" t="s">
        <v>15129</v>
      </c>
      <c r="O1252" s="130" t="s">
        <v>16841</v>
      </c>
      <c r="P1252" s="130" t="s">
        <v>18535</v>
      </c>
      <c r="Q1252" s="130" t="s">
        <v>20234</v>
      </c>
    </row>
    <row r="1253" spans="2:17" ht="54.95" customHeight="1">
      <c r="B1253" s="120"/>
      <c r="C1253" s="12">
        <v>1711111110</v>
      </c>
      <c r="D1253" s="114">
        <v>5</v>
      </c>
      <c r="E1253" s="124" t="s">
        <v>1226</v>
      </c>
      <c r="F1253" s="48" t="s">
        <v>1226</v>
      </c>
      <c r="G1253" s="128" t="s">
        <v>3352</v>
      </c>
      <c r="H1253" s="130" t="s">
        <v>4914</v>
      </c>
      <c r="I1253" s="130" t="s">
        <v>6640</v>
      </c>
      <c r="J1253" s="130" t="s">
        <v>8347</v>
      </c>
      <c r="K1253" s="130" t="s">
        <v>10050</v>
      </c>
      <c r="L1253" s="130" t="s">
        <v>11752</v>
      </c>
      <c r="M1253" s="130" t="s">
        <v>13445</v>
      </c>
      <c r="N1253" s="130" t="s">
        <v>15130</v>
      </c>
      <c r="O1253" s="130" t="s">
        <v>16842</v>
      </c>
      <c r="P1253" s="130" t="s">
        <v>18536</v>
      </c>
      <c r="Q1253" s="130" t="s">
        <v>20235</v>
      </c>
    </row>
    <row r="1254" spans="2:17" ht="54.95" customHeight="1">
      <c r="B1254" s="120"/>
      <c r="C1254" s="12">
        <v>1711111111</v>
      </c>
      <c r="D1254" s="114">
        <v>5</v>
      </c>
      <c r="E1254" s="124" t="s">
        <v>1227</v>
      </c>
      <c r="F1254" s="48" t="s">
        <v>1227</v>
      </c>
      <c r="G1254" s="128" t="s">
        <v>3353</v>
      </c>
      <c r="H1254" s="130" t="s">
        <v>4915</v>
      </c>
      <c r="I1254" s="130" t="s">
        <v>6641</v>
      </c>
      <c r="J1254" s="130" t="s">
        <v>8348</v>
      </c>
      <c r="K1254" s="130" t="s">
        <v>10051</v>
      </c>
      <c r="L1254" s="130" t="s">
        <v>11753</v>
      </c>
      <c r="M1254" s="130" t="s">
        <v>13446</v>
      </c>
      <c r="N1254" s="130" t="s">
        <v>15131</v>
      </c>
      <c r="O1254" s="130" t="s">
        <v>16843</v>
      </c>
      <c r="P1254" s="130" t="s">
        <v>18537</v>
      </c>
      <c r="Q1254" s="130" t="s">
        <v>20236</v>
      </c>
    </row>
    <row r="1255" spans="2:17" ht="54.95" customHeight="1">
      <c r="B1255" s="120"/>
      <c r="C1255" s="12">
        <v>17111112</v>
      </c>
      <c r="D1255" s="114">
        <v>4</v>
      </c>
      <c r="E1255" s="123" t="s">
        <v>166</v>
      </c>
      <c r="F1255" s="48" t="s">
        <v>166</v>
      </c>
      <c r="G1255" s="128" t="s">
        <v>23368</v>
      </c>
      <c r="H1255" s="130" t="s">
        <v>4916</v>
      </c>
      <c r="I1255" s="130" t="s">
        <v>6642</v>
      </c>
      <c r="J1255" s="130" t="s">
        <v>8349</v>
      </c>
      <c r="K1255" s="130" t="s">
        <v>10052</v>
      </c>
      <c r="L1255" s="130" t="s">
        <v>11754</v>
      </c>
      <c r="M1255" s="130" t="s">
        <v>13447</v>
      </c>
      <c r="N1255" s="130" t="s">
        <v>15132</v>
      </c>
      <c r="O1255" s="130" t="s">
        <v>16844</v>
      </c>
      <c r="P1255" s="130" t="s">
        <v>18538</v>
      </c>
      <c r="Q1255" s="130" t="s">
        <v>20237</v>
      </c>
    </row>
    <row r="1256" spans="2:17" ht="54.95" customHeight="1">
      <c r="B1256" s="120"/>
      <c r="C1256" s="12">
        <v>1711111210</v>
      </c>
      <c r="D1256" s="114">
        <v>5</v>
      </c>
      <c r="E1256" s="124" t="s">
        <v>1228</v>
      </c>
      <c r="F1256" s="48" t="s">
        <v>2273</v>
      </c>
      <c r="G1256" s="128" t="s">
        <v>23369</v>
      </c>
      <c r="H1256" s="130" t="s">
        <v>4917</v>
      </c>
      <c r="I1256" s="130" t="s">
        <v>6643</v>
      </c>
      <c r="J1256" s="130" t="s">
        <v>8350</v>
      </c>
      <c r="K1256" s="130" t="s">
        <v>10053</v>
      </c>
      <c r="L1256" s="130" t="s">
        <v>11755</v>
      </c>
      <c r="M1256" s="130" t="s">
        <v>13448</v>
      </c>
      <c r="N1256" s="130" t="s">
        <v>15133</v>
      </c>
      <c r="O1256" s="130" t="s">
        <v>16845</v>
      </c>
      <c r="P1256" s="130" t="s">
        <v>18539</v>
      </c>
      <c r="Q1256" s="130" t="s">
        <v>20238</v>
      </c>
    </row>
    <row r="1257" spans="2:17" ht="54.95" customHeight="1">
      <c r="B1257" s="120"/>
      <c r="C1257" s="12">
        <v>1711111211</v>
      </c>
      <c r="D1257" s="114">
        <v>5</v>
      </c>
      <c r="E1257" s="124" t="s">
        <v>1229</v>
      </c>
      <c r="F1257" s="48" t="s">
        <v>1229</v>
      </c>
      <c r="G1257" s="128" t="s">
        <v>3354</v>
      </c>
      <c r="H1257" s="130" t="s">
        <v>4918</v>
      </c>
      <c r="I1257" s="130" t="s">
        <v>6644</v>
      </c>
      <c r="J1257" s="130" t="s">
        <v>8351</v>
      </c>
      <c r="K1257" s="130" t="s">
        <v>10054</v>
      </c>
      <c r="L1257" s="130" t="s">
        <v>11756</v>
      </c>
      <c r="M1257" s="130" t="s">
        <v>13449</v>
      </c>
      <c r="N1257" s="130" t="s">
        <v>15134</v>
      </c>
      <c r="O1257" s="130" t="s">
        <v>16846</v>
      </c>
      <c r="P1257" s="130" t="s">
        <v>18540</v>
      </c>
      <c r="Q1257" s="130" t="s">
        <v>20239</v>
      </c>
    </row>
    <row r="1258" spans="2:17" ht="54.95" customHeight="1">
      <c r="B1258" s="120"/>
      <c r="C1258" s="12">
        <v>17111113</v>
      </c>
      <c r="D1258" s="114">
        <v>4</v>
      </c>
      <c r="E1258" s="123" t="s">
        <v>169</v>
      </c>
      <c r="F1258" s="48" t="s">
        <v>169</v>
      </c>
      <c r="G1258" s="128" t="s">
        <v>23370</v>
      </c>
      <c r="H1258" s="130" t="s">
        <v>4919</v>
      </c>
      <c r="I1258" s="130" t="s">
        <v>6645</v>
      </c>
      <c r="J1258" s="130" t="s">
        <v>8352</v>
      </c>
      <c r="K1258" s="130" t="s">
        <v>10055</v>
      </c>
      <c r="L1258" s="130" t="s">
        <v>11757</v>
      </c>
      <c r="M1258" s="130" t="s">
        <v>13450</v>
      </c>
      <c r="N1258" s="130" t="s">
        <v>15135</v>
      </c>
      <c r="O1258" s="130" t="s">
        <v>16847</v>
      </c>
      <c r="P1258" s="130" t="s">
        <v>18541</v>
      </c>
      <c r="Q1258" s="130" t="s">
        <v>20240</v>
      </c>
    </row>
    <row r="1259" spans="2:17" ht="54.95" customHeight="1">
      <c r="B1259" s="120"/>
      <c r="C1259" s="12">
        <v>1711111310</v>
      </c>
      <c r="D1259" s="114">
        <v>5</v>
      </c>
      <c r="E1259" s="124" t="s">
        <v>1230</v>
      </c>
      <c r="F1259" s="48" t="s">
        <v>1230</v>
      </c>
      <c r="G1259" s="128" t="s">
        <v>3355</v>
      </c>
      <c r="H1259" s="130" t="s">
        <v>4920</v>
      </c>
      <c r="I1259" s="130" t="s">
        <v>6646</v>
      </c>
      <c r="J1259" s="130" t="s">
        <v>8353</v>
      </c>
      <c r="K1259" s="130" t="s">
        <v>10056</v>
      </c>
      <c r="L1259" s="130" t="s">
        <v>11758</v>
      </c>
      <c r="M1259" s="130" t="s">
        <v>13451</v>
      </c>
      <c r="N1259" s="130" t="s">
        <v>15136</v>
      </c>
      <c r="O1259" s="130" t="s">
        <v>16848</v>
      </c>
      <c r="P1259" s="130" t="s">
        <v>18542</v>
      </c>
      <c r="Q1259" s="130" t="s">
        <v>20241</v>
      </c>
    </row>
    <row r="1260" spans="2:17" ht="54.95" customHeight="1">
      <c r="B1260" s="120"/>
      <c r="C1260" s="12">
        <v>1711111311</v>
      </c>
      <c r="D1260" s="114">
        <v>5</v>
      </c>
      <c r="E1260" s="124" t="s">
        <v>1231</v>
      </c>
      <c r="F1260" s="48" t="s">
        <v>1231</v>
      </c>
      <c r="G1260" s="128" t="s">
        <v>3356</v>
      </c>
      <c r="H1260" s="130" t="s">
        <v>4919</v>
      </c>
      <c r="I1260" s="130" t="s">
        <v>6647</v>
      </c>
      <c r="J1260" s="130" t="s">
        <v>8354</v>
      </c>
      <c r="K1260" s="130" t="s">
        <v>10057</v>
      </c>
      <c r="L1260" s="130" t="s">
        <v>11759</v>
      </c>
      <c r="M1260" s="130" t="s">
        <v>13452</v>
      </c>
      <c r="N1260" s="130" t="s">
        <v>15135</v>
      </c>
      <c r="O1260" s="130" t="s">
        <v>16849</v>
      </c>
      <c r="P1260" s="130" t="s">
        <v>18541</v>
      </c>
      <c r="Q1260" s="130" t="s">
        <v>20242</v>
      </c>
    </row>
    <row r="1261" spans="2:17" ht="54.95" customHeight="1">
      <c r="B1261" s="120"/>
      <c r="C1261" s="12">
        <v>1711111312</v>
      </c>
      <c r="D1261" s="114">
        <v>5</v>
      </c>
      <c r="E1261" s="124" t="s">
        <v>170</v>
      </c>
      <c r="F1261" s="48" t="s">
        <v>170</v>
      </c>
      <c r="G1261" s="128" t="s">
        <v>23371</v>
      </c>
      <c r="H1261" s="130" t="s">
        <v>4921</v>
      </c>
      <c r="I1261" s="130" t="s">
        <v>6648</v>
      </c>
      <c r="J1261" s="130" t="s">
        <v>8355</v>
      </c>
      <c r="K1261" s="130" t="s">
        <v>10058</v>
      </c>
      <c r="L1261" s="130" t="s">
        <v>11760</v>
      </c>
      <c r="M1261" s="130" t="s">
        <v>13453</v>
      </c>
      <c r="N1261" s="130" t="s">
        <v>15137</v>
      </c>
      <c r="O1261" s="130" t="s">
        <v>16850</v>
      </c>
      <c r="P1261" s="130" t="s">
        <v>18543</v>
      </c>
      <c r="Q1261" s="130" t="s">
        <v>20243</v>
      </c>
    </row>
    <row r="1262" spans="2:17" ht="54.95" customHeight="1">
      <c r="B1262" s="120"/>
      <c r="C1262" s="12">
        <v>1711111313</v>
      </c>
      <c r="D1262" s="114">
        <v>5</v>
      </c>
      <c r="E1262" s="124" t="s">
        <v>2622</v>
      </c>
      <c r="F1262" s="48" t="s">
        <v>2622</v>
      </c>
      <c r="G1262" s="128" t="s">
        <v>23372</v>
      </c>
      <c r="H1262" s="130" t="s">
        <v>4922</v>
      </c>
      <c r="I1262" s="130" t="s">
        <v>6649</v>
      </c>
      <c r="J1262" s="130" t="s">
        <v>8356</v>
      </c>
      <c r="K1262" s="130" t="s">
        <v>10059</v>
      </c>
      <c r="L1262" s="130" t="s">
        <v>11761</v>
      </c>
      <c r="M1262" s="130" t="s">
        <v>13454</v>
      </c>
      <c r="N1262" s="130" t="s">
        <v>15138</v>
      </c>
      <c r="O1262" s="130" t="s">
        <v>16851</v>
      </c>
      <c r="P1262" s="130" t="s">
        <v>18544</v>
      </c>
      <c r="Q1262" s="130" t="s">
        <v>20244</v>
      </c>
    </row>
    <row r="1263" spans="2:17" ht="54.95" customHeight="1">
      <c r="B1263" s="120"/>
      <c r="C1263" s="12">
        <v>17111114</v>
      </c>
      <c r="D1263" s="114">
        <v>4</v>
      </c>
      <c r="E1263" s="123" t="s">
        <v>1232</v>
      </c>
      <c r="F1263" s="48" t="s">
        <v>2274</v>
      </c>
      <c r="G1263" s="128" t="s">
        <v>3357</v>
      </c>
      <c r="H1263" s="130" t="s">
        <v>4923</v>
      </c>
      <c r="I1263" s="130" t="s">
        <v>6650</v>
      </c>
      <c r="J1263" s="130" t="s">
        <v>8357</v>
      </c>
      <c r="K1263" s="130" t="s">
        <v>10060</v>
      </c>
      <c r="L1263" s="130" t="s">
        <v>11762</v>
      </c>
      <c r="M1263" s="130" t="s">
        <v>13455</v>
      </c>
      <c r="N1263" s="130" t="s">
        <v>15139</v>
      </c>
      <c r="O1263" s="130" t="s">
        <v>16852</v>
      </c>
      <c r="P1263" s="130" t="s">
        <v>18545</v>
      </c>
      <c r="Q1263" s="130" t="s">
        <v>20245</v>
      </c>
    </row>
    <row r="1264" spans="2:17" ht="54.95" customHeight="1">
      <c r="B1264" s="120"/>
      <c r="C1264" s="12">
        <v>1711111410</v>
      </c>
      <c r="D1264" s="114">
        <v>5</v>
      </c>
      <c r="E1264" s="124" t="s">
        <v>171</v>
      </c>
      <c r="F1264" s="48" t="s">
        <v>171</v>
      </c>
      <c r="G1264" s="128" t="s">
        <v>23373</v>
      </c>
      <c r="H1264" s="130" t="s">
        <v>4924</v>
      </c>
      <c r="I1264" s="130" t="s">
        <v>6651</v>
      </c>
      <c r="J1264" s="130" t="s">
        <v>8358</v>
      </c>
      <c r="K1264" s="130" t="s">
        <v>10061</v>
      </c>
      <c r="L1264" s="130" t="s">
        <v>11763</v>
      </c>
      <c r="M1264" s="130" t="s">
        <v>13456</v>
      </c>
      <c r="N1264" s="130" t="s">
        <v>15140</v>
      </c>
      <c r="O1264" s="130" t="s">
        <v>16853</v>
      </c>
      <c r="P1264" s="130" t="s">
        <v>18546</v>
      </c>
      <c r="Q1264" s="130" t="s">
        <v>20246</v>
      </c>
    </row>
    <row r="1265" spans="2:17" ht="54.95" customHeight="1">
      <c r="B1265" s="120"/>
      <c r="C1265" s="12">
        <v>1711111411</v>
      </c>
      <c r="D1265" s="114">
        <v>5</v>
      </c>
      <c r="E1265" s="124" t="s">
        <v>1233</v>
      </c>
      <c r="F1265" s="48" t="s">
        <v>2275</v>
      </c>
      <c r="G1265" s="128" t="s">
        <v>23374</v>
      </c>
      <c r="H1265" s="130" t="s">
        <v>4925</v>
      </c>
      <c r="I1265" s="130" t="s">
        <v>6652</v>
      </c>
      <c r="J1265" s="130" t="s">
        <v>8359</v>
      </c>
      <c r="K1265" s="130" t="s">
        <v>10062</v>
      </c>
      <c r="L1265" s="130" t="s">
        <v>11764</v>
      </c>
      <c r="M1265" s="130" t="s">
        <v>13457</v>
      </c>
      <c r="N1265" s="130" t="s">
        <v>15141</v>
      </c>
      <c r="O1265" s="130" t="s">
        <v>16854</v>
      </c>
      <c r="P1265" s="130" t="s">
        <v>18547</v>
      </c>
      <c r="Q1265" s="130" t="s">
        <v>20247</v>
      </c>
    </row>
    <row r="1266" spans="2:17" ht="54.95" customHeight="1">
      <c r="B1266" s="120"/>
      <c r="C1266" s="12">
        <v>1711111412</v>
      </c>
      <c r="D1266" s="114">
        <v>5</v>
      </c>
      <c r="E1266" s="124" t="s">
        <v>1234</v>
      </c>
      <c r="F1266" s="48" t="s">
        <v>2276</v>
      </c>
      <c r="G1266" s="128" t="s">
        <v>23375</v>
      </c>
      <c r="H1266" s="130" t="s">
        <v>4926</v>
      </c>
      <c r="I1266" s="130" t="s">
        <v>6653</v>
      </c>
      <c r="J1266" s="130" t="s">
        <v>8360</v>
      </c>
      <c r="K1266" s="130" t="s">
        <v>10063</v>
      </c>
      <c r="L1266" s="130" t="s">
        <v>11765</v>
      </c>
      <c r="M1266" s="130" t="s">
        <v>13458</v>
      </c>
      <c r="N1266" s="130" t="s">
        <v>15142</v>
      </c>
      <c r="O1266" s="130" t="s">
        <v>16855</v>
      </c>
      <c r="P1266" s="130" t="s">
        <v>18548</v>
      </c>
      <c r="Q1266" s="130" t="s">
        <v>20248</v>
      </c>
    </row>
    <row r="1267" spans="2:17" ht="54.95" customHeight="1">
      <c r="B1267" s="120"/>
      <c r="C1267" s="12">
        <v>1711111413</v>
      </c>
      <c r="D1267" s="114">
        <v>5</v>
      </c>
      <c r="E1267" s="124" t="s">
        <v>172</v>
      </c>
      <c r="F1267" s="48" t="s">
        <v>172</v>
      </c>
      <c r="G1267" s="128" t="s">
        <v>23376</v>
      </c>
      <c r="H1267" s="130" t="s">
        <v>4927</v>
      </c>
      <c r="I1267" s="130" t="s">
        <v>6654</v>
      </c>
      <c r="J1267" s="130" t="s">
        <v>8361</v>
      </c>
      <c r="K1267" s="130" t="s">
        <v>10064</v>
      </c>
      <c r="L1267" s="130" t="s">
        <v>11766</v>
      </c>
      <c r="M1267" s="130" t="s">
        <v>13459</v>
      </c>
      <c r="N1267" s="130" t="s">
        <v>15143</v>
      </c>
      <c r="O1267" s="130" t="s">
        <v>16856</v>
      </c>
      <c r="P1267" s="130" t="s">
        <v>18549</v>
      </c>
      <c r="Q1267" s="130" t="s">
        <v>20249</v>
      </c>
    </row>
    <row r="1268" spans="2:17" ht="54.95" customHeight="1">
      <c r="B1268" s="120"/>
      <c r="C1268" s="12">
        <v>1711111414</v>
      </c>
      <c r="D1268" s="114">
        <v>5</v>
      </c>
      <c r="E1268" s="124" t="s">
        <v>1235</v>
      </c>
      <c r="F1268" s="48" t="s">
        <v>1235</v>
      </c>
      <c r="G1268" s="128" t="s">
        <v>3358</v>
      </c>
      <c r="H1268" s="130" t="s">
        <v>4928</v>
      </c>
      <c r="I1268" s="130" t="s">
        <v>6655</v>
      </c>
      <c r="J1268" s="130" t="s">
        <v>8362</v>
      </c>
      <c r="K1268" s="130" t="s">
        <v>10065</v>
      </c>
      <c r="L1268" s="130" t="s">
        <v>11767</v>
      </c>
      <c r="M1268" s="130" t="s">
        <v>13460</v>
      </c>
      <c r="N1268" s="130" t="s">
        <v>15144</v>
      </c>
      <c r="O1268" s="130" t="s">
        <v>16857</v>
      </c>
      <c r="P1268" s="130" t="s">
        <v>18550</v>
      </c>
      <c r="Q1268" s="130" t="s">
        <v>20250</v>
      </c>
    </row>
    <row r="1269" spans="2:17" ht="54.95" customHeight="1">
      <c r="B1269" s="120"/>
      <c r="C1269" s="12">
        <v>1711111415</v>
      </c>
      <c r="D1269" s="114">
        <v>5</v>
      </c>
      <c r="E1269" s="124" t="s">
        <v>1236</v>
      </c>
      <c r="F1269" s="48" t="s">
        <v>1236</v>
      </c>
      <c r="G1269" s="128" t="s">
        <v>23377</v>
      </c>
      <c r="H1269" s="130" t="s">
        <v>4929</v>
      </c>
      <c r="I1269" s="130" t="s">
        <v>6656</v>
      </c>
      <c r="J1269" s="130" t="s">
        <v>8363</v>
      </c>
      <c r="K1269" s="130" t="s">
        <v>10066</v>
      </c>
      <c r="L1269" s="130" t="s">
        <v>11768</v>
      </c>
      <c r="M1269" s="130" t="s">
        <v>13461</v>
      </c>
      <c r="N1269" s="130" t="s">
        <v>15145</v>
      </c>
      <c r="O1269" s="130" t="s">
        <v>16858</v>
      </c>
      <c r="P1269" s="130" t="s">
        <v>18551</v>
      </c>
      <c r="Q1269" s="130" t="s">
        <v>20251</v>
      </c>
    </row>
    <row r="1270" spans="2:17" ht="54.95" customHeight="1">
      <c r="B1270" s="120"/>
      <c r="C1270" s="12">
        <v>1711111416</v>
      </c>
      <c r="D1270" s="114">
        <v>5</v>
      </c>
      <c r="E1270" s="124" t="s">
        <v>1237</v>
      </c>
      <c r="F1270" s="48" t="s">
        <v>1237</v>
      </c>
      <c r="G1270" s="128" t="s">
        <v>23378</v>
      </c>
      <c r="H1270" s="130" t="s">
        <v>4930</v>
      </c>
      <c r="I1270" s="130" t="s">
        <v>6657</v>
      </c>
      <c r="J1270" s="130" t="s">
        <v>8364</v>
      </c>
      <c r="K1270" s="130" t="s">
        <v>10067</v>
      </c>
      <c r="L1270" s="130" t="s">
        <v>11769</v>
      </c>
      <c r="M1270" s="130" t="s">
        <v>13462</v>
      </c>
      <c r="N1270" s="130" t="s">
        <v>15146</v>
      </c>
      <c r="O1270" s="130" t="s">
        <v>16859</v>
      </c>
      <c r="P1270" s="130" t="s">
        <v>18552</v>
      </c>
      <c r="Q1270" s="130" t="s">
        <v>20252</v>
      </c>
    </row>
    <row r="1271" spans="2:17" ht="54.95" customHeight="1">
      <c r="B1271" s="120"/>
      <c r="C1271" s="12">
        <v>17111115</v>
      </c>
      <c r="D1271" s="114">
        <v>4</v>
      </c>
      <c r="E1271" s="123" t="s">
        <v>1238</v>
      </c>
      <c r="F1271" s="48" t="s">
        <v>1238</v>
      </c>
      <c r="G1271" s="128" t="s">
        <v>23379</v>
      </c>
      <c r="H1271" s="130" t="s">
        <v>4931</v>
      </c>
      <c r="I1271" s="130" t="s">
        <v>6658</v>
      </c>
      <c r="J1271" s="130" t="s">
        <v>8365</v>
      </c>
      <c r="K1271" s="130" t="s">
        <v>10068</v>
      </c>
      <c r="L1271" s="130" t="s">
        <v>11770</v>
      </c>
      <c r="M1271" s="130" t="s">
        <v>13463</v>
      </c>
      <c r="N1271" s="130" t="s">
        <v>15147</v>
      </c>
      <c r="O1271" s="130" t="s">
        <v>16860</v>
      </c>
      <c r="P1271" s="130" t="s">
        <v>18553</v>
      </c>
      <c r="Q1271" s="130" t="s">
        <v>20253</v>
      </c>
    </row>
    <row r="1272" spans="2:17" ht="54.95" customHeight="1">
      <c r="B1272" s="120" t="s">
        <v>22419</v>
      </c>
      <c r="C1272" s="12">
        <v>1711111510</v>
      </c>
      <c r="D1272" s="114">
        <v>5</v>
      </c>
      <c r="E1272" s="124" t="s">
        <v>275</v>
      </c>
      <c r="F1272" s="48" t="s">
        <v>2277</v>
      </c>
      <c r="G1272" s="128" t="s">
        <v>3359</v>
      </c>
      <c r="H1272" s="130" t="s">
        <v>4932</v>
      </c>
      <c r="I1272" s="130" t="s">
        <v>6659</v>
      </c>
      <c r="J1272" s="130" t="s">
        <v>8366</v>
      </c>
      <c r="K1272" s="130" t="s">
        <v>10069</v>
      </c>
      <c r="L1272" s="130" t="s">
        <v>11771</v>
      </c>
      <c r="M1272" s="130" t="s">
        <v>13464</v>
      </c>
      <c r="N1272" s="130" t="s">
        <v>15148</v>
      </c>
      <c r="O1272" s="130" t="s">
        <v>16861</v>
      </c>
      <c r="P1272" s="130" t="s">
        <v>18554</v>
      </c>
      <c r="Q1272" s="130" t="s">
        <v>20254</v>
      </c>
    </row>
    <row r="1273" spans="2:17" ht="54.95" customHeight="1">
      <c r="B1273" s="120" t="s">
        <v>22419</v>
      </c>
      <c r="C1273" s="12">
        <v>171111151010</v>
      </c>
      <c r="D1273" s="114">
        <v>6</v>
      </c>
      <c r="E1273" s="125" t="s">
        <v>1239</v>
      </c>
      <c r="F1273" s="48" t="s">
        <v>1239</v>
      </c>
      <c r="G1273" s="128" t="s">
        <v>23380</v>
      </c>
      <c r="H1273" s="130" t="s">
        <v>4933</v>
      </c>
      <c r="I1273" s="130" t="s">
        <v>6660</v>
      </c>
      <c r="J1273" s="130" t="s">
        <v>8367</v>
      </c>
      <c r="K1273" s="130" t="s">
        <v>10070</v>
      </c>
      <c r="L1273" s="130" t="s">
        <v>11772</v>
      </c>
      <c r="M1273" s="130" t="s">
        <v>13465</v>
      </c>
      <c r="N1273" s="130" t="s">
        <v>15149</v>
      </c>
      <c r="O1273" s="130" t="s">
        <v>16862</v>
      </c>
      <c r="P1273" s="130" t="s">
        <v>18555</v>
      </c>
      <c r="Q1273" s="130" t="s">
        <v>20255</v>
      </c>
    </row>
    <row r="1274" spans="2:17" ht="54.95" customHeight="1">
      <c r="B1274" s="120" t="s">
        <v>22419</v>
      </c>
      <c r="C1274" s="12">
        <v>171111151011</v>
      </c>
      <c r="D1274" s="114">
        <v>6</v>
      </c>
      <c r="E1274" s="125" t="s">
        <v>1240</v>
      </c>
      <c r="F1274" s="48" t="s">
        <v>2278</v>
      </c>
      <c r="G1274" s="128" t="s">
        <v>23381</v>
      </c>
      <c r="H1274" s="130" t="s">
        <v>4934</v>
      </c>
      <c r="I1274" s="130" t="s">
        <v>6661</v>
      </c>
      <c r="J1274" s="130" t="s">
        <v>8368</v>
      </c>
      <c r="K1274" s="130" t="s">
        <v>10071</v>
      </c>
      <c r="L1274" s="130" t="s">
        <v>11773</v>
      </c>
      <c r="M1274" s="130" t="s">
        <v>13466</v>
      </c>
      <c r="N1274" s="130" t="s">
        <v>15150</v>
      </c>
      <c r="O1274" s="130" t="s">
        <v>16863</v>
      </c>
      <c r="P1274" s="130" t="s">
        <v>18556</v>
      </c>
      <c r="Q1274" s="130" t="s">
        <v>20256</v>
      </c>
    </row>
    <row r="1275" spans="2:17" ht="54.95" customHeight="1">
      <c r="B1275" s="120" t="s">
        <v>22419</v>
      </c>
      <c r="C1275" s="12">
        <v>1711111511</v>
      </c>
      <c r="D1275" s="114">
        <v>5</v>
      </c>
      <c r="E1275" s="124" t="s">
        <v>1241</v>
      </c>
      <c r="F1275" s="48" t="s">
        <v>1241</v>
      </c>
      <c r="G1275" s="128" t="s">
        <v>23382</v>
      </c>
      <c r="H1275" s="130" t="s">
        <v>4935</v>
      </c>
      <c r="I1275" s="130" t="s">
        <v>6662</v>
      </c>
      <c r="J1275" s="130" t="s">
        <v>8369</v>
      </c>
      <c r="K1275" s="130" t="s">
        <v>10072</v>
      </c>
      <c r="L1275" s="130" t="s">
        <v>11774</v>
      </c>
      <c r="M1275" s="130" t="s">
        <v>13467</v>
      </c>
      <c r="N1275" s="130" t="s">
        <v>15151</v>
      </c>
      <c r="O1275" s="130" t="s">
        <v>16864</v>
      </c>
      <c r="P1275" s="130" t="s">
        <v>18557</v>
      </c>
      <c r="Q1275" s="130" t="s">
        <v>20257</v>
      </c>
    </row>
    <row r="1276" spans="2:17" ht="54.95" customHeight="1">
      <c r="B1276" s="120" t="s">
        <v>1641</v>
      </c>
      <c r="C1276" s="12">
        <v>171111151110</v>
      </c>
      <c r="D1276" s="114" t="s">
        <v>21672</v>
      </c>
      <c r="E1276" s="125" t="s">
        <v>21680</v>
      </c>
      <c r="F1276" s="48" t="s">
        <v>21680</v>
      </c>
      <c r="G1276" s="128" t="s">
        <v>23383</v>
      </c>
      <c r="H1276" s="130" t="s">
        <v>22009</v>
      </c>
      <c r="I1276" s="130" t="s">
        <v>22010</v>
      </c>
      <c r="J1276" s="130" t="s">
        <v>22011</v>
      </c>
      <c r="K1276" s="130" t="s">
        <v>22012</v>
      </c>
      <c r="L1276" s="130" t="s">
        <v>22013</v>
      </c>
      <c r="M1276" s="130" t="s">
        <v>22014</v>
      </c>
      <c r="N1276" s="130" t="s">
        <v>22015</v>
      </c>
      <c r="O1276" s="130" t="s">
        <v>22016</v>
      </c>
      <c r="P1276" s="130" t="s">
        <v>22017</v>
      </c>
      <c r="Q1276" s="130" t="s">
        <v>22018</v>
      </c>
    </row>
    <row r="1277" spans="2:17" ht="54.95" customHeight="1">
      <c r="B1277" s="120" t="s">
        <v>1641</v>
      </c>
      <c r="C1277" s="12">
        <v>171111151111</v>
      </c>
      <c r="D1277" s="114" t="s">
        <v>21672</v>
      </c>
      <c r="E1277" s="125" t="s">
        <v>21681</v>
      </c>
      <c r="F1277" s="48" t="s">
        <v>21681</v>
      </c>
      <c r="G1277" s="128" t="s">
        <v>21808</v>
      </c>
      <c r="H1277" s="130" t="s">
        <v>22019</v>
      </c>
      <c r="I1277" s="130" t="s">
        <v>22020</v>
      </c>
      <c r="J1277" s="130" t="s">
        <v>22021</v>
      </c>
      <c r="K1277" s="130" t="s">
        <v>22022</v>
      </c>
      <c r="L1277" s="130" t="s">
        <v>22023</v>
      </c>
      <c r="M1277" s="130" t="s">
        <v>22024</v>
      </c>
      <c r="N1277" s="130" t="s">
        <v>22025</v>
      </c>
      <c r="O1277" s="130" t="s">
        <v>22026</v>
      </c>
      <c r="P1277" s="130" t="s">
        <v>22027</v>
      </c>
      <c r="Q1277" s="130" t="s">
        <v>22028</v>
      </c>
    </row>
    <row r="1278" spans="2:17" ht="54.95" customHeight="1">
      <c r="B1278" s="120" t="s">
        <v>22419</v>
      </c>
      <c r="C1278" s="12">
        <v>1711111512</v>
      </c>
      <c r="D1278" s="114">
        <v>5</v>
      </c>
      <c r="E1278" s="124" t="s">
        <v>276</v>
      </c>
      <c r="F1278" s="48" t="s">
        <v>2279</v>
      </c>
      <c r="G1278" s="128" t="s">
        <v>23384</v>
      </c>
      <c r="H1278" s="130" t="s">
        <v>4936</v>
      </c>
      <c r="I1278" s="130" t="s">
        <v>6663</v>
      </c>
      <c r="J1278" s="130" t="s">
        <v>8370</v>
      </c>
      <c r="K1278" s="130" t="s">
        <v>10073</v>
      </c>
      <c r="L1278" s="130" t="s">
        <v>11775</v>
      </c>
      <c r="M1278" s="130" t="s">
        <v>13468</v>
      </c>
      <c r="N1278" s="130" t="s">
        <v>15152</v>
      </c>
      <c r="O1278" s="130" t="s">
        <v>16865</v>
      </c>
      <c r="P1278" s="130" t="s">
        <v>18558</v>
      </c>
      <c r="Q1278" s="130" t="s">
        <v>20258</v>
      </c>
    </row>
    <row r="1279" spans="2:17" ht="54.95" customHeight="1">
      <c r="B1279" s="120" t="s">
        <v>22419</v>
      </c>
      <c r="C1279" s="12">
        <v>171111151210</v>
      </c>
      <c r="D1279" s="114">
        <v>6</v>
      </c>
      <c r="E1279" s="125" t="s">
        <v>277</v>
      </c>
      <c r="F1279" s="48" t="s">
        <v>277</v>
      </c>
      <c r="G1279" s="128" t="s">
        <v>23385</v>
      </c>
      <c r="H1279" s="130" t="s">
        <v>4937</v>
      </c>
      <c r="I1279" s="130" t="s">
        <v>6664</v>
      </c>
      <c r="J1279" s="130" t="s">
        <v>8371</v>
      </c>
      <c r="K1279" s="130" t="s">
        <v>10074</v>
      </c>
      <c r="L1279" s="130" t="s">
        <v>11776</v>
      </c>
      <c r="M1279" s="130" t="s">
        <v>13469</v>
      </c>
      <c r="N1279" s="130" t="s">
        <v>15153</v>
      </c>
      <c r="O1279" s="130" t="s">
        <v>16866</v>
      </c>
      <c r="P1279" s="130" t="s">
        <v>18559</v>
      </c>
      <c r="Q1279" s="130" t="s">
        <v>20259</v>
      </c>
    </row>
    <row r="1280" spans="2:17" ht="54.95" customHeight="1">
      <c r="B1280" s="120" t="s">
        <v>22419</v>
      </c>
      <c r="C1280" s="12">
        <v>171111151211</v>
      </c>
      <c r="D1280" s="114">
        <v>6</v>
      </c>
      <c r="E1280" s="125" t="s">
        <v>278</v>
      </c>
      <c r="F1280" s="48" t="s">
        <v>278</v>
      </c>
      <c r="G1280" s="128" t="s">
        <v>3360</v>
      </c>
      <c r="H1280" s="130" t="s">
        <v>4938</v>
      </c>
      <c r="I1280" s="130" t="s">
        <v>6665</v>
      </c>
      <c r="J1280" s="130" t="s">
        <v>8372</v>
      </c>
      <c r="K1280" s="130" t="s">
        <v>10075</v>
      </c>
      <c r="L1280" s="130" t="s">
        <v>11777</v>
      </c>
      <c r="M1280" s="130" t="s">
        <v>13470</v>
      </c>
      <c r="N1280" s="130" t="s">
        <v>15154</v>
      </c>
      <c r="O1280" s="130" t="s">
        <v>16867</v>
      </c>
      <c r="P1280" s="130" t="s">
        <v>18560</v>
      </c>
      <c r="Q1280" s="130" t="s">
        <v>20260</v>
      </c>
    </row>
    <row r="1281" spans="2:17" ht="54.95" customHeight="1">
      <c r="B1281" s="120" t="s">
        <v>22419</v>
      </c>
      <c r="C1281" s="12">
        <v>171111151212</v>
      </c>
      <c r="D1281" s="114">
        <v>6</v>
      </c>
      <c r="E1281" s="125" t="s">
        <v>1242</v>
      </c>
      <c r="F1281" s="48" t="s">
        <v>1242</v>
      </c>
      <c r="G1281" s="128" t="s">
        <v>23386</v>
      </c>
      <c r="H1281" s="130" t="s">
        <v>4939</v>
      </c>
      <c r="I1281" s="130" t="s">
        <v>6666</v>
      </c>
      <c r="J1281" s="130" t="s">
        <v>8373</v>
      </c>
      <c r="K1281" s="130" t="s">
        <v>10076</v>
      </c>
      <c r="L1281" s="130" t="s">
        <v>11778</v>
      </c>
      <c r="M1281" s="130" t="s">
        <v>13471</v>
      </c>
      <c r="N1281" s="130" t="s">
        <v>15155</v>
      </c>
      <c r="O1281" s="130" t="s">
        <v>16868</v>
      </c>
      <c r="P1281" s="130" t="s">
        <v>18561</v>
      </c>
      <c r="Q1281" s="130" t="s">
        <v>20261</v>
      </c>
    </row>
    <row r="1282" spans="2:17" ht="54.95" customHeight="1">
      <c r="B1282" s="120" t="s">
        <v>22419</v>
      </c>
      <c r="C1282" s="12">
        <v>171111151213</v>
      </c>
      <c r="D1282" s="114">
        <v>6</v>
      </c>
      <c r="E1282" s="125" t="s">
        <v>1243</v>
      </c>
      <c r="F1282" s="48" t="s">
        <v>1243</v>
      </c>
      <c r="G1282" s="128" t="s">
        <v>3361</v>
      </c>
      <c r="H1282" s="130" t="s">
        <v>4940</v>
      </c>
      <c r="I1282" s="130" t="s">
        <v>6667</v>
      </c>
      <c r="J1282" s="130" t="s">
        <v>8374</v>
      </c>
      <c r="K1282" s="130" t="s">
        <v>10077</v>
      </c>
      <c r="L1282" s="130" t="s">
        <v>11779</v>
      </c>
      <c r="M1282" s="130" t="s">
        <v>13472</v>
      </c>
      <c r="N1282" s="130" t="s">
        <v>15156</v>
      </c>
      <c r="O1282" s="130" t="s">
        <v>16869</v>
      </c>
      <c r="P1282" s="130" t="s">
        <v>18562</v>
      </c>
      <c r="Q1282" s="130" t="s">
        <v>20262</v>
      </c>
    </row>
    <row r="1283" spans="2:17" ht="54.95" customHeight="1">
      <c r="B1283" s="120" t="s">
        <v>22419</v>
      </c>
      <c r="C1283" s="12">
        <v>171111151214</v>
      </c>
      <c r="D1283" s="114">
        <v>6</v>
      </c>
      <c r="E1283" s="125" t="s">
        <v>1244</v>
      </c>
      <c r="F1283" s="48" t="s">
        <v>1244</v>
      </c>
      <c r="G1283" s="128" t="s">
        <v>3362</v>
      </c>
      <c r="H1283" s="130" t="s">
        <v>4941</v>
      </c>
      <c r="I1283" s="130" t="s">
        <v>6668</v>
      </c>
      <c r="J1283" s="130" t="s">
        <v>8375</v>
      </c>
      <c r="K1283" s="130" t="s">
        <v>10078</v>
      </c>
      <c r="L1283" s="130" t="s">
        <v>11780</v>
      </c>
      <c r="M1283" s="130" t="s">
        <v>13473</v>
      </c>
      <c r="N1283" s="130" t="s">
        <v>15157</v>
      </c>
      <c r="O1283" s="130" t="s">
        <v>16870</v>
      </c>
      <c r="P1283" s="130" t="s">
        <v>18563</v>
      </c>
      <c r="Q1283" s="130" t="s">
        <v>20263</v>
      </c>
    </row>
    <row r="1284" spans="2:17" ht="54.95" customHeight="1">
      <c r="B1284" s="120" t="s">
        <v>22419</v>
      </c>
      <c r="C1284" s="12">
        <v>171111151215</v>
      </c>
      <c r="D1284" s="114">
        <v>6</v>
      </c>
      <c r="E1284" s="125" t="s">
        <v>1245</v>
      </c>
      <c r="F1284" s="48" t="s">
        <v>1245</v>
      </c>
      <c r="G1284" s="128" t="s">
        <v>3363</v>
      </c>
      <c r="H1284" s="130" t="s">
        <v>4942</v>
      </c>
      <c r="I1284" s="130" t="s">
        <v>6669</v>
      </c>
      <c r="J1284" s="130" t="s">
        <v>8376</v>
      </c>
      <c r="K1284" s="130" t="s">
        <v>10079</v>
      </c>
      <c r="L1284" s="130" t="s">
        <v>11781</v>
      </c>
      <c r="M1284" s="130" t="s">
        <v>13474</v>
      </c>
      <c r="N1284" s="130" t="s">
        <v>15158</v>
      </c>
      <c r="O1284" s="130" t="s">
        <v>16871</v>
      </c>
      <c r="P1284" s="130" t="s">
        <v>18564</v>
      </c>
      <c r="Q1284" s="130" t="s">
        <v>20264</v>
      </c>
    </row>
    <row r="1285" spans="2:17" ht="54.95" customHeight="1">
      <c r="B1285" s="120"/>
      <c r="C1285" s="12">
        <v>17111116</v>
      </c>
      <c r="D1285" s="114">
        <v>4</v>
      </c>
      <c r="E1285" s="123" t="s">
        <v>167</v>
      </c>
      <c r="F1285" s="48" t="s">
        <v>167</v>
      </c>
      <c r="G1285" s="128" t="s">
        <v>23387</v>
      </c>
      <c r="H1285" s="130" t="s">
        <v>4943</v>
      </c>
      <c r="I1285" s="130" t="s">
        <v>6670</v>
      </c>
      <c r="J1285" s="130" t="s">
        <v>8377</v>
      </c>
      <c r="K1285" s="130" t="s">
        <v>10080</v>
      </c>
      <c r="L1285" s="130" t="s">
        <v>11782</v>
      </c>
      <c r="M1285" s="130" t="s">
        <v>13475</v>
      </c>
      <c r="N1285" s="130" t="s">
        <v>15159</v>
      </c>
      <c r="O1285" s="130" t="s">
        <v>16872</v>
      </c>
      <c r="P1285" s="130" t="s">
        <v>18565</v>
      </c>
      <c r="Q1285" s="130" t="s">
        <v>20265</v>
      </c>
    </row>
    <row r="1286" spans="2:17" ht="54.95" customHeight="1">
      <c r="B1286" s="120"/>
      <c r="C1286" s="12">
        <v>1711111610</v>
      </c>
      <c r="D1286" s="114">
        <v>5</v>
      </c>
      <c r="E1286" s="124" t="s">
        <v>1246</v>
      </c>
      <c r="F1286" s="48" t="s">
        <v>1246</v>
      </c>
      <c r="G1286" s="128" t="s">
        <v>3364</v>
      </c>
      <c r="H1286" s="130" t="s">
        <v>4944</v>
      </c>
      <c r="I1286" s="130" t="s">
        <v>6671</v>
      </c>
      <c r="J1286" s="130" t="s">
        <v>8378</v>
      </c>
      <c r="K1286" s="130" t="s">
        <v>10081</v>
      </c>
      <c r="L1286" s="130" t="s">
        <v>11783</v>
      </c>
      <c r="M1286" s="130" t="s">
        <v>13476</v>
      </c>
      <c r="N1286" s="130" t="s">
        <v>15160</v>
      </c>
      <c r="O1286" s="130" t="s">
        <v>16873</v>
      </c>
      <c r="P1286" s="130" t="s">
        <v>18566</v>
      </c>
      <c r="Q1286" s="130" t="s">
        <v>20266</v>
      </c>
    </row>
    <row r="1287" spans="2:17" ht="54.95" customHeight="1">
      <c r="B1287" s="120" t="s">
        <v>3724</v>
      </c>
      <c r="C1287" s="12">
        <v>171111161010</v>
      </c>
      <c r="D1287" s="114">
        <v>6</v>
      </c>
      <c r="E1287" s="125" t="s">
        <v>22547</v>
      </c>
      <c r="F1287" s="48" t="s">
        <v>22547</v>
      </c>
      <c r="G1287" s="128" t="s">
        <v>23388</v>
      </c>
      <c r="H1287" s="130" t="s">
        <v>23389</v>
      </c>
      <c r="I1287" s="130" t="s">
        <v>23390</v>
      </c>
      <c r="J1287" s="130" t="s">
        <v>23391</v>
      </c>
      <c r="K1287" s="130" t="s">
        <v>23392</v>
      </c>
      <c r="L1287" s="130" t="s">
        <v>11784</v>
      </c>
      <c r="M1287" s="130" t="s">
        <v>13477</v>
      </c>
      <c r="N1287" s="130" t="s">
        <v>15161</v>
      </c>
      <c r="O1287" s="130" t="s">
        <v>23393</v>
      </c>
      <c r="P1287" s="130" t="s">
        <v>18567</v>
      </c>
      <c r="Q1287" s="130" t="s">
        <v>23394</v>
      </c>
    </row>
    <row r="1288" spans="2:17" ht="54.95" customHeight="1">
      <c r="B1288" s="120"/>
      <c r="C1288" s="12">
        <v>171111161011</v>
      </c>
      <c r="D1288" s="114">
        <v>6</v>
      </c>
      <c r="E1288" s="125" t="s">
        <v>1248</v>
      </c>
      <c r="F1288" s="48" t="s">
        <v>2280</v>
      </c>
      <c r="G1288" s="128" t="s">
        <v>23395</v>
      </c>
      <c r="H1288" s="130" t="s">
        <v>4946</v>
      </c>
      <c r="I1288" s="130" t="s">
        <v>6673</v>
      </c>
      <c r="J1288" s="130" t="s">
        <v>8380</v>
      </c>
      <c r="K1288" s="130" t="s">
        <v>10083</v>
      </c>
      <c r="L1288" s="130" t="s">
        <v>11785</v>
      </c>
      <c r="M1288" s="130" t="s">
        <v>13478</v>
      </c>
      <c r="N1288" s="130" t="s">
        <v>15162</v>
      </c>
      <c r="O1288" s="130" t="s">
        <v>16875</v>
      </c>
      <c r="P1288" s="130" t="s">
        <v>18568</v>
      </c>
      <c r="Q1288" s="130" t="s">
        <v>20268</v>
      </c>
    </row>
    <row r="1289" spans="2:17" ht="54.95" customHeight="1">
      <c r="B1289" s="120"/>
      <c r="C1289" s="12">
        <v>171111161012</v>
      </c>
      <c r="D1289" s="114">
        <v>6</v>
      </c>
      <c r="E1289" s="125" t="s">
        <v>2471</v>
      </c>
      <c r="F1289" s="48" t="s">
        <v>2471</v>
      </c>
      <c r="G1289" s="128" t="s">
        <v>23396</v>
      </c>
      <c r="H1289" s="130" t="s">
        <v>4947</v>
      </c>
      <c r="I1289" s="130" t="s">
        <v>6674</v>
      </c>
      <c r="J1289" s="130" t="s">
        <v>8381</v>
      </c>
      <c r="K1289" s="130" t="s">
        <v>10084</v>
      </c>
      <c r="L1289" s="130" t="s">
        <v>11786</v>
      </c>
      <c r="M1289" s="130" t="s">
        <v>13479</v>
      </c>
      <c r="N1289" s="130" t="s">
        <v>15163</v>
      </c>
      <c r="O1289" s="130" t="s">
        <v>16876</v>
      </c>
      <c r="P1289" s="130" t="s">
        <v>18569</v>
      </c>
      <c r="Q1289" s="130" t="s">
        <v>20269</v>
      </c>
    </row>
    <row r="1290" spans="2:17" ht="54.95" customHeight="1">
      <c r="B1290" s="120"/>
      <c r="C1290" s="12">
        <v>1711111611</v>
      </c>
      <c r="D1290" s="114">
        <v>5</v>
      </c>
      <c r="E1290" s="124" t="s">
        <v>168</v>
      </c>
      <c r="F1290" s="48" t="s">
        <v>2281</v>
      </c>
      <c r="G1290" s="128" t="s">
        <v>23397</v>
      </c>
      <c r="H1290" s="130" t="s">
        <v>4948</v>
      </c>
      <c r="I1290" s="130" t="s">
        <v>6675</v>
      </c>
      <c r="J1290" s="130" t="s">
        <v>8382</v>
      </c>
      <c r="K1290" s="130" t="s">
        <v>10085</v>
      </c>
      <c r="L1290" s="130" t="s">
        <v>11787</v>
      </c>
      <c r="M1290" s="130" t="s">
        <v>13480</v>
      </c>
      <c r="N1290" s="130" t="s">
        <v>15164</v>
      </c>
      <c r="O1290" s="130" t="s">
        <v>16877</v>
      </c>
      <c r="P1290" s="130" t="s">
        <v>18570</v>
      </c>
      <c r="Q1290" s="130" t="s">
        <v>20270</v>
      </c>
    </row>
    <row r="1291" spans="2:17" ht="54.95" customHeight="1">
      <c r="B1291" s="120"/>
      <c r="C1291" s="12">
        <v>171111161110</v>
      </c>
      <c r="D1291" s="114">
        <v>6</v>
      </c>
      <c r="E1291" s="125" t="s">
        <v>1249</v>
      </c>
      <c r="F1291" s="48" t="s">
        <v>1249</v>
      </c>
      <c r="G1291" s="128" t="s">
        <v>23398</v>
      </c>
      <c r="H1291" s="130" t="s">
        <v>4949</v>
      </c>
      <c r="I1291" s="130" t="s">
        <v>6676</v>
      </c>
      <c r="J1291" s="130" t="s">
        <v>8383</v>
      </c>
      <c r="K1291" s="130" t="s">
        <v>10086</v>
      </c>
      <c r="L1291" s="130" t="s">
        <v>11788</v>
      </c>
      <c r="M1291" s="130" t="s">
        <v>13481</v>
      </c>
      <c r="N1291" s="130" t="s">
        <v>15165</v>
      </c>
      <c r="O1291" s="130" t="s">
        <v>16878</v>
      </c>
      <c r="P1291" s="130" t="s">
        <v>18571</v>
      </c>
      <c r="Q1291" s="130" t="s">
        <v>20271</v>
      </c>
    </row>
    <row r="1292" spans="2:17" ht="54.95" customHeight="1">
      <c r="B1292" s="120"/>
      <c r="C1292" s="12">
        <v>171111161111</v>
      </c>
      <c r="D1292" s="114">
        <v>6</v>
      </c>
      <c r="E1292" s="125" t="s">
        <v>1250</v>
      </c>
      <c r="F1292" s="48" t="s">
        <v>1250</v>
      </c>
      <c r="G1292" s="128" t="s">
        <v>23399</v>
      </c>
      <c r="H1292" s="130" t="s">
        <v>4950</v>
      </c>
      <c r="I1292" s="130" t="s">
        <v>6677</v>
      </c>
      <c r="J1292" s="130" t="s">
        <v>8384</v>
      </c>
      <c r="K1292" s="130" t="s">
        <v>10087</v>
      </c>
      <c r="L1292" s="130" t="s">
        <v>11789</v>
      </c>
      <c r="M1292" s="130" t="s">
        <v>13482</v>
      </c>
      <c r="N1292" s="130" t="s">
        <v>15166</v>
      </c>
      <c r="O1292" s="130" t="s">
        <v>16879</v>
      </c>
      <c r="P1292" s="130" t="s">
        <v>18572</v>
      </c>
      <c r="Q1292" s="130" t="s">
        <v>20272</v>
      </c>
    </row>
    <row r="1293" spans="2:17" ht="54.95" customHeight="1">
      <c r="B1293" s="120"/>
      <c r="C1293" s="12">
        <v>171111161112</v>
      </c>
      <c r="D1293" s="114">
        <v>6</v>
      </c>
      <c r="E1293" s="125" t="s">
        <v>1251</v>
      </c>
      <c r="F1293" s="48" t="s">
        <v>1251</v>
      </c>
      <c r="G1293" s="128" t="s">
        <v>23400</v>
      </c>
      <c r="H1293" s="130" t="s">
        <v>4951</v>
      </c>
      <c r="I1293" s="130" t="s">
        <v>6678</v>
      </c>
      <c r="J1293" s="130" t="s">
        <v>8385</v>
      </c>
      <c r="K1293" s="130" t="s">
        <v>10088</v>
      </c>
      <c r="L1293" s="130" t="s">
        <v>11790</v>
      </c>
      <c r="M1293" s="130" t="s">
        <v>13483</v>
      </c>
      <c r="N1293" s="130" t="s">
        <v>15167</v>
      </c>
      <c r="O1293" s="130" t="s">
        <v>16880</v>
      </c>
      <c r="P1293" s="130" t="s">
        <v>18573</v>
      </c>
      <c r="Q1293" s="130" t="s">
        <v>20273</v>
      </c>
    </row>
    <row r="1294" spans="2:17" ht="54.95" customHeight="1">
      <c r="B1294" s="120"/>
      <c r="C1294" s="12">
        <v>171111161113</v>
      </c>
      <c r="D1294" s="114">
        <v>6</v>
      </c>
      <c r="E1294" s="125" t="s">
        <v>1252</v>
      </c>
      <c r="F1294" s="48" t="s">
        <v>1252</v>
      </c>
      <c r="G1294" s="128" t="s">
        <v>23401</v>
      </c>
      <c r="H1294" s="130" t="s">
        <v>4952</v>
      </c>
      <c r="I1294" s="130" t="s">
        <v>6679</v>
      </c>
      <c r="J1294" s="130" t="s">
        <v>8386</v>
      </c>
      <c r="K1294" s="130" t="s">
        <v>10089</v>
      </c>
      <c r="L1294" s="130" t="s">
        <v>11791</v>
      </c>
      <c r="M1294" s="130" t="s">
        <v>13484</v>
      </c>
      <c r="N1294" s="130" t="s">
        <v>15168</v>
      </c>
      <c r="O1294" s="130" t="s">
        <v>16881</v>
      </c>
      <c r="P1294" s="130" t="s">
        <v>18574</v>
      </c>
      <c r="Q1294" s="130" t="s">
        <v>20274</v>
      </c>
    </row>
    <row r="1295" spans="2:17" ht="54.95" customHeight="1">
      <c r="B1295" s="120"/>
      <c r="C1295" s="12">
        <v>171111161114</v>
      </c>
      <c r="D1295" s="114">
        <v>6</v>
      </c>
      <c r="E1295" s="125" t="s">
        <v>1253</v>
      </c>
      <c r="F1295" s="48" t="s">
        <v>1253</v>
      </c>
      <c r="G1295" s="128" t="s">
        <v>23402</v>
      </c>
      <c r="H1295" s="130" t="s">
        <v>4953</v>
      </c>
      <c r="I1295" s="130" t="s">
        <v>6680</v>
      </c>
      <c r="J1295" s="130" t="s">
        <v>8387</v>
      </c>
      <c r="K1295" s="130" t="s">
        <v>10090</v>
      </c>
      <c r="L1295" s="130" t="s">
        <v>11792</v>
      </c>
      <c r="M1295" s="130" t="s">
        <v>13485</v>
      </c>
      <c r="N1295" s="130" t="s">
        <v>15169</v>
      </c>
      <c r="O1295" s="130" t="s">
        <v>16882</v>
      </c>
      <c r="P1295" s="130" t="s">
        <v>18575</v>
      </c>
      <c r="Q1295" s="130" t="s">
        <v>20275</v>
      </c>
    </row>
    <row r="1296" spans="2:17" ht="54.95" customHeight="1">
      <c r="B1296" s="120"/>
      <c r="C1296" s="12">
        <v>1711111612</v>
      </c>
      <c r="D1296" s="114">
        <v>5</v>
      </c>
      <c r="E1296" s="124" t="s">
        <v>179</v>
      </c>
      <c r="F1296" s="48" t="s">
        <v>179</v>
      </c>
      <c r="G1296" s="128" t="s">
        <v>3365</v>
      </c>
      <c r="H1296" s="130" t="s">
        <v>4954</v>
      </c>
      <c r="I1296" s="130" t="s">
        <v>6681</v>
      </c>
      <c r="J1296" s="130" t="s">
        <v>8388</v>
      </c>
      <c r="K1296" s="130" t="s">
        <v>10091</v>
      </c>
      <c r="L1296" s="130" t="s">
        <v>11793</v>
      </c>
      <c r="M1296" s="130" t="s">
        <v>13486</v>
      </c>
      <c r="N1296" s="130" t="s">
        <v>15170</v>
      </c>
      <c r="O1296" s="130" t="s">
        <v>16883</v>
      </c>
      <c r="P1296" s="130" t="s">
        <v>18576</v>
      </c>
      <c r="Q1296" s="130" t="s">
        <v>20276</v>
      </c>
    </row>
    <row r="1297" spans="2:17" ht="54.95" customHeight="1">
      <c r="B1297" s="120"/>
      <c r="C1297" s="12">
        <v>171111161210</v>
      </c>
      <c r="D1297" s="114">
        <v>6</v>
      </c>
      <c r="E1297" s="125" t="s">
        <v>1254</v>
      </c>
      <c r="F1297" s="48" t="s">
        <v>1254</v>
      </c>
      <c r="G1297" s="128" t="s">
        <v>3366</v>
      </c>
      <c r="H1297" s="130" t="s">
        <v>4955</v>
      </c>
      <c r="I1297" s="130" t="s">
        <v>6682</v>
      </c>
      <c r="J1297" s="130" t="s">
        <v>8389</v>
      </c>
      <c r="K1297" s="130" t="s">
        <v>10092</v>
      </c>
      <c r="L1297" s="130" t="s">
        <v>11794</v>
      </c>
      <c r="M1297" s="130" t="s">
        <v>13487</v>
      </c>
      <c r="N1297" s="130" t="s">
        <v>15171</v>
      </c>
      <c r="O1297" s="130" t="s">
        <v>16884</v>
      </c>
      <c r="P1297" s="130" t="s">
        <v>18577</v>
      </c>
      <c r="Q1297" s="130" t="s">
        <v>20277</v>
      </c>
    </row>
    <row r="1298" spans="2:17" ht="54.95" customHeight="1">
      <c r="B1298" s="120"/>
      <c r="C1298" s="12">
        <v>171111161211</v>
      </c>
      <c r="D1298" s="114">
        <v>6</v>
      </c>
      <c r="E1298" s="125" t="s">
        <v>1255</v>
      </c>
      <c r="F1298" s="48" t="s">
        <v>1255</v>
      </c>
      <c r="G1298" s="128" t="s">
        <v>23403</v>
      </c>
      <c r="H1298" s="130" t="s">
        <v>4956</v>
      </c>
      <c r="I1298" s="130" t="s">
        <v>6683</v>
      </c>
      <c r="J1298" s="130" t="s">
        <v>8390</v>
      </c>
      <c r="K1298" s="130" t="s">
        <v>10093</v>
      </c>
      <c r="L1298" s="130" t="s">
        <v>11795</v>
      </c>
      <c r="M1298" s="130" t="s">
        <v>13488</v>
      </c>
      <c r="N1298" s="130" t="s">
        <v>15172</v>
      </c>
      <c r="O1298" s="130" t="s">
        <v>16885</v>
      </c>
      <c r="P1298" s="130" t="s">
        <v>18578</v>
      </c>
      <c r="Q1298" s="130" t="s">
        <v>20278</v>
      </c>
    </row>
    <row r="1299" spans="2:17" ht="54.95" customHeight="1">
      <c r="B1299" s="120"/>
      <c r="C1299" s="12">
        <v>171112</v>
      </c>
      <c r="D1299" s="114">
        <v>3</v>
      </c>
      <c r="E1299" s="122" t="s">
        <v>1256</v>
      </c>
      <c r="F1299" s="48" t="s">
        <v>1256</v>
      </c>
      <c r="G1299" s="128" t="s">
        <v>23404</v>
      </c>
      <c r="H1299" s="130" t="s">
        <v>4957</v>
      </c>
      <c r="I1299" s="130" t="s">
        <v>6684</v>
      </c>
      <c r="J1299" s="130" t="s">
        <v>8391</v>
      </c>
      <c r="K1299" s="130" t="s">
        <v>10094</v>
      </c>
      <c r="L1299" s="130" t="s">
        <v>11796</v>
      </c>
      <c r="M1299" s="130" t="s">
        <v>13489</v>
      </c>
      <c r="N1299" s="130" t="s">
        <v>15173</v>
      </c>
      <c r="O1299" s="130" t="s">
        <v>16886</v>
      </c>
      <c r="P1299" s="130" t="s">
        <v>18579</v>
      </c>
      <c r="Q1299" s="130" t="s">
        <v>20279</v>
      </c>
    </row>
    <row r="1300" spans="2:17" ht="54.95" customHeight="1">
      <c r="B1300" s="120"/>
      <c r="C1300" s="12">
        <v>17111210</v>
      </c>
      <c r="D1300" s="114">
        <v>4</v>
      </c>
      <c r="E1300" s="123" t="s">
        <v>74</v>
      </c>
      <c r="F1300" s="48" t="s">
        <v>74</v>
      </c>
      <c r="G1300" s="128" t="s">
        <v>23405</v>
      </c>
      <c r="H1300" s="130" t="s">
        <v>4958</v>
      </c>
      <c r="I1300" s="130" t="s">
        <v>6685</v>
      </c>
      <c r="J1300" s="130" t="s">
        <v>8392</v>
      </c>
      <c r="K1300" s="130" t="s">
        <v>10095</v>
      </c>
      <c r="L1300" s="130" t="s">
        <v>11797</v>
      </c>
      <c r="M1300" s="130" t="s">
        <v>13490</v>
      </c>
      <c r="N1300" s="130" t="s">
        <v>15174</v>
      </c>
      <c r="O1300" s="130" t="s">
        <v>16887</v>
      </c>
      <c r="P1300" s="130" t="s">
        <v>18580</v>
      </c>
      <c r="Q1300" s="130" t="s">
        <v>20280</v>
      </c>
    </row>
    <row r="1301" spans="2:17" ht="54.95" customHeight="1">
      <c r="B1301" s="120" t="s">
        <v>22419</v>
      </c>
      <c r="C1301" s="12">
        <v>1711121010</v>
      </c>
      <c r="D1301" s="114">
        <v>5</v>
      </c>
      <c r="E1301" s="124" t="s">
        <v>563</v>
      </c>
      <c r="F1301" s="48" t="s">
        <v>563</v>
      </c>
      <c r="G1301" s="128" t="s">
        <v>3367</v>
      </c>
      <c r="H1301" s="130" t="s">
        <v>4959</v>
      </c>
      <c r="I1301" s="130" t="s">
        <v>6686</v>
      </c>
      <c r="J1301" s="130" t="s">
        <v>8393</v>
      </c>
      <c r="K1301" s="130" t="s">
        <v>10096</v>
      </c>
      <c r="L1301" s="130" t="s">
        <v>11798</v>
      </c>
      <c r="M1301" s="130" t="s">
        <v>13491</v>
      </c>
      <c r="N1301" s="130" t="s">
        <v>15175</v>
      </c>
      <c r="O1301" s="130" t="s">
        <v>16888</v>
      </c>
      <c r="P1301" s="130" t="s">
        <v>18581</v>
      </c>
      <c r="Q1301" s="130" t="s">
        <v>20281</v>
      </c>
    </row>
    <row r="1302" spans="2:17" ht="54.95" customHeight="1">
      <c r="B1302" s="120" t="s">
        <v>22419</v>
      </c>
      <c r="C1302" s="12">
        <v>171112101010</v>
      </c>
      <c r="D1302" s="114">
        <v>6</v>
      </c>
      <c r="E1302" s="125" t="s">
        <v>564</v>
      </c>
      <c r="F1302" s="48" t="s">
        <v>1813</v>
      </c>
      <c r="G1302" s="128" t="s">
        <v>3368</v>
      </c>
      <c r="H1302" s="130" t="s">
        <v>4960</v>
      </c>
      <c r="I1302" s="130" t="s">
        <v>6687</v>
      </c>
      <c r="J1302" s="130" t="s">
        <v>8394</v>
      </c>
      <c r="K1302" s="130" t="s">
        <v>10097</v>
      </c>
      <c r="L1302" s="130" t="s">
        <v>11799</v>
      </c>
      <c r="M1302" s="130" t="s">
        <v>13492</v>
      </c>
      <c r="N1302" s="130" t="s">
        <v>15176</v>
      </c>
      <c r="O1302" s="130" t="s">
        <v>16889</v>
      </c>
      <c r="P1302" s="130" t="s">
        <v>18582</v>
      </c>
      <c r="Q1302" s="130" t="s">
        <v>20282</v>
      </c>
    </row>
    <row r="1303" spans="2:17" ht="54.95" customHeight="1">
      <c r="B1303" s="120" t="s">
        <v>22419</v>
      </c>
      <c r="C1303" s="12">
        <v>171112101011</v>
      </c>
      <c r="D1303" s="114">
        <v>6</v>
      </c>
      <c r="E1303" s="125" t="s">
        <v>565</v>
      </c>
      <c r="F1303" s="48" t="s">
        <v>1814</v>
      </c>
      <c r="G1303" s="128" t="s">
        <v>3369</v>
      </c>
      <c r="H1303" s="130" t="s">
        <v>4961</v>
      </c>
      <c r="I1303" s="130" t="s">
        <v>6688</v>
      </c>
      <c r="J1303" s="130" t="s">
        <v>8395</v>
      </c>
      <c r="K1303" s="130" t="s">
        <v>10098</v>
      </c>
      <c r="L1303" s="130" t="s">
        <v>11800</v>
      </c>
      <c r="M1303" s="130" t="s">
        <v>13493</v>
      </c>
      <c r="N1303" s="130" t="s">
        <v>15177</v>
      </c>
      <c r="O1303" s="130" t="s">
        <v>16890</v>
      </c>
      <c r="P1303" s="130" t="s">
        <v>18583</v>
      </c>
      <c r="Q1303" s="130" t="s">
        <v>20283</v>
      </c>
    </row>
    <row r="1304" spans="2:17" ht="54.95" customHeight="1">
      <c r="B1304" s="120" t="s">
        <v>22419</v>
      </c>
      <c r="C1304" s="12">
        <v>171112101012</v>
      </c>
      <c r="D1304" s="114">
        <v>6</v>
      </c>
      <c r="E1304" s="125" t="s">
        <v>566</v>
      </c>
      <c r="F1304" s="48" t="s">
        <v>1815</v>
      </c>
      <c r="G1304" s="128" t="s">
        <v>3370</v>
      </c>
      <c r="H1304" s="130" t="s">
        <v>4962</v>
      </c>
      <c r="I1304" s="130" t="s">
        <v>6689</v>
      </c>
      <c r="J1304" s="130" t="s">
        <v>8396</v>
      </c>
      <c r="K1304" s="130" t="s">
        <v>10099</v>
      </c>
      <c r="L1304" s="130" t="s">
        <v>11801</v>
      </c>
      <c r="M1304" s="130" t="s">
        <v>13494</v>
      </c>
      <c r="N1304" s="130" t="s">
        <v>15178</v>
      </c>
      <c r="O1304" s="130" t="s">
        <v>16891</v>
      </c>
      <c r="P1304" s="130" t="s">
        <v>18584</v>
      </c>
      <c r="Q1304" s="130" t="s">
        <v>20284</v>
      </c>
    </row>
    <row r="1305" spans="2:17" ht="54.95" customHeight="1">
      <c r="B1305" s="120" t="s">
        <v>22419</v>
      </c>
      <c r="C1305" s="12">
        <v>171112101013</v>
      </c>
      <c r="D1305" s="114">
        <v>6</v>
      </c>
      <c r="E1305" s="125" t="s">
        <v>2723</v>
      </c>
      <c r="F1305" s="48" t="s">
        <v>2724</v>
      </c>
      <c r="G1305" s="128" t="s">
        <v>23406</v>
      </c>
      <c r="H1305" s="130" t="s">
        <v>4963</v>
      </c>
      <c r="I1305" s="130" t="s">
        <v>6690</v>
      </c>
      <c r="J1305" s="130" t="s">
        <v>8397</v>
      </c>
      <c r="K1305" s="130" t="s">
        <v>10100</v>
      </c>
      <c r="L1305" s="130" t="s">
        <v>11802</v>
      </c>
      <c r="M1305" s="130" t="s">
        <v>13495</v>
      </c>
      <c r="N1305" s="130" t="s">
        <v>15179</v>
      </c>
      <c r="O1305" s="130" t="s">
        <v>16892</v>
      </c>
      <c r="P1305" s="130" t="s">
        <v>18585</v>
      </c>
      <c r="Q1305" s="130" t="s">
        <v>20285</v>
      </c>
    </row>
    <row r="1306" spans="2:17" ht="54.95" customHeight="1">
      <c r="B1306" s="120" t="s">
        <v>22419</v>
      </c>
      <c r="C1306" s="12">
        <v>1711121011</v>
      </c>
      <c r="D1306" s="114">
        <v>5</v>
      </c>
      <c r="E1306" s="124" t="s">
        <v>567</v>
      </c>
      <c r="F1306" s="48" t="s">
        <v>567</v>
      </c>
      <c r="G1306" s="128" t="s">
        <v>23407</v>
      </c>
      <c r="H1306" s="130" t="s">
        <v>4964</v>
      </c>
      <c r="I1306" s="130" t="s">
        <v>6691</v>
      </c>
      <c r="J1306" s="130" t="s">
        <v>8398</v>
      </c>
      <c r="K1306" s="130" t="s">
        <v>10101</v>
      </c>
      <c r="L1306" s="130" t="s">
        <v>11803</v>
      </c>
      <c r="M1306" s="130" t="s">
        <v>13496</v>
      </c>
      <c r="N1306" s="130" t="s">
        <v>15180</v>
      </c>
      <c r="O1306" s="130" t="s">
        <v>16893</v>
      </c>
      <c r="P1306" s="130" t="s">
        <v>18586</v>
      </c>
      <c r="Q1306" s="130" t="s">
        <v>20286</v>
      </c>
    </row>
    <row r="1307" spans="2:17" ht="54.95" customHeight="1">
      <c r="B1307" s="120" t="s">
        <v>22419</v>
      </c>
      <c r="C1307" s="12">
        <v>171112101110</v>
      </c>
      <c r="D1307" s="114">
        <v>6</v>
      </c>
      <c r="E1307" s="125" t="s">
        <v>568</v>
      </c>
      <c r="F1307" s="48" t="s">
        <v>1816</v>
      </c>
      <c r="G1307" s="128" t="s">
        <v>3371</v>
      </c>
      <c r="H1307" s="130" t="s">
        <v>4965</v>
      </c>
      <c r="I1307" s="130" t="s">
        <v>6692</v>
      </c>
      <c r="J1307" s="130" t="s">
        <v>8399</v>
      </c>
      <c r="K1307" s="130" t="s">
        <v>10102</v>
      </c>
      <c r="L1307" s="130" t="s">
        <v>11804</v>
      </c>
      <c r="M1307" s="130" t="s">
        <v>13497</v>
      </c>
      <c r="N1307" s="130" t="s">
        <v>15181</v>
      </c>
      <c r="O1307" s="130" t="s">
        <v>16894</v>
      </c>
      <c r="P1307" s="130" t="s">
        <v>18587</v>
      </c>
      <c r="Q1307" s="130" t="s">
        <v>20287</v>
      </c>
    </row>
    <row r="1308" spans="2:17" ht="54.95" customHeight="1">
      <c r="B1308" s="120" t="s">
        <v>22419</v>
      </c>
      <c r="C1308" s="12">
        <v>171112101111</v>
      </c>
      <c r="D1308" s="114">
        <v>6</v>
      </c>
      <c r="E1308" s="125" t="s">
        <v>569</v>
      </c>
      <c r="F1308" s="48" t="s">
        <v>1817</v>
      </c>
      <c r="G1308" s="128" t="s">
        <v>23408</v>
      </c>
      <c r="H1308" s="130" t="s">
        <v>4966</v>
      </c>
      <c r="I1308" s="130" t="s">
        <v>6693</v>
      </c>
      <c r="J1308" s="130" t="s">
        <v>8400</v>
      </c>
      <c r="K1308" s="130" t="s">
        <v>10103</v>
      </c>
      <c r="L1308" s="130" t="s">
        <v>11805</v>
      </c>
      <c r="M1308" s="130" t="s">
        <v>13498</v>
      </c>
      <c r="N1308" s="130" t="s">
        <v>15182</v>
      </c>
      <c r="O1308" s="130" t="s">
        <v>16895</v>
      </c>
      <c r="P1308" s="130" t="s">
        <v>18588</v>
      </c>
      <c r="Q1308" s="130" t="s">
        <v>20288</v>
      </c>
    </row>
    <row r="1309" spans="2:17" ht="54.95" customHeight="1">
      <c r="B1309" s="120" t="s">
        <v>22419</v>
      </c>
      <c r="C1309" s="12">
        <v>171112101112</v>
      </c>
      <c r="D1309" s="114">
        <v>6</v>
      </c>
      <c r="E1309" s="125" t="s">
        <v>570</v>
      </c>
      <c r="F1309" s="48" t="s">
        <v>1818</v>
      </c>
      <c r="G1309" s="128" t="s">
        <v>3372</v>
      </c>
      <c r="H1309" s="130" t="s">
        <v>4967</v>
      </c>
      <c r="I1309" s="130" t="s">
        <v>6694</v>
      </c>
      <c r="J1309" s="130" t="s">
        <v>8401</v>
      </c>
      <c r="K1309" s="130" t="s">
        <v>10104</v>
      </c>
      <c r="L1309" s="130" t="s">
        <v>11806</v>
      </c>
      <c r="M1309" s="130" t="s">
        <v>13499</v>
      </c>
      <c r="N1309" s="130" t="s">
        <v>15183</v>
      </c>
      <c r="O1309" s="130" t="s">
        <v>16896</v>
      </c>
      <c r="P1309" s="130" t="s">
        <v>18589</v>
      </c>
      <c r="Q1309" s="130" t="s">
        <v>20289</v>
      </c>
    </row>
    <row r="1310" spans="2:17" ht="54.95" customHeight="1">
      <c r="B1310" s="120" t="s">
        <v>22419</v>
      </c>
      <c r="C1310" s="12">
        <v>171112101113</v>
      </c>
      <c r="D1310" s="114">
        <v>6</v>
      </c>
      <c r="E1310" s="125" t="s">
        <v>2725</v>
      </c>
      <c r="F1310" s="48" t="s">
        <v>2726</v>
      </c>
      <c r="G1310" s="128" t="s">
        <v>23409</v>
      </c>
      <c r="H1310" s="130" t="s">
        <v>4968</v>
      </c>
      <c r="I1310" s="130" t="s">
        <v>6695</v>
      </c>
      <c r="J1310" s="130" t="s">
        <v>8402</v>
      </c>
      <c r="K1310" s="130" t="s">
        <v>10105</v>
      </c>
      <c r="L1310" s="130" t="s">
        <v>11807</v>
      </c>
      <c r="M1310" s="130" t="s">
        <v>13500</v>
      </c>
      <c r="N1310" s="130" t="s">
        <v>15184</v>
      </c>
      <c r="O1310" s="130" t="s">
        <v>16897</v>
      </c>
      <c r="P1310" s="130" t="s">
        <v>18590</v>
      </c>
      <c r="Q1310" s="130" t="s">
        <v>20290</v>
      </c>
    </row>
    <row r="1311" spans="2:17" ht="54.95" customHeight="1">
      <c r="B1311" s="120" t="s">
        <v>22419</v>
      </c>
      <c r="C1311" s="12">
        <v>1711121012</v>
      </c>
      <c r="D1311" s="114">
        <v>5</v>
      </c>
      <c r="E1311" s="124" t="s">
        <v>571</v>
      </c>
      <c r="F1311" s="48" t="s">
        <v>571</v>
      </c>
      <c r="G1311" s="128" t="s">
        <v>3373</v>
      </c>
      <c r="H1311" s="130" t="s">
        <v>4969</v>
      </c>
      <c r="I1311" s="130" t="s">
        <v>6696</v>
      </c>
      <c r="J1311" s="130" t="s">
        <v>8403</v>
      </c>
      <c r="K1311" s="130" t="s">
        <v>10106</v>
      </c>
      <c r="L1311" s="130" t="s">
        <v>11808</v>
      </c>
      <c r="M1311" s="130" t="s">
        <v>13501</v>
      </c>
      <c r="N1311" s="130" t="s">
        <v>15185</v>
      </c>
      <c r="O1311" s="130" t="s">
        <v>16898</v>
      </c>
      <c r="P1311" s="130" t="s">
        <v>18591</v>
      </c>
      <c r="Q1311" s="130" t="s">
        <v>20291</v>
      </c>
    </row>
    <row r="1312" spans="2:17" ht="54.95" customHeight="1">
      <c r="B1312" s="120" t="s">
        <v>22419</v>
      </c>
      <c r="C1312" s="12">
        <v>171112101210</v>
      </c>
      <c r="D1312" s="114">
        <v>6</v>
      </c>
      <c r="E1312" s="125" t="s">
        <v>572</v>
      </c>
      <c r="F1312" s="48" t="s">
        <v>1819</v>
      </c>
      <c r="G1312" s="128" t="s">
        <v>3374</v>
      </c>
      <c r="H1312" s="130" t="s">
        <v>4970</v>
      </c>
      <c r="I1312" s="130" t="s">
        <v>6697</v>
      </c>
      <c r="J1312" s="130" t="s">
        <v>8404</v>
      </c>
      <c r="K1312" s="130" t="s">
        <v>10107</v>
      </c>
      <c r="L1312" s="130" t="s">
        <v>11809</v>
      </c>
      <c r="M1312" s="130" t="s">
        <v>13502</v>
      </c>
      <c r="N1312" s="130" t="s">
        <v>15186</v>
      </c>
      <c r="O1312" s="130" t="s">
        <v>16899</v>
      </c>
      <c r="P1312" s="130" t="s">
        <v>18592</v>
      </c>
      <c r="Q1312" s="130" t="s">
        <v>20292</v>
      </c>
    </row>
    <row r="1313" spans="2:17" ht="54.95" customHeight="1">
      <c r="B1313" s="120" t="s">
        <v>22419</v>
      </c>
      <c r="C1313" s="12">
        <v>171112101211</v>
      </c>
      <c r="D1313" s="114">
        <v>6</v>
      </c>
      <c r="E1313" s="125" t="s">
        <v>573</v>
      </c>
      <c r="F1313" s="48" t="s">
        <v>1820</v>
      </c>
      <c r="G1313" s="128" t="s">
        <v>23410</v>
      </c>
      <c r="H1313" s="130" t="s">
        <v>4971</v>
      </c>
      <c r="I1313" s="130" t="s">
        <v>6698</v>
      </c>
      <c r="J1313" s="130" t="s">
        <v>8405</v>
      </c>
      <c r="K1313" s="130" t="s">
        <v>10108</v>
      </c>
      <c r="L1313" s="130" t="s">
        <v>11810</v>
      </c>
      <c r="M1313" s="130" t="s">
        <v>13503</v>
      </c>
      <c r="N1313" s="130" t="s">
        <v>15187</v>
      </c>
      <c r="O1313" s="130" t="s">
        <v>16900</v>
      </c>
      <c r="P1313" s="130" t="s">
        <v>18593</v>
      </c>
      <c r="Q1313" s="130" t="s">
        <v>20293</v>
      </c>
    </row>
    <row r="1314" spans="2:17" ht="54.95" customHeight="1">
      <c r="B1314" s="120" t="s">
        <v>22419</v>
      </c>
      <c r="C1314" s="12">
        <v>171112101212</v>
      </c>
      <c r="D1314" s="114">
        <v>6</v>
      </c>
      <c r="E1314" s="125" t="s">
        <v>574</v>
      </c>
      <c r="F1314" s="48" t="s">
        <v>1821</v>
      </c>
      <c r="G1314" s="128" t="s">
        <v>3375</v>
      </c>
      <c r="H1314" s="130" t="s">
        <v>4972</v>
      </c>
      <c r="I1314" s="130" t="s">
        <v>6699</v>
      </c>
      <c r="J1314" s="130" t="s">
        <v>8406</v>
      </c>
      <c r="K1314" s="130" t="s">
        <v>10109</v>
      </c>
      <c r="L1314" s="130" t="s">
        <v>11811</v>
      </c>
      <c r="M1314" s="130" t="s">
        <v>13504</v>
      </c>
      <c r="N1314" s="130" t="s">
        <v>15188</v>
      </c>
      <c r="O1314" s="130" t="s">
        <v>16901</v>
      </c>
      <c r="P1314" s="130" t="s">
        <v>18594</v>
      </c>
      <c r="Q1314" s="130" t="s">
        <v>20294</v>
      </c>
    </row>
    <row r="1315" spans="2:17" ht="54.95" customHeight="1">
      <c r="B1315" s="120" t="s">
        <v>22419</v>
      </c>
      <c r="C1315" s="12">
        <v>171112101213</v>
      </c>
      <c r="D1315" s="114">
        <v>6</v>
      </c>
      <c r="E1315" s="125" t="s">
        <v>2727</v>
      </c>
      <c r="F1315" s="48" t="s">
        <v>2728</v>
      </c>
      <c r="G1315" s="128" t="s">
        <v>3376</v>
      </c>
      <c r="H1315" s="130" t="s">
        <v>4973</v>
      </c>
      <c r="I1315" s="130" t="s">
        <v>6700</v>
      </c>
      <c r="J1315" s="130" t="s">
        <v>8407</v>
      </c>
      <c r="K1315" s="130" t="s">
        <v>10110</v>
      </c>
      <c r="L1315" s="130" t="s">
        <v>11812</v>
      </c>
      <c r="M1315" s="130" t="s">
        <v>13505</v>
      </c>
      <c r="N1315" s="130" t="s">
        <v>15189</v>
      </c>
      <c r="O1315" s="130" t="s">
        <v>16902</v>
      </c>
      <c r="P1315" s="130" t="s">
        <v>18595</v>
      </c>
      <c r="Q1315" s="130" t="s">
        <v>20295</v>
      </c>
    </row>
    <row r="1316" spans="2:17" ht="54.95" customHeight="1">
      <c r="B1316" s="120" t="s">
        <v>22419</v>
      </c>
      <c r="C1316" s="12">
        <v>17111211</v>
      </c>
      <c r="D1316" s="114">
        <v>4</v>
      </c>
      <c r="E1316" s="123" t="s">
        <v>265</v>
      </c>
      <c r="F1316" s="48" t="s">
        <v>265</v>
      </c>
      <c r="G1316" s="128" t="s">
        <v>23411</v>
      </c>
      <c r="H1316" s="130" t="s">
        <v>4974</v>
      </c>
      <c r="I1316" s="130" t="s">
        <v>6701</v>
      </c>
      <c r="J1316" s="130" t="s">
        <v>8408</v>
      </c>
      <c r="K1316" s="130" t="s">
        <v>10111</v>
      </c>
      <c r="L1316" s="130" t="s">
        <v>11813</v>
      </c>
      <c r="M1316" s="130" t="s">
        <v>13506</v>
      </c>
      <c r="N1316" s="130" t="s">
        <v>15190</v>
      </c>
      <c r="O1316" s="130" t="s">
        <v>16903</v>
      </c>
      <c r="P1316" s="130" t="s">
        <v>18596</v>
      </c>
      <c r="Q1316" s="130" t="s">
        <v>20296</v>
      </c>
    </row>
    <row r="1317" spans="2:17" ht="54.95" customHeight="1">
      <c r="B1317" s="120" t="s">
        <v>22419</v>
      </c>
      <c r="C1317" s="12">
        <v>17111212</v>
      </c>
      <c r="D1317" s="114">
        <v>4</v>
      </c>
      <c r="E1317" s="123" t="s">
        <v>1257</v>
      </c>
      <c r="F1317" s="48" t="s">
        <v>1257</v>
      </c>
      <c r="G1317" s="128" t="s">
        <v>3377</v>
      </c>
      <c r="H1317" s="130" t="s">
        <v>4975</v>
      </c>
      <c r="I1317" s="130" t="s">
        <v>6702</v>
      </c>
      <c r="J1317" s="130" t="s">
        <v>8409</v>
      </c>
      <c r="K1317" s="130" t="s">
        <v>10112</v>
      </c>
      <c r="L1317" s="130" t="s">
        <v>11814</v>
      </c>
      <c r="M1317" s="130" t="s">
        <v>13507</v>
      </c>
      <c r="N1317" s="130" t="s">
        <v>15191</v>
      </c>
      <c r="O1317" s="130" t="s">
        <v>16904</v>
      </c>
      <c r="P1317" s="130" t="s">
        <v>18597</v>
      </c>
      <c r="Q1317" s="130" t="s">
        <v>20297</v>
      </c>
    </row>
    <row r="1318" spans="2:17" ht="54.95" customHeight="1">
      <c r="B1318" s="120" t="s">
        <v>22419</v>
      </c>
      <c r="C1318" s="12">
        <v>1711121210</v>
      </c>
      <c r="D1318" s="114">
        <v>5</v>
      </c>
      <c r="E1318" s="124" t="s">
        <v>1258</v>
      </c>
      <c r="F1318" s="48" t="s">
        <v>1258</v>
      </c>
      <c r="G1318" s="128" t="s">
        <v>23412</v>
      </c>
      <c r="H1318" s="130" t="s">
        <v>4976</v>
      </c>
      <c r="I1318" s="130" t="s">
        <v>6703</v>
      </c>
      <c r="J1318" s="130" t="s">
        <v>8410</v>
      </c>
      <c r="K1318" s="130" t="s">
        <v>10113</v>
      </c>
      <c r="L1318" s="130" t="s">
        <v>11815</v>
      </c>
      <c r="M1318" s="130" t="s">
        <v>13508</v>
      </c>
      <c r="N1318" s="130" t="s">
        <v>15191</v>
      </c>
      <c r="O1318" s="130" t="s">
        <v>16905</v>
      </c>
      <c r="P1318" s="130" t="s">
        <v>18598</v>
      </c>
      <c r="Q1318" s="130" t="s">
        <v>20298</v>
      </c>
    </row>
    <row r="1319" spans="2:17" ht="54.95" customHeight="1">
      <c r="B1319" s="120" t="s">
        <v>22419</v>
      </c>
      <c r="C1319" s="12">
        <v>1711121211</v>
      </c>
      <c r="D1319" s="114">
        <v>5</v>
      </c>
      <c r="E1319" s="124" t="s">
        <v>1259</v>
      </c>
      <c r="F1319" s="48" t="s">
        <v>1259</v>
      </c>
      <c r="G1319" s="128" t="s">
        <v>23413</v>
      </c>
      <c r="H1319" s="130" t="s">
        <v>21586</v>
      </c>
      <c r="I1319" s="130" t="s">
        <v>6704</v>
      </c>
      <c r="J1319" s="130" t="s">
        <v>8411</v>
      </c>
      <c r="K1319" s="130" t="s">
        <v>10114</v>
      </c>
      <c r="L1319" s="130" t="s">
        <v>11816</v>
      </c>
      <c r="M1319" s="130" t="s">
        <v>13509</v>
      </c>
      <c r="N1319" s="130" t="s">
        <v>15192</v>
      </c>
      <c r="O1319" s="130" t="s">
        <v>16906</v>
      </c>
      <c r="P1319" s="130" t="s">
        <v>18599</v>
      </c>
      <c r="Q1319" s="130" t="s">
        <v>20299</v>
      </c>
    </row>
    <row r="1320" spans="2:17" ht="54.95" customHeight="1">
      <c r="B1320" s="120" t="s">
        <v>22419</v>
      </c>
      <c r="C1320" s="12">
        <v>1711121212</v>
      </c>
      <c r="D1320" s="114">
        <v>5</v>
      </c>
      <c r="E1320" s="124" t="s">
        <v>1260</v>
      </c>
      <c r="F1320" s="48" t="s">
        <v>1260</v>
      </c>
      <c r="G1320" s="128" t="s">
        <v>23414</v>
      </c>
      <c r="H1320" s="130" t="s">
        <v>4977</v>
      </c>
      <c r="I1320" s="130" t="s">
        <v>6705</v>
      </c>
      <c r="J1320" s="130" t="s">
        <v>8412</v>
      </c>
      <c r="K1320" s="130" t="s">
        <v>10115</v>
      </c>
      <c r="L1320" s="130" t="s">
        <v>11817</v>
      </c>
      <c r="M1320" s="130" t="s">
        <v>13510</v>
      </c>
      <c r="N1320" s="130" t="s">
        <v>15193</v>
      </c>
      <c r="O1320" s="130" t="s">
        <v>16907</v>
      </c>
      <c r="P1320" s="130" t="s">
        <v>18600</v>
      </c>
      <c r="Q1320" s="130" t="s">
        <v>20300</v>
      </c>
    </row>
    <row r="1321" spans="2:17" ht="54.95" customHeight="1">
      <c r="B1321" s="120" t="s">
        <v>22419</v>
      </c>
      <c r="C1321" s="12">
        <v>17111213</v>
      </c>
      <c r="D1321" s="114">
        <v>4</v>
      </c>
      <c r="E1321" s="123" t="s">
        <v>266</v>
      </c>
      <c r="F1321" s="48" t="s">
        <v>266</v>
      </c>
      <c r="G1321" s="128" t="s">
        <v>3378</v>
      </c>
      <c r="H1321" s="130" t="s">
        <v>4978</v>
      </c>
      <c r="I1321" s="130" t="s">
        <v>6706</v>
      </c>
      <c r="J1321" s="130" t="s">
        <v>8413</v>
      </c>
      <c r="K1321" s="130" t="s">
        <v>10116</v>
      </c>
      <c r="L1321" s="130" t="s">
        <v>11818</v>
      </c>
      <c r="M1321" s="130" t="s">
        <v>13511</v>
      </c>
      <c r="N1321" s="130" t="s">
        <v>15194</v>
      </c>
      <c r="O1321" s="130" t="s">
        <v>16908</v>
      </c>
      <c r="P1321" s="130" t="s">
        <v>18601</v>
      </c>
      <c r="Q1321" s="130" t="s">
        <v>20301</v>
      </c>
    </row>
    <row r="1322" spans="2:17" ht="54.95" customHeight="1">
      <c r="B1322" s="120"/>
      <c r="C1322" s="12">
        <v>1711121310</v>
      </c>
      <c r="D1322" s="114">
        <v>5</v>
      </c>
      <c r="E1322" s="124" t="s">
        <v>1261</v>
      </c>
      <c r="F1322" s="48" t="s">
        <v>1261</v>
      </c>
      <c r="G1322" s="128" t="s">
        <v>23415</v>
      </c>
      <c r="H1322" s="130" t="s">
        <v>4979</v>
      </c>
      <c r="I1322" s="130" t="s">
        <v>6707</v>
      </c>
      <c r="J1322" s="130" t="s">
        <v>8414</v>
      </c>
      <c r="K1322" s="130" t="s">
        <v>10117</v>
      </c>
      <c r="L1322" s="130" t="s">
        <v>11819</v>
      </c>
      <c r="M1322" s="130" t="s">
        <v>13512</v>
      </c>
      <c r="N1322" s="130" t="s">
        <v>15195</v>
      </c>
      <c r="O1322" s="130" t="s">
        <v>16909</v>
      </c>
      <c r="P1322" s="130" t="s">
        <v>18602</v>
      </c>
      <c r="Q1322" s="130" t="s">
        <v>20302</v>
      </c>
    </row>
    <row r="1323" spans="2:17" ht="54.95" customHeight="1">
      <c r="B1323" s="120" t="s">
        <v>22419</v>
      </c>
      <c r="C1323" s="12">
        <v>1711121311</v>
      </c>
      <c r="D1323" s="114">
        <v>5</v>
      </c>
      <c r="E1323" s="124" t="s">
        <v>1262</v>
      </c>
      <c r="F1323" s="48" t="s">
        <v>1262</v>
      </c>
      <c r="G1323" s="128" t="s">
        <v>3379</v>
      </c>
      <c r="H1323" s="130" t="s">
        <v>4980</v>
      </c>
      <c r="I1323" s="130" t="s">
        <v>6708</v>
      </c>
      <c r="J1323" s="130" t="s">
        <v>8415</v>
      </c>
      <c r="K1323" s="130" t="s">
        <v>10118</v>
      </c>
      <c r="L1323" s="130" t="s">
        <v>11820</v>
      </c>
      <c r="M1323" s="130" t="s">
        <v>13513</v>
      </c>
      <c r="N1323" s="130" t="s">
        <v>15196</v>
      </c>
      <c r="O1323" s="130" t="s">
        <v>16910</v>
      </c>
      <c r="P1323" s="130" t="s">
        <v>18603</v>
      </c>
      <c r="Q1323" s="130" t="s">
        <v>20303</v>
      </c>
    </row>
    <row r="1324" spans="2:17" ht="54.95" customHeight="1">
      <c r="B1324" s="120" t="s">
        <v>22419</v>
      </c>
      <c r="C1324" s="12">
        <v>1711121312</v>
      </c>
      <c r="D1324" s="114">
        <v>5</v>
      </c>
      <c r="E1324" s="124" t="s">
        <v>1263</v>
      </c>
      <c r="F1324" s="48" t="s">
        <v>1263</v>
      </c>
      <c r="G1324" s="128" t="s">
        <v>3380</v>
      </c>
      <c r="H1324" s="130" t="s">
        <v>4981</v>
      </c>
      <c r="I1324" s="130" t="s">
        <v>6709</v>
      </c>
      <c r="J1324" s="130" t="s">
        <v>8416</v>
      </c>
      <c r="K1324" s="130" t="s">
        <v>10119</v>
      </c>
      <c r="L1324" s="130" t="s">
        <v>11821</v>
      </c>
      <c r="M1324" s="130" t="s">
        <v>13514</v>
      </c>
      <c r="N1324" s="130" t="s">
        <v>15197</v>
      </c>
      <c r="O1324" s="130" t="s">
        <v>16911</v>
      </c>
      <c r="P1324" s="130" t="s">
        <v>18604</v>
      </c>
      <c r="Q1324" s="130" t="s">
        <v>20304</v>
      </c>
    </row>
    <row r="1325" spans="2:17" ht="54.95" customHeight="1">
      <c r="B1325" s="120"/>
      <c r="C1325" s="12">
        <v>1711121313</v>
      </c>
      <c r="D1325" s="114">
        <v>5</v>
      </c>
      <c r="E1325" s="124" t="s">
        <v>1264</v>
      </c>
      <c r="F1325" s="48" t="s">
        <v>1264</v>
      </c>
      <c r="G1325" s="128" t="s">
        <v>23416</v>
      </c>
      <c r="H1325" s="130" t="s">
        <v>4982</v>
      </c>
      <c r="I1325" s="130" t="s">
        <v>6710</v>
      </c>
      <c r="J1325" s="130" t="s">
        <v>8417</v>
      </c>
      <c r="K1325" s="130" t="s">
        <v>10120</v>
      </c>
      <c r="L1325" s="130" t="s">
        <v>11822</v>
      </c>
      <c r="M1325" s="130" t="s">
        <v>13515</v>
      </c>
      <c r="N1325" s="130" t="s">
        <v>15198</v>
      </c>
      <c r="O1325" s="130" t="s">
        <v>16912</v>
      </c>
      <c r="P1325" s="130" t="s">
        <v>18605</v>
      </c>
      <c r="Q1325" s="130" t="s">
        <v>20305</v>
      </c>
    </row>
    <row r="1326" spans="2:17" ht="54.95" customHeight="1">
      <c r="B1326" s="120" t="s">
        <v>22419</v>
      </c>
      <c r="C1326" s="12">
        <v>1711121314</v>
      </c>
      <c r="D1326" s="114">
        <v>5</v>
      </c>
      <c r="E1326" s="124" t="s">
        <v>1265</v>
      </c>
      <c r="F1326" s="48" t="s">
        <v>1265</v>
      </c>
      <c r="G1326" s="128" t="s">
        <v>3381</v>
      </c>
      <c r="H1326" s="130" t="s">
        <v>4983</v>
      </c>
      <c r="I1326" s="130" t="s">
        <v>6711</v>
      </c>
      <c r="J1326" s="130" t="s">
        <v>8418</v>
      </c>
      <c r="K1326" s="130" t="s">
        <v>10121</v>
      </c>
      <c r="L1326" s="130" t="s">
        <v>11823</v>
      </c>
      <c r="M1326" s="130" t="s">
        <v>13516</v>
      </c>
      <c r="N1326" s="130" t="s">
        <v>15199</v>
      </c>
      <c r="O1326" s="130" t="s">
        <v>16913</v>
      </c>
      <c r="P1326" s="130" t="s">
        <v>18606</v>
      </c>
      <c r="Q1326" s="130" t="s">
        <v>20306</v>
      </c>
    </row>
    <row r="1327" spans="2:17" ht="54.95" customHeight="1">
      <c r="B1327" s="120"/>
      <c r="C1327" s="12">
        <v>1711121315</v>
      </c>
      <c r="D1327" s="114">
        <v>5</v>
      </c>
      <c r="E1327" s="124" t="s">
        <v>1266</v>
      </c>
      <c r="F1327" s="48" t="s">
        <v>1266</v>
      </c>
      <c r="G1327" s="128" t="s">
        <v>3382</v>
      </c>
      <c r="H1327" s="130" t="s">
        <v>4984</v>
      </c>
      <c r="I1327" s="130" t="s">
        <v>6712</v>
      </c>
      <c r="J1327" s="130" t="s">
        <v>8419</v>
      </c>
      <c r="K1327" s="130" t="s">
        <v>10122</v>
      </c>
      <c r="L1327" s="130" t="s">
        <v>11824</v>
      </c>
      <c r="M1327" s="130" t="s">
        <v>13517</v>
      </c>
      <c r="N1327" s="130" t="s">
        <v>15200</v>
      </c>
      <c r="O1327" s="130" t="s">
        <v>16914</v>
      </c>
      <c r="P1327" s="130" t="s">
        <v>18607</v>
      </c>
      <c r="Q1327" s="130" t="s">
        <v>20307</v>
      </c>
    </row>
    <row r="1328" spans="2:17" ht="54.95" customHeight="1">
      <c r="B1328" s="120"/>
      <c r="C1328" s="12">
        <v>171112131510</v>
      </c>
      <c r="D1328" s="114">
        <v>6</v>
      </c>
      <c r="E1328" s="125" t="s">
        <v>1267</v>
      </c>
      <c r="F1328" s="48" t="s">
        <v>1267</v>
      </c>
      <c r="G1328" s="128" t="s">
        <v>3383</v>
      </c>
      <c r="H1328" s="130" t="s">
        <v>4985</v>
      </c>
      <c r="I1328" s="130" t="s">
        <v>6713</v>
      </c>
      <c r="J1328" s="130" t="s">
        <v>8420</v>
      </c>
      <c r="K1328" s="130" t="s">
        <v>10123</v>
      </c>
      <c r="L1328" s="130" t="s">
        <v>11825</v>
      </c>
      <c r="M1328" s="130" t="s">
        <v>13518</v>
      </c>
      <c r="N1328" s="130" t="s">
        <v>15201</v>
      </c>
      <c r="O1328" s="130" t="s">
        <v>16915</v>
      </c>
      <c r="P1328" s="130" t="s">
        <v>18608</v>
      </c>
      <c r="Q1328" s="130" t="s">
        <v>20308</v>
      </c>
    </row>
    <row r="1329" spans="2:17" ht="54.95" customHeight="1">
      <c r="B1329" s="120"/>
      <c r="C1329" s="12">
        <v>171112131511</v>
      </c>
      <c r="D1329" s="114">
        <v>6</v>
      </c>
      <c r="E1329" s="125" t="s">
        <v>1268</v>
      </c>
      <c r="F1329" s="48" t="s">
        <v>1268</v>
      </c>
      <c r="G1329" s="128" t="s">
        <v>3384</v>
      </c>
      <c r="H1329" s="130" t="s">
        <v>4986</v>
      </c>
      <c r="I1329" s="130" t="s">
        <v>6714</v>
      </c>
      <c r="J1329" s="130" t="s">
        <v>8421</v>
      </c>
      <c r="K1329" s="130" t="s">
        <v>10124</v>
      </c>
      <c r="L1329" s="130" t="s">
        <v>11826</v>
      </c>
      <c r="M1329" s="130" t="s">
        <v>13519</v>
      </c>
      <c r="N1329" s="130" t="s">
        <v>15202</v>
      </c>
      <c r="O1329" s="130" t="s">
        <v>16916</v>
      </c>
      <c r="P1329" s="130" t="s">
        <v>18609</v>
      </c>
      <c r="Q1329" s="130" t="s">
        <v>20309</v>
      </c>
    </row>
    <row r="1330" spans="2:17" ht="54.95" customHeight="1">
      <c r="B1330" s="120"/>
      <c r="C1330" s="12">
        <v>171112131512</v>
      </c>
      <c r="D1330" s="114">
        <v>6</v>
      </c>
      <c r="E1330" s="125" t="s">
        <v>1269</v>
      </c>
      <c r="F1330" s="48" t="s">
        <v>1269</v>
      </c>
      <c r="G1330" s="128" t="s">
        <v>3385</v>
      </c>
      <c r="H1330" s="130" t="s">
        <v>4987</v>
      </c>
      <c r="I1330" s="130" t="s">
        <v>6715</v>
      </c>
      <c r="J1330" s="130" t="s">
        <v>8422</v>
      </c>
      <c r="K1330" s="130" t="s">
        <v>10125</v>
      </c>
      <c r="L1330" s="130" t="s">
        <v>11824</v>
      </c>
      <c r="M1330" s="130" t="s">
        <v>13520</v>
      </c>
      <c r="N1330" s="130" t="s">
        <v>15203</v>
      </c>
      <c r="O1330" s="130" t="s">
        <v>16917</v>
      </c>
      <c r="P1330" s="130" t="s">
        <v>18610</v>
      </c>
      <c r="Q1330" s="130" t="s">
        <v>20310</v>
      </c>
    </row>
    <row r="1331" spans="2:17" ht="54.95" customHeight="1">
      <c r="B1331" s="120" t="s">
        <v>22419</v>
      </c>
      <c r="C1331" s="12">
        <v>17111214</v>
      </c>
      <c r="D1331" s="114">
        <v>4</v>
      </c>
      <c r="E1331" s="123" t="s">
        <v>267</v>
      </c>
      <c r="F1331" s="48" t="s">
        <v>267</v>
      </c>
      <c r="G1331" s="128" t="s">
        <v>23417</v>
      </c>
      <c r="H1331" s="130" t="s">
        <v>4988</v>
      </c>
      <c r="I1331" s="130" t="s">
        <v>6716</v>
      </c>
      <c r="J1331" s="130" t="s">
        <v>8423</v>
      </c>
      <c r="K1331" s="130" t="s">
        <v>10126</v>
      </c>
      <c r="L1331" s="130" t="s">
        <v>11827</v>
      </c>
      <c r="M1331" s="130" t="s">
        <v>13521</v>
      </c>
      <c r="N1331" s="130" t="s">
        <v>15204</v>
      </c>
      <c r="O1331" s="130" t="s">
        <v>16918</v>
      </c>
      <c r="P1331" s="130" t="s">
        <v>18611</v>
      </c>
      <c r="Q1331" s="130" t="s">
        <v>20311</v>
      </c>
    </row>
    <row r="1332" spans="2:17" ht="54.95" customHeight="1">
      <c r="B1332" s="120" t="s">
        <v>22419</v>
      </c>
      <c r="C1332" s="12">
        <v>1711121410</v>
      </c>
      <c r="D1332" s="114">
        <v>5</v>
      </c>
      <c r="E1332" s="124" t="s">
        <v>1270</v>
      </c>
      <c r="F1332" s="48" t="s">
        <v>1270</v>
      </c>
      <c r="G1332" s="128" t="s">
        <v>23418</v>
      </c>
      <c r="H1332" s="130" t="s">
        <v>4989</v>
      </c>
      <c r="I1332" s="130" t="s">
        <v>6717</v>
      </c>
      <c r="J1332" s="130" t="s">
        <v>8424</v>
      </c>
      <c r="K1332" s="130" t="s">
        <v>10127</v>
      </c>
      <c r="L1332" s="130" t="s">
        <v>11828</v>
      </c>
      <c r="M1332" s="130" t="s">
        <v>13522</v>
      </c>
      <c r="N1332" s="130" t="s">
        <v>15205</v>
      </c>
      <c r="O1332" s="130" t="s">
        <v>16919</v>
      </c>
      <c r="P1332" s="130" t="s">
        <v>18612</v>
      </c>
      <c r="Q1332" s="130" t="s">
        <v>20312</v>
      </c>
    </row>
    <row r="1333" spans="2:17" ht="54.95" customHeight="1">
      <c r="B1333" s="120" t="s">
        <v>22419</v>
      </c>
      <c r="C1333" s="12">
        <v>1711121411</v>
      </c>
      <c r="D1333" s="114">
        <v>5</v>
      </c>
      <c r="E1333" s="124" t="s">
        <v>1271</v>
      </c>
      <c r="F1333" s="48" t="s">
        <v>1271</v>
      </c>
      <c r="G1333" s="128" t="s">
        <v>23419</v>
      </c>
      <c r="H1333" s="130" t="s">
        <v>4990</v>
      </c>
      <c r="I1333" s="130" t="s">
        <v>6718</v>
      </c>
      <c r="J1333" s="130" t="s">
        <v>8425</v>
      </c>
      <c r="K1333" s="130" t="s">
        <v>10128</v>
      </c>
      <c r="L1333" s="130" t="s">
        <v>11829</v>
      </c>
      <c r="M1333" s="130" t="s">
        <v>13523</v>
      </c>
      <c r="N1333" s="130" t="s">
        <v>15206</v>
      </c>
      <c r="O1333" s="130" t="s">
        <v>16920</v>
      </c>
      <c r="P1333" s="130" t="s">
        <v>18613</v>
      </c>
      <c r="Q1333" s="130" t="s">
        <v>20313</v>
      </c>
    </row>
    <row r="1334" spans="2:17" ht="54.95" customHeight="1">
      <c r="B1334" s="120" t="s">
        <v>22419</v>
      </c>
      <c r="C1334" s="12">
        <v>171112141110</v>
      </c>
      <c r="D1334" s="114">
        <v>6</v>
      </c>
      <c r="E1334" s="125" t="s">
        <v>1272</v>
      </c>
      <c r="F1334" s="48" t="s">
        <v>1272</v>
      </c>
      <c r="G1334" s="128" t="s">
        <v>23420</v>
      </c>
      <c r="H1334" s="130" t="s">
        <v>4991</v>
      </c>
      <c r="I1334" s="130" t="s">
        <v>6719</v>
      </c>
      <c r="J1334" s="130" t="s">
        <v>8426</v>
      </c>
      <c r="K1334" s="130" t="s">
        <v>10129</v>
      </c>
      <c r="L1334" s="130" t="s">
        <v>11830</v>
      </c>
      <c r="M1334" s="130" t="s">
        <v>13524</v>
      </c>
      <c r="N1334" s="130" t="s">
        <v>15207</v>
      </c>
      <c r="O1334" s="130" t="s">
        <v>16921</v>
      </c>
      <c r="P1334" s="130" t="s">
        <v>18614</v>
      </c>
      <c r="Q1334" s="130" t="s">
        <v>20314</v>
      </c>
    </row>
    <row r="1335" spans="2:17" ht="54.95" customHeight="1">
      <c r="B1335" s="120" t="s">
        <v>1641</v>
      </c>
      <c r="C1335" s="12">
        <v>17111214111010</v>
      </c>
      <c r="D1335" s="114" t="s">
        <v>21677</v>
      </c>
      <c r="E1335" s="126" t="s">
        <v>21682</v>
      </c>
      <c r="F1335" s="48" t="s">
        <v>21747</v>
      </c>
      <c r="G1335" s="128" t="s">
        <v>21748</v>
      </c>
      <c r="H1335" s="130" t="s">
        <v>22029</v>
      </c>
      <c r="I1335" s="130" t="s">
        <v>22030</v>
      </c>
      <c r="J1335" s="130" t="s">
        <v>22031</v>
      </c>
      <c r="K1335" s="130" t="s">
        <v>22032</v>
      </c>
      <c r="L1335" s="130" t="s">
        <v>22033</v>
      </c>
      <c r="M1335" s="130" t="s">
        <v>22034</v>
      </c>
      <c r="N1335" s="130" t="s">
        <v>22035</v>
      </c>
      <c r="O1335" s="130" t="s">
        <v>22036</v>
      </c>
      <c r="P1335" s="130" t="s">
        <v>22037</v>
      </c>
      <c r="Q1335" s="130" t="s">
        <v>22038</v>
      </c>
    </row>
    <row r="1336" spans="2:17" ht="54.95" customHeight="1">
      <c r="B1336" s="120" t="s">
        <v>1641</v>
      </c>
      <c r="C1336" s="12">
        <v>17111214111011</v>
      </c>
      <c r="D1336" s="114" t="s">
        <v>21677</v>
      </c>
      <c r="E1336" s="126" t="s">
        <v>21683</v>
      </c>
      <c r="F1336" s="48" t="s">
        <v>21749</v>
      </c>
      <c r="G1336" s="128" t="s">
        <v>21750</v>
      </c>
      <c r="H1336" s="130" t="s">
        <v>22039</v>
      </c>
      <c r="I1336" s="130" t="s">
        <v>22040</v>
      </c>
      <c r="J1336" s="130" t="s">
        <v>22041</v>
      </c>
      <c r="K1336" s="130" t="s">
        <v>22042</v>
      </c>
      <c r="L1336" s="130" t="s">
        <v>22043</v>
      </c>
      <c r="M1336" s="130" t="s">
        <v>22044</v>
      </c>
      <c r="N1336" s="130" t="s">
        <v>22045</v>
      </c>
      <c r="O1336" s="130" t="s">
        <v>22046</v>
      </c>
      <c r="P1336" s="130" t="s">
        <v>22047</v>
      </c>
      <c r="Q1336" s="130" t="s">
        <v>22048</v>
      </c>
    </row>
    <row r="1337" spans="2:17" ht="54.95" customHeight="1">
      <c r="B1337" s="120" t="s">
        <v>22419</v>
      </c>
      <c r="C1337" s="12">
        <v>171112141111</v>
      </c>
      <c r="D1337" s="114" t="s">
        <v>21672</v>
      </c>
      <c r="E1337" s="125" t="s">
        <v>1273</v>
      </c>
      <c r="F1337" s="48" t="s">
        <v>1273</v>
      </c>
      <c r="G1337" s="128" t="s">
        <v>23421</v>
      </c>
      <c r="H1337" s="130" t="s">
        <v>4992</v>
      </c>
      <c r="I1337" s="130" t="s">
        <v>6720</v>
      </c>
      <c r="J1337" s="130" t="s">
        <v>8427</v>
      </c>
      <c r="K1337" s="130" t="s">
        <v>10130</v>
      </c>
      <c r="L1337" s="130" t="s">
        <v>11831</v>
      </c>
      <c r="M1337" s="130" t="s">
        <v>13525</v>
      </c>
      <c r="N1337" s="130" t="s">
        <v>15208</v>
      </c>
      <c r="O1337" s="130" t="s">
        <v>16922</v>
      </c>
      <c r="P1337" s="130" t="s">
        <v>18615</v>
      </c>
      <c r="Q1337" s="130" t="s">
        <v>20315</v>
      </c>
    </row>
    <row r="1338" spans="2:17" ht="54.95" customHeight="1">
      <c r="B1338" s="120" t="s">
        <v>1641</v>
      </c>
      <c r="C1338" s="12">
        <v>17111214111110</v>
      </c>
      <c r="D1338" s="114" t="s">
        <v>21677</v>
      </c>
      <c r="E1338" s="126" t="s">
        <v>21684</v>
      </c>
      <c r="F1338" s="48" t="s">
        <v>21751</v>
      </c>
      <c r="G1338" s="128" t="s">
        <v>21752</v>
      </c>
      <c r="H1338" s="130" t="s">
        <v>22049</v>
      </c>
      <c r="I1338" s="130" t="s">
        <v>22050</v>
      </c>
      <c r="J1338" s="130" t="s">
        <v>22051</v>
      </c>
      <c r="K1338" s="130" t="s">
        <v>22052</v>
      </c>
      <c r="L1338" s="130" t="s">
        <v>22053</v>
      </c>
      <c r="M1338" s="130" t="s">
        <v>22054</v>
      </c>
      <c r="N1338" s="130" t="s">
        <v>22055</v>
      </c>
      <c r="O1338" s="130" t="s">
        <v>22056</v>
      </c>
      <c r="P1338" s="130" t="s">
        <v>22057</v>
      </c>
      <c r="Q1338" s="130" t="s">
        <v>22058</v>
      </c>
    </row>
    <row r="1339" spans="2:17" ht="54.95" customHeight="1">
      <c r="B1339" s="120" t="s">
        <v>1641</v>
      </c>
      <c r="C1339" s="12">
        <v>17111214111111</v>
      </c>
      <c r="D1339" s="114" t="s">
        <v>21677</v>
      </c>
      <c r="E1339" s="126" t="s">
        <v>21685</v>
      </c>
      <c r="F1339" s="48" t="s">
        <v>21753</v>
      </c>
      <c r="G1339" s="128" t="s">
        <v>21754</v>
      </c>
      <c r="H1339" s="130" t="s">
        <v>22059</v>
      </c>
      <c r="I1339" s="130" t="s">
        <v>22060</v>
      </c>
      <c r="J1339" s="130" t="s">
        <v>22061</v>
      </c>
      <c r="K1339" s="130" t="s">
        <v>22062</v>
      </c>
      <c r="L1339" s="130" t="s">
        <v>22063</v>
      </c>
      <c r="M1339" s="130" t="s">
        <v>22064</v>
      </c>
      <c r="N1339" s="130" t="s">
        <v>22065</v>
      </c>
      <c r="O1339" s="130" t="s">
        <v>22066</v>
      </c>
      <c r="P1339" s="130" t="s">
        <v>22067</v>
      </c>
      <c r="Q1339" s="130" t="s">
        <v>22068</v>
      </c>
    </row>
    <row r="1340" spans="2:17" ht="54.95" customHeight="1">
      <c r="B1340" s="120" t="s">
        <v>22419</v>
      </c>
      <c r="C1340" s="12">
        <v>171112141112</v>
      </c>
      <c r="D1340" s="114" t="s">
        <v>21672</v>
      </c>
      <c r="E1340" s="125" t="s">
        <v>1274</v>
      </c>
      <c r="F1340" s="48" t="s">
        <v>1274</v>
      </c>
      <c r="G1340" s="128" t="s">
        <v>23422</v>
      </c>
      <c r="H1340" s="130" t="s">
        <v>4993</v>
      </c>
      <c r="I1340" s="130" t="s">
        <v>6721</v>
      </c>
      <c r="J1340" s="130" t="s">
        <v>8428</v>
      </c>
      <c r="K1340" s="130" t="s">
        <v>10131</v>
      </c>
      <c r="L1340" s="130" t="s">
        <v>11832</v>
      </c>
      <c r="M1340" s="130" t="s">
        <v>13526</v>
      </c>
      <c r="N1340" s="130" t="s">
        <v>15209</v>
      </c>
      <c r="O1340" s="130" t="s">
        <v>16923</v>
      </c>
      <c r="P1340" s="130" t="s">
        <v>18616</v>
      </c>
      <c r="Q1340" s="130" t="s">
        <v>20316</v>
      </c>
    </row>
    <row r="1341" spans="2:17" ht="54.95" customHeight="1">
      <c r="B1341" s="120" t="s">
        <v>1641</v>
      </c>
      <c r="C1341" s="12">
        <v>17111214111210</v>
      </c>
      <c r="D1341" s="114" t="s">
        <v>21677</v>
      </c>
      <c r="E1341" s="126" t="s">
        <v>21686</v>
      </c>
      <c r="F1341" s="48" t="s">
        <v>21755</v>
      </c>
      <c r="G1341" s="128" t="s">
        <v>21756</v>
      </c>
      <c r="H1341" s="130" t="s">
        <v>22069</v>
      </c>
      <c r="I1341" s="130" t="s">
        <v>22070</v>
      </c>
      <c r="J1341" s="130" t="s">
        <v>22071</v>
      </c>
      <c r="K1341" s="130" t="s">
        <v>22072</v>
      </c>
      <c r="L1341" s="130" t="s">
        <v>22073</v>
      </c>
      <c r="M1341" s="130" t="s">
        <v>22074</v>
      </c>
      <c r="N1341" s="130" t="s">
        <v>22075</v>
      </c>
      <c r="O1341" s="130" t="s">
        <v>22076</v>
      </c>
      <c r="P1341" s="130" t="s">
        <v>22077</v>
      </c>
      <c r="Q1341" s="130" t="s">
        <v>22078</v>
      </c>
    </row>
    <row r="1342" spans="2:17" ht="54.95" customHeight="1">
      <c r="B1342" s="120" t="s">
        <v>1641</v>
      </c>
      <c r="C1342" s="12">
        <v>17111214111211</v>
      </c>
      <c r="D1342" s="114" t="s">
        <v>21677</v>
      </c>
      <c r="E1342" s="126" t="s">
        <v>21687</v>
      </c>
      <c r="F1342" s="48" t="s">
        <v>21757</v>
      </c>
      <c r="G1342" s="128" t="s">
        <v>21758</v>
      </c>
      <c r="H1342" s="130" t="s">
        <v>22079</v>
      </c>
      <c r="I1342" s="130" t="s">
        <v>22080</v>
      </c>
      <c r="J1342" s="130" t="s">
        <v>22081</v>
      </c>
      <c r="K1342" s="130" t="s">
        <v>22082</v>
      </c>
      <c r="L1342" s="130" t="s">
        <v>22083</v>
      </c>
      <c r="M1342" s="130" t="s">
        <v>22084</v>
      </c>
      <c r="N1342" s="130" t="s">
        <v>22085</v>
      </c>
      <c r="O1342" s="130" t="s">
        <v>22086</v>
      </c>
      <c r="P1342" s="130" t="s">
        <v>22087</v>
      </c>
      <c r="Q1342" s="130" t="s">
        <v>22088</v>
      </c>
    </row>
    <row r="1343" spans="2:17" ht="54.95" customHeight="1">
      <c r="B1343" s="120" t="s">
        <v>22419</v>
      </c>
      <c r="C1343" s="12">
        <v>171112141113</v>
      </c>
      <c r="D1343" s="114" t="s">
        <v>21672</v>
      </c>
      <c r="E1343" s="125" t="s">
        <v>1275</v>
      </c>
      <c r="F1343" s="48" t="s">
        <v>1275</v>
      </c>
      <c r="G1343" s="128" t="s">
        <v>3386</v>
      </c>
      <c r="H1343" s="130" t="s">
        <v>4994</v>
      </c>
      <c r="I1343" s="130" t="s">
        <v>6722</v>
      </c>
      <c r="J1343" s="130" t="s">
        <v>8429</v>
      </c>
      <c r="K1343" s="130" t="s">
        <v>10132</v>
      </c>
      <c r="L1343" s="130" t="s">
        <v>11833</v>
      </c>
      <c r="M1343" s="130" t="s">
        <v>13527</v>
      </c>
      <c r="N1343" s="130" t="s">
        <v>15210</v>
      </c>
      <c r="O1343" s="130" t="s">
        <v>16924</v>
      </c>
      <c r="P1343" s="130" t="s">
        <v>18617</v>
      </c>
      <c r="Q1343" s="130" t="s">
        <v>20317</v>
      </c>
    </row>
    <row r="1344" spans="2:17" ht="54.95" customHeight="1">
      <c r="B1344" s="120" t="s">
        <v>1641</v>
      </c>
      <c r="C1344" s="12">
        <v>17111214111310</v>
      </c>
      <c r="D1344" s="114" t="s">
        <v>21677</v>
      </c>
      <c r="E1344" s="126" t="s">
        <v>21688</v>
      </c>
      <c r="F1344" s="48" t="s">
        <v>21759</v>
      </c>
      <c r="G1344" s="128" t="s">
        <v>21760</v>
      </c>
      <c r="H1344" s="130" t="s">
        <v>22089</v>
      </c>
      <c r="I1344" s="130" t="s">
        <v>22090</v>
      </c>
      <c r="J1344" s="130" t="s">
        <v>22091</v>
      </c>
      <c r="K1344" s="130" t="s">
        <v>22092</v>
      </c>
      <c r="L1344" s="130" t="s">
        <v>22093</v>
      </c>
      <c r="M1344" s="130" t="s">
        <v>22094</v>
      </c>
      <c r="N1344" s="130" t="s">
        <v>22095</v>
      </c>
      <c r="O1344" s="130" t="s">
        <v>22096</v>
      </c>
      <c r="P1344" s="130" t="s">
        <v>22097</v>
      </c>
      <c r="Q1344" s="130" t="s">
        <v>22098</v>
      </c>
    </row>
    <row r="1345" spans="2:17" ht="54.95" customHeight="1">
      <c r="B1345" s="120" t="s">
        <v>1641</v>
      </c>
      <c r="C1345" s="12">
        <v>17111214111311</v>
      </c>
      <c r="D1345" s="114" t="s">
        <v>21677</v>
      </c>
      <c r="E1345" s="126" t="s">
        <v>21689</v>
      </c>
      <c r="F1345" s="48" t="s">
        <v>21761</v>
      </c>
      <c r="G1345" s="128" t="s">
        <v>21762</v>
      </c>
      <c r="H1345" s="130" t="s">
        <v>22099</v>
      </c>
      <c r="I1345" s="130" t="s">
        <v>22100</v>
      </c>
      <c r="J1345" s="130" t="s">
        <v>22101</v>
      </c>
      <c r="K1345" s="130" t="s">
        <v>22102</v>
      </c>
      <c r="L1345" s="130" t="s">
        <v>22103</v>
      </c>
      <c r="M1345" s="130" t="s">
        <v>22104</v>
      </c>
      <c r="N1345" s="130" t="s">
        <v>22105</v>
      </c>
      <c r="O1345" s="130" t="s">
        <v>22106</v>
      </c>
      <c r="P1345" s="130" t="s">
        <v>22107</v>
      </c>
      <c r="Q1345" s="130" t="s">
        <v>22108</v>
      </c>
    </row>
    <row r="1346" spans="2:17" ht="54.95" customHeight="1">
      <c r="B1346" s="120" t="s">
        <v>22419</v>
      </c>
      <c r="C1346" s="12">
        <v>171112141114</v>
      </c>
      <c r="D1346" s="114" t="s">
        <v>21672</v>
      </c>
      <c r="E1346" s="125" t="s">
        <v>1276</v>
      </c>
      <c r="F1346" s="48" t="s">
        <v>2282</v>
      </c>
      <c r="G1346" s="128" t="s">
        <v>3387</v>
      </c>
      <c r="H1346" s="130" t="s">
        <v>4995</v>
      </c>
      <c r="I1346" s="130" t="s">
        <v>6723</v>
      </c>
      <c r="J1346" s="130" t="s">
        <v>8430</v>
      </c>
      <c r="K1346" s="130" t="s">
        <v>10133</v>
      </c>
      <c r="L1346" s="130" t="s">
        <v>11834</v>
      </c>
      <c r="M1346" s="130" t="s">
        <v>13528</v>
      </c>
      <c r="N1346" s="130" t="s">
        <v>15211</v>
      </c>
      <c r="O1346" s="130" t="s">
        <v>16925</v>
      </c>
      <c r="P1346" s="130" t="s">
        <v>18618</v>
      </c>
      <c r="Q1346" s="130" t="s">
        <v>20318</v>
      </c>
    </row>
    <row r="1347" spans="2:17" ht="54.95" customHeight="1">
      <c r="B1347" s="120" t="s">
        <v>1641</v>
      </c>
      <c r="C1347" s="12">
        <v>17111214111410</v>
      </c>
      <c r="D1347" s="114" t="s">
        <v>21677</v>
      </c>
      <c r="E1347" s="126" t="s">
        <v>21690</v>
      </c>
      <c r="F1347" s="48" t="s">
        <v>21763</v>
      </c>
      <c r="G1347" s="128" t="s">
        <v>21764</v>
      </c>
      <c r="H1347" s="130" t="s">
        <v>22109</v>
      </c>
      <c r="I1347" s="130" t="s">
        <v>22110</v>
      </c>
      <c r="J1347" s="130" t="s">
        <v>22111</v>
      </c>
      <c r="K1347" s="130" t="s">
        <v>22112</v>
      </c>
      <c r="L1347" s="130" t="s">
        <v>22113</v>
      </c>
      <c r="M1347" s="130" t="s">
        <v>22114</v>
      </c>
      <c r="N1347" s="130" t="s">
        <v>22115</v>
      </c>
      <c r="O1347" s="130" t="s">
        <v>22116</v>
      </c>
      <c r="P1347" s="130" t="s">
        <v>22117</v>
      </c>
      <c r="Q1347" s="130" t="s">
        <v>22118</v>
      </c>
    </row>
    <row r="1348" spans="2:17" ht="54.95" customHeight="1">
      <c r="B1348" s="120" t="s">
        <v>1641</v>
      </c>
      <c r="C1348" s="12">
        <v>17111214111411</v>
      </c>
      <c r="D1348" s="114" t="s">
        <v>21677</v>
      </c>
      <c r="E1348" s="126" t="s">
        <v>21691</v>
      </c>
      <c r="F1348" s="48" t="s">
        <v>21765</v>
      </c>
      <c r="G1348" s="128" t="s">
        <v>21766</v>
      </c>
      <c r="H1348" s="130" t="s">
        <v>22119</v>
      </c>
      <c r="I1348" s="130" t="s">
        <v>22120</v>
      </c>
      <c r="J1348" s="130" t="s">
        <v>22121</v>
      </c>
      <c r="K1348" s="130" t="s">
        <v>22122</v>
      </c>
      <c r="L1348" s="130" t="s">
        <v>22123</v>
      </c>
      <c r="M1348" s="130" t="s">
        <v>22124</v>
      </c>
      <c r="N1348" s="130" t="s">
        <v>22125</v>
      </c>
      <c r="O1348" s="130" t="s">
        <v>22126</v>
      </c>
      <c r="P1348" s="130" t="s">
        <v>22127</v>
      </c>
      <c r="Q1348" s="130" t="s">
        <v>22128</v>
      </c>
    </row>
    <row r="1349" spans="2:17" ht="54.95" customHeight="1">
      <c r="B1349" s="120" t="s">
        <v>22419</v>
      </c>
      <c r="C1349" s="12">
        <v>171112141115</v>
      </c>
      <c r="D1349" s="114" t="s">
        <v>21672</v>
      </c>
      <c r="E1349" s="125" t="s">
        <v>1277</v>
      </c>
      <c r="F1349" s="48" t="s">
        <v>1277</v>
      </c>
      <c r="G1349" s="128" t="s">
        <v>3388</v>
      </c>
      <c r="H1349" s="130" t="s">
        <v>4996</v>
      </c>
      <c r="I1349" s="130" t="s">
        <v>6724</v>
      </c>
      <c r="J1349" s="130" t="s">
        <v>8431</v>
      </c>
      <c r="K1349" s="130" t="s">
        <v>10134</v>
      </c>
      <c r="L1349" s="130" t="s">
        <v>11835</v>
      </c>
      <c r="M1349" s="130" t="s">
        <v>13529</v>
      </c>
      <c r="N1349" s="130" t="s">
        <v>15212</v>
      </c>
      <c r="O1349" s="130" t="s">
        <v>16926</v>
      </c>
      <c r="P1349" s="130" t="s">
        <v>18619</v>
      </c>
      <c r="Q1349" s="130" t="s">
        <v>20319</v>
      </c>
    </row>
    <row r="1350" spans="2:17" ht="54.95" customHeight="1">
      <c r="B1350" s="120" t="s">
        <v>1641</v>
      </c>
      <c r="C1350" s="12">
        <v>17111214111510</v>
      </c>
      <c r="D1350" s="114" t="s">
        <v>21677</v>
      </c>
      <c r="E1350" s="126" t="s">
        <v>21692</v>
      </c>
      <c r="F1350" s="48" t="s">
        <v>21767</v>
      </c>
      <c r="G1350" s="128" t="s">
        <v>21768</v>
      </c>
      <c r="H1350" s="130" t="s">
        <v>22129</v>
      </c>
      <c r="I1350" s="130" t="s">
        <v>22130</v>
      </c>
      <c r="J1350" s="130" t="s">
        <v>22131</v>
      </c>
      <c r="K1350" s="130" t="s">
        <v>22132</v>
      </c>
      <c r="L1350" s="130" t="s">
        <v>22133</v>
      </c>
      <c r="M1350" s="130" t="s">
        <v>22134</v>
      </c>
      <c r="N1350" s="130" t="s">
        <v>22135</v>
      </c>
      <c r="O1350" s="130" t="s">
        <v>22136</v>
      </c>
      <c r="P1350" s="130" t="s">
        <v>22137</v>
      </c>
      <c r="Q1350" s="130" t="s">
        <v>22138</v>
      </c>
    </row>
    <row r="1351" spans="2:17" ht="54.95" customHeight="1">
      <c r="B1351" s="120" t="s">
        <v>1641</v>
      </c>
      <c r="C1351" s="12">
        <v>17111214111511</v>
      </c>
      <c r="D1351" s="114" t="s">
        <v>21677</v>
      </c>
      <c r="E1351" s="126" t="s">
        <v>21693</v>
      </c>
      <c r="F1351" s="48" t="s">
        <v>21769</v>
      </c>
      <c r="G1351" s="128" t="s">
        <v>21770</v>
      </c>
      <c r="H1351" s="130" t="s">
        <v>22139</v>
      </c>
      <c r="I1351" s="130" t="s">
        <v>22140</v>
      </c>
      <c r="J1351" s="130" t="s">
        <v>22141</v>
      </c>
      <c r="K1351" s="130" t="s">
        <v>22142</v>
      </c>
      <c r="L1351" s="130" t="s">
        <v>22143</v>
      </c>
      <c r="M1351" s="130" t="s">
        <v>22144</v>
      </c>
      <c r="N1351" s="130" t="s">
        <v>22145</v>
      </c>
      <c r="O1351" s="130" t="s">
        <v>22146</v>
      </c>
      <c r="P1351" s="130" t="s">
        <v>22147</v>
      </c>
      <c r="Q1351" s="130" t="s">
        <v>22148</v>
      </c>
    </row>
    <row r="1352" spans="2:17" ht="54.95" customHeight="1">
      <c r="B1352" s="120" t="s">
        <v>22419</v>
      </c>
      <c r="C1352" s="12">
        <v>171112141116</v>
      </c>
      <c r="D1352" s="114" t="s">
        <v>21672</v>
      </c>
      <c r="E1352" s="125" t="s">
        <v>1278</v>
      </c>
      <c r="F1352" s="48" t="s">
        <v>2283</v>
      </c>
      <c r="G1352" s="128" t="s">
        <v>3389</v>
      </c>
      <c r="H1352" s="130" t="s">
        <v>4997</v>
      </c>
      <c r="I1352" s="130" t="s">
        <v>6725</v>
      </c>
      <c r="J1352" s="130" t="s">
        <v>8432</v>
      </c>
      <c r="K1352" s="130" t="s">
        <v>10135</v>
      </c>
      <c r="L1352" s="130" t="s">
        <v>11836</v>
      </c>
      <c r="M1352" s="130" t="s">
        <v>13530</v>
      </c>
      <c r="N1352" s="130" t="s">
        <v>15213</v>
      </c>
      <c r="O1352" s="130" t="s">
        <v>16927</v>
      </c>
      <c r="P1352" s="130" t="s">
        <v>18620</v>
      </c>
      <c r="Q1352" s="130" t="s">
        <v>20320</v>
      </c>
    </row>
    <row r="1353" spans="2:17" ht="54.95" customHeight="1">
      <c r="B1353" s="120" t="s">
        <v>1641</v>
      </c>
      <c r="C1353" s="12">
        <v>17111214111610</v>
      </c>
      <c r="D1353" s="114" t="s">
        <v>21677</v>
      </c>
      <c r="E1353" s="126" t="s">
        <v>21694</v>
      </c>
      <c r="F1353" s="48" t="s">
        <v>21771</v>
      </c>
      <c r="G1353" s="128" t="s">
        <v>21772</v>
      </c>
      <c r="H1353" s="130" t="s">
        <v>22149</v>
      </c>
      <c r="I1353" s="130" t="s">
        <v>22150</v>
      </c>
      <c r="J1353" s="130" t="s">
        <v>22151</v>
      </c>
      <c r="K1353" s="130" t="s">
        <v>22152</v>
      </c>
      <c r="L1353" s="130" t="s">
        <v>22153</v>
      </c>
      <c r="M1353" s="130" t="s">
        <v>22154</v>
      </c>
      <c r="N1353" s="130" t="s">
        <v>22155</v>
      </c>
      <c r="O1353" s="130" t="s">
        <v>22156</v>
      </c>
      <c r="P1353" s="130" t="s">
        <v>22157</v>
      </c>
      <c r="Q1353" s="130" t="s">
        <v>22158</v>
      </c>
    </row>
    <row r="1354" spans="2:17" ht="54.95" customHeight="1">
      <c r="B1354" s="120" t="s">
        <v>1641</v>
      </c>
      <c r="C1354" s="12">
        <v>17111214111611</v>
      </c>
      <c r="D1354" s="114" t="s">
        <v>21677</v>
      </c>
      <c r="E1354" s="126" t="s">
        <v>21695</v>
      </c>
      <c r="F1354" s="48" t="s">
        <v>21773</v>
      </c>
      <c r="G1354" s="128" t="s">
        <v>21774</v>
      </c>
      <c r="H1354" s="130" t="s">
        <v>22159</v>
      </c>
      <c r="I1354" s="130" t="s">
        <v>22160</v>
      </c>
      <c r="J1354" s="130" t="s">
        <v>22161</v>
      </c>
      <c r="K1354" s="130" t="s">
        <v>22162</v>
      </c>
      <c r="L1354" s="130" t="s">
        <v>22163</v>
      </c>
      <c r="M1354" s="130" t="s">
        <v>22164</v>
      </c>
      <c r="N1354" s="130" t="s">
        <v>22165</v>
      </c>
      <c r="O1354" s="130" t="s">
        <v>22166</v>
      </c>
      <c r="P1354" s="130" t="s">
        <v>22167</v>
      </c>
      <c r="Q1354" s="130" t="s">
        <v>22168</v>
      </c>
    </row>
    <row r="1355" spans="2:17" ht="54.95" customHeight="1">
      <c r="B1355" s="120" t="s">
        <v>22419</v>
      </c>
      <c r="C1355" s="12">
        <v>171112141117</v>
      </c>
      <c r="D1355" s="114" t="s">
        <v>21672</v>
      </c>
      <c r="E1355" s="125" t="s">
        <v>1279</v>
      </c>
      <c r="F1355" s="48" t="s">
        <v>1279</v>
      </c>
      <c r="G1355" s="128" t="s">
        <v>23423</v>
      </c>
      <c r="H1355" s="130" t="s">
        <v>4998</v>
      </c>
      <c r="I1355" s="130" t="s">
        <v>6726</v>
      </c>
      <c r="J1355" s="130" t="s">
        <v>8433</v>
      </c>
      <c r="K1355" s="130" t="s">
        <v>10136</v>
      </c>
      <c r="L1355" s="130" t="s">
        <v>11837</v>
      </c>
      <c r="M1355" s="130" t="s">
        <v>13531</v>
      </c>
      <c r="N1355" s="130" t="s">
        <v>15214</v>
      </c>
      <c r="O1355" s="130" t="s">
        <v>16928</v>
      </c>
      <c r="P1355" s="130" t="s">
        <v>18621</v>
      </c>
      <c r="Q1355" s="130" t="s">
        <v>20321</v>
      </c>
    </row>
    <row r="1356" spans="2:17" ht="54.95" customHeight="1">
      <c r="B1356" s="120" t="s">
        <v>1641</v>
      </c>
      <c r="C1356" s="12">
        <v>17111214111710</v>
      </c>
      <c r="D1356" s="114" t="s">
        <v>21677</v>
      </c>
      <c r="E1356" s="126" t="s">
        <v>21696</v>
      </c>
      <c r="F1356" s="48" t="s">
        <v>21775</v>
      </c>
      <c r="G1356" s="128" t="s">
        <v>21776</v>
      </c>
      <c r="H1356" s="130" t="s">
        <v>22169</v>
      </c>
      <c r="I1356" s="130" t="s">
        <v>22170</v>
      </c>
      <c r="J1356" s="130" t="s">
        <v>22171</v>
      </c>
      <c r="K1356" s="130" t="s">
        <v>22172</v>
      </c>
      <c r="L1356" s="130" t="s">
        <v>22173</v>
      </c>
      <c r="M1356" s="130" t="s">
        <v>22174</v>
      </c>
      <c r="N1356" s="130" t="s">
        <v>22175</v>
      </c>
      <c r="O1356" s="130" t="s">
        <v>22176</v>
      </c>
      <c r="P1356" s="130" t="s">
        <v>22177</v>
      </c>
      <c r="Q1356" s="130" t="s">
        <v>22178</v>
      </c>
    </row>
    <row r="1357" spans="2:17" ht="54.95" customHeight="1">
      <c r="B1357" s="120" t="s">
        <v>1641</v>
      </c>
      <c r="C1357" s="12">
        <v>17111214111711</v>
      </c>
      <c r="D1357" s="114" t="s">
        <v>21677</v>
      </c>
      <c r="E1357" s="126" t="s">
        <v>21697</v>
      </c>
      <c r="F1357" s="48" t="s">
        <v>21777</v>
      </c>
      <c r="G1357" s="128" t="s">
        <v>21778</v>
      </c>
      <c r="H1357" s="130" t="s">
        <v>22179</v>
      </c>
      <c r="I1357" s="130" t="s">
        <v>22180</v>
      </c>
      <c r="J1357" s="130" t="s">
        <v>22181</v>
      </c>
      <c r="K1357" s="130" t="s">
        <v>22182</v>
      </c>
      <c r="L1357" s="130" t="s">
        <v>22183</v>
      </c>
      <c r="M1357" s="130" t="s">
        <v>22184</v>
      </c>
      <c r="N1357" s="130" t="s">
        <v>22185</v>
      </c>
      <c r="O1357" s="130" t="s">
        <v>22186</v>
      </c>
      <c r="P1357" s="130" t="s">
        <v>22187</v>
      </c>
      <c r="Q1357" s="130" t="s">
        <v>22188</v>
      </c>
    </row>
    <row r="1358" spans="2:17" ht="54.95" customHeight="1">
      <c r="B1358" s="120" t="s">
        <v>22419</v>
      </c>
      <c r="C1358" s="12">
        <v>171112141118</v>
      </c>
      <c r="D1358" s="114" t="s">
        <v>21672</v>
      </c>
      <c r="E1358" s="125" t="s">
        <v>1280</v>
      </c>
      <c r="F1358" s="48" t="s">
        <v>2284</v>
      </c>
      <c r="G1358" s="128" t="s">
        <v>23424</v>
      </c>
      <c r="H1358" s="130" t="s">
        <v>4999</v>
      </c>
      <c r="I1358" s="130" t="s">
        <v>6727</v>
      </c>
      <c r="J1358" s="130" t="s">
        <v>8434</v>
      </c>
      <c r="K1358" s="130" t="s">
        <v>10137</v>
      </c>
      <c r="L1358" s="130" t="s">
        <v>11838</v>
      </c>
      <c r="M1358" s="130" t="s">
        <v>13532</v>
      </c>
      <c r="N1358" s="130" t="s">
        <v>15215</v>
      </c>
      <c r="O1358" s="130" t="s">
        <v>16929</v>
      </c>
      <c r="P1358" s="130" t="s">
        <v>18622</v>
      </c>
      <c r="Q1358" s="130" t="s">
        <v>20322</v>
      </c>
    </row>
    <row r="1359" spans="2:17" ht="54.95" customHeight="1">
      <c r="B1359" s="120" t="s">
        <v>1641</v>
      </c>
      <c r="C1359" s="12">
        <v>17111214111810</v>
      </c>
      <c r="D1359" s="114" t="s">
        <v>21677</v>
      </c>
      <c r="E1359" s="126" t="s">
        <v>21698</v>
      </c>
      <c r="F1359" s="48" t="s">
        <v>21779</v>
      </c>
      <c r="G1359" s="128" t="s">
        <v>21780</v>
      </c>
      <c r="H1359" s="130" t="s">
        <v>22189</v>
      </c>
      <c r="I1359" s="130" t="s">
        <v>22190</v>
      </c>
      <c r="J1359" s="130" t="s">
        <v>22191</v>
      </c>
      <c r="K1359" s="130" t="s">
        <v>22192</v>
      </c>
      <c r="L1359" s="130" t="s">
        <v>22193</v>
      </c>
      <c r="M1359" s="130" t="s">
        <v>22194</v>
      </c>
      <c r="N1359" s="130" t="s">
        <v>22195</v>
      </c>
      <c r="O1359" s="130" t="s">
        <v>22196</v>
      </c>
      <c r="P1359" s="130" t="s">
        <v>22197</v>
      </c>
      <c r="Q1359" s="130" t="s">
        <v>22198</v>
      </c>
    </row>
    <row r="1360" spans="2:17" ht="54.95" customHeight="1">
      <c r="B1360" s="120" t="s">
        <v>1641</v>
      </c>
      <c r="C1360" s="12">
        <v>17111214111811</v>
      </c>
      <c r="D1360" s="114" t="s">
        <v>21677</v>
      </c>
      <c r="E1360" s="126" t="s">
        <v>21699</v>
      </c>
      <c r="F1360" s="48" t="s">
        <v>21781</v>
      </c>
      <c r="G1360" s="128" t="s">
        <v>21782</v>
      </c>
      <c r="H1360" s="130" t="s">
        <v>22199</v>
      </c>
      <c r="I1360" s="130" t="s">
        <v>22200</v>
      </c>
      <c r="J1360" s="130" t="s">
        <v>22201</v>
      </c>
      <c r="K1360" s="130" t="s">
        <v>22202</v>
      </c>
      <c r="L1360" s="130" t="s">
        <v>22203</v>
      </c>
      <c r="M1360" s="130" t="s">
        <v>22204</v>
      </c>
      <c r="N1360" s="130" t="s">
        <v>22205</v>
      </c>
      <c r="O1360" s="130" t="s">
        <v>22206</v>
      </c>
      <c r="P1360" s="130" t="s">
        <v>22207</v>
      </c>
      <c r="Q1360" s="130" t="s">
        <v>22208</v>
      </c>
    </row>
    <row r="1361" spans="2:17" ht="54.95" customHeight="1">
      <c r="B1361" s="120" t="s">
        <v>22419</v>
      </c>
      <c r="C1361" s="12">
        <v>17111215</v>
      </c>
      <c r="D1361" s="114">
        <v>4</v>
      </c>
      <c r="E1361" s="123" t="s">
        <v>268</v>
      </c>
      <c r="F1361" s="48" t="s">
        <v>268</v>
      </c>
      <c r="G1361" s="128" t="s">
        <v>23425</v>
      </c>
      <c r="H1361" s="130" t="s">
        <v>5000</v>
      </c>
      <c r="I1361" s="130" t="s">
        <v>6728</v>
      </c>
      <c r="J1361" s="130" t="s">
        <v>8435</v>
      </c>
      <c r="K1361" s="130" t="s">
        <v>10138</v>
      </c>
      <c r="L1361" s="130" t="s">
        <v>11839</v>
      </c>
      <c r="M1361" s="130" t="s">
        <v>13533</v>
      </c>
      <c r="N1361" s="130" t="s">
        <v>15216</v>
      </c>
      <c r="O1361" s="130" t="s">
        <v>16930</v>
      </c>
      <c r="P1361" s="130" t="s">
        <v>18623</v>
      </c>
      <c r="Q1361" s="130" t="s">
        <v>20323</v>
      </c>
    </row>
    <row r="1362" spans="2:17" ht="54.95" customHeight="1">
      <c r="B1362" s="120" t="s">
        <v>22419</v>
      </c>
      <c r="C1362" s="12">
        <v>1711121510</v>
      </c>
      <c r="D1362" s="114">
        <v>5</v>
      </c>
      <c r="E1362" s="124" t="s">
        <v>1281</v>
      </c>
      <c r="F1362" s="48" t="s">
        <v>2285</v>
      </c>
      <c r="G1362" s="128" t="s">
        <v>3390</v>
      </c>
      <c r="H1362" s="130" t="s">
        <v>5001</v>
      </c>
      <c r="I1362" s="130" t="s">
        <v>6729</v>
      </c>
      <c r="J1362" s="130" t="s">
        <v>8436</v>
      </c>
      <c r="K1362" s="130" t="s">
        <v>10139</v>
      </c>
      <c r="L1362" s="130" t="s">
        <v>11840</v>
      </c>
      <c r="M1362" s="130" t="s">
        <v>13534</v>
      </c>
      <c r="N1362" s="130" t="s">
        <v>15217</v>
      </c>
      <c r="O1362" s="130" t="s">
        <v>16931</v>
      </c>
      <c r="P1362" s="130" t="s">
        <v>18624</v>
      </c>
      <c r="Q1362" s="130" t="s">
        <v>20324</v>
      </c>
    </row>
    <row r="1363" spans="2:17" ht="54.95" customHeight="1">
      <c r="B1363" s="120" t="s">
        <v>22419</v>
      </c>
      <c r="C1363" s="12">
        <v>171112151010</v>
      </c>
      <c r="D1363" s="114">
        <v>6</v>
      </c>
      <c r="E1363" s="125" t="s">
        <v>1282</v>
      </c>
      <c r="F1363" s="48" t="s">
        <v>1282</v>
      </c>
      <c r="G1363" s="128" t="s">
        <v>3391</v>
      </c>
      <c r="H1363" s="130" t="s">
        <v>5002</v>
      </c>
      <c r="I1363" s="130" t="s">
        <v>6730</v>
      </c>
      <c r="J1363" s="130" t="s">
        <v>8437</v>
      </c>
      <c r="K1363" s="130" t="s">
        <v>10140</v>
      </c>
      <c r="L1363" s="130" t="s">
        <v>11841</v>
      </c>
      <c r="M1363" s="130" t="s">
        <v>13535</v>
      </c>
      <c r="N1363" s="130" t="s">
        <v>15218</v>
      </c>
      <c r="O1363" s="130" t="s">
        <v>16932</v>
      </c>
      <c r="P1363" s="130" t="s">
        <v>18625</v>
      </c>
      <c r="Q1363" s="130" t="s">
        <v>20325</v>
      </c>
    </row>
    <row r="1364" spans="2:17" ht="54.95" customHeight="1">
      <c r="B1364" s="120" t="s">
        <v>1641</v>
      </c>
      <c r="C1364" s="12">
        <v>17111215101010</v>
      </c>
      <c r="D1364" s="114" t="s">
        <v>21677</v>
      </c>
      <c r="E1364" s="126" t="s">
        <v>21700</v>
      </c>
      <c r="F1364" s="48" t="s">
        <v>21783</v>
      </c>
      <c r="G1364" s="128" t="s">
        <v>21784</v>
      </c>
      <c r="H1364" s="130" t="s">
        <v>22209</v>
      </c>
      <c r="I1364" s="130" t="s">
        <v>22210</v>
      </c>
      <c r="J1364" s="130" t="s">
        <v>22211</v>
      </c>
      <c r="K1364" s="130" t="s">
        <v>22212</v>
      </c>
      <c r="L1364" s="130" t="s">
        <v>22213</v>
      </c>
      <c r="M1364" s="130" t="s">
        <v>22214</v>
      </c>
      <c r="N1364" s="130" t="s">
        <v>22215</v>
      </c>
      <c r="O1364" s="130" t="s">
        <v>22216</v>
      </c>
      <c r="P1364" s="130" t="s">
        <v>22217</v>
      </c>
      <c r="Q1364" s="130" t="s">
        <v>22218</v>
      </c>
    </row>
    <row r="1365" spans="2:17" ht="54.95" customHeight="1">
      <c r="B1365" s="120" t="s">
        <v>1641</v>
      </c>
      <c r="C1365" s="12">
        <v>17111215101011</v>
      </c>
      <c r="D1365" s="114" t="s">
        <v>21677</v>
      </c>
      <c r="E1365" s="126" t="s">
        <v>21701</v>
      </c>
      <c r="F1365" s="48" t="s">
        <v>21785</v>
      </c>
      <c r="G1365" s="128" t="s">
        <v>21786</v>
      </c>
      <c r="H1365" s="130" t="s">
        <v>22219</v>
      </c>
      <c r="I1365" s="130" t="s">
        <v>22220</v>
      </c>
      <c r="J1365" s="130" t="s">
        <v>22221</v>
      </c>
      <c r="K1365" s="130" t="s">
        <v>22222</v>
      </c>
      <c r="L1365" s="130" t="s">
        <v>22223</v>
      </c>
      <c r="M1365" s="130" t="s">
        <v>22224</v>
      </c>
      <c r="N1365" s="130" t="s">
        <v>22225</v>
      </c>
      <c r="O1365" s="130" t="s">
        <v>22226</v>
      </c>
      <c r="P1365" s="130" t="s">
        <v>22227</v>
      </c>
      <c r="Q1365" s="130" t="s">
        <v>22228</v>
      </c>
    </row>
    <row r="1366" spans="2:17" ht="54.95" customHeight="1">
      <c r="B1366" s="120"/>
      <c r="C1366" s="12">
        <v>171112151011</v>
      </c>
      <c r="D1366" s="114">
        <v>6</v>
      </c>
      <c r="E1366" s="125" t="s">
        <v>1283</v>
      </c>
      <c r="F1366" s="48" t="s">
        <v>2286</v>
      </c>
      <c r="G1366" s="128" t="s">
        <v>3392</v>
      </c>
      <c r="H1366" s="130" t="s">
        <v>5003</v>
      </c>
      <c r="I1366" s="130" t="s">
        <v>6731</v>
      </c>
      <c r="J1366" s="130" t="s">
        <v>8438</v>
      </c>
      <c r="K1366" s="130" t="s">
        <v>10141</v>
      </c>
      <c r="L1366" s="130" t="s">
        <v>11842</v>
      </c>
      <c r="M1366" s="130" t="s">
        <v>13536</v>
      </c>
      <c r="N1366" s="130" t="s">
        <v>15219</v>
      </c>
      <c r="O1366" s="130" t="s">
        <v>16933</v>
      </c>
      <c r="P1366" s="130" t="s">
        <v>18626</v>
      </c>
      <c r="Q1366" s="130" t="s">
        <v>20326</v>
      </c>
    </row>
    <row r="1367" spans="2:17" ht="54.95" customHeight="1">
      <c r="B1367" s="120"/>
      <c r="C1367" s="12">
        <v>1711121511</v>
      </c>
      <c r="D1367" s="114">
        <v>5</v>
      </c>
      <c r="E1367" s="124" t="s">
        <v>1284</v>
      </c>
      <c r="F1367" s="48" t="s">
        <v>1284</v>
      </c>
      <c r="G1367" s="128" t="s">
        <v>23426</v>
      </c>
      <c r="H1367" s="130" t="s">
        <v>5004</v>
      </c>
      <c r="I1367" s="130" t="s">
        <v>6732</v>
      </c>
      <c r="J1367" s="130" t="s">
        <v>8439</v>
      </c>
      <c r="K1367" s="130" t="s">
        <v>10142</v>
      </c>
      <c r="L1367" s="130" t="s">
        <v>11843</v>
      </c>
      <c r="M1367" s="130" t="s">
        <v>13537</v>
      </c>
      <c r="N1367" s="130" t="s">
        <v>15220</v>
      </c>
      <c r="O1367" s="130" t="s">
        <v>16934</v>
      </c>
      <c r="P1367" s="130" t="s">
        <v>18627</v>
      </c>
      <c r="Q1367" s="130" t="s">
        <v>20327</v>
      </c>
    </row>
    <row r="1368" spans="2:17" ht="54.95" customHeight="1">
      <c r="B1368" s="120" t="s">
        <v>22419</v>
      </c>
      <c r="C1368" s="12">
        <v>171112151110</v>
      </c>
      <c r="D1368" s="114">
        <v>6</v>
      </c>
      <c r="E1368" s="125" t="s">
        <v>1285</v>
      </c>
      <c r="F1368" s="48" t="s">
        <v>1285</v>
      </c>
      <c r="G1368" s="128" t="s">
        <v>3393</v>
      </c>
      <c r="H1368" s="130" t="s">
        <v>21587</v>
      </c>
      <c r="I1368" s="130" t="s">
        <v>6733</v>
      </c>
      <c r="J1368" s="130" t="s">
        <v>8440</v>
      </c>
      <c r="K1368" s="130" t="s">
        <v>10143</v>
      </c>
      <c r="L1368" s="130" t="s">
        <v>11844</v>
      </c>
      <c r="M1368" s="130" t="s">
        <v>13538</v>
      </c>
      <c r="N1368" s="130" t="s">
        <v>15221</v>
      </c>
      <c r="O1368" s="130" t="s">
        <v>16935</v>
      </c>
      <c r="P1368" s="130" t="s">
        <v>18628</v>
      </c>
      <c r="Q1368" s="130" t="s">
        <v>20328</v>
      </c>
    </row>
    <row r="1369" spans="2:17" ht="54.95" customHeight="1">
      <c r="B1369" s="120" t="s">
        <v>1641</v>
      </c>
      <c r="C1369" s="12">
        <v>17111215111010</v>
      </c>
      <c r="D1369" s="114" t="s">
        <v>21677</v>
      </c>
      <c r="E1369" s="126" t="s">
        <v>21702</v>
      </c>
      <c r="F1369" s="48" t="s">
        <v>21702</v>
      </c>
      <c r="G1369" s="128" t="s">
        <v>21787</v>
      </c>
      <c r="H1369" s="130" t="s">
        <v>22229</v>
      </c>
      <c r="I1369" s="130" t="s">
        <v>22230</v>
      </c>
      <c r="J1369" s="130" t="s">
        <v>22231</v>
      </c>
      <c r="K1369" s="130" t="s">
        <v>22232</v>
      </c>
      <c r="L1369" s="130" t="s">
        <v>22233</v>
      </c>
      <c r="M1369" s="130" t="s">
        <v>22234</v>
      </c>
      <c r="N1369" s="130" t="s">
        <v>22235</v>
      </c>
      <c r="O1369" s="130" t="s">
        <v>22236</v>
      </c>
      <c r="P1369" s="130" t="s">
        <v>22237</v>
      </c>
      <c r="Q1369" s="130" t="s">
        <v>22238</v>
      </c>
    </row>
    <row r="1370" spans="2:17" ht="54.95" customHeight="1">
      <c r="B1370" s="120" t="s">
        <v>1641</v>
      </c>
      <c r="C1370" s="12">
        <v>17111215111011</v>
      </c>
      <c r="D1370" s="114" t="s">
        <v>21677</v>
      </c>
      <c r="E1370" s="126" t="s">
        <v>21703</v>
      </c>
      <c r="F1370" s="48" t="s">
        <v>21703</v>
      </c>
      <c r="G1370" s="128" t="s">
        <v>21788</v>
      </c>
      <c r="H1370" s="130" t="s">
        <v>22239</v>
      </c>
      <c r="I1370" s="130" t="s">
        <v>22240</v>
      </c>
      <c r="J1370" s="130" t="s">
        <v>22241</v>
      </c>
      <c r="K1370" s="130" t="s">
        <v>22242</v>
      </c>
      <c r="L1370" s="130" t="s">
        <v>22243</v>
      </c>
      <c r="M1370" s="130" t="s">
        <v>22244</v>
      </c>
      <c r="N1370" s="130" t="s">
        <v>22245</v>
      </c>
      <c r="O1370" s="130" t="s">
        <v>22246</v>
      </c>
      <c r="P1370" s="130" t="s">
        <v>22247</v>
      </c>
      <c r="Q1370" s="130" t="s">
        <v>22248</v>
      </c>
    </row>
    <row r="1371" spans="2:17" ht="54.95" customHeight="1">
      <c r="B1371" s="120" t="s">
        <v>22419</v>
      </c>
      <c r="C1371" s="12">
        <v>171112151111</v>
      </c>
      <c r="D1371" s="114">
        <v>6</v>
      </c>
      <c r="E1371" s="125" t="s">
        <v>1286</v>
      </c>
      <c r="F1371" s="48" t="s">
        <v>1286</v>
      </c>
      <c r="G1371" s="128" t="s">
        <v>3394</v>
      </c>
      <c r="H1371" s="130" t="s">
        <v>21588</v>
      </c>
      <c r="I1371" s="130" t="s">
        <v>6734</v>
      </c>
      <c r="J1371" s="130" t="s">
        <v>8441</v>
      </c>
      <c r="K1371" s="130" t="s">
        <v>10144</v>
      </c>
      <c r="L1371" s="130" t="s">
        <v>11845</v>
      </c>
      <c r="M1371" s="130" t="s">
        <v>13539</v>
      </c>
      <c r="N1371" s="130" t="s">
        <v>15222</v>
      </c>
      <c r="O1371" s="130" t="s">
        <v>16936</v>
      </c>
      <c r="P1371" s="130" t="s">
        <v>18629</v>
      </c>
      <c r="Q1371" s="130" t="s">
        <v>20329</v>
      </c>
    </row>
    <row r="1372" spans="2:17" ht="54.95" customHeight="1">
      <c r="B1372" s="120" t="s">
        <v>22419</v>
      </c>
      <c r="C1372" s="12">
        <v>1711121512</v>
      </c>
      <c r="D1372" s="114">
        <v>5</v>
      </c>
      <c r="E1372" s="124" t="s">
        <v>1287</v>
      </c>
      <c r="F1372" s="48" t="s">
        <v>1287</v>
      </c>
      <c r="G1372" s="128" t="s">
        <v>23427</v>
      </c>
      <c r="H1372" s="130" t="s">
        <v>5006</v>
      </c>
      <c r="I1372" s="130" t="s">
        <v>6735</v>
      </c>
      <c r="J1372" s="130" t="s">
        <v>8442</v>
      </c>
      <c r="K1372" s="130" t="s">
        <v>10145</v>
      </c>
      <c r="L1372" s="130" t="s">
        <v>11846</v>
      </c>
      <c r="M1372" s="130" t="s">
        <v>13540</v>
      </c>
      <c r="N1372" s="130" t="s">
        <v>15223</v>
      </c>
      <c r="O1372" s="130" t="s">
        <v>16937</v>
      </c>
      <c r="P1372" s="130" t="s">
        <v>18630</v>
      </c>
      <c r="Q1372" s="130" t="s">
        <v>20330</v>
      </c>
    </row>
    <row r="1373" spans="2:17" ht="54.95" customHeight="1">
      <c r="B1373" s="120" t="s">
        <v>22419</v>
      </c>
      <c r="C1373" s="12">
        <v>1711121513</v>
      </c>
      <c r="D1373" s="114">
        <v>5</v>
      </c>
      <c r="E1373" s="124" t="s">
        <v>1288</v>
      </c>
      <c r="F1373" s="48" t="s">
        <v>2287</v>
      </c>
      <c r="G1373" s="128" t="s">
        <v>3395</v>
      </c>
      <c r="H1373" s="130" t="s">
        <v>5007</v>
      </c>
      <c r="I1373" s="130" t="s">
        <v>6736</v>
      </c>
      <c r="J1373" s="130" t="s">
        <v>8443</v>
      </c>
      <c r="K1373" s="130" t="s">
        <v>10146</v>
      </c>
      <c r="L1373" s="130" t="s">
        <v>11847</v>
      </c>
      <c r="M1373" s="130" t="s">
        <v>13541</v>
      </c>
      <c r="N1373" s="130" t="s">
        <v>15224</v>
      </c>
      <c r="O1373" s="130" t="s">
        <v>16938</v>
      </c>
      <c r="P1373" s="130" t="s">
        <v>18631</v>
      </c>
      <c r="Q1373" s="130" t="s">
        <v>20331</v>
      </c>
    </row>
    <row r="1374" spans="2:17" ht="54.95" customHeight="1">
      <c r="B1374" s="120"/>
      <c r="C1374" s="12">
        <v>17111216</v>
      </c>
      <c r="D1374" s="114">
        <v>4</v>
      </c>
      <c r="E1374" s="123" t="s">
        <v>1611</v>
      </c>
      <c r="F1374" s="48" t="s">
        <v>1611</v>
      </c>
      <c r="G1374" s="128" t="s">
        <v>23428</v>
      </c>
      <c r="H1374" s="130" t="s">
        <v>5008</v>
      </c>
      <c r="I1374" s="130" t="s">
        <v>6737</v>
      </c>
      <c r="J1374" s="130" t="s">
        <v>8444</v>
      </c>
      <c r="K1374" s="130" t="s">
        <v>10147</v>
      </c>
      <c r="L1374" s="130" t="s">
        <v>11848</v>
      </c>
      <c r="M1374" s="130" t="s">
        <v>13542</v>
      </c>
      <c r="N1374" s="130" t="s">
        <v>15225</v>
      </c>
      <c r="O1374" s="130" t="s">
        <v>16939</v>
      </c>
      <c r="P1374" s="130" t="s">
        <v>18632</v>
      </c>
      <c r="Q1374" s="130" t="s">
        <v>20332</v>
      </c>
    </row>
    <row r="1375" spans="2:17" ht="54.95" customHeight="1">
      <c r="B1375" s="120"/>
      <c r="C1375" s="12">
        <v>1711121610</v>
      </c>
      <c r="D1375" s="114">
        <v>5</v>
      </c>
      <c r="E1375" s="124" t="s">
        <v>575</v>
      </c>
      <c r="F1375" s="48" t="s">
        <v>575</v>
      </c>
      <c r="G1375" s="128" t="s">
        <v>3396</v>
      </c>
      <c r="H1375" s="130" t="s">
        <v>5009</v>
      </c>
      <c r="I1375" s="130" t="s">
        <v>6738</v>
      </c>
      <c r="J1375" s="130" t="s">
        <v>8445</v>
      </c>
      <c r="K1375" s="130" t="s">
        <v>10148</v>
      </c>
      <c r="L1375" s="130" t="s">
        <v>11849</v>
      </c>
      <c r="M1375" s="130" t="s">
        <v>13543</v>
      </c>
      <c r="N1375" s="130" t="s">
        <v>15226</v>
      </c>
      <c r="O1375" s="130" t="s">
        <v>16940</v>
      </c>
      <c r="P1375" s="130" t="s">
        <v>18633</v>
      </c>
      <c r="Q1375" s="130" t="s">
        <v>20333</v>
      </c>
    </row>
    <row r="1376" spans="2:17" ht="54.95" customHeight="1">
      <c r="B1376" s="120"/>
      <c r="C1376" s="12">
        <v>171112161010</v>
      </c>
      <c r="D1376" s="114">
        <v>6</v>
      </c>
      <c r="E1376" s="125" t="s">
        <v>576</v>
      </c>
      <c r="F1376" s="48" t="s">
        <v>576</v>
      </c>
      <c r="G1376" s="128" t="s">
        <v>23429</v>
      </c>
      <c r="H1376" s="130" t="s">
        <v>5010</v>
      </c>
      <c r="I1376" s="130" t="s">
        <v>6739</v>
      </c>
      <c r="J1376" s="130" t="s">
        <v>8446</v>
      </c>
      <c r="K1376" s="130" t="s">
        <v>10149</v>
      </c>
      <c r="L1376" s="130" t="s">
        <v>11850</v>
      </c>
      <c r="M1376" s="130" t="s">
        <v>13544</v>
      </c>
      <c r="N1376" s="130" t="s">
        <v>15227</v>
      </c>
      <c r="O1376" s="130" t="s">
        <v>16941</v>
      </c>
      <c r="P1376" s="130" t="s">
        <v>18634</v>
      </c>
      <c r="Q1376" s="130" t="s">
        <v>20334</v>
      </c>
    </row>
    <row r="1377" spans="2:17" ht="54.95" customHeight="1">
      <c r="B1377" s="120" t="s">
        <v>1641</v>
      </c>
      <c r="C1377" s="12">
        <v>17111216101010</v>
      </c>
      <c r="D1377" s="114" t="s">
        <v>21677</v>
      </c>
      <c r="E1377" s="126" t="s">
        <v>21704</v>
      </c>
      <c r="F1377" s="48" t="s">
        <v>21789</v>
      </c>
      <c r="G1377" s="128" t="s">
        <v>21790</v>
      </c>
      <c r="H1377" s="130" t="s">
        <v>22249</v>
      </c>
      <c r="I1377" s="130" t="s">
        <v>22250</v>
      </c>
      <c r="J1377" s="130" t="s">
        <v>22251</v>
      </c>
      <c r="K1377" s="130" t="s">
        <v>22252</v>
      </c>
      <c r="L1377" s="130" t="s">
        <v>22253</v>
      </c>
      <c r="M1377" s="130" t="s">
        <v>22254</v>
      </c>
      <c r="N1377" s="130" t="s">
        <v>22255</v>
      </c>
      <c r="O1377" s="130" t="s">
        <v>22256</v>
      </c>
      <c r="P1377" s="130" t="s">
        <v>22257</v>
      </c>
      <c r="Q1377" s="130" t="s">
        <v>22258</v>
      </c>
    </row>
    <row r="1378" spans="2:17" ht="54.95" customHeight="1">
      <c r="B1378" s="120" t="s">
        <v>1641</v>
      </c>
      <c r="C1378" s="12">
        <v>17111216101011</v>
      </c>
      <c r="D1378" s="114" t="s">
        <v>21677</v>
      </c>
      <c r="E1378" s="126" t="s">
        <v>21705</v>
      </c>
      <c r="F1378" s="48" t="s">
        <v>21791</v>
      </c>
      <c r="G1378" s="128" t="s">
        <v>21792</v>
      </c>
      <c r="H1378" s="130" t="s">
        <v>22259</v>
      </c>
      <c r="I1378" s="130" t="s">
        <v>22260</v>
      </c>
      <c r="J1378" s="130" t="s">
        <v>22261</v>
      </c>
      <c r="K1378" s="130" t="s">
        <v>22262</v>
      </c>
      <c r="L1378" s="130" t="s">
        <v>22263</v>
      </c>
      <c r="M1378" s="130" t="s">
        <v>22264</v>
      </c>
      <c r="N1378" s="130" t="s">
        <v>22265</v>
      </c>
      <c r="O1378" s="130" t="s">
        <v>22266</v>
      </c>
      <c r="P1378" s="130" t="s">
        <v>22267</v>
      </c>
      <c r="Q1378" s="130" t="s">
        <v>22268</v>
      </c>
    </row>
    <row r="1379" spans="2:17" ht="54.95" customHeight="1">
      <c r="B1379" s="120"/>
      <c r="C1379" s="12">
        <v>171112161011</v>
      </c>
      <c r="D1379" s="114" t="s">
        <v>21672</v>
      </c>
      <c r="E1379" s="125" t="s">
        <v>577</v>
      </c>
      <c r="F1379" s="48" t="s">
        <v>577</v>
      </c>
      <c r="G1379" s="128" t="s">
        <v>23430</v>
      </c>
      <c r="H1379" s="130" t="s">
        <v>5011</v>
      </c>
      <c r="I1379" s="130" t="s">
        <v>6740</v>
      </c>
      <c r="J1379" s="130" t="s">
        <v>8447</v>
      </c>
      <c r="K1379" s="130" t="s">
        <v>10150</v>
      </c>
      <c r="L1379" s="130" t="s">
        <v>11851</v>
      </c>
      <c r="M1379" s="130" t="s">
        <v>13545</v>
      </c>
      <c r="N1379" s="130" t="s">
        <v>15228</v>
      </c>
      <c r="O1379" s="130" t="s">
        <v>16942</v>
      </c>
      <c r="P1379" s="130" t="s">
        <v>18635</v>
      </c>
      <c r="Q1379" s="130" t="s">
        <v>20335</v>
      </c>
    </row>
    <row r="1380" spans="2:17" ht="54.95" customHeight="1">
      <c r="B1380" s="120" t="s">
        <v>1641</v>
      </c>
      <c r="C1380" s="12">
        <v>17111216101110</v>
      </c>
      <c r="D1380" s="114" t="s">
        <v>21677</v>
      </c>
      <c r="E1380" s="126" t="s">
        <v>21706</v>
      </c>
      <c r="F1380" s="48" t="s">
        <v>21706</v>
      </c>
      <c r="G1380" s="128" t="s">
        <v>21793</v>
      </c>
      <c r="H1380" s="130" t="s">
        <v>22269</v>
      </c>
      <c r="I1380" s="130" t="s">
        <v>22270</v>
      </c>
      <c r="J1380" s="130" t="s">
        <v>22271</v>
      </c>
      <c r="K1380" s="130" t="s">
        <v>22272</v>
      </c>
      <c r="L1380" s="130" t="s">
        <v>22273</v>
      </c>
      <c r="M1380" s="130" t="s">
        <v>22274</v>
      </c>
      <c r="N1380" s="130" t="s">
        <v>22275</v>
      </c>
      <c r="O1380" s="130" t="s">
        <v>22276</v>
      </c>
      <c r="P1380" s="130" t="s">
        <v>22277</v>
      </c>
      <c r="Q1380" s="130" t="s">
        <v>22278</v>
      </c>
    </row>
    <row r="1381" spans="2:17" ht="54.95" customHeight="1">
      <c r="B1381" s="120" t="s">
        <v>1641</v>
      </c>
      <c r="C1381" s="12">
        <v>17111216101111</v>
      </c>
      <c r="D1381" s="114" t="s">
        <v>21677</v>
      </c>
      <c r="E1381" s="126" t="s">
        <v>21707</v>
      </c>
      <c r="F1381" s="48" t="s">
        <v>21707</v>
      </c>
      <c r="G1381" s="128" t="s">
        <v>21794</v>
      </c>
      <c r="H1381" s="130" t="s">
        <v>22279</v>
      </c>
      <c r="I1381" s="130" t="s">
        <v>22280</v>
      </c>
      <c r="J1381" s="130" t="s">
        <v>22281</v>
      </c>
      <c r="K1381" s="130" t="s">
        <v>22282</v>
      </c>
      <c r="L1381" s="130" t="s">
        <v>22283</v>
      </c>
      <c r="M1381" s="130" t="s">
        <v>22284</v>
      </c>
      <c r="N1381" s="130" t="s">
        <v>22285</v>
      </c>
      <c r="O1381" s="130" t="s">
        <v>22286</v>
      </c>
      <c r="P1381" s="130" t="s">
        <v>22287</v>
      </c>
      <c r="Q1381" s="130" t="s">
        <v>22288</v>
      </c>
    </row>
    <row r="1382" spans="2:17" ht="54.95" customHeight="1">
      <c r="B1382" s="120" t="s">
        <v>22419</v>
      </c>
      <c r="C1382" s="12">
        <v>1711121611</v>
      </c>
      <c r="D1382" s="114" t="s">
        <v>21708</v>
      </c>
      <c r="E1382" s="124" t="s">
        <v>578</v>
      </c>
      <c r="F1382" s="48" t="s">
        <v>578</v>
      </c>
      <c r="G1382" s="128" t="s">
        <v>3397</v>
      </c>
      <c r="H1382" s="130" t="s">
        <v>5012</v>
      </c>
      <c r="I1382" s="130" t="s">
        <v>6741</v>
      </c>
      <c r="J1382" s="130" t="s">
        <v>8448</v>
      </c>
      <c r="K1382" s="130" t="s">
        <v>10151</v>
      </c>
      <c r="L1382" s="130" t="s">
        <v>11852</v>
      </c>
      <c r="M1382" s="130" t="s">
        <v>13546</v>
      </c>
      <c r="N1382" s="130" t="s">
        <v>15229</v>
      </c>
      <c r="O1382" s="130" t="s">
        <v>16943</v>
      </c>
      <c r="P1382" s="130" t="s">
        <v>18636</v>
      </c>
      <c r="Q1382" s="130" t="s">
        <v>20336</v>
      </c>
    </row>
    <row r="1383" spans="2:17" ht="54.95" customHeight="1">
      <c r="B1383" s="120" t="s">
        <v>22419</v>
      </c>
      <c r="C1383" s="12">
        <v>171112161110</v>
      </c>
      <c r="D1383" s="114" t="s">
        <v>21672</v>
      </c>
      <c r="E1383" s="125" t="s">
        <v>579</v>
      </c>
      <c r="F1383" s="48" t="s">
        <v>1822</v>
      </c>
      <c r="G1383" s="128" t="s">
        <v>3398</v>
      </c>
      <c r="H1383" s="130" t="s">
        <v>5013</v>
      </c>
      <c r="I1383" s="130" t="s">
        <v>6742</v>
      </c>
      <c r="J1383" s="130" t="s">
        <v>8449</v>
      </c>
      <c r="K1383" s="130" t="s">
        <v>10152</v>
      </c>
      <c r="L1383" s="130" t="s">
        <v>11853</v>
      </c>
      <c r="M1383" s="130" t="s">
        <v>13547</v>
      </c>
      <c r="N1383" s="130" t="s">
        <v>15230</v>
      </c>
      <c r="O1383" s="130" t="s">
        <v>16944</v>
      </c>
      <c r="P1383" s="130" t="s">
        <v>18637</v>
      </c>
      <c r="Q1383" s="130" t="s">
        <v>20337</v>
      </c>
    </row>
    <row r="1384" spans="2:17" ht="54.95" customHeight="1">
      <c r="B1384" s="120" t="s">
        <v>1641</v>
      </c>
      <c r="C1384" s="12">
        <v>17111216111010</v>
      </c>
      <c r="D1384" s="114" t="s">
        <v>21677</v>
      </c>
      <c r="E1384" s="126" t="s">
        <v>21709</v>
      </c>
      <c r="F1384" s="48" t="s">
        <v>21795</v>
      </c>
      <c r="G1384" s="128" t="s">
        <v>21796</v>
      </c>
      <c r="H1384" s="130" t="s">
        <v>22289</v>
      </c>
      <c r="I1384" s="130" t="s">
        <v>22290</v>
      </c>
      <c r="J1384" s="130" t="s">
        <v>22291</v>
      </c>
      <c r="K1384" s="130" t="s">
        <v>22292</v>
      </c>
      <c r="L1384" s="130" t="s">
        <v>22293</v>
      </c>
      <c r="M1384" s="130" t="s">
        <v>22294</v>
      </c>
      <c r="N1384" s="130" t="s">
        <v>22295</v>
      </c>
      <c r="O1384" s="130" t="s">
        <v>22296</v>
      </c>
      <c r="P1384" s="130" t="s">
        <v>22297</v>
      </c>
      <c r="Q1384" s="130" t="s">
        <v>22298</v>
      </c>
    </row>
    <row r="1385" spans="2:17" ht="54.95" customHeight="1">
      <c r="B1385" s="120" t="s">
        <v>1641</v>
      </c>
      <c r="C1385" s="12">
        <v>17111216111011</v>
      </c>
      <c r="D1385" s="114" t="s">
        <v>21677</v>
      </c>
      <c r="E1385" s="126" t="s">
        <v>21710</v>
      </c>
      <c r="F1385" s="48" t="s">
        <v>21797</v>
      </c>
      <c r="G1385" s="128" t="s">
        <v>21798</v>
      </c>
      <c r="H1385" s="130" t="s">
        <v>22299</v>
      </c>
      <c r="I1385" s="130" t="s">
        <v>22300</v>
      </c>
      <c r="J1385" s="130" t="s">
        <v>22301</v>
      </c>
      <c r="K1385" s="130" t="s">
        <v>22302</v>
      </c>
      <c r="L1385" s="130" t="s">
        <v>22303</v>
      </c>
      <c r="M1385" s="130" t="s">
        <v>22304</v>
      </c>
      <c r="N1385" s="130" t="s">
        <v>22305</v>
      </c>
      <c r="O1385" s="130" t="s">
        <v>22306</v>
      </c>
      <c r="P1385" s="130" t="s">
        <v>22307</v>
      </c>
      <c r="Q1385" s="130" t="s">
        <v>22308</v>
      </c>
    </row>
    <row r="1386" spans="2:17" ht="54.95" customHeight="1">
      <c r="B1386" s="120" t="s">
        <v>22419</v>
      </c>
      <c r="C1386" s="12">
        <v>171112161111</v>
      </c>
      <c r="D1386" s="114" t="s">
        <v>21672</v>
      </c>
      <c r="E1386" s="125" t="s">
        <v>580</v>
      </c>
      <c r="F1386" s="48" t="s">
        <v>580</v>
      </c>
      <c r="G1386" s="128" t="s">
        <v>3399</v>
      </c>
      <c r="H1386" s="130" t="s">
        <v>5014</v>
      </c>
      <c r="I1386" s="130" t="s">
        <v>6743</v>
      </c>
      <c r="J1386" s="130" t="s">
        <v>8450</v>
      </c>
      <c r="K1386" s="130" t="s">
        <v>10153</v>
      </c>
      <c r="L1386" s="130" t="s">
        <v>11854</v>
      </c>
      <c r="M1386" s="130" t="s">
        <v>13548</v>
      </c>
      <c r="N1386" s="130" t="s">
        <v>15231</v>
      </c>
      <c r="O1386" s="130" t="s">
        <v>16945</v>
      </c>
      <c r="P1386" s="130" t="s">
        <v>18638</v>
      </c>
      <c r="Q1386" s="130" t="s">
        <v>20338</v>
      </c>
    </row>
    <row r="1387" spans="2:17" ht="54.95" customHeight="1">
      <c r="B1387" s="120" t="s">
        <v>1641</v>
      </c>
      <c r="C1387" s="12">
        <v>17111216111110</v>
      </c>
      <c r="D1387" s="114" t="s">
        <v>21677</v>
      </c>
      <c r="E1387" s="126" t="s">
        <v>21711</v>
      </c>
      <c r="F1387" s="48" t="s">
        <v>21711</v>
      </c>
      <c r="G1387" s="128" t="s">
        <v>21799</v>
      </c>
      <c r="H1387" s="130" t="s">
        <v>22309</v>
      </c>
      <c r="I1387" s="130" t="s">
        <v>22310</v>
      </c>
      <c r="J1387" s="130" t="s">
        <v>22311</v>
      </c>
      <c r="K1387" s="130" t="s">
        <v>22312</v>
      </c>
      <c r="L1387" s="130" t="s">
        <v>22313</v>
      </c>
      <c r="M1387" s="130" t="s">
        <v>22314</v>
      </c>
      <c r="N1387" s="130" t="s">
        <v>22315</v>
      </c>
      <c r="O1387" s="130" t="s">
        <v>22316</v>
      </c>
      <c r="P1387" s="130" t="s">
        <v>22317</v>
      </c>
      <c r="Q1387" s="130" t="s">
        <v>22318</v>
      </c>
    </row>
    <row r="1388" spans="2:17" ht="54.95" customHeight="1">
      <c r="B1388" s="120" t="s">
        <v>1641</v>
      </c>
      <c r="C1388" s="12">
        <v>17111216111111</v>
      </c>
      <c r="D1388" s="114" t="s">
        <v>21677</v>
      </c>
      <c r="E1388" s="126" t="s">
        <v>21712</v>
      </c>
      <c r="F1388" s="48" t="s">
        <v>21712</v>
      </c>
      <c r="G1388" s="128" t="s">
        <v>21800</v>
      </c>
      <c r="H1388" s="130" t="s">
        <v>22319</v>
      </c>
      <c r="I1388" s="130" t="s">
        <v>22320</v>
      </c>
      <c r="J1388" s="130" t="s">
        <v>22321</v>
      </c>
      <c r="K1388" s="130" t="s">
        <v>22322</v>
      </c>
      <c r="L1388" s="130" t="s">
        <v>22323</v>
      </c>
      <c r="M1388" s="130" t="s">
        <v>22324</v>
      </c>
      <c r="N1388" s="130" t="s">
        <v>22325</v>
      </c>
      <c r="O1388" s="130" t="s">
        <v>22326</v>
      </c>
      <c r="P1388" s="130" t="s">
        <v>22327</v>
      </c>
      <c r="Q1388" s="130" t="s">
        <v>22328</v>
      </c>
    </row>
    <row r="1389" spans="2:17" ht="54.95" customHeight="1">
      <c r="B1389" s="120" t="s">
        <v>22419</v>
      </c>
      <c r="C1389" s="12">
        <v>1711121612</v>
      </c>
      <c r="D1389" s="114" t="s">
        <v>21708</v>
      </c>
      <c r="E1389" s="124" t="s">
        <v>581</v>
      </c>
      <c r="F1389" s="48" t="s">
        <v>581</v>
      </c>
      <c r="G1389" s="128" t="s">
        <v>23431</v>
      </c>
      <c r="H1389" s="130" t="s">
        <v>5015</v>
      </c>
      <c r="I1389" s="130" t="s">
        <v>6744</v>
      </c>
      <c r="J1389" s="130" t="s">
        <v>8451</v>
      </c>
      <c r="K1389" s="130" t="s">
        <v>10154</v>
      </c>
      <c r="L1389" s="130" t="s">
        <v>11855</v>
      </c>
      <c r="M1389" s="130" t="s">
        <v>13549</v>
      </c>
      <c r="N1389" s="130" t="s">
        <v>15232</v>
      </c>
      <c r="O1389" s="130" t="s">
        <v>16946</v>
      </c>
      <c r="P1389" s="130" t="s">
        <v>18639</v>
      </c>
      <c r="Q1389" s="130" t="s">
        <v>20339</v>
      </c>
    </row>
    <row r="1390" spans="2:17" ht="54.95" customHeight="1">
      <c r="B1390" s="120" t="s">
        <v>1641</v>
      </c>
      <c r="C1390" s="12">
        <v>171112161210</v>
      </c>
      <c r="D1390" s="114" t="s">
        <v>21672</v>
      </c>
      <c r="E1390" s="125" t="s">
        <v>21713</v>
      </c>
      <c r="F1390" s="48" t="s">
        <v>21713</v>
      </c>
      <c r="G1390" s="128" t="s">
        <v>21801</v>
      </c>
      <c r="H1390" s="130" t="s">
        <v>22329</v>
      </c>
      <c r="I1390" s="130" t="s">
        <v>22330</v>
      </c>
      <c r="J1390" s="130" t="s">
        <v>22331</v>
      </c>
      <c r="K1390" s="130" t="s">
        <v>22332</v>
      </c>
      <c r="L1390" s="130" t="s">
        <v>22333</v>
      </c>
      <c r="M1390" s="130" t="s">
        <v>22334</v>
      </c>
      <c r="N1390" s="130" t="s">
        <v>22335</v>
      </c>
      <c r="O1390" s="130" t="s">
        <v>22336</v>
      </c>
      <c r="P1390" s="130" t="s">
        <v>22337</v>
      </c>
      <c r="Q1390" s="130" t="s">
        <v>22338</v>
      </c>
    </row>
    <row r="1391" spans="2:17" ht="54.95" customHeight="1">
      <c r="B1391" s="120" t="s">
        <v>1641</v>
      </c>
      <c r="C1391" s="12">
        <v>171112161211</v>
      </c>
      <c r="D1391" s="114" t="s">
        <v>21672</v>
      </c>
      <c r="E1391" s="125" t="s">
        <v>21714</v>
      </c>
      <c r="F1391" s="48" t="s">
        <v>21714</v>
      </c>
      <c r="G1391" s="128" t="s">
        <v>21802</v>
      </c>
      <c r="H1391" s="130" t="s">
        <v>22339</v>
      </c>
      <c r="I1391" s="130" t="s">
        <v>22340</v>
      </c>
      <c r="J1391" s="130" t="s">
        <v>22341</v>
      </c>
      <c r="K1391" s="130" t="s">
        <v>22342</v>
      </c>
      <c r="L1391" s="130" t="s">
        <v>22343</v>
      </c>
      <c r="M1391" s="130" t="s">
        <v>22344</v>
      </c>
      <c r="N1391" s="130" t="s">
        <v>22345</v>
      </c>
      <c r="O1391" s="130" t="s">
        <v>22346</v>
      </c>
      <c r="P1391" s="130" t="s">
        <v>22347</v>
      </c>
      <c r="Q1391" s="130" t="s">
        <v>22348</v>
      </c>
    </row>
    <row r="1392" spans="2:17" ht="54.95" customHeight="1">
      <c r="B1392" s="120" t="s">
        <v>22419</v>
      </c>
      <c r="C1392" s="12">
        <v>1711121613</v>
      </c>
      <c r="D1392" s="114" t="s">
        <v>21708</v>
      </c>
      <c r="E1392" s="124" t="s">
        <v>582</v>
      </c>
      <c r="F1392" s="48" t="s">
        <v>582</v>
      </c>
      <c r="G1392" s="128" t="s">
        <v>3400</v>
      </c>
      <c r="H1392" s="130" t="s">
        <v>5016</v>
      </c>
      <c r="I1392" s="130" t="s">
        <v>6745</v>
      </c>
      <c r="J1392" s="130" t="s">
        <v>8452</v>
      </c>
      <c r="K1392" s="130" t="s">
        <v>10155</v>
      </c>
      <c r="L1392" s="130" t="s">
        <v>11856</v>
      </c>
      <c r="M1392" s="130" t="s">
        <v>13550</v>
      </c>
      <c r="N1392" s="130" t="s">
        <v>15233</v>
      </c>
      <c r="O1392" s="130" t="s">
        <v>16947</v>
      </c>
      <c r="P1392" s="130" t="s">
        <v>18640</v>
      </c>
      <c r="Q1392" s="130" t="s">
        <v>20340</v>
      </c>
    </row>
    <row r="1393" spans="2:17" ht="54.95" customHeight="1">
      <c r="B1393" s="120" t="s">
        <v>1641</v>
      </c>
      <c r="C1393" s="12">
        <v>171112161310</v>
      </c>
      <c r="D1393" s="114" t="s">
        <v>21672</v>
      </c>
      <c r="E1393" s="125" t="s">
        <v>21715</v>
      </c>
      <c r="F1393" s="48" t="s">
        <v>21715</v>
      </c>
      <c r="G1393" s="128" t="s">
        <v>23432</v>
      </c>
      <c r="H1393" s="130" t="s">
        <v>22349</v>
      </c>
      <c r="I1393" s="130" t="s">
        <v>22350</v>
      </c>
      <c r="J1393" s="130" t="s">
        <v>22351</v>
      </c>
      <c r="K1393" s="130" t="s">
        <v>22352</v>
      </c>
      <c r="L1393" s="130" t="s">
        <v>22353</v>
      </c>
      <c r="M1393" s="130" t="s">
        <v>22354</v>
      </c>
      <c r="N1393" s="130" t="s">
        <v>22355</v>
      </c>
      <c r="O1393" s="130" t="s">
        <v>22356</v>
      </c>
      <c r="P1393" s="130" t="s">
        <v>22357</v>
      </c>
      <c r="Q1393" s="130" t="s">
        <v>22358</v>
      </c>
    </row>
    <row r="1394" spans="2:17" ht="54.95" customHeight="1">
      <c r="B1394" s="120" t="s">
        <v>1641</v>
      </c>
      <c r="C1394" s="12">
        <v>171112161311</v>
      </c>
      <c r="D1394" s="114" t="s">
        <v>21672</v>
      </c>
      <c r="E1394" s="125" t="s">
        <v>21716</v>
      </c>
      <c r="F1394" s="48" t="s">
        <v>21716</v>
      </c>
      <c r="G1394" s="128" t="s">
        <v>23433</v>
      </c>
      <c r="H1394" s="130" t="s">
        <v>22359</v>
      </c>
      <c r="I1394" s="130" t="s">
        <v>22360</v>
      </c>
      <c r="J1394" s="130" t="s">
        <v>22361</v>
      </c>
      <c r="K1394" s="130" t="s">
        <v>22362</v>
      </c>
      <c r="L1394" s="130" t="s">
        <v>22363</v>
      </c>
      <c r="M1394" s="130" t="s">
        <v>22364</v>
      </c>
      <c r="N1394" s="130" t="s">
        <v>22365</v>
      </c>
      <c r="O1394" s="130" t="s">
        <v>22366</v>
      </c>
      <c r="P1394" s="130" t="s">
        <v>22367</v>
      </c>
      <c r="Q1394" s="130" t="s">
        <v>22368</v>
      </c>
    </row>
    <row r="1395" spans="2:17" ht="54.95" customHeight="1">
      <c r="B1395" s="120" t="s">
        <v>22419</v>
      </c>
      <c r="C1395" s="12">
        <v>1711121614</v>
      </c>
      <c r="D1395" s="114">
        <v>5</v>
      </c>
      <c r="E1395" s="124" t="s">
        <v>583</v>
      </c>
      <c r="F1395" s="48" t="s">
        <v>583</v>
      </c>
      <c r="G1395" s="128" t="s">
        <v>3401</v>
      </c>
      <c r="H1395" s="130" t="s">
        <v>5017</v>
      </c>
      <c r="I1395" s="130" t="s">
        <v>6746</v>
      </c>
      <c r="J1395" s="130" t="s">
        <v>8453</v>
      </c>
      <c r="K1395" s="130" t="s">
        <v>10156</v>
      </c>
      <c r="L1395" s="130" t="s">
        <v>11857</v>
      </c>
      <c r="M1395" s="130" t="s">
        <v>13551</v>
      </c>
      <c r="N1395" s="130" t="s">
        <v>15234</v>
      </c>
      <c r="O1395" s="130" t="s">
        <v>16948</v>
      </c>
      <c r="P1395" s="130" t="s">
        <v>18641</v>
      </c>
      <c r="Q1395" s="130" t="s">
        <v>20341</v>
      </c>
    </row>
    <row r="1396" spans="2:17" ht="54.95" customHeight="1">
      <c r="B1396" s="120" t="s">
        <v>22419</v>
      </c>
      <c r="C1396" s="12">
        <v>17111217</v>
      </c>
      <c r="D1396" s="114">
        <v>4</v>
      </c>
      <c r="E1396" s="123" t="s">
        <v>269</v>
      </c>
      <c r="F1396" s="48" t="s">
        <v>269</v>
      </c>
      <c r="G1396" s="128" t="s">
        <v>3402</v>
      </c>
      <c r="H1396" s="130" t="s">
        <v>5018</v>
      </c>
      <c r="I1396" s="130" t="s">
        <v>6747</v>
      </c>
      <c r="J1396" s="130" t="s">
        <v>8454</v>
      </c>
      <c r="K1396" s="130" t="s">
        <v>10157</v>
      </c>
      <c r="L1396" s="130" t="s">
        <v>11858</v>
      </c>
      <c r="M1396" s="130" t="s">
        <v>13552</v>
      </c>
      <c r="N1396" s="130" t="s">
        <v>15235</v>
      </c>
      <c r="O1396" s="130" t="s">
        <v>16949</v>
      </c>
      <c r="P1396" s="130" t="s">
        <v>18642</v>
      </c>
      <c r="Q1396" s="130" t="s">
        <v>20342</v>
      </c>
    </row>
    <row r="1397" spans="2:17" ht="54.95" customHeight="1">
      <c r="B1397" s="120"/>
      <c r="C1397" s="12">
        <v>1711121710</v>
      </c>
      <c r="D1397" s="114">
        <v>5</v>
      </c>
      <c r="E1397" s="124" t="s">
        <v>1289</v>
      </c>
      <c r="F1397" s="48" t="s">
        <v>1289</v>
      </c>
      <c r="G1397" s="128" t="s">
        <v>23434</v>
      </c>
      <c r="H1397" s="130" t="s">
        <v>5019</v>
      </c>
      <c r="I1397" s="130" t="s">
        <v>6748</v>
      </c>
      <c r="J1397" s="130" t="s">
        <v>8455</v>
      </c>
      <c r="K1397" s="130" t="s">
        <v>10158</v>
      </c>
      <c r="L1397" s="130" t="s">
        <v>11859</v>
      </c>
      <c r="M1397" s="130" t="s">
        <v>13553</v>
      </c>
      <c r="N1397" s="130" t="s">
        <v>15236</v>
      </c>
      <c r="O1397" s="130" t="s">
        <v>16950</v>
      </c>
      <c r="P1397" s="130" t="s">
        <v>18643</v>
      </c>
      <c r="Q1397" s="130" t="s">
        <v>20343</v>
      </c>
    </row>
    <row r="1398" spans="2:17" ht="54.95" customHeight="1">
      <c r="B1398" s="120" t="s">
        <v>22419</v>
      </c>
      <c r="C1398" s="12">
        <v>171112171010</v>
      </c>
      <c r="D1398" s="114">
        <v>6</v>
      </c>
      <c r="E1398" s="125" t="s">
        <v>1290</v>
      </c>
      <c r="F1398" s="48" t="s">
        <v>1290</v>
      </c>
      <c r="G1398" s="128" t="s">
        <v>3403</v>
      </c>
      <c r="H1398" s="130" t="s">
        <v>5020</v>
      </c>
      <c r="I1398" s="130" t="s">
        <v>6749</v>
      </c>
      <c r="J1398" s="130" t="s">
        <v>8456</v>
      </c>
      <c r="K1398" s="130" t="s">
        <v>10159</v>
      </c>
      <c r="L1398" s="130" t="s">
        <v>11860</v>
      </c>
      <c r="M1398" s="130" t="s">
        <v>13554</v>
      </c>
      <c r="N1398" s="130" t="s">
        <v>15237</v>
      </c>
      <c r="O1398" s="130" t="s">
        <v>16951</v>
      </c>
      <c r="P1398" s="130" t="s">
        <v>18644</v>
      </c>
      <c r="Q1398" s="130" t="s">
        <v>20344</v>
      </c>
    </row>
    <row r="1399" spans="2:17" ht="54.95" customHeight="1">
      <c r="B1399" s="120" t="s">
        <v>22419</v>
      </c>
      <c r="C1399" s="12">
        <v>171112171011</v>
      </c>
      <c r="D1399" s="114">
        <v>6</v>
      </c>
      <c r="E1399" s="125" t="s">
        <v>1291</v>
      </c>
      <c r="F1399" s="48" t="s">
        <v>1291</v>
      </c>
      <c r="G1399" s="128" t="s">
        <v>3404</v>
      </c>
      <c r="H1399" s="130" t="s">
        <v>5021</v>
      </c>
      <c r="I1399" s="130" t="s">
        <v>6750</v>
      </c>
      <c r="J1399" s="130" t="s">
        <v>8457</v>
      </c>
      <c r="K1399" s="130" t="s">
        <v>10160</v>
      </c>
      <c r="L1399" s="130" t="s">
        <v>11861</v>
      </c>
      <c r="M1399" s="130" t="s">
        <v>13555</v>
      </c>
      <c r="N1399" s="130" t="s">
        <v>15238</v>
      </c>
      <c r="O1399" s="130" t="s">
        <v>16952</v>
      </c>
      <c r="P1399" s="130" t="s">
        <v>18645</v>
      </c>
      <c r="Q1399" s="130" t="s">
        <v>20345</v>
      </c>
    </row>
    <row r="1400" spans="2:17" ht="54.95" customHeight="1">
      <c r="B1400" s="120" t="s">
        <v>22419</v>
      </c>
      <c r="C1400" s="12">
        <v>171112171012</v>
      </c>
      <c r="D1400" s="114">
        <v>6</v>
      </c>
      <c r="E1400" s="125" t="s">
        <v>1292</v>
      </c>
      <c r="F1400" s="48" t="s">
        <v>1292</v>
      </c>
      <c r="G1400" s="128" t="s">
        <v>3405</v>
      </c>
      <c r="H1400" s="130" t="s">
        <v>5022</v>
      </c>
      <c r="I1400" s="130" t="s">
        <v>6751</v>
      </c>
      <c r="J1400" s="130" t="s">
        <v>8458</v>
      </c>
      <c r="K1400" s="130" t="s">
        <v>10161</v>
      </c>
      <c r="L1400" s="130" t="s">
        <v>11862</v>
      </c>
      <c r="M1400" s="130" t="s">
        <v>13556</v>
      </c>
      <c r="N1400" s="130" t="s">
        <v>15239</v>
      </c>
      <c r="O1400" s="130" t="s">
        <v>16953</v>
      </c>
      <c r="P1400" s="130" t="s">
        <v>18646</v>
      </c>
      <c r="Q1400" s="130" t="s">
        <v>20346</v>
      </c>
    </row>
    <row r="1401" spans="2:17" ht="54.95" customHeight="1">
      <c r="B1401" s="120" t="s">
        <v>22419</v>
      </c>
      <c r="C1401" s="12">
        <v>171112171013</v>
      </c>
      <c r="D1401" s="114">
        <v>6</v>
      </c>
      <c r="E1401" s="125" t="s">
        <v>1293</v>
      </c>
      <c r="F1401" s="48" t="s">
        <v>1293</v>
      </c>
      <c r="G1401" s="128" t="s">
        <v>3406</v>
      </c>
      <c r="H1401" s="130" t="s">
        <v>5023</v>
      </c>
      <c r="I1401" s="130" t="s">
        <v>6752</v>
      </c>
      <c r="J1401" s="130" t="s">
        <v>8459</v>
      </c>
      <c r="K1401" s="130" t="s">
        <v>10162</v>
      </c>
      <c r="L1401" s="130" t="s">
        <v>11863</v>
      </c>
      <c r="M1401" s="130" t="s">
        <v>13557</v>
      </c>
      <c r="N1401" s="130" t="s">
        <v>15240</v>
      </c>
      <c r="O1401" s="130" t="s">
        <v>16954</v>
      </c>
      <c r="P1401" s="130" t="s">
        <v>18647</v>
      </c>
      <c r="Q1401" s="130" t="s">
        <v>20347</v>
      </c>
    </row>
    <row r="1402" spans="2:17" ht="54.95" customHeight="1">
      <c r="B1402" s="120" t="s">
        <v>22419</v>
      </c>
      <c r="C1402" s="12">
        <v>1711121711</v>
      </c>
      <c r="D1402" s="114">
        <v>5</v>
      </c>
      <c r="E1402" s="124" t="s">
        <v>1294</v>
      </c>
      <c r="F1402" s="48" t="s">
        <v>1294</v>
      </c>
      <c r="G1402" s="128" t="s">
        <v>3407</v>
      </c>
      <c r="H1402" s="130" t="s">
        <v>21657</v>
      </c>
      <c r="I1402" s="130" t="s">
        <v>6753</v>
      </c>
      <c r="J1402" s="130" t="s">
        <v>8460</v>
      </c>
      <c r="K1402" s="130" t="s">
        <v>10163</v>
      </c>
      <c r="L1402" s="130" t="s">
        <v>11864</v>
      </c>
      <c r="M1402" s="130" t="s">
        <v>13558</v>
      </c>
      <c r="N1402" s="130" t="s">
        <v>15241</v>
      </c>
      <c r="O1402" s="130" t="s">
        <v>16955</v>
      </c>
      <c r="P1402" s="130" t="s">
        <v>18648</v>
      </c>
      <c r="Q1402" s="130" t="s">
        <v>20348</v>
      </c>
    </row>
    <row r="1403" spans="2:17" ht="54.95" customHeight="1">
      <c r="B1403" s="120" t="s">
        <v>22419</v>
      </c>
      <c r="C1403" s="12">
        <v>1711121712</v>
      </c>
      <c r="D1403" s="114">
        <v>5</v>
      </c>
      <c r="E1403" s="124" t="s">
        <v>1295</v>
      </c>
      <c r="F1403" s="48" t="s">
        <v>1295</v>
      </c>
      <c r="G1403" s="128" t="s">
        <v>3408</v>
      </c>
      <c r="H1403" s="130" t="s">
        <v>5024</v>
      </c>
      <c r="I1403" s="130" t="s">
        <v>6754</v>
      </c>
      <c r="J1403" s="130" t="s">
        <v>8461</v>
      </c>
      <c r="K1403" s="130" t="s">
        <v>10164</v>
      </c>
      <c r="L1403" s="130" t="s">
        <v>11865</v>
      </c>
      <c r="M1403" s="130" t="s">
        <v>13559</v>
      </c>
      <c r="N1403" s="130" t="s">
        <v>15242</v>
      </c>
      <c r="O1403" s="130" t="s">
        <v>16956</v>
      </c>
      <c r="P1403" s="130" t="s">
        <v>18649</v>
      </c>
      <c r="Q1403" s="130" t="s">
        <v>20349</v>
      </c>
    </row>
    <row r="1404" spans="2:17" ht="54.95" customHeight="1">
      <c r="B1404" s="120" t="s">
        <v>22419</v>
      </c>
      <c r="C1404" s="12">
        <v>1711121713</v>
      </c>
      <c r="D1404" s="114">
        <v>5</v>
      </c>
      <c r="E1404" s="124" t="s">
        <v>116</v>
      </c>
      <c r="F1404" s="48" t="s">
        <v>116</v>
      </c>
      <c r="G1404" s="128" t="s">
        <v>3409</v>
      </c>
      <c r="H1404" s="130" t="s">
        <v>5025</v>
      </c>
      <c r="I1404" s="130" t="s">
        <v>6755</v>
      </c>
      <c r="J1404" s="130" t="s">
        <v>8462</v>
      </c>
      <c r="K1404" s="130" t="s">
        <v>10165</v>
      </c>
      <c r="L1404" s="130" t="s">
        <v>11866</v>
      </c>
      <c r="M1404" s="130" t="s">
        <v>13560</v>
      </c>
      <c r="N1404" s="130" t="s">
        <v>15243</v>
      </c>
      <c r="O1404" s="130" t="s">
        <v>16957</v>
      </c>
      <c r="P1404" s="130" t="s">
        <v>18650</v>
      </c>
      <c r="Q1404" s="130" t="s">
        <v>20350</v>
      </c>
    </row>
    <row r="1405" spans="2:17" ht="54.95" customHeight="1">
      <c r="B1405" s="120"/>
      <c r="C1405" s="12">
        <v>17111218</v>
      </c>
      <c r="D1405" s="114">
        <v>4</v>
      </c>
      <c r="E1405" s="123" t="s">
        <v>1296</v>
      </c>
      <c r="F1405" s="48" t="s">
        <v>1296</v>
      </c>
      <c r="G1405" s="128" t="s">
        <v>3410</v>
      </c>
      <c r="H1405" s="130" t="s">
        <v>5026</v>
      </c>
      <c r="I1405" s="130" t="s">
        <v>6756</v>
      </c>
      <c r="J1405" s="130" t="s">
        <v>8463</v>
      </c>
      <c r="K1405" s="130" t="s">
        <v>10166</v>
      </c>
      <c r="L1405" s="130" t="s">
        <v>11867</v>
      </c>
      <c r="M1405" s="130" t="s">
        <v>13561</v>
      </c>
      <c r="N1405" s="130" t="s">
        <v>15244</v>
      </c>
      <c r="O1405" s="130" t="s">
        <v>16958</v>
      </c>
      <c r="P1405" s="130" t="s">
        <v>18651</v>
      </c>
      <c r="Q1405" s="130" t="s">
        <v>20351</v>
      </c>
    </row>
    <row r="1406" spans="2:17" ht="54.95" customHeight="1">
      <c r="B1406" s="120"/>
      <c r="C1406" s="12">
        <v>1711121810</v>
      </c>
      <c r="D1406" s="114">
        <v>5</v>
      </c>
      <c r="E1406" s="124" t="s">
        <v>2705</v>
      </c>
      <c r="F1406" s="48" t="s">
        <v>2288</v>
      </c>
      <c r="G1406" s="128" t="s">
        <v>23435</v>
      </c>
      <c r="H1406" s="130" t="s">
        <v>5027</v>
      </c>
      <c r="I1406" s="130" t="s">
        <v>6757</v>
      </c>
      <c r="J1406" s="130" t="s">
        <v>8464</v>
      </c>
      <c r="K1406" s="130" t="s">
        <v>10167</v>
      </c>
      <c r="L1406" s="130" t="s">
        <v>11868</v>
      </c>
      <c r="M1406" s="130" t="s">
        <v>13562</v>
      </c>
      <c r="N1406" s="130" t="s">
        <v>15245</v>
      </c>
      <c r="O1406" s="130" t="s">
        <v>16959</v>
      </c>
      <c r="P1406" s="130" t="s">
        <v>18652</v>
      </c>
      <c r="Q1406" s="130" t="s">
        <v>20352</v>
      </c>
    </row>
    <row r="1407" spans="2:17" ht="54.95" customHeight="1">
      <c r="B1407" s="120"/>
      <c r="C1407" s="12">
        <v>171112181010</v>
      </c>
      <c r="D1407" s="114">
        <v>6</v>
      </c>
      <c r="E1407" s="125" t="s">
        <v>1297</v>
      </c>
      <c r="F1407" s="48" t="s">
        <v>1297</v>
      </c>
      <c r="G1407" s="128" t="s">
        <v>23436</v>
      </c>
      <c r="H1407" s="130" t="s">
        <v>5028</v>
      </c>
      <c r="I1407" s="130" t="s">
        <v>6758</v>
      </c>
      <c r="J1407" s="130" t="s">
        <v>8465</v>
      </c>
      <c r="K1407" s="130" t="s">
        <v>10168</v>
      </c>
      <c r="L1407" s="130" t="s">
        <v>1297</v>
      </c>
      <c r="M1407" s="130" t="s">
        <v>13563</v>
      </c>
      <c r="N1407" s="130" t="s">
        <v>15246</v>
      </c>
      <c r="O1407" s="130" t="s">
        <v>16960</v>
      </c>
      <c r="P1407" s="130" t="s">
        <v>18653</v>
      </c>
      <c r="Q1407" s="130" t="s">
        <v>1297</v>
      </c>
    </row>
    <row r="1408" spans="2:17" ht="54.95" customHeight="1">
      <c r="B1408" s="120"/>
      <c r="C1408" s="12">
        <v>171112181011</v>
      </c>
      <c r="D1408" s="114">
        <v>6</v>
      </c>
      <c r="E1408" s="125" t="s">
        <v>1298</v>
      </c>
      <c r="F1408" s="48" t="s">
        <v>1298</v>
      </c>
      <c r="G1408" s="128" t="s">
        <v>23437</v>
      </c>
      <c r="H1408" s="130" t="s">
        <v>5029</v>
      </c>
      <c r="I1408" s="130" t="s">
        <v>6759</v>
      </c>
      <c r="J1408" s="130" t="s">
        <v>8466</v>
      </c>
      <c r="K1408" s="130" t="s">
        <v>10169</v>
      </c>
      <c r="L1408" s="130" t="s">
        <v>11869</v>
      </c>
      <c r="M1408" s="130" t="s">
        <v>13564</v>
      </c>
      <c r="N1408" s="130" t="s">
        <v>15247</v>
      </c>
      <c r="O1408" s="130" t="s">
        <v>16961</v>
      </c>
      <c r="P1408" s="130" t="s">
        <v>18654</v>
      </c>
      <c r="Q1408" s="130" t="s">
        <v>20353</v>
      </c>
    </row>
    <row r="1409" spans="2:17" ht="54.95" customHeight="1">
      <c r="B1409" s="120"/>
      <c r="C1409" s="12">
        <v>171112181012</v>
      </c>
      <c r="D1409" s="114">
        <v>6</v>
      </c>
      <c r="E1409" s="125" t="s">
        <v>2706</v>
      </c>
      <c r="F1409" s="48" t="s">
        <v>2289</v>
      </c>
      <c r="G1409" s="128" t="s">
        <v>23438</v>
      </c>
      <c r="H1409" s="130" t="s">
        <v>5030</v>
      </c>
      <c r="I1409" s="130" t="s">
        <v>6760</v>
      </c>
      <c r="J1409" s="130" t="s">
        <v>8467</v>
      </c>
      <c r="K1409" s="130" t="s">
        <v>10170</v>
      </c>
      <c r="L1409" s="130" t="s">
        <v>11870</v>
      </c>
      <c r="M1409" s="130" t="s">
        <v>13565</v>
      </c>
      <c r="N1409" s="130" t="s">
        <v>15248</v>
      </c>
      <c r="O1409" s="130" t="s">
        <v>16962</v>
      </c>
      <c r="P1409" s="130" t="s">
        <v>18655</v>
      </c>
      <c r="Q1409" s="130" t="s">
        <v>20354</v>
      </c>
    </row>
    <row r="1410" spans="2:17" ht="54.95" customHeight="1">
      <c r="B1410" s="120"/>
      <c r="C1410" s="12">
        <v>1711121811</v>
      </c>
      <c r="D1410" s="114">
        <v>5</v>
      </c>
      <c r="E1410" s="124" t="s">
        <v>181</v>
      </c>
      <c r="F1410" s="48" t="s">
        <v>181</v>
      </c>
      <c r="G1410" s="128" t="s">
        <v>3411</v>
      </c>
      <c r="H1410" s="130" t="s">
        <v>5031</v>
      </c>
      <c r="I1410" s="130" t="s">
        <v>6761</v>
      </c>
      <c r="J1410" s="130" t="s">
        <v>8468</v>
      </c>
      <c r="K1410" s="130" t="s">
        <v>10171</v>
      </c>
      <c r="L1410" s="130" t="s">
        <v>11871</v>
      </c>
      <c r="M1410" s="130" t="s">
        <v>13566</v>
      </c>
      <c r="N1410" s="130" t="s">
        <v>15249</v>
      </c>
      <c r="O1410" s="130" t="s">
        <v>16963</v>
      </c>
      <c r="P1410" s="130" t="s">
        <v>18656</v>
      </c>
      <c r="Q1410" s="130" t="s">
        <v>20355</v>
      </c>
    </row>
    <row r="1411" spans="2:17" ht="54.95" customHeight="1">
      <c r="B1411" s="120" t="s">
        <v>22419</v>
      </c>
      <c r="C1411" s="12">
        <v>171112181110</v>
      </c>
      <c r="D1411" s="114">
        <v>6</v>
      </c>
      <c r="E1411" s="125" t="s">
        <v>264</v>
      </c>
      <c r="F1411" s="48" t="s">
        <v>2290</v>
      </c>
      <c r="G1411" s="128" t="s">
        <v>23439</v>
      </c>
      <c r="H1411" s="130" t="s">
        <v>5032</v>
      </c>
      <c r="I1411" s="130" t="s">
        <v>6762</v>
      </c>
      <c r="J1411" s="130" t="s">
        <v>8469</v>
      </c>
      <c r="K1411" s="130" t="s">
        <v>10172</v>
      </c>
      <c r="L1411" s="130" t="s">
        <v>11872</v>
      </c>
      <c r="M1411" s="130" t="s">
        <v>13567</v>
      </c>
      <c r="N1411" s="130" t="s">
        <v>15250</v>
      </c>
      <c r="O1411" s="130" t="s">
        <v>16964</v>
      </c>
      <c r="P1411" s="130" t="s">
        <v>18657</v>
      </c>
      <c r="Q1411" s="130" t="s">
        <v>20356</v>
      </c>
    </row>
    <row r="1412" spans="2:17" ht="54.95" customHeight="1">
      <c r="B1412" s="120" t="s">
        <v>22419</v>
      </c>
      <c r="C1412" s="12">
        <v>171112181111</v>
      </c>
      <c r="D1412" s="114">
        <v>6</v>
      </c>
      <c r="E1412" s="125" t="s">
        <v>182</v>
      </c>
      <c r="F1412" s="48" t="s">
        <v>182</v>
      </c>
      <c r="G1412" s="128" t="s">
        <v>23440</v>
      </c>
      <c r="H1412" s="130" t="s">
        <v>5033</v>
      </c>
      <c r="I1412" s="130" t="s">
        <v>6763</v>
      </c>
      <c r="J1412" s="130" t="s">
        <v>8470</v>
      </c>
      <c r="K1412" s="130" t="s">
        <v>10173</v>
      </c>
      <c r="L1412" s="130" t="s">
        <v>11873</v>
      </c>
      <c r="M1412" s="130" t="s">
        <v>13568</v>
      </c>
      <c r="N1412" s="130" t="s">
        <v>15251</v>
      </c>
      <c r="O1412" s="130" t="s">
        <v>16965</v>
      </c>
      <c r="P1412" s="130" t="s">
        <v>18658</v>
      </c>
      <c r="Q1412" s="130" t="s">
        <v>20357</v>
      </c>
    </row>
    <row r="1413" spans="2:17" ht="54.95" customHeight="1">
      <c r="B1413" s="120"/>
      <c r="C1413" s="12">
        <v>171112181112</v>
      </c>
      <c r="D1413" s="114">
        <v>6</v>
      </c>
      <c r="E1413" s="125" t="s">
        <v>1299</v>
      </c>
      <c r="F1413" s="48" t="s">
        <v>1299</v>
      </c>
      <c r="G1413" s="128" t="s">
        <v>23441</v>
      </c>
      <c r="H1413" s="130" t="s">
        <v>5034</v>
      </c>
      <c r="I1413" s="130" t="s">
        <v>6764</v>
      </c>
      <c r="J1413" s="130" t="s">
        <v>8471</v>
      </c>
      <c r="K1413" s="130" t="s">
        <v>10174</v>
      </c>
      <c r="L1413" s="130" t="s">
        <v>11874</v>
      </c>
      <c r="M1413" s="130" t="s">
        <v>13569</v>
      </c>
      <c r="N1413" s="130" t="s">
        <v>15252</v>
      </c>
      <c r="O1413" s="130" t="s">
        <v>16966</v>
      </c>
      <c r="P1413" s="130" t="s">
        <v>18659</v>
      </c>
      <c r="Q1413" s="130" t="s">
        <v>20358</v>
      </c>
    </row>
    <row r="1414" spans="2:17" ht="54.95" customHeight="1">
      <c r="B1414" s="120" t="s">
        <v>22419</v>
      </c>
      <c r="C1414" s="12">
        <v>171112181113</v>
      </c>
      <c r="D1414" s="114">
        <v>6</v>
      </c>
      <c r="E1414" s="125" t="s">
        <v>1300</v>
      </c>
      <c r="F1414" s="48" t="s">
        <v>1300</v>
      </c>
      <c r="G1414" s="128" t="s">
        <v>3412</v>
      </c>
      <c r="H1414" s="130" t="s">
        <v>5035</v>
      </c>
      <c r="I1414" s="130" t="s">
        <v>6765</v>
      </c>
      <c r="J1414" s="130" t="s">
        <v>8472</v>
      </c>
      <c r="K1414" s="130" t="s">
        <v>10175</v>
      </c>
      <c r="L1414" s="130" t="s">
        <v>11875</v>
      </c>
      <c r="M1414" s="130" t="s">
        <v>13570</v>
      </c>
      <c r="N1414" s="130" t="s">
        <v>15253</v>
      </c>
      <c r="O1414" s="130" t="s">
        <v>16967</v>
      </c>
      <c r="P1414" s="130" t="s">
        <v>18660</v>
      </c>
      <c r="Q1414" s="130" t="s">
        <v>20359</v>
      </c>
    </row>
    <row r="1415" spans="2:17" ht="54.95" customHeight="1">
      <c r="B1415" s="120"/>
      <c r="C1415" s="12">
        <v>171113</v>
      </c>
      <c r="D1415" s="114">
        <v>3</v>
      </c>
      <c r="E1415" s="122" t="s">
        <v>1301</v>
      </c>
      <c r="F1415" s="48" t="s">
        <v>1301</v>
      </c>
      <c r="G1415" s="128" t="s">
        <v>3413</v>
      </c>
      <c r="H1415" s="130" t="s">
        <v>5036</v>
      </c>
      <c r="I1415" s="130" t="s">
        <v>6766</v>
      </c>
      <c r="J1415" s="130" t="s">
        <v>8473</v>
      </c>
      <c r="K1415" s="130" t="s">
        <v>10176</v>
      </c>
      <c r="L1415" s="130" t="s">
        <v>11876</v>
      </c>
      <c r="M1415" s="130" t="s">
        <v>13571</v>
      </c>
      <c r="N1415" s="130" t="s">
        <v>15254</v>
      </c>
      <c r="O1415" s="130" t="s">
        <v>16968</v>
      </c>
      <c r="P1415" s="130" t="s">
        <v>18661</v>
      </c>
      <c r="Q1415" s="130" t="s">
        <v>20360</v>
      </c>
    </row>
    <row r="1416" spans="2:17" ht="54.95" customHeight="1">
      <c r="B1416" s="120" t="s">
        <v>22419</v>
      </c>
      <c r="C1416" s="12">
        <v>17111310</v>
      </c>
      <c r="D1416" s="114">
        <v>4</v>
      </c>
      <c r="E1416" s="123" t="s">
        <v>261</v>
      </c>
      <c r="F1416" s="48" t="s">
        <v>261</v>
      </c>
      <c r="G1416" s="128" t="s">
        <v>3414</v>
      </c>
      <c r="H1416" s="130" t="s">
        <v>5037</v>
      </c>
      <c r="I1416" s="130" t="s">
        <v>6767</v>
      </c>
      <c r="J1416" s="130" t="s">
        <v>8474</v>
      </c>
      <c r="K1416" s="130" t="s">
        <v>10177</v>
      </c>
      <c r="L1416" s="130" t="s">
        <v>11877</v>
      </c>
      <c r="M1416" s="130" t="s">
        <v>13572</v>
      </c>
      <c r="N1416" s="130" t="s">
        <v>15255</v>
      </c>
      <c r="O1416" s="130" t="s">
        <v>16969</v>
      </c>
      <c r="P1416" s="130" t="s">
        <v>18662</v>
      </c>
      <c r="Q1416" s="130" t="s">
        <v>20361</v>
      </c>
    </row>
    <row r="1417" spans="2:17" ht="54.95" customHeight="1">
      <c r="B1417" s="120"/>
      <c r="C1417" s="12">
        <v>1711131010</v>
      </c>
      <c r="D1417" s="114">
        <v>5</v>
      </c>
      <c r="E1417" s="124" t="s">
        <v>1302</v>
      </c>
      <c r="F1417" s="48" t="s">
        <v>1302</v>
      </c>
      <c r="G1417" s="128" t="s">
        <v>23442</v>
      </c>
      <c r="H1417" s="130" t="s">
        <v>5038</v>
      </c>
      <c r="I1417" s="130" t="s">
        <v>6768</v>
      </c>
      <c r="J1417" s="130" t="s">
        <v>8475</v>
      </c>
      <c r="K1417" s="130" t="s">
        <v>10178</v>
      </c>
      <c r="L1417" s="130" t="s">
        <v>11878</v>
      </c>
      <c r="M1417" s="130" t="s">
        <v>13573</v>
      </c>
      <c r="N1417" s="130" t="s">
        <v>15256</v>
      </c>
      <c r="O1417" s="130" t="s">
        <v>16970</v>
      </c>
      <c r="P1417" s="130" t="s">
        <v>18663</v>
      </c>
      <c r="Q1417" s="130" t="s">
        <v>20362</v>
      </c>
    </row>
    <row r="1418" spans="2:17" ht="54.95" customHeight="1">
      <c r="B1418" s="120"/>
      <c r="C1418" s="12">
        <v>1711131011</v>
      </c>
      <c r="D1418" s="114">
        <v>5</v>
      </c>
      <c r="E1418" s="124" t="s">
        <v>2707</v>
      </c>
      <c r="F1418" s="48" t="s">
        <v>2291</v>
      </c>
      <c r="G1418" s="128" t="s">
        <v>23443</v>
      </c>
      <c r="H1418" s="130" t="s">
        <v>5039</v>
      </c>
      <c r="I1418" s="130" t="s">
        <v>6769</v>
      </c>
      <c r="J1418" s="130" t="s">
        <v>8476</v>
      </c>
      <c r="K1418" s="130" t="s">
        <v>10179</v>
      </c>
      <c r="L1418" s="130" t="s">
        <v>11879</v>
      </c>
      <c r="M1418" s="130" t="s">
        <v>13574</v>
      </c>
      <c r="N1418" s="130" t="s">
        <v>15257</v>
      </c>
      <c r="O1418" s="130" t="s">
        <v>16971</v>
      </c>
      <c r="P1418" s="130" t="s">
        <v>18664</v>
      </c>
      <c r="Q1418" s="130" t="s">
        <v>20363</v>
      </c>
    </row>
    <row r="1419" spans="2:17" ht="54.95" customHeight="1">
      <c r="B1419" s="120" t="s">
        <v>22419</v>
      </c>
      <c r="C1419" s="12">
        <v>1711131012</v>
      </c>
      <c r="D1419" s="114">
        <v>5</v>
      </c>
      <c r="E1419" s="124" t="s">
        <v>1303</v>
      </c>
      <c r="F1419" s="48" t="s">
        <v>2292</v>
      </c>
      <c r="G1419" s="128" t="s">
        <v>23444</v>
      </c>
      <c r="H1419" s="130" t="s">
        <v>5040</v>
      </c>
      <c r="I1419" s="130" t="s">
        <v>6770</v>
      </c>
      <c r="J1419" s="130" t="s">
        <v>8477</v>
      </c>
      <c r="K1419" s="130" t="s">
        <v>10180</v>
      </c>
      <c r="L1419" s="130" t="s">
        <v>11880</v>
      </c>
      <c r="M1419" s="130" t="s">
        <v>13575</v>
      </c>
      <c r="N1419" s="130" t="s">
        <v>15258</v>
      </c>
      <c r="O1419" s="130" t="s">
        <v>16972</v>
      </c>
      <c r="P1419" s="130" t="s">
        <v>18665</v>
      </c>
      <c r="Q1419" s="130" t="s">
        <v>20364</v>
      </c>
    </row>
    <row r="1420" spans="2:17" ht="54.95" customHeight="1">
      <c r="B1420" s="120" t="s">
        <v>3724</v>
      </c>
      <c r="C1420" s="12">
        <v>1711131013</v>
      </c>
      <c r="D1420" s="114">
        <v>5</v>
      </c>
      <c r="E1420" s="124" t="s">
        <v>22548</v>
      </c>
      <c r="F1420" s="48" t="s">
        <v>2295</v>
      </c>
      <c r="G1420" s="128" t="s">
        <v>3415</v>
      </c>
      <c r="H1420" s="130" t="s">
        <v>5043</v>
      </c>
      <c r="I1420" s="130" t="s">
        <v>6771</v>
      </c>
      <c r="J1420" s="130" t="s">
        <v>23445</v>
      </c>
      <c r="K1420" s="130" t="s">
        <v>23446</v>
      </c>
      <c r="L1420" s="130" t="s">
        <v>23447</v>
      </c>
      <c r="M1420" s="130" t="s">
        <v>23448</v>
      </c>
      <c r="N1420" s="130" t="s">
        <v>15261</v>
      </c>
      <c r="O1420" s="130" t="s">
        <v>23449</v>
      </c>
      <c r="P1420" s="130" t="s">
        <v>18668</v>
      </c>
      <c r="Q1420" s="130" t="s">
        <v>23450</v>
      </c>
    </row>
    <row r="1421" spans="2:17" ht="54.95" customHeight="1">
      <c r="B1421" s="120" t="s">
        <v>22419</v>
      </c>
      <c r="C1421" s="12">
        <v>17111311</v>
      </c>
      <c r="D1421" s="114">
        <v>4</v>
      </c>
      <c r="E1421" s="123" t="s">
        <v>262</v>
      </c>
      <c r="F1421" s="48" t="s">
        <v>262</v>
      </c>
      <c r="G1421" s="128" t="s">
        <v>23451</v>
      </c>
      <c r="H1421" s="130" t="s">
        <v>5044</v>
      </c>
      <c r="I1421" s="130" t="s">
        <v>6774</v>
      </c>
      <c r="J1421" s="130" t="s">
        <v>8481</v>
      </c>
      <c r="K1421" s="130" t="s">
        <v>10184</v>
      </c>
      <c r="L1421" s="130" t="s">
        <v>11884</v>
      </c>
      <c r="M1421" s="130" t="s">
        <v>13579</v>
      </c>
      <c r="N1421" s="130" t="s">
        <v>15262</v>
      </c>
      <c r="O1421" s="130" t="s">
        <v>16976</v>
      </c>
      <c r="P1421" s="130" t="s">
        <v>18669</v>
      </c>
      <c r="Q1421" s="130" t="s">
        <v>20368</v>
      </c>
    </row>
    <row r="1422" spans="2:17" ht="54.95" customHeight="1">
      <c r="B1422" s="120" t="s">
        <v>22419</v>
      </c>
      <c r="C1422" s="12">
        <v>1711131110</v>
      </c>
      <c r="D1422" s="114">
        <v>5</v>
      </c>
      <c r="E1422" s="124" t="s">
        <v>1306</v>
      </c>
      <c r="F1422" s="48" t="s">
        <v>2296</v>
      </c>
      <c r="G1422" s="128" t="s">
        <v>3416</v>
      </c>
      <c r="H1422" s="130" t="s">
        <v>5045</v>
      </c>
      <c r="I1422" s="130" t="s">
        <v>6775</v>
      </c>
      <c r="J1422" s="130" t="s">
        <v>8482</v>
      </c>
      <c r="K1422" s="130" t="s">
        <v>10185</v>
      </c>
      <c r="L1422" s="130" t="s">
        <v>11885</v>
      </c>
      <c r="M1422" s="130" t="s">
        <v>13580</v>
      </c>
      <c r="N1422" s="130" t="s">
        <v>15263</v>
      </c>
      <c r="O1422" s="130" t="s">
        <v>16977</v>
      </c>
      <c r="P1422" s="130" t="s">
        <v>18670</v>
      </c>
      <c r="Q1422" s="130" t="s">
        <v>20369</v>
      </c>
    </row>
    <row r="1423" spans="2:17" ht="54.95" customHeight="1">
      <c r="B1423" s="120" t="s">
        <v>22419</v>
      </c>
      <c r="C1423" s="12">
        <v>171113111010</v>
      </c>
      <c r="D1423" s="114">
        <v>6</v>
      </c>
      <c r="E1423" s="125" t="s">
        <v>1307</v>
      </c>
      <c r="F1423" s="48" t="s">
        <v>1307</v>
      </c>
      <c r="G1423" s="128" t="s">
        <v>3417</v>
      </c>
      <c r="H1423" s="130" t="s">
        <v>5046</v>
      </c>
      <c r="I1423" s="130" t="s">
        <v>6776</v>
      </c>
      <c r="J1423" s="130" t="s">
        <v>8483</v>
      </c>
      <c r="K1423" s="130" t="s">
        <v>10186</v>
      </c>
      <c r="L1423" s="130" t="s">
        <v>11886</v>
      </c>
      <c r="M1423" s="130" t="s">
        <v>13581</v>
      </c>
      <c r="N1423" s="130" t="s">
        <v>15264</v>
      </c>
      <c r="O1423" s="130" t="s">
        <v>16978</v>
      </c>
      <c r="P1423" s="130" t="s">
        <v>18671</v>
      </c>
      <c r="Q1423" s="130" t="s">
        <v>20370</v>
      </c>
    </row>
    <row r="1424" spans="2:17" ht="54.95" customHeight="1">
      <c r="B1424" s="120" t="s">
        <v>22419</v>
      </c>
      <c r="C1424" s="12">
        <v>171113111011</v>
      </c>
      <c r="D1424" s="114">
        <v>6</v>
      </c>
      <c r="E1424" s="125" t="s">
        <v>1308</v>
      </c>
      <c r="F1424" s="48" t="s">
        <v>2297</v>
      </c>
      <c r="G1424" s="128" t="s">
        <v>3418</v>
      </c>
      <c r="H1424" s="130" t="s">
        <v>5047</v>
      </c>
      <c r="I1424" s="130" t="s">
        <v>6777</v>
      </c>
      <c r="J1424" s="130" t="s">
        <v>8484</v>
      </c>
      <c r="K1424" s="130" t="s">
        <v>10187</v>
      </c>
      <c r="L1424" s="130" t="s">
        <v>11887</v>
      </c>
      <c r="M1424" s="130" t="s">
        <v>13582</v>
      </c>
      <c r="N1424" s="130" t="s">
        <v>15265</v>
      </c>
      <c r="O1424" s="130" t="s">
        <v>16979</v>
      </c>
      <c r="P1424" s="130" t="s">
        <v>18672</v>
      </c>
      <c r="Q1424" s="130" t="s">
        <v>20371</v>
      </c>
    </row>
    <row r="1425" spans="2:17" ht="54.95" customHeight="1">
      <c r="B1425" s="120" t="s">
        <v>22419</v>
      </c>
      <c r="C1425" s="12">
        <v>171113111012</v>
      </c>
      <c r="D1425" s="114">
        <v>6</v>
      </c>
      <c r="E1425" s="125" t="s">
        <v>1309</v>
      </c>
      <c r="F1425" s="48" t="s">
        <v>1309</v>
      </c>
      <c r="G1425" s="128" t="s">
        <v>3419</v>
      </c>
      <c r="H1425" s="130" t="s">
        <v>5048</v>
      </c>
      <c r="I1425" s="130" t="s">
        <v>6778</v>
      </c>
      <c r="J1425" s="130" t="s">
        <v>8485</v>
      </c>
      <c r="K1425" s="130" t="s">
        <v>10188</v>
      </c>
      <c r="L1425" s="130" t="s">
        <v>11888</v>
      </c>
      <c r="M1425" s="130" t="s">
        <v>13583</v>
      </c>
      <c r="N1425" s="130" t="s">
        <v>15266</v>
      </c>
      <c r="O1425" s="130" t="s">
        <v>16980</v>
      </c>
      <c r="P1425" s="130" t="s">
        <v>18673</v>
      </c>
      <c r="Q1425" s="130" t="s">
        <v>20372</v>
      </c>
    </row>
    <row r="1426" spans="2:17" ht="54.95" customHeight="1">
      <c r="B1426" s="120" t="s">
        <v>22419</v>
      </c>
      <c r="C1426" s="12">
        <v>1711131111</v>
      </c>
      <c r="D1426" s="114">
        <v>5</v>
      </c>
      <c r="E1426" s="124" t="s">
        <v>1310</v>
      </c>
      <c r="F1426" s="48" t="s">
        <v>2298</v>
      </c>
      <c r="G1426" s="128" t="s">
        <v>3420</v>
      </c>
      <c r="H1426" s="130" t="s">
        <v>5049</v>
      </c>
      <c r="I1426" s="130" t="s">
        <v>6779</v>
      </c>
      <c r="J1426" s="130" t="s">
        <v>8486</v>
      </c>
      <c r="K1426" s="130" t="s">
        <v>10189</v>
      </c>
      <c r="L1426" s="130" t="s">
        <v>11889</v>
      </c>
      <c r="M1426" s="130" t="s">
        <v>13584</v>
      </c>
      <c r="N1426" s="130" t="s">
        <v>15267</v>
      </c>
      <c r="O1426" s="130" t="s">
        <v>16981</v>
      </c>
      <c r="P1426" s="130" t="s">
        <v>18674</v>
      </c>
      <c r="Q1426" s="130" t="s">
        <v>20373</v>
      </c>
    </row>
    <row r="1427" spans="2:17" ht="54.95" customHeight="1">
      <c r="B1427" s="120" t="s">
        <v>22419</v>
      </c>
      <c r="C1427" s="12">
        <v>171113111110</v>
      </c>
      <c r="D1427" s="114">
        <v>6</v>
      </c>
      <c r="E1427" s="125" t="s">
        <v>1311</v>
      </c>
      <c r="F1427" s="48" t="s">
        <v>1311</v>
      </c>
      <c r="G1427" s="128" t="s">
        <v>23452</v>
      </c>
      <c r="H1427" s="130" t="s">
        <v>5050</v>
      </c>
      <c r="I1427" s="130" t="s">
        <v>6780</v>
      </c>
      <c r="J1427" s="130" t="s">
        <v>8487</v>
      </c>
      <c r="K1427" s="130" t="s">
        <v>10190</v>
      </c>
      <c r="L1427" s="130" t="s">
        <v>11890</v>
      </c>
      <c r="M1427" s="130" t="s">
        <v>13585</v>
      </c>
      <c r="N1427" s="130" t="s">
        <v>15268</v>
      </c>
      <c r="O1427" s="130" t="s">
        <v>16982</v>
      </c>
      <c r="P1427" s="130" t="s">
        <v>18675</v>
      </c>
      <c r="Q1427" s="130" t="s">
        <v>20374</v>
      </c>
    </row>
    <row r="1428" spans="2:17" ht="54.95" customHeight="1">
      <c r="B1428" s="120" t="s">
        <v>22419</v>
      </c>
      <c r="C1428" s="12">
        <v>171113111111</v>
      </c>
      <c r="D1428" s="114">
        <v>6</v>
      </c>
      <c r="E1428" s="125" t="s">
        <v>1312</v>
      </c>
      <c r="F1428" s="48" t="s">
        <v>1312</v>
      </c>
      <c r="G1428" s="128" t="s">
        <v>3421</v>
      </c>
      <c r="H1428" s="130" t="s">
        <v>5051</v>
      </c>
      <c r="I1428" s="130" t="s">
        <v>6781</v>
      </c>
      <c r="J1428" s="130" t="s">
        <v>8488</v>
      </c>
      <c r="K1428" s="130" t="s">
        <v>10191</v>
      </c>
      <c r="L1428" s="130" t="s">
        <v>11891</v>
      </c>
      <c r="M1428" s="130" t="s">
        <v>13586</v>
      </c>
      <c r="N1428" s="130" t="s">
        <v>15269</v>
      </c>
      <c r="O1428" s="130" t="s">
        <v>16983</v>
      </c>
      <c r="P1428" s="130" t="s">
        <v>18676</v>
      </c>
      <c r="Q1428" s="130" t="s">
        <v>20375</v>
      </c>
    </row>
    <row r="1429" spans="2:17" ht="54.95" customHeight="1">
      <c r="B1429" s="120" t="s">
        <v>22419</v>
      </c>
      <c r="C1429" s="12">
        <v>171113111112</v>
      </c>
      <c r="D1429" s="114">
        <v>6</v>
      </c>
      <c r="E1429" s="125" t="s">
        <v>1313</v>
      </c>
      <c r="F1429" s="48" t="s">
        <v>2299</v>
      </c>
      <c r="G1429" s="128" t="s">
        <v>23453</v>
      </c>
      <c r="H1429" s="130" t="s">
        <v>5052</v>
      </c>
      <c r="I1429" s="130" t="s">
        <v>6782</v>
      </c>
      <c r="J1429" s="130" t="s">
        <v>8489</v>
      </c>
      <c r="K1429" s="130" t="s">
        <v>10192</v>
      </c>
      <c r="L1429" s="130" t="s">
        <v>11892</v>
      </c>
      <c r="M1429" s="130" t="s">
        <v>13587</v>
      </c>
      <c r="N1429" s="130" t="s">
        <v>15270</v>
      </c>
      <c r="O1429" s="130" t="s">
        <v>16984</v>
      </c>
      <c r="P1429" s="130" t="s">
        <v>18677</v>
      </c>
      <c r="Q1429" s="130" t="s">
        <v>20376</v>
      </c>
    </row>
    <row r="1430" spans="2:17" ht="54.95" customHeight="1">
      <c r="B1430" s="120" t="s">
        <v>22419</v>
      </c>
      <c r="C1430" s="12">
        <v>1711131112</v>
      </c>
      <c r="D1430" s="114">
        <v>5</v>
      </c>
      <c r="E1430" s="124" t="s">
        <v>1314</v>
      </c>
      <c r="F1430" s="48" t="s">
        <v>2300</v>
      </c>
      <c r="G1430" s="128" t="s">
        <v>23454</v>
      </c>
      <c r="H1430" s="130" t="s">
        <v>5053</v>
      </c>
      <c r="I1430" s="130" t="s">
        <v>6783</v>
      </c>
      <c r="J1430" s="130" t="s">
        <v>8490</v>
      </c>
      <c r="K1430" s="130" t="s">
        <v>10193</v>
      </c>
      <c r="L1430" s="130" t="s">
        <v>11893</v>
      </c>
      <c r="M1430" s="130" t="s">
        <v>13588</v>
      </c>
      <c r="N1430" s="130" t="s">
        <v>15271</v>
      </c>
      <c r="O1430" s="130" t="s">
        <v>16985</v>
      </c>
      <c r="P1430" s="130" t="s">
        <v>18678</v>
      </c>
      <c r="Q1430" s="130" t="s">
        <v>20377</v>
      </c>
    </row>
    <row r="1431" spans="2:17" ht="54.95" customHeight="1">
      <c r="B1431" s="120" t="s">
        <v>22419</v>
      </c>
      <c r="C1431" s="12">
        <v>171113111210</v>
      </c>
      <c r="D1431" s="114">
        <v>6</v>
      </c>
      <c r="E1431" s="125" t="s">
        <v>263</v>
      </c>
      <c r="F1431" s="48" t="s">
        <v>2301</v>
      </c>
      <c r="G1431" s="128" t="s">
        <v>23455</v>
      </c>
      <c r="H1431" s="130" t="s">
        <v>5054</v>
      </c>
      <c r="I1431" s="130" t="s">
        <v>6784</v>
      </c>
      <c r="J1431" s="130" t="s">
        <v>8491</v>
      </c>
      <c r="K1431" s="130" t="s">
        <v>10194</v>
      </c>
      <c r="L1431" s="130" t="s">
        <v>11894</v>
      </c>
      <c r="M1431" s="130" t="s">
        <v>13589</v>
      </c>
      <c r="N1431" s="130" t="s">
        <v>15272</v>
      </c>
      <c r="O1431" s="130" t="s">
        <v>16986</v>
      </c>
      <c r="P1431" s="130" t="s">
        <v>18679</v>
      </c>
      <c r="Q1431" s="130" t="s">
        <v>20378</v>
      </c>
    </row>
    <row r="1432" spans="2:17" ht="54.95" customHeight="1">
      <c r="B1432" s="120" t="s">
        <v>22419</v>
      </c>
      <c r="C1432" s="12">
        <v>171113111211</v>
      </c>
      <c r="D1432" s="114">
        <v>6</v>
      </c>
      <c r="E1432" s="125" t="s">
        <v>1315</v>
      </c>
      <c r="F1432" s="48" t="s">
        <v>1315</v>
      </c>
      <c r="G1432" s="128" t="s">
        <v>3422</v>
      </c>
      <c r="H1432" s="130" t="s">
        <v>5055</v>
      </c>
      <c r="I1432" s="130" t="s">
        <v>6785</v>
      </c>
      <c r="J1432" s="130" t="s">
        <v>8492</v>
      </c>
      <c r="K1432" s="130" t="s">
        <v>10195</v>
      </c>
      <c r="L1432" s="130" t="s">
        <v>11895</v>
      </c>
      <c r="M1432" s="130" t="s">
        <v>13590</v>
      </c>
      <c r="N1432" s="130" t="s">
        <v>15273</v>
      </c>
      <c r="O1432" s="130" t="s">
        <v>16987</v>
      </c>
      <c r="P1432" s="130" t="s">
        <v>18680</v>
      </c>
      <c r="Q1432" s="130" t="s">
        <v>20379</v>
      </c>
    </row>
    <row r="1433" spans="2:17" ht="54.95" customHeight="1">
      <c r="B1433" s="120"/>
      <c r="C1433" s="12">
        <v>171113111212</v>
      </c>
      <c r="D1433" s="114">
        <v>6</v>
      </c>
      <c r="E1433" s="125" t="s">
        <v>1316</v>
      </c>
      <c r="F1433" s="48" t="s">
        <v>1316</v>
      </c>
      <c r="G1433" s="128" t="s">
        <v>23456</v>
      </c>
      <c r="H1433" s="130" t="s">
        <v>5056</v>
      </c>
      <c r="I1433" s="130" t="s">
        <v>6786</v>
      </c>
      <c r="J1433" s="130" t="s">
        <v>8493</v>
      </c>
      <c r="K1433" s="130" t="s">
        <v>10196</v>
      </c>
      <c r="L1433" s="130" t="s">
        <v>11896</v>
      </c>
      <c r="M1433" s="130" t="s">
        <v>13591</v>
      </c>
      <c r="N1433" s="130" t="s">
        <v>15274</v>
      </c>
      <c r="O1433" s="130" t="s">
        <v>16988</v>
      </c>
      <c r="P1433" s="130" t="s">
        <v>18681</v>
      </c>
      <c r="Q1433" s="130" t="s">
        <v>20380</v>
      </c>
    </row>
    <row r="1434" spans="2:17" ht="54.95" customHeight="1">
      <c r="B1434" s="120" t="s">
        <v>22419</v>
      </c>
      <c r="C1434" s="12">
        <v>1711131113</v>
      </c>
      <c r="D1434" s="114">
        <v>5</v>
      </c>
      <c r="E1434" s="124" t="s">
        <v>1317</v>
      </c>
      <c r="F1434" s="48" t="s">
        <v>1317</v>
      </c>
      <c r="G1434" s="128" t="s">
        <v>3423</v>
      </c>
      <c r="H1434" s="130" t="s">
        <v>5057</v>
      </c>
      <c r="I1434" s="130" t="s">
        <v>6787</v>
      </c>
      <c r="J1434" s="130" t="s">
        <v>8494</v>
      </c>
      <c r="K1434" s="130" t="s">
        <v>10197</v>
      </c>
      <c r="L1434" s="130" t="s">
        <v>11897</v>
      </c>
      <c r="M1434" s="130" t="s">
        <v>13592</v>
      </c>
      <c r="N1434" s="130" t="s">
        <v>15275</v>
      </c>
      <c r="O1434" s="130" t="s">
        <v>16989</v>
      </c>
      <c r="P1434" s="130" t="s">
        <v>18682</v>
      </c>
      <c r="Q1434" s="130" t="s">
        <v>20381</v>
      </c>
    </row>
    <row r="1435" spans="2:17" ht="54.95" customHeight="1">
      <c r="B1435" s="120" t="s">
        <v>22419</v>
      </c>
      <c r="C1435" s="12">
        <v>171113111310</v>
      </c>
      <c r="D1435" s="114">
        <v>6</v>
      </c>
      <c r="E1435" s="125" t="s">
        <v>1318</v>
      </c>
      <c r="F1435" s="48" t="s">
        <v>2302</v>
      </c>
      <c r="G1435" s="128" t="s">
        <v>3424</v>
      </c>
      <c r="H1435" s="130" t="s">
        <v>5058</v>
      </c>
      <c r="I1435" s="130" t="s">
        <v>6788</v>
      </c>
      <c r="J1435" s="130" t="s">
        <v>8495</v>
      </c>
      <c r="K1435" s="130" t="s">
        <v>10198</v>
      </c>
      <c r="L1435" s="130" t="s">
        <v>11898</v>
      </c>
      <c r="M1435" s="130" t="s">
        <v>13592</v>
      </c>
      <c r="N1435" s="130" t="s">
        <v>15276</v>
      </c>
      <c r="O1435" s="130" t="s">
        <v>16990</v>
      </c>
      <c r="P1435" s="130" t="s">
        <v>18683</v>
      </c>
      <c r="Q1435" s="130" t="s">
        <v>20382</v>
      </c>
    </row>
    <row r="1436" spans="2:17" ht="54.95" customHeight="1">
      <c r="B1436" s="120" t="s">
        <v>22419</v>
      </c>
      <c r="C1436" s="12">
        <v>171113111311</v>
      </c>
      <c r="D1436" s="114">
        <v>6</v>
      </c>
      <c r="E1436" s="125" t="s">
        <v>1319</v>
      </c>
      <c r="F1436" s="48" t="s">
        <v>1319</v>
      </c>
      <c r="G1436" s="128" t="s">
        <v>3425</v>
      </c>
      <c r="H1436" s="130" t="s">
        <v>5059</v>
      </c>
      <c r="I1436" s="130" t="s">
        <v>6789</v>
      </c>
      <c r="J1436" s="130" t="s">
        <v>8496</v>
      </c>
      <c r="K1436" s="130" t="s">
        <v>10199</v>
      </c>
      <c r="L1436" s="130" t="s">
        <v>11899</v>
      </c>
      <c r="M1436" s="130" t="s">
        <v>13593</v>
      </c>
      <c r="N1436" s="130" t="s">
        <v>15277</v>
      </c>
      <c r="O1436" s="130" t="s">
        <v>16991</v>
      </c>
      <c r="P1436" s="130" t="s">
        <v>18684</v>
      </c>
      <c r="Q1436" s="130" t="s">
        <v>20383</v>
      </c>
    </row>
    <row r="1437" spans="2:17" ht="54.95" customHeight="1">
      <c r="B1437" s="120" t="s">
        <v>22419</v>
      </c>
      <c r="C1437" s="12">
        <v>171113111312</v>
      </c>
      <c r="D1437" s="114">
        <v>6</v>
      </c>
      <c r="E1437" s="125" t="s">
        <v>1320</v>
      </c>
      <c r="F1437" s="48" t="s">
        <v>1320</v>
      </c>
      <c r="G1437" s="128" t="s">
        <v>3426</v>
      </c>
      <c r="H1437" s="130" t="s">
        <v>5060</v>
      </c>
      <c r="I1437" s="130" t="s">
        <v>6790</v>
      </c>
      <c r="J1437" s="130" t="s">
        <v>8497</v>
      </c>
      <c r="K1437" s="130" t="s">
        <v>10200</v>
      </c>
      <c r="L1437" s="130" t="s">
        <v>11900</v>
      </c>
      <c r="M1437" s="130" t="s">
        <v>13594</v>
      </c>
      <c r="N1437" s="130" t="s">
        <v>15278</v>
      </c>
      <c r="O1437" s="130" t="s">
        <v>16992</v>
      </c>
      <c r="P1437" s="130" t="s">
        <v>18685</v>
      </c>
      <c r="Q1437" s="130" t="s">
        <v>20384</v>
      </c>
    </row>
    <row r="1438" spans="2:17" ht="54.95" customHeight="1">
      <c r="B1438" s="120"/>
      <c r="C1438" s="12">
        <v>17111312</v>
      </c>
      <c r="D1438" s="114">
        <v>4</v>
      </c>
      <c r="E1438" s="123" t="s">
        <v>1321</v>
      </c>
      <c r="F1438" s="48" t="s">
        <v>1321</v>
      </c>
      <c r="G1438" s="128" t="s">
        <v>23457</v>
      </c>
      <c r="H1438" s="130" t="s">
        <v>5061</v>
      </c>
      <c r="I1438" s="130" t="s">
        <v>6791</v>
      </c>
      <c r="J1438" s="130" t="s">
        <v>8498</v>
      </c>
      <c r="K1438" s="130" t="s">
        <v>10201</v>
      </c>
      <c r="L1438" s="130" t="s">
        <v>11901</v>
      </c>
      <c r="M1438" s="130" t="s">
        <v>13595</v>
      </c>
      <c r="N1438" s="130" t="s">
        <v>15279</v>
      </c>
      <c r="O1438" s="130" t="s">
        <v>16993</v>
      </c>
      <c r="P1438" s="130" t="s">
        <v>18686</v>
      </c>
      <c r="Q1438" s="130" t="s">
        <v>20385</v>
      </c>
    </row>
    <row r="1439" spans="2:17" ht="54.95" customHeight="1">
      <c r="B1439" s="120" t="s">
        <v>22419</v>
      </c>
      <c r="C1439" s="12">
        <v>1711131210</v>
      </c>
      <c r="D1439" s="114">
        <v>5</v>
      </c>
      <c r="E1439" s="124" t="s">
        <v>1322</v>
      </c>
      <c r="F1439" s="48" t="s">
        <v>2303</v>
      </c>
      <c r="G1439" s="128" t="s">
        <v>3427</v>
      </c>
      <c r="H1439" s="130" t="s">
        <v>5062</v>
      </c>
      <c r="I1439" s="130" t="s">
        <v>6792</v>
      </c>
      <c r="J1439" s="130" t="s">
        <v>8499</v>
      </c>
      <c r="K1439" s="130" t="s">
        <v>10202</v>
      </c>
      <c r="L1439" s="130" t="s">
        <v>11902</v>
      </c>
      <c r="M1439" s="130" t="s">
        <v>13596</v>
      </c>
      <c r="N1439" s="130" t="s">
        <v>15280</v>
      </c>
      <c r="O1439" s="130" t="s">
        <v>16994</v>
      </c>
      <c r="P1439" s="130" t="s">
        <v>18687</v>
      </c>
      <c r="Q1439" s="130" t="s">
        <v>20386</v>
      </c>
    </row>
    <row r="1440" spans="2:17" ht="54.95" customHeight="1">
      <c r="B1440" s="120"/>
      <c r="C1440" s="12">
        <v>1711131211</v>
      </c>
      <c r="D1440" s="114">
        <v>5</v>
      </c>
      <c r="E1440" s="124" t="s">
        <v>2708</v>
      </c>
      <c r="F1440" s="48" t="s">
        <v>2304</v>
      </c>
      <c r="G1440" s="128" t="s">
        <v>3428</v>
      </c>
      <c r="H1440" s="130" t="s">
        <v>21589</v>
      </c>
      <c r="I1440" s="130" t="s">
        <v>6793</v>
      </c>
      <c r="J1440" s="130" t="s">
        <v>8500</v>
      </c>
      <c r="K1440" s="130" t="s">
        <v>10203</v>
      </c>
      <c r="L1440" s="130" t="s">
        <v>11903</v>
      </c>
      <c r="M1440" s="130" t="s">
        <v>13597</v>
      </c>
      <c r="N1440" s="130" t="s">
        <v>14181</v>
      </c>
      <c r="O1440" s="130" t="s">
        <v>16995</v>
      </c>
      <c r="P1440" s="130" t="s">
        <v>18688</v>
      </c>
      <c r="Q1440" s="130" t="s">
        <v>20387</v>
      </c>
    </row>
    <row r="1441" spans="2:17" ht="54.95" customHeight="1">
      <c r="B1441" s="120" t="s">
        <v>22419</v>
      </c>
      <c r="C1441" s="12">
        <v>1711131212</v>
      </c>
      <c r="D1441" s="114">
        <v>5</v>
      </c>
      <c r="E1441" s="124" t="s">
        <v>1323</v>
      </c>
      <c r="F1441" s="48" t="s">
        <v>2305</v>
      </c>
      <c r="G1441" s="128" t="s">
        <v>23458</v>
      </c>
      <c r="H1441" s="130" t="s">
        <v>5063</v>
      </c>
      <c r="I1441" s="130" t="s">
        <v>6794</v>
      </c>
      <c r="J1441" s="130" t="s">
        <v>8501</v>
      </c>
      <c r="K1441" s="130" t="s">
        <v>10204</v>
      </c>
      <c r="L1441" s="130" t="s">
        <v>11904</v>
      </c>
      <c r="M1441" s="130" t="s">
        <v>13598</v>
      </c>
      <c r="N1441" s="130" t="s">
        <v>15281</v>
      </c>
      <c r="O1441" s="130" t="s">
        <v>16996</v>
      </c>
      <c r="P1441" s="130" t="s">
        <v>18689</v>
      </c>
      <c r="Q1441" s="130" t="s">
        <v>20388</v>
      </c>
    </row>
    <row r="1442" spans="2:17" ht="54.95" customHeight="1">
      <c r="B1442" s="120" t="s">
        <v>22419</v>
      </c>
      <c r="C1442" s="12">
        <v>1711131213</v>
      </c>
      <c r="D1442" s="114">
        <v>5</v>
      </c>
      <c r="E1442" s="124" t="s">
        <v>1324</v>
      </c>
      <c r="F1442" s="48" t="s">
        <v>2306</v>
      </c>
      <c r="G1442" s="128" t="s">
        <v>3429</v>
      </c>
      <c r="H1442" s="130" t="s">
        <v>5064</v>
      </c>
      <c r="I1442" s="130" t="s">
        <v>6795</v>
      </c>
      <c r="J1442" s="130" t="s">
        <v>8502</v>
      </c>
      <c r="K1442" s="130" t="s">
        <v>10205</v>
      </c>
      <c r="L1442" s="130" t="s">
        <v>11905</v>
      </c>
      <c r="M1442" s="130" t="s">
        <v>13599</v>
      </c>
      <c r="N1442" s="130" t="s">
        <v>15282</v>
      </c>
      <c r="O1442" s="130" t="s">
        <v>16997</v>
      </c>
      <c r="P1442" s="130" t="s">
        <v>18690</v>
      </c>
      <c r="Q1442" s="130" t="s">
        <v>20389</v>
      </c>
    </row>
    <row r="1443" spans="2:17" ht="54.95" customHeight="1">
      <c r="B1443" s="120" t="s">
        <v>22419</v>
      </c>
      <c r="C1443" s="118">
        <v>18</v>
      </c>
      <c r="D1443" s="113">
        <v>1</v>
      </c>
      <c r="E1443" s="118" t="s">
        <v>1325</v>
      </c>
      <c r="F1443" s="76" t="s">
        <v>1325</v>
      </c>
      <c r="G1443" s="128" t="s">
        <v>3430</v>
      </c>
      <c r="H1443" s="129" t="s">
        <v>5065</v>
      </c>
      <c r="I1443" s="129" t="s">
        <v>6796</v>
      </c>
      <c r="J1443" s="129" t="s">
        <v>8503</v>
      </c>
      <c r="K1443" s="129" t="s">
        <v>10206</v>
      </c>
      <c r="L1443" s="129" t="s">
        <v>11906</v>
      </c>
      <c r="M1443" s="129" t="s">
        <v>13600</v>
      </c>
      <c r="N1443" s="129" t="s">
        <v>15283</v>
      </c>
      <c r="O1443" s="129" t="s">
        <v>16998</v>
      </c>
      <c r="P1443" s="129" t="s">
        <v>18691</v>
      </c>
      <c r="Q1443" s="129" t="s">
        <v>20390</v>
      </c>
    </row>
    <row r="1444" spans="2:17" ht="54.95" customHeight="1">
      <c r="B1444" s="120"/>
      <c r="C1444" s="12">
        <v>1810</v>
      </c>
      <c r="D1444" s="114">
        <v>2</v>
      </c>
      <c r="E1444" s="211" t="s">
        <v>1325</v>
      </c>
      <c r="F1444" s="48" t="s">
        <v>1325</v>
      </c>
      <c r="G1444" s="128" t="s">
        <v>3431</v>
      </c>
      <c r="H1444" s="130" t="s">
        <v>5065</v>
      </c>
      <c r="I1444" s="130" t="s">
        <v>6796</v>
      </c>
      <c r="J1444" s="130" t="s">
        <v>8503</v>
      </c>
      <c r="K1444" s="130" t="s">
        <v>10206</v>
      </c>
      <c r="L1444" s="130" t="s">
        <v>11906</v>
      </c>
      <c r="M1444" s="130" t="s">
        <v>13600</v>
      </c>
      <c r="N1444" s="130" t="s">
        <v>15283</v>
      </c>
      <c r="O1444" s="130" t="s">
        <v>16998</v>
      </c>
      <c r="P1444" s="130" t="s">
        <v>18691</v>
      </c>
      <c r="Q1444" s="130" t="s">
        <v>20390</v>
      </c>
    </row>
    <row r="1445" spans="2:17" ht="54.95" customHeight="1">
      <c r="B1445" s="120"/>
      <c r="C1445" s="12">
        <v>181010</v>
      </c>
      <c r="D1445" s="114">
        <v>3</v>
      </c>
      <c r="E1445" s="122" t="s">
        <v>284</v>
      </c>
      <c r="F1445" s="48" t="s">
        <v>284</v>
      </c>
      <c r="G1445" s="128" t="s">
        <v>23459</v>
      </c>
      <c r="H1445" s="130" t="s">
        <v>5066</v>
      </c>
      <c r="I1445" s="130" t="s">
        <v>6797</v>
      </c>
      <c r="J1445" s="130" t="s">
        <v>8504</v>
      </c>
      <c r="K1445" s="130" t="s">
        <v>10207</v>
      </c>
      <c r="L1445" s="130" t="s">
        <v>11907</v>
      </c>
      <c r="M1445" s="130" t="s">
        <v>13601</v>
      </c>
      <c r="N1445" s="130" t="s">
        <v>15284</v>
      </c>
      <c r="O1445" s="130" t="s">
        <v>16999</v>
      </c>
      <c r="P1445" s="130" t="s">
        <v>18692</v>
      </c>
      <c r="Q1445" s="130" t="s">
        <v>20391</v>
      </c>
    </row>
    <row r="1446" spans="2:17" ht="54.95" customHeight="1">
      <c r="B1446" s="120" t="s">
        <v>22419</v>
      </c>
      <c r="C1446" s="12">
        <v>18101010</v>
      </c>
      <c r="D1446" s="114">
        <v>4</v>
      </c>
      <c r="E1446" s="123" t="s">
        <v>285</v>
      </c>
      <c r="F1446" s="48" t="s">
        <v>285</v>
      </c>
      <c r="G1446" s="128" t="s">
        <v>23460</v>
      </c>
      <c r="H1446" s="130" t="s">
        <v>5067</v>
      </c>
      <c r="I1446" s="130" t="s">
        <v>6798</v>
      </c>
      <c r="J1446" s="130" t="s">
        <v>8505</v>
      </c>
      <c r="K1446" s="130" t="s">
        <v>10208</v>
      </c>
      <c r="L1446" s="130" t="s">
        <v>11908</v>
      </c>
      <c r="M1446" s="130" t="s">
        <v>13602</v>
      </c>
      <c r="N1446" s="130" t="s">
        <v>15285</v>
      </c>
      <c r="O1446" s="130" t="s">
        <v>17000</v>
      </c>
      <c r="P1446" s="130" t="s">
        <v>18693</v>
      </c>
      <c r="Q1446" s="130" t="s">
        <v>20392</v>
      </c>
    </row>
    <row r="1447" spans="2:17" ht="54.95" customHeight="1">
      <c r="B1447" s="120" t="s">
        <v>22419</v>
      </c>
      <c r="C1447" s="12">
        <v>1810101010</v>
      </c>
      <c r="D1447" s="114">
        <v>5</v>
      </c>
      <c r="E1447" s="124" t="s">
        <v>1326</v>
      </c>
      <c r="F1447" s="48" t="s">
        <v>2307</v>
      </c>
      <c r="G1447" s="128" t="s">
        <v>23461</v>
      </c>
      <c r="H1447" s="130" t="s">
        <v>5068</v>
      </c>
      <c r="I1447" s="130" t="s">
        <v>6799</v>
      </c>
      <c r="J1447" s="130" t="s">
        <v>8506</v>
      </c>
      <c r="K1447" s="130" t="s">
        <v>10209</v>
      </c>
      <c r="L1447" s="130" t="s">
        <v>11909</v>
      </c>
      <c r="M1447" s="130" t="s">
        <v>13603</v>
      </c>
      <c r="N1447" s="130" t="s">
        <v>15286</v>
      </c>
      <c r="O1447" s="130" t="s">
        <v>17001</v>
      </c>
      <c r="P1447" s="130" t="s">
        <v>18694</v>
      </c>
      <c r="Q1447" s="130" t="s">
        <v>20393</v>
      </c>
    </row>
    <row r="1448" spans="2:17" ht="54.95" customHeight="1">
      <c r="B1448" s="120" t="s">
        <v>22419</v>
      </c>
      <c r="C1448" s="12">
        <v>181010101010</v>
      </c>
      <c r="D1448" s="114">
        <v>6</v>
      </c>
      <c r="E1448" s="125" t="s">
        <v>1327</v>
      </c>
      <c r="F1448" s="48" t="s">
        <v>2308</v>
      </c>
      <c r="G1448" s="128" t="s">
        <v>23462</v>
      </c>
      <c r="H1448" s="130" t="s">
        <v>5069</v>
      </c>
      <c r="I1448" s="130" t="s">
        <v>6800</v>
      </c>
      <c r="J1448" s="130" t="s">
        <v>8507</v>
      </c>
      <c r="K1448" s="130" t="s">
        <v>10210</v>
      </c>
      <c r="L1448" s="130" t="s">
        <v>10210</v>
      </c>
      <c r="M1448" s="130" t="s">
        <v>13604</v>
      </c>
      <c r="N1448" s="130" t="s">
        <v>15287</v>
      </c>
      <c r="O1448" s="130" t="s">
        <v>17002</v>
      </c>
      <c r="P1448" s="130" t="s">
        <v>18695</v>
      </c>
      <c r="Q1448" s="130" t="s">
        <v>20394</v>
      </c>
    </row>
    <row r="1449" spans="2:17" ht="54.95" customHeight="1">
      <c r="B1449" s="120" t="s">
        <v>22419</v>
      </c>
      <c r="C1449" s="12">
        <v>181010101011</v>
      </c>
      <c r="D1449" s="114">
        <v>6</v>
      </c>
      <c r="E1449" s="125" t="s">
        <v>1328</v>
      </c>
      <c r="F1449" s="48" t="s">
        <v>2309</v>
      </c>
      <c r="G1449" s="128" t="s">
        <v>23463</v>
      </c>
      <c r="H1449" s="130" t="s">
        <v>5070</v>
      </c>
      <c r="I1449" s="130" t="s">
        <v>1328</v>
      </c>
      <c r="J1449" s="130" t="s">
        <v>8508</v>
      </c>
      <c r="K1449" s="130" t="s">
        <v>10211</v>
      </c>
      <c r="L1449" s="130" t="s">
        <v>10211</v>
      </c>
      <c r="M1449" s="130" t="s">
        <v>13605</v>
      </c>
      <c r="N1449" s="130" t="s">
        <v>15288</v>
      </c>
      <c r="O1449" s="130" t="s">
        <v>17003</v>
      </c>
      <c r="P1449" s="130" t="s">
        <v>18696</v>
      </c>
      <c r="Q1449" s="130" t="s">
        <v>20395</v>
      </c>
    </row>
    <row r="1450" spans="2:17" ht="54.95" customHeight="1">
      <c r="B1450" s="120" t="s">
        <v>22419</v>
      </c>
      <c r="C1450" s="12">
        <v>181010101012</v>
      </c>
      <c r="D1450" s="114">
        <v>6</v>
      </c>
      <c r="E1450" s="125" t="s">
        <v>1329</v>
      </c>
      <c r="F1450" s="48" t="s">
        <v>2310</v>
      </c>
      <c r="G1450" s="128" t="s">
        <v>23464</v>
      </c>
      <c r="H1450" s="130" t="s">
        <v>5071</v>
      </c>
      <c r="I1450" s="130" t="s">
        <v>1329</v>
      </c>
      <c r="J1450" s="130" t="s">
        <v>8509</v>
      </c>
      <c r="K1450" s="130" t="s">
        <v>10212</v>
      </c>
      <c r="L1450" s="130" t="s">
        <v>11910</v>
      </c>
      <c r="M1450" s="130" t="s">
        <v>13606</v>
      </c>
      <c r="N1450" s="130" t="s">
        <v>15289</v>
      </c>
      <c r="O1450" s="130" t="s">
        <v>17004</v>
      </c>
      <c r="P1450" s="130" t="s">
        <v>18697</v>
      </c>
      <c r="Q1450" s="130" t="s">
        <v>20396</v>
      </c>
    </row>
    <row r="1451" spans="2:17" ht="54.95" customHeight="1">
      <c r="B1451" s="120" t="s">
        <v>22419</v>
      </c>
      <c r="C1451" s="12">
        <v>1810101011</v>
      </c>
      <c r="D1451" s="114">
        <v>5</v>
      </c>
      <c r="E1451" s="124" t="s">
        <v>1330</v>
      </c>
      <c r="F1451" s="48" t="s">
        <v>2311</v>
      </c>
      <c r="G1451" s="128" t="s">
        <v>23465</v>
      </c>
      <c r="H1451" s="130" t="s">
        <v>5072</v>
      </c>
      <c r="I1451" s="130" t="s">
        <v>6801</v>
      </c>
      <c r="J1451" s="130" t="s">
        <v>8510</v>
      </c>
      <c r="K1451" s="130" t="s">
        <v>10213</v>
      </c>
      <c r="L1451" s="130" t="s">
        <v>10213</v>
      </c>
      <c r="M1451" s="130" t="s">
        <v>13607</v>
      </c>
      <c r="N1451" s="130" t="s">
        <v>5072</v>
      </c>
      <c r="O1451" s="130" t="s">
        <v>17005</v>
      </c>
      <c r="P1451" s="130" t="s">
        <v>5072</v>
      </c>
      <c r="Q1451" s="130" t="s">
        <v>20397</v>
      </c>
    </row>
    <row r="1452" spans="2:17" ht="54.95" customHeight="1">
      <c r="B1452" s="120" t="s">
        <v>22419</v>
      </c>
      <c r="C1452" s="12">
        <v>181010101110</v>
      </c>
      <c r="D1452" s="114">
        <v>6</v>
      </c>
      <c r="E1452" s="125" t="s">
        <v>1331</v>
      </c>
      <c r="F1452" s="48" t="s">
        <v>2312</v>
      </c>
      <c r="G1452" s="128" t="s">
        <v>23466</v>
      </c>
      <c r="H1452" s="130" t="s">
        <v>5073</v>
      </c>
      <c r="I1452" s="130" t="s">
        <v>6802</v>
      </c>
      <c r="J1452" s="130" t="s">
        <v>8511</v>
      </c>
      <c r="K1452" s="130" t="s">
        <v>10214</v>
      </c>
      <c r="L1452" s="130" t="s">
        <v>11911</v>
      </c>
      <c r="M1452" s="130" t="s">
        <v>13608</v>
      </c>
      <c r="N1452" s="130" t="s">
        <v>15290</v>
      </c>
      <c r="O1452" s="130" t="s">
        <v>17006</v>
      </c>
      <c r="P1452" s="130" t="s">
        <v>18698</v>
      </c>
      <c r="Q1452" s="130" t="s">
        <v>20398</v>
      </c>
    </row>
    <row r="1453" spans="2:17" ht="54.95" customHeight="1">
      <c r="B1453" s="120" t="s">
        <v>22419</v>
      </c>
      <c r="C1453" s="12">
        <v>181010101111</v>
      </c>
      <c r="D1453" s="114">
        <v>6</v>
      </c>
      <c r="E1453" s="125" t="s">
        <v>1332</v>
      </c>
      <c r="F1453" s="48" t="s">
        <v>2313</v>
      </c>
      <c r="G1453" s="128" t="s">
        <v>23467</v>
      </c>
      <c r="H1453" s="130" t="s">
        <v>5074</v>
      </c>
      <c r="I1453" s="130" t="s">
        <v>6803</v>
      </c>
      <c r="J1453" s="130" t="s">
        <v>8512</v>
      </c>
      <c r="K1453" s="130" t="s">
        <v>10215</v>
      </c>
      <c r="L1453" s="130" t="s">
        <v>10215</v>
      </c>
      <c r="M1453" s="130" t="s">
        <v>13609</v>
      </c>
      <c r="N1453" s="130" t="s">
        <v>15291</v>
      </c>
      <c r="O1453" s="130" t="s">
        <v>17007</v>
      </c>
      <c r="P1453" s="130" t="s">
        <v>15291</v>
      </c>
      <c r="Q1453" s="130" t="s">
        <v>20399</v>
      </c>
    </row>
    <row r="1454" spans="2:17" ht="54.95" customHeight="1">
      <c r="B1454" s="120" t="s">
        <v>22419</v>
      </c>
      <c r="C1454" s="12">
        <v>181010101112</v>
      </c>
      <c r="D1454" s="114">
        <v>6</v>
      </c>
      <c r="E1454" s="125" t="s">
        <v>1333</v>
      </c>
      <c r="F1454" s="48" t="s">
        <v>2314</v>
      </c>
      <c r="G1454" s="128" t="s">
        <v>23468</v>
      </c>
      <c r="H1454" s="130" t="s">
        <v>5075</v>
      </c>
      <c r="I1454" s="130" t="s">
        <v>6804</v>
      </c>
      <c r="J1454" s="130" t="s">
        <v>8513</v>
      </c>
      <c r="K1454" s="130" t="s">
        <v>10216</v>
      </c>
      <c r="L1454" s="130" t="s">
        <v>11912</v>
      </c>
      <c r="M1454" s="130" t="s">
        <v>13610</v>
      </c>
      <c r="N1454" s="130" t="s">
        <v>15292</v>
      </c>
      <c r="O1454" s="130" t="s">
        <v>17008</v>
      </c>
      <c r="P1454" s="130" t="s">
        <v>18699</v>
      </c>
      <c r="Q1454" s="130" t="s">
        <v>20400</v>
      </c>
    </row>
    <row r="1455" spans="2:17" ht="54.95" customHeight="1">
      <c r="B1455" s="120" t="s">
        <v>22419</v>
      </c>
      <c r="C1455" s="12">
        <v>181010101113</v>
      </c>
      <c r="D1455" s="114">
        <v>6</v>
      </c>
      <c r="E1455" s="125" t="s">
        <v>1334</v>
      </c>
      <c r="F1455" s="48" t="s">
        <v>2315</v>
      </c>
      <c r="G1455" s="128" t="s">
        <v>23469</v>
      </c>
      <c r="H1455" s="130" t="s">
        <v>5076</v>
      </c>
      <c r="I1455" s="130" t="s">
        <v>6805</v>
      </c>
      <c r="J1455" s="130" t="s">
        <v>8514</v>
      </c>
      <c r="K1455" s="130" t="s">
        <v>10217</v>
      </c>
      <c r="L1455" s="130" t="s">
        <v>11913</v>
      </c>
      <c r="M1455" s="130" t="s">
        <v>13611</v>
      </c>
      <c r="N1455" s="130" t="s">
        <v>15293</v>
      </c>
      <c r="O1455" s="130" t="s">
        <v>17009</v>
      </c>
      <c r="P1455" s="130" t="s">
        <v>18700</v>
      </c>
      <c r="Q1455" s="130" t="s">
        <v>20401</v>
      </c>
    </row>
    <row r="1456" spans="2:17" ht="54.95" customHeight="1">
      <c r="B1456" s="120" t="s">
        <v>22419</v>
      </c>
      <c r="C1456" s="12">
        <v>1810101012</v>
      </c>
      <c r="D1456" s="114">
        <v>5</v>
      </c>
      <c r="E1456" s="124" t="s">
        <v>159</v>
      </c>
      <c r="F1456" s="48" t="s">
        <v>2316</v>
      </c>
      <c r="G1456" s="128" t="s">
        <v>23470</v>
      </c>
      <c r="H1456" s="130" t="s">
        <v>5077</v>
      </c>
      <c r="I1456" s="130" t="s">
        <v>6806</v>
      </c>
      <c r="J1456" s="130" t="s">
        <v>8515</v>
      </c>
      <c r="K1456" s="130" t="s">
        <v>10218</v>
      </c>
      <c r="L1456" s="130" t="s">
        <v>11914</v>
      </c>
      <c r="M1456" s="130" t="s">
        <v>13612</v>
      </c>
      <c r="N1456" s="130" t="s">
        <v>15294</v>
      </c>
      <c r="O1456" s="130" t="s">
        <v>17010</v>
      </c>
      <c r="P1456" s="130" t="s">
        <v>18701</v>
      </c>
      <c r="Q1456" s="130" t="s">
        <v>20402</v>
      </c>
    </row>
    <row r="1457" spans="2:17" ht="54.95" customHeight="1">
      <c r="B1457" s="120" t="s">
        <v>22419</v>
      </c>
      <c r="C1457" s="12">
        <v>18101011</v>
      </c>
      <c r="D1457" s="114">
        <v>4</v>
      </c>
      <c r="E1457" s="123" t="s">
        <v>286</v>
      </c>
      <c r="F1457" s="48" t="s">
        <v>2317</v>
      </c>
      <c r="G1457" s="128" t="s">
        <v>23471</v>
      </c>
      <c r="H1457" s="130" t="s">
        <v>5078</v>
      </c>
      <c r="I1457" s="130" t="s">
        <v>6807</v>
      </c>
      <c r="J1457" s="130" t="s">
        <v>8516</v>
      </c>
      <c r="K1457" s="130" t="s">
        <v>10219</v>
      </c>
      <c r="L1457" s="130" t="s">
        <v>11915</v>
      </c>
      <c r="M1457" s="130" t="s">
        <v>13613</v>
      </c>
      <c r="N1457" s="130" t="s">
        <v>15295</v>
      </c>
      <c r="O1457" s="130" t="s">
        <v>17011</v>
      </c>
      <c r="P1457" s="130" t="s">
        <v>18702</v>
      </c>
      <c r="Q1457" s="130" t="s">
        <v>20403</v>
      </c>
    </row>
    <row r="1458" spans="2:17" ht="54.95" customHeight="1">
      <c r="B1458" s="120" t="s">
        <v>22419</v>
      </c>
      <c r="C1458" s="12">
        <v>1810101110</v>
      </c>
      <c r="D1458" s="114">
        <v>5</v>
      </c>
      <c r="E1458" s="124" t="s">
        <v>1335</v>
      </c>
      <c r="F1458" s="48" t="s">
        <v>2318</v>
      </c>
      <c r="G1458" s="128" t="s">
        <v>21595</v>
      </c>
      <c r="H1458" s="130" t="s">
        <v>5079</v>
      </c>
      <c r="I1458" s="130" t="s">
        <v>6808</v>
      </c>
      <c r="J1458" s="130" t="s">
        <v>8517</v>
      </c>
      <c r="K1458" s="130" t="s">
        <v>10220</v>
      </c>
      <c r="L1458" s="130" t="s">
        <v>11916</v>
      </c>
      <c r="M1458" s="130" t="s">
        <v>13614</v>
      </c>
      <c r="N1458" s="130" t="s">
        <v>15296</v>
      </c>
      <c r="O1458" s="130" t="s">
        <v>17012</v>
      </c>
      <c r="P1458" s="130" t="s">
        <v>18703</v>
      </c>
      <c r="Q1458" s="130" t="s">
        <v>20404</v>
      </c>
    </row>
    <row r="1459" spans="2:17" ht="54.95" customHeight="1">
      <c r="B1459" s="120" t="s">
        <v>22419</v>
      </c>
      <c r="C1459" s="12">
        <v>181010111010</v>
      </c>
      <c r="D1459" s="114">
        <v>6</v>
      </c>
      <c r="E1459" s="125" t="s">
        <v>1336</v>
      </c>
      <c r="F1459" s="48" t="s">
        <v>2319</v>
      </c>
      <c r="G1459" s="128" t="s">
        <v>23472</v>
      </c>
      <c r="H1459" s="130" t="s">
        <v>5080</v>
      </c>
      <c r="I1459" s="130" t="s">
        <v>6809</v>
      </c>
      <c r="J1459" s="130" t="s">
        <v>8518</v>
      </c>
      <c r="K1459" s="130" t="s">
        <v>10221</v>
      </c>
      <c r="L1459" s="130" t="s">
        <v>11917</v>
      </c>
      <c r="M1459" s="130" t="s">
        <v>13615</v>
      </c>
      <c r="N1459" s="130" t="s">
        <v>15297</v>
      </c>
      <c r="O1459" s="130" t="s">
        <v>17013</v>
      </c>
      <c r="P1459" s="130" t="s">
        <v>18704</v>
      </c>
      <c r="Q1459" s="130" t="s">
        <v>20405</v>
      </c>
    </row>
    <row r="1460" spans="2:17" ht="54.95" customHeight="1">
      <c r="B1460" s="120" t="s">
        <v>22419</v>
      </c>
      <c r="C1460" s="12">
        <v>181010111011</v>
      </c>
      <c r="D1460" s="114">
        <v>6</v>
      </c>
      <c r="E1460" s="125" t="s">
        <v>1337</v>
      </c>
      <c r="F1460" s="48" t="s">
        <v>2320</v>
      </c>
      <c r="G1460" s="128" t="s">
        <v>23473</v>
      </c>
      <c r="H1460" s="130" t="s">
        <v>5081</v>
      </c>
      <c r="I1460" s="130" t="s">
        <v>6810</v>
      </c>
      <c r="J1460" s="130" t="s">
        <v>8519</v>
      </c>
      <c r="K1460" s="130" t="s">
        <v>10222</v>
      </c>
      <c r="L1460" s="130" t="s">
        <v>11918</v>
      </c>
      <c r="M1460" s="130" t="s">
        <v>13616</v>
      </c>
      <c r="N1460" s="130" t="s">
        <v>15298</v>
      </c>
      <c r="O1460" s="130" t="s">
        <v>17014</v>
      </c>
      <c r="P1460" s="130" t="s">
        <v>18705</v>
      </c>
      <c r="Q1460" s="130" t="s">
        <v>20406</v>
      </c>
    </row>
    <row r="1461" spans="2:17" ht="54.95" customHeight="1">
      <c r="B1461" s="120" t="s">
        <v>22419</v>
      </c>
      <c r="C1461" s="12">
        <v>181010111012</v>
      </c>
      <c r="D1461" s="114">
        <v>6</v>
      </c>
      <c r="E1461" s="125" t="s">
        <v>287</v>
      </c>
      <c r="F1461" s="48" t="s">
        <v>2321</v>
      </c>
      <c r="G1461" s="128" t="s">
        <v>3432</v>
      </c>
      <c r="H1461" s="130" t="s">
        <v>5082</v>
      </c>
      <c r="I1461" s="130" t="s">
        <v>6811</v>
      </c>
      <c r="J1461" s="130" t="s">
        <v>8520</v>
      </c>
      <c r="K1461" s="130" t="s">
        <v>10223</v>
      </c>
      <c r="L1461" s="130" t="s">
        <v>11919</v>
      </c>
      <c r="M1461" s="130" t="s">
        <v>13617</v>
      </c>
      <c r="N1461" s="130" t="s">
        <v>15299</v>
      </c>
      <c r="O1461" s="130" t="s">
        <v>17015</v>
      </c>
      <c r="P1461" s="130" t="s">
        <v>18706</v>
      </c>
      <c r="Q1461" s="130" t="s">
        <v>20407</v>
      </c>
    </row>
    <row r="1462" spans="2:17" ht="54.95" customHeight="1">
      <c r="B1462" s="120" t="s">
        <v>1641</v>
      </c>
      <c r="C1462" s="12">
        <v>18101011101210</v>
      </c>
      <c r="D1462" s="114" t="s">
        <v>21677</v>
      </c>
      <c r="E1462" s="126" t="s">
        <v>21717</v>
      </c>
      <c r="F1462" s="48" t="s">
        <v>21803</v>
      </c>
      <c r="G1462" s="128" t="s">
        <v>21804</v>
      </c>
      <c r="H1462" s="130" t="s">
        <v>22369</v>
      </c>
      <c r="I1462" s="130" t="s">
        <v>22370</v>
      </c>
      <c r="J1462" s="130" t="s">
        <v>22371</v>
      </c>
      <c r="K1462" s="130" t="s">
        <v>22372</v>
      </c>
      <c r="L1462" s="130" t="s">
        <v>22373</v>
      </c>
      <c r="M1462" s="130" t="s">
        <v>22374</v>
      </c>
      <c r="N1462" s="130" t="s">
        <v>22375</v>
      </c>
      <c r="O1462" s="130" t="s">
        <v>22376</v>
      </c>
      <c r="P1462" s="130" t="s">
        <v>22377</v>
      </c>
      <c r="Q1462" s="130" t="s">
        <v>22378</v>
      </c>
    </row>
    <row r="1463" spans="2:17" ht="54.95" customHeight="1">
      <c r="B1463" s="120" t="s">
        <v>1641</v>
      </c>
      <c r="C1463" s="12">
        <v>18101011101211</v>
      </c>
      <c r="D1463" s="114" t="s">
        <v>21677</v>
      </c>
      <c r="E1463" s="126" t="s">
        <v>21718</v>
      </c>
      <c r="F1463" s="48" t="s">
        <v>21805</v>
      </c>
      <c r="G1463" s="128" t="s">
        <v>21806</v>
      </c>
      <c r="H1463" s="130" t="s">
        <v>22379</v>
      </c>
      <c r="I1463" s="130" t="s">
        <v>22380</v>
      </c>
      <c r="J1463" s="130" t="s">
        <v>22381</v>
      </c>
      <c r="K1463" s="130" t="s">
        <v>22382</v>
      </c>
      <c r="L1463" s="130" t="s">
        <v>22383</v>
      </c>
      <c r="M1463" s="130" t="s">
        <v>22384</v>
      </c>
      <c r="N1463" s="130" t="s">
        <v>22385</v>
      </c>
      <c r="O1463" s="130" t="s">
        <v>22386</v>
      </c>
      <c r="P1463" s="130" t="s">
        <v>22385</v>
      </c>
      <c r="Q1463" s="130" t="s">
        <v>22387</v>
      </c>
    </row>
    <row r="1464" spans="2:17" ht="54.95" customHeight="1">
      <c r="B1464" s="120" t="s">
        <v>22419</v>
      </c>
      <c r="C1464" s="12">
        <v>1810101111</v>
      </c>
      <c r="D1464" s="114">
        <v>5</v>
      </c>
      <c r="E1464" s="124" t="s">
        <v>1338</v>
      </c>
      <c r="F1464" s="48" t="s">
        <v>2322</v>
      </c>
      <c r="G1464" s="128" t="s">
        <v>3433</v>
      </c>
      <c r="H1464" s="130" t="s">
        <v>5083</v>
      </c>
      <c r="I1464" s="130" t="s">
        <v>6812</v>
      </c>
      <c r="J1464" s="130" t="s">
        <v>8521</v>
      </c>
      <c r="K1464" s="130" t="s">
        <v>10224</v>
      </c>
      <c r="L1464" s="130" t="s">
        <v>11920</v>
      </c>
      <c r="M1464" s="130" t="s">
        <v>13618</v>
      </c>
      <c r="N1464" s="130" t="s">
        <v>15300</v>
      </c>
      <c r="O1464" s="130" t="s">
        <v>17016</v>
      </c>
      <c r="P1464" s="130" t="s">
        <v>18707</v>
      </c>
      <c r="Q1464" s="130" t="s">
        <v>20408</v>
      </c>
    </row>
    <row r="1465" spans="2:17" ht="54.95" customHeight="1">
      <c r="B1465" s="120" t="s">
        <v>22419</v>
      </c>
      <c r="C1465" s="12">
        <v>181010111110</v>
      </c>
      <c r="D1465" s="114">
        <v>6</v>
      </c>
      <c r="E1465" s="125" t="s">
        <v>1339</v>
      </c>
      <c r="F1465" s="48" t="s">
        <v>2323</v>
      </c>
      <c r="G1465" s="128" t="s">
        <v>23474</v>
      </c>
      <c r="H1465" s="130" t="s">
        <v>5084</v>
      </c>
      <c r="I1465" s="130" t="s">
        <v>6813</v>
      </c>
      <c r="J1465" s="130" t="s">
        <v>8522</v>
      </c>
      <c r="K1465" s="130" t="s">
        <v>10225</v>
      </c>
      <c r="L1465" s="130" t="s">
        <v>11921</v>
      </c>
      <c r="M1465" s="130" t="s">
        <v>13619</v>
      </c>
      <c r="N1465" s="130" t="s">
        <v>15301</v>
      </c>
      <c r="O1465" s="130" t="s">
        <v>17017</v>
      </c>
      <c r="P1465" s="130" t="s">
        <v>18708</v>
      </c>
      <c r="Q1465" s="130" t="s">
        <v>20409</v>
      </c>
    </row>
    <row r="1466" spans="2:17" ht="54.95" customHeight="1">
      <c r="B1466" s="120" t="s">
        <v>22419</v>
      </c>
      <c r="C1466" s="12">
        <v>181010111111</v>
      </c>
      <c r="D1466" s="114">
        <v>6</v>
      </c>
      <c r="E1466" s="125" t="s">
        <v>1340</v>
      </c>
      <c r="F1466" s="48" t="s">
        <v>2324</v>
      </c>
      <c r="G1466" s="128" t="s">
        <v>23475</v>
      </c>
      <c r="H1466" s="130" t="s">
        <v>5085</v>
      </c>
      <c r="I1466" s="130" t="s">
        <v>6814</v>
      </c>
      <c r="J1466" s="130" t="s">
        <v>8523</v>
      </c>
      <c r="K1466" s="130" t="s">
        <v>10226</v>
      </c>
      <c r="L1466" s="130" t="s">
        <v>10226</v>
      </c>
      <c r="M1466" s="130" t="s">
        <v>13620</v>
      </c>
      <c r="N1466" s="130" t="s">
        <v>15302</v>
      </c>
      <c r="O1466" s="130" t="s">
        <v>17018</v>
      </c>
      <c r="P1466" s="130" t="s">
        <v>18709</v>
      </c>
      <c r="Q1466" s="130" t="s">
        <v>20410</v>
      </c>
    </row>
    <row r="1467" spans="2:17" ht="54.95" customHeight="1">
      <c r="B1467" s="120" t="s">
        <v>22419</v>
      </c>
      <c r="C1467" s="12">
        <v>181010111112</v>
      </c>
      <c r="D1467" s="114">
        <v>6</v>
      </c>
      <c r="E1467" s="125" t="s">
        <v>1341</v>
      </c>
      <c r="F1467" s="48" t="s">
        <v>2325</v>
      </c>
      <c r="G1467" s="128" t="s">
        <v>3434</v>
      </c>
      <c r="H1467" s="130" t="s">
        <v>5086</v>
      </c>
      <c r="I1467" s="130" t="s">
        <v>6815</v>
      </c>
      <c r="J1467" s="130" t="s">
        <v>8524</v>
      </c>
      <c r="K1467" s="130" t="s">
        <v>10227</v>
      </c>
      <c r="L1467" s="130" t="s">
        <v>11922</v>
      </c>
      <c r="M1467" s="130" t="s">
        <v>13621</v>
      </c>
      <c r="N1467" s="130" t="s">
        <v>15303</v>
      </c>
      <c r="O1467" s="130" t="s">
        <v>17019</v>
      </c>
      <c r="P1467" s="130" t="s">
        <v>18710</v>
      </c>
      <c r="Q1467" s="130" t="s">
        <v>20411</v>
      </c>
    </row>
    <row r="1468" spans="2:17" ht="54.95" customHeight="1">
      <c r="B1468" s="120" t="s">
        <v>22419</v>
      </c>
      <c r="C1468" s="12">
        <v>181010111113</v>
      </c>
      <c r="D1468" s="114">
        <v>6</v>
      </c>
      <c r="E1468" s="125" t="s">
        <v>1342</v>
      </c>
      <c r="F1468" s="48" t="s">
        <v>2326</v>
      </c>
      <c r="G1468" s="128" t="s">
        <v>3435</v>
      </c>
      <c r="H1468" s="130" t="s">
        <v>5087</v>
      </c>
      <c r="I1468" s="130" t="s">
        <v>6816</v>
      </c>
      <c r="J1468" s="130" t="s">
        <v>8525</v>
      </c>
      <c r="K1468" s="130" t="s">
        <v>10228</v>
      </c>
      <c r="L1468" s="130" t="s">
        <v>10228</v>
      </c>
      <c r="M1468" s="130" t="s">
        <v>13622</v>
      </c>
      <c r="N1468" s="130" t="s">
        <v>15304</v>
      </c>
      <c r="O1468" s="130" t="s">
        <v>17020</v>
      </c>
      <c r="P1468" s="130" t="s">
        <v>18711</v>
      </c>
      <c r="Q1468" s="130" t="s">
        <v>20412</v>
      </c>
    </row>
    <row r="1469" spans="2:17" ht="54.95" customHeight="1">
      <c r="B1469" s="120" t="s">
        <v>22419</v>
      </c>
      <c r="C1469" s="12">
        <v>181010111114</v>
      </c>
      <c r="D1469" s="114">
        <v>6</v>
      </c>
      <c r="E1469" s="125" t="s">
        <v>1343</v>
      </c>
      <c r="F1469" s="48" t="s">
        <v>2327</v>
      </c>
      <c r="G1469" s="128" t="s">
        <v>3436</v>
      </c>
      <c r="H1469" s="130" t="s">
        <v>5088</v>
      </c>
      <c r="I1469" s="130" t="s">
        <v>6817</v>
      </c>
      <c r="J1469" s="130" t="s">
        <v>8526</v>
      </c>
      <c r="K1469" s="130" t="s">
        <v>10229</v>
      </c>
      <c r="L1469" s="130" t="s">
        <v>11923</v>
      </c>
      <c r="M1469" s="130" t="s">
        <v>13623</v>
      </c>
      <c r="N1469" s="130" t="s">
        <v>15305</v>
      </c>
      <c r="O1469" s="130" t="s">
        <v>17021</v>
      </c>
      <c r="P1469" s="130" t="s">
        <v>18712</v>
      </c>
      <c r="Q1469" s="130" t="s">
        <v>20413</v>
      </c>
    </row>
    <row r="1470" spans="2:17" ht="54.95" customHeight="1">
      <c r="B1470" s="120" t="s">
        <v>22419</v>
      </c>
      <c r="C1470" s="12">
        <v>18101011111410</v>
      </c>
      <c r="D1470" s="114">
        <v>7</v>
      </c>
      <c r="E1470" s="126" t="s">
        <v>1344</v>
      </c>
      <c r="F1470" s="48" t="s">
        <v>2328</v>
      </c>
      <c r="G1470" s="128" t="s">
        <v>3437</v>
      </c>
      <c r="H1470" s="130" t="s">
        <v>5089</v>
      </c>
      <c r="I1470" s="130" t="s">
        <v>6818</v>
      </c>
      <c r="J1470" s="130" t="s">
        <v>8527</v>
      </c>
      <c r="K1470" s="130" t="s">
        <v>10230</v>
      </c>
      <c r="L1470" s="130" t="s">
        <v>11924</v>
      </c>
      <c r="M1470" s="130" t="s">
        <v>13624</v>
      </c>
      <c r="N1470" s="130" t="s">
        <v>15306</v>
      </c>
      <c r="O1470" s="130" t="s">
        <v>17022</v>
      </c>
      <c r="P1470" s="130" t="s">
        <v>18713</v>
      </c>
      <c r="Q1470" s="130" t="s">
        <v>20414</v>
      </c>
    </row>
    <row r="1471" spans="2:17" ht="54.95" customHeight="1">
      <c r="B1471" s="120" t="s">
        <v>22419</v>
      </c>
      <c r="C1471" s="12">
        <v>18101011111411</v>
      </c>
      <c r="D1471" s="114">
        <v>7</v>
      </c>
      <c r="E1471" s="126" t="s">
        <v>1345</v>
      </c>
      <c r="F1471" s="48" t="s">
        <v>2329</v>
      </c>
      <c r="G1471" s="128" t="s">
        <v>3438</v>
      </c>
      <c r="H1471" s="130" t="s">
        <v>5090</v>
      </c>
      <c r="I1471" s="130" t="s">
        <v>6819</v>
      </c>
      <c r="J1471" s="130" t="s">
        <v>8528</v>
      </c>
      <c r="K1471" s="130" t="s">
        <v>10231</v>
      </c>
      <c r="L1471" s="130" t="s">
        <v>11925</v>
      </c>
      <c r="M1471" s="130" t="s">
        <v>13625</v>
      </c>
      <c r="N1471" s="130" t="s">
        <v>15307</v>
      </c>
      <c r="O1471" s="130" t="s">
        <v>17023</v>
      </c>
      <c r="P1471" s="130" t="s">
        <v>18714</v>
      </c>
      <c r="Q1471" s="130" t="s">
        <v>20415</v>
      </c>
    </row>
    <row r="1472" spans="2:17" ht="54.95" customHeight="1">
      <c r="B1472" s="120" t="s">
        <v>22419</v>
      </c>
      <c r="C1472" s="12">
        <v>18101011111412</v>
      </c>
      <c r="D1472" s="114">
        <v>7</v>
      </c>
      <c r="E1472" s="126" t="s">
        <v>1346</v>
      </c>
      <c r="F1472" s="48" t="s">
        <v>2330</v>
      </c>
      <c r="G1472" s="128" t="s">
        <v>23476</v>
      </c>
      <c r="H1472" s="130" t="s">
        <v>5091</v>
      </c>
      <c r="I1472" s="130" t="s">
        <v>6820</v>
      </c>
      <c r="J1472" s="130" t="s">
        <v>8529</v>
      </c>
      <c r="K1472" s="130" t="s">
        <v>10232</v>
      </c>
      <c r="L1472" s="130" t="s">
        <v>11926</v>
      </c>
      <c r="M1472" s="130" t="s">
        <v>13626</v>
      </c>
      <c r="N1472" s="130" t="s">
        <v>15308</v>
      </c>
      <c r="O1472" s="130" t="s">
        <v>17024</v>
      </c>
      <c r="P1472" s="130" t="s">
        <v>18715</v>
      </c>
      <c r="Q1472" s="130" t="s">
        <v>20416</v>
      </c>
    </row>
    <row r="1473" spans="2:17" ht="54.95" customHeight="1">
      <c r="B1473" s="120" t="s">
        <v>22419</v>
      </c>
      <c r="C1473" s="12">
        <v>1810101112</v>
      </c>
      <c r="D1473" s="114">
        <v>5</v>
      </c>
      <c r="E1473" s="124" t="s">
        <v>288</v>
      </c>
      <c r="F1473" s="48" t="s">
        <v>2331</v>
      </c>
      <c r="G1473" s="128" t="s">
        <v>3439</v>
      </c>
      <c r="H1473" s="130" t="s">
        <v>5092</v>
      </c>
      <c r="I1473" s="130" t="s">
        <v>6821</v>
      </c>
      <c r="J1473" s="130" t="s">
        <v>8530</v>
      </c>
      <c r="K1473" s="130" t="s">
        <v>10233</v>
      </c>
      <c r="L1473" s="130" t="s">
        <v>11927</v>
      </c>
      <c r="M1473" s="130" t="s">
        <v>13627</v>
      </c>
      <c r="N1473" s="130" t="s">
        <v>15309</v>
      </c>
      <c r="O1473" s="130" t="s">
        <v>17025</v>
      </c>
      <c r="P1473" s="130" t="s">
        <v>18716</v>
      </c>
      <c r="Q1473" s="130" t="s">
        <v>20417</v>
      </c>
    </row>
    <row r="1474" spans="2:17" ht="54.95" customHeight="1">
      <c r="B1474" s="120" t="s">
        <v>22419</v>
      </c>
      <c r="C1474" s="12">
        <v>181010111210</v>
      </c>
      <c r="D1474" s="114">
        <v>6</v>
      </c>
      <c r="E1474" s="125" t="s">
        <v>1347</v>
      </c>
      <c r="F1474" s="48" t="s">
        <v>2332</v>
      </c>
      <c r="G1474" s="128" t="s">
        <v>3440</v>
      </c>
      <c r="H1474" s="130" t="s">
        <v>5093</v>
      </c>
      <c r="I1474" s="130" t="s">
        <v>6822</v>
      </c>
      <c r="J1474" s="130" t="s">
        <v>8531</v>
      </c>
      <c r="K1474" s="130" t="s">
        <v>10234</v>
      </c>
      <c r="L1474" s="130" t="s">
        <v>11928</v>
      </c>
      <c r="M1474" s="130" t="s">
        <v>13628</v>
      </c>
      <c r="N1474" s="130" t="s">
        <v>15310</v>
      </c>
      <c r="O1474" s="130" t="s">
        <v>17026</v>
      </c>
      <c r="P1474" s="130" t="s">
        <v>18717</v>
      </c>
      <c r="Q1474" s="130" t="s">
        <v>20418</v>
      </c>
    </row>
    <row r="1475" spans="2:17" ht="54.95" customHeight="1">
      <c r="B1475" s="120" t="s">
        <v>22419</v>
      </c>
      <c r="C1475" s="12">
        <v>18101011121010</v>
      </c>
      <c r="D1475" s="114">
        <v>7</v>
      </c>
      <c r="E1475" s="126" t="s">
        <v>1348</v>
      </c>
      <c r="F1475" s="48" t="s">
        <v>2333</v>
      </c>
      <c r="G1475" s="128" t="s">
        <v>3441</v>
      </c>
      <c r="H1475" s="130" t="s">
        <v>5094</v>
      </c>
      <c r="I1475" s="130" t="s">
        <v>6823</v>
      </c>
      <c r="J1475" s="130" t="s">
        <v>8532</v>
      </c>
      <c r="K1475" s="130" t="s">
        <v>10235</v>
      </c>
      <c r="L1475" s="130" t="s">
        <v>11929</v>
      </c>
      <c r="M1475" s="130" t="s">
        <v>13629</v>
      </c>
      <c r="N1475" s="130" t="s">
        <v>15311</v>
      </c>
      <c r="O1475" s="130" t="s">
        <v>17027</v>
      </c>
      <c r="P1475" s="130" t="s">
        <v>18718</v>
      </c>
      <c r="Q1475" s="130" t="s">
        <v>20419</v>
      </c>
    </row>
    <row r="1476" spans="2:17" ht="54.95" customHeight="1">
      <c r="B1476" s="120" t="s">
        <v>22419</v>
      </c>
      <c r="C1476" s="12">
        <v>18101011121011</v>
      </c>
      <c r="D1476" s="114">
        <v>7</v>
      </c>
      <c r="E1476" s="126" t="s">
        <v>1349</v>
      </c>
      <c r="F1476" s="48" t="s">
        <v>2334</v>
      </c>
      <c r="G1476" s="128" t="s">
        <v>3442</v>
      </c>
      <c r="H1476" s="130" t="s">
        <v>5095</v>
      </c>
      <c r="I1476" s="130" t="s">
        <v>6824</v>
      </c>
      <c r="J1476" s="130" t="s">
        <v>8533</v>
      </c>
      <c r="K1476" s="130" t="s">
        <v>10236</v>
      </c>
      <c r="L1476" s="130" t="s">
        <v>11930</v>
      </c>
      <c r="M1476" s="130" t="s">
        <v>13630</v>
      </c>
      <c r="N1476" s="130" t="s">
        <v>15312</v>
      </c>
      <c r="O1476" s="130" t="s">
        <v>17028</v>
      </c>
      <c r="P1476" s="130" t="s">
        <v>18719</v>
      </c>
      <c r="Q1476" s="130" t="s">
        <v>20420</v>
      </c>
    </row>
    <row r="1477" spans="2:17" ht="54.95" customHeight="1">
      <c r="B1477" s="120" t="s">
        <v>22419</v>
      </c>
      <c r="C1477" s="12">
        <v>181010111211</v>
      </c>
      <c r="D1477" s="114">
        <v>6</v>
      </c>
      <c r="E1477" s="125" t="s">
        <v>1350</v>
      </c>
      <c r="F1477" s="48" t="s">
        <v>2335</v>
      </c>
      <c r="G1477" s="128" t="s">
        <v>22511</v>
      </c>
      <c r="H1477" s="130" t="s">
        <v>5096</v>
      </c>
      <c r="I1477" s="130" t="s">
        <v>6825</v>
      </c>
      <c r="J1477" s="130" t="s">
        <v>8534</v>
      </c>
      <c r="K1477" s="130" t="s">
        <v>10237</v>
      </c>
      <c r="L1477" s="130" t="s">
        <v>11931</v>
      </c>
      <c r="M1477" s="130" t="s">
        <v>13631</v>
      </c>
      <c r="N1477" s="130" t="s">
        <v>5096</v>
      </c>
      <c r="O1477" s="130" t="s">
        <v>17029</v>
      </c>
      <c r="P1477" s="130" t="s">
        <v>18720</v>
      </c>
      <c r="Q1477" s="130" t="s">
        <v>20421</v>
      </c>
    </row>
    <row r="1478" spans="2:17" ht="54.95" customHeight="1">
      <c r="B1478" s="120" t="s">
        <v>22419</v>
      </c>
      <c r="C1478" s="12">
        <v>181010111212</v>
      </c>
      <c r="D1478" s="114">
        <v>6</v>
      </c>
      <c r="E1478" s="125" t="s">
        <v>1351</v>
      </c>
      <c r="F1478" s="48" t="s">
        <v>2336</v>
      </c>
      <c r="G1478" s="128" t="s">
        <v>3443</v>
      </c>
      <c r="H1478" s="130" t="s">
        <v>5097</v>
      </c>
      <c r="I1478" s="130" t="s">
        <v>6826</v>
      </c>
      <c r="J1478" s="130" t="s">
        <v>8535</v>
      </c>
      <c r="K1478" s="130" t="s">
        <v>10238</v>
      </c>
      <c r="L1478" s="130" t="s">
        <v>11932</v>
      </c>
      <c r="M1478" s="130" t="s">
        <v>13632</v>
      </c>
      <c r="N1478" s="130" t="s">
        <v>15313</v>
      </c>
      <c r="O1478" s="130" t="s">
        <v>17030</v>
      </c>
      <c r="P1478" s="130" t="s">
        <v>18721</v>
      </c>
      <c r="Q1478" s="130" t="s">
        <v>20422</v>
      </c>
    </row>
    <row r="1479" spans="2:17" ht="54.95" customHeight="1">
      <c r="B1479" s="120" t="s">
        <v>22419</v>
      </c>
      <c r="C1479" s="12">
        <v>18101012</v>
      </c>
      <c r="D1479" s="114">
        <v>4</v>
      </c>
      <c r="E1479" s="123" t="s">
        <v>289</v>
      </c>
      <c r="F1479" s="48" t="s">
        <v>2337</v>
      </c>
      <c r="G1479" s="128" t="s">
        <v>23477</v>
      </c>
      <c r="H1479" s="130" t="s">
        <v>5098</v>
      </c>
      <c r="I1479" s="130" t="s">
        <v>6827</v>
      </c>
      <c r="J1479" s="130" t="s">
        <v>8536</v>
      </c>
      <c r="K1479" s="130" t="s">
        <v>10239</v>
      </c>
      <c r="L1479" s="130" t="s">
        <v>11933</v>
      </c>
      <c r="M1479" s="130" t="s">
        <v>13633</v>
      </c>
      <c r="N1479" s="130" t="s">
        <v>15314</v>
      </c>
      <c r="O1479" s="130" t="s">
        <v>17031</v>
      </c>
      <c r="P1479" s="130" t="s">
        <v>18722</v>
      </c>
      <c r="Q1479" s="130" t="s">
        <v>20423</v>
      </c>
    </row>
    <row r="1480" spans="2:17" ht="54.95" customHeight="1">
      <c r="B1480" s="120" t="s">
        <v>22419</v>
      </c>
      <c r="C1480" s="12">
        <v>1810101210</v>
      </c>
      <c r="D1480" s="114">
        <v>5</v>
      </c>
      <c r="E1480" s="124" t="s">
        <v>1352</v>
      </c>
      <c r="F1480" s="48" t="s">
        <v>2338</v>
      </c>
      <c r="G1480" s="128" t="s">
        <v>3444</v>
      </c>
      <c r="H1480" s="130" t="s">
        <v>5099</v>
      </c>
      <c r="I1480" s="130" t="s">
        <v>6828</v>
      </c>
      <c r="J1480" s="130" t="s">
        <v>8537</v>
      </c>
      <c r="K1480" s="130" t="s">
        <v>10240</v>
      </c>
      <c r="L1480" s="130" t="s">
        <v>11934</v>
      </c>
      <c r="M1480" s="130" t="s">
        <v>13634</v>
      </c>
      <c r="N1480" s="130" t="s">
        <v>15315</v>
      </c>
      <c r="O1480" s="130" t="s">
        <v>17032</v>
      </c>
      <c r="P1480" s="130" t="s">
        <v>18723</v>
      </c>
      <c r="Q1480" s="130" t="s">
        <v>20424</v>
      </c>
    </row>
    <row r="1481" spans="2:17" ht="54.95" customHeight="1">
      <c r="B1481" s="120" t="s">
        <v>22419</v>
      </c>
      <c r="C1481" s="12">
        <v>1810101211</v>
      </c>
      <c r="D1481" s="114">
        <v>5</v>
      </c>
      <c r="E1481" s="124" t="s">
        <v>280</v>
      </c>
      <c r="F1481" s="48" t="s">
        <v>2339</v>
      </c>
      <c r="G1481" s="128" t="s">
        <v>23478</v>
      </c>
      <c r="H1481" s="130" t="s">
        <v>5100</v>
      </c>
      <c r="I1481" s="130" t="s">
        <v>6829</v>
      </c>
      <c r="J1481" s="130" t="s">
        <v>8538</v>
      </c>
      <c r="K1481" s="130" t="s">
        <v>10241</v>
      </c>
      <c r="L1481" s="130" t="s">
        <v>11935</v>
      </c>
      <c r="M1481" s="130" t="s">
        <v>13635</v>
      </c>
      <c r="N1481" s="130" t="s">
        <v>15316</v>
      </c>
      <c r="O1481" s="130" t="s">
        <v>17033</v>
      </c>
      <c r="P1481" s="130" t="s">
        <v>18724</v>
      </c>
      <c r="Q1481" s="130" t="s">
        <v>20425</v>
      </c>
    </row>
    <row r="1482" spans="2:17" ht="54.95" customHeight="1">
      <c r="B1482" s="120" t="s">
        <v>22419</v>
      </c>
      <c r="C1482" s="12">
        <v>181010121110</v>
      </c>
      <c r="D1482" s="114">
        <v>6</v>
      </c>
      <c r="E1482" s="125" t="s">
        <v>1353</v>
      </c>
      <c r="F1482" s="48" t="s">
        <v>2340</v>
      </c>
      <c r="G1482" s="128" t="s">
        <v>3445</v>
      </c>
      <c r="H1482" s="130" t="s">
        <v>5101</v>
      </c>
      <c r="I1482" s="130" t="s">
        <v>6830</v>
      </c>
      <c r="J1482" s="130" t="s">
        <v>8539</v>
      </c>
      <c r="K1482" s="130" t="s">
        <v>10242</v>
      </c>
      <c r="L1482" s="130" t="s">
        <v>11936</v>
      </c>
      <c r="M1482" s="130" t="s">
        <v>13636</v>
      </c>
      <c r="N1482" s="130" t="s">
        <v>15317</v>
      </c>
      <c r="O1482" s="130" t="s">
        <v>17034</v>
      </c>
      <c r="P1482" s="130" t="s">
        <v>18725</v>
      </c>
      <c r="Q1482" s="130" t="s">
        <v>20426</v>
      </c>
    </row>
    <row r="1483" spans="2:17" ht="54.95" customHeight="1">
      <c r="B1483" s="120" t="s">
        <v>22419</v>
      </c>
      <c r="C1483" s="12">
        <v>181010121111</v>
      </c>
      <c r="D1483" s="114">
        <v>6</v>
      </c>
      <c r="E1483" s="125" t="s">
        <v>1354</v>
      </c>
      <c r="F1483" s="48" t="s">
        <v>2341</v>
      </c>
      <c r="G1483" s="128" t="s">
        <v>3446</v>
      </c>
      <c r="H1483" s="130" t="s">
        <v>5102</v>
      </c>
      <c r="I1483" s="130" t="s">
        <v>6831</v>
      </c>
      <c r="J1483" s="130" t="s">
        <v>8540</v>
      </c>
      <c r="K1483" s="130" t="s">
        <v>10243</v>
      </c>
      <c r="L1483" s="130" t="s">
        <v>11937</v>
      </c>
      <c r="M1483" s="130" t="s">
        <v>13637</v>
      </c>
      <c r="N1483" s="130" t="s">
        <v>15318</v>
      </c>
      <c r="O1483" s="130" t="s">
        <v>17035</v>
      </c>
      <c r="P1483" s="130" t="s">
        <v>18726</v>
      </c>
      <c r="Q1483" s="130" t="s">
        <v>20427</v>
      </c>
    </row>
    <row r="1484" spans="2:17" ht="54.95" customHeight="1">
      <c r="B1484" s="120" t="s">
        <v>22419</v>
      </c>
      <c r="C1484" s="12">
        <v>181010121112</v>
      </c>
      <c r="D1484" s="114">
        <v>6</v>
      </c>
      <c r="E1484" s="125" t="s">
        <v>1355</v>
      </c>
      <c r="F1484" s="48" t="s">
        <v>2342</v>
      </c>
      <c r="G1484" s="128" t="s">
        <v>3447</v>
      </c>
      <c r="H1484" s="130" t="s">
        <v>5103</v>
      </c>
      <c r="I1484" s="130" t="s">
        <v>6832</v>
      </c>
      <c r="J1484" s="130" t="s">
        <v>1355</v>
      </c>
      <c r="K1484" s="130" t="s">
        <v>1355</v>
      </c>
      <c r="L1484" s="130" t="s">
        <v>11938</v>
      </c>
      <c r="M1484" s="130" t="s">
        <v>13638</v>
      </c>
      <c r="N1484" s="130" t="s">
        <v>15319</v>
      </c>
      <c r="O1484" s="130" t="s">
        <v>17036</v>
      </c>
      <c r="P1484" s="130" t="s">
        <v>18727</v>
      </c>
      <c r="Q1484" s="130" t="s">
        <v>20428</v>
      </c>
    </row>
    <row r="1485" spans="2:17" ht="54.95" customHeight="1">
      <c r="B1485" s="120" t="s">
        <v>22419</v>
      </c>
      <c r="C1485" s="12">
        <v>181010121113</v>
      </c>
      <c r="D1485" s="114">
        <v>6</v>
      </c>
      <c r="E1485" s="125" t="s">
        <v>1356</v>
      </c>
      <c r="F1485" s="48" t="s">
        <v>2343</v>
      </c>
      <c r="G1485" s="128" t="s">
        <v>23479</v>
      </c>
      <c r="H1485" s="130" t="s">
        <v>5104</v>
      </c>
      <c r="I1485" s="130" t="s">
        <v>6833</v>
      </c>
      <c r="J1485" s="130" t="s">
        <v>8541</v>
      </c>
      <c r="K1485" s="130" t="s">
        <v>10244</v>
      </c>
      <c r="L1485" s="130" t="s">
        <v>11939</v>
      </c>
      <c r="M1485" s="130" t="s">
        <v>13639</v>
      </c>
      <c r="N1485" s="130" t="s">
        <v>15320</v>
      </c>
      <c r="O1485" s="130" t="s">
        <v>17037</v>
      </c>
      <c r="P1485" s="130" t="s">
        <v>18728</v>
      </c>
      <c r="Q1485" s="130" t="s">
        <v>20429</v>
      </c>
    </row>
    <row r="1486" spans="2:17" ht="54.95" customHeight="1">
      <c r="B1486" s="120" t="s">
        <v>22419</v>
      </c>
      <c r="C1486" s="12">
        <v>181010121114</v>
      </c>
      <c r="D1486" s="114">
        <v>6</v>
      </c>
      <c r="E1486" s="125" t="s">
        <v>1357</v>
      </c>
      <c r="F1486" s="48" t="s">
        <v>2344</v>
      </c>
      <c r="G1486" s="128" t="s">
        <v>3448</v>
      </c>
      <c r="H1486" s="130" t="s">
        <v>5105</v>
      </c>
      <c r="I1486" s="130" t="s">
        <v>6834</v>
      </c>
      <c r="J1486" s="130" t="s">
        <v>8542</v>
      </c>
      <c r="K1486" s="130" t="s">
        <v>10245</v>
      </c>
      <c r="L1486" s="130" t="s">
        <v>11940</v>
      </c>
      <c r="M1486" s="130" t="s">
        <v>13640</v>
      </c>
      <c r="N1486" s="130" t="s">
        <v>15321</v>
      </c>
      <c r="O1486" s="130" t="s">
        <v>17038</v>
      </c>
      <c r="P1486" s="130" t="s">
        <v>18729</v>
      </c>
      <c r="Q1486" s="130" t="s">
        <v>20430</v>
      </c>
    </row>
    <row r="1487" spans="2:17" ht="54.95" customHeight="1">
      <c r="B1487" s="120" t="s">
        <v>22419</v>
      </c>
      <c r="C1487" s="12">
        <v>181010121115</v>
      </c>
      <c r="D1487" s="114">
        <v>6</v>
      </c>
      <c r="E1487" s="125" t="s">
        <v>1358</v>
      </c>
      <c r="F1487" s="48" t="s">
        <v>1358</v>
      </c>
      <c r="G1487" s="128" t="s">
        <v>3449</v>
      </c>
      <c r="H1487" s="130" t="s">
        <v>5106</v>
      </c>
      <c r="I1487" s="130" t="s">
        <v>6835</v>
      </c>
      <c r="J1487" s="130" t="s">
        <v>6835</v>
      </c>
      <c r="K1487" s="130" t="s">
        <v>10246</v>
      </c>
      <c r="L1487" s="130" t="s">
        <v>11941</v>
      </c>
      <c r="M1487" s="130" t="s">
        <v>11941</v>
      </c>
      <c r="N1487" s="130" t="s">
        <v>15322</v>
      </c>
      <c r="O1487" s="130" t="s">
        <v>17039</v>
      </c>
      <c r="P1487" s="130" t="s">
        <v>18730</v>
      </c>
      <c r="Q1487" s="130" t="s">
        <v>20431</v>
      </c>
    </row>
    <row r="1488" spans="2:17" ht="54.95" customHeight="1">
      <c r="B1488" s="120" t="s">
        <v>22419</v>
      </c>
      <c r="C1488" s="12">
        <v>181010121116</v>
      </c>
      <c r="D1488" s="114">
        <v>6</v>
      </c>
      <c r="E1488" s="125" t="s">
        <v>1359</v>
      </c>
      <c r="F1488" s="48" t="s">
        <v>2345</v>
      </c>
      <c r="G1488" s="128" t="s">
        <v>23480</v>
      </c>
      <c r="H1488" s="130" t="s">
        <v>5107</v>
      </c>
      <c r="I1488" s="130" t="s">
        <v>6836</v>
      </c>
      <c r="J1488" s="130" t="s">
        <v>8543</v>
      </c>
      <c r="K1488" s="130" t="s">
        <v>10247</v>
      </c>
      <c r="L1488" s="130" t="s">
        <v>11942</v>
      </c>
      <c r="M1488" s="130" t="s">
        <v>13641</v>
      </c>
      <c r="N1488" s="130" t="s">
        <v>15323</v>
      </c>
      <c r="O1488" s="130" t="s">
        <v>17040</v>
      </c>
      <c r="P1488" s="130" t="s">
        <v>18731</v>
      </c>
      <c r="Q1488" s="130" t="s">
        <v>20432</v>
      </c>
    </row>
    <row r="1489" spans="2:17" ht="54.95" customHeight="1">
      <c r="B1489" s="120" t="s">
        <v>22419</v>
      </c>
      <c r="C1489" s="12">
        <v>1810101212</v>
      </c>
      <c r="D1489" s="114">
        <v>5</v>
      </c>
      <c r="E1489" s="124" t="s">
        <v>1360</v>
      </c>
      <c r="F1489" s="48" t="s">
        <v>2346</v>
      </c>
      <c r="G1489" s="128" t="s">
        <v>3450</v>
      </c>
      <c r="H1489" s="130" t="s">
        <v>5108</v>
      </c>
      <c r="I1489" s="130" t="s">
        <v>6837</v>
      </c>
      <c r="J1489" s="130" t="s">
        <v>8544</v>
      </c>
      <c r="K1489" s="130" t="s">
        <v>10248</v>
      </c>
      <c r="L1489" s="130" t="s">
        <v>11943</v>
      </c>
      <c r="M1489" s="130" t="s">
        <v>13642</v>
      </c>
      <c r="N1489" s="130" t="s">
        <v>15324</v>
      </c>
      <c r="O1489" s="130" t="s">
        <v>17041</v>
      </c>
      <c r="P1489" s="130" t="s">
        <v>18732</v>
      </c>
      <c r="Q1489" s="130" t="s">
        <v>20433</v>
      </c>
    </row>
    <row r="1490" spans="2:17" ht="54.95" customHeight="1">
      <c r="B1490" s="120" t="s">
        <v>22419</v>
      </c>
      <c r="C1490" s="12">
        <v>1810101213</v>
      </c>
      <c r="D1490" s="114">
        <v>5</v>
      </c>
      <c r="E1490" s="124" t="s">
        <v>1361</v>
      </c>
      <c r="F1490" s="48" t="s">
        <v>2347</v>
      </c>
      <c r="G1490" s="128" t="s">
        <v>3451</v>
      </c>
      <c r="H1490" s="130" t="s">
        <v>5109</v>
      </c>
      <c r="I1490" s="130" t="s">
        <v>6838</v>
      </c>
      <c r="J1490" s="130" t="s">
        <v>8545</v>
      </c>
      <c r="K1490" s="130" t="s">
        <v>10249</v>
      </c>
      <c r="L1490" s="130" t="s">
        <v>11944</v>
      </c>
      <c r="M1490" s="130" t="s">
        <v>13643</v>
      </c>
      <c r="N1490" s="130" t="s">
        <v>15325</v>
      </c>
      <c r="O1490" s="130" t="s">
        <v>17042</v>
      </c>
      <c r="P1490" s="130" t="s">
        <v>18733</v>
      </c>
      <c r="Q1490" s="130" t="s">
        <v>20434</v>
      </c>
    </row>
    <row r="1491" spans="2:17" ht="54.95" customHeight="1">
      <c r="B1491" s="120" t="s">
        <v>22419</v>
      </c>
      <c r="C1491" s="12">
        <v>1810101214</v>
      </c>
      <c r="D1491" s="114">
        <v>5</v>
      </c>
      <c r="E1491" s="124" t="s">
        <v>1362</v>
      </c>
      <c r="F1491" s="48" t="s">
        <v>2348</v>
      </c>
      <c r="G1491" s="128" t="s">
        <v>23481</v>
      </c>
      <c r="H1491" s="130" t="s">
        <v>5110</v>
      </c>
      <c r="I1491" s="130" t="s">
        <v>6839</v>
      </c>
      <c r="J1491" s="130" t="s">
        <v>8546</v>
      </c>
      <c r="K1491" s="130" t="s">
        <v>10250</v>
      </c>
      <c r="L1491" s="130" t="s">
        <v>11945</v>
      </c>
      <c r="M1491" s="130" t="s">
        <v>13644</v>
      </c>
      <c r="N1491" s="130" t="s">
        <v>15326</v>
      </c>
      <c r="O1491" s="130" t="s">
        <v>17043</v>
      </c>
      <c r="P1491" s="130" t="s">
        <v>18734</v>
      </c>
      <c r="Q1491" s="130" t="s">
        <v>20435</v>
      </c>
    </row>
    <row r="1492" spans="2:17" ht="54.95" customHeight="1">
      <c r="B1492" s="120" t="s">
        <v>22419</v>
      </c>
      <c r="C1492" s="12">
        <v>1810101215</v>
      </c>
      <c r="D1492" s="114">
        <v>5</v>
      </c>
      <c r="E1492" s="124" t="s">
        <v>281</v>
      </c>
      <c r="F1492" s="48" t="s">
        <v>2349</v>
      </c>
      <c r="G1492" s="128" t="s">
        <v>23482</v>
      </c>
      <c r="H1492" s="130" t="s">
        <v>5111</v>
      </c>
      <c r="I1492" s="130" t="s">
        <v>6840</v>
      </c>
      <c r="J1492" s="130" t="s">
        <v>8547</v>
      </c>
      <c r="K1492" s="130" t="s">
        <v>10251</v>
      </c>
      <c r="L1492" s="130" t="s">
        <v>10251</v>
      </c>
      <c r="M1492" s="130" t="s">
        <v>13645</v>
      </c>
      <c r="N1492" s="130" t="s">
        <v>15327</v>
      </c>
      <c r="O1492" s="130" t="s">
        <v>17044</v>
      </c>
      <c r="P1492" s="130" t="s">
        <v>18735</v>
      </c>
      <c r="Q1492" s="130" t="s">
        <v>20436</v>
      </c>
    </row>
    <row r="1493" spans="2:17" ht="54.95" customHeight="1">
      <c r="B1493" s="120" t="s">
        <v>22419</v>
      </c>
      <c r="C1493" s="12">
        <v>1810101216</v>
      </c>
      <c r="D1493" s="114">
        <v>5</v>
      </c>
      <c r="E1493" s="124" t="s">
        <v>1363</v>
      </c>
      <c r="F1493" s="48" t="s">
        <v>2350</v>
      </c>
      <c r="G1493" s="128" t="s">
        <v>23483</v>
      </c>
      <c r="H1493" s="130" t="s">
        <v>5112</v>
      </c>
      <c r="I1493" s="130" t="s">
        <v>6841</v>
      </c>
      <c r="J1493" s="130" t="s">
        <v>8548</v>
      </c>
      <c r="K1493" s="130" t="s">
        <v>10252</v>
      </c>
      <c r="L1493" s="130" t="s">
        <v>11946</v>
      </c>
      <c r="M1493" s="130" t="s">
        <v>13646</v>
      </c>
      <c r="N1493" s="130" t="s">
        <v>15328</v>
      </c>
      <c r="O1493" s="130" t="s">
        <v>17045</v>
      </c>
      <c r="P1493" s="130" t="s">
        <v>18736</v>
      </c>
      <c r="Q1493" s="130" t="s">
        <v>20437</v>
      </c>
    </row>
    <row r="1494" spans="2:17" ht="54.95" customHeight="1">
      <c r="B1494" s="120" t="s">
        <v>22419</v>
      </c>
      <c r="C1494" s="12">
        <v>1810101217</v>
      </c>
      <c r="D1494" s="114">
        <v>5</v>
      </c>
      <c r="E1494" s="124" t="s">
        <v>1364</v>
      </c>
      <c r="F1494" s="48" t="s">
        <v>2351</v>
      </c>
      <c r="G1494" s="128" t="s">
        <v>23484</v>
      </c>
      <c r="H1494" s="130" t="s">
        <v>5113</v>
      </c>
      <c r="I1494" s="130" t="s">
        <v>6842</v>
      </c>
      <c r="J1494" s="130" t="s">
        <v>8549</v>
      </c>
      <c r="K1494" s="130" t="s">
        <v>10253</v>
      </c>
      <c r="L1494" s="130" t="s">
        <v>11947</v>
      </c>
      <c r="M1494" s="130" t="s">
        <v>13647</v>
      </c>
      <c r="N1494" s="130" t="s">
        <v>15329</v>
      </c>
      <c r="O1494" s="130" t="s">
        <v>17046</v>
      </c>
      <c r="P1494" s="130" t="s">
        <v>18737</v>
      </c>
      <c r="Q1494" s="130" t="s">
        <v>20438</v>
      </c>
    </row>
    <row r="1495" spans="2:17" ht="54.95" customHeight="1">
      <c r="B1495" s="120" t="s">
        <v>22419</v>
      </c>
      <c r="C1495" s="12">
        <v>1810101218</v>
      </c>
      <c r="D1495" s="114">
        <v>5</v>
      </c>
      <c r="E1495" s="124" t="s">
        <v>1365</v>
      </c>
      <c r="F1495" s="48" t="s">
        <v>2352</v>
      </c>
      <c r="G1495" s="128" t="s">
        <v>3452</v>
      </c>
      <c r="H1495" s="130" t="s">
        <v>5114</v>
      </c>
      <c r="I1495" s="130" t="s">
        <v>6843</v>
      </c>
      <c r="J1495" s="130" t="s">
        <v>8550</v>
      </c>
      <c r="K1495" s="130" t="s">
        <v>10254</v>
      </c>
      <c r="L1495" s="130" t="s">
        <v>11948</v>
      </c>
      <c r="M1495" s="130" t="s">
        <v>13648</v>
      </c>
      <c r="N1495" s="130" t="s">
        <v>15330</v>
      </c>
      <c r="O1495" s="130" t="s">
        <v>17047</v>
      </c>
      <c r="P1495" s="130" t="s">
        <v>18738</v>
      </c>
      <c r="Q1495" s="130" t="s">
        <v>20439</v>
      </c>
    </row>
    <row r="1496" spans="2:17" ht="54.95" customHeight="1">
      <c r="B1496" s="120" t="s">
        <v>22419</v>
      </c>
      <c r="C1496" s="12">
        <v>181010121810</v>
      </c>
      <c r="D1496" s="114">
        <v>6</v>
      </c>
      <c r="E1496" s="125" t="s">
        <v>1366</v>
      </c>
      <c r="F1496" s="48" t="s">
        <v>2353</v>
      </c>
      <c r="G1496" s="128" t="s">
        <v>23485</v>
      </c>
      <c r="H1496" s="130" t="s">
        <v>5115</v>
      </c>
      <c r="I1496" s="130" t="s">
        <v>6844</v>
      </c>
      <c r="J1496" s="130" t="s">
        <v>8551</v>
      </c>
      <c r="K1496" s="130" t="s">
        <v>10255</v>
      </c>
      <c r="L1496" s="130" t="s">
        <v>11949</v>
      </c>
      <c r="M1496" s="130" t="s">
        <v>13649</v>
      </c>
      <c r="N1496" s="130" t="s">
        <v>15331</v>
      </c>
      <c r="O1496" s="130" t="s">
        <v>17048</v>
      </c>
      <c r="P1496" s="130" t="s">
        <v>18739</v>
      </c>
      <c r="Q1496" s="130" t="s">
        <v>20440</v>
      </c>
    </row>
    <row r="1497" spans="2:17" ht="54.95" customHeight="1">
      <c r="B1497" s="120" t="s">
        <v>22419</v>
      </c>
      <c r="C1497" s="12">
        <v>181010121811</v>
      </c>
      <c r="D1497" s="114">
        <v>6</v>
      </c>
      <c r="E1497" s="125" t="s">
        <v>1367</v>
      </c>
      <c r="F1497" s="48" t="s">
        <v>2354</v>
      </c>
      <c r="G1497" s="128" t="s">
        <v>3453</v>
      </c>
      <c r="H1497" s="130" t="s">
        <v>5116</v>
      </c>
      <c r="I1497" s="130" t="s">
        <v>6845</v>
      </c>
      <c r="J1497" s="130" t="s">
        <v>8552</v>
      </c>
      <c r="K1497" s="130" t="s">
        <v>10256</v>
      </c>
      <c r="L1497" s="130" t="s">
        <v>11950</v>
      </c>
      <c r="M1497" s="130" t="s">
        <v>13650</v>
      </c>
      <c r="N1497" s="130" t="s">
        <v>15332</v>
      </c>
      <c r="O1497" s="130" t="s">
        <v>17049</v>
      </c>
      <c r="P1497" s="130" t="s">
        <v>18740</v>
      </c>
      <c r="Q1497" s="130" t="s">
        <v>20441</v>
      </c>
    </row>
    <row r="1498" spans="2:17" ht="54.95" customHeight="1">
      <c r="B1498" s="120" t="s">
        <v>22419</v>
      </c>
      <c r="C1498" s="12">
        <v>181010121812</v>
      </c>
      <c r="D1498" s="114">
        <v>6</v>
      </c>
      <c r="E1498" s="125" t="s">
        <v>1368</v>
      </c>
      <c r="F1498" s="48" t="s">
        <v>2355</v>
      </c>
      <c r="G1498" s="128" t="s">
        <v>3454</v>
      </c>
      <c r="H1498" s="130" t="s">
        <v>5117</v>
      </c>
      <c r="I1498" s="130" t="s">
        <v>6846</v>
      </c>
      <c r="J1498" s="130" t="s">
        <v>8553</v>
      </c>
      <c r="K1498" s="130" t="s">
        <v>10257</v>
      </c>
      <c r="L1498" s="130" t="s">
        <v>11951</v>
      </c>
      <c r="M1498" s="130" t="s">
        <v>13651</v>
      </c>
      <c r="N1498" s="130" t="s">
        <v>15333</v>
      </c>
      <c r="O1498" s="130" t="s">
        <v>17050</v>
      </c>
      <c r="P1498" s="130" t="s">
        <v>18741</v>
      </c>
      <c r="Q1498" s="130" t="s">
        <v>20442</v>
      </c>
    </row>
    <row r="1499" spans="2:17" ht="54.95" customHeight="1">
      <c r="B1499" s="120" t="s">
        <v>22419</v>
      </c>
      <c r="C1499" s="12">
        <v>181010121813</v>
      </c>
      <c r="D1499" s="114">
        <v>6</v>
      </c>
      <c r="E1499" s="125" t="s">
        <v>1369</v>
      </c>
      <c r="F1499" s="48" t="s">
        <v>2356</v>
      </c>
      <c r="G1499" s="128" t="s">
        <v>3455</v>
      </c>
      <c r="H1499" s="130" t="s">
        <v>5118</v>
      </c>
      <c r="I1499" s="130" t="s">
        <v>6847</v>
      </c>
      <c r="J1499" s="130" t="s">
        <v>8554</v>
      </c>
      <c r="K1499" s="130" t="s">
        <v>10258</v>
      </c>
      <c r="L1499" s="130" t="s">
        <v>11952</v>
      </c>
      <c r="M1499" s="130" t="s">
        <v>13652</v>
      </c>
      <c r="N1499" s="130" t="s">
        <v>15334</v>
      </c>
      <c r="O1499" s="130" t="s">
        <v>17051</v>
      </c>
      <c r="P1499" s="130" t="s">
        <v>18742</v>
      </c>
      <c r="Q1499" s="130" t="s">
        <v>20443</v>
      </c>
    </row>
    <row r="1500" spans="2:17" ht="54.95" customHeight="1">
      <c r="B1500" s="120" t="s">
        <v>22419</v>
      </c>
      <c r="C1500" s="12">
        <v>181010121814</v>
      </c>
      <c r="D1500" s="114">
        <v>6</v>
      </c>
      <c r="E1500" s="125" t="s">
        <v>1370</v>
      </c>
      <c r="F1500" s="48" t="s">
        <v>2357</v>
      </c>
      <c r="G1500" s="128" t="s">
        <v>23486</v>
      </c>
      <c r="H1500" s="130" t="s">
        <v>5119</v>
      </c>
      <c r="I1500" s="130" t="s">
        <v>6848</v>
      </c>
      <c r="J1500" s="130" t="s">
        <v>8555</v>
      </c>
      <c r="K1500" s="130" t="s">
        <v>10259</v>
      </c>
      <c r="L1500" s="130" t="s">
        <v>11953</v>
      </c>
      <c r="M1500" s="130" t="s">
        <v>13653</v>
      </c>
      <c r="N1500" s="130" t="s">
        <v>15335</v>
      </c>
      <c r="O1500" s="130" t="s">
        <v>17052</v>
      </c>
      <c r="P1500" s="130" t="s">
        <v>18743</v>
      </c>
      <c r="Q1500" s="130" t="s">
        <v>20444</v>
      </c>
    </row>
    <row r="1501" spans="2:17" ht="54.95" customHeight="1">
      <c r="B1501" s="120" t="s">
        <v>22419</v>
      </c>
      <c r="C1501" s="12">
        <v>1810101219</v>
      </c>
      <c r="D1501" s="114">
        <v>5</v>
      </c>
      <c r="E1501" s="124" t="s">
        <v>1371</v>
      </c>
      <c r="F1501" s="48" t="s">
        <v>2358</v>
      </c>
      <c r="G1501" s="128" t="s">
        <v>3456</v>
      </c>
      <c r="H1501" s="130" t="s">
        <v>5120</v>
      </c>
      <c r="I1501" s="130" t="s">
        <v>6849</v>
      </c>
      <c r="J1501" s="130" t="s">
        <v>8556</v>
      </c>
      <c r="K1501" s="130" t="s">
        <v>10260</v>
      </c>
      <c r="L1501" s="130" t="s">
        <v>11954</v>
      </c>
      <c r="M1501" s="130" t="s">
        <v>13654</v>
      </c>
      <c r="N1501" s="130" t="s">
        <v>15336</v>
      </c>
      <c r="O1501" s="130" t="s">
        <v>17053</v>
      </c>
      <c r="P1501" s="130" t="s">
        <v>18744</v>
      </c>
      <c r="Q1501" s="130" t="s">
        <v>20445</v>
      </c>
    </row>
    <row r="1502" spans="2:17" ht="54.95" customHeight="1">
      <c r="B1502" s="120" t="s">
        <v>22419</v>
      </c>
      <c r="C1502" s="12">
        <v>1810101220</v>
      </c>
      <c r="D1502" s="114">
        <v>5</v>
      </c>
      <c r="E1502" s="124" t="s">
        <v>1372</v>
      </c>
      <c r="F1502" s="48" t="s">
        <v>2359</v>
      </c>
      <c r="G1502" s="128" t="s">
        <v>23487</v>
      </c>
      <c r="H1502" s="130" t="s">
        <v>5121</v>
      </c>
      <c r="I1502" s="130" t="s">
        <v>6850</v>
      </c>
      <c r="J1502" s="130" t="s">
        <v>8557</v>
      </c>
      <c r="K1502" s="130" t="s">
        <v>10261</v>
      </c>
      <c r="L1502" s="130" t="s">
        <v>11955</v>
      </c>
      <c r="M1502" s="130" t="s">
        <v>13655</v>
      </c>
      <c r="N1502" s="130" t="s">
        <v>15337</v>
      </c>
      <c r="O1502" s="130" t="s">
        <v>17054</v>
      </c>
      <c r="P1502" s="130" t="s">
        <v>18745</v>
      </c>
      <c r="Q1502" s="130" t="s">
        <v>20446</v>
      </c>
    </row>
    <row r="1503" spans="2:17" ht="54.95" customHeight="1">
      <c r="B1503" s="120" t="s">
        <v>22419</v>
      </c>
      <c r="C1503" s="12">
        <v>1810101221</v>
      </c>
      <c r="D1503" s="114">
        <v>5</v>
      </c>
      <c r="E1503" s="124" t="s">
        <v>290</v>
      </c>
      <c r="F1503" s="48" t="s">
        <v>2360</v>
      </c>
      <c r="G1503" s="128" t="s">
        <v>23488</v>
      </c>
      <c r="H1503" s="130" t="s">
        <v>5122</v>
      </c>
      <c r="I1503" s="130" t="s">
        <v>6851</v>
      </c>
      <c r="J1503" s="130" t="s">
        <v>8558</v>
      </c>
      <c r="K1503" s="130" t="s">
        <v>10262</v>
      </c>
      <c r="L1503" s="130" t="s">
        <v>11956</v>
      </c>
      <c r="M1503" s="130" t="s">
        <v>13656</v>
      </c>
      <c r="N1503" s="130" t="s">
        <v>15338</v>
      </c>
      <c r="O1503" s="130" t="s">
        <v>17055</v>
      </c>
      <c r="P1503" s="130" t="s">
        <v>18746</v>
      </c>
      <c r="Q1503" s="130" t="s">
        <v>20447</v>
      </c>
    </row>
    <row r="1504" spans="2:17" ht="54.95" customHeight="1">
      <c r="B1504" s="120" t="s">
        <v>22419</v>
      </c>
      <c r="C1504" s="12">
        <v>181010122110</v>
      </c>
      <c r="D1504" s="114">
        <v>6</v>
      </c>
      <c r="E1504" s="125" t="s">
        <v>1373</v>
      </c>
      <c r="F1504" s="48" t="s">
        <v>2361</v>
      </c>
      <c r="G1504" s="128" t="s">
        <v>23489</v>
      </c>
      <c r="H1504" s="130" t="s">
        <v>5123</v>
      </c>
      <c r="I1504" s="130" t="s">
        <v>6852</v>
      </c>
      <c r="J1504" s="130" t="s">
        <v>8559</v>
      </c>
      <c r="K1504" s="130" t="s">
        <v>10263</v>
      </c>
      <c r="L1504" s="130" t="s">
        <v>11957</v>
      </c>
      <c r="M1504" s="130" t="s">
        <v>13657</v>
      </c>
      <c r="N1504" s="130" t="s">
        <v>15339</v>
      </c>
      <c r="O1504" s="130" t="s">
        <v>17056</v>
      </c>
      <c r="P1504" s="130" t="s">
        <v>18747</v>
      </c>
      <c r="Q1504" s="130" t="s">
        <v>20448</v>
      </c>
    </row>
    <row r="1505" spans="2:17" ht="54.95" customHeight="1">
      <c r="B1505" s="120" t="s">
        <v>22419</v>
      </c>
      <c r="C1505" s="12">
        <v>181010122111</v>
      </c>
      <c r="D1505" s="114">
        <v>6</v>
      </c>
      <c r="E1505" s="125" t="s">
        <v>1374</v>
      </c>
      <c r="F1505" s="48" t="s">
        <v>2362</v>
      </c>
      <c r="G1505" s="128" t="s">
        <v>23490</v>
      </c>
      <c r="H1505" s="130" t="s">
        <v>5124</v>
      </c>
      <c r="I1505" s="130" t="s">
        <v>6853</v>
      </c>
      <c r="J1505" s="130" t="s">
        <v>8560</v>
      </c>
      <c r="K1505" s="130" t="s">
        <v>10264</v>
      </c>
      <c r="L1505" s="130" t="s">
        <v>11958</v>
      </c>
      <c r="M1505" s="130" t="s">
        <v>13658</v>
      </c>
      <c r="N1505" s="130" t="s">
        <v>15340</v>
      </c>
      <c r="O1505" s="130" t="s">
        <v>17057</v>
      </c>
      <c r="P1505" s="130" t="s">
        <v>18748</v>
      </c>
      <c r="Q1505" s="130" t="s">
        <v>20449</v>
      </c>
    </row>
    <row r="1506" spans="2:17" ht="54.95" customHeight="1">
      <c r="B1506" s="120" t="s">
        <v>22419</v>
      </c>
      <c r="C1506" s="12">
        <v>1810101222</v>
      </c>
      <c r="D1506" s="114">
        <v>5</v>
      </c>
      <c r="E1506" s="124" t="s">
        <v>1375</v>
      </c>
      <c r="F1506" s="48" t="s">
        <v>2363</v>
      </c>
      <c r="G1506" s="128" t="s">
        <v>23491</v>
      </c>
      <c r="H1506" s="130" t="s">
        <v>5125</v>
      </c>
      <c r="I1506" s="130" t="s">
        <v>6854</v>
      </c>
      <c r="J1506" s="130" t="s">
        <v>8561</v>
      </c>
      <c r="K1506" s="130" t="s">
        <v>10265</v>
      </c>
      <c r="L1506" s="130" t="s">
        <v>11959</v>
      </c>
      <c r="M1506" s="130" t="s">
        <v>13659</v>
      </c>
      <c r="N1506" s="130" t="s">
        <v>15341</v>
      </c>
      <c r="O1506" s="130" t="s">
        <v>17058</v>
      </c>
      <c r="P1506" s="130" t="s">
        <v>18749</v>
      </c>
      <c r="Q1506" s="130" t="s">
        <v>20450</v>
      </c>
    </row>
    <row r="1507" spans="2:17" ht="54.95" customHeight="1">
      <c r="B1507" s="120" t="s">
        <v>22419</v>
      </c>
      <c r="C1507" s="12">
        <v>1810101223</v>
      </c>
      <c r="D1507" s="114">
        <v>5</v>
      </c>
      <c r="E1507" s="124" t="s">
        <v>1376</v>
      </c>
      <c r="F1507" s="48" t="s">
        <v>2364</v>
      </c>
      <c r="G1507" s="128" t="s">
        <v>23492</v>
      </c>
      <c r="H1507" s="130" t="s">
        <v>5126</v>
      </c>
      <c r="I1507" s="130" t="s">
        <v>6855</v>
      </c>
      <c r="J1507" s="130" t="s">
        <v>8562</v>
      </c>
      <c r="K1507" s="130" t="s">
        <v>10266</v>
      </c>
      <c r="L1507" s="130" t="s">
        <v>11960</v>
      </c>
      <c r="M1507" s="130" t="s">
        <v>13660</v>
      </c>
      <c r="N1507" s="130" t="s">
        <v>15342</v>
      </c>
      <c r="O1507" s="130" t="s">
        <v>17059</v>
      </c>
      <c r="P1507" s="130" t="s">
        <v>18750</v>
      </c>
      <c r="Q1507" s="130" t="s">
        <v>20451</v>
      </c>
    </row>
    <row r="1508" spans="2:17" ht="54.95" customHeight="1">
      <c r="B1508" s="120" t="s">
        <v>22419</v>
      </c>
      <c r="C1508" s="12">
        <v>181010122310</v>
      </c>
      <c r="D1508" s="114">
        <v>6</v>
      </c>
      <c r="E1508" s="125" t="s">
        <v>1377</v>
      </c>
      <c r="F1508" s="48" t="s">
        <v>2365</v>
      </c>
      <c r="G1508" s="128" t="s">
        <v>21596</v>
      </c>
      <c r="H1508" s="130" t="s">
        <v>5127</v>
      </c>
      <c r="I1508" s="130" t="s">
        <v>6856</v>
      </c>
      <c r="J1508" s="130" t="s">
        <v>8563</v>
      </c>
      <c r="K1508" s="130" t="s">
        <v>10267</v>
      </c>
      <c r="L1508" s="130" t="s">
        <v>11961</v>
      </c>
      <c r="M1508" s="130" t="s">
        <v>13661</v>
      </c>
      <c r="N1508" s="130" t="s">
        <v>15343</v>
      </c>
      <c r="O1508" s="130" t="s">
        <v>17060</v>
      </c>
      <c r="P1508" s="130" t="s">
        <v>18751</v>
      </c>
      <c r="Q1508" s="130" t="s">
        <v>20452</v>
      </c>
    </row>
    <row r="1509" spans="2:17" ht="54.95" customHeight="1">
      <c r="B1509" s="120" t="s">
        <v>22419</v>
      </c>
      <c r="C1509" s="12">
        <v>181010122311</v>
      </c>
      <c r="D1509" s="114">
        <v>6</v>
      </c>
      <c r="E1509" s="125" t="s">
        <v>1378</v>
      </c>
      <c r="F1509" s="48" t="s">
        <v>2366</v>
      </c>
      <c r="G1509" s="128" t="s">
        <v>3457</v>
      </c>
      <c r="H1509" s="130" t="s">
        <v>5128</v>
      </c>
      <c r="I1509" s="130" t="s">
        <v>6857</v>
      </c>
      <c r="J1509" s="130" t="s">
        <v>8564</v>
      </c>
      <c r="K1509" s="130" t="s">
        <v>10268</v>
      </c>
      <c r="L1509" s="130" t="s">
        <v>11962</v>
      </c>
      <c r="M1509" s="130" t="s">
        <v>13662</v>
      </c>
      <c r="N1509" s="130" t="s">
        <v>15344</v>
      </c>
      <c r="O1509" s="130" t="s">
        <v>17061</v>
      </c>
      <c r="P1509" s="130" t="s">
        <v>18752</v>
      </c>
      <c r="Q1509" s="130" t="s">
        <v>20453</v>
      </c>
    </row>
    <row r="1510" spans="2:17" ht="54.95" customHeight="1">
      <c r="B1510" s="120" t="s">
        <v>22419</v>
      </c>
      <c r="C1510" s="12">
        <v>1810101224</v>
      </c>
      <c r="D1510" s="114">
        <v>5</v>
      </c>
      <c r="E1510" s="124" t="s">
        <v>1379</v>
      </c>
      <c r="F1510" s="48" t="s">
        <v>2367</v>
      </c>
      <c r="G1510" s="128" t="s">
        <v>23493</v>
      </c>
      <c r="H1510" s="130" t="s">
        <v>5129</v>
      </c>
      <c r="I1510" s="130" t="s">
        <v>6858</v>
      </c>
      <c r="J1510" s="130" t="s">
        <v>8565</v>
      </c>
      <c r="K1510" s="130" t="s">
        <v>10269</v>
      </c>
      <c r="L1510" s="130" t="s">
        <v>11963</v>
      </c>
      <c r="M1510" s="130" t="s">
        <v>13663</v>
      </c>
      <c r="N1510" s="130" t="s">
        <v>15345</v>
      </c>
      <c r="O1510" s="130" t="s">
        <v>17062</v>
      </c>
      <c r="P1510" s="130" t="s">
        <v>18753</v>
      </c>
      <c r="Q1510" s="130" t="s">
        <v>20454</v>
      </c>
    </row>
    <row r="1511" spans="2:17" ht="54.95" customHeight="1">
      <c r="B1511" s="120" t="s">
        <v>22419</v>
      </c>
      <c r="C1511" s="12">
        <v>18101013</v>
      </c>
      <c r="D1511" s="114">
        <v>4</v>
      </c>
      <c r="E1511" s="123" t="s">
        <v>1380</v>
      </c>
      <c r="F1511" s="48" t="s">
        <v>1380</v>
      </c>
      <c r="G1511" s="128" t="s">
        <v>3458</v>
      </c>
      <c r="H1511" s="130" t="s">
        <v>5130</v>
      </c>
      <c r="I1511" s="130" t="s">
        <v>6859</v>
      </c>
      <c r="J1511" s="130" t="s">
        <v>8566</v>
      </c>
      <c r="K1511" s="130" t="s">
        <v>10270</v>
      </c>
      <c r="L1511" s="130" t="s">
        <v>11964</v>
      </c>
      <c r="M1511" s="130" t="s">
        <v>13664</v>
      </c>
      <c r="N1511" s="130" t="s">
        <v>15346</v>
      </c>
      <c r="O1511" s="130" t="s">
        <v>17063</v>
      </c>
      <c r="P1511" s="130" t="s">
        <v>18754</v>
      </c>
      <c r="Q1511" s="130" t="s">
        <v>20455</v>
      </c>
    </row>
    <row r="1512" spans="2:17" ht="54.95" customHeight="1">
      <c r="B1512" s="120" t="s">
        <v>22419</v>
      </c>
      <c r="C1512" s="12">
        <v>1810101310</v>
      </c>
      <c r="D1512" s="114">
        <v>5</v>
      </c>
      <c r="E1512" s="124" t="s">
        <v>1381</v>
      </c>
      <c r="F1512" s="48" t="s">
        <v>2368</v>
      </c>
      <c r="G1512" s="128" t="s">
        <v>3459</v>
      </c>
      <c r="H1512" s="130" t="s">
        <v>5131</v>
      </c>
      <c r="I1512" s="130" t="s">
        <v>6860</v>
      </c>
      <c r="J1512" s="130" t="s">
        <v>8567</v>
      </c>
      <c r="K1512" s="130" t="s">
        <v>10271</v>
      </c>
      <c r="L1512" s="130" t="s">
        <v>11965</v>
      </c>
      <c r="M1512" s="130" t="s">
        <v>13665</v>
      </c>
      <c r="N1512" s="130" t="s">
        <v>15347</v>
      </c>
      <c r="O1512" s="130" t="s">
        <v>17064</v>
      </c>
      <c r="P1512" s="130" t="s">
        <v>18755</v>
      </c>
      <c r="Q1512" s="130" t="s">
        <v>20456</v>
      </c>
    </row>
    <row r="1513" spans="2:17" ht="54.95" customHeight="1">
      <c r="B1513" s="120" t="s">
        <v>22419</v>
      </c>
      <c r="C1513" s="12">
        <v>1810101311</v>
      </c>
      <c r="D1513" s="114">
        <v>5</v>
      </c>
      <c r="E1513" s="124" t="s">
        <v>1382</v>
      </c>
      <c r="F1513" s="48" t="s">
        <v>2369</v>
      </c>
      <c r="G1513" s="128" t="s">
        <v>23494</v>
      </c>
      <c r="H1513" s="130" t="s">
        <v>5132</v>
      </c>
      <c r="I1513" s="130" t="s">
        <v>6861</v>
      </c>
      <c r="J1513" s="130" t="s">
        <v>8568</v>
      </c>
      <c r="K1513" s="130" t="s">
        <v>10272</v>
      </c>
      <c r="L1513" s="130" t="s">
        <v>11966</v>
      </c>
      <c r="M1513" s="130" t="s">
        <v>13666</v>
      </c>
      <c r="N1513" s="130" t="s">
        <v>15348</v>
      </c>
      <c r="O1513" s="130" t="s">
        <v>17065</v>
      </c>
      <c r="P1513" s="130" t="s">
        <v>18756</v>
      </c>
      <c r="Q1513" s="130" t="s">
        <v>20457</v>
      </c>
    </row>
    <row r="1514" spans="2:17" ht="54.95" customHeight="1">
      <c r="B1514" s="120"/>
      <c r="C1514" s="12">
        <v>181011</v>
      </c>
      <c r="D1514" s="114">
        <v>3</v>
      </c>
      <c r="E1514" s="122" t="s">
        <v>1383</v>
      </c>
      <c r="F1514" s="48" t="s">
        <v>1638</v>
      </c>
      <c r="G1514" s="128" t="s">
        <v>3460</v>
      </c>
      <c r="H1514" s="130" t="s">
        <v>5133</v>
      </c>
      <c r="I1514" s="130" t="s">
        <v>6862</v>
      </c>
      <c r="J1514" s="130" t="s">
        <v>8569</v>
      </c>
      <c r="K1514" s="130" t="s">
        <v>10273</v>
      </c>
      <c r="L1514" s="130" t="s">
        <v>11967</v>
      </c>
      <c r="M1514" s="130" t="s">
        <v>13667</v>
      </c>
      <c r="N1514" s="130" t="s">
        <v>15349</v>
      </c>
      <c r="O1514" s="130" t="s">
        <v>17066</v>
      </c>
      <c r="P1514" s="130" t="s">
        <v>18757</v>
      </c>
      <c r="Q1514" s="130" t="s">
        <v>20458</v>
      </c>
    </row>
    <row r="1515" spans="2:17" ht="54.95" customHeight="1">
      <c r="B1515" s="120" t="s">
        <v>22419</v>
      </c>
      <c r="C1515" s="12">
        <v>18101110</v>
      </c>
      <c r="D1515" s="114">
        <v>4</v>
      </c>
      <c r="E1515" s="123" t="s">
        <v>260</v>
      </c>
      <c r="F1515" s="48" t="s">
        <v>260</v>
      </c>
      <c r="G1515" s="128" t="s">
        <v>23495</v>
      </c>
      <c r="H1515" s="130" t="s">
        <v>5134</v>
      </c>
      <c r="I1515" s="130" t="s">
        <v>6863</v>
      </c>
      <c r="J1515" s="130" t="s">
        <v>8570</v>
      </c>
      <c r="K1515" s="130" t="s">
        <v>10274</v>
      </c>
      <c r="L1515" s="130" t="s">
        <v>11968</v>
      </c>
      <c r="M1515" s="130" t="s">
        <v>13668</v>
      </c>
      <c r="N1515" s="130" t="s">
        <v>15350</v>
      </c>
      <c r="O1515" s="130" t="s">
        <v>17067</v>
      </c>
      <c r="P1515" s="130" t="s">
        <v>18758</v>
      </c>
      <c r="Q1515" s="130" t="s">
        <v>20459</v>
      </c>
    </row>
    <row r="1516" spans="2:17" ht="54.95" customHeight="1">
      <c r="B1516" s="120" t="s">
        <v>22419</v>
      </c>
      <c r="C1516" s="12">
        <v>1810111010</v>
      </c>
      <c r="D1516" s="114">
        <v>5</v>
      </c>
      <c r="E1516" s="124" t="s">
        <v>302</v>
      </c>
      <c r="F1516" s="48" t="s">
        <v>302</v>
      </c>
      <c r="G1516" s="128" t="s">
        <v>3461</v>
      </c>
      <c r="H1516" s="130" t="s">
        <v>5135</v>
      </c>
      <c r="I1516" s="130" t="s">
        <v>6864</v>
      </c>
      <c r="J1516" s="130" t="s">
        <v>8571</v>
      </c>
      <c r="K1516" s="130" t="s">
        <v>10275</v>
      </c>
      <c r="L1516" s="130" t="s">
        <v>10275</v>
      </c>
      <c r="M1516" s="130" t="s">
        <v>13669</v>
      </c>
      <c r="N1516" s="130" t="s">
        <v>5135</v>
      </c>
      <c r="O1516" s="130" t="s">
        <v>17068</v>
      </c>
      <c r="P1516" s="130" t="s">
        <v>18759</v>
      </c>
      <c r="Q1516" s="130" t="s">
        <v>20460</v>
      </c>
    </row>
    <row r="1517" spans="2:17" ht="54.95" customHeight="1">
      <c r="B1517" s="120"/>
      <c r="C1517" s="12">
        <v>181011101010</v>
      </c>
      <c r="D1517" s="114">
        <v>6</v>
      </c>
      <c r="E1517" s="125" t="s">
        <v>1384</v>
      </c>
      <c r="F1517" s="48" t="s">
        <v>1384</v>
      </c>
      <c r="G1517" s="128" t="s">
        <v>23496</v>
      </c>
      <c r="H1517" s="130" t="s">
        <v>5136</v>
      </c>
      <c r="I1517" s="130" t="s">
        <v>6865</v>
      </c>
      <c r="J1517" s="130" t="s">
        <v>8572</v>
      </c>
      <c r="K1517" s="130" t="s">
        <v>10276</v>
      </c>
      <c r="L1517" s="130" t="s">
        <v>11969</v>
      </c>
      <c r="M1517" s="130" t="s">
        <v>13670</v>
      </c>
      <c r="N1517" s="130" t="s">
        <v>15351</v>
      </c>
      <c r="O1517" s="130" t="s">
        <v>17069</v>
      </c>
      <c r="P1517" s="130" t="s">
        <v>18760</v>
      </c>
      <c r="Q1517" s="130" t="s">
        <v>20461</v>
      </c>
    </row>
    <row r="1518" spans="2:17" ht="54.95" customHeight="1">
      <c r="B1518" s="120"/>
      <c r="C1518" s="12">
        <v>181011101011</v>
      </c>
      <c r="D1518" s="114">
        <v>6</v>
      </c>
      <c r="E1518" s="125" t="s">
        <v>1385</v>
      </c>
      <c r="F1518" s="48" t="s">
        <v>1385</v>
      </c>
      <c r="G1518" s="128" t="s">
        <v>23497</v>
      </c>
      <c r="H1518" s="130" t="s">
        <v>5137</v>
      </c>
      <c r="I1518" s="130" t="s">
        <v>6866</v>
      </c>
      <c r="J1518" s="130" t="s">
        <v>8573</v>
      </c>
      <c r="K1518" s="130" t="s">
        <v>10277</v>
      </c>
      <c r="L1518" s="130" t="s">
        <v>11970</v>
      </c>
      <c r="M1518" s="130" t="s">
        <v>13671</v>
      </c>
      <c r="N1518" s="130" t="s">
        <v>15351</v>
      </c>
      <c r="O1518" s="130" t="s">
        <v>17070</v>
      </c>
      <c r="P1518" s="130" t="s">
        <v>18761</v>
      </c>
      <c r="Q1518" s="130" t="s">
        <v>20462</v>
      </c>
    </row>
    <row r="1519" spans="2:17" ht="54.95" customHeight="1">
      <c r="B1519" s="120" t="s">
        <v>22419</v>
      </c>
      <c r="C1519" s="12">
        <v>1810111011</v>
      </c>
      <c r="D1519" s="114">
        <v>5</v>
      </c>
      <c r="E1519" s="124" t="s">
        <v>1386</v>
      </c>
      <c r="F1519" s="48" t="s">
        <v>2370</v>
      </c>
      <c r="G1519" s="128" t="s">
        <v>23498</v>
      </c>
      <c r="H1519" s="130" t="s">
        <v>5138</v>
      </c>
      <c r="I1519" s="130" t="s">
        <v>6867</v>
      </c>
      <c r="J1519" s="130" t="s">
        <v>1386</v>
      </c>
      <c r="K1519" s="130" t="s">
        <v>10278</v>
      </c>
      <c r="L1519" s="130" t="s">
        <v>10278</v>
      </c>
      <c r="M1519" s="130" t="s">
        <v>10278</v>
      </c>
      <c r="N1519" s="130" t="s">
        <v>15352</v>
      </c>
      <c r="O1519" s="130" t="s">
        <v>17071</v>
      </c>
      <c r="P1519" s="130" t="s">
        <v>18762</v>
      </c>
      <c r="Q1519" s="130" t="s">
        <v>20463</v>
      </c>
    </row>
    <row r="1520" spans="2:17" ht="54.95" customHeight="1">
      <c r="B1520" s="120" t="s">
        <v>22419</v>
      </c>
      <c r="C1520" s="12">
        <v>1810111012</v>
      </c>
      <c r="D1520" s="114">
        <v>5</v>
      </c>
      <c r="E1520" s="124" t="s">
        <v>1387</v>
      </c>
      <c r="F1520" s="48" t="s">
        <v>2371</v>
      </c>
      <c r="G1520" s="128" t="s">
        <v>3462</v>
      </c>
      <c r="H1520" s="130" t="s">
        <v>5139</v>
      </c>
      <c r="I1520" s="130" t="s">
        <v>6868</v>
      </c>
      <c r="J1520" s="130" t="s">
        <v>8574</v>
      </c>
      <c r="K1520" s="130" t="s">
        <v>10279</v>
      </c>
      <c r="L1520" s="130" t="s">
        <v>11971</v>
      </c>
      <c r="M1520" s="130" t="s">
        <v>10279</v>
      </c>
      <c r="N1520" s="130" t="s">
        <v>15353</v>
      </c>
      <c r="O1520" s="130" t="s">
        <v>17072</v>
      </c>
      <c r="P1520" s="130" t="s">
        <v>15353</v>
      </c>
      <c r="Q1520" s="130" t="s">
        <v>20464</v>
      </c>
    </row>
    <row r="1521" spans="2:17" ht="54.95" customHeight="1">
      <c r="B1521" s="120" t="s">
        <v>22419</v>
      </c>
      <c r="C1521" s="12">
        <v>1810111013</v>
      </c>
      <c r="D1521" s="114">
        <v>5</v>
      </c>
      <c r="E1521" s="124" t="s">
        <v>1388</v>
      </c>
      <c r="F1521" s="48" t="s">
        <v>2372</v>
      </c>
      <c r="G1521" s="128" t="s">
        <v>3463</v>
      </c>
      <c r="H1521" s="130" t="s">
        <v>5140</v>
      </c>
      <c r="I1521" s="130" t="s">
        <v>6869</v>
      </c>
      <c r="J1521" s="130" t="s">
        <v>8575</v>
      </c>
      <c r="K1521" s="130" t="s">
        <v>10280</v>
      </c>
      <c r="L1521" s="130" t="s">
        <v>11972</v>
      </c>
      <c r="M1521" s="130" t="s">
        <v>13672</v>
      </c>
      <c r="N1521" s="130" t="s">
        <v>15354</v>
      </c>
      <c r="O1521" s="130" t="s">
        <v>17073</v>
      </c>
      <c r="P1521" s="130" t="s">
        <v>18763</v>
      </c>
      <c r="Q1521" s="130" t="s">
        <v>20465</v>
      </c>
    </row>
    <row r="1522" spans="2:17" ht="54.95" customHeight="1">
      <c r="B1522" s="120"/>
      <c r="C1522" s="12">
        <v>18101111</v>
      </c>
      <c r="D1522" s="114">
        <v>4</v>
      </c>
      <c r="E1522" s="123" t="s">
        <v>257</v>
      </c>
      <c r="F1522" s="48" t="s">
        <v>2373</v>
      </c>
      <c r="G1522" s="128" t="s">
        <v>23499</v>
      </c>
      <c r="H1522" s="130" t="s">
        <v>5141</v>
      </c>
      <c r="I1522" s="130" t="s">
        <v>6870</v>
      </c>
      <c r="J1522" s="130" t="s">
        <v>8569</v>
      </c>
      <c r="K1522" s="130" t="s">
        <v>10273</v>
      </c>
      <c r="L1522" s="130" t="s">
        <v>11973</v>
      </c>
      <c r="M1522" s="130" t="s">
        <v>13667</v>
      </c>
      <c r="N1522" s="130" t="s">
        <v>15355</v>
      </c>
      <c r="O1522" s="130" t="s">
        <v>17066</v>
      </c>
      <c r="P1522" s="130" t="s">
        <v>18757</v>
      </c>
      <c r="Q1522" s="130" t="s">
        <v>20466</v>
      </c>
    </row>
    <row r="1523" spans="2:17" ht="54.95" customHeight="1">
      <c r="B1523" s="120" t="s">
        <v>22419</v>
      </c>
      <c r="C1523" s="12">
        <v>1810111110</v>
      </c>
      <c r="D1523" s="114">
        <v>5</v>
      </c>
      <c r="E1523" s="124" t="s">
        <v>1389</v>
      </c>
      <c r="F1523" s="48" t="s">
        <v>2374</v>
      </c>
      <c r="G1523" s="128" t="s">
        <v>23500</v>
      </c>
      <c r="H1523" s="130" t="s">
        <v>5142</v>
      </c>
      <c r="I1523" s="130" t="s">
        <v>6871</v>
      </c>
      <c r="J1523" s="130" t="s">
        <v>8576</v>
      </c>
      <c r="K1523" s="130" t="s">
        <v>10281</v>
      </c>
      <c r="L1523" s="130" t="s">
        <v>11974</v>
      </c>
      <c r="M1523" s="130" t="s">
        <v>13673</v>
      </c>
      <c r="N1523" s="130" t="s">
        <v>15356</v>
      </c>
      <c r="O1523" s="130" t="s">
        <v>17074</v>
      </c>
      <c r="P1523" s="130" t="s">
        <v>18764</v>
      </c>
      <c r="Q1523" s="130" t="s">
        <v>20467</v>
      </c>
    </row>
    <row r="1524" spans="2:17" ht="54.95" customHeight="1">
      <c r="B1524" s="120" t="s">
        <v>22419</v>
      </c>
      <c r="C1524" s="12">
        <v>181011111010</v>
      </c>
      <c r="D1524" s="114">
        <v>6</v>
      </c>
      <c r="E1524" s="125" t="s">
        <v>1390</v>
      </c>
      <c r="F1524" s="48" t="s">
        <v>2375</v>
      </c>
      <c r="G1524" s="128" t="s">
        <v>3464</v>
      </c>
      <c r="H1524" s="130" t="s">
        <v>5143</v>
      </c>
      <c r="I1524" s="130" t="s">
        <v>6872</v>
      </c>
      <c r="J1524" s="130" t="s">
        <v>8577</v>
      </c>
      <c r="K1524" s="130" t="s">
        <v>10282</v>
      </c>
      <c r="L1524" s="130" t="s">
        <v>11975</v>
      </c>
      <c r="M1524" s="130" t="s">
        <v>13674</v>
      </c>
      <c r="N1524" s="130" t="s">
        <v>15357</v>
      </c>
      <c r="O1524" s="130" t="s">
        <v>17075</v>
      </c>
      <c r="P1524" s="130" t="s">
        <v>18765</v>
      </c>
      <c r="Q1524" s="130" t="s">
        <v>20468</v>
      </c>
    </row>
    <row r="1525" spans="2:17" ht="54.95" customHeight="1">
      <c r="B1525" s="120" t="s">
        <v>22419</v>
      </c>
      <c r="C1525" s="12">
        <v>181011111011</v>
      </c>
      <c r="D1525" s="114">
        <v>6</v>
      </c>
      <c r="E1525" s="125" t="s">
        <v>1391</v>
      </c>
      <c r="F1525" s="48" t="s">
        <v>2376</v>
      </c>
      <c r="G1525" s="128" t="s">
        <v>3465</v>
      </c>
      <c r="H1525" s="130" t="s">
        <v>5144</v>
      </c>
      <c r="I1525" s="130" t="s">
        <v>6873</v>
      </c>
      <c r="J1525" s="130" t="s">
        <v>8578</v>
      </c>
      <c r="K1525" s="130" t="s">
        <v>10283</v>
      </c>
      <c r="L1525" s="130" t="s">
        <v>11976</v>
      </c>
      <c r="M1525" s="130" t="s">
        <v>13675</v>
      </c>
      <c r="N1525" s="130" t="s">
        <v>15358</v>
      </c>
      <c r="O1525" s="130" t="s">
        <v>17076</v>
      </c>
      <c r="P1525" s="130" t="s">
        <v>18766</v>
      </c>
      <c r="Q1525" s="130" t="s">
        <v>20469</v>
      </c>
    </row>
    <row r="1526" spans="2:17" ht="54.95" customHeight="1">
      <c r="B1526" s="120" t="s">
        <v>22419</v>
      </c>
      <c r="C1526" s="12">
        <v>1810111111</v>
      </c>
      <c r="D1526" s="114">
        <v>5</v>
      </c>
      <c r="E1526" s="124" t="s">
        <v>1392</v>
      </c>
      <c r="F1526" s="48" t="s">
        <v>2377</v>
      </c>
      <c r="G1526" s="128" t="s">
        <v>23501</v>
      </c>
      <c r="H1526" s="130" t="s">
        <v>5145</v>
      </c>
      <c r="I1526" s="130" t="s">
        <v>6874</v>
      </c>
      <c r="J1526" s="130" t="s">
        <v>8579</v>
      </c>
      <c r="K1526" s="130" t="s">
        <v>10284</v>
      </c>
      <c r="L1526" s="130" t="s">
        <v>11977</v>
      </c>
      <c r="M1526" s="130" t="s">
        <v>13676</v>
      </c>
      <c r="N1526" s="130" t="s">
        <v>15359</v>
      </c>
      <c r="O1526" s="130" t="s">
        <v>17077</v>
      </c>
      <c r="P1526" s="130" t="s">
        <v>18767</v>
      </c>
      <c r="Q1526" s="130" t="s">
        <v>20470</v>
      </c>
    </row>
    <row r="1527" spans="2:17" ht="54.95" customHeight="1">
      <c r="B1527" s="120" t="s">
        <v>22419</v>
      </c>
      <c r="C1527" s="12">
        <v>181011111110</v>
      </c>
      <c r="D1527" s="114">
        <v>6</v>
      </c>
      <c r="E1527" s="125" t="s">
        <v>1393</v>
      </c>
      <c r="F1527" s="48" t="s">
        <v>2378</v>
      </c>
      <c r="G1527" s="128" t="s">
        <v>23502</v>
      </c>
      <c r="H1527" s="130" t="s">
        <v>5146</v>
      </c>
      <c r="I1527" s="130" t="s">
        <v>6875</v>
      </c>
      <c r="J1527" s="130" t="s">
        <v>8580</v>
      </c>
      <c r="K1527" s="130" t="s">
        <v>10285</v>
      </c>
      <c r="L1527" s="130" t="s">
        <v>11978</v>
      </c>
      <c r="M1527" s="130" t="s">
        <v>13677</v>
      </c>
      <c r="N1527" s="130" t="s">
        <v>15360</v>
      </c>
      <c r="O1527" s="130" t="s">
        <v>17078</v>
      </c>
      <c r="P1527" s="130" t="s">
        <v>18768</v>
      </c>
      <c r="Q1527" s="130" t="s">
        <v>20471</v>
      </c>
    </row>
    <row r="1528" spans="2:17" ht="54.95" customHeight="1">
      <c r="B1528" s="120" t="s">
        <v>22419</v>
      </c>
      <c r="C1528" s="12">
        <v>181011111111</v>
      </c>
      <c r="D1528" s="114">
        <v>6</v>
      </c>
      <c r="E1528" s="125" t="s">
        <v>1394</v>
      </c>
      <c r="F1528" s="48" t="s">
        <v>2379</v>
      </c>
      <c r="G1528" s="128" t="s">
        <v>3466</v>
      </c>
      <c r="H1528" s="130" t="s">
        <v>5147</v>
      </c>
      <c r="I1528" s="130" t="s">
        <v>6876</v>
      </c>
      <c r="J1528" s="130" t="s">
        <v>8581</v>
      </c>
      <c r="K1528" s="130" t="s">
        <v>10286</v>
      </c>
      <c r="L1528" s="130" t="s">
        <v>11979</v>
      </c>
      <c r="M1528" s="130" t="s">
        <v>13678</v>
      </c>
      <c r="N1528" s="130" t="s">
        <v>15361</v>
      </c>
      <c r="O1528" s="130" t="s">
        <v>17079</v>
      </c>
      <c r="P1528" s="130" t="s">
        <v>15361</v>
      </c>
      <c r="Q1528" s="130" t="s">
        <v>20472</v>
      </c>
    </row>
    <row r="1529" spans="2:17" ht="54.95" customHeight="1">
      <c r="B1529" s="120"/>
      <c r="C1529" s="12">
        <v>1810111112</v>
      </c>
      <c r="D1529" s="114">
        <v>5</v>
      </c>
      <c r="E1529" s="124" t="s">
        <v>2709</v>
      </c>
      <c r="F1529" s="48" t="s">
        <v>2380</v>
      </c>
      <c r="G1529" s="128" t="s">
        <v>23503</v>
      </c>
      <c r="H1529" s="130" t="s">
        <v>5148</v>
      </c>
      <c r="I1529" s="130" t="s">
        <v>6877</v>
      </c>
      <c r="J1529" s="130" t="s">
        <v>8582</v>
      </c>
      <c r="K1529" s="130" t="s">
        <v>10287</v>
      </c>
      <c r="L1529" s="130" t="s">
        <v>11980</v>
      </c>
      <c r="M1529" s="130" t="s">
        <v>13679</v>
      </c>
      <c r="N1529" s="130" t="s">
        <v>15362</v>
      </c>
      <c r="O1529" s="130" t="s">
        <v>17080</v>
      </c>
      <c r="P1529" s="130" t="s">
        <v>18769</v>
      </c>
      <c r="Q1529" s="130" t="s">
        <v>20473</v>
      </c>
    </row>
    <row r="1530" spans="2:17" ht="54.95" customHeight="1">
      <c r="B1530" s="120" t="s">
        <v>22419</v>
      </c>
      <c r="C1530" s="12">
        <v>1810111113</v>
      </c>
      <c r="D1530" s="114">
        <v>5</v>
      </c>
      <c r="E1530" s="124" t="s">
        <v>1395</v>
      </c>
      <c r="F1530" s="48" t="s">
        <v>2381</v>
      </c>
      <c r="G1530" s="128" t="s">
        <v>23504</v>
      </c>
      <c r="H1530" s="130" t="s">
        <v>5149</v>
      </c>
      <c r="I1530" s="130" t="s">
        <v>6878</v>
      </c>
      <c r="J1530" s="130" t="s">
        <v>8583</v>
      </c>
      <c r="K1530" s="130" t="s">
        <v>10288</v>
      </c>
      <c r="L1530" s="130" t="s">
        <v>11981</v>
      </c>
      <c r="M1530" s="130" t="s">
        <v>13680</v>
      </c>
      <c r="N1530" s="130" t="s">
        <v>15363</v>
      </c>
      <c r="O1530" s="130" t="s">
        <v>17081</v>
      </c>
      <c r="P1530" s="130" t="s">
        <v>18770</v>
      </c>
      <c r="Q1530" s="130" t="s">
        <v>20474</v>
      </c>
    </row>
    <row r="1531" spans="2:17" ht="54.95" customHeight="1">
      <c r="B1531" s="120" t="s">
        <v>22419</v>
      </c>
      <c r="C1531" s="12">
        <v>1810111114</v>
      </c>
      <c r="D1531" s="114">
        <v>5</v>
      </c>
      <c r="E1531" s="124" t="s">
        <v>1396</v>
      </c>
      <c r="F1531" s="48" t="s">
        <v>2382</v>
      </c>
      <c r="G1531" s="128" t="s">
        <v>23505</v>
      </c>
      <c r="H1531" s="130" t="s">
        <v>5150</v>
      </c>
      <c r="I1531" s="130" t="s">
        <v>6879</v>
      </c>
      <c r="J1531" s="130" t="s">
        <v>8584</v>
      </c>
      <c r="K1531" s="130" t="s">
        <v>10289</v>
      </c>
      <c r="L1531" s="130" t="s">
        <v>11982</v>
      </c>
      <c r="M1531" s="130" t="s">
        <v>13681</v>
      </c>
      <c r="N1531" s="130" t="s">
        <v>15364</v>
      </c>
      <c r="O1531" s="130" t="s">
        <v>17082</v>
      </c>
      <c r="P1531" s="130" t="s">
        <v>18771</v>
      </c>
      <c r="Q1531" s="130" t="s">
        <v>20475</v>
      </c>
    </row>
    <row r="1532" spans="2:17" ht="54.95" customHeight="1">
      <c r="B1532" s="120" t="s">
        <v>22419</v>
      </c>
      <c r="C1532" s="12">
        <v>181011111410</v>
      </c>
      <c r="D1532" s="114">
        <v>6</v>
      </c>
      <c r="E1532" s="125" t="s">
        <v>1397</v>
      </c>
      <c r="F1532" s="48" t="s">
        <v>2383</v>
      </c>
      <c r="G1532" s="128" t="s">
        <v>23506</v>
      </c>
      <c r="H1532" s="130" t="s">
        <v>5151</v>
      </c>
      <c r="I1532" s="130" t="s">
        <v>6880</v>
      </c>
      <c r="J1532" s="130" t="s">
        <v>8585</v>
      </c>
      <c r="K1532" s="130" t="s">
        <v>10290</v>
      </c>
      <c r="L1532" s="130" t="s">
        <v>11983</v>
      </c>
      <c r="M1532" s="130" t="s">
        <v>13682</v>
      </c>
      <c r="N1532" s="130" t="s">
        <v>15365</v>
      </c>
      <c r="O1532" s="130" t="s">
        <v>17083</v>
      </c>
      <c r="P1532" s="130" t="s">
        <v>18772</v>
      </c>
      <c r="Q1532" s="130" t="s">
        <v>20476</v>
      </c>
    </row>
    <row r="1533" spans="2:17" ht="54.95" customHeight="1">
      <c r="B1533" s="120" t="s">
        <v>22419</v>
      </c>
      <c r="C1533" s="12">
        <v>181011111411</v>
      </c>
      <c r="D1533" s="114">
        <v>6</v>
      </c>
      <c r="E1533" s="125" t="s">
        <v>1398</v>
      </c>
      <c r="F1533" s="48" t="s">
        <v>2384</v>
      </c>
      <c r="G1533" s="128" t="s">
        <v>23507</v>
      </c>
      <c r="H1533" s="130" t="s">
        <v>5152</v>
      </c>
      <c r="I1533" s="130" t="s">
        <v>6881</v>
      </c>
      <c r="J1533" s="130" t="s">
        <v>8586</v>
      </c>
      <c r="K1533" s="130" t="s">
        <v>10291</v>
      </c>
      <c r="L1533" s="130" t="s">
        <v>11984</v>
      </c>
      <c r="M1533" s="130" t="s">
        <v>13683</v>
      </c>
      <c r="N1533" s="130" t="s">
        <v>15366</v>
      </c>
      <c r="O1533" s="130" t="s">
        <v>17084</v>
      </c>
      <c r="P1533" s="130" t="s">
        <v>18773</v>
      </c>
      <c r="Q1533" s="130" t="s">
        <v>20477</v>
      </c>
    </row>
    <row r="1534" spans="2:17" ht="54.95" customHeight="1">
      <c r="B1534" s="120" t="s">
        <v>22419</v>
      </c>
      <c r="C1534" s="12">
        <v>1810111115</v>
      </c>
      <c r="D1534" s="114">
        <v>5</v>
      </c>
      <c r="E1534" s="124" t="s">
        <v>1399</v>
      </c>
      <c r="F1534" s="48" t="s">
        <v>2385</v>
      </c>
      <c r="G1534" s="128" t="s">
        <v>3467</v>
      </c>
      <c r="H1534" s="130" t="s">
        <v>5153</v>
      </c>
      <c r="I1534" s="130" t="s">
        <v>6882</v>
      </c>
      <c r="J1534" s="130" t="s">
        <v>8587</v>
      </c>
      <c r="K1534" s="130" t="s">
        <v>10292</v>
      </c>
      <c r="L1534" s="130" t="s">
        <v>11985</v>
      </c>
      <c r="M1534" s="130" t="s">
        <v>13684</v>
      </c>
      <c r="N1534" s="130" t="s">
        <v>15367</v>
      </c>
      <c r="O1534" s="130" t="s">
        <v>17085</v>
      </c>
      <c r="P1534" s="130" t="s">
        <v>18774</v>
      </c>
      <c r="Q1534" s="130" t="s">
        <v>20478</v>
      </c>
    </row>
    <row r="1535" spans="2:17" ht="54.95" customHeight="1">
      <c r="B1535" s="120" t="s">
        <v>22419</v>
      </c>
      <c r="C1535" s="12">
        <v>1810111116</v>
      </c>
      <c r="D1535" s="114">
        <v>5</v>
      </c>
      <c r="E1535" s="124" t="s">
        <v>1400</v>
      </c>
      <c r="F1535" s="48" t="s">
        <v>2386</v>
      </c>
      <c r="G1535" s="128" t="s">
        <v>3468</v>
      </c>
      <c r="H1535" s="130" t="s">
        <v>5154</v>
      </c>
      <c r="I1535" s="130" t="s">
        <v>6883</v>
      </c>
      <c r="J1535" s="130" t="s">
        <v>8588</v>
      </c>
      <c r="K1535" s="130" t="s">
        <v>10293</v>
      </c>
      <c r="L1535" s="130" t="s">
        <v>11986</v>
      </c>
      <c r="M1535" s="130" t="s">
        <v>13685</v>
      </c>
      <c r="N1535" s="130" t="s">
        <v>15368</v>
      </c>
      <c r="O1535" s="130" t="s">
        <v>17086</v>
      </c>
      <c r="P1535" s="130" t="s">
        <v>18775</v>
      </c>
      <c r="Q1535" s="130" t="s">
        <v>20479</v>
      </c>
    </row>
    <row r="1536" spans="2:17" ht="54.95" customHeight="1">
      <c r="B1536" s="120" t="s">
        <v>22419</v>
      </c>
      <c r="C1536" s="12">
        <v>1810111117</v>
      </c>
      <c r="D1536" s="114">
        <v>5</v>
      </c>
      <c r="E1536" s="124" t="s">
        <v>1401</v>
      </c>
      <c r="F1536" s="48" t="s">
        <v>2387</v>
      </c>
      <c r="G1536" s="128" t="s">
        <v>3469</v>
      </c>
      <c r="H1536" s="130" t="s">
        <v>5155</v>
      </c>
      <c r="I1536" s="130" t="s">
        <v>6884</v>
      </c>
      <c r="J1536" s="130" t="s">
        <v>8589</v>
      </c>
      <c r="K1536" s="130" t="s">
        <v>10294</v>
      </c>
      <c r="L1536" s="130" t="s">
        <v>11987</v>
      </c>
      <c r="M1536" s="130" t="s">
        <v>13686</v>
      </c>
      <c r="N1536" s="130" t="s">
        <v>5155</v>
      </c>
      <c r="O1536" s="130" t="s">
        <v>17087</v>
      </c>
      <c r="P1536" s="130" t="s">
        <v>18776</v>
      </c>
      <c r="Q1536" s="130" t="s">
        <v>20480</v>
      </c>
    </row>
    <row r="1537" spans="2:17" ht="54.95" customHeight="1">
      <c r="B1537" s="120" t="s">
        <v>22419</v>
      </c>
      <c r="C1537" s="12">
        <v>181011111710</v>
      </c>
      <c r="D1537" s="114">
        <v>6</v>
      </c>
      <c r="E1537" s="125" t="s">
        <v>1402</v>
      </c>
      <c r="F1537" s="48" t="s">
        <v>2388</v>
      </c>
      <c r="G1537" s="128" t="s">
        <v>23508</v>
      </c>
      <c r="H1537" s="130" t="s">
        <v>5156</v>
      </c>
      <c r="I1537" s="130" t="s">
        <v>6885</v>
      </c>
      <c r="J1537" s="130" t="s">
        <v>8590</v>
      </c>
      <c r="K1537" s="130" t="s">
        <v>10295</v>
      </c>
      <c r="L1537" s="130" t="s">
        <v>11988</v>
      </c>
      <c r="M1537" s="130" t="s">
        <v>13687</v>
      </c>
      <c r="N1537" s="130" t="s">
        <v>15369</v>
      </c>
      <c r="O1537" s="130" t="s">
        <v>17088</v>
      </c>
      <c r="P1537" s="130" t="s">
        <v>18777</v>
      </c>
      <c r="Q1537" s="130" t="s">
        <v>20481</v>
      </c>
    </row>
    <row r="1538" spans="2:17" ht="54.95" customHeight="1">
      <c r="B1538" s="120" t="s">
        <v>22419</v>
      </c>
      <c r="C1538" s="12">
        <v>181011111711</v>
      </c>
      <c r="D1538" s="114">
        <v>6</v>
      </c>
      <c r="E1538" s="125" t="s">
        <v>1403</v>
      </c>
      <c r="F1538" s="48" t="s">
        <v>2389</v>
      </c>
      <c r="G1538" s="128" t="s">
        <v>23509</v>
      </c>
      <c r="H1538" s="130" t="s">
        <v>5157</v>
      </c>
      <c r="I1538" s="130" t="s">
        <v>6886</v>
      </c>
      <c r="J1538" s="130" t="s">
        <v>8591</v>
      </c>
      <c r="K1538" s="130" t="s">
        <v>10296</v>
      </c>
      <c r="L1538" s="130" t="s">
        <v>11989</v>
      </c>
      <c r="M1538" s="130" t="s">
        <v>13688</v>
      </c>
      <c r="N1538" s="130" t="s">
        <v>15370</v>
      </c>
      <c r="O1538" s="130" t="s">
        <v>17089</v>
      </c>
      <c r="P1538" s="130" t="s">
        <v>18778</v>
      </c>
      <c r="Q1538" s="130" t="s">
        <v>20482</v>
      </c>
    </row>
    <row r="1539" spans="2:17" ht="54.95" customHeight="1">
      <c r="B1539" s="120"/>
      <c r="C1539" s="12">
        <v>1810111118</v>
      </c>
      <c r="D1539" s="114">
        <v>5</v>
      </c>
      <c r="E1539" s="124" t="s">
        <v>2710</v>
      </c>
      <c r="F1539" s="48" t="s">
        <v>2390</v>
      </c>
      <c r="G1539" s="128" t="s">
        <v>23510</v>
      </c>
      <c r="H1539" s="130" t="s">
        <v>5158</v>
      </c>
      <c r="I1539" s="130" t="s">
        <v>6887</v>
      </c>
      <c r="J1539" s="130" t="s">
        <v>8592</v>
      </c>
      <c r="K1539" s="130" t="s">
        <v>10297</v>
      </c>
      <c r="L1539" s="130" t="s">
        <v>11990</v>
      </c>
      <c r="M1539" s="130" t="s">
        <v>13689</v>
      </c>
      <c r="N1539" s="130" t="s">
        <v>15371</v>
      </c>
      <c r="O1539" s="130" t="s">
        <v>17090</v>
      </c>
      <c r="P1539" s="130" t="s">
        <v>18779</v>
      </c>
      <c r="Q1539" s="130" t="s">
        <v>20483</v>
      </c>
    </row>
    <row r="1540" spans="2:17" ht="54.95" customHeight="1">
      <c r="B1540" s="120"/>
      <c r="C1540" s="12">
        <v>181011111810</v>
      </c>
      <c r="D1540" s="114">
        <v>6</v>
      </c>
      <c r="E1540" s="125" t="s">
        <v>2711</v>
      </c>
      <c r="F1540" s="48" t="s">
        <v>2391</v>
      </c>
      <c r="G1540" s="128" t="s">
        <v>23511</v>
      </c>
      <c r="H1540" s="130" t="s">
        <v>5159</v>
      </c>
      <c r="I1540" s="130" t="s">
        <v>6888</v>
      </c>
      <c r="J1540" s="130" t="s">
        <v>8593</v>
      </c>
      <c r="K1540" s="130" t="s">
        <v>10298</v>
      </c>
      <c r="L1540" s="130" t="s">
        <v>11991</v>
      </c>
      <c r="M1540" s="130" t="s">
        <v>13690</v>
      </c>
      <c r="N1540" s="130" t="s">
        <v>15372</v>
      </c>
      <c r="O1540" s="130" t="s">
        <v>17091</v>
      </c>
      <c r="P1540" s="130" t="s">
        <v>18780</v>
      </c>
      <c r="Q1540" s="130" t="s">
        <v>20484</v>
      </c>
    </row>
    <row r="1541" spans="2:17" ht="54.95" customHeight="1">
      <c r="B1541" s="120"/>
      <c r="C1541" s="12">
        <v>181011111811</v>
      </c>
      <c r="D1541" s="114">
        <v>6</v>
      </c>
      <c r="E1541" s="125" t="s">
        <v>2712</v>
      </c>
      <c r="F1541" s="48" t="s">
        <v>2392</v>
      </c>
      <c r="G1541" s="128" t="s">
        <v>3470</v>
      </c>
      <c r="H1541" s="130" t="s">
        <v>5160</v>
      </c>
      <c r="I1541" s="130" t="s">
        <v>6889</v>
      </c>
      <c r="J1541" s="130" t="s">
        <v>8594</v>
      </c>
      <c r="K1541" s="130" t="s">
        <v>10299</v>
      </c>
      <c r="L1541" s="130" t="s">
        <v>11992</v>
      </c>
      <c r="M1541" s="130" t="s">
        <v>13691</v>
      </c>
      <c r="N1541" s="130" t="s">
        <v>15373</v>
      </c>
      <c r="O1541" s="130" t="s">
        <v>17092</v>
      </c>
      <c r="P1541" s="130" t="s">
        <v>18781</v>
      </c>
      <c r="Q1541" s="130" t="s">
        <v>20485</v>
      </c>
    </row>
    <row r="1542" spans="2:17" ht="54.95" customHeight="1">
      <c r="B1542" s="120"/>
      <c r="C1542" s="12">
        <v>181011111812</v>
      </c>
      <c r="D1542" s="114">
        <v>6</v>
      </c>
      <c r="E1542" s="125" t="s">
        <v>2713</v>
      </c>
      <c r="F1542" s="48" t="s">
        <v>2393</v>
      </c>
      <c r="G1542" s="128" t="s">
        <v>23512</v>
      </c>
      <c r="H1542" s="130" t="s">
        <v>5161</v>
      </c>
      <c r="I1542" s="130" t="s">
        <v>2713</v>
      </c>
      <c r="J1542" s="130" t="s">
        <v>8595</v>
      </c>
      <c r="K1542" s="130" t="s">
        <v>10300</v>
      </c>
      <c r="L1542" s="130" t="s">
        <v>10300</v>
      </c>
      <c r="M1542" s="130" t="s">
        <v>10300</v>
      </c>
      <c r="N1542" s="130" t="s">
        <v>5161</v>
      </c>
      <c r="O1542" s="130" t="s">
        <v>17093</v>
      </c>
      <c r="P1542" s="130" t="s">
        <v>18782</v>
      </c>
      <c r="Q1542" s="130" t="s">
        <v>20486</v>
      </c>
    </row>
    <row r="1543" spans="2:17" ht="54.95" customHeight="1">
      <c r="B1543" s="120"/>
      <c r="C1543" s="12">
        <v>181012</v>
      </c>
      <c r="D1543" s="114">
        <v>3</v>
      </c>
      <c r="E1543" s="122" t="s">
        <v>283</v>
      </c>
      <c r="F1543" s="48" t="s">
        <v>2239</v>
      </c>
      <c r="G1543" s="128" t="s">
        <v>3471</v>
      </c>
      <c r="H1543" s="130" t="s">
        <v>5162</v>
      </c>
      <c r="I1543" s="130" t="s">
        <v>6890</v>
      </c>
      <c r="J1543" s="130" t="s">
        <v>8596</v>
      </c>
      <c r="K1543" s="130" t="s">
        <v>10301</v>
      </c>
      <c r="L1543" s="130" t="s">
        <v>11993</v>
      </c>
      <c r="M1543" s="130" t="s">
        <v>13692</v>
      </c>
      <c r="N1543" s="130" t="s">
        <v>15374</v>
      </c>
      <c r="O1543" s="130" t="s">
        <v>17094</v>
      </c>
      <c r="P1543" s="130" t="s">
        <v>18783</v>
      </c>
      <c r="Q1543" s="130" t="s">
        <v>20487</v>
      </c>
    </row>
    <row r="1544" spans="2:17" ht="54.95" customHeight="1">
      <c r="B1544" s="120" t="s">
        <v>22419</v>
      </c>
      <c r="C1544" s="12">
        <v>18101210</v>
      </c>
      <c r="D1544" s="114">
        <v>4</v>
      </c>
      <c r="E1544" s="123" t="s">
        <v>283</v>
      </c>
      <c r="F1544" s="48" t="s">
        <v>2239</v>
      </c>
      <c r="G1544" s="128" t="s">
        <v>3472</v>
      </c>
      <c r="H1544" s="130" t="s">
        <v>5163</v>
      </c>
      <c r="I1544" s="130" t="s">
        <v>6891</v>
      </c>
      <c r="J1544" s="130" t="s">
        <v>8597</v>
      </c>
      <c r="K1544" s="130" t="s">
        <v>10302</v>
      </c>
      <c r="L1544" s="130" t="s">
        <v>11994</v>
      </c>
      <c r="M1544" s="130" t="s">
        <v>13693</v>
      </c>
      <c r="N1544" s="130" t="s">
        <v>15374</v>
      </c>
      <c r="O1544" s="130" t="s">
        <v>17095</v>
      </c>
      <c r="P1544" s="130" t="s">
        <v>18783</v>
      </c>
      <c r="Q1544" s="130" t="s">
        <v>20488</v>
      </c>
    </row>
    <row r="1545" spans="2:17" ht="54.95" customHeight="1">
      <c r="B1545" s="120" t="s">
        <v>22419</v>
      </c>
      <c r="C1545" s="12">
        <v>1810121010</v>
      </c>
      <c r="D1545" s="114">
        <v>5</v>
      </c>
      <c r="E1545" s="124" t="s">
        <v>1193</v>
      </c>
      <c r="F1545" s="48" t="s">
        <v>2240</v>
      </c>
      <c r="G1545" s="128" t="s">
        <v>23513</v>
      </c>
      <c r="H1545" s="130" t="s">
        <v>5164</v>
      </c>
      <c r="I1545" s="130" t="s">
        <v>6892</v>
      </c>
      <c r="J1545" s="130" t="s">
        <v>8598</v>
      </c>
      <c r="K1545" s="130" t="s">
        <v>10303</v>
      </c>
      <c r="L1545" s="130" t="s">
        <v>11995</v>
      </c>
      <c r="M1545" s="130" t="s">
        <v>13694</v>
      </c>
      <c r="N1545" s="130" t="s">
        <v>15375</v>
      </c>
      <c r="O1545" s="130" t="s">
        <v>17096</v>
      </c>
      <c r="P1545" s="130" t="s">
        <v>15375</v>
      </c>
      <c r="Q1545" s="130" t="s">
        <v>20489</v>
      </c>
    </row>
    <row r="1546" spans="2:17" ht="54.95" customHeight="1">
      <c r="B1546" s="120" t="s">
        <v>22419</v>
      </c>
      <c r="C1546" s="12">
        <v>1810121011</v>
      </c>
      <c r="D1546" s="114">
        <v>5</v>
      </c>
      <c r="E1546" s="124" t="s">
        <v>1194</v>
      </c>
      <c r="F1546" s="48" t="s">
        <v>2241</v>
      </c>
      <c r="G1546" s="128" t="s">
        <v>23514</v>
      </c>
      <c r="H1546" s="130" t="s">
        <v>5165</v>
      </c>
      <c r="I1546" s="130" t="s">
        <v>6893</v>
      </c>
      <c r="J1546" s="130" t="s">
        <v>8599</v>
      </c>
      <c r="K1546" s="130" t="s">
        <v>10304</v>
      </c>
      <c r="L1546" s="130" t="s">
        <v>11996</v>
      </c>
      <c r="M1546" s="130" t="s">
        <v>13695</v>
      </c>
      <c r="N1546" s="130" t="s">
        <v>15376</v>
      </c>
      <c r="O1546" s="130" t="s">
        <v>17097</v>
      </c>
      <c r="P1546" s="130" t="s">
        <v>18784</v>
      </c>
      <c r="Q1546" s="130" t="s">
        <v>20490</v>
      </c>
    </row>
    <row r="1547" spans="2:17" ht="54.95" customHeight="1">
      <c r="B1547" s="120" t="s">
        <v>22419</v>
      </c>
      <c r="C1547" s="12">
        <v>181012101110</v>
      </c>
      <c r="D1547" s="114">
        <v>6</v>
      </c>
      <c r="E1547" s="125" t="s">
        <v>1195</v>
      </c>
      <c r="F1547" s="48" t="s">
        <v>2242</v>
      </c>
      <c r="G1547" s="128" t="s">
        <v>3473</v>
      </c>
      <c r="H1547" s="130" t="s">
        <v>5166</v>
      </c>
      <c r="I1547" s="130" t="s">
        <v>6894</v>
      </c>
      <c r="J1547" s="130" t="s">
        <v>8600</v>
      </c>
      <c r="K1547" s="130" t="s">
        <v>10305</v>
      </c>
      <c r="L1547" s="130" t="s">
        <v>11997</v>
      </c>
      <c r="M1547" s="130" t="s">
        <v>13696</v>
      </c>
      <c r="N1547" s="130" t="s">
        <v>15377</v>
      </c>
      <c r="O1547" s="130" t="s">
        <v>17098</v>
      </c>
      <c r="P1547" s="130" t="s">
        <v>18785</v>
      </c>
      <c r="Q1547" s="130" t="s">
        <v>20491</v>
      </c>
    </row>
    <row r="1548" spans="2:17" ht="54.95" customHeight="1">
      <c r="B1548" s="120" t="s">
        <v>22419</v>
      </c>
      <c r="C1548" s="12">
        <v>181012101111</v>
      </c>
      <c r="D1548" s="114">
        <v>6</v>
      </c>
      <c r="E1548" s="125" t="s">
        <v>1196</v>
      </c>
      <c r="F1548" s="48" t="s">
        <v>2243</v>
      </c>
      <c r="G1548" s="128" t="s">
        <v>23515</v>
      </c>
      <c r="H1548" s="130" t="s">
        <v>5167</v>
      </c>
      <c r="I1548" s="130" t="s">
        <v>6895</v>
      </c>
      <c r="J1548" s="130" t="s">
        <v>8601</v>
      </c>
      <c r="K1548" s="130" t="s">
        <v>10306</v>
      </c>
      <c r="L1548" s="130" t="s">
        <v>11998</v>
      </c>
      <c r="M1548" s="130" t="s">
        <v>13697</v>
      </c>
      <c r="N1548" s="130" t="s">
        <v>15378</v>
      </c>
      <c r="O1548" s="130" t="s">
        <v>17099</v>
      </c>
      <c r="P1548" s="130" t="s">
        <v>5167</v>
      </c>
      <c r="Q1548" s="130" t="s">
        <v>20492</v>
      </c>
    </row>
    <row r="1549" spans="2:17" ht="54.95" customHeight="1">
      <c r="B1549" s="120" t="s">
        <v>22419</v>
      </c>
      <c r="C1549" s="12">
        <v>1810121012</v>
      </c>
      <c r="D1549" s="114">
        <v>5</v>
      </c>
      <c r="E1549" s="124" t="s">
        <v>1197</v>
      </c>
      <c r="F1549" s="48" t="s">
        <v>2244</v>
      </c>
      <c r="G1549" s="128" t="s">
        <v>3474</v>
      </c>
      <c r="H1549" s="130" t="s">
        <v>5168</v>
      </c>
      <c r="I1549" s="130" t="s">
        <v>6896</v>
      </c>
      <c r="J1549" s="130" t="s">
        <v>8602</v>
      </c>
      <c r="K1549" s="130" t="s">
        <v>10307</v>
      </c>
      <c r="L1549" s="130" t="s">
        <v>11999</v>
      </c>
      <c r="M1549" s="130" t="s">
        <v>13698</v>
      </c>
      <c r="N1549" s="130" t="s">
        <v>15379</v>
      </c>
      <c r="O1549" s="130" t="s">
        <v>17100</v>
      </c>
      <c r="P1549" s="130" t="s">
        <v>18786</v>
      </c>
      <c r="Q1549" s="130" t="s">
        <v>20493</v>
      </c>
    </row>
    <row r="1550" spans="2:17" ht="54.95" customHeight="1">
      <c r="B1550" s="120" t="s">
        <v>22419</v>
      </c>
      <c r="C1550" s="12">
        <v>181012101210</v>
      </c>
      <c r="D1550" s="114">
        <v>6</v>
      </c>
      <c r="E1550" s="125" t="s">
        <v>1198</v>
      </c>
      <c r="F1550" s="48" t="s">
        <v>2245</v>
      </c>
      <c r="G1550" s="128" t="s">
        <v>23516</v>
      </c>
      <c r="H1550" s="130" t="s">
        <v>5169</v>
      </c>
      <c r="I1550" s="130" t="s">
        <v>6897</v>
      </c>
      <c r="J1550" s="130" t="s">
        <v>8603</v>
      </c>
      <c r="K1550" s="130" t="s">
        <v>10308</v>
      </c>
      <c r="L1550" s="130" t="s">
        <v>12000</v>
      </c>
      <c r="M1550" s="130" t="s">
        <v>13699</v>
      </c>
      <c r="N1550" s="130" t="s">
        <v>15380</v>
      </c>
      <c r="O1550" s="130" t="s">
        <v>17101</v>
      </c>
      <c r="P1550" s="130" t="s">
        <v>18787</v>
      </c>
      <c r="Q1550" s="130" t="s">
        <v>20494</v>
      </c>
    </row>
    <row r="1551" spans="2:17" ht="54.95" customHeight="1">
      <c r="B1551" s="120" t="s">
        <v>22419</v>
      </c>
      <c r="C1551" s="12">
        <v>181012101211</v>
      </c>
      <c r="D1551" s="114">
        <v>6</v>
      </c>
      <c r="E1551" s="125" t="s">
        <v>1199</v>
      </c>
      <c r="F1551" s="48" t="s">
        <v>2246</v>
      </c>
      <c r="G1551" s="128" t="s">
        <v>23517</v>
      </c>
      <c r="H1551" s="130" t="s">
        <v>5170</v>
      </c>
      <c r="I1551" s="130" t="s">
        <v>6898</v>
      </c>
      <c r="J1551" s="130" t="s">
        <v>8604</v>
      </c>
      <c r="K1551" s="130" t="s">
        <v>10309</v>
      </c>
      <c r="L1551" s="130" t="s">
        <v>12001</v>
      </c>
      <c r="M1551" s="130" t="s">
        <v>13700</v>
      </c>
      <c r="N1551" s="130" t="s">
        <v>15381</v>
      </c>
      <c r="O1551" s="130" t="s">
        <v>17102</v>
      </c>
      <c r="P1551" s="130" t="s">
        <v>18788</v>
      </c>
      <c r="Q1551" s="130" t="s">
        <v>20495</v>
      </c>
    </row>
    <row r="1552" spans="2:17" ht="54.95" customHeight="1">
      <c r="B1552" s="120" t="s">
        <v>22419</v>
      </c>
      <c r="C1552" s="12">
        <v>181012101212</v>
      </c>
      <c r="D1552" s="114">
        <v>6</v>
      </c>
      <c r="E1552" s="125" t="s">
        <v>1200</v>
      </c>
      <c r="F1552" s="48" t="s">
        <v>2247</v>
      </c>
      <c r="G1552" s="128" t="s">
        <v>23518</v>
      </c>
      <c r="H1552" s="130" t="s">
        <v>5171</v>
      </c>
      <c r="I1552" s="130" t="s">
        <v>6899</v>
      </c>
      <c r="J1552" s="130" t="s">
        <v>8605</v>
      </c>
      <c r="K1552" s="130" t="s">
        <v>10310</v>
      </c>
      <c r="L1552" s="130" t="s">
        <v>12002</v>
      </c>
      <c r="M1552" s="130" t="s">
        <v>13701</v>
      </c>
      <c r="N1552" s="130" t="s">
        <v>5171</v>
      </c>
      <c r="O1552" s="130" t="s">
        <v>17103</v>
      </c>
      <c r="P1552" s="130" t="s">
        <v>18789</v>
      </c>
      <c r="Q1552" s="130" t="s">
        <v>20496</v>
      </c>
    </row>
    <row r="1553" spans="2:17" ht="54.95" customHeight="1">
      <c r="B1553" s="120" t="s">
        <v>22419</v>
      </c>
      <c r="C1553" s="12">
        <v>181012101213</v>
      </c>
      <c r="D1553" s="114">
        <v>6</v>
      </c>
      <c r="E1553" s="125" t="s">
        <v>1201</v>
      </c>
      <c r="F1553" s="48" t="s">
        <v>2248</v>
      </c>
      <c r="G1553" s="128" t="s">
        <v>23519</v>
      </c>
      <c r="H1553" s="130" t="s">
        <v>5172</v>
      </c>
      <c r="I1553" s="130" t="s">
        <v>6900</v>
      </c>
      <c r="J1553" s="130" t="s">
        <v>8606</v>
      </c>
      <c r="K1553" s="130" t="s">
        <v>10311</v>
      </c>
      <c r="L1553" s="130" t="s">
        <v>12003</v>
      </c>
      <c r="M1553" s="130" t="s">
        <v>13702</v>
      </c>
      <c r="N1553" s="130" t="s">
        <v>15382</v>
      </c>
      <c r="O1553" s="130" t="s">
        <v>17104</v>
      </c>
      <c r="P1553" s="130" t="s">
        <v>18790</v>
      </c>
      <c r="Q1553" s="130" t="s">
        <v>20497</v>
      </c>
    </row>
    <row r="1554" spans="2:17" ht="54.95" customHeight="1">
      <c r="B1554" s="120" t="s">
        <v>22419</v>
      </c>
      <c r="C1554" s="12">
        <v>181012101214</v>
      </c>
      <c r="D1554" s="114">
        <v>6</v>
      </c>
      <c r="E1554" s="125" t="s">
        <v>1202</v>
      </c>
      <c r="F1554" s="48" t="s">
        <v>2249</v>
      </c>
      <c r="G1554" s="128" t="s">
        <v>23520</v>
      </c>
      <c r="H1554" s="130" t="s">
        <v>5173</v>
      </c>
      <c r="I1554" s="130" t="s">
        <v>6901</v>
      </c>
      <c r="J1554" s="130" t="s">
        <v>8607</v>
      </c>
      <c r="K1554" s="130" t="s">
        <v>10312</v>
      </c>
      <c r="L1554" s="130" t="s">
        <v>12004</v>
      </c>
      <c r="M1554" s="130" t="s">
        <v>13703</v>
      </c>
      <c r="N1554" s="130" t="s">
        <v>15383</v>
      </c>
      <c r="O1554" s="130" t="s">
        <v>17105</v>
      </c>
      <c r="P1554" s="130" t="s">
        <v>18791</v>
      </c>
      <c r="Q1554" s="130" t="s">
        <v>20498</v>
      </c>
    </row>
    <row r="1555" spans="2:17" ht="54.95" customHeight="1">
      <c r="B1555" s="120" t="s">
        <v>22419</v>
      </c>
      <c r="C1555" s="12">
        <v>1810121013</v>
      </c>
      <c r="D1555" s="114">
        <v>5</v>
      </c>
      <c r="E1555" s="124" t="s">
        <v>1203</v>
      </c>
      <c r="F1555" s="48" t="s">
        <v>2250</v>
      </c>
      <c r="G1555" s="128" t="s">
        <v>3475</v>
      </c>
      <c r="H1555" s="130" t="s">
        <v>5174</v>
      </c>
      <c r="I1555" s="130" t="s">
        <v>6902</v>
      </c>
      <c r="J1555" s="130" t="s">
        <v>8608</v>
      </c>
      <c r="K1555" s="130" t="s">
        <v>10313</v>
      </c>
      <c r="L1555" s="130" t="s">
        <v>12005</v>
      </c>
      <c r="M1555" s="130" t="s">
        <v>13704</v>
      </c>
      <c r="N1555" s="130" t="s">
        <v>15384</v>
      </c>
      <c r="O1555" s="130" t="s">
        <v>17106</v>
      </c>
      <c r="P1555" s="130" t="s">
        <v>18792</v>
      </c>
      <c r="Q1555" s="130" t="s">
        <v>20499</v>
      </c>
    </row>
    <row r="1556" spans="2:17" ht="54.95" customHeight="1">
      <c r="B1556" s="120" t="s">
        <v>22419</v>
      </c>
      <c r="C1556" s="12">
        <v>181012101310</v>
      </c>
      <c r="D1556" s="114">
        <v>6</v>
      </c>
      <c r="E1556" s="125" t="s">
        <v>1204</v>
      </c>
      <c r="F1556" s="48" t="s">
        <v>2251</v>
      </c>
      <c r="G1556" s="128" t="s">
        <v>23521</v>
      </c>
      <c r="H1556" s="130" t="s">
        <v>5175</v>
      </c>
      <c r="I1556" s="130" t="s">
        <v>6903</v>
      </c>
      <c r="J1556" s="130" t="s">
        <v>8609</v>
      </c>
      <c r="K1556" s="130" t="s">
        <v>10314</v>
      </c>
      <c r="L1556" s="130" t="s">
        <v>12006</v>
      </c>
      <c r="M1556" s="130" t="s">
        <v>13705</v>
      </c>
      <c r="N1556" s="130" t="s">
        <v>15385</v>
      </c>
      <c r="O1556" s="130" t="s">
        <v>17107</v>
      </c>
      <c r="P1556" s="130" t="s">
        <v>18793</v>
      </c>
      <c r="Q1556" s="130" t="s">
        <v>20500</v>
      </c>
    </row>
    <row r="1557" spans="2:17" ht="54.95" customHeight="1">
      <c r="B1557" s="120" t="s">
        <v>22419</v>
      </c>
      <c r="C1557" s="12">
        <v>181012101311</v>
      </c>
      <c r="D1557" s="114">
        <v>6</v>
      </c>
      <c r="E1557" s="125" t="s">
        <v>1205</v>
      </c>
      <c r="F1557" s="48" t="s">
        <v>2252</v>
      </c>
      <c r="G1557" s="128" t="s">
        <v>23522</v>
      </c>
      <c r="H1557" s="130" t="s">
        <v>5176</v>
      </c>
      <c r="I1557" s="130" t="s">
        <v>6904</v>
      </c>
      <c r="J1557" s="130" t="s">
        <v>8610</v>
      </c>
      <c r="K1557" s="130" t="s">
        <v>10315</v>
      </c>
      <c r="L1557" s="130" t="s">
        <v>12007</v>
      </c>
      <c r="M1557" s="130" t="s">
        <v>13706</v>
      </c>
      <c r="N1557" s="130" t="s">
        <v>15386</v>
      </c>
      <c r="O1557" s="130" t="s">
        <v>17108</v>
      </c>
      <c r="P1557" s="130" t="s">
        <v>18794</v>
      </c>
      <c r="Q1557" s="130" t="s">
        <v>20501</v>
      </c>
    </row>
    <row r="1558" spans="2:17" ht="54.95" customHeight="1">
      <c r="B1558" s="120" t="s">
        <v>22419</v>
      </c>
      <c r="C1558" s="12">
        <v>181012101312</v>
      </c>
      <c r="D1558" s="114">
        <v>6</v>
      </c>
      <c r="E1558" s="125" t="s">
        <v>1206</v>
      </c>
      <c r="F1558" s="48" t="s">
        <v>2253</v>
      </c>
      <c r="G1558" s="128" t="s">
        <v>3476</v>
      </c>
      <c r="H1558" s="130" t="s">
        <v>5177</v>
      </c>
      <c r="I1558" s="130" t="s">
        <v>6905</v>
      </c>
      <c r="J1558" s="130" t="s">
        <v>8611</v>
      </c>
      <c r="K1558" s="130" t="s">
        <v>10316</v>
      </c>
      <c r="L1558" s="130" t="s">
        <v>12008</v>
      </c>
      <c r="M1558" s="130" t="s">
        <v>13707</v>
      </c>
      <c r="N1558" s="130" t="s">
        <v>15387</v>
      </c>
      <c r="O1558" s="130" t="s">
        <v>17109</v>
      </c>
      <c r="P1558" s="130" t="s">
        <v>18795</v>
      </c>
      <c r="Q1558" s="130" t="s">
        <v>20502</v>
      </c>
    </row>
    <row r="1559" spans="2:17" ht="54.95" customHeight="1">
      <c r="B1559" s="120" t="s">
        <v>22419</v>
      </c>
      <c r="C1559" s="12">
        <v>181012101313</v>
      </c>
      <c r="D1559" s="114">
        <v>6</v>
      </c>
      <c r="E1559" s="125" t="s">
        <v>1207</v>
      </c>
      <c r="F1559" s="48" t="s">
        <v>2254</v>
      </c>
      <c r="G1559" s="128" t="s">
        <v>23523</v>
      </c>
      <c r="H1559" s="130" t="s">
        <v>5178</v>
      </c>
      <c r="I1559" s="130" t="s">
        <v>6906</v>
      </c>
      <c r="J1559" s="130" t="s">
        <v>8612</v>
      </c>
      <c r="K1559" s="130" t="s">
        <v>10317</v>
      </c>
      <c r="L1559" s="130" t="s">
        <v>12009</v>
      </c>
      <c r="M1559" s="130" t="s">
        <v>13708</v>
      </c>
      <c r="N1559" s="130" t="s">
        <v>15388</v>
      </c>
      <c r="O1559" s="130" t="s">
        <v>17110</v>
      </c>
      <c r="P1559" s="130" t="s">
        <v>18796</v>
      </c>
      <c r="Q1559" s="130" t="s">
        <v>20503</v>
      </c>
    </row>
    <row r="1560" spans="2:17" ht="54.95" customHeight="1">
      <c r="B1560" s="120"/>
      <c r="C1560" s="12">
        <v>1810121014</v>
      </c>
      <c r="D1560" s="114">
        <v>5</v>
      </c>
      <c r="E1560" s="124" t="s">
        <v>1208</v>
      </c>
      <c r="F1560" s="48" t="s">
        <v>1208</v>
      </c>
      <c r="G1560" s="128" t="s">
        <v>23524</v>
      </c>
      <c r="H1560" s="130" t="s">
        <v>5179</v>
      </c>
      <c r="I1560" s="130" t="s">
        <v>6907</v>
      </c>
      <c r="J1560" s="130" t="s">
        <v>8613</v>
      </c>
      <c r="K1560" s="130" t="s">
        <v>10318</v>
      </c>
      <c r="L1560" s="130" t="s">
        <v>12010</v>
      </c>
      <c r="M1560" s="130" t="s">
        <v>13709</v>
      </c>
      <c r="N1560" s="130" t="s">
        <v>15389</v>
      </c>
      <c r="O1560" s="130" t="s">
        <v>17111</v>
      </c>
      <c r="P1560" s="130" t="s">
        <v>18797</v>
      </c>
      <c r="Q1560" s="130" t="s">
        <v>20504</v>
      </c>
    </row>
    <row r="1561" spans="2:17" ht="54.95" customHeight="1">
      <c r="B1561" s="120"/>
      <c r="C1561" s="12">
        <v>181013</v>
      </c>
      <c r="D1561" s="114">
        <v>3</v>
      </c>
      <c r="E1561" s="122" t="s">
        <v>1404</v>
      </c>
      <c r="F1561" s="48" t="s">
        <v>2394</v>
      </c>
      <c r="G1561" s="128" t="s">
        <v>23525</v>
      </c>
      <c r="H1561" s="130" t="s">
        <v>5180</v>
      </c>
      <c r="I1561" s="130" t="s">
        <v>6908</v>
      </c>
      <c r="J1561" s="130" t="s">
        <v>8614</v>
      </c>
      <c r="K1561" s="130" t="s">
        <v>10319</v>
      </c>
      <c r="L1561" s="130" t="s">
        <v>12011</v>
      </c>
      <c r="M1561" s="130" t="s">
        <v>13710</v>
      </c>
      <c r="N1561" s="130" t="s">
        <v>15390</v>
      </c>
      <c r="O1561" s="130" t="s">
        <v>17112</v>
      </c>
      <c r="P1561" s="130" t="s">
        <v>18798</v>
      </c>
      <c r="Q1561" s="130" t="s">
        <v>20505</v>
      </c>
    </row>
    <row r="1562" spans="2:17" ht="54.95" customHeight="1">
      <c r="B1562" s="120" t="s">
        <v>22419</v>
      </c>
      <c r="C1562" s="12">
        <v>18101310</v>
      </c>
      <c r="D1562" s="114">
        <v>4</v>
      </c>
      <c r="E1562" s="123" t="s">
        <v>1405</v>
      </c>
      <c r="F1562" s="48" t="s">
        <v>1405</v>
      </c>
      <c r="G1562" s="128" t="s">
        <v>23526</v>
      </c>
      <c r="H1562" s="130" t="s">
        <v>5181</v>
      </c>
      <c r="I1562" s="130" t="s">
        <v>6909</v>
      </c>
      <c r="J1562" s="130" t="s">
        <v>8615</v>
      </c>
      <c r="K1562" s="130" t="s">
        <v>10320</v>
      </c>
      <c r="L1562" s="130" t="s">
        <v>12012</v>
      </c>
      <c r="M1562" s="130" t="s">
        <v>13711</v>
      </c>
      <c r="N1562" s="130" t="s">
        <v>15391</v>
      </c>
      <c r="O1562" s="130" t="s">
        <v>17113</v>
      </c>
      <c r="P1562" s="130" t="s">
        <v>18799</v>
      </c>
      <c r="Q1562" s="130" t="s">
        <v>20506</v>
      </c>
    </row>
    <row r="1563" spans="2:17" ht="54.95" customHeight="1">
      <c r="B1563" s="120" t="s">
        <v>22419</v>
      </c>
      <c r="C1563" s="12">
        <v>1810131010</v>
      </c>
      <c r="D1563" s="114">
        <v>5</v>
      </c>
      <c r="E1563" s="124" t="s">
        <v>291</v>
      </c>
      <c r="F1563" s="48" t="s">
        <v>291</v>
      </c>
      <c r="G1563" s="128" t="s">
        <v>3477</v>
      </c>
      <c r="H1563" s="130" t="s">
        <v>5182</v>
      </c>
      <c r="I1563" s="130" t="s">
        <v>6910</v>
      </c>
      <c r="J1563" s="130" t="s">
        <v>8616</v>
      </c>
      <c r="K1563" s="130" t="s">
        <v>10321</v>
      </c>
      <c r="L1563" s="130" t="s">
        <v>12013</v>
      </c>
      <c r="M1563" s="130" t="s">
        <v>13712</v>
      </c>
      <c r="N1563" s="130" t="s">
        <v>15392</v>
      </c>
      <c r="O1563" s="130" t="s">
        <v>17114</v>
      </c>
      <c r="P1563" s="130" t="s">
        <v>18800</v>
      </c>
      <c r="Q1563" s="130" t="s">
        <v>20507</v>
      </c>
    </row>
    <row r="1564" spans="2:17" ht="54.95" customHeight="1">
      <c r="B1564" s="120" t="s">
        <v>22419</v>
      </c>
      <c r="C1564" s="12">
        <v>1810131011</v>
      </c>
      <c r="D1564" s="114">
        <v>5</v>
      </c>
      <c r="E1564" s="124" t="s">
        <v>1406</v>
      </c>
      <c r="F1564" s="48" t="s">
        <v>1406</v>
      </c>
      <c r="G1564" s="128" t="s">
        <v>23527</v>
      </c>
      <c r="H1564" s="130" t="s">
        <v>5183</v>
      </c>
      <c r="I1564" s="130" t="s">
        <v>6911</v>
      </c>
      <c r="J1564" s="130" t="s">
        <v>8617</v>
      </c>
      <c r="K1564" s="130" t="s">
        <v>10322</v>
      </c>
      <c r="L1564" s="130" t="s">
        <v>12014</v>
      </c>
      <c r="M1564" s="130" t="s">
        <v>13713</v>
      </c>
      <c r="N1564" s="130" t="s">
        <v>15393</v>
      </c>
      <c r="O1564" s="130" t="s">
        <v>17115</v>
      </c>
      <c r="P1564" s="130" t="s">
        <v>18801</v>
      </c>
      <c r="Q1564" s="130" t="s">
        <v>20508</v>
      </c>
    </row>
    <row r="1565" spans="2:17" ht="54.95" customHeight="1">
      <c r="B1565" s="120" t="s">
        <v>22419</v>
      </c>
      <c r="C1565" s="12">
        <v>1810131012</v>
      </c>
      <c r="D1565" s="114">
        <v>5</v>
      </c>
      <c r="E1565" s="124" t="s">
        <v>1407</v>
      </c>
      <c r="F1565" s="48" t="s">
        <v>1407</v>
      </c>
      <c r="G1565" s="128" t="s">
        <v>23528</v>
      </c>
      <c r="H1565" s="130" t="s">
        <v>5184</v>
      </c>
      <c r="I1565" s="130" t="s">
        <v>6912</v>
      </c>
      <c r="J1565" s="130" t="s">
        <v>8618</v>
      </c>
      <c r="K1565" s="130" t="s">
        <v>10323</v>
      </c>
      <c r="L1565" s="130" t="s">
        <v>12015</v>
      </c>
      <c r="M1565" s="130" t="s">
        <v>13714</v>
      </c>
      <c r="N1565" s="130" t="s">
        <v>15394</v>
      </c>
      <c r="O1565" s="130" t="s">
        <v>17116</v>
      </c>
      <c r="P1565" s="130" t="s">
        <v>18802</v>
      </c>
      <c r="Q1565" s="130" t="s">
        <v>20509</v>
      </c>
    </row>
    <row r="1566" spans="2:17" ht="54.95" customHeight="1">
      <c r="B1566" s="120" t="s">
        <v>22419</v>
      </c>
      <c r="C1566" s="12">
        <v>1810131013</v>
      </c>
      <c r="D1566" s="114">
        <v>5</v>
      </c>
      <c r="E1566" s="124" t="s">
        <v>1408</v>
      </c>
      <c r="F1566" s="48" t="s">
        <v>1408</v>
      </c>
      <c r="G1566" s="128" t="s">
        <v>23529</v>
      </c>
      <c r="H1566" s="130" t="s">
        <v>5185</v>
      </c>
      <c r="I1566" s="130" t="s">
        <v>6913</v>
      </c>
      <c r="J1566" s="130" t="s">
        <v>8619</v>
      </c>
      <c r="K1566" s="130" t="s">
        <v>10324</v>
      </c>
      <c r="L1566" s="130" t="s">
        <v>12016</v>
      </c>
      <c r="M1566" s="130" t="s">
        <v>13715</v>
      </c>
      <c r="N1566" s="130" t="s">
        <v>15395</v>
      </c>
      <c r="O1566" s="130" t="s">
        <v>17117</v>
      </c>
      <c r="P1566" s="130" t="s">
        <v>18803</v>
      </c>
      <c r="Q1566" s="130" t="s">
        <v>20510</v>
      </c>
    </row>
    <row r="1567" spans="2:17" ht="54.95" customHeight="1">
      <c r="B1567" s="120"/>
      <c r="C1567" s="12">
        <v>18101311</v>
      </c>
      <c r="D1567" s="114">
        <v>4</v>
      </c>
      <c r="E1567" s="123" t="s">
        <v>1409</v>
      </c>
      <c r="F1567" s="48" t="s">
        <v>1409</v>
      </c>
      <c r="G1567" s="128" t="s">
        <v>23530</v>
      </c>
      <c r="H1567" s="130" t="s">
        <v>5186</v>
      </c>
      <c r="I1567" s="130" t="s">
        <v>6914</v>
      </c>
      <c r="J1567" s="130" t="s">
        <v>8620</v>
      </c>
      <c r="K1567" s="130" t="s">
        <v>10325</v>
      </c>
      <c r="L1567" s="130" t="s">
        <v>12017</v>
      </c>
      <c r="M1567" s="130" t="s">
        <v>13716</v>
      </c>
      <c r="N1567" s="130" t="s">
        <v>5187</v>
      </c>
      <c r="O1567" s="130" t="s">
        <v>17118</v>
      </c>
      <c r="P1567" s="130" t="s">
        <v>18804</v>
      </c>
      <c r="Q1567" s="130" t="s">
        <v>20511</v>
      </c>
    </row>
    <row r="1568" spans="2:17" ht="54.95" customHeight="1">
      <c r="B1568" s="120"/>
      <c r="C1568" s="12">
        <v>1810131110</v>
      </c>
      <c r="D1568" s="114">
        <v>5</v>
      </c>
      <c r="E1568" s="124" t="s">
        <v>292</v>
      </c>
      <c r="F1568" s="48" t="s">
        <v>2395</v>
      </c>
      <c r="G1568" s="128" t="s">
        <v>3478</v>
      </c>
      <c r="H1568" s="130" t="s">
        <v>5187</v>
      </c>
      <c r="I1568" s="130" t="s">
        <v>6915</v>
      </c>
      <c r="J1568" s="130" t="s">
        <v>6915</v>
      </c>
      <c r="K1568" s="130" t="s">
        <v>10326</v>
      </c>
      <c r="L1568" s="130" t="s">
        <v>10326</v>
      </c>
      <c r="M1568" s="130" t="s">
        <v>13717</v>
      </c>
      <c r="N1568" s="130" t="s">
        <v>15396</v>
      </c>
      <c r="O1568" s="130" t="s">
        <v>17119</v>
      </c>
      <c r="P1568" s="130" t="s">
        <v>18805</v>
      </c>
      <c r="Q1568" s="130" t="s">
        <v>20512</v>
      </c>
    </row>
    <row r="1569" spans="2:17" ht="54.95" customHeight="1">
      <c r="B1569" s="120"/>
      <c r="C1569" s="12">
        <v>1810131111</v>
      </c>
      <c r="D1569" s="114">
        <v>5</v>
      </c>
      <c r="E1569" s="124" t="s">
        <v>2714</v>
      </c>
      <c r="F1569" s="48" t="s">
        <v>2396</v>
      </c>
      <c r="G1569" s="128" t="s">
        <v>23531</v>
      </c>
      <c r="H1569" s="130" t="s">
        <v>5188</v>
      </c>
      <c r="I1569" s="130" t="s">
        <v>6916</v>
      </c>
      <c r="J1569" s="130" t="s">
        <v>8621</v>
      </c>
      <c r="K1569" s="130" t="s">
        <v>10327</v>
      </c>
      <c r="L1569" s="130" t="s">
        <v>12018</v>
      </c>
      <c r="M1569" s="130" t="s">
        <v>13718</v>
      </c>
      <c r="N1569" s="130" t="s">
        <v>15397</v>
      </c>
      <c r="O1569" s="130" t="s">
        <v>17120</v>
      </c>
      <c r="P1569" s="130" t="s">
        <v>18806</v>
      </c>
      <c r="Q1569" s="130" t="s">
        <v>20513</v>
      </c>
    </row>
    <row r="1570" spans="2:17" ht="54.95" customHeight="1">
      <c r="B1570" s="120"/>
      <c r="C1570" s="12">
        <v>18101312</v>
      </c>
      <c r="D1570" s="114">
        <v>4</v>
      </c>
      <c r="E1570" s="123" t="s">
        <v>1410</v>
      </c>
      <c r="F1570" s="48" t="s">
        <v>2397</v>
      </c>
      <c r="G1570" s="128" t="s">
        <v>23532</v>
      </c>
      <c r="H1570" s="130" t="s">
        <v>5189</v>
      </c>
      <c r="I1570" s="130" t="s">
        <v>6917</v>
      </c>
      <c r="J1570" s="130" t="s">
        <v>8622</v>
      </c>
      <c r="K1570" s="130" t="s">
        <v>10328</v>
      </c>
      <c r="L1570" s="130" t="s">
        <v>12019</v>
      </c>
      <c r="M1570" s="130" t="s">
        <v>13719</v>
      </c>
      <c r="N1570" s="130" t="s">
        <v>15398</v>
      </c>
      <c r="O1570" s="130" t="s">
        <v>17121</v>
      </c>
      <c r="P1570" s="130" t="s">
        <v>18807</v>
      </c>
      <c r="Q1570" s="130" t="s">
        <v>20514</v>
      </c>
    </row>
    <row r="1571" spans="2:17" ht="54.95" customHeight="1">
      <c r="B1571" s="120" t="s">
        <v>22419</v>
      </c>
      <c r="C1571" s="12">
        <v>1810131210</v>
      </c>
      <c r="D1571" s="114">
        <v>5</v>
      </c>
      <c r="E1571" s="124" t="s">
        <v>1411</v>
      </c>
      <c r="F1571" s="48" t="s">
        <v>2398</v>
      </c>
      <c r="G1571" s="128" t="s">
        <v>23533</v>
      </c>
      <c r="H1571" s="130" t="s">
        <v>5190</v>
      </c>
      <c r="I1571" s="130" t="s">
        <v>6918</v>
      </c>
      <c r="J1571" s="130" t="s">
        <v>8623</v>
      </c>
      <c r="K1571" s="130" t="s">
        <v>10329</v>
      </c>
      <c r="L1571" s="130" t="s">
        <v>12020</v>
      </c>
      <c r="M1571" s="130" t="s">
        <v>13720</v>
      </c>
      <c r="N1571" s="130" t="s">
        <v>15399</v>
      </c>
      <c r="O1571" s="130" t="s">
        <v>17122</v>
      </c>
      <c r="P1571" s="130" t="s">
        <v>18808</v>
      </c>
      <c r="Q1571" s="130" t="s">
        <v>20515</v>
      </c>
    </row>
    <row r="1572" spans="2:17" ht="54.95" customHeight="1">
      <c r="B1572" s="120" t="s">
        <v>22419</v>
      </c>
      <c r="C1572" s="12">
        <v>181013121010</v>
      </c>
      <c r="D1572" s="114">
        <v>6</v>
      </c>
      <c r="E1572" s="125" t="s">
        <v>1412</v>
      </c>
      <c r="F1572" s="48" t="s">
        <v>1412</v>
      </c>
      <c r="G1572" s="128" t="s">
        <v>23534</v>
      </c>
      <c r="H1572" s="130" t="s">
        <v>5191</v>
      </c>
      <c r="I1572" s="130" t="s">
        <v>6919</v>
      </c>
      <c r="J1572" s="130" t="s">
        <v>8624</v>
      </c>
      <c r="K1572" s="130" t="s">
        <v>10330</v>
      </c>
      <c r="L1572" s="130" t="s">
        <v>12021</v>
      </c>
      <c r="M1572" s="130" t="s">
        <v>13721</v>
      </c>
      <c r="N1572" s="130" t="s">
        <v>15400</v>
      </c>
      <c r="O1572" s="130" t="s">
        <v>17123</v>
      </c>
      <c r="P1572" s="130" t="s">
        <v>18809</v>
      </c>
      <c r="Q1572" s="130" t="s">
        <v>20516</v>
      </c>
    </row>
    <row r="1573" spans="2:17" ht="54.95" customHeight="1">
      <c r="B1573" s="120"/>
      <c r="C1573" s="12">
        <v>181013121011</v>
      </c>
      <c r="D1573" s="114">
        <v>6</v>
      </c>
      <c r="E1573" s="125" t="s">
        <v>1413</v>
      </c>
      <c r="F1573" s="48" t="s">
        <v>2399</v>
      </c>
      <c r="G1573" s="128" t="s">
        <v>23535</v>
      </c>
      <c r="H1573" s="130" t="s">
        <v>5192</v>
      </c>
      <c r="I1573" s="130" t="s">
        <v>6920</v>
      </c>
      <c r="J1573" s="130" t="s">
        <v>8625</v>
      </c>
      <c r="K1573" s="130" t="s">
        <v>10331</v>
      </c>
      <c r="L1573" s="130" t="s">
        <v>12022</v>
      </c>
      <c r="M1573" s="130" t="s">
        <v>13722</v>
      </c>
      <c r="N1573" s="130" t="s">
        <v>15401</v>
      </c>
      <c r="O1573" s="130" t="s">
        <v>17124</v>
      </c>
      <c r="P1573" s="130" t="s">
        <v>18810</v>
      </c>
      <c r="Q1573" s="130" t="s">
        <v>20517</v>
      </c>
    </row>
    <row r="1574" spans="2:17" ht="54.95" customHeight="1">
      <c r="B1574" s="120"/>
      <c r="C1574" s="12">
        <v>181013121012</v>
      </c>
      <c r="D1574" s="114">
        <v>6</v>
      </c>
      <c r="E1574" s="125" t="s">
        <v>2715</v>
      </c>
      <c r="F1574" s="48" t="s">
        <v>2400</v>
      </c>
      <c r="G1574" s="128" t="s">
        <v>23536</v>
      </c>
      <c r="H1574" s="130" t="s">
        <v>5193</v>
      </c>
      <c r="I1574" s="130" t="s">
        <v>6921</v>
      </c>
      <c r="J1574" s="130" t="s">
        <v>8626</v>
      </c>
      <c r="K1574" s="130" t="s">
        <v>10332</v>
      </c>
      <c r="L1574" s="130" t="s">
        <v>12023</v>
      </c>
      <c r="M1574" s="130" t="s">
        <v>13723</v>
      </c>
      <c r="N1574" s="130" t="s">
        <v>15402</v>
      </c>
      <c r="O1574" s="130" t="s">
        <v>17125</v>
      </c>
      <c r="P1574" s="130" t="s">
        <v>18811</v>
      </c>
      <c r="Q1574" s="130" t="s">
        <v>20518</v>
      </c>
    </row>
    <row r="1575" spans="2:17" ht="54.95" customHeight="1">
      <c r="B1575" s="120" t="s">
        <v>22419</v>
      </c>
      <c r="C1575" s="12">
        <v>181013121013</v>
      </c>
      <c r="D1575" s="114">
        <v>6</v>
      </c>
      <c r="E1575" s="125" t="s">
        <v>1414</v>
      </c>
      <c r="F1575" s="48" t="s">
        <v>1414</v>
      </c>
      <c r="G1575" s="128" t="s">
        <v>3479</v>
      </c>
      <c r="H1575" s="130" t="s">
        <v>5194</v>
      </c>
      <c r="I1575" s="130" t="s">
        <v>6922</v>
      </c>
      <c r="J1575" s="130" t="s">
        <v>8627</v>
      </c>
      <c r="K1575" s="130" t="s">
        <v>10333</v>
      </c>
      <c r="L1575" s="130" t="s">
        <v>12024</v>
      </c>
      <c r="M1575" s="130" t="s">
        <v>13724</v>
      </c>
      <c r="N1575" s="130" t="s">
        <v>15403</v>
      </c>
      <c r="O1575" s="130" t="s">
        <v>17126</v>
      </c>
      <c r="P1575" s="130" t="s">
        <v>18812</v>
      </c>
      <c r="Q1575" s="130" t="s">
        <v>20519</v>
      </c>
    </row>
    <row r="1576" spans="2:17" ht="54.95" customHeight="1">
      <c r="B1576" s="120"/>
      <c r="C1576" s="12">
        <v>1810131211</v>
      </c>
      <c r="D1576" s="114">
        <v>5</v>
      </c>
      <c r="E1576" s="124" t="s">
        <v>2716</v>
      </c>
      <c r="F1576" s="48" t="s">
        <v>2401</v>
      </c>
      <c r="G1576" s="128" t="s">
        <v>23537</v>
      </c>
      <c r="H1576" s="130" t="s">
        <v>5195</v>
      </c>
      <c r="I1576" s="130" t="s">
        <v>6923</v>
      </c>
      <c r="J1576" s="130" t="s">
        <v>8628</v>
      </c>
      <c r="K1576" s="130" t="s">
        <v>10334</v>
      </c>
      <c r="L1576" s="130" t="s">
        <v>12025</v>
      </c>
      <c r="M1576" s="130" t="s">
        <v>13725</v>
      </c>
      <c r="N1576" s="130" t="s">
        <v>15404</v>
      </c>
      <c r="O1576" s="130" t="s">
        <v>17127</v>
      </c>
      <c r="P1576" s="130" t="s">
        <v>18813</v>
      </c>
      <c r="Q1576" s="130" t="s">
        <v>20520</v>
      </c>
    </row>
    <row r="1577" spans="2:17" ht="54.95" customHeight="1">
      <c r="B1577" s="120"/>
      <c r="C1577" s="12">
        <v>181013121110</v>
      </c>
      <c r="D1577" s="114">
        <v>6</v>
      </c>
      <c r="E1577" s="125" t="s">
        <v>1415</v>
      </c>
      <c r="F1577" s="48" t="s">
        <v>2402</v>
      </c>
      <c r="G1577" s="128" t="s">
        <v>23538</v>
      </c>
      <c r="H1577" s="130" t="s">
        <v>5196</v>
      </c>
      <c r="I1577" s="130" t="s">
        <v>6924</v>
      </c>
      <c r="J1577" s="130" t="s">
        <v>8629</v>
      </c>
      <c r="K1577" s="130" t="s">
        <v>10335</v>
      </c>
      <c r="L1577" s="130" t="s">
        <v>12026</v>
      </c>
      <c r="M1577" s="130" t="s">
        <v>13726</v>
      </c>
      <c r="N1577" s="130" t="s">
        <v>15405</v>
      </c>
      <c r="O1577" s="130" t="s">
        <v>17128</v>
      </c>
      <c r="P1577" s="130" t="s">
        <v>18814</v>
      </c>
      <c r="Q1577" s="130" t="s">
        <v>20521</v>
      </c>
    </row>
    <row r="1578" spans="2:17" ht="54.95" customHeight="1">
      <c r="B1578" s="120"/>
      <c r="C1578" s="12">
        <v>181013121111</v>
      </c>
      <c r="D1578" s="114">
        <v>6</v>
      </c>
      <c r="E1578" s="125" t="s">
        <v>1416</v>
      </c>
      <c r="F1578" s="48" t="s">
        <v>2403</v>
      </c>
      <c r="G1578" s="128" t="s">
        <v>3480</v>
      </c>
      <c r="H1578" s="130" t="s">
        <v>5197</v>
      </c>
      <c r="I1578" s="130" t="s">
        <v>6925</v>
      </c>
      <c r="J1578" s="130" t="s">
        <v>8630</v>
      </c>
      <c r="K1578" s="130" t="s">
        <v>10336</v>
      </c>
      <c r="L1578" s="130" t="s">
        <v>12027</v>
      </c>
      <c r="M1578" s="130" t="s">
        <v>13727</v>
      </c>
      <c r="N1578" s="130" t="s">
        <v>15406</v>
      </c>
      <c r="O1578" s="130" t="s">
        <v>17129</v>
      </c>
      <c r="P1578" s="130" t="s">
        <v>18815</v>
      </c>
      <c r="Q1578" s="130" t="s">
        <v>20522</v>
      </c>
    </row>
    <row r="1579" spans="2:17" ht="54.95" customHeight="1">
      <c r="B1579" s="120"/>
      <c r="C1579" s="12">
        <v>181014</v>
      </c>
      <c r="D1579" s="114">
        <v>3</v>
      </c>
      <c r="E1579" s="122" t="s">
        <v>1417</v>
      </c>
      <c r="F1579" s="48" t="s">
        <v>1417</v>
      </c>
      <c r="G1579" s="128" t="s">
        <v>3481</v>
      </c>
      <c r="H1579" s="130" t="s">
        <v>5198</v>
      </c>
      <c r="I1579" s="130" t="s">
        <v>6926</v>
      </c>
      <c r="J1579" s="130" t="s">
        <v>8631</v>
      </c>
      <c r="K1579" s="130" t="s">
        <v>10337</v>
      </c>
      <c r="L1579" s="130" t="s">
        <v>12028</v>
      </c>
      <c r="M1579" s="130" t="s">
        <v>13728</v>
      </c>
      <c r="N1579" s="130" t="s">
        <v>15407</v>
      </c>
      <c r="O1579" s="130" t="s">
        <v>17130</v>
      </c>
      <c r="P1579" s="130" t="s">
        <v>18816</v>
      </c>
      <c r="Q1579" s="130" t="s">
        <v>20523</v>
      </c>
    </row>
    <row r="1580" spans="2:17" ht="54.95" customHeight="1">
      <c r="B1580" s="120" t="s">
        <v>22419</v>
      </c>
      <c r="C1580" s="12">
        <v>18101410</v>
      </c>
      <c r="D1580" s="114">
        <v>4</v>
      </c>
      <c r="E1580" s="123" t="s">
        <v>255</v>
      </c>
      <c r="F1580" s="48" t="s">
        <v>255</v>
      </c>
      <c r="G1580" s="128" t="s">
        <v>3482</v>
      </c>
      <c r="H1580" s="130" t="s">
        <v>5199</v>
      </c>
      <c r="I1580" s="130" t="s">
        <v>6927</v>
      </c>
      <c r="J1580" s="130" t="s">
        <v>8632</v>
      </c>
      <c r="K1580" s="130" t="s">
        <v>10338</v>
      </c>
      <c r="L1580" s="130" t="s">
        <v>12029</v>
      </c>
      <c r="M1580" s="130" t="s">
        <v>13729</v>
      </c>
      <c r="N1580" s="130" t="s">
        <v>15408</v>
      </c>
      <c r="O1580" s="130" t="s">
        <v>17131</v>
      </c>
      <c r="P1580" s="130" t="s">
        <v>21632</v>
      </c>
      <c r="Q1580" s="130" t="s">
        <v>20524</v>
      </c>
    </row>
    <row r="1581" spans="2:17" ht="54.95" customHeight="1">
      <c r="B1581" s="120" t="s">
        <v>22419</v>
      </c>
      <c r="C1581" s="12">
        <v>1810141010</v>
      </c>
      <c r="D1581" s="114">
        <v>5</v>
      </c>
      <c r="E1581" s="124" t="s">
        <v>1418</v>
      </c>
      <c r="F1581" s="48" t="s">
        <v>1418</v>
      </c>
      <c r="G1581" s="128" t="s">
        <v>23539</v>
      </c>
      <c r="H1581" s="130" t="s">
        <v>5200</v>
      </c>
      <c r="I1581" s="130" t="s">
        <v>6928</v>
      </c>
      <c r="J1581" s="130" t="s">
        <v>8633</v>
      </c>
      <c r="K1581" s="130" t="s">
        <v>10339</v>
      </c>
      <c r="L1581" s="130" t="s">
        <v>12030</v>
      </c>
      <c r="M1581" s="130" t="s">
        <v>13730</v>
      </c>
      <c r="N1581" s="130" t="s">
        <v>15409</v>
      </c>
      <c r="O1581" s="130" t="s">
        <v>17132</v>
      </c>
      <c r="P1581" s="130" t="s">
        <v>18817</v>
      </c>
      <c r="Q1581" s="130" t="s">
        <v>20525</v>
      </c>
    </row>
    <row r="1582" spans="2:17" ht="54.95" customHeight="1">
      <c r="B1582" s="120" t="s">
        <v>22419</v>
      </c>
      <c r="C1582" s="12">
        <v>1810141011</v>
      </c>
      <c r="D1582" s="114">
        <v>5</v>
      </c>
      <c r="E1582" s="124" t="s">
        <v>1419</v>
      </c>
      <c r="F1582" s="48" t="s">
        <v>1419</v>
      </c>
      <c r="G1582" s="128" t="s">
        <v>23540</v>
      </c>
      <c r="H1582" s="130" t="s">
        <v>5201</v>
      </c>
      <c r="I1582" s="130" t="s">
        <v>6929</v>
      </c>
      <c r="J1582" s="130" t="s">
        <v>8634</v>
      </c>
      <c r="K1582" s="130" t="s">
        <v>10340</v>
      </c>
      <c r="L1582" s="130" t="s">
        <v>12031</v>
      </c>
      <c r="M1582" s="130" t="s">
        <v>13731</v>
      </c>
      <c r="N1582" s="130" t="s">
        <v>15410</v>
      </c>
      <c r="O1582" s="130" t="s">
        <v>17133</v>
      </c>
      <c r="P1582" s="130" t="s">
        <v>18818</v>
      </c>
      <c r="Q1582" s="130" t="s">
        <v>20526</v>
      </c>
    </row>
    <row r="1583" spans="2:17" ht="54.95" customHeight="1">
      <c r="B1583" s="120" t="s">
        <v>22419</v>
      </c>
      <c r="C1583" s="12">
        <v>181014101110</v>
      </c>
      <c r="D1583" s="114">
        <v>6</v>
      </c>
      <c r="E1583" s="125" t="s">
        <v>1420</v>
      </c>
      <c r="F1583" s="48" t="s">
        <v>1420</v>
      </c>
      <c r="G1583" s="128" t="s">
        <v>23541</v>
      </c>
      <c r="H1583" s="130" t="s">
        <v>5202</v>
      </c>
      <c r="I1583" s="130" t="s">
        <v>6930</v>
      </c>
      <c r="J1583" s="130" t="s">
        <v>8635</v>
      </c>
      <c r="K1583" s="130" t="s">
        <v>10341</v>
      </c>
      <c r="L1583" s="130" t="s">
        <v>12032</v>
      </c>
      <c r="M1583" s="130" t="s">
        <v>13732</v>
      </c>
      <c r="N1583" s="130" t="s">
        <v>15411</v>
      </c>
      <c r="O1583" s="130" t="s">
        <v>17134</v>
      </c>
      <c r="P1583" s="130" t="s">
        <v>18819</v>
      </c>
      <c r="Q1583" s="130" t="s">
        <v>20527</v>
      </c>
    </row>
    <row r="1584" spans="2:17" ht="54.95" customHeight="1">
      <c r="B1584" s="120" t="s">
        <v>22419</v>
      </c>
      <c r="C1584" s="12">
        <v>181014101111</v>
      </c>
      <c r="D1584" s="114">
        <v>6</v>
      </c>
      <c r="E1584" s="125" t="s">
        <v>1421</v>
      </c>
      <c r="F1584" s="48" t="s">
        <v>1421</v>
      </c>
      <c r="G1584" s="128" t="s">
        <v>3483</v>
      </c>
      <c r="H1584" s="130" t="s">
        <v>5203</v>
      </c>
      <c r="I1584" s="130" t="s">
        <v>6931</v>
      </c>
      <c r="J1584" s="130" t="s">
        <v>8636</v>
      </c>
      <c r="K1584" s="130" t="s">
        <v>10342</v>
      </c>
      <c r="L1584" s="130" t="s">
        <v>12033</v>
      </c>
      <c r="M1584" s="130" t="s">
        <v>13733</v>
      </c>
      <c r="N1584" s="130" t="s">
        <v>15412</v>
      </c>
      <c r="O1584" s="130" t="s">
        <v>17135</v>
      </c>
      <c r="P1584" s="130" t="s">
        <v>15412</v>
      </c>
      <c r="Q1584" s="130" t="s">
        <v>20528</v>
      </c>
    </row>
    <row r="1585" spans="2:17" ht="54.95" customHeight="1">
      <c r="B1585" s="120" t="s">
        <v>22419</v>
      </c>
      <c r="C1585" s="12">
        <v>181014101112</v>
      </c>
      <c r="D1585" s="114">
        <v>6</v>
      </c>
      <c r="E1585" s="125" t="s">
        <v>1422</v>
      </c>
      <c r="F1585" s="48" t="s">
        <v>1422</v>
      </c>
      <c r="G1585" s="128" t="s">
        <v>3484</v>
      </c>
      <c r="H1585" s="130" t="s">
        <v>5204</v>
      </c>
      <c r="I1585" s="130" t="s">
        <v>6932</v>
      </c>
      <c r="J1585" s="130" t="s">
        <v>8637</v>
      </c>
      <c r="K1585" s="130" t="s">
        <v>10343</v>
      </c>
      <c r="L1585" s="130" t="s">
        <v>12034</v>
      </c>
      <c r="M1585" s="130" t="s">
        <v>13734</v>
      </c>
      <c r="N1585" s="130" t="s">
        <v>15413</v>
      </c>
      <c r="O1585" s="130" t="s">
        <v>17136</v>
      </c>
      <c r="P1585" s="130" t="s">
        <v>18820</v>
      </c>
      <c r="Q1585" s="130" t="s">
        <v>20529</v>
      </c>
    </row>
    <row r="1586" spans="2:17" ht="54.95" customHeight="1">
      <c r="B1586" s="120" t="s">
        <v>22419</v>
      </c>
      <c r="C1586" s="12">
        <v>1810141012</v>
      </c>
      <c r="D1586" s="114">
        <v>5</v>
      </c>
      <c r="E1586" s="124" t="s">
        <v>295</v>
      </c>
      <c r="F1586" s="48" t="s">
        <v>295</v>
      </c>
      <c r="G1586" s="128" t="s">
        <v>3485</v>
      </c>
      <c r="H1586" s="130" t="s">
        <v>5205</v>
      </c>
      <c r="I1586" s="130" t="s">
        <v>6933</v>
      </c>
      <c r="J1586" s="130" t="s">
        <v>8638</v>
      </c>
      <c r="K1586" s="130" t="s">
        <v>10344</v>
      </c>
      <c r="L1586" s="130" t="s">
        <v>12035</v>
      </c>
      <c r="M1586" s="130" t="s">
        <v>13735</v>
      </c>
      <c r="N1586" s="130" t="s">
        <v>15414</v>
      </c>
      <c r="O1586" s="130" t="s">
        <v>17137</v>
      </c>
      <c r="P1586" s="130" t="s">
        <v>18821</v>
      </c>
      <c r="Q1586" s="130" t="s">
        <v>20530</v>
      </c>
    </row>
    <row r="1587" spans="2:17" ht="54.95" customHeight="1">
      <c r="B1587" s="120"/>
      <c r="C1587" s="12">
        <v>18101411</v>
      </c>
      <c r="D1587" s="114">
        <v>4</v>
      </c>
      <c r="E1587" s="123" t="s">
        <v>1423</v>
      </c>
      <c r="F1587" s="48" t="s">
        <v>2404</v>
      </c>
      <c r="G1587" s="128" t="s">
        <v>23542</v>
      </c>
      <c r="H1587" s="130" t="s">
        <v>5206</v>
      </c>
      <c r="I1587" s="130" t="s">
        <v>6934</v>
      </c>
      <c r="J1587" s="130" t="s">
        <v>8639</v>
      </c>
      <c r="K1587" s="130" t="s">
        <v>10345</v>
      </c>
      <c r="L1587" s="130" t="s">
        <v>12036</v>
      </c>
      <c r="M1587" s="130" t="s">
        <v>13736</v>
      </c>
      <c r="N1587" s="130" t="s">
        <v>15415</v>
      </c>
      <c r="O1587" s="130" t="s">
        <v>17138</v>
      </c>
      <c r="P1587" s="130" t="s">
        <v>18822</v>
      </c>
      <c r="Q1587" s="130" t="s">
        <v>20531</v>
      </c>
    </row>
    <row r="1588" spans="2:17" ht="54.95" customHeight="1">
      <c r="B1588" s="120"/>
      <c r="C1588" s="12">
        <v>1810141110</v>
      </c>
      <c r="D1588" s="114">
        <v>5</v>
      </c>
      <c r="E1588" s="124" t="s">
        <v>1424</v>
      </c>
      <c r="F1588" s="48" t="s">
        <v>1424</v>
      </c>
      <c r="G1588" s="128" t="s">
        <v>23543</v>
      </c>
      <c r="H1588" s="130" t="s">
        <v>5207</v>
      </c>
      <c r="I1588" s="130" t="s">
        <v>6935</v>
      </c>
      <c r="J1588" s="130" t="s">
        <v>8640</v>
      </c>
      <c r="K1588" s="130" t="s">
        <v>10346</v>
      </c>
      <c r="L1588" s="130" t="s">
        <v>12037</v>
      </c>
      <c r="M1588" s="130" t="s">
        <v>13737</v>
      </c>
      <c r="N1588" s="130" t="s">
        <v>15416</v>
      </c>
      <c r="O1588" s="130" t="s">
        <v>17139</v>
      </c>
      <c r="P1588" s="130" t="s">
        <v>18823</v>
      </c>
      <c r="Q1588" s="130" t="s">
        <v>20532</v>
      </c>
    </row>
    <row r="1589" spans="2:17" ht="54.95" customHeight="1">
      <c r="B1589" s="120" t="s">
        <v>22419</v>
      </c>
      <c r="C1589" s="12">
        <v>1810141111</v>
      </c>
      <c r="D1589" s="114">
        <v>5</v>
      </c>
      <c r="E1589" s="124" t="s">
        <v>1425</v>
      </c>
      <c r="F1589" s="48" t="s">
        <v>1425</v>
      </c>
      <c r="G1589" s="128" t="s">
        <v>23544</v>
      </c>
      <c r="H1589" s="130" t="s">
        <v>5208</v>
      </c>
      <c r="I1589" s="130" t="s">
        <v>6936</v>
      </c>
      <c r="J1589" s="130" t="s">
        <v>8641</v>
      </c>
      <c r="K1589" s="130" t="s">
        <v>10347</v>
      </c>
      <c r="L1589" s="130" t="s">
        <v>12038</v>
      </c>
      <c r="M1589" s="130" t="s">
        <v>13738</v>
      </c>
      <c r="N1589" s="130" t="s">
        <v>15417</v>
      </c>
      <c r="O1589" s="130" t="s">
        <v>17140</v>
      </c>
      <c r="P1589" s="130" t="s">
        <v>18824</v>
      </c>
      <c r="Q1589" s="130" t="s">
        <v>20533</v>
      </c>
    </row>
    <row r="1590" spans="2:17" ht="54.95" customHeight="1">
      <c r="B1590" s="120"/>
      <c r="C1590" s="12">
        <v>181015</v>
      </c>
      <c r="D1590" s="114">
        <v>3</v>
      </c>
      <c r="E1590" s="122" t="s">
        <v>1426</v>
      </c>
      <c r="F1590" s="48" t="s">
        <v>1426</v>
      </c>
      <c r="G1590" s="128" t="s">
        <v>23545</v>
      </c>
      <c r="H1590" s="130" t="s">
        <v>5209</v>
      </c>
      <c r="I1590" s="130" t="s">
        <v>6937</v>
      </c>
      <c r="J1590" s="130" t="s">
        <v>8642</v>
      </c>
      <c r="K1590" s="130" t="s">
        <v>10348</v>
      </c>
      <c r="L1590" s="130" t="s">
        <v>12039</v>
      </c>
      <c r="M1590" s="130" t="s">
        <v>13739</v>
      </c>
      <c r="N1590" s="130" t="s">
        <v>15418</v>
      </c>
      <c r="O1590" s="130" t="s">
        <v>17141</v>
      </c>
      <c r="P1590" s="130" t="s">
        <v>18825</v>
      </c>
      <c r="Q1590" s="130" t="s">
        <v>20534</v>
      </c>
    </row>
    <row r="1591" spans="2:17" ht="54.95" customHeight="1">
      <c r="B1591" s="120"/>
      <c r="C1591" s="12">
        <v>18101510</v>
      </c>
      <c r="D1591" s="114">
        <v>4</v>
      </c>
      <c r="E1591" s="123" t="s">
        <v>1427</v>
      </c>
      <c r="F1591" s="48" t="s">
        <v>1427</v>
      </c>
      <c r="G1591" s="128" t="s">
        <v>23546</v>
      </c>
      <c r="H1591" s="130" t="s">
        <v>5210</v>
      </c>
      <c r="I1591" s="130" t="s">
        <v>6926</v>
      </c>
      <c r="J1591" s="130" t="s">
        <v>8643</v>
      </c>
      <c r="K1591" s="130" t="s">
        <v>10349</v>
      </c>
      <c r="L1591" s="130" t="s">
        <v>12040</v>
      </c>
      <c r="M1591" s="130" t="s">
        <v>12040</v>
      </c>
      <c r="N1591" s="130" t="s">
        <v>15419</v>
      </c>
      <c r="O1591" s="130" t="s">
        <v>17142</v>
      </c>
      <c r="P1591" s="130" t="s">
        <v>18826</v>
      </c>
      <c r="Q1591" s="130" t="s">
        <v>20535</v>
      </c>
    </row>
    <row r="1592" spans="2:17" ht="54.95" customHeight="1">
      <c r="B1592" s="120"/>
      <c r="C1592" s="12">
        <v>1810151010</v>
      </c>
      <c r="D1592" s="114">
        <v>5</v>
      </c>
      <c r="E1592" s="124" t="s">
        <v>293</v>
      </c>
      <c r="F1592" s="48" t="s">
        <v>293</v>
      </c>
      <c r="G1592" s="128" t="s">
        <v>23547</v>
      </c>
      <c r="H1592" s="130" t="s">
        <v>5211</v>
      </c>
      <c r="I1592" s="130" t="s">
        <v>6938</v>
      </c>
      <c r="J1592" s="130" t="s">
        <v>8644</v>
      </c>
      <c r="K1592" s="130" t="s">
        <v>10350</v>
      </c>
      <c r="L1592" s="130" t="s">
        <v>12041</v>
      </c>
      <c r="M1592" s="130" t="s">
        <v>13740</v>
      </c>
      <c r="N1592" s="130" t="s">
        <v>15420</v>
      </c>
      <c r="O1592" s="130" t="s">
        <v>17143</v>
      </c>
      <c r="P1592" s="130" t="s">
        <v>18827</v>
      </c>
      <c r="Q1592" s="130" t="s">
        <v>20536</v>
      </c>
    </row>
    <row r="1593" spans="2:17" ht="54.95" customHeight="1">
      <c r="B1593" s="120"/>
      <c r="C1593" s="12">
        <v>1810151011</v>
      </c>
      <c r="D1593" s="114">
        <v>5</v>
      </c>
      <c r="E1593" s="124" t="s">
        <v>294</v>
      </c>
      <c r="F1593" s="48" t="s">
        <v>294</v>
      </c>
      <c r="G1593" s="128" t="s">
        <v>23548</v>
      </c>
      <c r="H1593" s="130" t="s">
        <v>5212</v>
      </c>
      <c r="I1593" s="130" t="s">
        <v>6939</v>
      </c>
      <c r="J1593" s="130" t="s">
        <v>8645</v>
      </c>
      <c r="K1593" s="130" t="s">
        <v>10351</v>
      </c>
      <c r="L1593" s="130" t="s">
        <v>12042</v>
      </c>
      <c r="M1593" s="130" t="s">
        <v>13741</v>
      </c>
      <c r="N1593" s="130" t="s">
        <v>15421</v>
      </c>
      <c r="O1593" s="130" t="s">
        <v>17144</v>
      </c>
      <c r="P1593" s="130" t="s">
        <v>18828</v>
      </c>
      <c r="Q1593" s="130" t="s">
        <v>20537</v>
      </c>
    </row>
    <row r="1594" spans="2:17" ht="54.95" customHeight="1">
      <c r="B1594" s="120" t="s">
        <v>22419</v>
      </c>
      <c r="C1594" s="12">
        <v>18101511</v>
      </c>
      <c r="D1594" s="114">
        <v>4</v>
      </c>
      <c r="E1594" s="123" t="s">
        <v>296</v>
      </c>
      <c r="F1594" s="48" t="s">
        <v>296</v>
      </c>
      <c r="G1594" s="128" t="s">
        <v>23549</v>
      </c>
      <c r="H1594" s="130" t="s">
        <v>5213</v>
      </c>
      <c r="I1594" s="130" t="s">
        <v>6940</v>
      </c>
      <c r="J1594" s="130" t="s">
        <v>8646</v>
      </c>
      <c r="K1594" s="130" t="s">
        <v>10352</v>
      </c>
      <c r="L1594" s="130" t="s">
        <v>12043</v>
      </c>
      <c r="M1594" s="130" t="s">
        <v>13742</v>
      </c>
      <c r="N1594" s="130" t="s">
        <v>15422</v>
      </c>
      <c r="O1594" s="130" t="s">
        <v>17145</v>
      </c>
      <c r="P1594" s="130" t="s">
        <v>18829</v>
      </c>
      <c r="Q1594" s="130" t="s">
        <v>20538</v>
      </c>
    </row>
    <row r="1595" spans="2:17" ht="54.95" customHeight="1">
      <c r="B1595" s="120" t="s">
        <v>22419</v>
      </c>
      <c r="C1595" s="12">
        <v>1810151110</v>
      </c>
      <c r="D1595" s="114">
        <v>5</v>
      </c>
      <c r="E1595" s="124" t="s">
        <v>297</v>
      </c>
      <c r="F1595" s="48" t="s">
        <v>297</v>
      </c>
      <c r="G1595" s="128" t="s">
        <v>23550</v>
      </c>
      <c r="H1595" s="130" t="s">
        <v>5214</v>
      </c>
      <c r="I1595" s="130" t="s">
        <v>6941</v>
      </c>
      <c r="J1595" s="130" t="s">
        <v>6941</v>
      </c>
      <c r="K1595" s="130" t="s">
        <v>10353</v>
      </c>
      <c r="L1595" s="130" t="s">
        <v>12044</v>
      </c>
      <c r="M1595" s="130" t="s">
        <v>13743</v>
      </c>
      <c r="N1595" s="130" t="s">
        <v>15423</v>
      </c>
      <c r="O1595" s="130" t="s">
        <v>17146</v>
      </c>
      <c r="P1595" s="130" t="s">
        <v>18830</v>
      </c>
      <c r="Q1595" s="130" t="s">
        <v>20539</v>
      </c>
    </row>
    <row r="1596" spans="2:17" ht="54.95" customHeight="1">
      <c r="B1596" s="120"/>
      <c r="C1596" s="12">
        <v>181015111010</v>
      </c>
      <c r="D1596" s="114">
        <v>6</v>
      </c>
      <c r="E1596" s="125" t="s">
        <v>1428</v>
      </c>
      <c r="F1596" s="48" t="s">
        <v>1428</v>
      </c>
      <c r="G1596" s="128" t="s">
        <v>23551</v>
      </c>
      <c r="H1596" s="130" t="s">
        <v>5215</v>
      </c>
      <c r="I1596" s="130" t="s">
        <v>6942</v>
      </c>
      <c r="J1596" s="130" t="s">
        <v>8647</v>
      </c>
      <c r="K1596" s="130" t="s">
        <v>10354</v>
      </c>
      <c r="L1596" s="130" t="s">
        <v>12045</v>
      </c>
      <c r="M1596" s="130" t="s">
        <v>13744</v>
      </c>
      <c r="N1596" s="130" t="s">
        <v>15424</v>
      </c>
      <c r="O1596" s="130" t="s">
        <v>17147</v>
      </c>
      <c r="P1596" s="130" t="s">
        <v>18831</v>
      </c>
      <c r="Q1596" s="130" t="s">
        <v>20540</v>
      </c>
    </row>
    <row r="1597" spans="2:17" ht="54.95" customHeight="1">
      <c r="B1597" s="120" t="s">
        <v>22419</v>
      </c>
      <c r="C1597" s="12">
        <v>181015111011</v>
      </c>
      <c r="D1597" s="114">
        <v>6</v>
      </c>
      <c r="E1597" s="125" t="s">
        <v>1429</v>
      </c>
      <c r="F1597" s="48" t="s">
        <v>1429</v>
      </c>
      <c r="G1597" s="128" t="s">
        <v>3486</v>
      </c>
      <c r="H1597" s="130" t="s">
        <v>5216</v>
      </c>
      <c r="I1597" s="130" t="s">
        <v>6943</v>
      </c>
      <c r="J1597" s="130" t="s">
        <v>8648</v>
      </c>
      <c r="K1597" s="130" t="s">
        <v>10355</v>
      </c>
      <c r="L1597" s="130" t="s">
        <v>21644</v>
      </c>
      <c r="M1597" s="130" t="s">
        <v>13745</v>
      </c>
      <c r="N1597" s="130" t="s">
        <v>15425</v>
      </c>
      <c r="O1597" s="130" t="s">
        <v>17148</v>
      </c>
      <c r="P1597" s="130" t="s">
        <v>18832</v>
      </c>
      <c r="Q1597" s="130" t="s">
        <v>20541</v>
      </c>
    </row>
    <row r="1598" spans="2:17" ht="54.95" customHeight="1">
      <c r="B1598" s="120" t="s">
        <v>22419</v>
      </c>
      <c r="C1598" s="12">
        <v>1810151111</v>
      </c>
      <c r="D1598" s="114">
        <v>5</v>
      </c>
      <c r="E1598" s="124" t="s">
        <v>1430</v>
      </c>
      <c r="F1598" s="48" t="s">
        <v>1430</v>
      </c>
      <c r="G1598" s="128" t="s">
        <v>3487</v>
      </c>
      <c r="H1598" s="130" t="s">
        <v>5217</v>
      </c>
      <c r="I1598" s="130" t="s">
        <v>1430</v>
      </c>
      <c r="J1598" s="130" t="s">
        <v>8649</v>
      </c>
      <c r="K1598" s="130" t="s">
        <v>10356</v>
      </c>
      <c r="L1598" s="130" t="s">
        <v>10356</v>
      </c>
      <c r="M1598" s="130" t="s">
        <v>10356</v>
      </c>
      <c r="N1598" s="130" t="s">
        <v>15426</v>
      </c>
      <c r="O1598" s="130" t="s">
        <v>17149</v>
      </c>
      <c r="P1598" s="130" t="s">
        <v>18833</v>
      </c>
      <c r="Q1598" s="130" t="s">
        <v>20542</v>
      </c>
    </row>
    <row r="1599" spans="2:17" ht="54.95" customHeight="1">
      <c r="B1599" s="120" t="s">
        <v>22419</v>
      </c>
      <c r="C1599" s="12">
        <v>1810151112</v>
      </c>
      <c r="D1599" s="114">
        <v>5</v>
      </c>
      <c r="E1599" s="124" t="s">
        <v>298</v>
      </c>
      <c r="F1599" s="48" t="s">
        <v>298</v>
      </c>
      <c r="G1599" s="128" t="s">
        <v>3488</v>
      </c>
      <c r="H1599" s="130" t="s">
        <v>5218</v>
      </c>
      <c r="I1599" s="130" t="s">
        <v>6944</v>
      </c>
      <c r="J1599" s="130" t="s">
        <v>8650</v>
      </c>
      <c r="K1599" s="130" t="s">
        <v>10357</v>
      </c>
      <c r="L1599" s="130" t="s">
        <v>10357</v>
      </c>
      <c r="M1599" s="130" t="s">
        <v>13746</v>
      </c>
      <c r="N1599" s="130" t="s">
        <v>5218</v>
      </c>
      <c r="O1599" s="130" t="s">
        <v>17150</v>
      </c>
      <c r="P1599" s="130" t="s">
        <v>18834</v>
      </c>
      <c r="Q1599" s="130" t="s">
        <v>20543</v>
      </c>
    </row>
    <row r="1600" spans="2:17" ht="54.95" customHeight="1">
      <c r="B1600" s="120" t="s">
        <v>22419</v>
      </c>
      <c r="C1600" s="12">
        <v>181015111210</v>
      </c>
      <c r="D1600" s="114">
        <v>6</v>
      </c>
      <c r="E1600" s="125" t="s">
        <v>1431</v>
      </c>
      <c r="F1600" s="48" t="s">
        <v>1431</v>
      </c>
      <c r="G1600" s="128" t="s">
        <v>3489</v>
      </c>
      <c r="H1600" s="130" t="s">
        <v>5219</v>
      </c>
      <c r="I1600" s="130" t="s">
        <v>6945</v>
      </c>
      <c r="J1600" s="130" t="s">
        <v>8651</v>
      </c>
      <c r="K1600" s="130" t="s">
        <v>10358</v>
      </c>
      <c r="L1600" s="130" t="s">
        <v>12046</v>
      </c>
      <c r="M1600" s="130" t="s">
        <v>13747</v>
      </c>
      <c r="N1600" s="130" t="s">
        <v>15427</v>
      </c>
      <c r="O1600" s="130" t="s">
        <v>17151</v>
      </c>
      <c r="P1600" s="130" t="s">
        <v>18835</v>
      </c>
      <c r="Q1600" s="130" t="s">
        <v>20544</v>
      </c>
    </row>
    <row r="1601" spans="2:17" ht="54.95" customHeight="1">
      <c r="B1601" s="120" t="s">
        <v>22419</v>
      </c>
      <c r="C1601" s="12">
        <v>181015111211</v>
      </c>
      <c r="D1601" s="114">
        <v>6</v>
      </c>
      <c r="E1601" s="125" t="s">
        <v>1432</v>
      </c>
      <c r="F1601" s="48" t="s">
        <v>1432</v>
      </c>
      <c r="G1601" s="128" t="s">
        <v>23552</v>
      </c>
      <c r="H1601" s="130" t="s">
        <v>5220</v>
      </c>
      <c r="I1601" s="130" t="s">
        <v>6946</v>
      </c>
      <c r="J1601" s="130" t="s">
        <v>8652</v>
      </c>
      <c r="K1601" s="130" t="s">
        <v>10359</v>
      </c>
      <c r="L1601" s="130" t="s">
        <v>12047</v>
      </c>
      <c r="M1601" s="130" t="s">
        <v>13748</v>
      </c>
      <c r="N1601" s="130" t="s">
        <v>15428</v>
      </c>
      <c r="O1601" s="130" t="s">
        <v>17152</v>
      </c>
      <c r="P1601" s="130" t="s">
        <v>18836</v>
      </c>
      <c r="Q1601" s="130" t="s">
        <v>20545</v>
      </c>
    </row>
    <row r="1602" spans="2:17" ht="54.95" customHeight="1">
      <c r="B1602" s="120" t="s">
        <v>22419</v>
      </c>
      <c r="C1602" s="12">
        <v>1810151113</v>
      </c>
      <c r="D1602" s="114">
        <v>5</v>
      </c>
      <c r="E1602" s="124" t="s">
        <v>1433</v>
      </c>
      <c r="F1602" s="48" t="s">
        <v>1433</v>
      </c>
      <c r="G1602" s="128" t="s">
        <v>3490</v>
      </c>
      <c r="H1602" s="130" t="s">
        <v>5221</v>
      </c>
      <c r="I1602" s="130" t="s">
        <v>6947</v>
      </c>
      <c r="J1602" s="130" t="s">
        <v>8653</v>
      </c>
      <c r="K1602" s="130" t="s">
        <v>10360</v>
      </c>
      <c r="L1602" s="130" t="s">
        <v>12048</v>
      </c>
      <c r="M1602" s="130" t="s">
        <v>1433</v>
      </c>
      <c r="N1602" s="130" t="s">
        <v>15429</v>
      </c>
      <c r="O1602" s="130" t="s">
        <v>17153</v>
      </c>
      <c r="P1602" s="130" t="s">
        <v>18837</v>
      </c>
      <c r="Q1602" s="130" t="s">
        <v>20546</v>
      </c>
    </row>
    <row r="1603" spans="2:17" ht="54.95" customHeight="1">
      <c r="B1603" s="120" t="s">
        <v>22419</v>
      </c>
      <c r="C1603" s="12">
        <v>1810151114</v>
      </c>
      <c r="D1603" s="114">
        <v>5</v>
      </c>
      <c r="E1603" s="124" t="s">
        <v>1434</v>
      </c>
      <c r="F1603" s="48" t="s">
        <v>1434</v>
      </c>
      <c r="G1603" s="128" t="s">
        <v>3491</v>
      </c>
      <c r="H1603" s="130" t="s">
        <v>5222</v>
      </c>
      <c r="I1603" s="130" t="s">
        <v>6948</v>
      </c>
      <c r="J1603" s="130" t="s">
        <v>8654</v>
      </c>
      <c r="K1603" s="130" t="s">
        <v>10361</v>
      </c>
      <c r="L1603" s="130" t="s">
        <v>12049</v>
      </c>
      <c r="M1603" s="130" t="s">
        <v>10361</v>
      </c>
      <c r="N1603" s="130" t="s">
        <v>15430</v>
      </c>
      <c r="O1603" s="130" t="s">
        <v>17154</v>
      </c>
      <c r="P1603" s="130" t="s">
        <v>18838</v>
      </c>
      <c r="Q1603" s="130" t="s">
        <v>20547</v>
      </c>
    </row>
    <row r="1604" spans="2:17" ht="54.95" customHeight="1">
      <c r="B1604" s="120"/>
      <c r="C1604" s="12">
        <v>1810151115</v>
      </c>
      <c r="D1604" s="114">
        <v>5</v>
      </c>
      <c r="E1604" s="124" t="s">
        <v>1435</v>
      </c>
      <c r="F1604" s="48" t="s">
        <v>1435</v>
      </c>
      <c r="G1604" s="128" t="s">
        <v>23553</v>
      </c>
      <c r="H1604" s="130" t="s">
        <v>5223</v>
      </c>
      <c r="I1604" s="130" t="s">
        <v>6949</v>
      </c>
      <c r="J1604" s="130" t="s">
        <v>8655</v>
      </c>
      <c r="K1604" s="130" t="s">
        <v>10362</v>
      </c>
      <c r="L1604" s="130" t="s">
        <v>12050</v>
      </c>
      <c r="M1604" s="130" t="s">
        <v>13749</v>
      </c>
      <c r="N1604" s="130" t="s">
        <v>15431</v>
      </c>
      <c r="O1604" s="130" t="s">
        <v>17155</v>
      </c>
      <c r="P1604" s="130" t="s">
        <v>18839</v>
      </c>
      <c r="Q1604" s="130" t="s">
        <v>20548</v>
      </c>
    </row>
    <row r="1605" spans="2:17" ht="54.95" customHeight="1">
      <c r="B1605" s="120"/>
      <c r="C1605" s="12">
        <v>181015111510</v>
      </c>
      <c r="D1605" s="114">
        <v>6</v>
      </c>
      <c r="E1605" s="125" t="s">
        <v>1436</v>
      </c>
      <c r="F1605" s="48" t="s">
        <v>1436</v>
      </c>
      <c r="G1605" s="128" t="s">
        <v>3492</v>
      </c>
      <c r="H1605" s="130" t="s">
        <v>5224</v>
      </c>
      <c r="I1605" s="130" t="s">
        <v>6950</v>
      </c>
      <c r="J1605" s="130" t="s">
        <v>8656</v>
      </c>
      <c r="K1605" s="130" t="s">
        <v>10363</v>
      </c>
      <c r="L1605" s="130" t="s">
        <v>12051</v>
      </c>
      <c r="M1605" s="130" t="s">
        <v>13750</v>
      </c>
      <c r="N1605" s="130" t="s">
        <v>5224</v>
      </c>
      <c r="O1605" s="130" t="s">
        <v>17156</v>
      </c>
      <c r="P1605" s="130" t="s">
        <v>18840</v>
      </c>
      <c r="Q1605" s="130" t="s">
        <v>20549</v>
      </c>
    </row>
    <row r="1606" spans="2:17" ht="54.95" customHeight="1">
      <c r="B1606" s="120"/>
      <c r="C1606" s="12">
        <v>181015111511</v>
      </c>
      <c r="D1606" s="114">
        <v>6</v>
      </c>
      <c r="E1606" s="125" t="s">
        <v>1437</v>
      </c>
      <c r="F1606" s="48" t="s">
        <v>1437</v>
      </c>
      <c r="G1606" s="128" t="s">
        <v>3493</v>
      </c>
      <c r="H1606" s="130" t="s">
        <v>5225</v>
      </c>
      <c r="I1606" s="130" t="s">
        <v>1437</v>
      </c>
      <c r="J1606" s="130" t="s">
        <v>1437</v>
      </c>
      <c r="K1606" s="130" t="s">
        <v>10364</v>
      </c>
      <c r="L1606" s="130" t="s">
        <v>10364</v>
      </c>
      <c r="M1606" s="130" t="s">
        <v>13751</v>
      </c>
      <c r="N1606" s="130" t="s">
        <v>15432</v>
      </c>
      <c r="O1606" s="130" t="s">
        <v>17157</v>
      </c>
      <c r="P1606" s="130" t="s">
        <v>18841</v>
      </c>
      <c r="Q1606" s="130" t="s">
        <v>20550</v>
      </c>
    </row>
    <row r="1607" spans="2:17" ht="54.95" customHeight="1">
      <c r="B1607" s="120"/>
      <c r="C1607" s="12">
        <v>181015111512</v>
      </c>
      <c r="D1607" s="114">
        <v>6</v>
      </c>
      <c r="E1607" s="125" t="s">
        <v>1438</v>
      </c>
      <c r="F1607" s="48" t="s">
        <v>1438</v>
      </c>
      <c r="G1607" s="128" t="s">
        <v>3494</v>
      </c>
      <c r="H1607" s="130" t="s">
        <v>5226</v>
      </c>
      <c r="I1607" s="130" t="s">
        <v>1438</v>
      </c>
      <c r="J1607" s="130" t="s">
        <v>8657</v>
      </c>
      <c r="K1607" s="130" t="s">
        <v>1438</v>
      </c>
      <c r="L1607" s="130" t="s">
        <v>12052</v>
      </c>
      <c r="M1607" s="130" t="s">
        <v>12052</v>
      </c>
      <c r="N1607" s="130" t="s">
        <v>15433</v>
      </c>
      <c r="O1607" s="130" t="s">
        <v>17158</v>
      </c>
      <c r="P1607" s="130" t="s">
        <v>18842</v>
      </c>
      <c r="Q1607" s="130" t="s">
        <v>20551</v>
      </c>
    </row>
    <row r="1608" spans="2:17" ht="54.95" customHeight="1">
      <c r="B1608" s="120" t="s">
        <v>22419</v>
      </c>
      <c r="C1608" s="12">
        <v>1810151116</v>
      </c>
      <c r="D1608" s="114">
        <v>5</v>
      </c>
      <c r="E1608" s="124" t="s">
        <v>1439</v>
      </c>
      <c r="F1608" s="48" t="s">
        <v>1439</v>
      </c>
      <c r="G1608" s="128" t="s">
        <v>3495</v>
      </c>
      <c r="H1608" s="130" t="s">
        <v>5227</v>
      </c>
      <c r="I1608" s="130" t="s">
        <v>6951</v>
      </c>
      <c r="J1608" s="130" t="s">
        <v>8658</v>
      </c>
      <c r="K1608" s="130" t="s">
        <v>10365</v>
      </c>
      <c r="L1608" s="130" t="s">
        <v>12053</v>
      </c>
      <c r="M1608" s="130" t="s">
        <v>13752</v>
      </c>
      <c r="N1608" s="130" t="s">
        <v>15434</v>
      </c>
      <c r="O1608" s="130" t="s">
        <v>17159</v>
      </c>
      <c r="P1608" s="130" t="s">
        <v>18843</v>
      </c>
      <c r="Q1608" s="130" t="s">
        <v>20552</v>
      </c>
    </row>
    <row r="1609" spans="2:17" ht="54.95" customHeight="1">
      <c r="B1609" s="120" t="s">
        <v>22419</v>
      </c>
      <c r="C1609" s="12">
        <v>1810151117</v>
      </c>
      <c r="D1609" s="114">
        <v>5</v>
      </c>
      <c r="E1609" s="124" t="s">
        <v>1440</v>
      </c>
      <c r="F1609" s="48" t="s">
        <v>1440</v>
      </c>
      <c r="G1609" s="128" t="s">
        <v>23554</v>
      </c>
      <c r="H1609" s="130" t="s">
        <v>5228</v>
      </c>
      <c r="I1609" s="130" t="s">
        <v>1440</v>
      </c>
      <c r="J1609" s="130" t="s">
        <v>8659</v>
      </c>
      <c r="K1609" s="130" t="s">
        <v>10366</v>
      </c>
      <c r="L1609" s="130" t="s">
        <v>12054</v>
      </c>
      <c r="M1609" s="130" t="s">
        <v>10366</v>
      </c>
      <c r="N1609" s="130" t="s">
        <v>15435</v>
      </c>
      <c r="O1609" s="130" t="s">
        <v>17160</v>
      </c>
      <c r="P1609" s="130" t="s">
        <v>18844</v>
      </c>
      <c r="Q1609" s="130" t="s">
        <v>20553</v>
      </c>
    </row>
    <row r="1610" spans="2:17" ht="54.95" customHeight="1">
      <c r="B1610" s="120"/>
      <c r="C1610" s="12">
        <v>18101512</v>
      </c>
      <c r="D1610" s="114">
        <v>4</v>
      </c>
      <c r="E1610" s="123" t="s">
        <v>299</v>
      </c>
      <c r="F1610" s="48" t="s">
        <v>299</v>
      </c>
      <c r="G1610" s="128" t="s">
        <v>23555</v>
      </c>
      <c r="H1610" s="130" t="s">
        <v>5229</v>
      </c>
      <c r="I1610" s="130" t="s">
        <v>6952</v>
      </c>
      <c r="J1610" s="130" t="s">
        <v>8660</v>
      </c>
      <c r="K1610" s="130" t="s">
        <v>10367</v>
      </c>
      <c r="L1610" s="130" t="s">
        <v>12055</v>
      </c>
      <c r="M1610" s="130" t="s">
        <v>13753</v>
      </c>
      <c r="N1610" s="130" t="s">
        <v>15436</v>
      </c>
      <c r="O1610" s="130" t="s">
        <v>17161</v>
      </c>
      <c r="P1610" s="130" t="s">
        <v>18845</v>
      </c>
      <c r="Q1610" s="130" t="s">
        <v>20554</v>
      </c>
    </row>
    <row r="1611" spans="2:17" ht="54.95" customHeight="1">
      <c r="B1611" s="120"/>
      <c r="C1611" s="12">
        <v>1810151210</v>
      </c>
      <c r="D1611" s="114">
        <v>5</v>
      </c>
      <c r="E1611" s="124" t="s">
        <v>1441</v>
      </c>
      <c r="F1611" s="48" t="s">
        <v>1441</v>
      </c>
      <c r="G1611" s="128" t="s">
        <v>23556</v>
      </c>
      <c r="H1611" s="130" t="s">
        <v>5230</v>
      </c>
      <c r="I1611" s="130" t="s">
        <v>6953</v>
      </c>
      <c r="J1611" s="130" t="s">
        <v>1441</v>
      </c>
      <c r="K1611" s="130" t="s">
        <v>10368</v>
      </c>
      <c r="L1611" s="130" t="s">
        <v>12056</v>
      </c>
      <c r="M1611" s="130" t="s">
        <v>10368</v>
      </c>
      <c r="N1611" s="130" t="s">
        <v>15437</v>
      </c>
      <c r="O1611" s="130" t="s">
        <v>17162</v>
      </c>
      <c r="P1611" s="130" t="s">
        <v>5230</v>
      </c>
      <c r="Q1611" s="130" t="s">
        <v>20555</v>
      </c>
    </row>
    <row r="1612" spans="2:17" ht="54.95" customHeight="1">
      <c r="B1612" s="120"/>
      <c r="C1612" s="12">
        <v>1810151211</v>
      </c>
      <c r="D1612" s="114">
        <v>5</v>
      </c>
      <c r="E1612" s="124" t="s">
        <v>1442</v>
      </c>
      <c r="F1612" s="48" t="s">
        <v>1442</v>
      </c>
      <c r="G1612" s="128" t="s">
        <v>23557</v>
      </c>
      <c r="H1612" s="130" t="s">
        <v>5231</v>
      </c>
      <c r="I1612" s="130" t="s">
        <v>6954</v>
      </c>
      <c r="J1612" s="130" t="s">
        <v>8661</v>
      </c>
      <c r="K1612" s="130" t="s">
        <v>10369</v>
      </c>
      <c r="L1612" s="130" t="s">
        <v>12057</v>
      </c>
      <c r="M1612" s="130" t="s">
        <v>13754</v>
      </c>
      <c r="N1612" s="130" t="s">
        <v>15438</v>
      </c>
      <c r="O1612" s="130" t="s">
        <v>17163</v>
      </c>
      <c r="P1612" s="130" t="s">
        <v>18846</v>
      </c>
      <c r="Q1612" s="130" t="s">
        <v>20556</v>
      </c>
    </row>
    <row r="1613" spans="2:17" ht="54.95" customHeight="1">
      <c r="B1613" s="120" t="s">
        <v>22419</v>
      </c>
      <c r="C1613" s="12">
        <v>181015121110</v>
      </c>
      <c r="D1613" s="114">
        <v>6</v>
      </c>
      <c r="E1613" s="125" t="s">
        <v>1443</v>
      </c>
      <c r="F1613" s="48" t="s">
        <v>1443</v>
      </c>
      <c r="G1613" s="128" t="s">
        <v>3496</v>
      </c>
      <c r="H1613" s="130" t="s">
        <v>5232</v>
      </c>
      <c r="I1613" s="130" t="s">
        <v>1443</v>
      </c>
      <c r="J1613" s="130" t="s">
        <v>1443</v>
      </c>
      <c r="K1613" s="130" t="s">
        <v>10370</v>
      </c>
      <c r="L1613" s="130" t="s">
        <v>12058</v>
      </c>
      <c r="M1613" s="130" t="s">
        <v>13755</v>
      </c>
      <c r="N1613" s="130" t="s">
        <v>15439</v>
      </c>
      <c r="O1613" s="130" t="s">
        <v>17164</v>
      </c>
      <c r="P1613" s="130" t="s">
        <v>18847</v>
      </c>
      <c r="Q1613" s="130" t="s">
        <v>20557</v>
      </c>
    </row>
    <row r="1614" spans="2:17" ht="54.95" customHeight="1">
      <c r="B1614" s="120" t="s">
        <v>22419</v>
      </c>
      <c r="C1614" s="12">
        <v>181015121111</v>
      </c>
      <c r="D1614" s="114">
        <v>6</v>
      </c>
      <c r="E1614" s="125" t="s">
        <v>300</v>
      </c>
      <c r="F1614" s="48" t="s">
        <v>300</v>
      </c>
      <c r="G1614" s="128" t="s">
        <v>3497</v>
      </c>
      <c r="H1614" s="130" t="s">
        <v>5233</v>
      </c>
      <c r="I1614" s="130" t="s">
        <v>6955</v>
      </c>
      <c r="J1614" s="130" t="s">
        <v>8662</v>
      </c>
      <c r="K1614" s="130" t="s">
        <v>10371</v>
      </c>
      <c r="L1614" s="130" t="s">
        <v>12059</v>
      </c>
      <c r="M1614" s="130" t="s">
        <v>10371</v>
      </c>
      <c r="N1614" s="130" t="s">
        <v>15440</v>
      </c>
      <c r="O1614" s="130" t="s">
        <v>17165</v>
      </c>
      <c r="P1614" s="130" t="s">
        <v>18848</v>
      </c>
      <c r="Q1614" s="130" t="s">
        <v>20558</v>
      </c>
    </row>
    <row r="1615" spans="2:17" ht="54.95" customHeight="1">
      <c r="B1615" s="120" t="s">
        <v>22419</v>
      </c>
      <c r="C1615" s="12">
        <v>181015121112</v>
      </c>
      <c r="D1615" s="114">
        <v>6</v>
      </c>
      <c r="E1615" s="125" t="s">
        <v>1444</v>
      </c>
      <c r="F1615" s="48" t="s">
        <v>1444</v>
      </c>
      <c r="G1615" s="128" t="s">
        <v>3498</v>
      </c>
      <c r="H1615" s="130" t="s">
        <v>5234</v>
      </c>
      <c r="I1615" s="130" t="s">
        <v>1444</v>
      </c>
      <c r="J1615" s="130" t="s">
        <v>1444</v>
      </c>
      <c r="K1615" s="130" t="s">
        <v>10372</v>
      </c>
      <c r="L1615" s="130" t="s">
        <v>12060</v>
      </c>
      <c r="M1615" s="130" t="s">
        <v>10372</v>
      </c>
      <c r="N1615" s="130" t="s">
        <v>15441</v>
      </c>
      <c r="O1615" s="130" t="s">
        <v>17166</v>
      </c>
      <c r="P1615" s="130" t="s">
        <v>18849</v>
      </c>
      <c r="Q1615" s="130" t="s">
        <v>20559</v>
      </c>
    </row>
    <row r="1616" spans="2:17" ht="54.95" customHeight="1">
      <c r="B1616" s="120"/>
      <c r="C1616" s="12">
        <v>1810151212</v>
      </c>
      <c r="D1616" s="114">
        <v>5</v>
      </c>
      <c r="E1616" s="124" t="s">
        <v>1445</v>
      </c>
      <c r="F1616" s="48" t="s">
        <v>1445</v>
      </c>
      <c r="G1616" s="128" t="s">
        <v>23558</v>
      </c>
      <c r="H1616" s="130" t="s">
        <v>5235</v>
      </c>
      <c r="I1616" s="130" t="s">
        <v>6956</v>
      </c>
      <c r="J1616" s="130" t="s">
        <v>8663</v>
      </c>
      <c r="K1616" s="130" t="s">
        <v>10373</v>
      </c>
      <c r="L1616" s="130" t="s">
        <v>12061</v>
      </c>
      <c r="M1616" s="130" t="s">
        <v>13756</v>
      </c>
      <c r="N1616" s="130" t="s">
        <v>15442</v>
      </c>
      <c r="O1616" s="130" t="s">
        <v>17167</v>
      </c>
      <c r="P1616" s="130" t="s">
        <v>18850</v>
      </c>
      <c r="Q1616" s="130" t="s">
        <v>20560</v>
      </c>
    </row>
    <row r="1617" spans="2:17" ht="54.95" customHeight="1">
      <c r="B1617" s="120"/>
      <c r="C1617" s="12">
        <v>18101513</v>
      </c>
      <c r="D1617" s="114">
        <v>4</v>
      </c>
      <c r="E1617" s="123" t="s">
        <v>1446</v>
      </c>
      <c r="F1617" s="48" t="s">
        <v>1446</v>
      </c>
      <c r="G1617" s="128" t="s">
        <v>3499</v>
      </c>
      <c r="H1617" s="130" t="s">
        <v>5236</v>
      </c>
      <c r="I1617" s="130" t="s">
        <v>6957</v>
      </c>
      <c r="J1617" s="130" t="s">
        <v>8664</v>
      </c>
      <c r="K1617" s="130" t="s">
        <v>10374</v>
      </c>
      <c r="L1617" s="130" t="s">
        <v>12062</v>
      </c>
      <c r="M1617" s="130" t="s">
        <v>13757</v>
      </c>
      <c r="N1617" s="130" t="s">
        <v>15443</v>
      </c>
      <c r="O1617" s="130" t="s">
        <v>17168</v>
      </c>
      <c r="P1617" s="130" t="s">
        <v>18851</v>
      </c>
      <c r="Q1617" s="130" t="s">
        <v>20561</v>
      </c>
    </row>
    <row r="1618" spans="2:17" ht="54.95" customHeight="1">
      <c r="B1618" s="120"/>
      <c r="C1618" s="12">
        <v>1810151310</v>
      </c>
      <c r="D1618" s="114">
        <v>5</v>
      </c>
      <c r="E1618" s="124" t="s">
        <v>1447</v>
      </c>
      <c r="F1618" s="48" t="s">
        <v>1447</v>
      </c>
      <c r="G1618" s="128" t="s">
        <v>3500</v>
      </c>
      <c r="H1618" s="130" t="s">
        <v>5237</v>
      </c>
      <c r="I1618" s="130" t="s">
        <v>6958</v>
      </c>
      <c r="J1618" s="130" t="s">
        <v>8665</v>
      </c>
      <c r="K1618" s="130" t="s">
        <v>10375</v>
      </c>
      <c r="L1618" s="130" t="s">
        <v>12063</v>
      </c>
      <c r="M1618" s="130" t="s">
        <v>13758</v>
      </c>
      <c r="N1618" s="130" t="s">
        <v>15444</v>
      </c>
      <c r="O1618" s="130" t="s">
        <v>17169</v>
      </c>
      <c r="P1618" s="130" t="s">
        <v>18852</v>
      </c>
      <c r="Q1618" s="130" t="s">
        <v>20562</v>
      </c>
    </row>
    <row r="1619" spans="2:17" ht="54.95" customHeight="1">
      <c r="B1619" s="120"/>
      <c r="C1619" s="12">
        <v>181015131010</v>
      </c>
      <c r="D1619" s="114">
        <v>6</v>
      </c>
      <c r="E1619" s="125" t="s">
        <v>1448</v>
      </c>
      <c r="F1619" s="48" t="s">
        <v>1448</v>
      </c>
      <c r="G1619" s="128" t="s">
        <v>3501</v>
      </c>
      <c r="H1619" s="130" t="s">
        <v>5238</v>
      </c>
      <c r="I1619" s="130" t="s">
        <v>6959</v>
      </c>
      <c r="J1619" s="130" t="s">
        <v>8666</v>
      </c>
      <c r="K1619" s="130" t="s">
        <v>10376</v>
      </c>
      <c r="L1619" s="130" t="s">
        <v>12064</v>
      </c>
      <c r="M1619" s="130" t="s">
        <v>13759</v>
      </c>
      <c r="N1619" s="130" t="s">
        <v>15445</v>
      </c>
      <c r="O1619" s="130" t="s">
        <v>17170</v>
      </c>
      <c r="P1619" s="130" t="s">
        <v>5238</v>
      </c>
      <c r="Q1619" s="130" t="s">
        <v>20563</v>
      </c>
    </row>
    <row r="1620" spans="2:17" ht="54.95" customHeight="1">
      <c r="B1620" s="120"/>
      <c r="C1620" s="12">
        <v>181015131011</v>
      </c>
      <c r="D1620" s="114">
        <v>6</v>
      </c>
      <c r="E1620" s="125" t="s">
        <v>1449</v>
      </c>
      <c r="F1620" s="48" t="s">
        <v>1449</v>
      </c>
      <c r="G1620" s="128" t="s">
        <v>3502</v>
      </c>
      <c r="H1620" s="130" t="s">
        <v>5239</v>
      </c>
      <c r="I1620" s="130" t="s">
        <v>1449</v>
      </c>
      <c r="J1620" s="130" t="s">
        <v>1449</v>
      </c>
      <c r="K1620" s="130" t="s">
        <v>10377</v>
      </c>
      <c r="L1620" s="130" t="s">
        <v>12065</v>
      </c>
      <c r="M1620" s="130" t="s">
        <v>10377</v>
      </c>
      <c r="N1620" s="130" t="s">
        <v>15446</v>
      </c>
      <c r="O1620" s="130" t="s">
        <v>17171</v>
      </c>
      <c r="P1620" s="130" t="s">
        <v>18853</v>
      </c>
      <c r="Q1620" s="130" t="s">
        <v>20564</v>
      </c>
    </row>
    <row r="1621" spans="2:17" ht="54.95" customHeight="1">
      <c r="B1621" s="120"/>
      <c r="C1621" s="12">
        <v>181015131012</v>
      </c>
      <c r="D1621" s="114">
        <v>6</v>
      </c>
      <c r="E1621" s="125" t="s">
        <v>1450</v>
      </c>
      <c r="F1621" s="48" t="s">
        <v>1450</v>
      </c>
      <c r="G1621" s="128" t="s">
        <v>23559</v>
      </c>
      <c r="H1621" s="130" t="s">
        <v>5240</v>
      </c>
      <c r="I1621" s="130" t="s">
        <v>6960</v>
      </c>
      <c r="J1621" s="130" t="s">
        <v>8667</v>
      </c>
      <c r="K1621" s="130" t="s">
        <v>10378</v>
      </c>
      <c r="L1621" s="130" t="s">
        <v>12066</v>
      </c>
      <c r="M1621" s="130" t="s">
        <v>13760</v>
      </c>
      <c r="N1621" s="130" t="s">
        <v>15447</v>
      </c>
      <c r="O1621" s="130" t="s">
        <v>17172</v>
      </c>
      <c r="P1621" s="130" t="s">
        <v>18854</v>
      </c>
      <c r="Q1621" s="130" t="s">
        <v>20565</v>
      </c>
    </row>
    <row r="1622" spans="2:17" ht="54.95" customHeight="1">
      <c r="B1622" s="120"/>
      <c r="C1622" s="12">
        <v>181015131013</v>
      </c>
      <c r="D1622" s="114">
        <v>6</v>
      </c>
      <c r="E1622" s="125" t="s">
        <v>1451</v>
      </c>
      <c r="F1622" s="48" t="s">
        <v>1451</v>
      </c>
      <c r="G1622" s="128" t="s">
        <v>23560</v>
      </c>
      <c r="H1622" s="130" t="s">
        <v>5241</v>
      </c>
      <c r="I1622" s="130" t="s">
        <v>6961</v>
      </c>
      <c r="J1622" s="130" t="s">
        <v>8668</v>
      </c>
      <c r="K1622" s="130" t="s">
        <v>10379</v>
      </c>
      <c r="L1622" s="130" t="s">
        <v>12067</v>
      </c>
      <c r="M1622" s="130" t="s">
        <v>13761</v>
      </c>
      <c r="N1622" s="130" t="s">
        <v>15448</v>
      </c>
      <c r="O1622" s="130" t="s">
        <v>17173</v>
      </c>
      <c r="P1622" s="130" t="s">
        <v>18855</v>
      </c>
      <c r="Q1622" s="130" t="s">
        <v>20566</v>
      </c>
    </row>
    <row r="1623" spans="2:17" ht="54.95" customHeight="1">
      <c r="B1623" s="120"/>
      <c r="C1623" s="12">
        <v>181015131014</v>
      </c>
      <c r="D1623" s="114">
        <v>6</v>
      </c>
      <c r="E1623" s="125" t="s">
        <v>1452</v>
      </c>
      <c r="F1623" s="48" t="s">
        <v>1452</v>
      </c>
      <c r="G1623" s="128" t="s">
        <v>3503</v>
      </c>
      <c r="H1623" s="130" t="s">
        <v>5242</v>
      </c>
      <c r="I1623" s="130" t="s">
        <v>6962</v>
      </c>
      <c r="J1623" s="130" t="s">
        <v>8669</v>
      </c>
      <c r="K1623" s="130" t="s">
        <v>10380</v>
      </c>
      <c r="L1623" s="130" t="s">
        <v>12068</v>
      </c>
      <c r="M1623" s="130" t="s">
        <v>13762</v>
      </c>
      <c r="N1623" s="130" t="s">
        <v>15449</v>
      </c>
      <c r="O1623" s="130" t="s">
        <v>17174</v>
      </c>
      <c r="P1623" s="130" t="s">
        <v>15449</v>
      </c>
      <c r="Q1623" s="130" t="s">
        <v>20567</v>
      </c>
    </row>
    <row r="1624" spans="2:17" ht="54.95" customHeight="1">
      <c r="B1624" s="120"/>
      <c r="C1624" s="12">
        <v>1810151311</v>
      </c>
      <c r="D1624" s="114">
        <v>5</v>
      </c>
      <c r="E1624" s="124" t="s">
        <v>1453</v>
      </c>
      <c r="F1624" s="48" t="s">
        <v>1453</v>
      </c>
      <c r="G1624" s="128" t="s">
        <v>3504</v>
      </c>
      <c r="H1624" s="130" t="s">
        <v>5243</v>
      </c>
      <c r="I1624" s="130" t="s">
        <v>6963</v>
      </c>
      <c r="J1624" s="130" t="s">
        <v>8670</v>
      </c>
      <c r="K1624" s="130" t="s">
        <v>10381</v>
      </c>
      <c r="L1624" s="130" t="s">
        <v>12069</v>
      </c>
      <c r="M1624" s="130" t="s">
        <v>13763</v>
      </c>
      <c r="N1624" s="130" t="s">
        <v>15450</v>
      </c>
      <c r="O1624" s="130" t="s">
        <v>17175</v>
      </c>
      <c r="P1624" s="130" t="s">
        <v>18856</v>
      </c>
      <c r="Q1624" s="130" t="s">
        <v>20568</v>
      </c>
    </row>
    <row r="1625" spans="2:17" ht="54.95" customHeight="1">
      <c r="B1625" s="120"/>
      <c r="C1625" s="12">
        <v>181015131110</v>
      </c>
      <c r="D1625" s="114">
        <v>6</v>
      </c>
      <c r="E1625" s="125" t="s">
        <v>2717</v>
      </c>
      <c r="F1625" s="48" t="s">
        <v>1612</v>
      </c>
      <c r="G1625" s="128" t="s">
        <v>3505</v>
      </c>
      <c r="H1625" s="130" t="s">
        <v>5244</v>
      </c>
      <c r="I1625" s="130" t="s">
        <v>6964</v>
      </c>
      <c r="J1625" s="130" t="s">
        <v>8671</v>
      </c>
      <c r="K1625" s="130" t="s">
        <v>10382</v>
      </c>
      <c r="L1625" s="130" t="s">
        <v>10382</v>
      </c>
      <c r="M1625" s="130" t="s">
        <v>13764</v>
      </c>
      <c r="N1625" s="130" t="s">
        <v>15451</v>
      </c>
      <c r="O1625" s="130" t="s">
        <v>17176</v>
      </c>
      <c r="P1625" s="130" t="s">
        <v>18857</v>
      </c>
      <c r="Q1625" s="130" t="s">
        <v>20569</v>
      </c>
    </row>
    <row r="1626" spans="2:17" ht="54.95" customHeight="1">
      <c r="B1626" s="120"/>
      <c r="C1626" s="12">
        <v>181015131111</v>
      </c>
      <c r="D1626" s="114">
        <v>6</v>
      </c>
      <c r="E1626" s="125" t="s">
        <v>2718</v>
      </c>
      <c r="F1626" s="48" t="s">
        <v>2405</v>
      </c>
      <c r="G1626" s="128" t="s">
        <v>23561</v>
      </c>
      <c r="H1626" s="130" t="s">
        <v>5245</v>
      </c>
      <c r="I1626" s="130" t="s">
        <v>6965</v>
      </c>
      <c r="J1626" s="130" t="s">
        <v>8672</v>
      </c>
      <c r="K1626" s="130" t="s">
        <v>10383</v>
      </c>
      <c r="L1626" s="130" t="s">
        <v>12070</v>
      </c>
      <c r="M1626" s="130" t="s">
        <v>13765</v>
      </c>
      <c r="N1626" s="130" t="s">
        <v>15452</v>
      </c>
      <c r="O1626" s="130" t="s">
        <v>17177</v>
      </c>
      <c r="P1626" s="130" t="s">
        <v>3889</v>
      </c>
      <c r="Q1626" s="130" t="s">
        <v>20570</v>
      </c>
    </row>
    <row r="1627" spans="2:17" ht="54.95" customHeight="1">
      <c r="B1627" s="120"/>
      <c r="C1627" s="12">
        <v>18101514</v>
      </c>
      <c r="D1627" s="114">
        <v>4</v>
      </c>
      <c r="E1627" s="123" t="s">
        <v>1454</v>
      </c>
      <c r="F1627" s="48" t="s">
        <v>1454</v>
      </c>
      <c r="G1627" s="128" t="s">
        <v>3506</v>
      </c>
      <c r="H1627" s="130" t="s">
        <v>5246</v>
      </c>
      <c r="I1627" s="130" t="s">
        <v>6966</v>
      </c>
      <c r="J1627" s="130" t="s">
        <v>8673</v>
      </c>
      <c r="K1627" s="130" t="s">
        <v>10384</v>
      </c>
      <c r="L1627" s="130" t="s">
        <v>12071</v>
      </c>
      <c r="M1627" s="130" t="s">
        <v>13766</v>
      </c>
      <c r="N1627" s="130" t="s">
        <v>15453</v>
      </c>
      <c r="O1627" s="130" t="s">
        <v>17178</v>
      </c>
      <c r="P1627" s="130" t="s">
        <v>18858</v>
      </c>
      <c r="Q1627" s="130" t="s">
        <v>20571</v>
      </c>
    </row>
    <row r="1628" spans="2:17" ht="54.95" customHeight="1">
      <c r="B1628" s="120"/>
      <c r="C1628" s="12">
        <v>1810151410</v>
      </c>
      <c r="D1628" s="114">
        <v>5</v>
      </c>
      <c r="E1628" s="124" t="s">
        <v>2719</v>
      </c>
      <c r="F1628" s="48" t="s">
        <v>2406</v>
      </c>
      <c r="G1628" s="128" t="s">
        <v>3507</v>
      </c>
      <c r="H1628" s="130" t="s">
        <v>5247</v>
      </c>
      <c r="I1628" s="130" t="s">
        <v>6967</v>
      </c>
      <c r="J1628" s="130" t="s">
        <v>8674</v>
      </c>
      <c r="K1628" s="130" t="s">
        <v>10385</v>
      </c>
      <c r="L1628" s="130" t="s">
        <v>12072</v>
      </c>
      <c r="M1628" s="130" t="s">
        <v>13767</v>
      </c>
      <c r="N1628" s="130" t="s">
        <v>15454</v>
      </c>
      <c r="O1628" s="130" t="s">
        <v>17179</v>
      </c>
      <c r="P1628" s="130" t="s">
        <v>18859</v>
      </c>
      <c r="Q1628" s="130" t="s">
        <v>20572</v>
      </c>
    </row>
    <row r="1629" spans="2:17" ht="54.95" customHeight="1">
      <c r="B1629" s="120"/>
      <c r="C1629" s="12">
        <v>181015141010</v>
      </c>
      <c r="D1629" s="114">
        <v>6</v>
      </c>
      <c r="E1629" s="125" t="s">
        <v>1455</v>
      </c>
      <c r="F1629" s="48" t="s">
        <v>2407</v>
      </c>
      <c r="G1629" s="128" t="s">
        <v>3508</v>
      </c>
      <c r="H1629" s="130" t="s">
        <v>5248</v>
      </c>
      <c r="I1629" s="130" t="s">
        <v>6968</v>
      </c>
      <c r="J1629" s="130" t="s">
        <v>8675</v>
      </c>
      <c r="K1629" s="130" t="s">
        <v>10386</v>
      </c>
      <c r="L1629" s="130" t="s">
        <v>12073</v>
      </c>
      <c r="M1629" s="130" t="s">
        <v>13768</v>
      </c>
      <c r="N1629" s="130" t="s">
        <v>15455</v>
      </c>
      <c r="O1629" s="130" t="s">
        <v>17180</v>
      </c>
      <c r="P1629" s="130" t="s">
        <v>18860</v>
      </c>
      <c r="Q1629" s="130" t="s">
        <v>20573</v>
      </c>
    </row>
    <row r="1630" spans="2:17" ht="54.95" customHeight="1">
      <c r="B1630" s="120"/>
      <c r="C1630" s="12">
        <v>181015141011</v>
      </c>
      <c r="D1630" s="114">
        <v>6</v>
      </c>
      <c r="E1630" s="125" t="s">
        <v>1456</v>
      </c>
      <c r="F1630" s="48" t="s">
        <v>2408</v>
      </c>
      <c r="G1630" s="128" t="s">
        <v>3509</v>
      </c>
      <c r="H1630" s="130" t="s">
        <v>5249</v>
      </c>
      <c r="I1630" s="130" t="s">
        <v>6969</v>
      </c>
      <c r="J1630" s="130" t="s">
        <v>8676</v>
      </c>
      <c r="K1630" s="130" t="s">
        <v>10387</v>
      </c>
      <c r="L1630" s="130" t="s">
        <v>12074</v>
      </c>
      <c r="M1630" s="130" t="s">
        <v>13769</v>
      </c>
      <c r="N1630" s="130" t="s">
        <v>15456</v>
      </c>
      <c r="O1630" s="130" t="s">
        <v>17181</v>
      </c>
      <c r="P1630" s="130" t="s">
        <v>18861</v>
      </c>
      <c r="Q1630" s="130" t="s">
        <v>20574</v>
      </c>
    </row>
    <row r="1631" spans="2:17" ht="54.95" customHeight="1">
      <c r="B1631" s="120"/>
      <c r="C1631" s="12">
        <v>1810151411</v>
      </c>
      <c r="D1631" s="114">
        <v>5</v>
      </c>
      <c r="E1631" s="124" t="s">
        <v>1457</v>
      </c>
      <c r="F1631" s="48" t="s">
        <v>1457</v>
      </c>
      <c r="G1631" s="128" t="s">
        <v>3510</v>
      </c>
      <c r="H1631" s="130" t="s">
        <v>5250</v>
      </c>
      <c r="I1631" s="130" t="s">
        <v>6970</v>
      </c>
      <c r="J1631" s="130" t="s">
        <v>8677</v>
      </c>
      <c r="K1631" s="130" t="s">
        <v>10388</v>
      </c>
      <c r="L1631" s="130" t="s">
        <v>12075</v>
      </c>
      <c r="M1631" s="130" t="s">
        <v>13770</v>
      </c>
      <c r="N1631" s="130" t="s">
        <v>15457</v>
      </c>
      <c r="O1631" s="130" t="s">
        <v>17182</v>
      </c>
      <c r="P1631" s="130" t="s">
        <v>18862</v>
      </c>
      <c r="Q1631" s="130" t="s">
        <v>20575</v>
      </c>
    </row>
    <row r="1632" spans="2:17" ht="54.95" customHeight="1">
      <c r="B1632" s="120" t="s">
        <v>22419</v>
      </c>
      <c r="C1632" s="12">
        <v>18101515</v>
      </c>
      <c r="D1632" s="114">
        <v>4</v>
      </c>
      <c r="E1632" s="123" t="s">
        <v>301</v>
      </c>
      <c r="F1632" s="48" t="s">
        <v>301</v>
      </c>
      <c r="G1632" s="128" t="s">
        <v>3511</v>
      </c>
      <c r="H1632" s="130" t="s">
        <v>5251</v>
      </c>
      <c r="I1632" s="130" t="s">
        <v>6971</v>
      </c>
      <c r="J1632" s="130" t="s">
        <v>8678</v>
      </c>
      <c r="K1632" s="130" t="s">
        <v>10389</v>
      </c>
      <c r="L1632" s="130" t="s">
        <v>12076</v>
      </c>
      <c r="M1632" s="130" t="s">
        <v>13771</v>
      </c>
      <c r="N1632" s="130" t="s">
        <v>15458</v>
      </c>
      <c r="O1632" s="130" t="s">
        <v>17183</v>
      </c>
      <c r="P1632" s="130" t="s">
        <v>18863</v>
      </c>
      <c r="Q1632" s="130" t="s">
        <v>20576</v>
      </c>
    </row>
    <row r="1633" spans="2:17" ht="54.95" customHeight="1">
      <c r="B1633" s="120" t="s">
        <v>22419</v>
      </c>
      <c r="C1633" s="12">
        <v>1810151510</v>
      </c>
      <c r="D1633" s="114">
        <v>5</v>
      </c>
      <c r="E1633" s="124" t="s">
        <v>1458</v>
      </c>
      <c r="F1633" s="48" t="s">
        <v>1458</v>
      </c>
      <c r="G1633" s="128" t="s">
        <v>3512</v>
      </c>
      <c r="H1633" s="130" t="s">
        <v>5252</v>
      </c>
      <c r="I1633" s="130" t="s">
        <v>6972</v>
      </c>
      <c r="J1633" s="130" t="s">
        <v>8679</v>
      </c>
      <c r="K1633" s="130" t="s">
        <v>10390</v>
      </c>
      <c r="L1633" s="130" t="s">
        <v>12077</v>
      </c>
      <c r="M1633" s="130" t="s">
        <v>13772</v>
      </c>
      <c r="N1633" s="130" t="s">
        <v>15459</v>
      </c>
      <c r="O1633" s="130" t="s">
        <v>17184</v>
      </c>
      <c r="P1633" s="130" t="s">
        <v>18864</v>
      </c>
      <c r="Q1633" s="130" t="s">
        <v>20577</v>
      </c>
    </row>
    <row r="1634" spans="2:17" ht="54.95" customHeight="1">
      <c r="B1634" s="120" t="s">
        <v>22419</v>
      </c>
      <c r="C1634" s="12">
        <v>1810151511</v>
      </c>
      <c r="D1634" s="114">
        <v>5</v>
      </c>
      <c r="E1634" s="124" t="s">
        <v>1459</v>
      </c>
      <c r="F1634" s="48" t="s">
        <v>1459</v>
      </c>
      <c r="G1634" s="128" t="s">
        <v>3513</v>
      </c>
      <c r="H1634" s="130" t="s">
        <v>5253</v>
      </c>
      <c r="I1634" s="130" t="s">
        <v>6973</v>
      </c>
      <c r="J1634" s="130" t="s">
        <v>8680</v>
      </c>
      <c r="K1634" s="130" t="s">
        <v>10391</v>
      </c>
      <c r="L1634" s="130" t="s">
        <v>12078</v>
      </c>
      <c r="M1634" s="130" t="s">
        <v>13773</v>
      </c>
      <c r="N1634" s="130" t="s">
        <v>15460</v>
      </c>
      <c r="O1634" s="130" t="s">
        <v>17185</v>
      </c>
      <c r="P1634" s="130" t="s">
        <v>18865</v>
      </c>
      <c r="Q1634" s="130" t="s">
        <v>20578</v>
      </c>
    </row>
    <row r="1635" spans="2:17" ht="54.95" customHeight="1">
      <c r="B1635" s="120" t="s">
        <v>22419</v>
      </c>
      <c r="C1635" s="12">
        <v>1810151512</v>
      </c>
      <c r="D1635" s="114">
        <v>5</v>
      </c>
      <c r="E1635" s="124" t="s">
        <v>1460</v>
      </c>
      <c r="F1635" s="48" t="s">
        <v>2409</v>
      </c>
      <c r="G1635" s="128" t="s">
        <v>3514</v>
      </c>
      <c r="H1635" s="130" t="s">
        <v>5254</v>
      </c>
      <c r="I1635" s="130" t="s">
        <v>6974</v>
      </c>
      <c r="J1635" s="130" t="s">
        <v>8681</v>
      </c>
      <c r="K1635" s="130" t="s">
        <v>10392</v>
      </c>
      <c r="L1635" s="130" t="s">
        <v>12079</v>
      </c>
      <c r="M1635" s="130" t="s">
        <v>13774</v>
      </c>
      <c r="N1635" s="130" t="s">
        <v>15461</v>
      </c>
      <c r="O1635" s="130" t="s">
        <v>17186</v>
      </c>
      <c r="P1635" s="130" t="s">
        <v>18866</v>
      </c>
      <c r="Q1635" s="130" t="s">
        <v>20579</v>
      </c>
    </row>
    <row r="1636" spans="2:17" ht="54.95" customHeight="1">
      <c r="B1636" s="120" t="s">
        <v>22419</v>
      </c>
      <c r="C1636" s="12">
        <v>18101516</v>
      </c>
      <c r="D1636" s="114">
        <v>4</v>
      </c>
      <c r="E1636" s="123" t="s">
        <v>1461</v>
      </c>
      <c r="F1636" s="48" t="s">
        <v>2410</v>
      </c>
      <c r="G1636" s="128" t="s">
        <v>5466</v>
      </c>
      <c r="H1636" s="130" t="s">
        <v>5255</v>
      </c>
      <c r="I1636" s="130" t="s">
        <v>6975</v>
      </c>
      <c r="J1636" s="130" t="s">
        <v>8682</v>
      </c>
      <c r="K1636" s="130" t="s">
        <v>10393</v>
      </c>
      <c r="L1636" s="130" t="s">
        <v>12080</v>
      </c>
      <c r="M1636" s="130" t="s">
        <v>13775</v>
      </c>
      <c r="N1636" s="130" t="s">
        <v>15462</v>
      </c>
      <c r="O1636" s="130" t="s">
        <v>17187</v>
      </c>
      <c r="P1636" s="130" t="s">
        <v>18867</v>
      </c>
      <c r="Q1636" s="130" t="s">
        <v>20580</v>
      </c>
    </row>
    <row r="1637" spans="2:17" ht="54.95" customHeight="1">
      <c r="B1637" s="120" t="s">
        <v>22419</v>
      </c>
      <c r="C1637" s="118">
        <v>19</v>
      </c>
      <c r="D1637" s="113">
        <v>1</v>
      </c>
      <c r="E1637" s="118" t="s">
        <v>303</v>
      </c>
      <c r="F1637" s="76" t="s">
        <v>303</v>
      </c>
      <c r="G1637" s="128" t="s">
        <v>23562</v>
      </c>
      <c r="H1637" s="129" t="s">
        <v>5256</v>
      </c>
      <c r="I1637" s="129" t="s">
        <v>6976</v>
      </c>
      <c r="J1637" s="129" t="s">
        <v>6976</v>
      </c>
      <c r="K1637" s="129" t="s">
        <v>10394</v>
      </c>
      <c r="L1637" s="129" t="s">
        <v>12081</v>
      </c>
      <c r="M1637" s="129" t="s">
        <v>12081</v>
      </c>
      <c r="N1637" s="129" t="s">
        <v>15463</v>
      </c>
      <c r="O1637" s="129" t="s">
        <v>17188</v>
      </c>
      <c r="P1637" s="129" t="s">
        <v>15463</v>
      </c>
      <c r="Q1637" s="129" t="s">
        <v>20581</v>
      </c>
    </row>
    <row r="1638" spans="2:17" ht="54.95" customHeight="1">
      <c r="B1638" s="120"/>
      <c r="C1638" s="12">
        <v>1910</v>
      </c>
      <c r="D1638" s="114">
        <v>2</v>
      </c>
      <c r="E1638" s="211" t="s">
        <v>1462</v>
      </c>
      <c r="F1638" s="48" t="s">
        <v>2411</v>
      </c>
      <c r="G1638" s="128" t="s">
        <v>3515</v>
      </c>
      <c r="H1638" s="130" t="s">
        <v>5257</v>
      </c>
      <c r="I1638" s="130" t="s">
        <v>6977</v>
      </c>
      <c r="J1638" s="130" t="s">
        <v>8683</v>
      </c>
      <c r="K1638" s="130" t="s">
        <v>10395</v>
      </c>
      <c r="L1638" s="130" t="s">
        <v>12082</v>
      </c>
      <c r="M1638" s="130" t="s">
        <v>13776</v>
      </c>
      <c r="N1638" s="130" t="s">
        <v>15464</v>
      </c>
      <c r="O1638" s="130" t="s">
        <v>17189</v>
      </c>
      <c r="P1638" s="130" t="s">
        <v>18868</v>
      </c>
      <c r="Q1638" s="130" t="s">
        <v>20582</v>
      </c>
    </row>
    <row r="1639" spans="2:17" ht="54.95" customHeight="1">
      <c r="B1639" s="120"/>
      <c r="C1639" s="12">
        <v>191010</v>
      </c>
      <c r="D1639" s="114">
        <v>3</v>
      </c>
      <c r="E1639" s="122" t="s">
        <v>1463</v>
      </c>
      <c r="F1639" s="48" t="s">
        <v>1463</v>
      </c>
      <c r="G1639" s="128" t="s">
        <v>3516</v>
      </c>
      <c r="H1639" s="130" t="s">
        <v>5258</v>
      </c>
      <c r="I1639" s="130" t="s">
        <v>6978</v>
      </c>
      <c r="J1639" s="130" t="s">
        <v>8684</v>
      </c>
      <c r="K1639" s="130" t="s">
        <v>10396</v>
      </c>
      <c r="L1639" s="130" t="s">
        <v>12083</v>
      </c>
      <c r="M1639" s="130" t="s">
        <v>13777</v>
      </c>
      <c r="N1639" s="130" t="s">
        <v>15465</v>
      </c>
      <c r="O1639" s="130" t="s">
        <v>17190</v>
      </c>
      <c r="P1639" s="130" t="s">
        <v>18869</v>
      </c>
      <c r="Q1639" s="130" t="s">
        <v>20583</v>
      </c>
    </row>
    <row r="1640" spans="2:17" ht="54.95" customHeight="1">
      <c r="B1640" s="120" t="s">
        <v>22419</v>
      </c>
      <c r="C1640" s="12">
        <v>19101010</v>
      </c>
      <c r="D1640" s="114">
        <v>4</v>
      </c>
      <c r="E1640" s="123" t="s">
        <v>1464</v>
      </c>
      <c r="F1640" s="48" t="s">
        <v>1464</v>
      </c>
      <c r="G1640" s="128" t="s">
        <v>3517</v>
      </c>
      <c r="H1640" s="130" t="s">
        <v>5259</v>
      </c>
      <c r="I1640" s="130" t="s">
        <v>6979</v>
      </c>
      <c r="J1640" s="130" t="s">
        <v>8685</v>
      </c>
      <c r="K1640" s="130" t="s">
        <v>10397</v>
      </c>
      <c r="L1640" s="130" t="s">
        <v>12084</v>
      </c>
      <c r="M1640" s="130" t="s">
        <v>13778</v>
      </c>
      <c r="N1640" s="130" t="s">
        <v>15466</v>
      </c>
      <c r="O1640" s="130" t="s">
        <v>17191</v>
      </c>
      <c r="P1640" s="130" t="s">
        <v>18870</v>
      </c>
      <c r="Q1640" s="130" t="s">
        <v>20584</v>
      </c>
    </row>
    <row r="1641" spans="2:17" ht="54.95" customHeight="1">
      <c r="B1641" s="120" t="s">
        <v>22419</v>
      </c>
      <c r="C1641" s="12">
        <v>1910101010</v>
      </c>
      <c r="D1641" s="114">
        <v>5</v>
      </c>
      <c r="E1641" s="124" t="s">
        <v>1465</v>
      </c>
      <c r="F1641" s="48" t="s">
        <v>1465</v>
      </c>
      <c r="G1641" s="128" t="s">
        <v>3518</v>
      </c>
      <c r="H1641" s="130" t="s">
        <v>5260</v>
      </c>
      <c r="I1641" s="130" t="s">
        <v>6980</v>
      </c>
      <c r="J1641" s="130" t="s">
        <v>8686</v>
      </c>
      <c r="K1641" s="130" t="s">
        <v>10398</v>
      </c>
      <c r="L1641" s="130" t="s">
        <v>12085</v>
      </c>
      <c r="M1641" s="130" t="s">
        <v>13779</v>
      </c>
      <c r="N1641" s="130" t="s">
        <v>15467</v>
      </c>
      <c r="O1641" s="130" t="s">
        <v>17192</v>
      </c>
      <c r="P1641" s="130" t="s">
        <v>18871</v>
      </c>
      <c r="Q1641" s="130" t="s">
        <v>20585</v>
      </c>
    </row>
    <row r="1642" spans="2:17" ht="54.95" customHeight="1">
      <c r="B1642" s="120" t="s">
        <v>22419</v>
      </c>
      <c r="C1642" s="12">
        <v>1910101011</v>
      </c>
      <c r="D1642" s="114">
        <v>5</v>
      </c>
      <c r="E1642" s="124" t="s">
        <v>23</v>
      </c>
      <c r="F1642" s="48" t="s">
        <v>23</v>
      </c>
      <c r="G1642" s="128" t="s">
        <v>23563</v>
      </c>
      <c r="H1642" s="130" t="s">
        <v>5261</v>
      </c>
      <c r="I1642" s="130" t="s">
        <v>6981</v>
      </c>
      <c r="J1642" s="130" t="s">
        <v>8687</v>
      </c>
      <c r="K1642" s="130" t="s">
        <v>10399</v>
      </c>
      <c r="L1642" s="130" t="s">
        <v>12086</v>
      </c>
      <c r="M1642" s="130" t="s">
        <v>13780</v>
      </c>
      <c r="N1642" s="130" t="s">
        <v>15468</v>
      </c>
      <c r="O1642" s="130" t="s">
        <v>17193</v>
      </c>
      <c r="P1642" s="130" t="s">
        <v>18872</v>
      </c>
      <c r="Q1642" s="130" t="s">
        <v>20586</v>
      </c>
    </row>
    <row r="1643" spans="2:17" ht="54.95" customHeight="1">
      <c r="B1643" s="120" t="s">
        <v>22419</v>
      </c>
      <c r="C1643" s="12">
        <v>191010101110</v>
      </c>
      <c r="D1643" s="114">
        <v>6</v>
      </c>
      <c r="E1643" s="125" t="s">
        <v>1466</v>
      </c>
      <c r="F1643" s="48" t="s">
        <v>2412</v>
      </c>
      <c r="G1643" s="128" t="s">
        <v>23564</v>
      </c>
      <c r="H1643" s="130" t="s">
        <v>5262</v>
      </c>
      <c r="I1643" s="130" t="s">
        <v>6982</v>
      </c>
      <c r="J1643" s="130" t="s">
        <v>8688</v>
      </c>
      <c r="K1643" s="130" t="s">
        <v>10400</v>
      </c>
      <c r="L1643" s="130" t="s">
        <v>12087</v>
      </c>
      <c r="M1643" s="130" t="s">
        <v>13781</v>
      </c>
      <c r="N1643" s="130" t="s">
        <v>15469</v>
      </c>
      <c r="O1643" s="130" t="s">
        <v>17194</v>
      </c>
      <c r="P1643" s="130" t="s">
        <v>18873</v>
      </c>
      <c r="Q1643" s="130" t="s">
        <v>20587</v>
      </c>
    </row>
    <row r="1644" spans="2:17" ht="54.95" customHeight="1">
      <c r="B1644" s="120" t="s">
        <v>22419</v>
      </c>
      <c r="C1644" s="12">
        <v>191010101111</v>
      </c>
      <c r="D1644" s="114">
        <v>6</v>
      </c>
      <c r="E1644" s="125" t="s">
        <v>1467</v>
      </c>
      <c r="F1644" s="48" t="s">
        <v>2413</v>
      </c>
      <c r="G1644" s="128" t="s">
        <v>3519</v>
      </c>
      <c r="H1644" s="130" t="s">
        <v>5263</v>
      </c>
      <c r="I1644" s="130" t="s">
        <v>6983</v>
      </c>
      <c r="J1644" s="130" t="s">
        <v>8689</v>
      </c>
      <c r="K1644" s="130" t="s">
        <v>10401</v>
      </c>
      <c r="L1644" s="130" t="s">
        <v>12088</v>
      </c>
      <c r="M1644" s="130" t="s">
        <v>13782</v>
      </c>
      <c r="N1644" s="130" t="s">
        <v>15470</v>
      </c>
      <c r="O1644" s="130" t="s">
        <v>17195</v>
      </c>
      <c r="P1644" s="130" t="s">
        <v>18874</v>
      </c>
      <c r="Q1644" s="130" t="s">
        <v>20588</v>
      </c>
    </row>
    <row r="1645" spans="2:17" ht="54.95" customHeight="1">
      <c r="B1645" s="120" t="s">
        <v>22419</v>
      </c>
      <c r="C1645" s="12">
        <v>191010101112</v>
      </c>
      <c r="D1645" s="114">
        <v>6</v>
      </c>
      <c r="E1645" s="125" t="s">
        <v>1468</v>
      </c>
      <c r="F1645" s="48" t="s">
        <v>2414</v>
      </c>
      <c r="G1645" s="128" t="s">
        <v>23565</v>
      </c>
      <c r="H1645" s="130" t="s">
        <v>5264</v>
      </c>
      <c r="I1645" s="130" t="s">
        <v>6984</v>
      </c>
      <c r="J1645" s="130" t="s">
        <v>8690</v>
      </c>
      <c r="K1645" s="130" t="s">
        <v>10402</v>
      </c>
      <c r="L1645" s="130" t="s">
        <v>12089</v>
      </c>
      <c r="M1645" s="130" t="s">
        <v>13783</v>
      </c>
      <c r="N1645" s="130" t="s">
        <v>15471</v>
      </c>
      <c r="O1645" s="130" t="s">
        <v>17196</v>
      </c>
      <c r="P1645" s="130" t="s">
        <v>18875</v>
      </c>
      <c r="Q1645" s="130" t="s">
        <v>20589</v>
      </c>
    </row>
    <row r="1646" spans="2:17" ht="54.95" customHeight="1">
      <c r="B1646" s="120" t="s">
        <v>22419</v>
      </c>
      <c r="C1646" s="12">
        <v>1910101012</v>
      </c>
      <c r="D1646" s="114">
        <v>5</v>
      </c>
      <c r="E1646" s="124" t="s">
        <v>1469</v>
      </c>
      <c r="F1646" s="48" t="s">
        <v>1469</v>
      </c>
      <c r="G1646" s="128" t="s">
        <v>3520</v>
      </c>
      <c r="H1646" s="130" t="s">
        <v>5265</v>
      </c>
      <c r="I1646" s="130" t="s">
        <v>6985</v>
      </c>
      <c r="J1646" s="130" t="s">
        <v>8691</v>
      </c>
      <c r="K1646" s="130" t="s">
        <v>10403</v>
      </c>
      <c r="L1646" s="130" t="s">
        <v>21645</v>
      </c>
      <c r="M1646" s="130" t="s">
        <v>13784</v>
      </c>
      <c r="N1646" s="130" t="s">
        <v>15472</v>
      </c>
      <c r="O1646" s="130" t="s">
        <v>17197</v>
      </c>
      <c r="P1646" s="130" t="s">
        <v>18876</v>
      </c>
      <c r="Q1646" s="130" t="s">
        <v>20590</v>
      </c>
    </row>
    <row r="1647" spans="2:17" ht="54.95" customHeight="1">
      <c r="B1647" s="120" t="s">
        <v>22419</v>
      </c>
      <c r="C1647" s="12">
        <v>1910101013</v>
      </c>
      <c r="D1647" s="114">
        <v>5</v>
      </c>
      <c r="E1647" s="124" t="s">
        <v>30</v>
      </c>
      <c r="F1647" s="48" t="s">
        <v>30</v>
      </c>
      <c r="G1647" s="128" t="s">
        <v>23566</v>
      </c>
      <c r="H1647" s="130" t="s">
        <v>5259</v>
      </c>
      <c r="I1647" s="130" t="s">
        <v>6986</v>
      </c>
      <c r="J1647" s="130" t="s">
        <v>8692</v>
      </c>
      <c r="K1647" s="130" t="s">
        <v>10404</v>
      </c>
      <c r="L1647" s="130" t="s">
        <v>12090</v>
      </c>
      <c r="M1647" s="130" t="s">
        <v>13785</v>
      </c>
      <c r="N1647" s="130" t="s">
        <v>15473</v>
      </c>
      <c r="O1647" s="130" t="s">
        <v>17198</v>
      </c>
      <c r="P1647" s="130" t="s">
        <v>18877</v>
      </c>
      <c r="Q1647" s="130" t="s">
        <v>20591</v>
      </c>
    </row>
    <row r="1648" spans="2:17" ht="54.95" customHeight="1">
      <c r="B1648" s="120" t="s">
        <v>22419</v>
      </c>
      <c r="C1648" s="12">
        <v>191010101310</v>
      </c>
      <c r="D1648" s="114">
        <v>6</v>
      </c>
      <c r="E1648" s="125" t="s">
        <v>31</v>
      </c>
      <c r="F1648" s="48" t="s">
        <v>2415</v>
      </c>
      <c r="G1648" s="128" t="s">
        <v>3521</v>
      </c>
      <c r="H1648" s="130" t="s">
        <v>5266</v>
      </c>
      <c r="I1648" s="130" t="s">
        <v>6987</v>
      </c>
      <c r="J1648" s="130" t="s">
        <v>8693</v>
      </c>
      <c r="K1648" s="130" t="s">
        <v>10405</v>
      </c>
      <c r="L1648" s="130" t="s">
        <v>12091</v>
      </c>
      <c r="M1648" s="130" t="s">
        <v>13786</v>
      </c>
      <c r="N1648" s="130" t="s">
        <v>15474</v>
      </c>
      <c r="O1648" s="130" t="s">
        <v>17199</v>
      </c>
      <c r="P1648" s="130" t="s">
        <v>18878</v>
      </c>
      <c r="Q1648" s="130" t="s">
        <v>20592</v>
      </c>
    </row>
    <row r="1649" spans="2:17" ht="54.95" customHeight="1">
      <c r="B1649" s="120" t="s">
        <v>22419</v>
      </c>
      <c r="C1649" s="12">
        <v>19101010131010</v>
      </c>
      <c r="D1649" s="114">
        <v>7</v>
      </c>
      <c r="E1649" s="126" t="s">
        <v>1470</v>
      </c>
      <c r="F1649" s="48" t="s">
        <v>2416</v>
      </c>
      <c r="G1649" s="128" t="s">
        <v>23567</v>
      </c>
      <c r="H1649" s="130" t="s">
        <v>5267</v>
      </c>
      <c r="I1649" s="130" t="s">
        <v>6988</v>
      </c>
      <c r="J1649" s="130" t="s">
        <v>8694</v>
      </c>
      <c r="K1649" s="130" t="s">
        <v>10406</v>
      </c>
      <c r="L1649" s="130" t="s">
        <v>12092</v>
      </c>
      <c r="M1649" s="130" t="s">
        <v>13787</v>
      </c>
      <c r="N1649" s="130" t="s">
        <v>15475</v>
      </c>
      <c r="O1649" s="130" t="s">
        <v>17200</v>
      </c>
      <c r="P1649" s="130" t="s">
        <v>18879</v>
      </c>
      <c r="Q1649" s="130" t="s">
        <v>20593</v>
      </c>
    </row>
    <row r="1650" spans="2:17" ht="54.95" customHeight="1">
      <c r="B1650" s="120" t="s">
        <v>22419</v>
      </c>
      <c r="C1650" s="12">
        <v>19101010131011</v>
      </c>
      <c r="D1650" s="114">
        <v>7</v>
      </c>
      <c r="E1650" s="126" t="s">
        <v>1471</v>
      </c>
      <c r="F1650" s="48" t="s">
        <v>2417</v>
      </c>
      <c r="G1650" s="128" t="s">
        <v>3522</v>
      </c>
      <c r="H1650" s="130" t="s">
        <v>5268</v>
      </c>
      <c r="I1650" s="130" t="s">
        <v>6989</v>
      </c>
      <c r="J1650" s="130" t="s">
        <v>8695</v>
      </c>
      <c r="K1650" s="130" t="s">
        <v>10407</v>
      </c>
      <c r="L1650" s="130" t="s">
        <v>12093</v>
      </c>
      <c r="M1650" s="130" t="s">
        <v>13788</v>
      </c>
      <c r="N1650" s="130" t="s">
        <v>15476</v>
      </c>
      <c r="O1650" s="130" t="s">
        <v>17201</v>
      </c>
      <c r="P1650" s="130" t="s">
        <v>18880</v>
      </c>
      <c r="Q1650" s="130" t="s">
        <v>20594</v>
      </c>
    </row>
    <row r="1651" spans="2:17" ht="54.95" customHeight="1">
      <c r="B1651" s="120"/>
      <c r="C1651" s="12">
        <v>19101010131012</v>
      </c>
      <c r="D1651" s="114">
        <v>7</v>
      </c>
      <c r="E1651" s="126" t="s">
        <v>3633</v>
      </c>
      <c r="F1651" s="48" t="s">
        <v>2418</v>
      </c>
      <c r="G1651" s="128" t="s">
        <v>23568</v>
      </c>
      <c r="H1651" s="130" t="s">
        <v>5269</v>
      </c>
      <c r="I1651" s="130" t="s">
        <v>6990</v>
      </c>
      <c r="J1651" s="130" t="s">
        <v>8696</v>
      </c>
      <c r="K1651" s="130" t="s">
        <v>10408</v>
      </c>
      <c r="L1651" s="130" t="s">
        <v>12094</v>
      </c>
      <c r="M1651" s="130" t="s">
        <v>13789</v>
      </c>
      <c r="N1651" s="130" t="s">
        <v>15477</v>
      </c>
      <c r="O1651" s="130" t="s">
        <v>17202</v>
      </c>
      <c r="P1651" s="130" t="s">
        <v>18881</v>
      </c>
      <c r="Q1651" s="130" t="s">
        <v>20595</v>
      </c>
    </row>
    <row r="1652" spans="2:17" ht="54.95" customHeight="1">
      <c r="B1652" s="120" t="s">
        <v>22419</v>
      </c>
      <c r="C1652" s="12">
        <v>19101010131013</v>
      </c>
      <c r="D1652" s="114">
        <v>7</v>
      </c>
      <c r="E1652" s="126" t="s">
        <v>1472</v>
      </c>
      <c r="F1652" s="48" t="s">
        <v>2419</v>
      </c>
      <c r="G1652" s="128" t="s">
        <v>23569</v>
      </c>
      <c r="H1652" s="130" t="s">
        <v>5270</v>
      </c>
      <c r="I1652" s="130" t="s">
        <v>6991</v>
      </c>
      <c r="J1652" s="130" t="s">
        <v>8697</v>
      </c>
      <c r="K1652" s="130" t="s">
        <v>10409</v>
      </c>
      <c r="L1652" s="130" t="s">
        <v>12095</v>
      </c>
      <c r="M1652" s="130" t="s">
        <v>13790</v>
      </c>
      <c r="N1652" s="130" t="s">
        <v>15478</v>
      </c>
      <c r="O1652" s="130" t="s">
        <v>17203</v>
      </c>
      <c r="P1652" s="130" t="s">
        <v>18882</v>
      </c>
      <c r="Q1652" s="130" t="s">
        <v>20596</v>
      </c>
    </row>
    <row r="1653" spans="2:17" ht="54.95" customHeight="1">
      <c r="B1653" s="120" t="s">
        <v>22419</v>
      </c>
      <c r="C1653" s="12">
        <v>19101010131014</v>
      </c>
      <c r="D1653" s="114">
        <v>7</v>
      </c>
      <c r="E1653" s="126" t="s">
        <v>1473</v>
      </c>
      <c r="F1653" s="48" t="s">
        <v>2420</v>
      </c>
      <c r="G1653" s="128" t="s">
        <v>23570</v>
      </c>
      <c r="H1653" s="130" t="s">
        <v>5271</v>
      </c>
      <c r="I1653" s="130" t="s">
        <v>6992</v>
      </c>
      <c r="J1653" s="130" t="s">
        <v>8698</v>
      </c>
      <c r="K1653" s="130" t="s">
        <v>10410</v>
      </c>
      <c r="L1653" s="130" t="s">
        <v>12096</v>
      </c>
      <c r="M1653" s="130" t="s">
        <v>13791</v>
      </c>
      <c r="N1653" s="130" t="s">
        <v>15479</v>
      </c>
      <c r="O1653" s="130" t="s">
        <v>17204</v>
      </c>
      <c r="P1653" s="130" t="s">
        <v>18883</v>
      </c>
      <c r="Q1653" s="130" t="s">
        <v>20597</v>
      </c>
    </row>
    <row r="1654" spans="2:17" ht="54.95" customHeight="1">
      <c r="B1654" s="120" t="s">
        <v>22419</v>
      </c>
      <c r="C1654" s="12">
        <v>191010101311</v>
      </c>
      <c r="D1654" s="114">
        <v>6</v>
      </c>
      <c r="E1654" s="125" t="s">
        <v>1474</v>
      </c>
      <c r="F1654" s="48" t="s">
        <v>2421</v>
      </c>
      <c r="G1654" s="128" t="s">
        <v>3523</v>
      </c>
      <c r="H1654" s="130" t="s">
        <v>5272</v>
      </c>
      <c r="I1654" s="130" t="s">
        <v>6993</v>
      </c>
      <c r="J1654" s="130" t="s">
        <v>8699</v>
      </c>
      <c r="K1654" s="130" t="s">
        <v>10411</v>
      </c>
      <c r="L1654" s="130" t="s">
        <v>12097</v>
      </c>
      <c r="M1654" s="130" t="s">
        <v>13792</v>
      </c>
      <c r="N1654" s="130" t="s">
        <v>15480</v>
      </c>
      <c r="O1654" s="130" t="s">
        <v>17205</v>
      </c>
      <c r="P1654" s="130" t="s">
        <v>18884</v>
      </c>
      <c r="Q1654" s="130" t="s">
        <v>20598</v>
      </c>
    </row>
    <row r="1655" spans="2:17" ht="54.95" customHeight="1">
      <c r="B1655" s="120" t="s">
        <v>22419</v>
      </c>
      <c r="C1655" s="12">
        <v>19101010131110</v>
      </c>
      <c r="D1655" s="114">
        <v>7</v>
      </c>
      <c r="E1655" s="126" t="s">
        <v>1475</v>
      </c>
      <c r="F1655" s="48" t="s">
        <v>1475</v>
      </c>
      <c r="G1655" s="128" t="s">
        <v>23571</v>
      </c>
      <c r="H1655" s="130" t="s">
        <v>5273</v>
      </c>
      <c r="I1655" s="130" t="s">
        <v>6994</v>
      </c>
      <c r="J1655" s="130" t="s">
        <v>8700</v>
      </c>
      <c r="K1655" s="130" t="s">
        <v>10412</v>
      </c>
      <c r="L1655" s="130" t="s">
        <v>12098</v>
      </c>
      <c r="M1655" s="130" t="s">
        <v>13793</v>
      </c>
      <c r="N1655" s="130" t="s">
        <v>15481</v>
      </c>
      <c r="O1655" s="130" t="s">
        <v>17206</v>
      </c>
      <c r="P1655" s="130" t="s">
        <v>18885</v>
      </c>
      <c r="Q1655" s="130" t="s">
        <v>20599</v>
      </c>
    </row>
    <row r="1656" spans="2:17" ht="54.95" customHeight="1">
      <c r="B1656" s="120" t="s">
        <v>22419</v>
      </c>
      <c r="C1656" s="12">
        <v>19101010131111</v>
      </c>
      <c r="D1656" s="114">
        <v>7</v>
      </c>
      <c r="E1656" s="126" t="s">
        <v>32</v>
      </c>
      <c r="F1656" s="48" t="s">
        <v>2422</v>
      </c>
      <c r="G1656" s="128" t="s">
        <v>23572</v>
      </c>
      <c r="H1656" s="130" t="s">
        <v>5274</v>
      </c>
      <c r="I1656" s="130" t="s">
        <v>6995</v>
      </c>
      <c r="J1656" s="130" t="s">
        <v>8701</v>
      </c>
      <c r="K1656" s="130" t="s">
        <v>10413</v>
      </c>
      <c r="L1656" s="130" t="s">
        <v>12099</v>
      </c>
      <c r="M1656" s="130" t="s">
        <v>13794</v>
      </c>
      <c r="N1656" s="130" t="s">
        <v>15482</v>
      </c>
      <c r="O1656" s="130" t="s">
        <v>17207</v>
      </c>
      <c r="P1656" s="130" t="s">
        <v>18886</v>
      </c>
      <c r="Q1656" s="130" t="s">
        <v>20600</v>
      </c>
    </row>
    <row r="1657" spans="2:17" ht="54.95" customHeight="1">
      <c r="B1657" s="120" t="s">
        <v>22419</v>
      </c>
      <c r="C1657" s="12">
        <v>19101010131112</v>
      </c>
      <c r="D1657" s="114">
        <v>7</v>
      </c>
      <c r="E1657" s="126" t="s">
        <v>1476</v>
      </c>
      <c r="F1657" s="48" t="s">
        <v>1476</v>
      </c>
      <c r="G1657" s="128" t="s">
        <v>23573</v>
      </c>
      <c r="H1657" s="130" t="s">
        <v>21590</v>
      </c>
      <c r="I1657" s="130" t="s">
        <v>6996</v>
      </c>
      <c r="J1657" s="130" t="s">
        <v>8702</v>
      </c>
      <c r="K1657" s="130" t="s">
        <v>10414</v>
      </c>
      <c r="L1657" s="130" t="s">
        <v>12100</v>
      </c>
      <c r="M1657" s="130" t="s">
        <v>13795</v>
      </c>
      <c r="N1657" s="130" t="s">
        <v>15483</v>
      </c>
      <c r="O1657" s="130" t="s">
        <v>17208</v>
      </c>
      <c r="P1657" s="130" t="s">
        <v>18877</v>
      </c>
      <c r="Q1657" s="130" t="s">
        <v>20601</v>
      </c>
    </row>
    <row r="1658" spans="2:17" ht="54.95" customHeight="1">
      <c r="B1658" s="120" t="s">
        <v>22419</v>
      </c>
      <c r="C1658" s="12">
        <v>19101010131113</v>
      </c>
      <c r="D1658" s="114">
        <v>7</v>
      </c>
      <c r="E1658" s="126" t="s">
        <v>1477</v>
      </c>
      <c r="F1658" s="48" t="s">
        <v>2423</v>
      </c>
      <c r="G1658" s="128" t="s">
        <v>23574</v>
      </c>
      <c r="H1658" s="130" t="s">
        <v>5275</v>
      </c>
      <c r="I1658" s="130" t="s">
        <v>6997</v>
      </c>
      <c r="J1658" s="130" t="s">
        <v>8703</v>
      </c>
      <c r="K1658" s="130" t="s">
        <v>10415</v>
      </c>
      <c r="L1658" s="130" t="s">
        <v>12101</v>
      </c>
      <c r="M1658" s="130" t="s">
        <v>13796</v>
      </c>
      <c r="N1658" s="130" t="s">
        <v>15484</v>
      </c>
      <c r="O1658" s="130" t="s">
        <v>17209</v>
      </c>
      <c r="P1658" s="130" t="s">
        <v>18887</v>
      </c>
      <c r="Q1658" s="130" t="s">
        <v>20602</v>
      </c>
    </row>
    <row r="1659" spans="2:17" ht="54.95" customHeight="1">
      <c r="B1659" s="120" t="s">
        <v>22419</v>
      </c>
      <c r="C1659" s="12">
        <v>19101010131114</v>
      </c>
      <c r="D1659" s="114">
        <v>7</v>
      </c>
      <c r="E1659" s="126" t="s">
        <v>1478</v>
      </c>
      <c r="F1659" s="48" t="s">
        <v>2424</v>
      </c>
      <c r="G1659" s="128" t="s">
        <v>23575</v>
      </c>
      <c r="H1659" s="130" t="s">
        <v>5276</v>
      </c>
      <c r="I1659" s="130" t="s">
        <v>6998</v>
      </c>
      <c r="J1659" s="130" t="s">
        <v>8704</v>
      </c>
      <c r="K1659" s="130" t="s">
        <v>10416</v>
      </c>
      <c r="L1659" s="130" t="s">
        <v>12102</v>
      </c>
      <c r="M1659" s="130" t="s">
        <v>13797</v>
      </c>
      <c r="N1659" s="130" t="s">
        <v>15485</v>
      </c>
      <c r="O1659" s="130" t="s">
        <v>17210</v>
      </c>
      <c r="P1659" s="130" t="s">
        <v>18888</v>
      </c>
      <c r="Q1659" s="130" t="s">
        <v>20603</v>
      </c>
    </row>
    <row r="1660" spans="2:17" ht="54.95" customHeight="1">
      <c r="B1660" s="120" t="s">
        <v>22419</v>
      </c>
      <c r="C1660" s="12">
        <v>19101011</v>
      </c>
      <c r="D1660" s="114">
        <v>4</v>
      </c>
      <c r="E1660" s="123" t="s">
        <v>47</v>
      </c>
      <c r="F1660" s="48" t="s">
        <v>47</v>
      </c>
      <c r="G1660" s="128" t="s">
        <v>23576</v>
      </c>
      <c r="H1660" s="130" t="s">
        <v>5277</v>
      </c>
      <c r="I1660" s="130" t="s">
        <v>6999</v>
      </c>
      <c r="J1660" s="130" t="s">
        <v>7440</v>
      </c>
      <c r="K1660" s="130" t="s">
        <v>10417</v>
      </c>
      <c r="L1660" s="130" t="s">
        <v>12103</v>
      </c>
      <c r="M1660" s="130" t="s">
        <v>13798</v>
      </c>
      <c r="N1660" s="130" t="s">
        <v>15486</v>
      </c>
      <c r="O1660" s="130" t="s">
        <v>17211</v>
      </c>
      <c r="P1660" s="130" t="s">
        <v>18889</v>
      </c>
      <c r="Q1660" s="130" t="s">
        <v>20604</v>
      </c>
    </row>
    <row r="1661" spans="2:17" ht="54.95" customHeight="1">
      <c r="B1661" s="120" t="s">
        <v>22419</v>
      </c>
      <c r="C1661" s="12">
        <v>1910101110</v>
      </c>
      <c r="D1661" s="114">
        <v>5</v>
      </c>
      <c r="E1661" s="124" t="s">
        <v>1479</v>
      </c>
      <c r="F1661" s="48" t="s">
        <v>1479</v>
      </c>
      <c r="G1661" s="128" t="s">
        <v>3524</v>
      </c>
      <c r="H1661" s="130" t="s">
        <v>5278</v>
      </c>
      <c r="I1661" s="130" t="s">
        <v>7000</v>
      </c>
      <c r="J1661" s="130" t="s">
        <v>8705</v>
      </c>
      <c r="K1661" s="130" t="s">
        <v>10418</v>
      </c>
      <c r="L1661" s="130" t="s">
        <v>12104</v>
      </c>
      <c r="M1661" s="130" t="s">
        <v>13799</v>
      </c>
      <c r="N1661" s="130" t="s">
        <v>15487</v>
      </c>
      <c r="O1661" s="130" t="s">
        <v>17212</v>
      </c>
      <c r="P1661" s="130" t="s">
        <v>18890</v>
      </c>
      <c r="Q1661" s="130" t="s">
        <v>20605</v>
      </c>
    </row>
    <row r="1662" spans="2:17" ht="54.95" customHeight="1">
      <c r="B1662" s="120" t="s">
        <v>22419</v>
      </c>
      <c r="C1662" s="12">
        <v>191010111010</v>
      </c>
      <c r="D1662" s="114">
        <v>6</v>
      </c>
      <c r="E1662" s="125" t="s">
        <v>1480</v>
      </c>
      <c r="F1662" s="48" t="s">
        <v>1480</v>
      </c>
      <c r="G1662" s="128" t="s">
        <v>23577</v>
      </c>
      <c r="H1662" s="130" t="s">
        <v>5279</v>
      </c>
      <c r="I1662" s="130" t="s">
        <v>7001</v>
      </c>
      <c r="J1662" s="130" t="s">
        <v>8706</v>
      </c>
      <c r="K1662" s="130" t="s">
        <v>10419</v>
      </c>
      <c r="L1662" s="130" t="s">
        <v>12105</v>
      </c>
      <c r="M1662" s="130" t="s">
        <v>13800</v>
      </c>
      <c r="N1662" s="130" t="s">
        <v>15488</v>
      </c>
      <c r="O1662" s="130" t="s">
        <v>17213</v>
      </c>
      <c r="P1662" s="130" t="s">
        <v>18891</v>
      </c>
      <c r="Q1662" s="130" t="s">
        <v>20606</v>
      </c>
    </row>
    <row r="1663" spans="2:17" ht="54.95" customHeight="1">
      <c r="B1663" s="120" t="s">
        <v>22419</v>
      </c>
      <c r="C1663" s="12">
        <v>191010111011</v>
      </c>
      <c r="D1663" s="114">
        <v>6</v>
      </c>
      <c r="E1663" s="125" t="s">
        <v>1481</v>
      </c>
      <c r="F1663" s="48" t="s">
        <v>1481</v>
      </c>
      <c r="G1663" s="128" t="s">
        <v>23578</v>
      </c>
      <c r="H1663" s="130" t="s">
        <v>5280</v>
      </c>
      <c r="I1663" s="130" t="s">
        <v>7002</v>
      </c>
      <c r="J1663" s="130" t="s">
        <v>8707</v>
      </c>
      <c r="K1663" s="130" t="s">
        <v>10420</v>
      </c>
      <c r="L1663" s="130" t="s">
        <v>12106</v>
      </c>
      <c r="M1663" s="130" t="s">
        <v>13801</v>
      </c>
      <c r="N1663" s="130" t="s">
        <v>15489</v>
      </c>
      <c r="O1663" s="130" t="s">
        <v>17214</v>
      </c>
      <c r="P1663" s="130" t="s">
        <v>18892</v>
      </c>
      <c r="Q1663" s="130" t="s">
        <v>20607</v>
      </c>
    </row>
    <row r="1664" spans="2:17" ht="54.95" customHeight="1">
      <c r="B1664" s="120" t="s">
        <v>22419</v>
      </c>
      <c r="C1664" s="12">
        <v>191010111012</v>
      </c>
      <c r="D1664" s="114">
        <v>6</v>
      </c>
      <c r="E1664" s="125" t="s">
        <v>1482</v>
      </c>
      <c r="F1664" s="48" t="s">
        <v>1482</v>
      </c>
      <c r="G1664" s="128" t="s">
        <v>23579</v>
      </c>
      <c r="H1664" s="130" t="s">
        <v>5281</v>
      </c>
      <c r="I1664" s="130" t="s">
        <v>7003</v>
      </c>
      <c r="J1664" s="130" t="s">
        <v>8708</v>
      </c>
      <c r="K1664" s="130" t="s">
        <v>10421</v>
      </c>
      <c r="L1664" s="130" t="s">
        <v>12107</v>
      </c>
      <c r="M1664" s="130" t="s">
        <v>13802</v>
      </c>
      <c r="N1664" s="130" t="s">
        <v>15490</v>
      </c>
      <c r="O1664" s="130" t="s">
        <v>17215</v>
      </c>
      <c r="P1664" s="130" t="s">
        <v>18893</v>
      </c>
      <c r="Q1664" s="130" t="s">
        <v>20608</v>
      </c>
    </row>
    <row r="1665" spans="2:17" ht="54.95" customHeight="1">
      <c r="B1665" s="120" t="s">
        <v>22419</v>
      </c>
      <c r="C1665" s="12">
        <v>1910101111</v>
      </c>
      <c r="D1665" s="114">
        <v>5</v>
      </c>
      <c r="E1665" s="124" t="s">
        <v>282</v>
      </c>
      <c r="F1665" s="48" t="s">
        <v>282</v>
      </c>
      <c r="G1665" s="128" t="s">
        <v>3525</v>
      </c>
      <c r="H1665" s="130" t="s">
        <v>5282</v>
      </c>
      <c r="I1665" s="130" t="s">
        <v>7004</v>
      </c>
      <c r="J1665" s="130" t="s">
        <v>8709</v>
      </c>
      <c r="K1665" s="130" t="s">
        <v>10422</v>
      </c>
      <c r="L1665" s="130" t="s">
        <v>12108</v>
      </c>
      <c r="M1665" s="130" t="s">
        <v>13803</v>
      </c>
      <c r="N1665" s="130" t="s">
        <v>15491</v>
      </c>
      <c r="O1665" s="130" t="s">
        <v>17216</v>
      </c>
      <c r="P1665" s="130" t="s">
        <v>18894</v>
      </c>
      <c r="Q1665" s="130" t="s">
        <v>20609</v>
      </c>
    </row>
    <row r="1666" spans="2:17" ht="54.95" customHeight="1">
      <c r="B1666" s="120" t="s">
        <v>22419</v>
      </c>
      <c r="C1666" s="12">
        <v>191010111110</v>
      </c>
      <c r="D1666" s="114">
        <v>6</v>
      </c>
      <c r="E1666" s="125" t="s">
        <v>1483</v>
      </c>
      <c r="F1666" s="48" t="s">
        <v>1483</v>
      </c>
      <c r="G1666" s="128" t="s">
        <v>3526</v>
      </c>
      <c r="H1666" s="130" t="s">
        <v>5283</v>
      </c>
      <c r="I1666" s="130" t="s">
        <v>7005</v>
      </c>
      <c r="J1666" s="130" t="s">
        <v>8710</v>
      </c>
      <c r="K1666" s="130" t="s">
        <v>10423</v>
      </c>
      <c r="L1666" s="130" t="s">
        <v>12109</v>
      </c>
      <c r="M1666" s="130" t="s">
        <v>13804</v>
      </c>
      <c r="N1666" s="130" t="s">
        <v>15492</v>
      </c>
      <c r="O1666" s="130" t="s">
        <v>17217</v>
      </c>
      <c r="P1666" s="130" t="s">
        <v>18895</v>
      </c>
      <c r="Q1666" s="130" t="s">
        <v>20610</v>
      </c>
    </row>
    <row r="1667" spans="2:17" ht="54.95" customHeight="1">
      <c r="B1667" s="120" t="s">
        <v>22419</v>
      </c>
      <c r="C1667" s="12">
        <v>191010111111</v>
      </c>
      <c r="D1667" s="114">
        <v>6</v>
      </c>
      <c r="E1667" s="125" t="s">
        <v>1484</v>
      </c>
      <c r="F1667" s="48" t="s">
        <v>1484</v>
      </c>
      <c r="G1667" s="128" t="s">
        <v>3527</v>
      </c>
      <c r="H1667" s="130" t="s">
        <v>5284</v>
      </c>
      <c r="I1667" s="130" t="s">
        <v>7006</v>
      </c>
      <c r="J1667" s="130" t="s">
        <v>8711</v>
      </c>
      <c r="K1667" s="130" t="s">
        <v>10424</v>
      </c>
      <c r="L1667" s="130" t="s">
        <v>12110</v>
      </c>
      <c r="M1667" s="130" t="s">
        <v>13805</v>
      </c>
      <c r="N1667" s="130" t="s">
        <v>15493</v>
      </c>
      <c r="O1667" s="130" t="s">
        <v>17218</v>
      </c>
      <c r="P1667" s="130" t="s">
        <v>18896</v>
      </c>
      <c r="Q1667" s="130" t="s">
        <v>20611</v>
      </c>
    </row>
    <row r="1668" spans="2:17" ht="54.95" customHeight="1">
      <c r="B1668" s="120" t="s">
        <v>22419</v>
      </c>
      <c r="C1668" s="12">
        <v>191010111112</v>
      </c>
      <c r="D1668" s="114">
        <v>6</v>
      </c>
      <c r="E1668" s="125" t="s">
        <v>1485</v>
      </c>
      <c r="F1668" s="48" t="s">
        <v>1485</v>
      </c>
      <c r="G1668" s="128" t="s">
        <v>23580</v>
      </c>
      <c r="H1668" s="130" t="s">
        <v>5285</v>
      </c>
      <c r="I1668" s="130" t="s">
        <v>7007</v>
      </c>
      <c r="J1668" s="130" t="s">
        <v>8709</v>
      </c>
      <c r="K1668" s="130" t="s">
        <v>10425</v>
      </c>
      <c r="L1668" s="130" t="s">
        <v>12111</v>
      </c>
      <c r="M1668" s="130" t="s">
        <v>13806</v>
      </c>
      <c r="N1668" s="130" t="s">
        <v>15494</v>
      </c>
      <c r="O1668" s="130" t="s">
        <v>17219</v>
      </c>
      <c r="P1668" s="130" t="s">
        <v>18897</v>
      </c>
      <c r="Q1668" s="130" t="s">
        <v>20612</v>
      </c>
    </row>
    <row r="1669" spans="2:17" ht="54.95" customHeight="1">
      <c r="B1669" s="120" t="s">
        <v>22419</v>
      </c>
      <c r="C1669" s="12">
        <v>1910101112</v>
      </c>
      <c r="D1669" s="114">
        <v>5</v>
      </c>
      <c r="E1669" s="124" t="s">
        <v>1486</v>
      </c>
      <c r="F1669" s="48" t="s">
        <v>1486</v>
      </c>
      <c r="G1669" s="128" t="s">
        <v>3528</v>
      </c>
      <c r="H1669" s="130" t="s">
        <v>5286</v>
      </c>
      <c r="I1669" s="130" t="s">
        <v>7008</v>
      </c>
      <c r="J1669" s="130" t="s">
        <v>8712</v>
      </c>
      <c r="K1669" s="130" t="s">
        <v>10426</v>
      </c>
      <c r="L1669" s="130" t="s">
        <v>12112</v>
      </c>
      <c r="M1669" s="130" t="s">
        <v>13807</v>
      </c>
      <c r="N1669" s="130" t="s">
        <v>15495</v>
      </c>
      <c r="O1669" s="130" t="s">
        <v>17220</v>
      </c>
      <c r="P1669" s="130" t="s">
        <v>18898</v>
      </c>
      <c r="Q1669" s="130" t="s">
        <v>20613</v>
      </c>
    </row>
    <row r="1670" spans="2:17" ht="54.95" customHeight="1">
      <c r="B1670" s="120" t="s">
        <v>22419</v>
      </c>
      <c r="C1670" s="12">
        <v>191010111210</v>
      </c>
      <c r="D1670" s="114">
        <v>6</v>
      </c>
      <c r="E1670" s="125" t="s">
        <v>1487</v>
      </c>
      <c r="F1670" s="48" t="s">
        <v>1487</v>
      </c>
      <c r="G1670" s="128" t="s">
        <v>3529</v>
      </c>
      <c r="H1670" s="130" t="s">
        <v>5287</v>
      </c>
      <c r="I1670" s="130" t="s">
        <v>7009</v>
      </c>
      <c r="J1670" s="130" t="s">
        <v>8713</v>
      </c>
      <c r="K1670" s="130" t="s">
        <v>10427</v>
      </c>
      <c r="L1670" s="130" t="s">
        <v>12113</v>
      </c>
      <c r="M1670" s="130" t="s">
        <v>13808</v>
      </c>
      <c r="N1670" s="130" t="s">
        <v>15496</v>
      </c>
      <c r="O1670" s="130" t="s">
        <v>17221</v>
      </c>
      <c r="P1670" s="130" t="s">
        <v>18899</v>
      </c>
      <c r="Q1670" s="130" t="s">
        <v>20614</v>
      </c>
    </row>
    <row r="1671" spans="2:17" ht="54.95" customHeight="1">
      <c r="B1671" s="120"/>
      <c r="C1671" s="12">
        <v>191010111211</v>
      </c>
      <c r="D1671" s="114">
        <v>6</v>
      </c>
      <c r="E1671" s="125" t="s">
        <v>1488</v>
      </c>
      <c r="F1671" s="48" t="s">
        <v>1488</v>
      </c>
      <c r="G1671" s="128" t="s">
        <v>23581</v>
      </c>
      <c r="H1671" s="130" t="s">
        <v>5288</v>
      </c>
      <c r="I1671" s="130" t="s">
        <v>7010</v>
      </c>
      <c r="J1671" s="130" t="s">
        <v>8714</v>
      </c>
      <c r="K1671" s="130" t="s">
        <v>10428</v>
      </c>
      <c r="L1671" s="130" t="s">
        <v>12114</v>
      </c>
      <c r="M1671" s="130" t="s">
        <v>13809</v>
      </c>
      <c r="N1671" s="130" t="s">
        <v>15497</v>
      </c>
      <c r="O1671" s="130" t="s">
        <v>17222</v>
      </c>
      <c r="P1671" s="130" t="s">
        <v>18900</v>
      </c>
      <c r="Q1671" s="130" t="s">
        <v>20615</v>
      </c>
    </row>
    <row r="1672" spans="2:17" ht="54.95" customHeight="1">
      <c r="B1672" s="120"/>
      <c r="C1672" s="12">
        <v>1910101113</v>
      </c>
      <c r="D1672" s="114">
        <v>5</v>
      </c>
      <c r="E1672" s="124" t="s">
        <v>1489</v>
      </c>
      <c r="F1672" s="48" t="s">
        <v>1489</v>
      </c>
      <c r="G1672" s="128" t="s">
        <v>3530</v>
      </c>
      <c r="H1672" s="130" t="s">
        <v>5289</v>
      </c>
      <c r="I1672" s="130" t="s">
        <v>7011</v>
      </c>
      <c r="J1672" s="130" t="s">
        <v>8715</v>
      </c>
      <c r="K1672" s="130" t="s">
        <v>10429</v>
      </c>
      <c r="L1672" s="130" t="s">
        <v>12115</v>
      </c>
      <c r="M1672" s="130" t="s">
        <v>13810</v>
      </c>
      <c r="N1672" s="130" t="s">
        <v>15498</v>
      </c>
      <c r="O1672" s="130" t="s">
        <v>17223</v>
      </c>
      <c r="P1672" s="130" t="s">
        <v>5289</v>
      </c>
      <c r="Q1672" s="130" t="s">
        <v>20616</v>
      </c>
    </row>
    <row r="1673" spans="2:17" ht="54.95" customHeight="1">
      <c r="B1673" s="120"/>
      <c r="C1673" s="12">
        <v>1910101114</v>
      </c>
      <c r="D1673" s="114">
        <v>5</v>
      </c>
      <c r="E1673" s="124" t="s">
        <v>1490</v>
      </c>
      <c r="F1673" s="48" t="s">
        <v>1490</v>
      </c>
      <c r="G1673" s="128" t="s">
        <v>23582</v>
      </c>
      <c r="H1673" s="130" t="s">
        <v>5290</v>
      </c>
      <c r="I1673" s="130" t="s">
        <v>7012</v>
      </c>
      <c r="J1673" s="130" t="s">
        <v>8716</v>
      </c>
      <c r="K1673" s="130" t="s">
        <v>10430</v>
      </c>
      <c r="L1673" s="130" t="s">
        <v>12116</v>
      </c>
      <c r="M1673" s="130" t="s">
        <v>13811</v>
      </c>
      <c r="N1673" s="130" t="s">
        <v>15499</v>
      </c>
      <c r="O1673" s="130" t="s">
        <v>17224</v>
      </c>
      <c r="P1673" s="130" t="s">
        <v>18901</v>
      </c>
      <c r="Q1673" s="130" t="s">
        <v>20617</v>
      </c>
    </row>
    <row r="1674" spans="2:17" ht="54.95" customHeight="1">
      <c r="B1674" s="120"/>
      <c r="C1674" s="12">
        <v>1910101115</v>
      </c>
      <c r="D1674" s="114">
        <v>5</v>
      </c>
      <c r="E1674" s="124" t="s">
        <v>304</v>
      </c>
      <c r="F1674" s="48" t="s">
        <v>304</v>
      </c>
      <c r="G1674" s="128" t="s">
        <v>23583</v>
      </c>
      <c r="H1674" s="130" t="s">
        <v>5291</v>
      </c>
      <c r="I1674" s="130" t="s">
        <v>7013</v>
      </c>
      <c r="J1674" s="130" t="s">
        <v>8717</v>
      </c>
      <c r="K1674" s="130" t="s">
        <v>10431</v>
      </c>
      <c r="L1674" s="130" t="s">
        <v>12117</v>
      </c>
      <c r="M1674" s="130" t="s">
        <v>13812</v>
      </c>
      <c r="N1674" s="130" t="s">
        <v>15500</v>
      </c>
      <c r="O1674" s="130" t="s">
        <v>17225</v>
      </c>
      <c r="P1674" s="130" t="s">
        <v>18902</v>
      </c>
      <c r="Q1674" s="130" t="s">
        <v>20618</v>
      </c>
    </row>
    <row r="1675" spans="2:17" ht="54.95" customHeight="1">
      <c r="B1675" s="120"/>
      <c r="C1675" s="12">
        <v>191010111510</v>
      </c>
      <c r="D1675" s="114">
        <v>6</v>
      </c>
      <c r="E1675" s="125" t="s">
        <v>1491</v>
      </c>
      <c r="F1675" s="48" t="s">
        <v>1491</v>
      </c>
      <c r="G1675" s="128" t="s">
        <v>3531</v>
      </c>
      <c r="H1675" s="130" t="s">
        <v>5292</v>
      </c>
      <c r="I1675" s="130" t="s">
        <v>7014</v>
      </c>
      <c r="J1675" s="130" t="s">
        <v>8718</v>
      </c>
      <c r="K1675" s="130" t="s">
        <v>10432</v>
      </c>
      <c r="L1675" s="130" t="s">
        <v>12118</v>
      </c>
      <c r="M1675" s="130" t="s">
        <v>13813</v>
      </c>
      <c r="N1675" s="130" t="s">
        <v>15501</v>
      </c>
      <c r="O1675" s="130" t="s">
        <v>17226</v>
      </c>
      <c r="P1675" s="130" t="s">
        <v>18903</v>
      </c>
      <c r="Q1675" s="130" t="s">
        <v>20619</v>
      </c>
    </row>
    <row r="1676" spans="2:17" ht="54.95" customHeight="1">
      <c r="B1676" s="120" t="s">
        <v>22419</v>
      </c>
      <c r="C1676" s="12">
        <v>191010111511</v>
      </c>
      <c r="D1676" s="114">
        <v>6</v>
      </c>
      <c r="E1676" s="125" t="s">
        <v>1492</v>
      </c>
      <c r="F1676" s="48" t="s">
        <v>1492</v>
      </c>
      <c r="G1676" s="128" t="s">
        <v>3532</v>
      </c>
      <c r="H1676" s="130" t="s">
        <v>5293</v>
      </c>
      <c r="I1676" s="130" t="s">
        <v>7015</v>
      </c>
      <c r="J1676" s="130" t="s">
        <v>8719</v>
      </c>
      <c r="K1676" s="130" t="s">
        <v>10433</v>
      </c>
      <c r="L1676" s="130" t="s">
        <v>12119</v>
      </c>
      <c r="M1676" s="130" t="s">
        <v>13814</v>
      </c>
      <c r="N1676" s="130" t="s">
        <v>15502</v>
      </c>
      <c r="O1676" s="130" t="s">
        <v>17227</v>
      </c>
      <c r="P1676" s="130" t="s">
        <v>18904</v>
      </c>
      <c r="Q1676" s="130" t="s">
        <v>20620</v>
      </c>
    </row>
    <row r="1677" spans="2:17" ht="54.95" customHeight="1">
      <c r="B1677" s="120" t="s">
        <v>22419</v>
      </c>
      <c r="C1677" s="12">
        <v>1910101116</v>
      </c>
      <c r="D1677" s="114">
        <v>5</v>
      </c>
      <c r="E1677" s="124" t="s">
        <v>1493</v>
      </c>
      <c r="F1677" s="48" t="s">
        <v>1493</v>
      </c>
      <c r="G1677" s="128" t="s">
        <v>3533</v>
      </c>
      <c r="H1677" s="130" t="s">
        <v>5294</v>
      </c>
      <c r="I1677" s="130" t="s">
        <v>7016</v>
      </c>
      <c r="J1677" s="130" t="s">
        <v>8720</v>
      </c>
      <c r="K1677" s="130" t="s">
        <v>10434</v>
      </c>
      <c r="L1677" s="130" t="s">
        <v>12120</v>
      </c>
      <c r="M1677" s="130" t="s">
        <v>13815</v>
      </c>
      <c r="N1677" s="130" t="s">
        <v>14932</v>
      </c>
      <c r="O1677" s="130" t="s">
        <v>17228</v>
      </c>
      <c r="P1677" s="130" t="s">
        <v>18905</v>
      </c>
      <c r="Q1677" s="130" t="s">
        <v>20621</v>
      </c>
    </row>
    <row r="1678" spans="2:17" ht="54.95" customHeight="1">
      <c r="B1678" s="120" t="s">
        <v>22419</v>
      </c>
      <c r="C1678" s="12">
        <v>1910101117</v>
      </c>
      <c r="D1678" s="114">
        <v>5</v>
      </c>
      <c r="E1678" s="124" t="s">
        <v>1494</v>
      </c>
      <c r="F1678" s="48" t="s">
        <v>1494</v>
      </c>
      <c r="G1678" s="128" t="s">
        <v>3534</v>
      </c>
      <c r="H1678" s="130" t="s">
        <v>5295</v>
      </c>
      <c r="I1678" s="130" t="s">
        <v>7017</v>
      </c>
      <c r="J1678" s="130" t="s">
        <v>8721</v>
      </c>
      <c r="K1678" s="130" t="s">
        <v>10435</v>
      </c>
      <c r="L1678" s="130" t="s">
        <v>12121</v>
      </c>
      <c r="M1678" s="130" t="s">
        <v>13816</v>
      </c>
      <c r="N1678" s="130" t="s">
        <v>15503</v>
      </c>
      <c r="O1678" s="130" t="s">
        <v>17229</v>
      </c>
      <c r="P1678" s="130" t="s">
        <v>18906</v>
      </c>
      <c r="Q1678" s="130" t="s">
        <v>20622</v>
      </c>
    </row>
    <row r="1679" spans="2:17" ht="54.95" customHeight="1">
      <c r="B1679" s="120" t="s">
        <v>22419</v>
      </c>
      <c r="C1679" s="12">
        <v>19101012</v>
      </c>
      <c r="D1679" s="114">
        <v>4</v>
      </c>
      <c r="E1679" s="123" t="s">
        <v>305</v>
      </c>
      <c r="F1679" s="48" t="s">
        <v>305</v>
      </c>
      <c r="G1679" s="128" t="s">
        <v>23584</v>
      </c>
      <c r="H1679" s="130" t="s">
        <v>5296</v>
      </c>
      <c r="I1679" s="130" t="s">
        <v>7018</v>
      </c>
      <c r="J1679" s="130" t="s">
        <v>8722</v>
      </c>
      <c r="K1679" s="130" t="s">
        <v>10436</v>
      </c>
      <c r="L1679" s="130" t="s">
        <v>12122</v>
      </c>
      <c r="M1679" s="130" t="s">
        <v>13817</v>
      </c>
      <c r="N1679" s="130" t="s">
        <v>21648</v>
      </c>
      <c r="O1679" s="130" t="s">
        <v>17230</v>
      </c>
      <c r="P1679" s="130" t="s">
        <v>21650</v>
      </c>
      <c r="Q1679" s="130" t="s">
        <v>20623</v>
      </c>
    </row>
    <row r="1680" spans="2:17" ht="54.95" customHeight="1">
      <c r="B1680" s="120" t="s">
        <v>22419</v>
      </c>
      <c r="C1680" s="12">
        <v>1910101210</v>
      </c>
      <c r="D1680" s="114">
        <v>5</v>
      </c>
      <c r="E1680" s="124" t="s">
        <v>1495</v>
      </c>
      <c r="F1680" s="48" t="s">
        <v>1495</v>
      </c>
      <c r="G1680" s="128" t="s">
        <v>23585</v>
      </c>
      <c r="H1680" s="130" t="s">
        <v>5297</v>
      </c>
      <c r="I1680" s="130" t="s">
        <v>7019</v>
      </c>
      <c r="J1680" s="130" t="s">
        <v>8723</v>
      </c>
      <c r="K1680" s="130" t="s">
        <v>10437</v>
      </c>
      <c r="L1680" s="130" t="s">
        <v>12123</v>
      </c>
      <c r="M1680" s="130" t="s">
        <v>13818</v>
      </c>
      <c r="N1680" s="130" t="s">
        <v>15504</v>
      </c>
      <c r="O1680" s="130" t="s">
        <v>17231</v>
      </c>
      <c r="P1680" s="130" t="s">
        <v>18907</v>
      </c>
      <c r="Q1680" s="130" t="s">
        <v>20624</v>
      </c>
    </row>
    <row r="1681" spans="2:17" ht="54.95" customHeight="1">
      <c r="B1681" s="120" t="s">
        <v>22419</v>
      </c>
      <c r="C1681" s="12">
        <v>191010121010</v>
      </c>
      <c r="D1681" s="114">
        <v>6</v>
      </c>
      <c r="E1681" s="125" t="s">
        <v>1496</v>
      </c>
      <c r="F1681" s="48" t="s">
        <v>1496</v>
      </c>
      <c r="G1681" s="128" t="s">
        <v>3535</v>
      </c>
      <c r="H1681" s="130" t="s">
        <v>5298</v>
      </c>
      <c r="I1681" s="130" t="s">
        <v>7020</v>
      </c>
      <c r="J1681" s="130" t="s">
        <v>8724</v>
      </c>
      <c r="K1681" s="130" t="s">
        <v>10438</v>
      </c>
      <c r="L1681" s="130" t="s">
        <v>12124</v>
      </c>
      <c r="M1681" s="130" t="s">
        <v>13819</v>
      </c>
      <c r="N1681" s="130" t="s">
        <v>15505</v>
      </c>
      <c r="O1681" s="130" t="s">
        <v>17232</v>
      </c>
      <c r="P1681" s="130" t="s">
        <v>18908</v>
      </c>
      <c r="Q1681" s="130" t="s">
        <v>20625</v>
      </c>
    </row>
    <row r="1682" spans="2:17" ht="54.95" customHeight="1">
      <c r="B1682" s="120" t="s">
        <v>22419</v>
      </c>
      <c r="C1682" s="12">
        <v>191010121011</v>
      </c>
      <c r="D1682" s="114">
        <v>6</v>
      </c>
      <c r="E1682" s="125" t="s">
        <v>1497</v>
      </c>
      <c r="F1682" s="48" t="s">
        <v>1497</v>
      </c>
      <c r="G1682" s="128" t="s">
        <v>23586</v>
      </c>
      <c r="H1682" s="130" t="s">
        <v>5299</v>
      </c>
      <c r="I1682" s="130" t="s">
        <v>7021</v>
      </c>
      <c r="J1682" s="130" t="s">
        <v>8725</v>
      </c>
      <c r="K1682" s="130" t="s">
        <v>10439</v>
      </c>
      <c r="L1682" s="130" t="s">
        <v>12125</v>
      </c>
      <c r="M1682" s="130" t="s">
        <v>13820</v>
      </c>
      <c r="N1682" s="130" t="s">
        <v>15506</v>
      </c>
      <c r="O1682" s="130" t="s">
        <v>17233</v>
      </c>
      <c r="P1682" s="130" t="s">
        <v>18909</v>
      </c>
      <c r="Q1682" s="130" t="s">
        <v>20626</v>
      </c>
    </row>
    <row r="1683" spans="2:17" ht="54.95" customHeight="1">
      <c r="B1683" s="120" t="s">
        <v>22419</v>
      </c>
      <c r="C1683" s="12">
        <v>191010121012</v>
      </c>
      <c r="D1683" s="114">
        <v>6</v>
      </c>
      <c r="E1683" s="125" t="s">
        <v>1498</v>
      </c>
      <c r="F1683" s="48" t="s">
        <v>1498</v>
      </c>
      <c r="G1683" s="128" t="s">
        <v>23587</v>
      </c>
      <c r="H1683" s="130" t="s">
        <v>5300</v>
      </c>
      <c r="I1683" s="130" t="s">
        <v>7022</v>
      </c>
      <c r="J1683" s="130" t="s">
        <v>8726</v>
      </c>
      <c r="K1683" s="130" t="s">
        <v>10440</v>
      </c>
      <c r="L1683" s="130" t="s">
        <v>12126</v>
      </c>
      <c r="M1683" s="130" t="s">
        <v>13821</v>
      </c>
      <c r="N1683" s="130" t="s">
        <v>15507</v>
      </c>
      <c r="O1683" s="130" t="s">
        <v>17234</v>
      </c>
      <c r="P1683" s="130" t="s">
        <v>18910</v>
      </c>
      <c r="Q1683" s="130" t="s">
        <v>20626</v>
      </c>
    </row>
    <row r="1684" spans="2:17" ht="54.95" customHeight="1">
      <c r="B1684" s="120" t="s">
        <v>22419</v>
      </c>
      <c r="C1684" s="12">
        <v>191010121013</v>
      </c>
      <c r="D1684" s="114">
        <v>6</v>
      </c>
      <c r="E1684" s="125" t="s">
        <v>1499</v>
      </c>
      <c r="F1684" s="48" t="s">
        <v>1499</v>
      </c>
      <c r="G1684" s="128" t="s">
        <v>3536</v>
      </c>
      <c r="H1684" s="130" t="s">
        <v>5301</v>
      </c>
      <c r="I1684" s="130" t="s">
        <v>7023</v>
      </c>
      <c r="J1684" s="130" t="s">
        <v>1499</v>
      </c>
      <c r="K1684" s="130" t="s">
        <v>10441</v>
      </c>
      <c r="L1684" s="130" t="s">
        <v>12127</v>
      </c>
      <c r="M1684" s="130" t="s">
        <v>13822</v>
      </c>
      <c r="N1684" s="130" t="s">
        <v>15508</v>
      </c>
      <c r="O1684" s="130" t="s">
        <v>17235</v>
      </c>
      <c r="P1684" s="130" t="s">
        <v>15508</v>
      </c>
      <c r="Q1684" s="130" t="s">
        <v>20625</v>
      </c>
    </row>
    <row r="1685" spans="2:17" ht="54.95" customHeight="1">
      <c r="B1685" s="120" t="s">
        <v>22419</v>
      </c>
      <c r="C1685" s="12">
        <v>1910101211</v>
      </c>
      <c r="D1685" s="114">
        <v>5</v>
      </c>
      <c r="E1685" s="124" t="s">
        <v>306</v>
      </c>
      <c r="F1685" s="48" t="s">
        <v>306</v>
      </c>
      <c r="G1685" s="128" t="s">
        <v>3537</v>
      </c>
      <c r="H1685" s="130" t="s">
        <v>5302</v>
      </c>
      <c r="I1685" s="130" t="s">
        <v>7024</v>
      </c>
      <c r="J1685" s="130" t="s">
        <v>8727</v>
      </c>
      <c r="K1685" s="130" t="s">
        <v>10442</v>
      </c>
      <c r="L1685" s="130" t="s">
        <v>12128</v>
      </c>
      <c r="M1685" s="130" t="s">
        <v>13823</v>
      </c>
      <c r="N1685" s="130" t="s">
        <v>15509</v>
      </c>
      <c r="O1685" s="130" t="s">
        <v>17236</v>
      </c>
      <c r="P1685" s="130" t="s">
        <v>18911</v>
      </c>
      <c r="Q1685" s="130" t="s">
        <v>20627</v>
      </c>
    </row>
    <row r="1686" spans="2:17" ht="54.95" customHeight="1">
      <c r="B1686" s="120" t="s">
        <v>22419</v>
      </c>
      <c r="C1686" s="12">
        <v>191010121110</v>
      </c>
      <c r="D1686" s="114">
        <v>6</v>
      </c>
      <c r="E1686" s="125" t="s">
        <v>1500</v>
      </c>
      <c r="F1686" s="48" t="s">
        <v>1500</v>
      </c>
      <c r="G1686" s="128" t="s">
        <v>3538</v>
      </c>
      <c r="H1686" s="130" t="s">
        <v>5303</v>
      </c>
      <c r="I1686" s="130" t="s">
        <v>7025</v>
      </c>
      <c r="J1686" s="130" t="s">
        <v>8728</v>
      </c>
      <c r="K1686" s="130" t="s">
        <v>10443</v>
      </c>
      <c r="L1686" s="130" t="s">
        <v>12129</v>
      </c>
      <c r="M1686" s="130" t="s">
        <v>13824</v>
      </c>
      <c r="N1686" s="130" t="s">
        <v>15510</v>
      </c>
      <c r="O1686" s="130" t="s">
        <v>17237</v>
      </c>
      <c r="P1686" s="130" t="s">
        <v>18912</v>
      </c>
      <c r="Q1686" s="130" t="s">
        <v>20628</v>
      </c>
    </row>
    <row r="1687" spans="2:17" ht="54.95" customHeight="1">
      <c r="B1687" s="120" t="s">
        <v>22419</v>
      </c>
      <c r="C1687" s="12">
        <v>191010121111</v>
      </c>
      <c r="D1687" s="114">
        <v>6</v>
      </c>
      <c r="E1687" s="125" t="s">
        <v>1501</v>
      </c>
      <c r="F1687" s="48" t="s">
        <v>1501</v>
      </c>
      <c r="G1687" s="128" t="s">
        <v>3539</v>
      </c>
      <c r="H1687" s="130" t="s">
        <v>5304</v>
      </c>
      <c r="I1687" s="130" t="s">
        <v>1501</v>
      </c>
      <c r="J1687" s="130" t="s">
        <v>8729</v>
      </c>
      <c r="K1687" s="130" t="s">
        <v>10444</v>
      </c>
      <c r="L1687" s="130" t="s">
        <v>12130</v>
      </c>
      <c r="M1687" s="130" t="s">
        <v>13825</v>
      </c>
      <c r="N1687" s="130" t="s">
        <v>15511</v>
      </c>
      <c r="O1687" s="130" t="s">
        <v>17238</v>
      </c>
      <c r="P1687" s="130" t="s">
        <v>18913</v>
      </c>
      <c r="Q1687" s="130" t="s">
        <v>20629</v>
      </c>
    </row>
    <row r="1688" spans="2:17" ht="54.95" customHeight="1">
      <c r="B1688" s="120" t="s">
        <v>22419</v>
      </c>
      <c r="C1688" s="12">
        <v>191010121112</v>
      </c>
      <c r="D1688" s="114">
        <v>6</v>
      </c>
      <c r="E1688" s="125" t="s">
        <v>1502</v>
      </c>
      <c r="F1688" s="48" t="s">
        <v>1502</v>
      </c>
      <c r="G1688" s="128" t="s">
        <v>3540</v>
      </c>
      <c r="H1688" s="130" t="s">
        <v>5305</v>
      </c>
      <c r="I1688" s="130" t="s">
        <v>7026</v>
      </c>
      <c r="J1688" s="130" t="s">
        <v>8730</v>
      </c>
      <c r="K1688" s="130" t="s">
        <v>10445</v>
      </c>
      <c r="L1688" s="130" t="s">
        <v>12131</v>
      </c>
      <c r="M1688" s="130" t="s">
        <v>13826</v>
      </c>
      <c r="N1688" s="130" t="s">
        <v>15512</v>
      </c>
      <c r="O1688" s="130" t="s">
        <v>17239</v>
      </c>
      <c r="P1688" s="130" t="s">
        <v>18914</v>
      </c>
      <c r="Q1688" s="130" t="s">
        <v>20630</v>
      </c>
    </row>
    <row r="1689" spans="2:17" ht="54.95" customHeight="1">
      <c r="B1689" s="120" t="s">
        <v>22419</v>
      </c>
      <c r="C1689" s="12">
        <v>191010121113</v>
      </c>
      <c r="D1689" s="114">
        <v>6</v>
      </c>
      <c r="E1689" s="125" t="s">
        <v>1503</v>
      </c>
      <c r="F1689" s="48" t="s">
        <v>1503</v>
      </c>
      <c r="G1689" s="128" t="s">
        <v>3541</v>
      </c>
      <c r="H1689" s="130" t="s">
        <v>5306</v>
      </c>
      <c r="I1689" s="130" t="s">
        <v>7027</v>
      </c>
      <c r="J1689" s="130" t="s">
        <v>8731</v>
      </c>
      <c r="K1689" s="130" t="s">
        <v>10446</v>
      </c>
      <c r="L1689" s="130" t="s">
        <v>12132</v>
      </c>
      <c r="M1689" s="130" t="s">
        <v>13827</v>
      </c>
      <c r="N1689" s="130" t="s">
        <v>15513</v>
      </c>
      <c r="O1689" s="130" t="s">
        <v>17240</v>
      </c>
      <c r="P1689" s="130" t="s">
        <v>18915</v>
      </c>
      <c r="Q1689" s="130" t="s">
        <v>20631</v>
      </c>
    </row>
    <row r="1690" spans="2:17" ht="54.95" customHeight="1">
      <c r="B1690" s="120" t="s">
        <v>22419</v>
      </c>
      <c r="C1690" s="12">
        <v>1910101212</v>
      </c>
      <c r="D1690" s="114">
        <v>5</v>
      </c>
      <c r="E1690" s="124" t="s">
        <v>1504</v>
      </c>
      <c r="F1690" s="48" t="s">
        <v>1504</v>
      </c>
      <c r="G1690" s="128" t="s">
        <v>3542</v>
      </c>
      <c r="H1690" s="130" t="s">
        <v>5307</v>
      </c>
      <c r="I1690" s="130" t="s">
        <v>7028</v>
      </c>
      <c r="J1690" s="130" t="s">
        <v>8732</v>
      </c>
      <c r="K1690" s="130" t="s">
        <v>10447</v>
      </c>
      <c r="L1690" s="130" t="s">
        <v>10447</v>
      </c>
      <c r="M1690" s="130" t="s">
        <v>8732</v>
      </c>
      <c r="N1690" s="130" t="s">
        <v>15514</v>
      </c>
      <c r="O1690" s="130" t="s">
        <v>17241</v>
      </c>
      <c r="P1690" s="130" t="s">
        <v>18916</v>
      </c>
      <c r="Q1690" s="130" t="s">
        <v>20632</v>
      </c>
    </row>
    <row r="1691" spans="2:17" ht="54.95" customHeight="1">
      <c r="B1691" s="120" t="s">
        <v>22419</v>
      </c>
      <c r="C1691" s="12">
        <v>1910101213</v>
      </c>
      <c r="D1691" s="114">
        <v>5</v>
      </c>
      <c r="E1691" s="124" t="s">
        <v>1505</v>
      </c>
      <c r="F1691" s="48" t="s">
        <v>1505</v>
      </c>
      <c r="G1691" s="128" t="s">
        <v>3543</v>
      </c>
      <c r="H1691" s="130" t="s">
        <v>5308</v>
      </c>
      <c r="I1691" s="130" t="s">
        <v>7029</v>
      </c>
      <c r="J1691" s="130" t="s">
        <v>8733</v>
      </c>
      <c r="K1691" s="130" t="s">
        <v>10448</v>
      </c>
      <c r="L1691" s="130" t="s">
        <v>12133</v>
      </c>
      <c r="M1691" s="130" t="s">
        <v>8733</v>
      </c>
      <c r="N1691" s="130" t="s">
        <v>15515</v>
      </c>
      <c r="O1691" s="130" t="s">
        <v>17242</v>
      </c>
      <c r="P1691" s="130" t="s">
        <v>18917</v>
      </c>
      <c r="Q1691" s="130" t="s">
        <v>20633</v>
      </c>
    </row>
    <row r="1692" spans="2:17" ht="54.95" customHeight="1">
      <c r="B1692" s="120"/>
      <c r="C1692" s="12">
        <v>19101013</v>
      </c>
      <c r="D1692" s="114">
        <v>4</v>
      </c>
      <c r="E1692" s="123" t="s">
        <v>1506</v>
      </c>
      <c r="F1692" s="48" t="s">
        <v>1506</v>
      </c>
      <c r="G1692" s="128" t="s">
        <v>23588</v>
      </c>
      <c r="H1692" s="130" t="s">
        <v>5309</v>
      </c>
      <c r="I1692" s="130" t="s">
        <v>7030</v>
      </c>
      <c r="J1692" s="130" t="s">
        <v>8734</v>
      </c>
      <c r="K1692" s="130" t="s">
        <v>10449</v>
      </c>
      <c r="L1692" s="130" t="s">
        <v>12134</v>
      </c>
      <c r="M1692" s="130" t="s">
        <v>13828</v>
      </c>
      <c r="N1692" s="130" t="s">
        <v>15516</v>
      </c>
      <c r="O1692" s="130" t="s">
        <v>17243</v>
      </c>
      <c r="P1692" s="130" t="s">
        <v>18918</v>
      </c>
      <c r="Q1692" s="130" t="s">
        <v>20634</v>
      </c>
    </row>
    <row r="1693" spans="2:17" ht="54.95" customHeight="1">
      <c r="B1693" s="120" t="s">
        <v>22419</v>
      </c>
      <c r="C1693" s="12">
        <v>1910101310</v>
      </c>
      <c r="D1693" s="114">
        <v>5</v>
      </c>
      <c r="E1693" s="124" t="s">
        <v>1507</v>
      </c>
      <c r="F1693" s="48" t="s">
        <v>1507</v>
      </c>
      <c r="G1693" s="128" t="s">
        <v>3544</v>
      </c>
      <c r="H1693" s="130" t="s">
        <v>5310</v>
      </c>
      <c r="I1693" s="130" t="s">
        <v>7031</v>
      </c>
      <c r="J1693" s="130" t="s">
        <v>8735</v>
      </c>
      <c r="K1693" s="130" t="s">
        <v>10450</v>
      </c>
      <c r="L1693" s="130" t="s">
        <v>12135</v>
      </c>
      <c r="M1693" s="130" t="s">
        <v>13829</v>
      </c>
      <c r="N1693" s="130" t="s">
        <v>15517</v>
      </c>
      <c r="O1693" s="130" t="s">
        <v>17244</v>
      </c>
      <c r="P1693" s="130" t="s">
        <v>18919</v>
      </c>
      <c r="Q1693" s="130" t="s">
        <v>20635</v>
      </c>
    </row>
    <row r="1694" spans="2:17" ht="54.95" customHeight="1">
      <c r="B1694" s="120" t="s">
        <v>22419</v>
      </c>
      <c r="C1694" s="12">
        <v>1910101311</v>
      </c>
      <c r="D1694" s="114">
        <v>5</v>
      </c>
      <c r="E1694" s="124" t="s">
        <v>239</v>
      </c>
      <c r="F1694" s="48" t="s">
        <v>2425</v>
      </c>
      <c r="G1694" s="128" t="s">
        <v>3545</v>
      </c>
      <c r="H1694" s="130" t="s">
        <v>5311</v>
      </c>
      <c r="I1694" s="130" t="s">
        <v>7032</v>
      </c>
      <c r="J1694" s="130" t="s">
        <v>8736</v>
      </c>
      <c r="K1694" s="130" t="s">
        <v>10451</v>
      </c>
      <c r="L1694" s="130" t="s">
        <v>12136</v>
      </c>
      <c r="M1694" s="130" t="s">
        <v>13830</v>
      </c>
      <c r="N1694" s="130" t="s">
        <v>15518</v>
      </c>
      <c r="O1694" s="130" t="s">
        <v>17245</v>
      </c>
      <c r="P1694" s="130" t="s">
        <v>18920</v>
      </c>
      <c r="Q1694" s="130" t="s">
        <v>20636</v>
      </c>
    </row>
    <row r="1695" spans="2:17" ht="54.95" customHeight="1">
      <c r="B1695" s="120" t="s">
        <v>22419</v>
      </c>
      <c r="C1695" s="12">
        <v>1910101312</v>
      </c>
      <c r="D1695" s="114">
        <v>5</v>
      </c>
      <c r="E1695" s="124" t="s">
        <v>1508</v>
      </c>
      <c r="F1695" s="48" t="s">
        <v>1508</v>
      </c>
      <c r="G1695" s="128" t="s">
        <v>23589</v>
      </c>
      <c r="H1695" s="130" t="s">
        <v>5312</v>
      </c>
      <c r="I1695" s="130" t="s">
        <v>7033</v>
      </c>
      <c r="J1695" s="130" t="s">
        <v>8737</v>
      </c>
      <c r="K1695" s="130" t="s">
        <v>10452</v>
      </c>
      <c r="L1695" s="130" t="s">
        <v>12137</v>
      </c>
      <c r="M1695" s="130" t="s">
        <v>13831</v>
      </c>
      <c r="N1695" s="130" t="s">
        <v>15519</v>
      </c>
      <c r="O1695" s="130" t="s">
        <v>17246</v>
      </c>
      <c r="P1695" s="130" t="s">
        <v>18921</v>
      </c>
      <c r="Q1695" s="130" t="s">
        <v>20637</v>
      </c>
    </row>
    <row r="1696" spans="2:17" ht="54.95" customHeight="1">
      <c r="B1696" s="120" t="s">
        <v>22419</v>
      </c>
      <c r="C1696" s="12">
        <v>1910101313</v>
      </c>
      <c r="D1696" s="114">
        <v>5</v>
      </c>
      <c r="E1696" s="124" t="s">
        <v>183</v>
      </c>
      <c r="F1696" s="48" t="s">
        <v>2426</v>
      </c>
      <c r="G1696" s="128" t="s">
        <v>3546</v>
      </c>
      <c r="H1696" s="130" t="s">
        <v>5313</v>
      </c>
      <c r="I1696" s="130" t="s">
        <v>7034</v>
      </c>
      <c r="J1696" s="130" t="s">
        <v>8738</v>
      </c>
      <c r="K1696" s="130" t="s">
        <v>10453</v>
      </c>
      <c r="L1696" s="130" t="s">
        <v>12138</v>
      </c>
      <c r="M1696" s="130" t="s">
        <v>13832</v>
      </c>
      <c r="N1696" s="130" t="s">
        <v>15520</v>
      </c>
      <c r="O1696" s="130" t="s">
        <v>17247</v>
      </c>
      <c r="P1696" s="130" t="s">
        <v>18922</v>
      </c>
      <c r="Q1696" s="130" t="s">
        <v>20638</v>
      </c>
    </row>
    <row r="1697" spans="2:17" ht="54.95" customHeight="1">
      <c r="B1697" s="120"/>
      <c r="C1697" s="12">
        <v>1910101314</v>
      </c>
      <c r="D1697" s="114">
        <v>5</v>
      </c>
      <c r="E1697" s="124" t="s">
        <v>1509</v>
      </c>
      <c r="F1697" s="48" t="s">
        <v>2427</v>
      </c>
      <c r="G1697" s="128" t="s">
        <v>23590</v>
      </c>
      <c r="H1697" s="130" t="s">
        <v>5314</v>
      </c>
      <c r="I1697" s="130" t="s">
        <v>7035</v>
      </c>
      <c r="J1697" s="130" t="s">
        <v>8739</v>
      </c>
      <c r="K1697" s="130" t="s">
        <v>10454</v>
      </c>
      <c r="L1697" s="130" t="s">
        <v>12139</v>
      </c>
      <c r="M1697" s="130" t="s">
        <v>13833</v>
      </c>
      <c r="N1697" s="130" t="s">
        <v>15521</v>
      </c>
      <c r="O1697" s="130" t="s">
        <v>17248</v>
      </c>
      <c r="P1697" s="130" t="s">
        <v>18923</v>
      </c>
      <c r="Q1697" s="130" t="s">
        <v>20639</v>
      </c>
    </row>
    <row r="1698" spans="2:17" ht="54.95" customHeight="1">
      <c r="B1698" s="120" t="s">
        <v>22419</v>
      </c>
      <c r="C1698" s="12">
        <v>191010131410</v>
      </c>
      <c r="D1698" s="114">
        <v>6</v>
      </c>
      <c r="E1698" s="125" t="s">
        <v>1510</v>
      </c>
      <c r="F1698" s="48" t="s">
        <v>2428</v>
      </c>
      <c r="G1698" s="128" t="s">
        <v>3547</v>
      </c>
      <c r="H1698" s="130" t="s">
        <v>1510</v>
      </c>
      <c r="I1698" s="130" t="s">
        <v>7036</v>
      </c>
      <c r="J1698" s="130" t="s">
        <v>1510</v>
      </c>
      <c r="K1698" s="130" t="s">
        <v>1510</v>
      </c>
      <c r="L1698" s="130" t="s">
        <v>1510</v>
      </c>
      <c r="M1698" s="130" t="s">
        <v>13834</v>
      </c>
      <c r="N1698" s="130" t="s">
        <v>15522</v>
      </c>
      <c r="O1698" s="130" t="s">
        <v>1510</v>
      </c>
      <c r="P1698" s="130" t="s">
        <v>18924</v>
      </c>
      <c r="Q1698" s="130" t="s">
        <v>1510</v>
      </c>
    </row>
    <row r="1699" spans="2:17" ht="54.95" customHeight="1">
      <c r="B1699" s="120" t="s">
        <v>22419</v>
      </c>
      <c r="C1699" s="12">
        <v>191010131411</v>
      </c>
      <c r="D1699" s="114">
        <v>6</v>
      </c>
      <c r="E1699" s="125" t="s">
        <v>1511</v>
      </c>
      <c r="F1699" s="48" t="s">
        <v>2429</v>
      </c>
      <c r="G1699" s="128" t="s">
        <v>23591</v>
      </c>
      <c r="H1699" s="130" t="s">
        <v>5315</v>
      </c>
      <c r="I1699" s="130" t="s">
        <v>7037</v>
      </c>
      <c r="J1699" s="130" t="s">
        <v>8740</v>
      </c>
      <c r="K1699" s="130" t="s">
        <v>10455</v>
      </c>
      <c r="L1699" s="130" t="s">
        <v>12140</v>
      </c>
      <c r="M1699" s="130" t="s">
        <v>13835</v>
      </c>
      <c r="N1699" s="130" t="s">
        <v>15523</v>
      </c>
      <c r="O1699" s="130" t="s">
        <v>17249</v>
      </c>
      <c r="P1699" s="130" t="s">
        <v>18925</v>
      </c>
      <c r="Q1699" s="130" t="s">
        <v>20640</v>
      </c>
    </row>
    <row r="1700" spans="2:17" ht="54.95" customHeight="1">
      <c r="B1700" s="120" t="s">
        <v>22419</v>
      </c>
      <c r="C1700" s="12">
        <v>19101014</v>
      </c>
      <c r="D1700" s="114">
        <v>4</v>
      </c>
      <c r="E1700" s="123" t="s">
        <v>1512</v>
      </c>
      <c r="F1700" s="48" t="s">
        <v>1512</v>
      </c>
      <c r="G1700" s="128" t="s">
        <v>3548</v>
      </c>
      <c r="H1700" s="130" t="s">
        <v>5316</v>
      </c>
      <c r="I1700" s="130" t="s">
        <v>7038</v>
      </c>
      <c r="J1700" s="130" t="s">
        <v>8741</v>
      </c>
      <c r="K1700" s="130" t="s">
        <v>10456</v>
      </c>
      <c r="L1700" s="130" t="s">
        <v>12141</v>
      </c>
      <c r="M1700" s="130" t="s">
        <v>13836</v>
      </c>
      <c r="N1700" s="130" t="s">
        <v>15524</v>
      </c>
      <c r="O1700" s="130" t="s">
        <v>17250</v>
      </c>
      <c r="P1700" s="130" t="s">
        <v>18926</v>
      </c>
      <c r="Q1700" s="130" t="s">
        <v>20641</v>
      </c>
    </row>
    <row r="1701" spans="2:17" ht="54.95" customHeight="1">
      <c r="B1701" s="120" t="s">
        <v>22419</v>
      </c>
      <c r="C1701" s="12">
        <v>1910101410</v>
      </c>
      <c r="D1701" s="114">
        <v>5</v>
      </c>
      <c r="E1701" s="124" t="s">
        <v>1513</v>
      </c>
      <c r="F1701" s="48" t="s">
        <v>2430</v>
      </c>
      <c r="G1701" s="128" t="s">
        <v>3549</v>
      </c>
      <c r="H1701" s="130" t="s">
        <v>5317</v>
      </c>
      <c r="I1701" s="130" t="s">
        <v>7039</v>
      </c>
      <c r="J1701" s="130" t="s">
        <v>8742</v>
      </c>
      <c r="K1701" s="130" t="s">
        <v>10457</v>
      </c>
      <c r="L1701" s="130" t="s">
        <v>12142</v>
      </c>
      <c r="M1701" s="130" t="s">
        <v>13837</v>
      </c>
      <c r="N1701" s="130" t="s">
        <v>15525</v>
      </c>
      <c r="O1701" s="130" t="s">
        <v>17251</v>
      </c>
      <c r="P1701" s="130" t="s">
        <v>18927</v>
      </c>
      <c r="Q1701" s="130" t="s">
        <v>20642</v>
      </c>
    </row>
    <row r="1702" spans="2:17" ht="54.95" customHeight="1">
      <c r="B1702" s="120" t="s">
        <v>22419</v>
      </c>
      <c r="C1702" s="12">
        <v>1910101411</v>
      </c>
      <c r="D1702" s="114">
        <v>5</v>
      </c>
      <c r="E1702" s="124" t="s">
        <v>1514</v>
      </c>
      <c r="F1702" s="48" t="s">
        <v>1514</v>
      </c>
      <c r="G1702" s="128" t="s">
        <v>3550</v>
      </c>
      <c r="H1702" s="130" t="s">
        <v>5318</v>
      </c>
      <c r="I1702" s="130" t="s">
        <v>7040</v>
      </c>
      <c r="J1702" s="130" t="s">
        <v>8743</v>
      </c>
      <c r="K1702" s="130" t="s">
        <v>10458</v>
      </c>
      <c r="L1702" s="130" t="s">
        <v>12143</v>
      </c>
      <c r="M1702" s="130" t="s">
        <v>13838</v>
      </c>
      <c r="N1702" s="130" t="s">
        <v>15526</v>
      </c>
      <c r="O1702" s="130" t="s">
        <v>17252</v>
      </c>
      <c r="P1702" s="130" t="s">
        <v>18928</v>
      </c>
      <c r="Q1702" s="130" t="s">
        <v>20643</v>
      </c>
    </row>
    <row r="1703" spans="2:17" ht="54.95" customHeight="1">
      <c r="B1703" s="120" t="s">
        <v>22419</v>
      </c>
      <c r="C1703" s="12">
        <v>191010141110</v>
      </c>
      <c r="D1703" s="114">
        <v>6</v>
      </c>
      <c r="E1703" s="125" t="s">
        <v>1515</v>
      </c>
      <c r="F1703" s="48" t="s">
        <v>1515</v>
      </c>
      <c r="G1703" s="128" t="s">
        <v>3551</v>
      </c>
      <c r="H1703" s="130" t="s">
        <v>5319</v>
      </c>
      <c r="I1703" s="130" t="s">
        <v>7041</v>
      </c>
      <c r="J1703" s="130" t="s">
        <v>8744</v>
      </c>
      <c r="K1703" s="130" t="s">
        <v>10459</v>
      </c>
      <c r="L1703" s="130" t="s">
        <v>12144</v>
      </c>
      <c r="M1703" s="130" t="s">
        <v>13839</v>
      </c>
      <c r="N1703" s="130" t="s">
        <v>15527</v>
      </c>
      <c r="O1703" s="130" t="s">
        <v>17253</v>
      </c>
      <c r="P1703" s="130" t="s">
        <v>18929</v>
      </c>
      <c r="Q1703" s="130" t="s">
        <v>20644</v>
      </c>
    </row>
    <row r="1704" spans="2:17" ht="54.95" customHeight="1">
      <c r="B1704" s="120" t="s">
        <v>22419</v>
      </c>
      <c r="C1704" s="12">
        <v>191010141111</v>
      </c>
      <c r="D1704" s="114">
        <v>6</v>
      </c>
      <c r="E1704" s="125" t="s">
        <v>1516</v>
      </c>
      <c r="F1704" s="48" t="s">
        <v>1516</v>
      </c>
      <c r="G1704" s="128" t="s">
        <v>3552</v>
      </c>
      <c r="H1704" s="130" t="s">
        <v>5320</v>
      </c>
      <c r="I1704" s="130" t="s">
        <v>7042</v>
      </c>
      <c r="J1704" s="130" t="s">
        <v>8745</v>
      </c>
      <c r="K1704" s="130" t="s">
        <v>10460</v>
      </c>
      <c r="L1704" s="130" t="s">
        <v>12145</v>
      </c>
      <c r="M1704" s="130" t="s">
        <v>13840</v>
      </c>
      <c r="N1704" s="130" t="s">
        <v>15528</v>
      </c>
      <c r="O1704" s="130" t="s">
        <v>17254</v>
      </c>
      <c r="P1704" s="130" t="s">
        <v>18930</v>
      </c>
      <c r="Q1704" s="130" t="s">
        <v>20645</v>
      </c>
    </row>
    <row r="1705" spans="2:17" ht="54.95" customHeight="1">
      <c r="B1705" s="120" t="s">
        <v>22419</v>
      </c>
      <c r="C1705" s="12">
        <v>191010141112</v>
      </c>
      <c r="D1705" s="114">
        <v>6</v>
      </c>
      <c r="E1705" s="125" t="s">
        <v>1517</v>
      </c>
      <c r="F1705" s="48" t="s">
        <v>1517</v>
      </c>
      <c r="G1705" s="128" t="s">
        <v>3553</v>
      </c>
      <c r="H1705" s="130" t="s">
        <v>5321</v>
      </c>
      <c r="I1705" s="130" t="s">
        <v>7043</v>
      </c>
      <c r="J1705" s="130" t="s">
        <v>8746</v>
      </c>
      <c r="K1705" s="130" t="s">
        <v>10461</v>
      </c>
      <c r="L1705" s="130" t="s">
        <v>12146</v>
      </c>
      <c r="M1705" s="130" t="s">
        <v>13841</v>
      </c>
      <c r="N1705" s="130" t="s">
        <v>15529</v>
      </c>
      <c r="O1705" s="130" t="s">
        <v>17255</v>
      </c>
      <c r="P1705" s="130" t="s">
        <v>18931</v>
      </c>
      <c r="Q1705" s="130" t="s">
        <v>20646</v>
      </c>
    </row>
    <row r="1706" spans="2:17" ht="54.95" customHeight="1">
      <c r="B1706" s="120" t="s">
        <v>22419</v>
      </c>
      <c r="C1706" s="12">
        <v>1910101412</v>
      </c>
      <c r="D1706" s="114">
        <v>5</v>
      </c>
      <c r="E1706" s="124" t="s">
        <v>1518</v>
      </c>
      <c r="F1706" s="48" t="s">
        <v>1518</v>
      </c>
      <c r="G1706" s="128" t="s">
        <v>3554</v>
      </c>
      <c r="H1706" s="130" t="s">
        <v>5322</v>
      </c>
      <c r="I1706" s="130" t="s">
        <v>7044</v>
      </c>
      <c r="J1706" s="130" t="s">
        <v>8747</v>
      </c>
      <c r="K1706" s="130" t="s">
        <v>10462</v>
      </c>
      <c r="L1706" s="130" t="s">
        <v>12147</v>
      </c>
      <c r="M1706" s="130" t="s">
        <v>13842</v>
      </c>
      <c r="N1706" s="130" t="s">
        <v>15530</v>
      </c>
      <c r="O1706" s="130" t="s">
        <v>17256</v>
      </c>
      <c r="P1706" s="130" t="s">
        <v>18932</v>
      </c>
      <c r="Q1706" s="130" t="s">
        <v>20647</v>
      </c>
    </row>
    <row r="1707" spans="2:17" ht="54.95" customHeight="1">
      <c r="B1707" s="120" t="s">
        <v>22419</v>
      </c>
      <c r="C1707" s="12">
        <v>1910101413</v>
      </c>
      <c r="D1707" s="114">
        <v>5</v>
      </c>
      <c r="E1707" s="124" t="s">
        <v>240</v>
      </c>
      <c r="F1707" s="48" t="s">
        <v>240</v>
      </c>
      <c r="G1707" s="128" t="s">
        <v>23592</v>
      </c>
      <c r="H1707" s="130" t="s">
        <v>5323</v>
      </c>
      <c r="I1707" s="130" t="s">
        <v>7045</v>
      </c>
      <c r="J1707" s="130" t="s">
        <v>8748</v>
      </c>
      <c r="K1707" s="130" t="s">
        <v>10463</v>
      </c>
      <c r="L1707" s="130" t="s">
        <v>12148</v>
      </c>
      <c r="M1707" s="130" t="s">
        <v>13843</v>
      </c>
      <c r="N1707" s="130" t="s">
        <v>15531</v>
      </c>
      <c r="O1707" s="130" t="s">
        <v>17257</v>
      </c>
      <c r="P1707" s="130" t="s">
        <v>18933</v>
      </c>
      <c r="Q1707" s="130" t="s">
        <v>20648</v>
      </c>
    </row>
    <row r="1708" spans="2:17" ht="54.95" customHeight="1">
      <c r="B1708" s="120" t="s">
        <v>22419</v>
      </c>
      <c r="C1708" s="12">
        <v>1910101414</v>
      </c>
      <c r="D1708" s="114">
        <v>5</v>
      </c>
      <c r="E1708" s="124" t="s">
        <v>241</v>
      </c>
      <c r="F1708" s="48" t="s">
        <v>2431</v>
      </c>
      <c r="G1708" s="128" t="s">
        <v>3555</v>
      </c>
      <c r="H1708" s="130" t="s">
        <v>5324</v>
      </c>
      <c r="I1708" s="130" t="s">
        <v>7046</v>
      </c>
      <c r="J1708" s="130" t="s">
        <v>241</v>
      </c>
      <c r="K1708" s="130" t="s">
        <v>241</v>
      </c>
      <c r="L1708" s="130" t="s">
        <v>241</v>
      </c>
      <c r="M1708" s="130" t="s">
        <v>13844</v>
      </c>
      <c r="N1708" s="130" t="s">
        <v>13844</v>
      </c>
      <c r="O1708" s="130" t="s">
        <v>13844</v>
      </c>
      <c r="P1708" s="130" t="s">
        <v>18934</v>
      </c>
      <c r="Q1708" s="130" t="s">
        <v>20649</v>
      </c>
    </row>
    <row r="1709" spans="2:17" ht="54.95" customHeight="1">
      <c r="B1709" s="120"/>
      <c r="C1709" s="12">
        <v>19101015</v>
      </c>
      <c r="D1709" s="114">
        <v>4</v>
      </c>
      <c r="E1709" s="123" t="s">
        <v>1519</v>
      </c>
      <c r="F1709" s="48" t="s">
        <v>2432</v>
      </c>
      <c r="G1709" s="128" t="s">
        <v>3556</v>
      </c>
      <c r="H1709" s="130" t="s">
        <v>5325</v>
      </c>
      <c r="I1709" s="130" t="s">
        <v>1519</v>
      </c>
      <c r="J1709" s="130" t="s">
        <v>1519</v>
      </c>
      <c r="K1709" s="130" t="s">
        <v>1519</v>
      </c>
      <c r="L1709" s="130" t="s">
        <v>1519</v>
      </c>
      <c r="M1709" s="130" t="s">
        <v>1519</v>
      </c>
      <c r="N1709" s="130" t="s">
        <v>1519</v>
      </c>
      <c r="O1709" s="130" t="s">
        <v>1519</v>
      </c>
      <c r="P1709" s="130" t="s">
        <v>1519</v>
      </c>
      <c r="Q1709" s="130" t="s">
        <v>1519</v>
      </c>
    </row>
    <row r="1710" spans="2:17" ht="54.95" customHeight="1">
      <c r="B1710" s="120" t="s">
        <v>22419</v>
      </c>
      <c r="C1710" s="12">
        <v>1910101510</v>
      </c>
      <c r="D1710" s="114">
        <v>5</v>
      </c>
      <c r="E1710" s="124" t="s">
        <v>1520</v>
      </c>
      <c r="F1710" s="48" t="s">
        <v>2433</v>
      </c>
      <c r="G1710" s="128" t="s">
        <v>3557</v>
      </c>
      <c r="H1710" s="130" t="s">
        <v>5326</v>
      </c>
      <c r="I1710" s="130" t="s">
        <v>1520</v>
      </c>
      <c r="J1710" s="130" t="s">
        <v>1520</v>
      </c>
      <c r="K1710" s="130" t="s">
        <v>1520</v>
      </c>
      <c r="L1710" s="130" t="s">
        <v>1520</v>
      </c>
      <c r="M1710" s="130" t="s">
        <v>1520</v>
      </c>
      <c r="N1710" s="130" t="s">
        <v>1520</v>
      </c>
      <c r="O1710" s="130" t="s">
        <v>1520</v>
      </c>
      <c r="P1710" s="130" t="s">
        <v>1520</v>
      </c>
      <c r="Q1710" s="130" t="s">
        <v>1520</v>
      </c>
    </row>
    <row r="1711" spans="2:17" ht="54.95" customHeight="1">
      <c r="B1711" s="120" t="s">
        <v>22419</v>
      </c>
      <c r="C1711" s="12">
        <v>1910101511</v>
      </c>
      <c r="D1711" s="114">
        <v>5</v>
      </c>
      <c r="E1711" s="124" t="s">
        <v>1521</v>
      </c>
      <c r="F1711" s="48" t="s">
        <v>2434</v>
      </c>
      <c r="G1711" s="128" t="s">
        <v>3558</v>
      </c>
      <c r="H1711" s="130" t="s">
        <v>5327</v>
      </c>
      <c r="I1711" s="130" t="s">
        <v>1521</v>
      </c>
      <c r="J1711" s="130" t="s">
        <v>1521</v>
      </c>
      <c r="K1711" s="130" t="s">
        <v>1521</v>
      </c>
      <c r="L1711" s="130" t="s">
        <v>1521</v>
      </c>
      <c r="M1711" s="130" t="s">
        <v>1521</v>
      </c>
      <c r="N1711" s="130" t="s">
        <v>1521</v>
      </c>
      <c r="O1711" s="130" t="s">
        <v>1521</v>
      </c>
      <c r="P1711" s="130" t="s">
        <v>1521</v>
      </c>
      <c r="Q1711" s="130" t="s">
        <v>1521</v>
      </c>
    </row>
    <row r="1712" spans="2:17" ht="54.95" customHeight="1">
      <c r="B1712" s="120"/>
      <c r="C1712" s="12">
        <v>19101016</v>
      </c>
      <c r="D1712" s="114">
        <v>4</v>
      </c>
      <c r="E1712" s="123" t="s">
        <v>242</v>
      </c>
      <c r="F1712" s="48" t="s">
        <v>242</v>
      </c>
      <c r="G1712" s="128" t="s">
        <v>23593</v>
      </c>
      <c r="H1712" s="130" t="s">
        <v>5328</v>
      </c>
      <c r="I1712" s="130" t="s">
        <v>7047</v>
      </c>
      <c r="J1712" s="130" t="s">
        <v>8749</v>
      </c>
      <c r="K1712" s="130" t="s">
        <v>10464</v>
      </c>
      <c r="L1712" s="130" t="s">
        <v>12149</v>
      </c>
      <c r="M1712" s="130" t="s">
        <v>13845</v>
      </c>
      <c r="N1712" s="130" t="s">
        <v>15532</v>
      </c>
      <c r="O1712" s="130" t="s">
        <v>17258</v>
      </c>
      <c r="P1712" s="130" t="s">
        <v>18935</v>
      </c>
      <c r="Q1712" s="130" t="s">
        <v>20650</v>
      </c>
    </row>
    <row r="1713" spans="2:17" ht="54.95" customHeight="1">
      <c r="B1713" s="120"/>
      <c r="C1713" s="12">
        <v>191011</v>
      </c>
      <c r="D1713" s="114">
        <v>3</v>
      </c>
      <c r="E1713" s="122" t="s">
        <v>309</v>
      </c>
      <c r="F1713" s="48" t="s">
        <v>309</v>
      </c>
      <c r="G1713" s="128" t="s">
        <v>3559</v>
      </c>
      <c r="H1713" s="130" t="s">
        <v>5329</v>
      </c>
      <c r="I1713" s="130" t="s">
        <v>7048</v>
      </c>
      <c r="J1713" s="130" t="s">
        <v>8750</v>
      </c>
      <c r="K1713" s="130" t="s">
        <v>10465</v>
      </c>
      <c r="L1713" s="130" t="s">
        <v>12150</v>
      </c>
      <c r="M1713" s="130" t="s">
        <v>13846</v>
      </c>
      <c r="N1713" s="130" t="s">
        <v>15533</v>
      </c>
      <c r="O1713" s="130" t="s">
        <v>17259</v>
      </c>
      <c r="P1713" s="130" t="s">
        <v>18936</v>
      </c>
      <c r="Q1713" s="130" t="s">
        <v>20651</v>
      </c>
    </row>
    <row r="1714" spans="2:17" ht="54.95" customHeight="1">
      <c r="B1714" s="120" t="s">
        <v>22419</v>
      </c>
      <c r="C1714" s="12">
        <v>19101110</v>
      </c>
      <c r="D1714" s="114">
        <v>4</v>
      </c>
      <c r="E1714" s="123" t="s">
        <v>311</v>
      </c>
      <c r="F1714" s="48" t="s">
        <v>2435</v>
      </c>
      <c r="G1714" s="128" t="s">
        <v>23594</v>
      </c>
      <c r="H1714" s="130" t="s">
        <v>5330</v>
      </c>
      <c r="I1714" s="130" t="s">
        <v>7049</v>
      </c>
      <c r="J1714" s="130" t="s">
        <v>8751</v>
      </c>
      <c r="K1714" s="130" t="s">
        <v>10466</v>
      </c>
      <c r="L1714" s="130" t="s">
        <v>12151</v>
      </c>
      <c r="M1714" s="130" t="s">
        <v>13847</v>
      </c>
      <c r="N1714" s="130" t="s">
        <v>15534</v>
      </c>
      <c r="O1714" s="130" t="s">
        <v>17260</v>
      </c>
      <c r="P1714" s="130" t="s">
        <v>18937</v>
      </c>
      <c r="Q1714" s="130" t="s">
        <v>20652</v>
      </c>
    </row>
    <row r="1715" spans="2:17" ht="54.95" customHeight="1">
      <c r="B1715" s="120" t="s">
        <v>22419</v>
      </c>
      <c r="C1715" s="12">
        <v>1910111010</v>
      </c>
      <c r="D1715" s="114">
        <v>5</v>
      </c>
      <c r="E1715" s="124" t="s">
        <v>1522</v>
      </c>
      <c r="F1715" s="48" t="s">
        <v>1522</v>
      </c>
      <c r="G1715" s="128" t="s">
        <v>23595</v>
      </c>
      <c r="H1715" s="130" t="s">
        <v>5331</v>
      </c>
      <c r="I1715" s="130" t="s">
        <v>7050</v>
      </c>
      <c r="J1715" s="130" t="s">
        <v>8752</v>
      </c>
      <c r="K1715" s="130" t="s">
        <v>10467</v>
      </c>
      <c r="L1715" s="130" t="s">
        <v>12152</v>
      </c>
      <c r="M1715" s="130" t="s">
        <v>13848</v>
      </c>
      <c r="N1715" s="130" t="s">
        <v>15535</v>
      </c>
      <c r="O1715" s="130" t="s">
        <v>17261</v>
      </c>
      <c r="P1715" s="130" t="s">
        <v>18938</v>
      </c>
      <c r="Q1715" s="130" t="s">
        <v>20653</v>
      </c>
    </row>
    <row r="1716" spans="2:17" ht="54.95" customHeight="1">
      <c r="B1716" s="120" t="s">
        <v>22419</v>
      </c>
      <c r="C1716" s="12">
        <v>1910111011</v>
      </c>
      <c r="D1716" s="114">
        <v>5</v>
      </c>
      <c r="E1716" s="124" t="s">
        <v>1523</v>
      </c>
      <c r="F1716" s="48" t="s">
        <v>1523</v>
      </c>
      <c r="G1716" s="128" t="s">
        <v>23596</v>
      </c>
      <c r="H1716" s="130" t="s">
        <v>5332</v>
      </c>
      <c r="I1716" s="130" t="s">
        <v>7051</v>
      </c>
      <c r="J1716" s="130" t="s">
        <v>8753</v>
      </c>
      <c r="K1716" s="130" t="s">
        <v>10468</v>
      </c>
      <c r="L1716" s="130" t="s">
        <v>12153</v>
      </c>
      <c r="M1716" s="130" t="s">
        <v>13849</v>
      </c>
      <c r="N1716" s="130" t="s">
        <v>15536</v>
      </c>
      <c r="O1716" s="130" t="s">
        <v>17262</v>
      </c>
      <c r="P1716" s="130" t="s">
        <v>18939</v>
      </c>
      <c r="Q1716" s="130" t="s">
        <v>20654</v>
      </c>
    </row>
    <row r="1717" spans="2:17" ht="54.95" customHeight="1">
      <c r="B1717" s="120" t="s">
        <v>22419</v>
      </c>
      <c r="C1717" s="12">
        <v>1910111012</v>
      </c>
      <c r="D1717" s="114">
        <v>5</v>
      </c>
      <c r="E1717" s="124" t="s">
        <v>1524</v>
      </c>
      <c r="F1717" s="48" t="s">
        <v>2436</v>
      </c>
      <c r="G1717" s="128" t="s">
        <v>3560</v>
      </c>
      <c r="H1717" s="130" t="s">
        <v>5333</v>
      </c>
      <c r="I1717" s="130" t="s">
        <v>7052</v>
      </c>
      <c r="J1717" s="130" t="s">
        <v>8754</v>
      </c>
      <c r="K1717" s="130" t="s">
        <v>10469</v>
      </c>
      <c r="L1717" s="130" t="s">
        <v>12154</v>
      </c>
      <c r="M1717" s="130" t="s">
        <v>13850</v>
      </c>
      <c r="N1717" s="130" t="s">
        <v>15537</v>
      </c>
      <c r="O1717" s="130" t="s">
        <v>17263</v>
      </c>
      <c r="P1717" s="130" t="s">
        <v>18940</v>
      </c>
      <c r="Q1717" s="130" t="s">
        <v>20655</v>
      </c>
    </row>
    <row r="1718" spans="2:17" ht="54.95" customHeight="1">
      <c r="B1718" s="120" t="s">
        <v>22419</v>
      </c>
      <c r="C1718" s="12">
        <v>1910111013</v>
      </c>
      <c r="D1718" s="114">
        <v>5</v>
      </c>
      <c r="E1718" s="124" t="s">
        <v>1525</v>
      </c>
      <c r="F1718" s="48" t="s">
        <v>1525</v>
      </c>
      <c r="G1718" s="128" t="s">
        <v>3561</v>
      </c>
      <c r="H1718" s="130" t="s">
        <v>5334</v>
      </c>
      <c r="I1718" s="130" t="s">
        <v>7053</v>
      </c>
      <c r="J1718" s="130" t="s">
        <v>8755</v>
      </c>
      <c r="K1718" s="130" t="s">
        <v>10470</v>
      </c>
      <c r="L1718" s="130" t="s">
        <v>12155</v>
      </c>
      <c r="M1718" s="130" t="s">
        <v>13851</v>
      </c>
      <c r="N1718" s="130" t="s">
        <v>15538</v>
      </c>
      <c r="O1718" s="130" t="s">
        <v>17264</v>
      </c>
      <c r="P1718" s="130" t="s">
        <v>18941</v>
      </c>
      <c r="Q1718" s="130" t="s">
        <v>20656</v>
      </c>
    </row>
    <row r="1719" spans="2:17" ht="54.95" customHeight="1">
      <c r="B1719" s="120" t="s">
        <v>22419</v>
      </c>
      <c r="C1719" s="12">
        <v>1910111014</v>
      </c>
      <c r="D1719" s="114">
        <v>5</v>
      </c>
      <c r="E1719" s="124" t="s">
        <v>1526</v>
      </c>
      <c r="F1719" s="48" t="s">
        <v>1526</v>
      </c>
      <c r="G1719" s="128" t="s">
        <v>3562</v>
      </c>
      <c r="H1719" s="130" t="s">
        <v>5335</v>
      </c>
      <c r="I1719" s="130" t="s">
        <v>7054</v>
      </c>
      <c r="J1719" s="130" t="s">
        <v>8756</v>
      </c>
      <c r="K1719" s="130" t="s">
        <v>10471</v>
      </c>
      <c r="L1719" s="130" t="s">
        <v>12156</v>
      </c>
      <c r="M1719" s="130" t="s">
        <v>13852</v>
      </c>
      <c r="N1719" s="130" t="s">
        <v>15539</v>
      </c>
      <c r="O1719" s="130" t="s">
        <v>17265</v>
      </c>
      <c r="P1719" s="130" t="s">
        <v>18942</v>
      </c>
      <c r="Q1719" s="130" t="s">
        <v>20657</v>
      </c>
    </row>
    <row r="1720" spans="2:17" ht="54.95" customHeight="1">
      <c r="B1720" s="120" t="s">
        <v>22419</v>
      </c>
      <c r="C1720" s="12">
        <v>1910111015</v>
      </c>
      <c r="D1720" s="114">
        <v>5</v>
      </c>
      <c r="E1720" s="124" t="s">
        <v>1527</v>
      </c>
      <c r="F1720" s="48" t="s">
        <v>1527</v>
      </c>
      <c r="G1720" s="128" t="s">
        <v>3563</v>
      </c>
      <c r="H1720" s="130" t="s">
        <v>5336</v>
      </c>
      <c r="I1720" s="130" t="s">
        <v>7055</v>
      </c>
      <c r="J1720" s="130" t="s">
        <v>8757</v>
      </c>
      <c r="K1720" s="130" t="s">
        <v>10472</v>
      </c>
      <c r="L1720" s="130" t="s">
        <v>12157</v>
      </c>
      <c r="M1720" s="130" t="s">
        <v>13853</v>
      </c>
      <c r="N1720" s="130" t="s">
        <v>15540</v>
      </c>
      <c r="O1720" s="130" t="s">
        <v>17266</v>
      </c>
      <c r="P1720" s="130" t="s">
        <v>18943</v>
      </c>
      <c r="Q1720" s="130" t="s">
        <v>20658</v>
      </c>
    </row>
    <row r="1721" spans="2:17" ht="54.95" customHeight="1">
      <c r="B1721" s="120" t="s">
        <v>22419</v>
      </c>
      <c r="C1721" s="12">
        <v>19101111</v>
      </c>
      <c r="D1721" s="114">
        <v>4</v>
      </c>
      <c r="E1721" s="123" t="s">
        <v>310</v>
      </c>
      <c r="F1721" s="48" t="s">
        <v>310</v>
      </c>
      <c r="G1721" s="128" t="s">
        <v>3564</v>
      </c>
      <c r="H1721" s="130" t="s">
        <v>5337</v>
      </c>
      <c r="I1721" s="130" t="s">
        <v>7056</v>
      </c>
      <c r="J1721" s="130" t="s">
        <v>8758</v>
      </c>
      <c r="K1721" s="130" t="s">
        <v>10473</v>
      </c>
      <c r="L1721" s="130" t="s">
        <v>12158</v>
      </c>
      <c r="M1721" s="130" t="s">
        <v>13854</v>
      </c>
      <c r="N1721" s="130" t="s">
        <v>15541</v>
      </c>
      <c r="O1721" s="130" t="s">
        <v>17267</v>
      </c>
      <c r="P1721" s="130" t="s">
        <v>18944</v>
      </c>
      <c r="Q1721" s="130" t="s">
        <v>20659</v>
      </c>
    </row>
    <row r="1722" spans="2:17" ht="54.95" customHeight="1">
      <c r="B1722" s="120" t="s">
        <v>22419</v>
      </c>
      <c r="C1722" s="12">
        <v>1910111110</v>
      </c>
      <c r="D1722" s="114">
        <v>5</v>
      </c>
      <c r="E1722" s="124" t="s">
        <v>1528</v>
      </c>
      <c r="F1722" s="48" t="s">
        <v>2437</v>
      </c>
      <c r="G1722" s="128" t="s">
        <v>3565</v>
      </c>
      <c r="H1722" s="130" t="s">
        <v>5338</v>
      </c>
      <c r="I1722" s="130" t="s">
        <v>7057</v>
      </c>
      <c r="J1722" s="130" t="s">
        <v>8759</v>
      </c>
      <c r="K1722" s="130" t="s">
        <v>10474</v>
      </c>
      <c r="L1722" s="130" t="s">
        <v>12159</v>
      </c>
      <c r="M1722" s="130" t="s">
        <v>13855</v>
      </c>
      <c r="N1722" s="130" t="s">
        <v>15542</v>
      </c>
      <c r="O1722" s="130" t="s">
        <v>17268</v>
      </c>
      <c r="P1722" s="130" t="s">
        <v>18945</v>
      </c>
      <c r="Q1722" s="130" t="s">
        <v>20660</v>
      </c>
    </row>
    <row r="1723" spans="2:17" ht="54.95" customHeight="1">
      <c r="B1723" s="120" t="s">
        <v>22419</v>
      </c>
      <c r="C1723" s="12">
        <v>191011111010</v>
      </c>
      <c r="D1723" s="114">
        <v>6</v>
      </c>
      <c r="E1723" s="125" t="s">
        <v>1529</v>
      </c>
      <c r="F1723" s="48" t="s">
        <v>2438</v>
      </c>
      <c r="G1723" s="128" t="s">
        <v>3566</v>
      </c>
      <c r="H1723" s="130" t="s">
        <v>5339</v>
      </c>
      <c r="I1723" s="130" t="s">
        <v>7058</v>
      </c>
      <c r="J1723" s="130" t="s">
        <v>8760</v>
      </c>
      <c r="K1723" s="130" t="s">
        <v>10475</v>
      </c>
      <c r="L1723" s="130" t="s">
        <v>12160</v>
      </c>
      <c r="M1723" s="130" t="s">
        <v>13856</v>
      </c>
      <c r="N1723" s="130" t="s">
        <v>15543</v>
      </c>
      <c r="O1723" s="130" t="s">
        <v>17269</v>
      </c>
      <c r="P1723" s="130" t="s">
        <v>18946</v>
      </c>
      <c r="Q1723" s="130" t="s">
        <v>20661</v>
      </c>
    </row>
    <row r="1724" spans="2:17" ht="54.95" customHeight="1">
      <c r="B1724" s="120" t="s">
        <v>22419</v>
      </c>
      <c r="C1724" s="12">
        <v>191011111011</v>
      </c>
      <c r="D1724" s="114">
        <v>6</v>
      </c>
      <c r="E1724" s="125" t="s">
        <v>1530</v>
      </c>
      <c r="F1724" s="48" t="s">
        <v>1530</v>
      </c>
      <c r="G1724" s="128" t="s">
        <v>3567</v>
      </c>
      <c r="H1724" s="130" t="s">
        <v>5340</v>
      </c>
      <c r="I1724" s="130" t="s">
        <v>7059</v>
      </c>
      <c r="J1724" s="130" t="s">
        <v>8761</v>
      </c>
      <c r="K1724" s="130" t="s">
        <v>10476</v>
      </c>
      <c r="L1724" s="130" t="s">
        <v>12161</v>
      </c>
      <c r="M1724" s="130" t="s">
        <v>13857</v>
      </c>
      <c r="N1724" s="130" t="s">
        <v>15544</v>
      </c>
      <c r="O1724" s="130" t="s">
        <v>17270</v>
      </c>
      <c r="P1724" s="130" t="s">
        <v>18947</v>
      </c>
      <c r="Q1724" s="130" t="s">
        <v>20662</v>
      </c>
    </row>
    <row r="1725" spans="2:17" ht="54.95" customHeight="1">
      <c r="B1725" s="120" t="s">
        <v>22419</v>
      </c>
      <c r="C1725" s="12">
        <v>191011111012</v>
      </c>
      <c r="D1725" s="114">
        <v>6</v>
      </c>
      <c r="E1725" s="125" t="s">
        <v>1531</v>
      </c>
      <c r="F1725" s="48" t="s">
        <v>2439</v>
      </c>
      <c r="G1725" s="128" t="s">
        <v>3568</v>
      </c>
      <c r="H1725" s="130" t="s">
        <v>5341</v>
      </c>
      <c r="I1725" s="130" t="s">
        <v>7060</v>
      </c>
      <c r="J1725" s="130" t="s">
        <v>8762</v>
      </c>
      <c r="K1725" s="130" t="s">
        <v>10477</v>
      </c>
      <c r="L1725" s="130" t="s">
        <v>12162</v>
      </c>
      <c r="M1725" s="130" t="s">
        <v>13858</v>
      </c>
      <c r="N1725" s="130" t="s">
        <v>15545</v>
      </c>
      <c r="O1725" s="130" t="s">
        <v>17271</v>
      </c>
      <c r="P1725" s="130" t="s">
        <v>18948</v>
      </c>
      <c r="Q1725" s="130" t="s">
        <v>20663</v>
      </c>
    </row>
    <row r="1726" spans="2:17" ht="54.95" customHeight="1">
      <c r="B1726" s="120" t="s">
        <v>22419</v>
      </c>
      <c r="C1726" s="12">
        <v>1910111111</v>
      </c>
      <c r="D1726" s="114">
        <v>5</v>
      </c>
      <c r="E1726" s="124" t="s">
        <v>1532</v>
      </c>
      <c r="F1726" s="48" t="s">
        <v>1532</v>
      </c>
      <c r="G1726" s="128" t="s">
        <v>3569</v>
      </c>
      <c r="H1726" s="130" t="s">
        <v>5342</v>
      </c>
      <c r="I1726" s="130" t="s">
        <v>7061</v>
      </c>
      <c r="J1726" s="130" t="s">
        <v>8763</v>
      </c>
      <c r="K1726" s="130" t="s">
        <v>10478</v>
      </c>
      <c r="L1726" s="130" t="s">
        <v>10478</v>
      </c>
      <c r="M1726" s="130" t="s">
        <v>10478</v>
      </c>
      <c r="N1726" s="130" t="s">
        <v>15546</v>
      </c>
      <c r="O1726" s="130" t="s">
        <v>17272</v>
      </c>
      <c r="P1726" s="130" t="s">
        <v>18949</v>
      </c>
      <c r="Q1726" s="130" t="s">
        <v>20664</v>
      </c>
    </row>
    <row r="1727" spans="2:17" ht="54.95" customHeight="1">
      <c r="B1727" s="120" t="s">
        <v>22419</v>
      </c>
      <c r="C1727" s="12">
        <v>191011111110</v>
      </c>
      <c r="D1727" s="114">
        <v>6</v>
      </c>
      <c r="E1727" s="125" t="s">
        <v>1533</v>
      </c>
      <c r="F1727" s="48" t="s">
        <v>1533</v>
      </c>
      <c r="G1727" s="128" t="s">
        <v>23597</v>
      </c>
      <c r="H1727" s="130" t="s">
        <v>5343</v>
      </c>
      <c r="I1727" s="130" t="s">
        <v>7062</v>
      </c>
      <c r="J1727" s="130" t="s">
        <v>8764</v>
      </c>
      <c r="K1727" s="130" t="s">
        <v>10479</v>
      </c>
      <c r="L1727" s="130" t="s">
        <v>12163</v>
      </c>
      <c r="M1727" s="130" t="s">
        <v>13859</v>
      </c>
      <c r="N1727" s="130" t="s">
        <v>15547</v>
      </c>
      <c r="O1727" s="130" t="s">
        <v>17273</v>
      </c>
      <c r="P1727" s="130" t="s">
        <v>18950</v>
      </c>
      <c r="Q1727" s="130" t="s">
        <v>20665</v>
      </c>
    </row>
    <row r="1728" spans="2:17" ht="54.95" customHeight="1">
      <c r="B1728" s="120" t="s">
        <v>22419</v>
      </c>
      <c r="C1728" s="12">
        <v>191011111111</v>
      </c>
      <c r="D1728" s="114">
        <v>6</v>
      </c>
      <c r="E1728" s="125" t="s">
        <v>1534</v>
      </c>
      <c r="F1728" s="48" t="s">
        <v>2440</v>
      </c>
      <c r="G1728" s="128" t="s">
        <v>3570</v>
      </c>
      <c r="H1728" s="130" t="s">
        <v>1534</v>
      </c>
      <c r="I1728" s="130" t="s">
        <v>1534</v>
      </c>
      <c r="J1728" s="130" t="s">
        <v>1534</v>
      </c>
      <c r="K1728" s="130" t="s">
        <v>1534</v>
      </c>
      <c r="L1728" s="130" t="s">
        <v>1534</v>
      </c>
      <c r="M1728" s="130" t="s">
        <v>1534</v>
      </c>
      <c r="N1728" s="130" t="s">
        <v>15548</v>
      </c>
      <c r="O1728" s="130" t="s">
        <v>1534</v>
      </c>
      <c r="P1728" s="130" t="s">
        <v>1534</v>
      </c>
      <c r="Q1728" s="130" t="s">
        <v>20666</v>
      </c>
    </row>
    <row r="1729" spans="2:17" ht="54.95" customHeight="1">
      <c r="B1729" s="120" t="s">
        <v>22419</v>
      </c>
      <c r="C1729" s="12">
        <v>191011111112</v>
      </c>
      <c r="D1729" s="114">
        <v>6</v>
      </c>
      <c r="E1729" s="125" t="s">
        <v>1535</v>
      </c>
      <c r="F1729" s="48" t="s">
        <v>1535</v>
      </c>
      <c r="G1729" s="128" t="s">
        <v>3571</v>
      </c>
      <c r="H1729" s="130" t="s">
        <v>5344</v>
      </c>
      <c r="I1729" s="130" t="s">
        <v>7063</v>
      </c>
      <c r="J1729" s="130" t="s">
        <v>8765</v>
      </c>
      <c r="K1729" s="130" t="s">
        <v>10480</v>
      </c>
      <c r="L1729" s="130" t="s">
        <v>12164</v>
      </c>
      <c r="M1729" s="130" t="s">
        <v>13860</v>
      </c>
      <c r="N1729" s="130" t="s">
        <v>15549</v>
      </c>
      <c r="O1729" s="130" t="s">
        <v>17274</v>
      </c>
      <c r="P1729" s="130" t="s">
        <v>18951</v>
      </c>
      <c r="Q1729" s="130" t="s">
        <v>20667</v>
      </c>
    </row>
    <row r="1730" spans="2:17" ht="54.95" customHeight="1">
      <c r="B1730" s="120" t="s">
        <v>22419</v>
      </c>
      <c r="C1730" s="12">
        <v>1910111112</v>
      </c>
      <c r="D1730" s="114">
        <v>5</v>
      </c>
      <c r="E1730" s="124" t="s">
        <v>1536</v>
      </c>
      <c r="F1730" s="48" t="s">
        <v>2441</v>
      </c>
      <c r="G1730" s="128" t="s">
        <v>23598</v>
      </c>
      <c r="H1730" s="130" t="s">
        <v>5345</v>
      </c>
      <c r="I1730" s="130" t="s">
        <v>7064</v>
      </c>
      <c r="J1730" s="130" t="s">
        <v>8766</v>
      </c>
      <c r="K1730" s="130" t="s">
        <v>10481</v>
      </c>
      <c r="L1730" s="130" t="s">
        <v>12165</v>
      </c>
      <c r="M1730" s="130" t="s">
        <v>13861</v>
      </c>
      <c r="N1730" s="130" t="s">
        <v>15550</v>
      </c>
      <c r="O1730" s="130" t="s">
        <v>17275</v>
      </c>
      <c r="P1730" s="130" t="s">
        <v>18952</v>
      </c>
      <c r="Q1730" s="130" t="s">
        <v>20668</v>
      </c>
    </row>
    <row r="1731" spans="2:17" ht="54.95" customHeight="1">
      <c r="B1731" s="120" t="s">
        <v>22419</v>
      </c>
      <c r="C1731" s="12">
        <v>1910111113</v>
      </c>
      <c r="D1731" s="114">
        <v>5</v>
      </c>
      <c r="E1731" s="124" t="s">
        <v>1537</v>
      </c>
      <c r="F1731" s="48" t="s">
        <v>2442</v>
      </c>
      <c r="G1731" s="128" t="s">
        <v>3572</v>
      </c>
      <c r="H1731" s="130" t="s">
        <v>5346</v>
      </c>
      <c r="I1731" s="130" t="s">
        <v>7065</v>
      </c>
      <c r="J1731" s="130" t="s">
        <v>8767</v>
      </c>
      <c r="K1731" s="130" t="s">
        <v>10482</v>
      </c>
      <c r="L1731" s="130" t="s">
        <v>12166</v>
      </c>
      <c r="M1731" s="130" t="s">
        <v>13862</v>
      </c>
      <c r="N1731" s="130" t="s">
        <v>15551</v>
      </c>
      <c r="O1731" s="130" t="s">
        <v>17276</v>
      </c>
      <c r="P1731" s="130" t="s">
        <v>18953</v>
      </c>
      <c r="Q1731" s="130" t="s">
        <v>20669</v>
      </c>
    </row>
    <row r="1732" spans="2:17" ht="54.95" customHeight="1">
      <c r="B1732" s="120" t="s">
        <v>22419</v>
      </c>
      <c r="C1732" s="12">
        <v>191011111310</v>
      </c>
      <c r="D1732" s="114">
        <v>6</v>
      </c>
      <c r="E1732" s="125" t="s">
        <v>1538</v>
      </c>
      <c r="F1732" s="48" t="s">
        <v>1538</v>
      </c>
      <c r="G1732" s="128" t="s">
        <v>3573</v>
      </c>
      <c r="H1732" s="130" t="s">
        <v>5347</v>
      </c>
      <c r="I1732" s="130" t="s">
        <v>7066</v>
      </c>
      <c r="J1732" s="130" t="s">
        <v>8768</v>
      </c>
      <c r="K1732" s="130" t="s">
        <v>1538</v>
      </c>
      <c r="L1732" s="130" t="s">
        <v>12167</v>
      </c>
      <c r="M1732" s="130" t="s">
        <v>13863</v>
      </c>
      <c r="N1732" s="130" t="s">
        <v>15552</v>
      </c>
      <c r="O1732" s="130" t="s">
        <v>17277</v>
      </c>
      <c r="P1732" s="130" t="s">
        <v>18954</v>
      </c>
      <c r="Q1732" s="130" t="s">
        <v>1538</v>
      </c>
    </row>
    <row r="1733" spans="2:17" ht="54.95" customHeight="1">
      <c r="B1733" s="120" t="s">
        <v>22419</v>
      </c>
      <c r="C1733" s="12">
        <v>191011111311</v>
      </c>
      <c r="D1733" s="114">
        <v>6</v>
      </c>
      <c r="E1733" s="125" t="s">
        <v>1539</v>
      </c>
      <c r="F1733" s="48" t="s">
        <v>1539</v>
      </c>
      <c r="G1733" s="128" t="s">
        <v>3574</v>
      </c>
      <c r="H1733" s="130" t="s">
        <v>5348</v>
      </c>
      <c r="I1733" s="130" t="s">
        <v>7067</v>
      </c>
      <c r="J1733" s="130" t="s">
        <v>8769</v>
      </c>
      <c r="K1733" s="130" t="s">
        <v>1539</v>
      </c>
      <c r="L1733" s="130" t="s">
        <v>12168</v>
      </c>
      <c r="M1733" s="130" t="s">
        <v>13864</v>
      </c>
      <c r="N1733" s="130" t="s">
        <v>15553</v>
      </c>
      <c r="O1733" s="130" t="s">
        <v>17278</v>
      </c>
      <c r="P1733" s="130" t="s">
        <v>18955</v>
      </c>
      <c r="Q1733" s="130" t="s">
        <v>1539</v>
      </c>
    </row>
    <row r="1734" spans="2:17" ht="54.95" customHeight="1">
      <c r="B1734" s="120" t="s">
        <v>22419</v>
      </c>
      <c r="C1734" s="12">
        <v>191011111312</v>
      </c>
      <c r="D1734" s="114">
        <v>6</v>
      </c>
      <c r="E1734" s="125" t="s">
        <v>1540</v>
      </c>
      <c r="F1734" s="48" t="s">
        <v>2443</v>
      </c>
      <c r="G1734" s="128" t="s">
        <v>3575</v>
      </c>
      <c r="H1734" s="130" t="s">
        <v>1540</v>
      </c>
      <c r="I1734" s="130" t="s">
        <v>1540</v>
      </c>
      <c r="J1734" s="130" t="s">
        <v>1540</v>
      </c>
      <c r="K1734" s="130" t="s">
        <v>1540</v>
      </c>
      <c r="L1734" s="130" t="s">
        <v>12169</v>
      </c>
      <c r="M1734" s="130" t="s">
        <v>1540</v>
      </c>
      <c r="N1734" s="130" t="s">
        <v>1540</v>
      </c>
      <c r="O1734" s="130" t="s">
        <v>17279</v>
      </c>
      <c r="P1734" s="130" t="s">
        <v>1540</v>
      </c>
      <c r="Q1734" s="130" t="s">
        <v>20670</v>
      </c>
    </row>
    <row r="1735" spans="2:17" ht="54.95" customHeight="1">
      <c r="B1735" s="120" t="s">
        <v>22419</v>
      </c>
      <c r="C1735" s="12">
        <v>191011111313</v>
      </c>
      <c r="D1735" s="114">
        <v>6</v>
      </c>
      <c r="E1735" s="125" t="s">
        <v>1541</v>
      </c>
      <c r="F1735" s="48" t="s">
        <v>2444</v>
      </c>
      <c r="G1735" s="128" t="s">
        <v>3576</v>
      </c>
      <c r="H1735" s="130" t="s">
        <v>1541</v>
      </c>
      <c r="I1735" s="130" t="s">
        <v>1541</v>
      </c>
      <c r="J1735" s="130" t="s">
        <v>1541</v>
      </c>
      <c r="K1735" s="130" t="s">
        <v>1541</v>
      </c>
      <c r="L1735" s="130" t="s">
        <v>12170</v>
      </c>
      <c r="M1735" s="130" t="s">
        <v>1541</v>
      </c>
      <c r="N1735" s="130" t="s">
        <v>1541</v>
      </c>
      <c r="O1735" s="130" t="s">
        <v>17280</v>
      </c>
      <c r="P1735" s="130" t="s">
        <v>1541</v>
      </c>
      <c r="Q1735" s="130" t="s">
        <v>20671</v>
      </c>
    </row>
    <row r="1736" spans="2:17" ht="54.95" customHeight="1">
      <c r="B1736" s="120" t="s">
        <v>22419</v>
      </c>
      <c r="C1736" s="12">
        <v>1910111114</v>
      </c>
      <c r="D1736" s="114">
        <v>5</v>
      </c>
      <c r="E1736" s="124" t="s">
        <v>1542</v>
      </c>
      <c r="F1736" s="48" t="s">
        <v>2445</v>
      </c>
      <c r="G1736" s="128" t="s">
        <v>23599</v>
      </c>
      <c r="H1736" s="130" t="s">
        <v>5349</v>
      </c>
      <c r="I1736" s="130" t="s">
        <v>7068</v>
      </c>
      <c r="J1736" s="130" t="s">
        <v>8770</v>
      </c>
      <c r="K1736" s="130" t="s">
        <v>10483</v>
      </c>
      <c r="L1736" s="130" t="s">
        <v>12171</v>
      </c>
      <c r="M1736" s="130" t="s">
        <v>13865</v>
      </c>
      <c r="N1736" s="130" t="s">
        <v>15554</v>
      </c>
      <c r="O1736" s="130" t="s">
        <v>17281</v>
      </c>
      <c r="P1736" s="130" t="s">
        <v>18956</v>
      </c>
      <c r="Q1736" s="130" t="s">
        <v>20672</v>
      </c>
    </row>
    <row r="1737" spans="2:17" ht="54.95" customHeight="1">
      <c r="B1737" s="120" t="s">
        <v>22419</v>
      </c>
      <c r="C1737" s="12">
        <v>191011111410</v>
      </c>
      <c r="D1737" s="114">
        <v>6</v>
      </c>
      <c r="E1737" s="125" t="s">
        <v>1543</v>
      </c>
      <c r="F1737" s="48" t="s">
        <v>2446</v>
      </c>
      <c r="G1737" s="128" t="s">
        <v>3577</v>
      </c>
      <c r="H1737" s="130" t="s">
        <v>5350</v>
      </c>
      <c r="I1737" s="130" t="s">
        <v>7069</v>
      </c>
      <c r="J1737" s="130" t="s">
        <v>8771</v>
      </c>
      <c r="K1737" s="130" t="s">
        <v>10484</v>
      </c>
      <c r="L1737" s="130" t="s">
        <v>12172</v>
      </c>
      <c r="M1737" s="130" t="s">
        <v>13866</v>
      </c>
      <c r="N1737" s="130" t="s">
        <v>15555</v>
      </c>
      <c r="O1737" s="130" t="s">
        <v>17282</v>
      </c>
      <c r="P1737" s="130" t="s">
        <v>18957</v>
      </c>
      <c r="Q1737" s="130" t="s">
        <v>20673</v>
      </c>
    </row>
    <row r="1738" spans="2:17" ht="54.95" customHeight="1">
      <c r="B1738" s="120" t="s">
        <v>22419</v>
      </c>
      <c r="C1738" s="12">
        <v>191011111411</v>
      </c>
      <c r="D1738" s="114">
        <v>6</v>
      </c>
      <c r="E1738" s="125" t="s">
        <v>1544</v>
      </c>
      <c r="F1738" s="48" t="s">
        <v>2447</v>
      </c>
      <c r="G1738" s="128" t="s">
        <v>3578</v>
      </c>
      <c r="H1738" s="130" t="s">
        <v>5351</v>
      </c>
      <c r="I1738" s="130" t="s">
        <v>7070</v>
      </c>
      <c r="J1738" s="130" t="s">
        <v>8772</v>
      </c>
      <c r="K1738" s="130" t="s">
        <v>10485</v>
      </c>
      <c r="L1738" s="130" t="s">
        <v>12173</v>
      </c>
      <c r="M1738" s="130" t="s">
        <v>13867</v>
      </c>
      <c r="N1738" s="130" t="s">
        <v>15556</v>
      </c>
      <c r="O1738" s="130" t="s">
        <v>17283</v>
      </c>
      <c r="P1738" s="130" t="s">
        <v>18958</v>
      </c>
      <c r="Q1738" s="130" t="s">
        <v>20674</v>
      </c>
    </row>
    <row r="1739" spans="2:17" ht="54.95" customHeight="1">
      <c r="B1739" s="120" t="s">
        <v>22419</v>
      </c>
      <c r="C1739" s="12">
        <v>191011111412</v>
      </c>
      <c r="D1739" s="114">
        <v>6</v>
      </c>
      <c r="E1739" s="125" t="s">
        <v>1545</v>
      </c>
      <c r="F1739" s="48" t="s">
        <v>2448</v>
      </c>
      <c r="G1739" s="128" t="s">
        <v>23600</v>
      </c>
      <c r="H1739" s="130" t="s">
        <v>5352</v>
      </c>
      <c r="I1739" s="130" t="s">
        <v>7071</v>
      </c>
      <c r="J1739" s="130" t="s">
        <v>8773</v>
      </c>
      <c r="K1739" s="130" t="s">
        <v>10486</v>
      </c>
      <c r="L1739" s="130" t="s">
        <v>12174</v>
      </c>
      <c r="M1739" s="130" t="s">
        <v>13868</v>
      </c>
      <c r="N1739" s="130" t="s">
        <v>15557</v>
      </c>
      <c r="O1739" s="130" t="s">
        <v>17284</v>
      </c>
      <c r="P1739" s="130" t="s">
        <v>18959</v>
      </c>
      <c r="Q1739" s="130" t="s">
        <v>20675</v>
      </c>
    </row>
    <row r="1740" spans="2:17" ht="54.95" customHeight="1">
      <c r="B1740" s="120" t="s">
        <v>22419</v>
      </c>
      <c r="C1740" s="12">
        <v>191011111413</v>
      </c>
      <c r="D1740" s="114">
        <v>6</v>
      </c>
      <c r="E1740" s="125" t="s">
        <v>1546</v>
      </c>
      <c r="F1740" s="48" t="s">
        <v>1546</v>
      </c>
      <c r="G1740" s="128" t="s">
        <v>23601</v>
      </c>
      <c r="H1740" s="130" t="s">
        <v>5353</v>
      </c>
      <c r="I1740" s="130" t="s">
        <v>7072</v>
      </c>
      <c r="J1740" s="130" t="s">
        <v>8774</v>
      </c>
      <c r="K1740" s="130" t="s">
        <v>10487</v>
      </c>
      <c r="L1740" s="130" t="s">
        <v>10487</v>
      </c>
      <c r="M1740" s="130" t="s">
        <v>13869</v>
      </c>
      <c r="N1740" s="130" t="s">
        <v>15558</v>
      </c>
      <c r="O1740" s="130" t="s">
        <v>17285</v>
      </c>
      <c r="P1740" s="130" t="s">
        <v>18960</v>
      </c>
      <c r="Q1740" s="130" t="s">
        <v>20676</v>
      </c>
    </row>
    <row r="1741" spans="2:17" ht="54.95" customHeight="1">
      <c r="B1741" s="120" t="s">
        <v>22419</v>
      </c>
      <c r="C1741" s="12">
        <v>191011111414</v>
      </c>
      <c r="D1741" s="114">
        <v>6</v>
      </c>
      <c r="E1741" s="125" t="s">
        <v>1547</v>
      </c>
      <c r="F1741" s="48" t="s">
        <v>1547</v>
      </c>
      <c r="G1741" s="128" t="s">
        <v>3579</v>
      </c>
      <c r="H1741" s="130" t="s">
        <v>5354</v>
      </c>
      <c r="I1741" s="130" t="s">
        <v>7073</v>
      </c>
      <c r="J1741" s="130" t="s">
        <v>8775</v>
      </c>
      <c r="K1741" s="130" t="s">
        <v>10488</v>
      </c>
      <c r="L1741" s="130" t="s">
        <v>10488</v>
      </c>
      <c r="M1741" s="130" t="s">
        <v>13870</v>
      </c>
      <c r="N1741" s="130" t="s">
        <v>15559</v>
      </c>
      <c r="O1741" s="130" t="s">
        <v>17286</v>
      </c>
      <c r="P1741" s="130" t="s">
        <v>15559</v>
      </c>
      <c r="Q1741" s="130" t="s">
        <v>20677</v>
      </c>
    </row>
    <row r="1742" spans="2:17" ht="54.95" customHeight="1">
      <c r="B1742" s="120" t="s">
        <v>22419</v>
      </c>
      <c r="C1742" s="12">
        <v>191011111415</v>
      </c>
      <c r="D1742" s="114">
        <v>6</v>
      </c>
      <c r="E1742" s="125" t="s">
        <v>1548</v>
      </c>
      <c r="F1742" s="48" t="s">
        <v>1548</v>
      </c>
      <c r="G1742" s="128" t="s">
        <v>3580</v>
      </c>
      <c r="H1742" s="130" t="s">
        <v>5355</v>
      </c>
      <c r="I1742" s="130" t="s">
        <v>7074</v>
      </c>
      <c r="J1742" s="130" t="s">
        <v>8776</v>
      </c>
      <c r="K1742" s="130" t="s">
        <v>10489</v>
      </c>
      <c r="L1742" s="130" t="s">
        <v>12175</v>
      </c>
      <c r="M1742" s="130" t="s">
        <v>13871</v>
      </c>
      <c r="N1742" s="130" t="s">
        <v>15560</v>
      </c>
      <c r="O1742" s="130" t="s">
        <v>17287</v>
      </c>
      <c r="P1742" s="130" t="s">
        <v>18961</v>
      </c>
      <c r="Q1742" s="130" t="s">
        <v>20678</v>
      </c>
    </row>
    <row r="1743" spans="2:17" ht="54.95" customHeight="1">
      <c r="B1743" s="120"/>
      <c r="C1743" s="12">
        <v>1911</v>
      </c>
      <c r="D1743" s="114">
        <v>2</v>
      </c>
      <c r="E1743" s="211" t="s">
        <v>1549</v>
      </c>
      <c r="F1743" s="48" t="s">
        <v>2449</v>
      </c>
      <c r="G1743" s="128" t="s">
        <v>3581</v>
      </c>
      <c r="H1743" s="130" t="s">
        <v>5356</v>
      </c>
      <c r="I1743" s="130" t="s">
        <v>7075</v>
      </c>
      <c r="J1743" s="130" t="s">
        <v>8777</v>
      </c>
      <c r="K1743" s="130" t="s">
        <v>10490</v>
      </c>
      <c r="L1743" s="130" t="s">
        <v>12176</v>
      </c>
      <c r="M1743" s="130" t="s">
        <v>13872</v>
      </c>
      <c r="N1743" s="130" t="s">
        <v>15561</v>
      </c>
      <c r="O1743" s="130" t="s">
        <v>17288</v>
      </c>
      <c r="P1743" s="130" t="s">
        <v>18962</v>
      </c>
      <c r="Q1743" s="130" t="s">
        <v>20679</v>
      </c>
    </row>
    <row r="1744" spans="2:17" ht="54.95" customHeight="1">
      <c r="B1744" s="120"/>
      <c r="C1744" s="12">
        <v>191110</v>
      </c>
      <c r="D1744" s="114">
        <v>3</v>
      </c>
      <c r="E1744" s="122" t="s">
        <v>312</v>
      </c>
      <c r="F1744" s="48" t="s">
        <v>312</v>
      </c>
      <c r="G1744" s="128" t="s">
        <v>3582</v>
      </c>
      <c r="H1744" s="130" t="s">
        <v>5357</v>
      </c>
      <c r="I1744" s="130" t="s">
        <v>7076</v>
      </c>
      <c r="J1744" s="130" t="s">
        <v>312</v>
      </c>
      <c r="K1744" s="130" t="s">
        <v>312</v>
      </c>
      <c r="L1744" s="130" t="s">
        <v>312</v>
      </c>
      <c r="M1744" s="130" t="s">
        <v>312</v>
      </c>
      <c r="N1744" s="130" t="s">
        <v>15562</v>
      </c>
      <c r="O1744" s="130" t="s">
        <v>17289</v>
      </c>
      <c r="P1744" s="130" t="s">
        <v>18963</v>
      </c>
      <c r="Q1744" s="130" t="s">
        <v>20680</v>
      </c>
    </row>
    <row r="1745" spans="2:17" ht="54.95" customHeight="1">
      <c r="B1745" s="120" t="s">
        <v>22419</v>
      </c>
      <c r="C1745" s="12">
        <v>19111010</v>
      </c>
      <c r="D1745" s="114">
        <v>4</v>
      </c>
      <c r="E1745" s="123" t="s">
        <v>24</v>
      </c>
      <c r="F1745" s="48" t="s">
        <v>24</v>
      </c>
      <c r="G1745" s="128" t="s">
        <v>3583</v>
      </c>
      <c r="H1745" s="130" t="s">
        <v>5358</v>
      </c>
      <c r="I1745" s="130" t="s">
        <v>7077</v>
      </c>
      <c r="J1745" s="130" t="s">
        <v>8778</v>
      </c>
      <c r="K1745" s="130" t="s">
        <v>10491</v>
      </c>
      <c r="L1745" s="130" t="s">
        <v>12177</v>
      </c>
      <c r="M1745" s="130" t="s">
        <v>13873</v>
      </c>
      <c r="N1745" s="130" t="s">
        <v>15563</v>
      </c>
      <c r="O1745" s="130" t="s">
        <v>17290</v>
      </c>
      <c r="P1745" s="130" t="s">
        <v>18964</v>
      </c>
      <c r="Q1745" s="130" t="s">
        <v>20681</v>
      </c>
    </row>
    <row r="1746" spans="2:17" ht="54.95" customHeight="1">
      <c r="B1746" s="120"/>
      <c r="C1746" s="12">
        <v>1911101010</v>
      </c>
      <c r="D1746" s="114">
        <v>5</v>
      </c>
      <c r="E1746" s="124" t="s">
        <v>2720</v>
      </c>
      <c r="F1746" s="48" t="s">
        <v>2450</v>
      </c>
      <c r="G1746" s="128" t="s">
        <v>23602</v>
      </c>
      <c r="H1746" s="130" t="s">
        <v>5359</v>
      </c>
      <c r="I1746" s="130" t="s">
        <v>7078</v>
      </c>
      <c r="J1746" s="130" t="s">
        <v>8779</v>
      </c>
      <c r="K1746" s="130" t="s">
        <v>10492</v>
      </c>
      <c r="L1746" s="130" t="s">
        <v>12178</v>
      </c>
      <c r="M1746" s="130" t="s">
        <v>13874</v>
      </c>
      <c r="N1746" s="130" t="s">
        <v>21649</v>
      </c>
      <c r="O1746" s="130" t="s">
        <v>17291</v>
      </c>
      <c r="P1746" s="130" t="s">
        <v>18965</v>
      </c>
      <c r="Q1746" s="130" t="s">
        <v>20682</v>
      </c>
    </row>
    <row r="1747" spans="2:17" ht="54.95" customHeight="1">
      <c r="B1747" s="120"/>
      <c r="C1747" s="12">
        <v>1911101011</v>
      </c>
      <c r="D1747" s="114">
        <v>5</v>
      </c>
      <c r="E1747" s="124" t="s">
        <v>1550</v>
      </c>
      <c r="F1747" s="48" t="s">
        <v>1550</v>
      </c>
      <c r="G1747" s="128" t="s">
        <v>23603</v>
      </c>
      <c r="H1747" s="130" t="s">
        <v>5360</v>
      </c>
      <c r="I1747" s="130" t="s">
        <v>7079</v>
      </c>
      <c r="J1747" s="130" t="s">
        <v>8780</v>
      </c>
      <c r="K1747" s="130" t="s">
        <v>10493</v>
      </c>
      <c r="L1747" s="130" t="s">
        <v>12179</v>
      </c>
      <c r="M1747" s="130" t="s">
        <v>13875</v>
      </c>
      <c r="N1747" s="130" t="s">
        <v>15564</v>
      </c>
      <c r="O1747" s="130" t="s">
        <v>17292</v>
      </c>
      <c r="P1747" s="130" t="s">
        <v>18966</v>
      </c>
      <c r="Q1747" s="130" t="s">
        <v>20683</v>
      </c>
    </row>
    <row r="1748" spans="2:17" ht="54.95" customHeight="1">
      <c r="B1748" s="120" t="s">
        <v>22419</v>
      </c>
      <c r="C1748" s="12">
        <v>1911101012</v>
      </c>
      <c r="D1748" s="114">
        <v>5</v>
      </c>
      <c r="E1748" s="124" t="s">
        <v>307</v>
      </c>
      <c r="F1748" s="48" t="s">
        <v>307</v>
      </c>
      <c r="G1748" s="128" t="s">
        <v>23604</v>
      </c>
      <c r="H1748" s="130" t="s">
        <v>5361</v>
      </c>
      <c r="I1748" s="130" t="s">
        <v>7080</v>
      </c>
      <c r="J1748" s="130" t="s">
        <v>307</v>
      </c>
      <c r="K1748" s="130" t="s">
        <v>10494</v>
      </c>
      <c r="L1748" s="130" t="s">
        <v>12180</v>
      </c>
      <c r="M1748" s="130" t="s">
        <v>13876</v>
      </c>
      <c r="N1748" s="130" t="s">
        <v>15565</v>
      </c>
      <c r="O1748" s="130" t="s">
        <v>17293</v>
      </c>
      <c r="P1748" s="130" t="s">
        <v>18967</v>
      </c>
      <c r="Q1748" s="130" t="s">
        <v>20684</v>
      </c>
    </row>
    <row r="1749" spans="2:17" ht="54.95" customHeight="1">
      <c r="B1749" s="120" t="s">
        <v>22419</v>
      </c>
      <c r="C1749" s="12">
        <v>1911101013</v>
      </c>
      <c r="D1749" s="114">
        <v>5</v>
      </c>
      <c r="E1749" s="124" t="s">
        <v>313</v>
      </c>
      <c r="F1749" s="48" t="s">
        <v>313</v>
      </c>
      <c r="G1749" s="128" t="s">
        <v>23605</v>
      </c>
      <c r="H1749" s="130" t="s">
        <v>5362</v>
      </c>
      <c r="I1749" s="130" t="s">
        <v>7081</v>
      </c>
      <c r="J1749" s="130" t="s">
        <v>8781</v>
      </c>
      <c r="K1749" s="130" t="s">
        <v>10495</v>
      </c>
      <c r="L1749" s="130" t="s">
        <v>10495</v>
      </c>
      <c r="M1749" s="130" t="s">
        <v>13877</v>
      </c>
      <c r="N1749" s="130" t="s">
        <v>15566</v>
      </c>
      <c r="O1749" s="130" t="s">
        <v>17294</v>
      </c>
      <c r="P1749" s="130" t="s">
        <v>18968</v>
      </c>
      <c r="Q1749" s="130" t="s">
        <v>20685</v>
      </c>
    </row>
    <row r="1750" spans="2:17" ht="54.95" customHeight="1">
      <c r="B1750" s="120" t="s">
        <v>22419</v>
      </c>
      <c r="C1750" s="12">
        <v>1911101014</v>
      </c>
      <c r="D1750" s="114">
        <v>5</v>
      </c>
      <c r="E1750" s="124" t="s">
        <v>1551</v>
      </c>
      <c r="F1750" s="48" t="s">
        <v>1551</v>
      </c>
      <c r="G1750" s="128" t="s">
        <v>3584</v>
      </c>
      <c r="H1750" s="130" t="s">
        <v>5363</v>
      </c>
      <c r="I1750" s="130" t="s">
        <v>7082</v>
      </c>
      <c r="J1750" s="130" t="s">
        <v>8782</v>
      </c>
      <c r="K1750" s="130" t="s">
        <v>10496</v>
      </c>
      <c r="L1750" s="130" t="s">
        <v>12181</v>
      </c>
      <c r="M1750" s="130" t="s">
        <v>13878</v>
      </c>
      <c r="N1750" s="130" t="s">
        <v>15567</v>
      </c>
      <c r="O1750" s="130" t="s">
        <v>17295</v>
      </c>
      <c r="P1750" s="130" t="s">
        <v>18969</v>
      </c>
      <c r="Q1750" s="130" t="s">
        <v>20686</v>
      </c>
    </row>
    <row r="1751" spans="2:17" ht="54.95" customHeight="1">
      <c r="B1751" s="120" t="s">
        <v>22419</v>
      </c>
      <c r="C1751" s="12">
        <v>191110101410</v>
      </c>
      <c r="D1751" s="114">
        <v>6</v>
      </c>
      <c r="E1751" s="125" t="s">
        <v>314</v>
      </c>
      <c r="F1751" s="48" t="s">
        <v>314</v>
      </c>
      <c r="G1751" s="128" t="s">
        <v>23606</v>
      </c>
      <c r="H1751" s="130" t="s">
        <v>5364</v>
      </c>
      <c r="I1751" s="130" t="s">
        <v>7083</v>
      </c>
      <c r="J1751" s="130" t="s">
        <v>8783</v>
      </c>
      <c r="K1751" s="130" t="s">
        <v>10497</v>
      </c>
      <c r="L1751" s="130" t="s">
        <v>12182</v>
      </c>
      <c r="M1751" s="130" t="s">
        <v>13879</v>
      </c>
      <c r="N1751" s="130" t="s">
        <v>15568</v>
      </c>
      <c r="O1751" s="130" t="s">
        <v>17296</v>
      </c>
      <c r="P1751" s="130" t="s">
        <v>18970</v>
      </c>
      <c r="Q1751" s="130" t="s">
        <v>20687</v>
      </c>
    </row>
    <row r="1752" spans="2:17" ht="54.95" customHeight="1">
      <c r="B1752" s="120" t="s">
        <v>22419</v>
      </c>
      <c r="C1752" s="12">
        <v>191110101411</v>
      </c>
      <c r="D1752" s="114">
        <v>6</v>
      </c>
      <c r="E1752" s="125" t="s">
        <v>315</v>
      </c>
      <c r="F1752" s="48" t="s">
        <v>315</v>
      </c>
      <c r="G1752" s="128" t="s">
        <v>3585</v>
      </c>
      <c r="H1752" s="130" t="s">
        <v>5365</v>
      </c>
      <c r="I1752" s="130" t="s">
        <v>7084</v>
      </c>
      <c r="J1752" s="130" t="s">
        <v>8784</v>
      </c>
      <c r="K1752" s="130" t="s">
        <v>10498</v>
      </c>
      <c r="L1752" s="130" t="s">
        <v>12183</v>
      </c>
      <c r="M1752" s="130" t="s">
        <v>13880</v>
      </c>
      <c r="N1752" s="130" t="s">
        <v>15569</v>
      </c>
      <c r="O1752" s="130" t="s">
        <v>17297</v>
      </c>
      <c r="P1752" s="130" t="s">
        <v>18971</v>
      </c>
      <c r="Q1752" s="130" t="s">
        <v>20688</v>
      </c>
    </row>
    <row r="1753" spans="2:17" ht="54.95" customHeight="1">
      <c r="B1753" s="120" t="s">
        <v>22419</v>
      </c>
      <c r="C1753" s="12">
        <v>191110101412</v>
      </c>
      <c r="D1753" s="114">
        <v>6</v>
      </c>
      <c r="E1753" s="125" t="s">
        <v>1552</v>
      </c>
      <c r="F1753" s="48" t="s">
        <v>1552</v>
      </c>
      <c r="G1753" s="128" t="s">
        <v>3586</v>
      </c>
      <c r="H1753" s="130" t="s">
        <v>5366</v>
      </c>
      <c r="I1753" s="130" t="s">
        <v>7085</v>
      </c>
      <c r="J1753" s="130" t="s">
        <v>8785</v>
      </c>
      <c r="K1753" s="130" t="s">
        <v>10499</v>
      </c>
      <c r="L1753" s="130" t="s">
        <v>12184</v>
      </c>
      <c r="M1753" s="130" t="s">
        <v>13881</v>
      </c>
      <c r="N1753" s="130" t="s">
        <v>15570</v>
      </c>
      <c r="O1753" s="130" t="s">
        <v>17298</v>
      </c>
      <c r="P1753" s="130" t="s">
        <v>18972</v>
      </c>
      <c r="Q1753" s="130" t="s">
        <v>20689</v>
      </c>
    </row>
    <row r="1754" spans="2:17" ht="54.95" customHeight="1">
      <c r="B1754" s="120" t="s">
        <v>22419</v>
      </c>
      <c r="C1754" s="12">
        <v>191110101413</v>
      </c>
      <c r="D1754" s="114">
        <v>6</v>
      </c>
      <c r="E1754" s="125" t="s">
        <v>316</v>
      </c>
      <c r="F1754" s="48" t="s">
        <v>316</v>
      </c>
      <c r="G1754" s="128" t="s">
        <v>3587</v>
      </c>
      <c r="H1754" s="130" t="s">
        <v>5367</v>
      </c>
      <c r="I1754" s="130" t="s">
        <v>7086</v>
      </c>
      <c r="J1754" s="130" t="s">
        <v>8786</v>
      </c>
      <c r="K1754" s="130" t="s">
        <v>10500</v>
      </c>
      <c r="L1754" s="130" t="s">
        <v>12185</v>
      </c>
      <c r="M1754" s="130" t="s">
        <v>13882</v>
      </c>
      <c r="N1754" s="130" t="s">
        <v>15571</v>
      </c>
      <c r="O1754" s="130" t="s">
        <v>17299</v>
      </c>
      <c r="P1754" s="130" t="s">
        <v>18973</v>
      </c>
      <c r="Q1754" s="130" t="s">
        <v>20690</v>
      </c>
    </row>
    <row r="1755" spans="2:17" ht="54.95" customHeight="1">
      <c r="B1755" s="120" t="s">
        <v>22419</v>
      </c>
      <c r="C1755" s="12">
        <v>19111011</v>
      </c>
      <c r="D1755" s="114">
        <v>4</v>
      </c>
      <c r="E1755" s="123" t="s">
        <v>25</v>
      </c>
      <c r="F1755" s="48" t="s">
        <v>25</v>
      </c>
      <c r="G1755" s="128" t="s">
        <v>3588</v>
      </c>
      <c r="H1755" s="130" t="s">
        <v>5368</v>
      </c>
      <c r="I1755" s="130" t="s">
        <v>7087</v>
      </c>
      <c r="J1755" s="130" t="s">
        <v>8787</v>
      </c>
      <c r="K1755" s="130" t="s">
        <v>10501</v>
      </c>
      <c r="L1755" s="130" t="s">
        <v>12186</v>
      </c>
      <c r="M1755" s="130" t="s">
        <v>13883</v>
      </c>
      <c r="N1755" s="130" t="s">
        <v>15572</v>
      </c>
      <c r="O1755" s="130" t="s">
        <v>17300</v>
      </c>
      <c r="P1755" s="130" t="s">
        <v>18974</v>
      </c>
      <c r="Q1755" s="130" t="s">
        <v>20691</v>
      </c>
    </row>
    <row r="1756" spans="2:17" ht="54.95" customHeight="1">
      <c r="B1756" s="120"/>
      <c r="C1756" s="12">
        <v>1911101110</v>
      </c>
      <c r="D1756" s="114">
        <v>5</v>
      </c>
      <c r="E1756" s="124" t="s">
        <v>1553</v>
      </c>
      <c r="F1756" s="48" t="s">
        <v>1553</v>
      </c>
      <c r="G1756" s="128" t="s">
        <v>23607</v>
      </c>
      <c r="H1756" s="130" t="s">
        <v>5369</v>
      </c>
      <c r="I1756" s="130" t="s">
        <v>7088</v>
      </c>
      <c r="J1756" s="130" t="s">
        <v>8788</v>
      </c>
      <c r="K1756" s="130" t="s">
        <v>10502</v>
      </c>
      <c r="L1756" s="130" t="s">
        <v>12187</v>
      </c>
      <c r="M1756" s="130" t="s">
        <v>13884</v>
      </c>
      <c r="N1756" s="130" t="s">
        <v>15573</v>
      </c>
      <c r="O1756" s="130" t="s">
        <v>17301</v>
      </c>
      <c r="P1756" s="130" t="s">
        <v>18975</v>
      </c>
      <c r="Q1756" s="130" t="s">
        <v>20692</v>
      </c>
    </row>
    <row r="1757" spans="2:17" ht="54.95" customHeight="1">
      <c r="B1757" s="120" t="s">
        <v>22419</v>
      </c>
      <c r="C1757" s="12">
        <v>1911101111</v>
      </c>
      <c r="D1757" s="114">
        <v>5</v>
      </c>
      <c r="E1757" s="124" t="s">
        <v>1554</v>
      </c>
      <c r="F1757" s="48" t="s">
        <v>1554</v>
      </c>
      <c r="G1757" s="128" t="s">
        <v>23608</v>
      </c>
      <c r="H1757" s="130" t="s">
        <v>5370</v>
      </c>
      <c r="I1757" s="130" t="s">
        <v>7089</v>
      </c>
      <c r="J1757" s="130" t="s">
        <v>8789</v>
      </c>
      <c r="K1757" s="130" t="s">
        <v>10503</v>
      </c>
      <c r="L1757" s="130" t="s">
        <v>12188</v>
      </c>
      <c r="M1757" s="130" t="s">
        <v>1554</v>
      </c>
      <c r="N1757" s="130" t="s">
        <v>15574</v>
      </c>
      <c r="O1757" s="130" t="s">
        <v>17302</v>
      </c>
      <c r="P1757" s="130" t="s">
        <v>18976</v>
      </c>
      <c r="Q1757" s="130" t="s">
        <v>20693</v>
      </c>
    </row>
    <row r="1758" spans="2:17" ht="54.95" customHeight="1">
      <c r="B1758" s="120"/>
      <c r="C1758" s="12">
        <v>1911101112</v>
      </c>
      <c r="D1758" s="114">
        <v>5</v>
      </c>
      <c r="E1758" s="124" t="s">
        <v>1555</v>
      </c>
      <c r="F1758" s="48" t="s">
        <v>1555</v>
      </c>
      <c r="G1758" s="128" t="s">
        <v>23609</v>
      </c>
      <c r="H1758" s="130" t="s">
        <v>5371</v>
      </c>
      <c r="I1758" s="130" t="s">
        <v>7090</v>
      </c>
      <c r="J1758" s="130" t="s">
        <v>8790</v>
      </c>
      <c r="K1758" s="130" t="s">
        <v>10504</v>
      </c>
      <c r="L1758" s="130" t="s">
        <v>12189</v>
      </c>
      <c r="M1758" s="130" t="s">
        <v>13885</v>
      </c>
      <c r="N1758" s="130" t="s">
        <v>15575</v>
      </c>
      <c r="O1758" s="130" t="s">
        <v>17303</v>
      </c>
      <c r="P1758" s="130" t="s">
        <v>18977</v>
      </c>
      <c r="Q1758" s="130" t="s">
        <v>20694</v>
      </c>
    </row>
    <row r="1759" spans="2:17" ht="54.95" customHeight="1">
      <c r="B1759" s="120" t="s">
        <v>22419</v>
      </c>
      <c r="C1759" s="12">
        <v>1911101113</v>
      </c>
      <c r="D1759" s="114">
        <v>5</v>
      </c>
      <c r="E1759" s="124" t="s">
        <v>1556</v>
      </c>
      <c r="F1759" s="48" t="s">
        <v>1556</v>
      </c>
      <c r="G1759" s="128" t="s">
        <v>3589</v>
      </c>
      <c r="H1759" s="130" t="s">
        <v>5372</v>
      </c>
      <c r="I1759" s="130" t="s">
        <v>7091</v>
      </c>
      <c r="J1759" s="130" t="s">
        <v>8791</v>
      </c>
      <c r="K1759" s="130" t="s">
        <v>10505</v>
      </c>
      <c r="L1759" s="130" t="s">
        <v>10505</v>
      </c>
      <c r="M1759" s="130" t="s">
        <v>13886</v>
      </c>
      <c r="N1759" s="130" t="s">
        <v>15576</v>
      </c>
      <c r="O1759" s="130" t="s">
        <v>17304</v>
      </c>
      <c r="P1759" s="130" t="s">
        <v>18978</v>
      </c>
      <c r="Q1759" s="130" t="s">
        <v>20695</v>
      </c>
    </row>
    <row r="1760" spans="2:17" ht="54.95" customHeight="1">
      <c r="B1760" s="120" t="s">
        <v>3724</v>
      </c>
      <c r="C1760" s="12">
        <v>191111</v>
      </c>
      <c r="D1760" s="114">
        <v>3</v>
      </c>
      <c r="E1760" s="122" t="s">
        <v>308</v>
      </c>
      <c r="F1760" s="48" t="s">
        <v>2451</v>
      </c>
      <c r="G1760" s="128" t="s">
        <v>23610</v>
      </c>
      <c r="H1760" s="130" t="s">
        <v>5374</v>
      </c>
      <c r="I1760" s="130" t="s">
        <v>7093</v>
      </c>
      <c r="J1760" s="130" t="s">
        <v>8793</v>
      </c>
      <c r="K1760" s="130" t="s">
        <v>10507</v>
      </c>
      <c r="L1760" s="130" t="s">
        <v>12191</v>
      </c>
      <c r="M1760" s="130" t="s">
        <v>13888</v>
      </c>
      <c r="N1760" s="130" t="s">
        <v>15578</v>
      </c>
      <c r="O1760" s="130" t="s">
        <v>17306</v>
      </c>
      <c r="P1760" s="130" t="s">
        <v>18980</v>
      </c>
      <c r="Q1760" s="130" t="s">
        <v>20697</v>
      </c>
    </row>
    <row r="1761" spans="2:17" ht="54.95" customHeight="1">
      <c r="B1761" s="120" t="s">
        <v>22419</v>
      </c>
      <c r="C1761" s="12">
        <v>19111110</v>
      </c>
      <c r="D1761" s="114">
        <v>4</v>
      </c>
      <c r="E1761" s="123" t="s">
        <v>308</v>
      </c>
      <c r="F1761" s="48" t="s">
        <v>2451</v>
      </c>
      <c r="G1761" s="128" t="s">
        <v>3590</v>
      </c>
      <c r="H1761" s="130" t="s">
        <v>5374</v>
      </c>
      <c r="I1761" s="130" t="s">
        <v>7093</v>
      </c>
      <c r="J1761" s="130" t="s">
        <v>8793</v>
      </c>
      <c r="K1761" s="130" t="s">
        <v>10507</v>
      </c>
      <c r="L1761" s="130" t="s">
        <v>12191</v>
      </c>
      <c r="M1761" s="130" t="s">
        <v>13888</v>
      </c>
      <c r="N1761" s="130" t="s">
        <v>15578</v>
      </c>
      <c r="O1761" s="130" t="s">
        <v>17306</v>
      </c>
      <c r="P1761" s="130" t="s">
        <v>18980</v>
      </c>
      <c r="Q1761" s="130" t="s">
        <v>20697</v>
      </c>
    </row>
    <row r="1762" spans="2:17" ht="54.95" customHeight="1">
      <c r="B1762" s="120" t="s">
        <v>22419</v>
      </c>
      <c r="C1762" s="12">
        <v>1911111010</v>
      </c>
      <c r="D1762" s="114">
        <v>5</v>
      </c>
      <c r="E1762" s="124" t="s">
        <v>1558</v>
      </c>
      <c r="F1762" s="48" t="s">
        <v>2452</v>
      </c>
      <c r="G1762" s="128" t="s">
        <v>23611</v>
      </c>
      <c r="H1762" s="130" t="s">
        <v>5375</v>
      </c>
      <c r="I1762" s="130" t="s">
        <v>7094</v>
      </c>
      <c r="J1762" s="130" t="s">
        <v>8794</v>
      </c>
      <c r="K1762" s="130" t="s">
        <v>10508</v>
      </c>
      <c r="L1762" s="130" t="s">
        <v>12192</v>
      </c>
      <c r="M1762" s="130" t="s">
        <v>13889</v>
      </c>
      <c r="N1762" s="130" t="s">
        <v>15579</v>
      </c>
      <c r="O1762" s="130" t="s">
        <v>17307</v>
      </c>
      <c r="P1762" s="130" t="s">
        <v>18981</v>
      </c>
      <c r="Q1762" s="130" t="s">
        <v>20698</v>
      </c>
    </row>
    <row r="1763" spans="2:17" ht="54.95" customHeight="1">
      <c r="B1763" s="120" t="s">
        <v>22419</v>
      </c>
      <c r="C1763" s="12">
        <v>191111101010</v>
      </c>
      <c r="D1763" s="114">
        <v>6</v>
      </c>
      <c r="E1763" s="125" t="s">
        <v>1559</v>
      </c>
      <c r="F1763" s="48" t="s">
        <v>2453</v>
      </c>
      <c r="G1763" s="128" t="s">
        <v>23612</v>
      </c>
      <c r="H1763" s="130" t="s">
        <v>5376</v>
      </c>
      <c r="I1763" s="130" t="s">
        <v>7095</v>
      </c>
      <c r="J1763" s="130" t="s">
        <v>8795</v>
      </c>
      <c r="K1763" s="130" t="s">
        <v>10509</v>
      </c>
      <c r="L1763" s="130" t="s">
        <v>12193</v>
      </c>
      <c r="M1763" s="130" t="s">
        <v>13890</v>
      </c>
      <c r="N1763" s="130" t="s">
        <v>15580</v>
      </c>
      <c r="O1763" s="130" t="s">
        <v>17308</v>
      </c>
      <c r="P1763" s="130" t="s">
        <v>18982</v>
      </c>
      <c r="Q1763" s="130" t="s">
        <v>20699</v>
      </c>
    </row>
    <row r="1764" spans="2:17" ht="54.95" customHeight="1">
      <c r="B1764" s="120" t="s">
        <v>22419</v>
      </c>
      <c r="C1764" s="12">
        <v>191111101011</v>
      </c>
      <c r="D1764" s="114">
        <v>6</v>
      </c>
      <c r="E1764" s="125" t="s">
        <v>1560</v>
      </c>
      <c r="F1764" s="48" t="s">
        <v>2454</v>
      </c>
      <c r="G1764" s="128" t="s">
        <v>23613</v>
      </c>
      <c r="H1764" s="130" t="s">
        <v>5377</v>
      </c>
      <c r="I1764" s="130" t="s">
        <v>7096</v>
      </c>
      <c r="J1764" s="130" t="s">
        <v>8796</v>
      </c>
      <c r="K1764" s="130" t="s">
        <v>10510</v>
      </c>
      <c r="L1764" s="130" t="s">
        <v>12194</v>
      </c>
      <c r="M1764" s="130" t="s">
        <v>13891</v>
      </c>
      <c r="N1764" s="130" t="s">
        <v>15581</v>
      </c>
      <c r="O1764" s="130" t="s">
        <v>17309</v>
      </c>
      <c r="P1764" s="130" t="s">
        <v>18983</v>
      </c>
      <c r="Q1764" s="130" t="s">
        <v>20700</v>
      </c>
    </row>
    <row r="1765" spans="2:17" ht="54.95" customHeight="1">
      <c r="B1765" s="120" t="s">
        <v>22419</v>
      </c>
      <c r="C1765" s="12">
        <v>191111101012</v>
      </c>
      <c r="D1765" s="114">
        <v>6</v>
      </c>
      <c r="E1765" s="125" t="s">
        <v>1561</v>
      </c>
      <c r="F1765" s="48" t="s">
        <v>1561</v>
      </c>
      <c r="G1765" s="128" t="s">
        <v>23614</v>
      </c>
      <c r="H1765" s="130" t="s">
        <v>5378</v>
      </c>
      <c r="I1765" s="130" t="s">
        <v>7097</v>
      </c>
      <c r="J1765" s="130" t="s">
        <v>8797</v>
      </c>
      <c r="K1765" s="130" t="s">
        <v>10511</v>
      </c>
      <c r="L1765" s="130" t="s">
        <v>12195</v>
      </c>
      <c r="M1765" s="130" t="s">
        <v>13892</v>
      </c>
      <c r="N1765" s="130" t="s">
        <v>15582</v>
      </c>
      <c r="O1765" s="130" t="s">
        <v>17310</v>
      </c>
      <c r="P1765" s="130" t="s">
        <v>18984</v>
      </c>
      <c r="Q1765" s="130" t="s">
        <v>20701</v>
      </c>
    </row>
    <row r="1766" spans="2:17" ht="54.95" customHeight="1">
      <c r="B1766" s="120" t="s">
        <v>22419</v>
      </c>
      <c r="C1766" s="12">
        <v>191111101013</v>
      </c>
      <c r="D1766" s="114">
        <v>6</v>
      </c>
      <c r="E1766" s="125" t="s">
        <v>26</v>
      </c>
      <c r="F1766" s="48" t="s">
        <v>26</v>
      </c>
      <c r="G1766" s="128" t="s">
        <v>23615</v>
      </c>
      <c r="H1766" s="130" t="s">
        <v>5379</v>
      </c>
      <c r="I1766" s="130" t="s">
        <v>7098</v>
      </c>
      <c r="J1766" s="130" t="s">
        <v>8798</v>
      </c>
      <c r="K1766" s="130" t="s">
        <v>10512</v>
      </c>
      <c r="L1766" s="130" t="s">
        <v>12196</v>
      </c>
      <c r="M1766" s="130" t="s">
        <v>13893</v>
      </c>
      <c r="N1766" s="130" t="s">
        <v>15583</v>
      </c>
      <c r="O1766" s="130" t="s">
        <v>17311</v>
      </c>
      <c r="P1766" s="130" t="s">
        <v>18985</v>
      </c>
      <c r="Q1766" s="130" t="s">
        <v>20702</v>
      </c>
    </row>
    <row r="1767" spans="2:17" ht="54.95" customHeight="1">
      <c r="B1767" s="120" t="s">
        <v>22419</v>
      </c>
      <c r="C1767" s="12">
        <v>1911111011</v>
      </c>
      <c r="D1767" s="114">
        <v>5</v>
      </c>
      <c r="E1767" s="124" t="s">
        <v>1562</v>
      </c>
      <c r="F1767" s="48" t="s">
        <v>2455</v>
      </c>
      <c r="G1767" s="128" t="s">
        <v>23616</v>
      </c>
      <c r="H1767" s="130" t="s">
        <v>5380</v>
      </c>
      <c r="I1767" s="130" t="s">
        <v>7099</v>
      </c>
      <c r="J1767" s="130" t="s">
        <v>8799</v>
      </c>
      <c r="K1767" s="130" t="s">
        <v>10513</v>
      </c>
      <c r="L1767" s="130" t="s">
        <v>12197</v>
      </c>
      <c r="M1767" s="130" t="s">
        <v>13894</v>
      </c>
      <c r="N1767" s="130" t="s">
        <v>15584</v>
      </c>
      <c r="O1767" s="130" t="s">
        <v>17312</v>
      </c>
      <c r="P1767" s="130" t="s">
        <v>18986</v>
      </c>
      <c r="Q1767" s="130" t="s">
        <v>20703</v>
      </c>
    </row>
    <row r="1768" spans="2:17" ht="54.95" customHeight="1">
      <c r="B1768" s="120" t="s">
        <v>22419</v>
      </c>
      <c r="C1768" s="118">
        <v>20</v>
      </c>
      <c r="D1768" s="113">
        <v>1</v>
      </c>
      <c r="E1768" s="118" t="s">
        <v>317</v>
      </c>
      <c r="F1768" s="76" t="s">
        <v>317</v>
      </c>
      <c r="G1768" s="128" t="s">
        <v>23617</v>
      </c>
      <c r="H1768" s="129" t="s">
        <v>5394</v>
      </c>
      <c r="I1768" s="129" t="s">
        <v>7113</v>
      </c>
      <c r="J1768" s="129" t="s">
        <v>8813</v>
      </c>
      <c r="K1768" s="129" t="s">
        <v>10527</v>
      </c>
      <c r="L1768" s="129" t="s">
        <v>12211</v>
      </c>
      <c r="M1768" s="129" t="s">
        <v>13908</v>
      </c>
      <c r="N1768" s="129" t="s">
        <v>15598</v>
      </c>
      <c r="O1768" s="129" t="s">
        <v>17326</v>
      </c>
      <c r="P1768" s="129" t="s">
        <v>19000</v>
      </c>
      <c r="Q1768" s="129" t="s">
        <v>20717</v>
      </c>
    </row>
    <row r="1769" spans="2:17" ht="54.95" customHeight="1">
      <c r="B1769" s="120" t="s">
        <v>22419</v>
      </c>
      <c r="C1769" s="12">
        <v>2010</v>
      </c>
      <c r="D1769" s="114">
        <v>2</v>
      </c>
      <c r="E1769" s="211" t="s">
        <v>317</v>
      </c>
      <c r="F1769" s="48" t="s">
        <v>317</v>
      </c>
      <c r="G1769" s="128" t="s">
        <v>23618</v>
      </c>
      <c r="H1769" s="130" t="s">
        <v>5394</v>
      </c>
      <c r="I1769" s="130" t="s">
        <v>7114</v>
      </c>
      <c r="J1769" s="130" t="s">
        <v>8814</v>
      </c>
      <c r="K1769" s="130" t="s">
        <v>10528</v>
      </c>
      <c r="L1769" s="130" t="s">
        <v>12211</v>
      </c>
      <c r="M1769" s="130" t="s">
        <v>13909</v>
      </c>
      <c r="N1769" s="130" t="s">
        <v>15598</v>
      </c>
      <c r="O1769" s="130" t="s">
        <v>17326</v>
      </c>
      <c r="P1769" s="130" t="s">
        <v>19000</v>
      </c>
      <c r="Q1769" s="130" t="s">
        <v>20718</v>
      </c>
    </row>
    <row r="1770" spans="2:17" ht="54.95" customHeight="1">
      <c r="B1770" s="120"/>
      <c r="C1770" s="12">
        <v>201010</v>
      </c>
      <c r="D1770" s="114">
        <v>3</v>
      </c>
      <c r="E1770" s="122" t="s">
        <v>1575</v>
      </c>
      <c r="F1770" s="48" t="s">
        <v>1575</v>
      </c>
      <c r="G1770" s="128" t="s">
        <v>23619</v>
      </c>
      <c r="H1770" s="130" t="s">
        <v>5395</v>
      </c>
      <c r="I1770" s="130" t="s">
        <v>7115</v>
      </c>
      <c r="J1770" s="130" t="s">
        <v>8815</v>
      </c>
      <c r="K1770" s="130" t="s">
        <v>10529</v>
      </c>
      <c r="L1770" s="130" t="s">
        <v>12212</v>
      </c>
      <c r="M1770" s="130" t="s">
        <v>13910</v>
      </c>
      <c r="N1770" s="130" t="s">
        <v>15599</v>
      </c>
      <c r="O1770" s="130" t="s">
        <v>17327</v>
      </c>
      <c r="P1770" s="130" t="s">
        <v>19001</v>
      </c>
      <c r="Q1770" s="130" t="s">
        <v>20719</v>
      </c>
    </row>
    <row r="1771" spans="2:17" ht="54.95" customHeight="1">
      <c r="B1771" s="120"/>
      <c r="C1771" s="12">
        <v>20101010</v>
      </c>
      <c r="D1771" s="114">
        <v>4</v>
      </c>
      <c r="E1771" s="123" t="s">
        <v>1576</v>
      </c>
      <c r="F1771" s="48" t="s">
        <v>1576</v>
      </c>
      <c r="G1771" s="128" t="s">
        <v>3593</v>
      </c>
      <c r="H1771" s="130" t="s">
        <v>5396</v>
      </c>
      <c r="I1771" s="130" t="s">
        <v>7116</v>
      </c>
      <c r="J1771" s="130" t="s">
        <v>8816</v>
      </c>
      <c r="K1771" s="130" t="s">
        <v>10530</v>
      </c>
      <c r="L1771" s="130" t="s">
        <v>12213</v>
      </c>
      <c r="M1771" s="130" t="s">
        <v>13911</v>
      </c>
      <c r="N1771" s="130" t="s">
        <v>15600</v>
      </c>
      <c r="O1771" s="130" t="s">
        <v>17328</v>
      </c>
      <c r="P1771" s="130" t="s">
        <v>19002</v>
      </c>
      <c r="Q1771" s="130" t="s">
        <v>20720</v>
      </c>
    </row>
    <row r="1772" spans="2:17" ht="54.95" customHeight="1">
      <c r="B1772" s="120"/>
      <c r="C1772" s="12">
        <v>20101011</v>
      </c>
      <c r="D1772" s="114">
        <v>4</v>
      </c>
      <c r="E1772" s="123" t="s">
        <v>318</v>
      </c>
      <c r="F1772" s="48" t="s">
        <v>318</v>
      </c>
      <c r="G1772" s="128" t="s">
        <v>3594</v>
      </c>
      <c r="H1772" s="130" t="s">
        <v>5397</v>
      </c>
      <c r="I1772" s="130" t="s">
        <v>7117</v>
      </c>
      <c r="J1772" s="130" t="s">
        <v>8817</v>
      </c>
      <c r="K1772" s="130" t="s">
        <v>10531</v>
      </c>
      <c r="L1772" s="130" t="s">
        <v>12214</v>
      </c>
      <c r="M1772" s="130" t="s">
        <v>13912</v>
      </c>
      <c r="N1772" s="130" t="s">
        <v>15601</v>
      </c>
      <c r="O1772" s="130" t="s">
        <v>17329</v>
      </c>
      <c r="P1772" s="130" t="s">
        <v>19003</v>
      </c>
      <c r="Q1772" s="130" t="s">
        <v>20721</v>
      </c>
    </row>
    <row r="1773" spans="2:17" ht="54.95" customHeight="1">
      <c r="B1773" s="120" t="s">
        <v>22419</v>
      </c>
      <c r="C1773" s="12">
        <v>2010101110</v>
      </c>
      <c r="D1773" s="114">
        <v>5</v>
      </c>
      <c r="E1773" s="124" t="s">
        <v>1613</v>
      </c>
      <c r="F1773" s="48" t="s">
        <v>1613</v>
      </c>
      <c r="G1773" s="128" t="s">
        <v>3595</v>
      </c>
      <c r="H1773" s="130" t="s">
        <v>5398</v>
      </c>
      <c r="I1773" s="130" t="s">
        <v>7118</v>
      </c>
      <c r="J1773" s="130" t="s">
        <v>8818</v>
      </c>
      <c r="K1773" s="130" t="s">
        <v>10532</v>
      </c>
      <c r="L1773" s="130" t="s">
        <v>12215</v>
      </c>
      <c r="M1773" s="130" t="s">
        <v>13913</v>
      </c>
      <c r="N1773" s="130" t="s">
        <v>15602</v>
      </c>
      <c r="O1773" s="130" t="s">
        <v>17330</v>
      </c>
      <c r="P1773" s="130" t="s">
        <v>19004</v>
      </c>
      <c r="Q1773" s="130" t="s">
        <v>20722</v>
      </c>
    </row>
    <row r="1774" spans="2:17" ht="54.95" customHeight="1">
      <c r="B1774" s="120" t="s">
        <v>22419</v>
      </c>
      <c r="C1774" s="12">
        <v>201010111010</v>
      </c>
      <c r="D1774" s="114">
        <v>6</v>
      </c>
      <c r="E1774" s="125" t="s">
        <v>1579</v>
      </c>
      <c r="F1774" s="48" t="s">
        <v>1579</v>
      </c>
      <c r="G1774" s="128" t="s">
        <v>3596</v>
      </c>
      <c r="H1774" s="130" t="s">
        <v>5399</v>
      </c>
      <c r="I1774" s="130" t="s">
        <v>7119</v>
      </c>
      <c r="J1774" s="130" t="s">
        <v>8819</v>
      </c>
      <c r="K1774" s="130" t="s">
        <v>10533</v>
      </c>
      <c r="L1774" s="130" t="s">
        <v>12216</v>
      </c>
      <c r="M1774" s="130" t="s">
        <v>13914</v>
      </c>
      <c r="N1774" s="130" t="s">
        <v>15603</v>
      </c>
      <c r="O1774" s="130" t="s">
        <v>17331</v>
      </c>
      <c r="P1774" s="130" t="s">
        <v>19005</v>
      </c>
      <c r="Q1774" s="130" t="s">
        <v>20723</v>
      </c>
    </row>
    <row r="1775" spans="2:17" ht="54.95" customHeight="1">
      <c r="B1775" s="120" t="s">
        <v>3724</v>
      </c>
      <c r="C1775" s="12">
        <v>201010111011</v>
      </c>
      <c r="D1775" s="114">
        <v>6</v>
      </c>
      <c r="E1775" s="125" t="s">
        <v>22549</v>
      </c>
      <c r="F1775" s="48" t="s">
        <v>22549</v>
      </c>
      <c r="G1775" s="128" t="s">
        <v>23620</v>
      </c>
      <c r="H1775" s="130" t="s">
        <v>5400</v>
      </c>
      <c r="I1775" s="130" t="s">
        <v>23621</v>
      </c>
      <c r="J1775" s="130" t="s">
        <v>23622</v>
      </c>
      <c r="K1775" s="130" t="s">
        <v>23623</v>
      </c>
      <c r="L1775" s="130" t="s">
        <v>23624</v>
      </c>
      <c r="M1775" s="130" t="s">
        <v>23625</v>
      </c>
      <c r="N1775" s="130" t="s">
        <v>23626</v>
      </c>
      <c r="O1775" s="130" t="s">
        <v>23627</v>
      </c>
      <c r="P1775" s="130" t="s">
        <v>23628</v>
      </c>
      <c r="Q1775" s="130" t="s">
        <v>23629</v>
      </c>
    </row>
    <row r="1776" spans="2:17" ht="54.95" customHeight="1">
      <c r="B1776" s="120" t="s">
        <v>22419</v>
      </c>
      <c r="C1776" s="12">
        <v>2010101111</v>
      </c>
      <c r="D1776" s="114">
        <v>5</v>
      </c>
      <c r="E1776" s="124" t="s">
        <v>1614</v>
      </c>
      <c r="F1776" s="48" t="s">
        <v>1614</v>
      </c>
      <c r="G1776" s="128" t="s">
        <v>3598</v>
      </c>
      <c r="H1776" s="130" t="s">
        <v>5401</v>
      </c>
      <c r="I1776" s="130" t="s">
        <v>7121</v>
      </c>
      <c r="J1776" s="130" t="s">
        <v>8821</v>
      </c>
      <c r="K1776" s="130" t="s">
        <v>10535</v>
      </c>
      <c r="L1776" s="130" t="s">
        <v>12218</v>
      </c>
      <c r="M1776" s="130" t="s">
        <v>13916</v>
      </c>
      <c r="N1776" s="130" t="s">
        <v>15605</v>
      </c>
      <c r="O1776" s="130" t="s">
        <v>17333</v>
      </c>
      <c r="P1776" s="130" t="s">
        <v>19007</v>
      </c>
      <c r="Q1776" s="130" t="s">
        <v>20725</v>
      </c>
    </row>
    <row r="1777" spans="2:17" ht="54.95" customHeight="1">
      <c r="B1777" s="120" t="s">
        <v>22419</v>
      </c>
      <c r="C1777" s="12">
        <v>201010111110</v>
      </c>
      <c r="D1777" s="114">
        <v>6</v>
      </c>
      <c r="E1777" s="125" t="s">
        <v>1580</v>
      </c>
      <c r="F1777" s="48" t="s">
        <v>1580</v>
      </c>
      <c r="G1777" s="128" t="s">
        <v>3599</v>
      </c>
      <c r="H1777" s="130" t="s">
        <v>5402</v>
      </c>
      <c r="I1777" s="130" t="s">
        <v>7122</v>
      </c>
      <c r="J1777" s="130" t="s">
        <v>8822</v>
      </c>
      <c r="K1777" s="130" t="s">
        <v>10536</v>
      </c>
      <c r="L1777" s="130" t="s">
        <v>12219</v>
      </c>
      <c r="M1777" s="130" t="s">
        <v>13917</v>
      </c>
      <c r="N1777" s="130" t="s">
        <v>15606</v>
      </c>
      <c r="O1777" s="130" t="s">
        <v>17334</v>
      </c>
      <c r="P1777" s="130" t="s">
        <v>19008</v>
      </c>
      <c r="Q1777" s="130" t="s">
        <v>20726</v>
      </c>
    </row>
    <row r="1778" spans="2:17" ht="54.95" customHeight="1">
      <c r="B1778" s="120" t="s">
        <v>3724</v>
      </c>
      <c r="C1778" s="12">
        <v>201010111111</v>
      </c>
      <c r="D1778" s="114">
        <v>6</v>
      </c>
      <c r="E1778" s="125" t="s">
        <v>22550</v>
      </c>
      <c r="F1778" s="48" t="s">
        <v>22550</v>
      </c>
      <c r="G1778" s="128" t="s">
        <v>23630</v>
      </c>
      <c r="H1778" s="130" t="s">
        <v>5403</v>
      </c>
      <c r="I1778" s="130" t="s">
        <v>23631</v>
      </c>
      <c r="J1778" s="130" t="s">
        <v>23632</v>
      </c>
      <c r="K1778" s="130" t="s">
        <v>23633</v>
      </c>
      <c r="L1778" s="130" t="s">
        <v>12220</v>
      </c>
      <c r="M1778" s="130" t="s">
        <v>23634</v>
      </c>
      <c r="N1778" s="130" t="s">
        <v>23635</v>
      </c>
      <c r="O1778" s="130" t="s">
        <v>23636</v>
      </c>
      <c r="P1778" s="130" t="s">
        <v>23637</v>
      </c>
      <c r="Q1778" s="130" t="s">
        <v>23638</v>
      </c>
    </row>
    <row r="1779" spans="2:17" ht="54.95" customHeight="1">
      <c r="B1779" s="120" t="s">
        <v>22419</v>
      </c>
      <c r="C1779" s="12">
        <v>2010101112</v>
      </c>
      <c r="D1779" s="114">
        <v>5</v>
      </c>
      <c r="E1779" s="124" t="s">
        <v>1615</v>
      </c>
      <c r="F1779" s="48" t="s">
        <v>1615</v>
      </c>
      <c r="G1779" s="128" t="s">
        <v>3601</v>
      </c>
      <c r="H1779" s="130" t="s">
        <v>5404</v>
      </c>
      <c r="I1779" s="130" t="s">
        <v>7124</v>
      </c>
      <c r="J1779" s="130" t="s">
        <v>8824</v>
      </c>
      <c r="K1779" s="130" t="s">
        <v>10538</v>
      </c>
      <c r="L1779" s="130" t="s">
        <v>12221</v>
      </c>
      <c r="M1779" s="130" t="s">
        <v>13919</v>
      </c>
      <c r="N1779" s="130" t="s">
        <v>15608</v>
      </c>
      <c r="O1779" s="130" t="s">
        <v>17336</v>
      </c>
      <c r="P1779" s="130" t="s">
        <v>19010</v>
      </c>
      <c r="Q1779" s="130" t="s">
        <v>20728</v>
      </c>
    </row>
    <row r="1780" spans="2:17" ht="54.95" customHeight="1">
      <c r="B1780" s="120" t="s">
        <v>22419</v>
      </c>
      <c r="C1780" s="12">
        <v>201010111210</v>
      </c>
      <c r="D1780" s="114">
        <v>6</v>
      </c>
      <c r="E1780" s="125" t="s">
        <v>1616</v>
      </c>
      <c r="F1780" s="48" t="s">
        <v>1616</v>
      </c>
      <c r="G1780" s="128" t="s">
        <v>3602</v>
      </c>
      <c r="H1780" s="130" t="s">
        <v>5405</v>
      </c>
      <c r="I1780" s="130" t="s">
        <v>7125</v>
      </c>
      <c r="J1780" s="130" t="s">
        <v>8825</v>
      </c>
      <c r="K1780" s="130" t="s">
        <v>10539</v>
      </c>
      <c r="L1780" s="130" t="s">
        <v>12222</v>
      </c>
      <c r="M1780" s="130" t="s">
        <v>13920</v>
      </c>
      <c r="N1780" s="130" t="s">
        <v>15609</v>
      </c>
      <c r="O1780" s="130" t="s">
        <v>17337</v>
      </c>
      <c r="P1780" s="130" t="s">
        <v>19011</v>
      </c>
      <c r="Q1780" s="130" t="s">
        <v>20729</v>
      </c>
    </row>
    <row r="1781" spans="2:17" ht="54.95" customHeight="1">
      <c r="B1781" s="120" t="s">
        <v>22419</v>
      </c>
      <c r="C1781" s="12">
        <v>20101011121010</v>
      </c>
      <c r="D1781" s="114">
        <v>7</v>
      </c>
      <c r="E1781" s="126" t="s">
        <v>1581</v>
      </c>
      <c r="F1781" s="48" t="s">
        <v>1581</v>
      </c>
      <c r="G1781" s="128" t="s">
        <v>3603</v>
      </c>
      <c r="H1781" s="130" t="s">
        <v>5406</v>
      </c>
      <c r="I1781" s="130" t="s">
        <v>7126</v>
      </c>
      <c r="J1781" s="130" t="s">
        <v>8826</v>
      </c>
      <c r="K1781" s="130" t="s">
        <v>10540</v>
      </c>
      <c r="L1781" s="130" t="s">
        <v>12223</v>
      </c>
      <c r="M1781" s="130" t="s">
        <v>13921</v>
      </c>
      <c r="N1781" s="130" t="s">
        <v>15610</v>
      </c>
      <c r="O1781" s="130" t="s">
        <v>17338</v>
      </c>
      <c r="P1781" s="130" t="s">
        <v>19012</v>
      </c>
      <c r="Q1781" s="130" t="s">
        <v>20730</v>
      </c>
    </row>
    <row r="1782" spans="2:17" ht="54.95" customHeight="1">
      <c r="B1782" s="120" t="s">
        <v>3724</v>
      </c>
      <c r="C1782" s="12">
        <v>20101011121011</v>
      </c>
      <c r="D1782" s="114">
        <v>7</v>
      </c>
      <c r="E1782" s="126" t="s">
        <v>22551</v>
      </c>
      <c r="F1782" s="48" t="s">
        <v>22551</v>
      </c>
      <c r="G1782" s="128" t="s">
        <v>23639</v>
      </c>
      <c r="H1782" s="130" t="s">
        <v>23640</v>
      </c>
      <c r="I1782" s="130" t="s">
        <v>23641</v>
      </c>
      <c r="J1782" s="130" t="s">
        <v>23642</v>
      </c>
      <c r="K1782" s="130" t="s">
        <v>23643</v>
      </c>
      <c r="L1782" s="130" t="s">
        <v>23644</v>
      </c>
      <c r="M1782" s="130" t="s">
        <v>23645</v>
      </c>
      <c r="N1782" s="130" t="s">
        <v>23646</v>
      </c>
      <c r="O1782" s="130" t="s">
        <v>23647</v>
      </c>
      <c r="P1782" s="130" t="s">
        <v>23648</v>
      </c>
      <c r="Q1782" s="130" t="s">
        <v>23649</v>
      </c>
    </row>
    <row r="1783" spans="2:17" ht="54.95" customHeight="1">
      <c r="B1783" s="120" t="s">
        <v>22419</v>
      </c>
      <c r="C1783" s="12">
        <v>201010111211</v>
      </c>
      <c r="D1783" s="114">
        <v>6</v>
      </c>
      <c r="E1783" s="125" t="s">
        <v>1617</v>
      </c>
      <c r="F1783" s="48" t="s">
        <v>1617</v>
      </c>
      <c r="G1783" s="128" t="s">
        <v>3605</v>
      </c>
      <c r="H1783" s="130" t="s">
        <v>5408</v>
      </c>
      <c r="I1783" s="130" t="s">
        <v>7128</v>
      </c>
      <c r="J1783" s="130" t="s">
        <v>8828</v>
      </c>
      <c r="K1783" s="130" t="s">
        <v>10542</v>
      </c>
      <c r="L1783" s="130" t="s">
        <v>12225</v>
      </c>
      <c r="M1783" s="130" t="s">
        <v>13923</v>
      </c>
      <c r="N1783" s="130" t="s">
        <v>15612</v>
      </c>
      <c r="O1783" s="130" t="s">
        <v>17340</v>
      </c>
      <c r="P1783" s="130" t="s">
        <v>19014</v>
      </c>
      <c r="Q1783" s="130" t="s">
        <v>20732</v>
      </c>
    </row>
    <row r="1784" spans="2:17" ht="54.6" customHeight="1">
      <c r="B1784" s="120" t="s">
        <v>22419</v>
      </c>
      <c r="C1784" s="12">
        <v>20101011121110</v>
      </c>
      <c r="D1784" s="114">
        <v>7</v>
      </c>
      <c r="E1784" s="126" t="s">
        <v>1582</v>
      </c>
      <c r="F1784" s="48" t="s">
        <v>1582</v>
      </c>
      <c r="G1784" s="128" t="s">
        <v>3606</v>
      </c>
      <c r="H1784" s="130" t="s">
        <v>5409</v>
      </c>
      <c r="I1784" s="130" t="s">
        <v>7129</v>
      </c>
      <c r="J1784" s="130" t="s">
        <v>8829</v>
      </c>
      <c r="K1784" s="130" t="s">
        <v>10543</v>
      </c>
      <c r="L1784" s="130" t="s">
        <v>12226</v>
      </c>
      <c r="M1784" s="130" t="s">
        <v>13924</v>
      </c>
      <c r="N1784" s="130" t="s">
        <v>15613</v>
      </c>
      <c r="O1784" s="130" t="s">
        <v>17341</v>
      </c>
      <c r="P1784" s="130" t="s">
        <v>19015</v>
      </c>
      <c r="Q1784" s="130" t="s">
        <v>20733</v>
      </c>
    </row>
    <row r="1785" spans="2:17" ht="54.6" customHeight="1">
      <c r="B1785" s="120" t="s">
        <v>3724</v>
      </c>
      <c r="C1785" s="12">
        <v>20101011121111</v>
      </c>
      <c r="D1785" s="114">
        <v>7</v>
      </c>
      <c r="E1785" s="126" t="s">
        <v>22552</v>
      </c>
      <c r="F1785" s="48" t="s">
        <v>22552</v>
      </c>
      <c r="G1785" s="128" t="s">
        <v>23650</v>
      </c>
      <c r="H1785" s="130" t="s">
        <v>23651</v>
      </c>
      <c r="I1785" s="130" t="s">
        <v>23652</v>
      </c>
      <c r="J1785" s="130" t="s">
        <v>23653</v>
      </c>
      <c r="K1785" s="130" t="s">
        <v>23654</v>
      </c>
      <c r="L1785" s="130" t="s">
        <v>23655</v>
      </c>
      <c r="M1785" s="130" t="s">
        <v>23656</v>
      </c>
      <c r="N1785" s="130" t="s">
        <v>23657</v>
      </c>
      <c r="O1785" s="130" t="s">
        <v>23658</v>
      </c>
      <c r="P1785" s="130" t="s">
        <v>23659</v>
      </c>
      <c r="Q1785" s="130" t="s">
        <v>23660</v>
      </c>
    </row>
    <row r="1786" spans="2:17" ht="54.6" customHeight="1">
      <c r="B1786" s="120" t="s">
        <v>22419</v>
      </c>
      <c r="C1786" s="12">
        <v>201010111212</v>
      </c>
      <c r="D1786" s="114">
        <v>6</v>
      </c>
      <c r="E1786" s="125" t="s">
        <v>1618</v>
      </c>
      <c r="F1786" s="48" t="s">
        <v>1618</v>
      </c>
      <c r="G1786" s="128" t="s">
        <v>3608</v>
      </c>
      <c r="H1786" s="130" t="s">
        <v>5411</v>
      </c>
      <c r="I1786" s="130" t="s">
        <v>7131</v>
      </c>
      <c r="J1786" s="130" t="s">
        <v>8831</v>
      </c>
      <c r="K1786" s="130" t="s">
        <v>10545</v>
      </c>
      <c r="L1786" s="130" t="s">
        <v>12228</v>
      </c>
      <c r="M1786" s="130" t="s">
        <v>13926</v>
      </c>
      <c r="N1786" s="130" t="s">
        <v>15615</v>
      </c>
      <c r="O1786" s="130" t="s">
        <v>17343</v>
      </c>
      <c r="P1786" s="130" t="s">
        <v>19017</v>
      </c>
      <c r="Q1786" s="130" t="s">
        <v>20735</v>
      </c>
    </row>
    <row r="1787" spans="2:17" ht="54.6" customHeight="1">
      <c r="B1787" s="120" t="s">
        <v>22419</v>
      </c>
      <c r="C1787" s="12">
        <v>20101011121210</v>
      </c>
      <c r="D1787" s="114">
        <v>7</v>
      </c>
      <c r="E1787" s="126" t="s">
        <v>1583</v>
      </c>
      <c r="F1787" s="48" t="s">
        <v>1583</v>
      </c>
      <c r="G1787" s="128" t="s">
        <v>3609</v>
      </c>
      <c r="H1787" s="130" t="s">
        <v>5412</v>
      </c>
      <c r="I1787" s="130" t="s">
        <v>7132</v>
      </c>
      <c r="J1787" s="130" t="s">
        <v>8832</v>
      </c>
      <c r="K1787" s="130" t="s">
        <v>10546</v>
      </c>
      <c r="L1787" s="130" t="s">
        <v>12229</v>
      </c>
      <c r="M1787" s="130" t="s">
        <v>13927</v>
      </c>
      <c r="N1787" s="130" t="s">
        <v>15616</v>
      </c>
      <c r="O1787" s="130" t="s">
        <v>17344</v>
      </c>
      <c r="P1787" s="130" t="s">
        <v>19018</v>
      </c>
      <c r="Q1787" s="130" t="s">
        <v>20736</v>
      </c>
    </row>
    <row r="1788" spans="2:17" ht="54.6" customHeight="1">
      <c r="B1788" s="120" t="s">
        <v>3724</v>
      </c>
      <c r="C1788" s="12">
        <v>20101011121211</v>
      </c>
      <c r="D1788" s="114">
        <v>7</v>
      </c>
      <c r="E1788" s="126" t="s">
        <v>22553</v>
      </c>
      <c r="F1788" s="48" t="s">
        <v>22553</v>
      </c>
      <c r="G1788" s="128" t="s">
        <v>23661</v>
      </c>
      <c r="H1788" s="130" t="s">
        <v>5413</v>
      </c>
      <c r="I1788" s="130" t="s">
        <v>23662</v>
      </c>
      <c r="J1788" s="130" t="s">
        <v>23663</v>
      </c>
      <c r="K1788" s="130" t="s">
        <v>23664</v>
      </c>
      <c r="L1788" s="130" t="s">
        <v>23665</v>
      </c>
      <c r="M1788" s="130" t="s">
        <v>23666</v>
      </c>
      <c r="N1788" s="130" t="s">
        <v>23667</v>
      </c>
      <c r="O1788" s="130" t="s">
        <v>17345</v>
      </c>
      <c r="P1788" s="130" t="s">
        <v>23668</v>
      </c>
      <c r="Q1788" s="130" t="s">
        <v>23669</v>
      </c>
    </row>
    <row r="1789" spans="2:17" ht="54.6" customHeight="1">
      <c r="B1789" s="120" t="s">
        <v>22419</v>
      </c>
      <c r="C1789" s="12">
        <v>201010111213</v>
      </c>
      <c r="D1789" s="114">
        <v>6</v>
      </c>
      <c r="E1789" s="125" t="s">
        <v>1619</v>
      </c>
      <c r="F1789" s="48" t="s">
        <v>1619</v>
      </c>
      <c r="G1789" s="128" t="s">
        <v>3611</v>
      </c>
      <c r="H1789" s="130" t="s">
        <v>5414</v>
      </c>
      <c r="I1789" s="130" t="s">
        <v>7134</v>
      </c>
      <c r="J1789" s="130" t="s">
        <v>8834</v>
      </c>
      <c r="K1789" s="130" t="s">
        <v>10548</v>
      </c>
      <c r="L1789" s="130" t="s">
        <v>12231</v>
      </c>
      <c r="M1789" s="130" t="s">
        <v>13929</v>
      </c>
      <c r="N1789" s="130" t="s">
        <v>15618</v>
      </c>
      <c r="O1789" s="130" t="s">
        <v>17346</v>
      </c>
      <c r="P1789" s="130" t="s">
        <v>19020</v>
      </c>
      <c r="Q1789" s="130" t="s">
        <v>20738</v>
      </c>
    </row>
    <row r="1790" spans="2:17" ht="54.6" customHeight="1">
      <c r="B1790" s="120"/>
      <c r="C1790" s="12">
        <v>20101011121310</v>
      </c>
      <c r="D1790" s="114">
        <v>7</v>
      </c>
      <c r="E1790" s="126" t="s">
        <v>1584</v>
      </c>
      <c r="F1790" s="48" t="s">
        <v>1584</v>
      </c>
      <c r="G1790" s="128" t="s">
        <v>3613</v>
      </c>
      <c r="H1790" s="130" t="s">
        <v>5415</v>
      </c>
      <c r="I1790" s="130" t="s">
        <v>7135</v>
      </c>
      <c r="J1790" s="130" t="s">
        <v>8835</v>
      </c>
      <c r="K1790" s="130" t="s">
        <v>10549</v>
      </c>
      <c r="L1790" s="130" t="s">
        <v>12232</v>
      </c>
      <c r="M1790" s="130" t="s">
        <v>13930</v>
      </c>
      <c r="N1790" s="130" t="s">
        <v>15619</v>
      </c>
      <c r="O1790" s="130" t="s">
        <v>17347</v>
      </c>
      <c r="P1790" s="130" t="s">
        <v>19021</v>
      </c>
      <c r="Q1790" s="130" t="s">
        <v>20739</v>
      </c>
    </row>
    <row r="1791" spans="2:17" ht="54.6" customHeight="1">
      <c r="B1791" s="120" t="s">
        <v>3724</v>
      </c>
      <c r="C1791" s="12">
        <v>20101011121311</v>
      </c>
      <c r="D1791" s="114">
        <v>7</v>
      </c>
      <c r="E1791" s="126" t="s">
        <v>22554</v>
      </c>
      <c r="F1791" s="48" t="s">
        <v>22554</v>
      </c>
      <c r="G1791" s="128" t="s">
        <v>23670</v>
      </c>
      <c r="H1791" s="130" t="s">
        <v>5416</v>
      </c>
      <c r="I1791" s="130" t="s">
        <v>23671</v>
      </c>
      <c r="J1791" s="130" t="s">
        <v>23672</v>
      </c>
      <c r="K1791" s="130" t="s">
        <v>23673</v>
      </c>
      <c r="L1791" s="130" t="s">
        <v>23674</v>
      </c>
      <c r="M1791" s="130" t="s">
        <v>23675</v>
      </c>
      <c r="N1791" s="130" t="s">
        <v>23676</v>
      </c>
      <c r="O1791" s="130" t="s">
        <v>17348</v>
      </c>
      <c r="P1791" s="130" t="s">
        <v>23677</v>
      </c>
      <c r="Q1791" s="130" t="s">
        <v>23678</v>
      </c>
    </row>
    <row r="1792" spans="2:17" ht="54.6" customHeight="1">
      <c r="B1792" s="120" t="s">
        <v>22419</v>
      </c>
      <c r="C1792" s="12">
        <v>201010111214</v>
      </c>
      <c r="D1792" s="114">
        <v>6</v>
      </c>
      <c r="E1792" s="125" t="s">
        <v>1620</v>
      </c>
      <c r="F1792" s="48" t="s">
        <v>1620</v>
      </c>
      <c r="G1792" s="128" t="s">
        <v>3614</v>
      </c>
      <c r="H1792" s="130" t="s">
        <v>5417</v>
      </c>
      <c r="I1792" s="130" t="s">
        <v>7137</v>
      </c>
      <c r="J1792" s="130" t="s">
        <v>8837</v>
      </c>
      <c r="K1792" s="130" t="s">
        <v>10551</v>
      </c>
      <c r="L1792" s="130" t="s">
        <v>12234</v>
      </c>
      <c r="M1792" s="130" t="s">
        <v>13932</v>
      </c>
      <c r="N1792" s="130" t="s">
        <v>15621</v>
      </c>
      <c r="O1792" s="130" t="s">
        <v>17349</v>
      </c>
      <c r="P1792" s="130" t="s">
        <v>19023</v>
      </c>
      <c r="Q1792" s="130" t="s">
        <v>20741</v>
      </c>
    </row>
    <row r="1793" spans="2:17" ht="54.6" customHeight="1">
      <c r="B1793" s="120" t="s">
        <v>22419</v>
      </c>
      <c r="C1793" s="12">
        <v>20101011121410</v>
      </c>
      <c r="D1793" s="114">
        <v>7</v>
      </c>
      <c r="E1793" s="126" t="s">
        <v>1585</v>
      </c>
      <c r="F1793" s="48" t="s">
        <v>1585</v>
      </c>
      <c r="G1793" s="128" t="s">
        <v>3615</v>
      </c>
      <c r="H1793" s="130" t="s">
        <v>5418</v>
      </c>
      <c r="I1793" s="130" t="s">
        <v>7138</v>
      </c>
      <c r="J1793" s="130" t="s">
        <v>8838</v>
      </c>
      <c r="K1793" s="130" t="s">
        <v>10552</v>
      </c>
      <c r="L1793" s="130" t="s">
        <v>12235</v>
      </c>
      <c r="M1793" s="130" t="s">
        <v>13933</v>
      </c>
      <c r="N1793" s="130" t="s">
        <v>15622</v>
      </c>
      <c r="O1793" s="130" t="s">
        <v>17350</v>
      </c>
      <c r="P1793" s="130" t="s">
        <v>19024</v>
      </c>
      <c r="Q1793" s="130" t="s">
        <v>20742</v>
      </c>
    </row>
    <row r="1794" spans="2:17" ht="54.6" customHeight="1">
      <c r="B1794" s="120" t="s">
        <v>3724</v>
      </c>
      <c r="C1794" s="12">
        <v>20101011121411</v>
      </c>
      <c r="D1794" s="114">
        <v>7</v>
      </c>
      <c r="E1794" s="126" t="s">
        <v>22555</v>
      </c>
      <c r="F1794" s="48" t="s">
        <v>22555</v>
      </c>
      <c r="G1794" s="128" t="s">
        <v>23679</v>
      </c>
      <c r="H1794" s="130" t="s">
        <v>23680</v>
      </c>
      <c r="I1794" s="130" t="s">
        <v>23681</v>
      </c>
      <c r="J1794" s="130" t="s">
        <v>23682</v>
      </c>
      <c r="K1794" s="130" t="s">
        <v>23683</v>
      </c>
      <c r="L1794" s="130" t="s">
        <v>23684</v>
      </c>
      <c r="M1794" s="130" t="s">
        <v>23685</v>
      </c>
      <c r="N1794" s="130" t="s">
        <v>23686</v>
      </c>
      <c r="O1794" s="130" t="s">
        <v>23687</v>
      </c>
      <c r="P1794" s="130" t="s">
        <v>23688</v>
      </c>
      <c r="Q1794" s="130" t="s">
        <v>23689</v>
      </c>
    </row>
    <row r="1795" spans="2:17" ht="54.6" customHeight="1">
      <c r="B1795" s="120" t="s">
        <v>22419</v>
      </c>
      <c r="C1795" s="12">
        <v>201010111215</v>
      </c>
      <c r="D1795" s="114">
        <v>6</v>
      </c>
      <c r="E1795" s="125" t="s">
        <v>1621</v>
      </c>
      <c r="F1795" s="48" t="s">
        <v>1621</v>
      </c>
      <c r="G1795" s="128" t="s">
        <v>3617</v>
      </c>
      <c r="H1795" s="130" t="s">
        <v>5420</v>
      </c>
      <c r="I1795" s="130" t="s">
        <v>7140</v>
      </c>
      <c r="J1795" s="130" t="s">
        <v>8840</v>
      </c>
      <c r="K1795" s="130" t="s">
        <v>10554</v>
      </c>
      <c r="L1795" s="130" t="s">
        <v>12237</v>
      </c>
      <c r="M1795" s="130" t="s">
        <v>13935</v>
      </c>
      <c r="N1795" s="130" t="s">
        <v>15624</v>
      </c>
      <c r="O1795" s="130" t="s">
        <v>17352</v>
      </c>
      <c r="P1795" s="130" t="s">
        <v>19026</v>
      </c>
      <c r="Q1795" s="130" t="s">
        <v>20744</v>
      </c>
    </row>
    <row r="1796" spans="2:17" ht="54.6" customHeight="1">
      <c r="B1796" s="120" t="s">
        <v>22419</v>
      </c>
      <c r="C1796" s="12">
        <v>20101011121510</v>
      </c>
      <c r="D1796" s="114">
        <v>7</v>
      </c>
      <c r="E1796" s="126" t="s">
        <v>1586</v>
      </c>
      <c r="F1796" s="48" t="s">
        <v>1586</v>
      </c>
      <c r="G1796" s="128" t="s">
        <v>3618</v>
      </c>
      <c r="H1796" s="130" t="s">
        <v>5421</v>
      </c>
      <c r="I1796" s="130" t="s">
        <v>7141</v>
      </c>
      <c r="J1796" s="130" t="s">
        <v>8841</v>
      </c>
      <c r="K1796" s="130" t="s">
        <v>10555</v>
      </c>
      <c r="L1796" s="130" t="s">
        <v>12238</v>
      </c>
      <c r="M1796" s="130" t="s">
        <v>13936</v>
      </c>
      <c r="N1796" s="130" t="s">
        <v>15625</v>
      </c>
      <c r="O1796" s="130" t="s">
        <v>17353</v>
      </c>
      <c r="P1796" s="130" t="s">
        <v>19027</v>
      </c>
      <c r="Q1796" s="130" t="s">
        <v>20745</v>
      </c>
    </row>
    <row r="1797" spans="2:17" ht="54.6" customHeight="1">
      <c r="B1797" s="120" t="s">
        <v>3724</v>
      </c>
      <c r="C1797" s="12">
        <v>20101011121511</v>
      </c>
      <c r="D1797" s="114">
        <v>7</v>
      </c>
      <c r="E1797" s="126" t="s">
        <v>22556</v>
      </c>
      <c r="F1797" s="48" t="s">
        <v>22556</v>
      </c>
      <c r="G1797" s="128" t="s">
        <v>23690</v>
      </c>
      <c r="H1797" s="130" t="s">
        <v>23691</v>
      </c>
      <c r="I1797" s="130" t="s">
        <v>23692</v>
      </c>
      <c r="J1797" s="130" t="s">
        <v>23693</v>
      </c>
      <c r="K1797" s="130" t="s">
        <v>23694</v>
      </c>
      <c r="L1797" s="130" t="s">
        <v>23695</v>
      </c>
      <c r="M1797" s="130" t="s">
        <v>23696</v>
      </c>
      <c r="N1797" s="130" t="s">
        <v>23697</v>
      </c>
      <c r="O1797" s="130" t="s">
        <v>17354</v>
      </c>
      <c r="P1797" s="130" t="s">
        <v>23698</v>
      </c>
      <c r="Q1797" s="130" t="s">
        <v>23699</v>
      </c>
    </row>
    <row r="1798" spans="2:17" ht="54.6" customHeight="1">
      <c r="B1798" s="120"/>
      <c r="C1798" s="12">
        <v>2010101113</v>
      </c>
      <c r="D1798" s="114">
        <v>5</v>
      </c>
      <c r="E1798" s="124" t="s">
        <v>1595</v>
      </c>
      <c r="F1798" s="48" t="s">
        <v>1595</v>
      </c>
      <c r="G1798" s="128" t="s">
        <v>23700</v>
      </c>
      <c r="H1798" s="130" t="s">
        <v>5423</v>
      </c>
      <c r="I1798" s="130" t="s">
        <v>7143</v>
      </c>
      <c r="J1798" s="130" t="s">
        <v>8843</v>
      </c>
      <c r="K1798" s="130" t="s">
        <v>10557</v>
      </c>
      <c r="L1798" s="130" t="s">
        <v>12240</v>
      </c>
      <c r="M1798" s="130" t="s">
        <v>13938</v>
      </c>
      <c r="N1798" s="130" t="s">
        <v>15627</v>
      </c>
      <c r="O1798" s="130" t="s">
        <v>17355</v>
      </c>
      <c r="P1798" s="130" t="s">
        <v>19029</v>
      </c>
      <c r="Q1798" s="130" t="s">
        <v>20747</v>
      </c>
    </row>
    <row r="1799" spans="2:17" ht="54.6" customHeight="1">
      <c r="B1799" s="120" t="s">
        <v>1641</v>
      </c>
      <c r="C1799" s="12">
        <v>201010111310</v>
      </c>
      <c r="D1799" s="114" t="s">
        <v>21672</v>
      </c>
      <c r="E1799" s="125" t="s">
        <v>21719</v>
      </c>
      <c r="F1799" s="48" t="s">
        <v>21719</v>
      </c>
      <c r="G1799" s="128" t="s">
        <v>21807</v>
      </c>
      <c r="H1799" s="130" t="s">
        <v>22388</v>
      </c>
      <c r="I1799" s="130" t="s">
        <v>22389</v>
      </c>
      <c r="J1799" s="130" t="s">
        <v>22390</v>
      </c>
      <c r="K1799" s="130" t="s">
        <v>22391</v>
      </c>
      <c r="L1799" s="130" t="s">
        <v>22392</v>
      </c>
      <c r="M1799" s="130" t="s">
        <v>22393</v>
      </c>
      <c r="N1799" s="130" t="s">
        <v>22394</v>
      </c>
      <c r="O1799" s="130" t="s">
        <v>22395</v>
      </c>
      <c r="P1799" s="130" t="s">
        <v>22396</v>
      </c>
      <c r="Q1799" s="130" t="s">
        <v>22397</v>
      </c>
    </row>
    <row r="1800" spans="2:17" ht="54.6" customHeight="1">
      <c r="B1800" s="120"/>
      <c r="C1800" s="12">
        <v>20101012</v>
      </c>
      <c r="D1800" s="114">
        <v>4</v>
      </c>
      <c r="E1800" s="123" t="s">
        <v>2721</v>
      </c>
      <c r="F1800" s="48" t="s">
        <v>2721</v>
      </c>
      <c r="G1800" s="128" t="s">
        <v>3620</v>
      </c>
      <c r="H1800" s="130" t="s">
        <v>5424</v>
      </c>
      <c r="I1800" s="130" t="s">
        <v>7144</v>
      </c>
      <c r="J1800" s="130" t="s">
        <v>8844</v>
      </c>
      <c r="K1800" s="130" t="s">
        <v>10558</v>
      </c>
      <c r="L1800" s="130" t="s">
        <v>12241</v>
      </c>
      <c r="M1800" s="130" t="s">
        <v>13939</v>
      </c>
      <c r="N1800" s="130" t="s">
        <v>15628</v>
      </c>
      <c r="O1800" s="130" t="s">
        <v>17356</v>
      </c>
      <c r="P1800" s="130" t="s">
        <v>19030</v>
      </c>
      <c r="Q1800" s="130" t="s">
        <v>20748</v>
      </c>
    </row>
    <row r="1801" spans="2:17" ht="54.6" customHeight="1">
      <c r="B1801" s="120"/>
      <c r="C1801" s="12">
        <v>2010101210</v>
      </c>
      <c r="D1801" s="114">
        <v>5</v>
      </c>
      <c r="E1801" s="124" t="s">
        <v>1577</v>
      </c>
      <c r="F1801" s="48" t="s">
        <v>1577</v>
      </c>
      <c r="G1801" s="128" t="s">
        <v>23701</v>
      </c>
      <c r="H1801" s="130" t="s">
        <v>5425</v>
      </c>
      <c r="I1801" s="130" t="s">
        <v>7145</v>
      </c>
      <c r="J1801" s="130" t="s">
        <v>8845</v>
      </c>
      <c r="K1801" s="130" t="s">
        <v>9917</v>
      </c>
      <c r="L1801" s="130" t="s">
        <v>12242</v>
      </c>
      <c r="M1801" s="130" t="s">
        <v>13940</v>
      </c>
      <c r="N1801" s="130" t="s">
        <v>15629</v>
      </c>
      <c r="O1801" s="130" t="s">
        <v>17357</v>
      </c>
      <c r="P1801" s="130" t="s">
        <v>19031</v>
      </c>
      <c r="Q1801" s="130" t="s">
        <v>20749</v>
      </c>
    </row>
    <row r="1802" spans="2:17" ht="54.6" customHeight="1">
      <c r="B1802" s="120"/>
      <c r="C1802" s="12">
        <v>2010101211</v>
      </c>
      <c r="D1802" s="114">
        <v>5</v>
      </c>
      <c r="E1802" s="124" t="s">
        <v>1578</v>
      </c>
      <c r="F1802" s="48" t="s">
        <v>1578</v>
      </c>
      <c r="G1802" s="128" t="s">
        <v>23702</v>
      </c>
      <c r="H1802" s="130" t="s">
        <v>5426</v>
      </c>
      <c r="I1802" s="130" t="s">
        <v>7146</v>
      </c>
      <c r="J1802" s="130" t="s">
        <v>8846</v>
      </c>
      <c r="K1802" s="130" t="s">
        <v>10559</v>
      </c>
      <c r="L1802" s="130" t="s">
        <v>12243</v>
      </c>
      <c r="M1802" s="130" t="s">
        <v>13941</v>
      </c>
      <c r="N1802" s="130" t="s">
        <v>5426</v>
      </c>
      <c r="O1802" s="130" t="s">
        <v>17358</v>
      </c>
      <c r="P1802" s="130" t="s">
        <v>19032</v>
      </c>
      <c r="Q1802" s="130" t="s">
        <v>20750</v>
      </c>
    </row>
    <row r="1803" spans="2:17" ht="54.6" customHeight="1">
      <c r="B1803" s="120"/>
      <c r="C1803" s="12">
        <v>20101013</v>
      </c>
      <c r="D1803" s="114">
        <v>4</v>
      </c>
      <c r="E1803" s="123" t="s">
        <v>1596</v>
      </c>
      <c r="F1803" s="48" t="s">
        <v>1596</v>
      </c>
      <c r="G1803" s="128" t="s">
        <v>3621</v>
      </c>
      <c r="H1803" s="130" t="s">
        <v>5427</v>
      </c>
      <c r="I1803" s="130" t="s">
        <v>7147</v>
      </c>
      <c r="J1803" s="130" t="s">
        <v>8847</v>
      </c>
      <c r="K1803" s="130" t="s">
        <v>10560</v>
      </c>
      <c r="L1803" s="130" t="s">
        <v>12244</v>
      </c>
      <c r="M1803" s="130" t="s">
        <v>13942</v>
      </c>
      <c r="N1803" s="130" t="s">
        <v>15630</v>
      </c>
      <c r="O1803" s="130" t="s">
        <v>17359</v>
      </c>
      <c r="P1803" s="130" t="s">
        <v>19033</v>
      </c>
      <c r="Q1803" s="130" t="s">
        <v>20751</v>
      </c>
    </row>
    <row r="1804" spans="2:17" ht="54.6" customHeight="1">
      <c r="B1804" s="120"/>
      <c r="C1804" s="12">
        <v>201011</v>
      </c>
      <c r="D1804" s="114">
        <v>3</v>
      </c>
      <c r="E1804" s="122" t="s">
        <v>1597</v>
      </c>
      <c r="F1804" s="48" t="s">
        <v>1597</v>
      </c>
      <c r="G1804" s="128" t="s">
        <v>23703</v>
      </c>
      <c r="H1804" s="130" t="s">
        <v>5428</v>
      </c>
      <c r="I1804" s="130" t="s">
        <v>7148</v>
      </c>
      <c r="J1804" s="130" t="s">
        <v>8848</v>
      </c>
      <c r="K1804" s="130" t="s">
        <v>10561</v>
      </c>
      <c r="L1804" s="130" t="s">
        <v>12245</v>
      </c>
      <c r="M1804" s="130" t="s">
        <v>13943</v>
      </c>
      <c r="N1804" s="130" t="s">
        <v>15631</v>
      </c>
      <c r="O1804" s="130" t="s">
        <v>17360</v>
      </c>
      <c r="P1804" s="130" t="s">
        <v>19034</v>
      </c>
      <c r="Q1804" s="130" t="s">
        <v>20752</v>
      </c>
    </row>
    <row r="1805" spans="2:17" ht="54.6" customHeight="1">
      <c r="B1805" s="120"/>
      <c r="C1805" s="12">
        <v>20101110</v>
      </c>
      <c r="D1805" s="114">
        <v>4</v>
      </c>
      <c r="E1805" s="123" t="s">
        <v>1598</v>
      </c>
      <c r="F1805" s="48" t="s">
        <v>1598</v>
      </c>
      <c r="G1805" s="128" t="s">
        <v>23704</v>
      </c>
      <c r="H1805" s="130" t="s">
        <v>5429</v>
      </c>
      <c r="I1805" s="130" t="s">
        <v>7149</v>
      </c>
      <c r="J1805" s="130" t="s">
        <v>8849</v>
      </c>
      <c r="K1805" s="130" t="s">
        <v>10562</v>
      </c>
      <c r="L1805" s="130" t="s">
        <v>12246</v>
      </c>
      <c r="M1805" s="130" t="s">
        <v>13944</v>
      </c>
      <c r="N1805" s="130" t="s">
        <v>15632</v>
      </c>
      <c r="O1805" s="130" t="s">
        <v>17361</v>
      </c>
      <c r="P1805" s="130" t="s">
        <v>19035</v>
      </c>
      <c r="Q1805" s="130" t="s">
        <v>20753</v>
      </c>
    </row>
    <row r="1806" spans="2:17" ht="54.6" customHeight="1">
      <c r="B1806" s="120" t="s">
        <v>22419</v>
      </c>
      <c r="C1806" s="12">
        <v>2010111010</v>
      </c>
      <c r="D1806" s="114">
        <v>5</v>
      </c>
      <c r="E1806" s="124" t="s">
        <v>319</v>
      </c>
      <c r="F1806" s="48" t="s">
        <v>319</v>
      </c>
      <c r="G1806" s="128" t="s">
        <v>23705</v>
      </c>
      <c r="H1806" s="130" t="s">
        <v>5430</v>
      </c>
      <c r="I1806" s="130" t="s">
        <v>7150</v>
      </c>
      <c r="J1806" s="130" t="s">
        <v>8850</v>
      </c>
      <c r="K1806" s="130" t="s">
        <v>10563</v>
      </c>
      <c r="L1806" s="130" t="s">
        <v>12247</v>
      </c>
      <c r="M1806" s="130" t="s">
        <v>13945</v>
      </c>
      <c r="N1806" s="130" t="s">
        <v>15633</v>
      </c>
      <c r="O1806" s="130" t="s">
        <v>17362</v>
      </c>
      <c r="P1806" s="130" t="s">
        <v>19036</v>
      </c>
      <c r="Q1806" s="130" t="s">
        <v>20754</v>
      </c>
    </row>
    <row r="1807" spans="2:17" ht="54.6" customHeight="1">
      <c r="B1807" s="120"/>
      <c r="C1807" s="12">
        <v>201011101010</v>
      </c>
      <c r="D1807" s="114">
        <v>6</v>
      </c>
      <c r="E1807" s="125" t="s">
        <v>1599</v>
      </c>
      <c r="F1807" s="48" t="s">
        <v>1599</v>
      </c>
      <c r="G1807" s="128" t="s">
        <v>3623</v>
      </c>
      <c r="H1807" s="130" t="s">
        <v>5431</v>
      </c>
      <c r="I1807" s="130" t="s">
        <v>7151</v>
      </c>
      <c r="J1807" s="130" t="s">
        <v>8851</v>
      </c>
      <c r="K1807" s="130" t="s">
        <v>10564</v>
      </c>
      <c r="L1807" s="130" t="s">
        <v>12248</v>
      </c>
      <c r="M1807" s="130" t="s">
        <v>13946</v>
      </c>
      <c r="N1807" s="130" t="s">
        <v>15634</v>
      </c>
      <c r="O1807" s="130" t="s">
        <v>17363</v>
      </c>
      <c r="P1807" s="130" t="s">
        <v>19037</v>
      </c>
      <c r="Q1807" s="130" t="s">
        <v>20755</v>
      </c>
    </row>
    <row r="1808" spans="2:17" ht="54.6" customHeight="1">
      <c r="B1808" s="120" t="s">
        <v>22419</v>
      </c>
      <c r="C1808" s="12">
        <v>201011101011</v>
      </c>
      <c r="D1808" s="114">
        <v>6</v>
      </c>
      <c r="E1808" s="125" t="s">
        <v>1600</v>
      </c>
      <c r="F1808" s="48" t="s">
        <v>1600</v>
      </c>
      <c r="G1808" s="128" t="s">
        <v>23706</v>
      </c>
      <c r="H1808" s="130" t="s">
        <v>5432</v>
      </c>
      <c r="I1808" s="130" t="s">
        <v>7152</v>
      </c>
      <c r="J1808" s="130" t="s">
        <v>8852</v>
      </c>
      <c r="K1808" s="130" t="s">
        <v>10565</v>
      </c>
      <c r="L1808" s="130" t="s">
        <v>12249</v>
      </c>
      <c r="M1808" s="130" t="s">
        <v>13947</v>
      </c>
      <c r="N1808" s="130" t="s">
        <v>15635</v>
      </c>
      <c r="O1808" s="130" t="s">
        <v>17364</v>
      </c>
      <c r="P1808" s="130" t="s">
        <v>19038</v>
      </c>
      <c r="Q1808" s="130" t="s">
        <v>20756</v>
      </c>
    </row>
    <row r="1809" spans="2:17" ht="54.6" customHeight="1">
      <c r="B1809" s="120" t="s">
        <v>1641</v>
      </c>
      <c r="C1809" s="12">
        <v>201011101012</v>
      </c>
      <c r="D1809" s="114" t="s">
        <v>21672</v>
      </c>
      <c r="E1809" s="125" t="s">
        <v>21720</v>
      </c>
      <c r="F1809" s="48" t="s">
        <v>21720</v>
      </c>
      <c r="G1809" s="128" t="s">
        <v>23707</v>
      </c>
      <c r="H1809" s="130" t="s">
        <v>22398</v>
      </c>
      <c r="I1809" s="130" t="s">
        <v>22399</v>
      </c>
      <c r="J1809" s="130" t="s">
        <v>22400</v>
      </c>
      <c r="K1809" s="130" t="s">
        <v>22401</v>
      </c>
      <c r="L1809" s="130" t="s">
        <v>22402</v>
      </c>
      <c r="M1809" s="130" t="s">
        <v>22403</v>
      </c>
      <c r="N1809" s="130" t="s">
        <v>22404</v>
      </c>
      <c r="O1809" s="130" t="s">
        <v>22405</v>
      </c>
      <c r="P1809" s="130" t="s">
        <v>22406</v>
      </c>
      <c r="Q1809" s="130" t="s">
        <v>22407</v>
      </c>
    </row>
    <row r="1810" spans="2:17" ht="54.6" customHeight="1">
      <c r="B1810" s="120" t="s">
        <v>1641</v>
      </c>
      <c r="C1810" s="12">
        <v>201011101013</v>
      </c>
      <c r="D1810" s="114" t="s">
        <v>21672</v>
      </c>
      <c r="E1810" s="125" t="s">
        <v>21721</v>
      </c>
      <c r="F1810" s="48" t="s">
        <v>21721</v>
      </c>
      <c r="G1810" s="128" t="s">
        <v>23708</v>
      </c>
      <c r="H1810" s="130" t="s">
        <v>22408</v>
      </c>
      <c r="I1810" s="130" t="s">
        <v>22409</v>
      </c>
      <c r="J1810" s="130" t="s">
        <v>22410</v>
      </c>
      <c r="K1810" s="130" t="s">
        <v>22411</v>
      </c>
      <c r="L1810" s="130" t="s">
        <v>22412</v>
      </c>
      <c r="M1810" s="130" t="s">
        <v>22413</v>
      </c>
      <c r="N1810" s="130" t="s">
        <v>22414</v>
      </c>
      <c r="O1810" s="130" t="s">
        <v>22415</v>
      </c>
      <c r="P1810" s="130" t="s">
        <v>22416</v>
      </c>
      <c r="Q1810" s="130" t="s">
        <v>22417</v>
      </c>
    </row>
    <row r="1811" spans="2:17" ht="54.6" customHeight="1">
      <c r="B1811" s="120" t="s">
        <v>22419</v>
      </c>
      <c r="C1811" s="12">
        <v>2010111011</v>
      </c>
      <c r="D1811" s="114">
        <v>5</v>
      </c>
      <c r="E1811" s="124" t="s">
        <v>320</v>
      </c>
      <c r="F1811" s="48" t="s">
        <v>320</v>
      </c>
      <c r="G1811" s="128" t="s">
        <v>3624</v>
      </c>
      <c r="H1811" s="130" t="s">
        <v>5433</v>
      </c>
      <c r="I1811" s="130" t="s">
        <v>7153</v>
      </c>
      <c r="J1811" s="130" t="s">
        <v>8849</v>
      </c>
      <c r="K1811" s="130" t="s">
        <v>10566</v>
      </c>
      <c r="L1811" s="130" t="s">
        <v>12250</v>
      </c>
      <c r="M1811" s="130" t="s">
        <v>13948</v>
      </c>
      <c r="N1811" s="130" t="s">
        <v>15636</v>
      </c>
      <c r="O1811" s="130" t="s">
        <v>17365</v>
      </c>
      <c r="P1811" s="130" t="s">
        <v>19039</v>
      </c>
      <c r="Q1811" s="130" t="s">
        <v>20757</v>
      </c>
    </row>
    <row r="1812" spans="2:17" ht="54.6" customHeight="1">
      <c r="B1812" s="120" t="s">
        <v>22419</v>
      </c>
      <c r="C1812" s="12">
        <v>201011101110</v>
      </c>
      <c r="D1812" s="114">
        <v>6</v>
      </c>
      <c r="E1812" s="125" t="s">
        <v>115</v>
      </c>
      <c r="F1812" s="48" t="s">
        <v>115</v>
      </c>
      <c r="G1812" s="128" t="s">
        <v>23709</v>
      </c>
      <c r="H1812" s="130" t="s">
        <v>5434</v>
      </c>
      <c r="I1812" s="130" t="s">
        <v>7154</v>
      </c>
      <c r="J1812" s="130" t="s">
        <v>8853</v>
      </c>
      <c r="K1812" s="130" t="s">
        <v>10567</v>
      </c>
      <c r="L1812" s="130" t="s">
        <v>12251</v>
      </c>
      <c r="M1812" s="130" t="s">
        <v>13949</v>
      </c>
      <c r="N1812" s="130" t="s">
        <v>15637</v>
      </c>
      <c r="O1812" s="130" t="s">
        <v>17366</v>
      </c>
      <c r="P1812" s="130" t="s">
        <v>19040</v>
      </c>
      <c r="Q1812" s="130" t="s">
        <v>20758</v>
      </c>
    </row>
    <row r="1813" spans="2:17" ht="54.6" customHeight="1">
      <c r="B1813" s="120" t="s">
        <v>22419</v>
      </c>
      <c r="C1813" s="12">
        <v>201011101111</v>
      </c>
      <c r="D1813" s="114">
        <v>6</v>
      </c>
      <c r="E1813" s="125" t="s">
        <v>1601</v>
      </c>
      <c r="F1813" s="48" t="s">
        <v>1601</v>
      </c>
      <c r="G1813" s="128" t="s">
        <v>3625</v>
      </c>
      <c r="H1813" s="130" t="s">
        <v>5435</v>
      </c>
      <c r="I1813" s="130" t="s">
        <v>7155</v>
      </c>
      <c r="J1813" s="130" t="s">
        <v>8854</v>
      </c>
      <c r="K1813" s="130" t="s">
        <v>10568</v>
      </c>
      <c r="L1813" s="130" t="s">
        <v>12252</v>
      </c>
      <c r="M1813" s="130" t="s">
        <v>13950</v>
      </c>
      <c r="N1813" s="130" t="s">
        <v>15636</v>
      </c>
      <c r="O1813" s="130" t="s">
        <v>17367</v>
      </c>
      <c r="P1813" s="130" t="s">
        <v>19041</v>
      </c>
      <c r="Q1813" s="130" t="s">
        <v>20759</v>
      </c>
    </row>
    <row r="1814" spans="2:17" ht="54.6" customHeight="1">
      <c r="B1814" s="120"/>
      <c r="C1814" s="12">
        <v>20101111</v>
      </c>
      <c r="D1814" s="114">
        <v>4</v>
      </c>
      <c r="E1814" s="123" t="s">
        <v>1602</v>
      </c>
      <c r="F1814" s="48" t="s">
        <v>1602</v>
      </c>
      <c r="G1814" s="128" t="s">
        <v>23710</v>
      </c>
      <c r="H1814" s="130" t="s">
        <v>5436</v>
      </c>
      <c r="I1814" s="130" t="s">
        <v>7156</v>
      </c>
      <c r="J1814" s="130" t="s">
        <v>8855</v>
      </c>
      <c r="K1814" s="130" t="s">
        <v>10569</v>
      </c>
      <c r="L1814" s="130" t="s">
        <v>12253</v>
      </c>
      <c r="M1814" s="130" t="s">
        <v>13951</v>
      </c>
      <c r="N1814" s="130" t="s">
        <v>15638</v>
      </c>
      <c r="O1814" s="130" t="s">
        <v>17368</v>
      </c>
      <c r="P1814" s="130" t="s">
        <v>19042</v>
      </c>
      <c r="Q1814" s="130" t="s">
        <v>20760</v>
      </c>
    </row>
    <row r="1815" spans="2:17" ht="54.6" customHeight="1">
      <c r="B1815" s="120" t="s">
        <v>22419</v>
      </c>
      <c r="C1815" s="12">
        <v>2010111110</v>
      </c>
      <c r="D1815" s="114">
        <v>5</v>
      </c>
      <c r="E1815" s="124" t="s">
        <v>1603</v>
      </c>
      <c r="F1815" s="48" t="s">
        <v>1603</v>
      </c>
      <c r="G1815" s="128" t="s">
        <v>23711</v>
      </c>
      <c r="H1815" s="130" t="s">
        <v>5437</v>
      </c>
      <c r="I1815" s="130" t="s">
        <v>7157</v>
      </c>
      <c r="J1815" s="130" t="s">
        <v>8856</v>
      </c>
      <c r="K1815" s="130" t="s">
        <v>10570</v>
      </c>
      <c r="L1815" s="130" t="s">
        <v>12254</v>
      </c>
      <c r="M1815" s="130" t="s">
        <v>13952</v>
      </c>
      <c r="N1815" s="130" t="s">
        <v>15639</v>
      </c>
      <c r="O1815" s="130" t="s">
        <v>17369</v>
      </c>
      <c r="P1815" s="130" t="s">
        <v>19043</v>
      </c>
      <c r="Q1815" s="130" t="s">
        <v>20761</v>
      </c>
    </row>
    <row r="1816" spans="2:17" ht="54.6" customHeight="1">
      <c r="B1816" s="120" t="s">
        <v>22419</v>
      </c>
      <c r="C1816" s="12">
        <v>2010111111</v>
      </c>
      <c r="D1816" s="114">
        <v>5</v>
      </c>
      <c r="E1816" s="124" t="s">
        <v>1604</v>
      </c>
      <c r="F1816" s="48" t="s">
        <v>1604</v>
      </c>
      <c r="G1816" s="128" t="s">
        <v>23712</v>
      </c>
      <c r="H1816" s="130" t="s">
        <v>5438</v>
      </c>
      <c r="I1816" s="130" t="s">
        <v>7158</v>
      </c>
      <c r="J1816" s="130" t="s">
        <v>8857</v>
      </c>
      <c r="K1816" s="130" t="s">
        <v>10571</v>
      </c>
      <c r="L1816" s="130" t="s">
        <v>12255</v>
      </c>
      <c r="M1816" s="130" t="s">
        <v>13953</v>
      </c>
      <c r="N1816" s="130" t="s">
        <v>15640</v>
      </c>
      <c r="O1816" s="130" t="s">
        <v>17370</v>
      </c>
      <c r="P1816" s="130" t="s">
        <v>19044</v>
      </c>
      <c r="Q1816" s="130" t="s">
        <v>20762</v>
      </c>
    </row>
    <row r="1817" spans="2:17" ht="54.6" customHeight="1">
      <c r="B1817" s="120"/>
      <c r="C1817" s="12">
        <v>201012</v>
      </c>
      <c r="D1817" s="114">
        <v>3</v>
      </c>
      <c r="E1817" s="122" t="s">
        <v>1605</v>
      </c>
      <c r="F1817" s="48" t="s">
        <v>1605</v>
      </c>
      <c r="G1817" s="128" t="s">
        <v>23713</v>
      </c>
      <c r="H1817" s="130" t="s">
        <v>5439</v>
      </c>
      <c r="I1817" s="130" t="s">
        <v>7159</v>
      </c>
      <c r="J1817" s="130" t="s">
        <v>8858</v>
      </c>
      <c r="K1817" s="130" t="s">
        <v>10572</v>
      </c>
      <c r="L1817" s="130" t="s">
        <v>12256</v>
      </c>
      <c r="M1817" s="130" t="s">
        <v>13954</v>
      </c>
      <c r="N1817" s="130" t="s">
        <v>15641</v>
      </c>
      <c r="O1817" s="130" t="s">
        <v>17371</v>
      </c>
      <c r="P1817" s="130" t="s">
        <v>19045</v>
      </c>
      <c r="Q1817" s="130" t="s">
        <v>20763</v>
      </c>
    </row>
    <row r="1818" spans="2:17" ht="54.6" customHeight="1">
      <c r="B1818" s="120"/>
      <c r="C1818" s="12">
        <v>20101210</v>
      </c>
      <c r="D1818" s="114">
        <v>4</v>
      </c>
      <c r="E1818" s="123" t="s">
        <v>1605</v>
      </c>
      <c r="F1818" s="48" t="s">
        <v>1605</v>
      </c>
      <c r="G1818" s="128" t="s">
        <v>23714</v>
      </c>
      <c r="H1818" s="130" t="s">
        <v>5439</v>
      </c>
      <c r="I1818" s="130" t="s">
        <v>7160</v>
      </c>
      <c r="J1818" s="130" t="s">
        <v>8859</v>
      </c>
      <c r="K1818" s="130" t="s">
        <v>10572</v>
      </c>
      <c r="L1818" s="130" t="s">
        <v>12257</v>
      </c>
      <c r="M1818" s="130" t="s">
        <v>13955</v>
      </c>
      <c r="N1818" s="130" t="s">
        <v>15641</v>
      </c>
      <c r="O1818" s="130" t="s">
        <v>17372</v>
      </c>
      <c r="P1818" s="130" t="s">
        <v>19045</v>
      </c>
      <c r="Q1818" s="130" t="s">
        <v>20763</v>
      </c>
    </row>
    <row r="1819" spans="2:17" ht="54.6" customHeight="1">
      <c r="B1819" s="120"/>
      <c r="C1819" s="12">
        <v>2010121010</v>
      </c>
      <c r="D1819" s="114">
        <v>5</v>
      </c>
      <c r="E1819" s="124" t="s">
        <v>1606</v>
      </c>
      <c r="F1819" s="48" t="s">
        <v>1606</v>
      </c>
      <c r="G1819" s="128" t="s">
        <v>3626</v>
      </c>
      <c r="H1819" s="130" t="s">
        <v>5440</v>
      </c>
      <c r="I1819" s="130" t="s">
        <v>7161</v>
      </c>
      <c r="J1819" s="130" t="s">
        <v>8860</v>
      </c>
      <c r="K1819" s="130" t="s">
        <v>10573</v>
      </c>
      <c r="L1819" s="130" t="s">
        <v>12258</v>
      </c>
      <c r="M1819" s="130" t="s">
        <v>13956</v>
      </c>
      <c r="N1819" s="130" t="s">
        <v>15642</v>
      </c>
      <c r="O1819" s="130" t="s">
        <v>17373</v>
      </c>
      <c r="P1819" s="130" t="s">
        <v>19046</v>
      </c>
      <c r="Q1819" s="130" t="s">
        <v>20764</v>
      </c>
    </row>
    <row r="1820" spans="2:17" ht="54.6" customHeight="1">
      <c r="B1820" s="120"/>
      <c r="C1820" s="12">
        <v>2010121011</v>
      </c>
      <c r="D1820" s="114">
        <v>5</v>
      </c>
      <c r="E1820" s="124" t="s">
        <v>1607</v>
      </c>
      <c r="F1820" s="48" t="s">
        <v>1607</v>
      </c>
      <c r="G1820" s="128" t="s">
        <v>3627</v>
      </c>
      <c r="H1820" s="130" t="s">
        <v>5441</v>
      </c>
      <c r="I1820" s="130" t="s">
        <v>7162</v>
      </c>
      <c r="J1820" s="130" t="s">
        <v>8861</v>
      </c>
      <c r="K1820" s="130" t="s">
        <v>10574</v>
      </c>
      <c r="L1820" s="130" t="s">
        <v>12259</v>
      </c>
      <c r="M1820" s="130" t="s">
        <v>13957</v>
      </c>
      <c r="N1820" s="130" t="s">
        <v>15643</v>
      </c>
      <c r="O1820" s="130" t="s">
        <v>17374</v>
      </c>
      <c r="P1820" s="130" t="s">
        <v>19047</v>
      </c>
      <c r="Q1820" s="130" t="s">
        <v>20765</v>
      </c>
    </row>
    <row r="1821" spans="2:17" ht="54.6" customHeight="1">
      <c r="B1821" s="120" t="s">
        <v>22419</v>
      </c>
      <c r="C1821" s="118">
        <v>50</v>
      </c>
      <c r="D1821" s="113">
        <v>1</v>
      </c>
      <c r="E1821" s="118" t="s">
        <v>2460</v>
      </c>
      <c r="F1821" s="76" t="s">
        <v>2460</v>
      </c>
      <c r="G1821" s="128" t="s">
        <v>23715</v>
      </c>
      <c r="H1821" s="129" t="s">
        <v>5442</v>
      </c>
      <c r="I1821" s="129" t="s">
        <v>7163</v>
      </c>
      <c r="J1821" s="129" t="s">
        <v>8862</v>
      </c>
      <c r="K1821" s="129" t="s">
        <v>10575</v>
      </c>
      <c r="L1821" s="129" t="s">
        <v>12260</v>
      </c>
      <c r="M1821" s="129" t="s">
        <v>13958</v>
      </c>
      <c r="N1821" s="129" t="s">
        <v>5442</v>
      </c>
      <c r="O1821" s="129" t="s">
        <v>17375</v>
      </c>
      <c r="P1821" s="129" t="s">
        <v>5442</v>
      </c>
      <c r="Q1821" s="129" t="s">
        <v>20766</v>
      </c>
    </row>
    <row r="1822" spans="2:17" ht="54.6" customHeight="1">
      <c r="B1822" s="120"/>
      <c r="C1822" s="12">
        <v>5010</v>
      </c>
      <c r="D1822" s="114">
        <v>2</v>
      </c>
      <c r="E1822" s="211" t="s">
        <v>2547</v>
      </c>
      <c r="F1822" s="48" t="s">
        <v>2547</v>
      </c>
      <c r="G1822" s="128" t="s">
        <v>23716</v>
      </c>
      <c r="H1822" s="130" t="s">
        <v>5443</v>
      </c>
      <c r="I1822" s="130" t="s">
        <v>7164</v>
      </c>
      <c r="J1822" s="130" t="s">
        <v>8863</v>
      </c>
      <c r="K1822" s="130" t="s">
        <v>10576</v>
      </c>
      <c r="L1822" s="130" t="s">
        <v>12261</v>
      </c>
      <c r="M1822" s="130" t="s">
        <v>13959</v>
      </c>
      <c r="N1822" s="130" t="s">
        <v>15644</v>
      </c>
      <c r="O1822" s="130" t="s">
        <v>17376</v>
      </c>
      <c r="P1822" s="130" t="s">
        <v>21651</v>
      </c>
      <c r="Q1822" s="130" t="s">
        <v>20767</v>
      </c>
    </row>
    <row r="1823" spans="2:17" ht="54.6" customHeight="1">
      <c r="B1823" s="120"/>
      <c r="C1823" s="12">
        <v>501010</v>
      </c>
      <c r="D1823" s="114">
        <v>3</v>
      </c>
      <c r="E1823" s="122" t="s">
        <v>2547</v>
      </c>
      <c r="F1823" s="48" t="s">
        <v>2547</v>
      </c>
      <c r="G1823" s="128" t="s">
        <v>23717</v>
      </c>
      <c r="H1823" s="130" t="s">
        <v>5443</v>
      </c>
      <c r="I1823" s="130" t="s">
        <v>7164</v>
      </c>
      <c r="J1823" s="130" t="s">
        <v>8863</v>
      </c>
      <c r="K1823" s="130" t="s">
        <v>10576</v>
      </c>
      <c r="L1823" s="130" t="s">
        <v>12261</v>
      </c>
      <c r="M1823" s="130" t="s">
        <v>13959</v>
      </c>
      <c r="N1823" s="130" t="s">
        <v>15644</v>
      </c>
      <c r="O1823" s="130" t="s">
        <v>17376</v>
      </c>
      <c r="P1823" s="130" t="s">
        <v>21651</v>
      </c>
      <c r="Q1823" s="130" t="s">
        <v>20767</v>
      </c>
    </row>
    <row r="1824" spans="2:17" ht="54.6" customHeight="1">
      <c r="B1824" s="120"/>
      <c r="C1824" s="12">
        <v>50101010</v>
      </c>
      <c r="D1824" s="114">
        <v>4</v>
      </c>
      <c r="E1824" s="123" t="s">
        <v>2547</v>
      </c>
      <c r="F1824" s="48" t="s">
        <v>2547</v>
      </c>
      <c r="G1824" s="128" t="s">
        <v>23718</v>
      </c>
      <c r="H1824" s="130" t="s">
        <v>5443</v>
      </c>
      <c r="I1824" s="130" t="s">
        <v>7164</v>
      </c>
      <c r="J1824" s="130" t="s">
        <v>8863</v>
      </c>
      <c r="K1824" s="130" t="s">
        <v>10577</v>
      </c>
      <c r="L1824" s="130" t="s">
        <v>12261</v>
      </c>
      <c r="M1824" s="130" t="s">
        <v>13960</v>
      </c>
      <c r="N1824" s="130" t="s">
        <v>15644</v>
      </c>
      <c r="O1824" s="130" t="s">
        <v>17376</v>
      </c>
      <c r="P1824" s="130" t="s">
        <v>21651</v>
      </c>
      <c r="Q1824" s="130" t="s">
        <v>20767</v>
      </c>
    </row>
    <row r="1825" spans="2:17" ht="54.6" customHeight="1">
      <c r="B1825" s="120"/>
      <c r="C1825" s="12">
        <v>5011</v>
      </c>
      <c r="D1825" s="114">
        <v>2</v>
      </c>
      <c r="E1825" s="211" t="s">
        <v>2583</v>
      </c>
      <c r="F1825" s="48" t="s">
        <v>2583</v>
      </c>
      <c r="G1825" s="128" t="s">
        <v>3628</v>
      </c>
      <c r="H1825" s="130" t="s">
        <v>5444</v>
      </c>
      <c r="I1825" s="130" t="s">
        <v>2583</v>
      </c>
      <c r="J1825" s="130" t="s">
        <v>2583</v>
      </c>
      <c r="K1825" s="130" t="s">
        <v>10578</v>
      </c>
      <c r="L1825" s="130" t="s">
        <v>10578</v>
      </c>
      <c r="M1825" s="130" t="s">
        <v>13961</v>
      </c>
      <c r="N1825" s="130" t="s">
        <v>15645</v>
      </c>
      <c r="O1825" s="130" t="s">
        <v>17377</v>
      </c>
      <c r="P1825" s="130" t="s">
        <v>21633</v>
      </c>
      <c r="Q1825" s="130" t="s">
        <v>20768</v>
      </c>
    </row>
    <row r="1826" spans="2:17" ht="54.6" customHeight="1">
      <c r="B1826" s="120"/>
      <c r="C1826" s="12">
        <v>501110</v>
      </c>
      <c r="D1826" s="114">
        <v>3</v>
      </c>
      <c r="E1826" s="122" t="s">
        <v>2550</v>
      </c>
      <c r="F1826" s="48" t="s">
        <v>2550</v>
      </c>
      <c r="G1826" s="128" t="s">
        <v>23719</v>
      </c>
      <c r="H1826" s="130" t="s">
        <v>5445</v>
      </c>
      <c r="I1826" s="130" t="s">
        <v>7165</v>
      </c>
      <c r="J1826" s="130" t="s">
        <v>8864</v>
      </c>
      <c r="K1826" s="130" t="s">
        <v>10579</v>
      </c>
      <c r="L1826" s="130" t="s">
        <v>12262</v>
      </c>
      <c r="M1826" s="130" t="s">
        <v>13962</v>
      </c>
      <c r="N1826" s="130" t="s">
        <v>15646</v>
      </c>
      <c r="O1826" s="130" t="s">
        <v>17378</v>
      </c>
      <c r="P1826" s="130" t="s">
        <v>21634</v>
      </c>
      <c r="Q1826" s="130" t="s">
        <v>20769</v>
      </c>
    </row>
    <row r="1827" spans="2:17" ht="54.6" customHeight="1">
      <c r="B1827" s="120"/>
      <c r="C1827" s="12">
        <v>50111010</v>
      </c>
      <c r="D1827" s="114">
        <v>4</v>
      </c>
      <c r="E1827" s="123" t="s">
        <v>2550</v>
      </c>
      <c r="F1827" s="48" t="s">
        <v>2550</v>
      </c>
      <c r="G1827" s="128" t="s">
        <v>23720</v>
      </c>
      <c r="H1827" s="130" t="s">
        <v>5445</v>
      </c>
      <c r="I1827" s="130" t="s">
        <v>7165</v>
      </c>
      <c r="J1827" s="130" t="s">
        <v>8864</v>
      </c>
      <c r="K1827" s="130" t="s">
        <v>10579</v>
      </c>
      <c r="L1827" s="130" t="s">
        <v>12262</v>
      </c>
      <c r="M1827" s="130" t="s">
        <v>13962</v>
      </c>
      <c r="N1827" s="130" t="s">
        <v>15646</v>
      </c>
      <c r="O1827" s="130" t="s">
        <v>17378</v>
      </c>
      <c r="P1827" s="130" t="s">
        <v>21634</v>
      </c>
      <c r="Q1827" s="130" t="s">
        <v>20769</v>
      </c>
    </row>
    <row r="1828" spans="2:17" ht="54.6" customHeight="1">
      <c r="B1828" s="120"/>
      <c r="C1828" s="12">
        <v>501111</v>
      </c>
      <c r="D1828" s="114">
        <v>3</v>
      </c>
      <c r="E1828" s="122" t="s">
        <v>2589</v>
      </c>
      <c r="F1828" s="48" t="s">
        <v>2589</v>
      </c>
      <c r="G1828" s="128" t="s">
        <v>23721</v>
      </c>
      <c r="H1828" s="130" t="s">
        <v>5446</v>
      </c>
      <c r="I1828" s="130" t="s">
        <v>7166</v>
      </c>
      <c r="J1828" s="130" t="s">
        <v>8865</v>
      </c>
      <c r="K1828" s="130" t="s">
        <v>10580</v>
      </c>
      <c r="L1828" s="130" t="s">
        <v>12263</v>
      </c>
      <c r="M1828" s="130" t="s">
        <v>13963</v>
      </c>
      <c r="N1828" s="130" t="s">
        <v>15647</v>
      </c>
      <c r="O1828" s="130" t="s">
        <v>17379</v>
      </c>
      <c r="P1828" s="130" t="s">
        <v>21635</v>
      </c>
      <c r="Q1828" s="130" t="s">
        <v>20770</v>
      </c>
    </row>
    <row r="1829" spans="2:17" ht="54.6" customHeight="1">
      <c r="B1829" s="120"/>
      <c r="C1829" s="12">
        <v>50111110</v>
      </c>
      <c r="D1829" s="114">
        <v>4</v>
      </c>
      <c r="E1829" s="123" t="s">
        <v>2589</v>
      </c>
      <c r="F1829" s="48" t="s">
        <v>2589</v>
      </c>
      <c r="G1829" s="128" t="s">
        <v>23722</v>
      </c>
      <c r="H1829" s="130" t="s">
        <v>5446</v>
      </c>
      <c r="I1829" s="130" t="s">
        <v>7166</v>
      </c>
      <c r="J1829" s="130" t="s">
        <v>8865</v>
      </c>
      <c r="K1829" s="130" t="s">
        <v>10580</v>
      </c>
      <c r="L1829" s="130" t="s">
        <v>12263</v>
      </c>
      <c r="M1829" s="130" t="s">
        <v>13963</v>
      </c>
      <c r="N1829" s="130" t="s">
        <v>15647</v>
      </c>
      <c r="O1829" s="130" t="s">
        <v>17379</v>
      </c>
      <c r="P1829" s="130" t="s">
        <v>21635</v>
      </c>
      <c r="Q1829" s="130" t="s">
        <v>20770</v>
      </c>
    </row>
    <row r="1830" spans="2:17" ht="54.6" customHeight="1">
      <c r="B1830" s="120"/>
      <c r="C1830" s="12">
        <v>501112</v>
      </c>
      <c r="D1830" s="114">
        <v>3</v>
      </c>
      <c r="E1830" s="122" t="s">
        <v>2590</v>
      </c>
      <c r="F1830" s="48" t="s">
        <v>2590</v>
      </c>
      <c r="G1830" s="128" t="s">
        <v>23723</v>
      </c>
      <c r="H1830" s="130" t="s">
        <v>5447</v>
      </c>
      <c r="I1830" s="130" t="s">
        <v>7167</v>
      </c>
      <c r="J1830" s="130" t="s">
        <v>8866</v>
      </c>
      <c r="K1830" s="130" t="s">
        <v>10581</v>
      </c>
      <c r="L1830" s="130" t="s">
        <v>12264</v>
      </c>
      <c r="M1830" s="130" t="s">
        <v>13964</v>
      </c>
      <c r="N1830" s="130" t="s">
        <v>15648</v>
      </c>
      <c r="O1830" s="130" t="s">
        <v>17380</v>
      </c>
      <c r="P1830" s="130" t="s">
        <v>19048</v>
      </c>
      <c r="Q1830" s="130" t="s">
        <v>20771</v>
      </c>
    </row>
    <row r="1831" spans="2:17" ht="54.6" customHeight="1">
      <c r="B1831" s="120"/>
      <c r="C1831" s="12">
        <v>50111210</v>
      </c>
      <c r="D1831" s="114">
        <v>4</v>
      </c>
      <c r="E1831" s="123" t="s">
        <v>2591</v>
      </c>
      <c r="F1831" s="48" t="s">
        <v>2591</v>
      </c>
      <c r="G1831" s="128" t="s">
        <v>23724</v>
      </c>
      <c r="H1831" s="130" t="s">
        <v>5448</v>
      </c>
      <c r="I1831" s="130" t="s">
        <v>7168</v>
      </c>
      <c r="J1831" s="130" t="s">
        <v>8867</v>
      </c>
      <c r="K1831" s="130" t="s">
        <v>10582</v>
      </c>
      <c r="L1831" s="130" t="s">
        <v>12265</v>
      </c>
      <c r="M1831" s="130" t="s">
        <v>13965</v>
      </c>
      <c r="N1831" s="130" t="s">
        <v>5448</v>
      </c>
      <c r="O1831" s="130" t="s">
        <v>17381</v>
      </c>
      <c r="P1831" s="130" t="s">
        <v>19049</v>
      </c>
      <c r="Q1831" s="130" t="s">
        <v>20772</v>
      </c>
    </row>
    <row r="1832" spans="2:17" ht="54.6" customHeight="1">
      <c r="B1832" s="120"/>
      <c r="C1832" s="12">
        <v>50111211</v>
      </c>
      <c r="D1832" s="114">
        <v>4</v>
      </c>
      <c r="E1832" s="123" t="s">
        <v>2548</v>
      </c>
      <c r="F1832" s="48" t="s">
        <v>2548</v>
      </c>
      <c r="G1832" s="128" t="s">
        <v>23725</v>
      </c>
      <c r="H1832" s="130" t="s">
        <v>5449</v>
      </c>
      <c r="I1832" s="130" t="s">
        <v>7169</v>
      </c>
      <c r="J1832" s="130" t="s">
        <v>8868</v>
      </c>
      <c r="K1832" s="130" t="s">
        <v>10583</v>
      </c>
      <c r="L1832" s="130" t="s">
        <v>12266</v>
      </c>
      <c r="M1832" s="130" t="s">
        <v>13966</v>
      </c>
      <c r="N1832" s="130" t="s">
        <v>15649</v>
      </c>
      <c r="O1832" s="130" t="s">
        <v>17382</v>
      </c>
      <c r="P1832" s="130" t="s">
        <v>21652</v>
      </c>
      <c r="Q1832" s="130" t="s">
        <v>20773</v>
      </c>
    </row>
    <row r="1833" spans="2:17" ht="54.6" customHeight="1">
      <c r="B1833" s="120"/>
      <c r="C1833" s="12">
        <v>50111212</v>
      </c>
      <c r="D1833" s="114">
        <v>4</v>
      </c>
      <c r="E1833" s="123" t="s">
        <v>2592</v>
      </c>
      <c r="F1833" s="48" t="s">
        <v>2592</v>
      </c>
      <c r="G1833" s="128" t="s">
        <v>23726</v>
      </c>
      <c r="H1833" s="130" t="s">
        <v>5450</v>
      </c>
      <c r="I1833" s="130" t="s">
        <v>7170</v>
      </c>
      <c r="J1833" s="130" t="s">
        <v>8869</v>
      </c>
      <c r="K1833" s="130" t="s">
        <v>10584</v>
      </c>
      <c r="L1833" s="130" t="s">
        <v>12267</v>
      </c>
      <c r="M1833" s="130" t="s">
        <v>13967</v>
      </c>
      <c r="N1833" s="130" t="s">
        <v>15650</v>
      </c>
      <c r="O1833" s="130" t="s">
        <v>17383</v>
      </c>
      <c r="P1833" s="130" t="s">
        <v>19050</v>
      </c>
      <c r="Q1833" s="130" t="s">
        <v>20774</v>
      </c>
    </row>
    <row r="1834" spans="2:17" ht="54.6" customHeight="1">
      <c r="B1834" s="120"/>
      <c r="C1834" s="12">
        <v>5012</v>
      </c>
      <c r="D1834" s="114">
        <v>2</v>
      </c>
      <c r="E1834" s="211" t="s">
        <v>2584</v>
      </c>
      <c r="F1834" s="48" t="s">
        <v>2584</v>
      </c>
      <c r="G1834" s="128" t="s">
        <v>23727</v>
      </c>
      <c r="H1834" s="130" t="s">
        <v>5451</v>
      </c>
      <c r="I1834" s="130" t="s">
        <v>7171</v>
      </c>
      <c r="J1834" s="130" t="s">
        <v>8870</v>
      </c>
      <c r="K1834" s="130" t="s">
        <v>10585</v>
      </c>
      <c r="L1834" s="130" t="s">
        <v>12268</v>
      </c>
      <c r="M1834" s="130" t="s">
        <v>13968</v>
      </c>
      <c r="N1834" s="130" t="s">
        <v>15651</v>
      </c>
      <c r="O1834" s="130" t="s">
        <v>17384</v>
      </c>
      <c r="P1834" s="130" t="s">
        <v>21636</v>
      </c>
      <c r="Q1834" s="130" t="s">
        <v>20775</v>
      </c>
    </row>
    <row r="1835" spans="2:17" ht="54.6" customHeight="1">
      <c r="B1835" s="120"/>
      <c r="C1835" s="12">
        <v>501210</v>
      </c>
      <c r="D1835" s="114">
        <v>3</v>
      </c>
      <c r="E1835" s="122" t="s">
        <v>2585</v>
      </c>
      <c r="F1835" s="48" t="s">
        <v>2585</v>
      </c>
      <c r="G1835" s="128" t="s">
        <v>23728</v>
      </c>
      <c r="H1835" s="130" t="s">
        <v>5452</v>
      </c>
      <c r="I1835" s="130" t="s">
        <v>7172</v>
      </c>
      <c r="J1835" s="130" t="s">
        <v>2585</v>
      </c>
      <c r="K1835" s="130" t="s">
        <v>2585</v>
      </c>
      <c r="L1835" s="130" t="s">
        <v>2585</v>
      </c>
      <c r="M1835" s="130" t="s">
        <v>13969</v>
      </c>
      <c r="N1835" s="130" t="s">
        <v>15652</v>
      </c>
      <c r="O1835" s="130" t="s">
        <v>17385</v>
      </c>
      <c r="P1835" s="130" t="s">
        <v>19051</v>
      </c>
      <c r="Q1835" s="130" t="s">
        <v>20776</v>
      </c>
    </row>
    <row r="1836" spans="2:17" ht="54.6" customHeight="1">
      <c r="B1836" s="120"/>
      <c r="C1836" s="12">
        <v>50121010</v>
      </c>
      <c r="D1836" s="114">
        <v>4</v>
      </c>
      <c r="E1836" s="123" t="s">
        <v>2551</v>
      </c>
      <c r="F1836" s="48" t="s">
        <v>2551</v>
      </c>
      <c r="G1836" s="128" t="s">
        <v>23729</v>
      </c>
      <c r="H1836" s="130" t="s">
        <v>5453</v>
      </c>
      <c r="I1836" s="130" t="s">
        <v>7173</v>
      </c>
      <c r="J1836" s="130" t="s">
        <v>8871</v>
      </c>
      <c r="K1836" s="130" t="s">
        <v>10586</v>
      </c>
      <c r="L1836" s="130" t="s">
        <v>12269</v>
      </c>
      <c r="M1836" s="130" t="s">
        <v>13970</v>
      </c>
      <c r="N1836" s="130" t="s">
        <v>15653</v>
      </c>
      <c r="O1836" s="130" t="s">
        <v>17386</v>
      </c>
      <c r="P1836" s="130" t="s">
        <v>19052</v>
      </c>
      <c r="Q1836" s="130" t="s">
        <v>20777</v>
      </c>
    </row>
    <row r="1837" spans="2:17" ht="54.6" customHeight="1">
      <c r="B1837" s="120"/>
      <c r="C1837" s="12">
        <v>50121011</v>
      </c>
      <c r="D1837" s="114">
        <v>4</v>
      </c>
      <c r="E1837" s="123" t="s">
        <v>2593</v>
      </c>
      <c r="F1837" s="48" t="s">
        <v>2593</v>
      </c>
      <c r="G1837" s="128" t="s">
        <v>23730</v>
      </c>
      <c r="H1837" s="130" t="s">
        <v>5454</v>
      </c>
      <c r="I1837" s="130" t="s">
        <v>7174</v>
      </c>
      <c r="J1837" s="130" t="s">
        <v>8872</v>
      </c>
      <c r="K1837" s="130" t="s">
        <v>10587</v>
      </c>
      <c r="L1837" s="130" t="s">
        <v>12270</v>
      </c>
      <c r="M1837" s="130" t="s">
        <v>13971</v>
      </c>
      <c r="N1837" s="130" t="s">
        <v>15654</v>
      </c>
      <c r="O1837" s="130" t="s">
        <v>17387</v>
      </c>
      <c r="P1837" s="130" t="s">
        <v>19053</v>
      </c>
      <c r="Q1837" s="130" t="s">
        <v>20778</v>
      </c>
    </row>
    <row r="1838" spans="2:17" ht="54.6" customHeight="1">
      <c r="B1838" s="120"/>
      <c r="C1838" s="12">
        <v>501211</v>
      </c>
      <c r="D1838" s="114">
        <v>3</v>
      </c>
      <c r="E1838" s="122" t="s">
        <v>2586</v>
      </c>
      <c r="F1838" s="48" t="s">
        <v>2586</v>
      </c>
      <c r="G1838" s="128" t="s">
        <v>23731</v>
      </c>
      <c r="H1838" s="130" t="s">
        <v>5455</v>
      </c>
      <c r="I1838" s="130" t="s">
        <v>7175</v>
      </c>
      <c r="J1838" s="130" t="s">
        <v>8873</v>
      </c>
      <c r="K1838" s="130" t="s">
        <v>2586</v>
      </c>
      <c r="L1838" s="130" t="s">
        <v>2586</v>
      </c>
      <c r="M1838" s="130" t="s">
        <v>7175</v>
      </c>
      <c r="N1838" s="130" t="s">
        <v>5455</v>
      </c>
      <c r="O1838" s="130" t="s">
        <v>17388</v>
      </c>
      <c r="P1838" s="130" t="s">
        <v>5455</v>
      </c>
      <c r="Q1838" s="130" t="s">
        <v>20779</v>
      </c>
    </row>
    <row r="1839" spans="2:17" ht="54.6" customHeight="1">
      <c r="B1839" s="120"/>
      <c r="C1839" s="12">
        <v>50121110</v>
      </c>
      <c r="D1839" s="114">
        <v>4</v>
      </c>
      <c r="E1839" s="123" t="s">
        <v>2587</v>
      </c>
      <c r="F1839" s="48" t="s">
        <v>2587</v>
      </c>
      <c r="G1839" s="128" t="s">
        <v>23732</v>
      </c>
      <c r="H1839" s="130" t="s">
        <v>5456</v>
      </c>
      <c r="I1839" s="130" t="s">
        <v>7176</v>
      </c>
      <c r="J1839" s="130" t="s">
        <v>8874</v>
      </c>
      <c r="K1839" s="130" t="s">
        <v>10588</v>
      </c>
      <c r="L1839" s="130" t="s">
        <v>12271</v>
      </c>
      <c r="M1839" s="130" t="s">
        <v>13972</v>
      </c>
      <c r="N1839" s="130" t="s">
        <v>5456</v>
      </c>
      <c r="O1839" s="130" t="s">
        <v>17389</v>
      </c>
      <c r="P1839" s="130" t="s">
        <v>5456</v>
      </c>
      <c r="Q1839" s="130" t="s">
        <v>20780</v>
      </c>
    </row>
    <row r="1840" spans="2:17" ht="54.6" customHeight="1">
      <c r="B1840" s="120"/>
      <c r="C1840" s="12">
        <v>50121111</v>
      </c>
      <c r="D1840" s="114">
        <v>4</v>
      </c>
      <c r="E1840" s="123" t="s">
        <v>2594</v>
      </c>
      <c r="F1840" s="48" t="s">
        <v>2594</v>
      </c>
      <c r="G1840" s="128" t="s">
        <v>23733</v>
      </c>
      <c r="H1840" s="130" t="s">
        <v>5457</v>
      </c>
      <c r="I1840" s="130" t="s">
        <v>7177</v>
      </c>
      <c r="J1840" s="130" t="s">
        <v>8875</v>
      </c>
      <c r="K1840" s="130" t="s">
        <v>10589</v>
      </c>
      <c r="L1840" s="130" t="s">
        <v>12272</v>
      </c>
      <c r="M1840" s="130" t="s">
        <v>13973</v>
      </c>
      <c r="N1840" s="130" t="s">
        <v>15655</v>
      </c>
      <c r="O1840" s="130" t="s">
        <v>17390</v>
      </c>
      <c r="P1840" s="130" t="s">
        <v>19054</v>
      </c>
      <c r="Q1840" s="130" t="s">
        <v>20781</v>
      </c>
    </row>
    <row r="1841" spans="2:17" ht="54.6" customHeight="1">
      <c r="B1841" s="120" t="s">
        <v>22419</v>
      </c>
      <c r="C1841" s="118">
        <v>99</v>
      </c>
      <c r="D1841" s="113">
        <v>1</v>
      </c>
      <c r="E1841" s="118" t="s">
        <v>1608</v>
      </c>
      <c r="F1841" s="76" t="s">
        <v>1608</v>
      </c>
      <c r="G1841" s="128" t="s">
        <v>3629</v>
      </c>
      <c r="H1841" s="129" t="s">
        <v>5458</v>
      </c>
      <c r="I1841" s="129" t="s">
        <v>7178</v>
      </c>
      <c r="J1841" s="129" t="s">
        <v>8876</v>
      </c>
      <c r="K1841" s="129" t="s">
        <v>10590</v>
      </c>
      <c r="L1841" s="129" t="s">
        <v>12273</v>
      </c>
      <c r="M1841" s="129" t="s">
        <v>13974</v>
      </c>
      <c r="N1841" s="129" t="s">
        <v>15656</v>
      </c>
      <c r="O1841" s="129" t="s">
        <v>17391</v>
      </c>
      <c r="P1841" s="129" t="s">
        <v>19055</v>
      </c>
      <c r="Q1841" s="129" t="s">
        <v>20782</v>
      </c>
    </row>
    <row r="1842" spans="2:17" ht="54.6" customHeight="1">
      <c r="B1842" s="120"/>
      <c r="C1842" s="12">
        <v>9910</v>
      </c>
      <c r="D1842" s="114">
        <v>2</v>
      </c>
      <c r="E1842" s="211" t="s">
        <v>1608</v>
      </c>
      <c r="F1842" s="48" t="s">
        <v>1608</v>
      </c>
      <c r="G1842" s="128" t="s">
        <v>3629</v>
      </c>
      <c r="H1842" s="130" t="s">
        <v>5458</v>
      </c>
      <c r="I1842" s="130" t="s">
        <v>7178</v>
      </c>
      <c r="J1842" s="130" t="s">
        <v>8876</v>
      </c>
      <c r="K1842" s="130" t="s">
        <v>10590</v>
      </c>
      <c r="L1842" s="130" t="s">
        <v>12273</v>
      </c>
      <c r="M1842" s="130" t="s">
        <v>13974</v>
      </c>
      <c r="N1842" s="130" t="s">
        <v>15656</v>
      </c>
      <c r="O1842" s="130" t="s">
        <v>17391</v>
      </c>
      <c r="P1842" s="130" t="s">
        <v>19055</v>
      </c>
      <c r="Q1842" s="130" t="s">
        <v>20782</v>
      </c>
    </row>
    <row r="1843" spans="2:17" ht="54.6" customHeight="1">
      <c r="B1843" s="120"/>
      <c r="C1843" s="12">
        <v>991010</v>
      </c>
      <c r="D1843" s="114">
        <v>3</v>
      </c>
      <c r="E1843" s="122" t="s">
        <v>1608</v>
      </c>
      <c r="F1843" s="48" t="s">
        <v>1608</v>
      </c>
      <c r="G1843" s="128" t="s">
        <v>3629</v>
      </c>
      <c r="H1843" s="130" t="s">
        <v>5458</v>
      </c>
      <c r="I1843" s="130" t="s">
        <v>7179</v>
      </c>
      <c r="J1843" s="130" t="s">
        <v>8877</v>
      </c>
      <c r="K1843" s="130" t="s">
        <v>10591</v>
      </c>
      <c r="L1843" s="130" t="s">
        <v>12274</v>
      </c>
      <c r="M1843" s="130" t="s">
        <v>13974</v>
      </c>
      <c r="N1843" s="130" t="s">
        <v>15656</v>
      </c>
      <c r="O1843" s="130" t="s">
        <v>17391</v>
      </c>
      <c r="P1843" s="130" t="s">
        <v>19055</v>
      </c>
      <c r="Q1843" s="130" t="s">
        <v>20783</v>
      </c>
    </row>
    <row r="1844" spans="2:17" ht="54.6" customHeight="1">
      <c r="B1844" s="120" t="s">
        <v>22419</v>
      </c>
      <c r="C1844" s="12">
        <v>99101010</v>
      </c>
      <c r="D1844" s="114">
        <v>4</v>
      </c>
      <c r="E1844" s="123" t="s">
        <v>184</v>
      </c>
      <c r="F1844" s="48" t="s">
        <v>184</v>
      </c>
      <c r="G1844" s="128" t="s">
        <v>3630</v>
      </c>
      <c r="H1844" s="130" t="s">
        <v>5459</v>
      </c>
      <c r="I1844" s="130" t="s">
        <v>7180</v>
      </c>
      <c r="J1844" s="130" t="s">
        <v>8878</v>
      </c>
      <c r="K1844" s="130" t="s">
        <v>10592</v>
      </c>
      <c r="L1844" s="130" t="s">
        <v>12275</v>
      </c>
      <c r="M1844" s="130" t="s">
        <v>13975</v>
      </c>
      <c r="N1844" s="130" t="s">
        <v>15657</v>
      </c>
      <c r="O1844" s="130" t="s">
        <v>17392</v>
      </c>
      <c r="P1844" s="130" t="s">
        <v>15657</v>
      </c>
      <c r="Q1844" s="130" t="s">
        <v>20784</v>
      </c>
    </row>
    <row r="1845" spans="2:17" ht="54.6" customHeight="1">
      <c r="B1845" s="120" t="s">
        <v>22419</v>
      </c>
      <c r="C1845" s="12">
        <v>99101011</v>
      </c>
      <c r="D1845" s="114">
        <v>4</v>
      </c>
      <c r="E1845" s="123" t="s">
        <v>1609</v>
      </c>
      <c r="F1845" s="48" t="s">
        <v>1609</v>
      </c>
      <c r="G1845" s="128" t="s">
        <v>3631</v>
      </c>
      <c r="H1845" s="130" t="s">
        <v>5460</v>
      </c>
      <c r="I1845" s="130" t="s">
        <v>7181</v>
      </c>
      <c r="J1845" s="130" t="s">
        <v>8879</v>
      </c>
      <c r="K1845" s="130" t="s">
        <v>10593</v>
      </c>
      <c r="L1845" s="130" t="s">
        <v>12276</v>
      </c>
      <c r="M1845" s="130" t="s">
        <v>13976</v>
      </c>
      <c r="N1845" s="130" t="s">
        <v>15658</v>
      </c>
      <c r="O1845" s="130" t="s">
        <v>17393</v>
      </c>
      <c r="P1845" s="130" t="s">
        <v>19056</v>
      </c>
      <c r="Q1845" s="130" t="s">
        <v>20785</v>
      </c>
    </row>
    <row r="1846" spans="2:17" ht="54.6" customHeight="1">
      <c r="B1846" s="120" t="s">
        <v>22419</v>
      </c>
      <c r="C1846" s="12">
        <v>99101012</v>
      </c>
      <c r="D1846" s="114">
        <v>4</v>
      </c>
      <c r="E1846" s="123" t="s">
        <v>1610</v>
      </c>
      <c r="F1846" s="48" t="s">
        <v>1610</v>
      </c>
      <c r="G1846" s="128" t="s">
        <v>3632</v>
      </c>
      <c r="H1846" s="130" t="s">
        <v>5461</v>
      </c>
      <c r="I1846" s="130" t="s">
        <v>7182</v>
      </c>
      <c r="J1846" s="130" t="s">
        <v>8880</v>
      </c>
      <c r="K1846" s="130" t="s">
        <v>10594</v>
      </c>
      <c r="L1846" s="130" t="s">
        <v>12277</v>
      </c>
      <c r="M1846" s="130" t="s">
        <v>13977</v>
      </c>
      <c r="N1846" s="130" t="s">
        <v>15659</v>
      </c>
      <c r="O1846" s="130" t="s">
        <v>17394</v>
      </c>
      <c r="P1846" s="130" t="s">
        <v>19057</v>
      </c>
      <c r="Q1846" s="130" t="s">
        <v>20786</v>
      </c>
    </row>
  </sheetData>
  <sheetProtection autoFilter="0"/>
  <autoFilter ref="B4:Q1846" xr:uid="{00000000-0009-0000-0000-000002000000}"/>
  <phoneticPr fontId="142" type="noConversion"/>
  <hyperlinks>
    <hyperlink ref="H2" location="TOP" display="Back to Table of Contents" xr:uid="{00000000-0004-0000-0200-000000000000}"/>
  </hyperlink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I252"/>
  <sheetViews>
    <sheetView zoomScale="85" zoomScaleNormal="85" workbookViewId="0">
      <selection activeCell="G29" sqref="G29"/>
    </sheetView>
  </sheetViews>
  <sheetFormatPr defaultRowHeight="18"/>
  <cols>
    <col min="1" max="1" width="3.75" style="43" customWidth="1"/>
    <col min="2" max="2" width="10.75" style="43" customWidth="1"/>
    <col min="3" max="3" width="35.875" style="43" customWidth="1"/>
    <col min="4" max="4" width="10.75" style="43" customWidth="1"/>
    <col min="5" max="5" width="55.25" style="43" customWidth="1"/>
    <col min="6" max="6" width="10.75" style="43" customWidth="1"/>
    <col min="7" max="7" width="7.875" style="45" bestFit="1" customWidth="1"/>
    <col min="8" max="8" width="54.375" style="45" bestFit="1" customWidth="1"/>
    <col min="9" max="9" width="8.75" style="43"/>
    <col min="10" max="10" width="54.375" style="43" bestFit="1" customWidth="1"/>
    <col min="11" max="23" width="8.75" style="43"/>
    <col min="24" max="245" width="8.75" style="44"/>
    <col min="246" max="246" width="3.75" style="44" customWidth="1"/>
    <col min="247" max="247" width="20.75" style="44" customWidth="1"/>
    <col min="248" max="248" width="42.75" style="44" customWidth="1"/>
    <col min="249" max="249" width="20.75" style="44" customWidth="1"/>
    <col min="250" max="250" width="42.75" style="44" customWidth="1"/>
    <col min="251" max="251" width="20.75" style="44" customWidth="1"/>
    <col min="252" max="252" width="42.75" style="44" customWidth="1"/>
    <col min="253" max="253" width="215" style="44" customWidth="1"/>
    <col min="254" max="501" width="8.75" style="44"/>
    <col min="502" max="502" width="3.75" style="44" customWidth="1"/>
    <col min="503" max="503" width="20.75" style="44" customWidth="1"/>
    <col min="504" max="504" width="42.75" style="44" customWidth="1"/>
    <col min="505" max="505" width="20.75" style="44" customWidth="1"/>
    <col min="506" max="506" width="42.75" style="44" customWidth="1"/>
    <col min="507" max="507" width="20.75" style="44" customWidth="1"/>
    <col min="508" max="508" width="42.75" style="44" customWidth="1"/>
    <col min="509" max="509" width="215" style="44" customWidth="1"/>
    <col min="510" max="757" width="8.75" style="44"/>
    <col min="758" max="758" width="3.75" style="44" customWidth="1"/>
    <col min="759" max="759" width="20.75" style="44" customWidth="1"/>
    <col min="760" max="760" width="42.75" style="44" customWidth="1"/>
    <col min="761" max="761" width="20.75" style="44" customWidth="1"/>
    <col min="762" max="762" width="42.75" style="44" customWidth="1"/>
    <col min="763" max="763" width="20.75" style="44" customWidth="1"/>
    <col min="764" max="764" width="42.75" style="44" customWidth="1"/>
    <col min="765" max="765" width="215" style="44" customWidth="1"/>
    <col min="766" max="1013" width="8.75" style="44"/>
    <col min="1014" max="1014" width="3.75" style="44" customWidth="1"/>
    <col min="1015" max="1015" width="20.75" style="44" customWidth="1"/>
    <col min="1016" max="1016" width="42.75" style="44" customWidth="1"/>
    <col min="1017" max="1017" width="20.75" style="44" customWidth="1"/>
    <col min="1018" max="1018" width="42.75" style="44" customWidth="1"/>
    <col min="1019" max="1019" width="20.75" style="44" customWidth="1"/>
    <col min="1020" max="1020" width="42.75" style="44" customWidth="1"/>
    <col min="1021" max="1021" width="215" style="44" customWidth="1"/>
    <col min="1022" max="1269" width="8.75" style="44"/>
    <col min="1270" max="1270" width="3.75" style="44" customWidth="1"/>
    <col min="1271" max="1271" width="20.75" style="44" customWidth="1"/>
    <col min="1272" max="1272" width="42.75" style="44" customWidth="1"/>
    <col min="1273" max="1273" width="20.75" style="44" customWidth="1"/>
    <col min="1274" max="1274" width="42.75" style="44" customWidth="1"/>
    <col min="1275" max="1275" width="20.75" style="44" customWidth="1"/>
    <col min="1276" max="1276" width="42.75" style="44" customWidth="1"/>
    <col min="1277" max="1277" width="215" style="44" customWidth="1"/>
    <col min="1278" max="1525" width="8.75" style="44"/>
    <col min="1526" max="1526" width="3.75" style="44" customWidth="1"/>
    <col min="1527" max="1527" width="20.75" style="44" customWidth="1"/>
    <col min="1528" max="1528" width="42.75" style="44" customWidth="1"/>
    <col min="1529" max="1529" width="20.75" style="44" customWidth="1"/>
    <col min="1530" max="1530" width="42.75" style="44" customWidth="1"/>
    <col min="1531" max="1531" width="20.75" style="44" customWidth="1"/>
    <col min="1532" max="1532" width="42.75" style="44" customWidth="1"/>
    <col min="1533" max="1533" width="215" style="44" customWidth="1"/>
    <col min="1534" max="1781" width="8.75" style="44"/>
    <col min="1782" max="1782" width="3.75" style="44" customWidth="1"/>
    <col min="1783" max="1783" width="20.75" style="44" customWidth="1"/>
    <col min="1784" max="1784" width="42.75" style="44" customWidth="1"/>
    <col min="1785" max="1785" width="20.75" style="44" customWidth="1"/>
    <col min="1786" max="1786" width="42.75" style="44" customWidth="1"/>
    <col min="1787" max="1787" width="20.75" style="44" customWidth="1"/>
    <col min="1788" max="1788" width="42.75" style="44" customWidth="1"/>
    <col min="1789" max="1789" width="215" style="44" customWidth="1"/>
    <col min="1790" max="2037" width="8.75" style="44"/>
    <col min="2038" max="2038" width="3.75" style="44" customWidth="1"/>
    <col min="2039" max="2039" width="20.75" style="44" customWidth="1"/>
    <col min="2040" max="2040" width="42.75" style="44" customWidth="1"/>
    <col min="2041" max="2041" width="20.75" style="44" customWidth="1"/>
    <col min="2042" max="2042" width="42.75" style="44" customWidth="1"/>
    <col min="2043" max="2043" width="20.75" style="44" customWidth="1"/>
    <col min="2044" max="2044" width="42.75" style="44" customWidth="1"/>
    <col min="2045" max="2045" width="215" style="44" customWidth="1"/>
    <col min="2046" max="2293" width="8.75" style="44"/>
    <col min="2294" max="2294" width="3.75" style="44" customWidth="1"/>
    <col min="2295" max="2295" width="20.75" style="44" customWidth="1"/>
    <col min="2296" max="2296" width="42.75" style="44" customWidth="1"/>
    <col min="2297" max="2297" width="20.75" style="44" customWidth="1"/>
    <col min="2298" max="2298" width="42.75" style="44" customWidth="1"/>
    <col min="2299" max="2299" width="20.75" style="44" customWidth="1"/>
    <col min="2300" max="2300" width="42.75" style="44" customWidth="1"/>
    <col min="2301" max="2301" width="215" style="44" customWidth="1"/>
    <col min="2302" max="2549" width="8.75" style="44"/>
    <col min="2550" max="2550" width="3.75" style="44" customWidth="1"/>
    <col min="2551" max="2551" width="20.75" style="44" customWidth="1"/>
    <col min="2552" max="2552" width="42.75" style="44" customWidth="1"/>
    <col min="2553" max="2553" width="20.75" style="44" customWidth="1"/>
    <col min="2554" max="2554" width="42.75" style="44" customWidth="1"/>
    <col min="2555" max="2555" width="20.75" style="44" customWidth="1"/>
    <col min="2556" max="2556" width="42.75" style="44" customWidth="1"/>
    <col min="2557" max="2557" width="215" style="44" customWidth="1"/>
    <col min="2558" max="2805" width="8.75" style="44"/>
    <col min="2806" max="2806" width="3.75" style="44" customWidth="1"/>
    <col min="2807" max="2807" width="20.75" style="44" customWidth="1"/>
    <col min="2808" max="2808" width="42.75" style="44" customWidth="1"/>
    <col min="2809" max="2809" width="20.75" style="44" customWidth="1"/>
    <col min="2810" max="2810" width="42.75" style="44" customWidth="1"/>
    <col min="2811" max="2811" width="20.75" style="44" customWidth="1"/>
    <col min="2812" max="2812" width="42.75" style="44" customWidth="1"/>
    <col min="2813" max="2813" width="215" style="44" customWidth="1"/>
    <col min="2814" max="3061" width="8.75" style="44"/>
    <col min="3062" max="3062" width="3.75" style="44" customWidth="1"/>
    <col min="3063" max="3063" width="20.75" style="44" customWidth="1"/>
    <col min="3064" max="3064" width="42.75" style="44" customWidth="1"/>
    <col min="3065" max="3065" width="20.75" style="44" customWidth="1"/>
    <col min="3066" max="3066" width="42.75" style="44" customWidth="1"/>
    <col min="3067" max="3067" width="20.75" style="44" customWidth="1"/>
    <col min="3068" max="3068" width="42.75" style="44" customWidth="1"/>
    <col min="3069" max="3069" width="215" style="44" customWidth="1"/>
    <col min="3070" max="3317" width="8.75" style="44"/>
    <col min="3318" max="3318" width="3.75" style="44" customWidth="1"/>
    <col min="3319" max="3319" width="20.75" style="44" customWidth="1"/>
    <col min="3320" max="3320" width="42.75" style="44" customWidth="1"/>
    <col min="3321" max="3321" width="20.75" style="44" customWidth="1"/>
    <col min="3322" max="3322" width="42.75" style="44" customWidth="1"/>
    <col min="3323" max="3323" width="20.75" style="44" customWidth="1"/>
    <col min="3324" max="3324" width="42.75" style="44" customWidth="1"/>
    <col min="3325" max="3325" width="215" style="44" customWidth="1"/>
    <col min="3326" max="3573" width="8.75" style="44"/>
    <col min="3574" max="3574" width="3.75" style="44" customWidth="1"/>
    <col min="3575" max="3575" width="20.75" style="44" customWidth="1"/>
    <col min="3576" max="3576" width="42.75" style="44" customWidth="1"/>
    <col min="3577" max="3577" width="20.75" style="44" customWidth="1"/>
    <col min="3578" max="3578" width="42.75" style="44" customWidth="1"/>
    <col min="3579" max="3579" width="20.75" style="44" customWidth="1"/>
    <col min="3580" max="3580" width="42.75" style="44" customWidth="1"/>
    <col min="3581" max="3581" width="215" style="44" customWidth="1"/>
    <col min="3582" max="3829" width="8.75" style="44"/>
    <col min="3830" max="3830" width="3.75" style="44" customWidth="1"/>
    <col min="3831" max="3831" width="20.75" style="44" customWidth="1"/>
    <col min="3832" max="3832" width="42.75" style="44" customWidth="1"/>
    <col min="3833" max="3833" width="20.75" style="44" customWidth="1"/>
    <col min="3834" max="3834" width="42.75" style="44" customWidth="1"/>
    <col min="3835" max="3835" width="20.75" style="44" customWidth="1"/>
    <col min="3836" max="3836" width="42.75" style="44" customWidth="1"/>
    <col min="3837" max="3837" width="215" style="44" customWidth="1"/>
    <col min="3838" max="4085" width="8.75" style="44"/>
    <col min="4086" max="4086" width="3.75" style="44" customWidth="1"/>
    <col min="4087" max="4087" width="20.75" style="44" customWidth="1"/>
    <col min="4088" max="4088" width="42.75" style="44" customWidth="1"/>
    <col min="4089" max="4089" width="20.75" style="44" customWidth="1"/>
    <col min="4090" max="4090" width="42.75" style="44" customWidth="1"/>
    <col min="4091" max="4091" width="20.75" style="44" customWidth="1"/>
    <col min="4092" max="4092" width="42.75" style="44" customWidth="1"/>
    <col min="4093" max="4093" width="215" style="44" customWidth="1"/>
    <col min="4094" max="4341" width="8.75" style="44"/>
    <col min="4342" max="4342" width="3.75" style="44" customWidth="1"/>
    <col min="4343" max="4343" width="20.75" style="44" customWidth="1"/>
    <col min="4344" max="4344" width="42.75" style="44" customWidth="1"/>
    <col min="4345" max="4345" width="20.75" style="44" customWidth="1"/>
    <col min="4346" max="4346" width="42.75" style="44" customWidth="1"/>
    <col min="4347" max="4347" width="20.75" style="44" customWidth="1"/>
    <col min="4348" max="4348" width="42.75" style="44" customWidth="1"/>
    <col min="4349" max="4349" width="215" style="44" customWidth="1"/>
    <col min="4350" max="4597" width="8.75" style="44"/>
    <col min="4598" max="4598" width="3.75" style="44" customWidth="1"/>
    <col min="4599" max="4599" width="20.75" style="44" customWidth="1"/>
    <col min="4600" max="4600" width="42.75" style="44" customWidth="1"/>
    <col min="4601" max="4601" width="20.75" style="44" customWidth="1"/>
    <col min="4602" max="4602" width="42.75" style="44" customWidth="1"/>
    <col min="4603" max="4603" width="20.75" style="44" customWidth="1"/>
    <col min="4604" max="4604" width="42.75" style="44" customWidth="1"/>
    <col min="4605" max="4605" width="215" style="44" customWidth="1"/>
    <col min="4606" max="4853" width="8.75" style="44"/>
    <col min="4854" max="4854" width="3.75" style="44" customWidth="1"/>
    <col min="4855" max="4855" width="20.75" style="44" customWidth="1"/>
    <col min="4856" max="4856" width="42.75" style="44" customWidth="1"/>
    <col min="4857" max="4857" width="20.75" style="44" customWidth="1"/>
    <col min="4858" max="4858" width="42.75" style="44" customWidth="1"/>
    <col min="4859" max="4859" width="20.75" style="44" customWidth="1"/>
    <col min="4860" max="4860" width="42.75" style="44" customWidth="1"/>
    <col min="4861" max="4861" width="215" style="44" customWidth="1"/>
    <col min="4862" max="5109" width="8.75" style="44"/>
    <col min="5110" max="5110" width="3.75" style="44" customWidth="1"/>
    <col min="5111" max="5111" width="20.75" style="44" customWidth="1"/>
    <col min="5112" max="5112" width="42.75" style="44" customWidth="1"/>
    <col min="5113" max="5113" width="20.75" style="44" customWidth="1"/>
    <col min="5114" max="5114" width="42.75" style="44" customWidth="1"/>
    <col min="5115" max="5115" width="20.75" style="44" customWidth="1"/>
    <col min="5116" max="5116" width="42.75" style="44" customWidth="1"/>
    <col min="5117" max="5117" width="215" style="44" customWidth="1"/>
    <col min="5118" max="5365" width="8.75" style="44"/>
    <col min="5366" max="5366" width="3.75" style="44" customWidth="1"/>
    <col min="5367" max="5367" width="20.75" style="44" customWidth="1"/>
    <col min="5368" max="5368" width="42.75" style="44" customWidth="1"/>
    <col min="5369" max="5369" width="20.75" style="44" customWidth="1"/>
    <col min="5370" max="5370" width="42.75" style="44" customWidth="1"/>
    <col min="5371" max="5371" width="20.75" style="44" customWidth="1"/>
    <col min="5372" max="5372" width="42.75" style="44" customWidth="1"/>
    <col min="5373" max="5373" width="215" style="44" customWidth="1"/>
    <col min="5374" max="5621" width="8.75" style="44"/>
    <col min="5622" max="5622" width="3.75" style="44" customWidth="1"/>
    <col min="5623" max="5623" width="20.75" style="44" customWidth="1"/>
    <col min="5624" max="5624" width="42.75" style="44" customWidth="1"/>
    <col min="5625" max="5625" width="20.75" style="44" customWidth="1"/>
    <col min="5626" max="5626" width="42.75" style="44" customWidth="1"/>
    <col min="5627" max="5627" width="20.75" style="44" customWidth="1"/>
    <col min="5628" max="5628" width="42.75" style="44" customWidth="1"/>
    <col min="5629" max="5629" width="215" style="44" customWidth="1"/>
    <col min="5630" max="5877" width="8.75" style="44"/>
    <col min="5878" max="5878" width="3.75" style="44" customWidth="1"/>
    <col min="5879" max="5879" width="20.75" style="44" customWidth="1"/>
    <col min="5880" max="5880" width="42.75" style="44" customWidth="1"/>
    <col min="5881" max="5881" width="20.75" style="44" customWidth="1"/>
    <col min="5882" max="5882" width="42.75" style="44" customWidth="1"/>
    <col min="5883" max="5883" width="20.75" style="44" customWidth="1"/>
    <col min="5884" max="5884" width="42.75" style="44" customWidth="1"/>
    <col min="5885" max="5885" width="215" style="44" customWidth="1"/>
    <col min="5886" max="6133" width="8.75" style="44"/>
    <col min="6134" max="6134" width="3.75" style="44" customWidth="1"/>
    <col min="6135" max="6135" width="20.75" style="44" customWidth="1"/>
    <col min="6136" max="6136" width="42.75" style="44" customWidth="1"/>
    <col min="6137" max="6137" width="20.75" style="44" customWidth="1"/>
    <col min="6138" max="6138" width="42.75" style="44" customWidth="1"/>
    <col min="6139" max="6139" width="20.75" style="44" customWidth="1"/>
    <col min="6140" max="6140" width="42.75" style="44" customWidth="1"/>
    <col min="6141" max="6141" width="215" style="44" customWidth="1"/>
    <col min="6142" max="6389" width="8.75" style="44"/>
    <col min="6390" max="6390" width="3.75" style="44" customWidth="1"/>
    <col min="6391" max="6391" width="20.75" style="44" customWidth="1"/>
    <col min="6392" max="6392" width="42.75" style="44" customWidth="1"/>
    <col min="6393" max="6393" width="20.75" style="44" customWidth="1"/>
    <col min="6394" max="6394" width="42.75" style="44" customWidth="1"/>
    <col min="6395" max="6395" width="20.75" style="44" customWidth="1"/>
    <col min="6396" max="6396" width="42.75" style="44" customWidth="1"/>
    <col min="6397" max="6397" width="215" style="44" customWidth="1"/>
    <col min="6398" max="6645" width="8.75" style="44"/>
    <col min="6646" max="6646" width="3.75" style="44" customWidth="1"/>
    <col min="6647" max="6647" width="20.75" style="44" customWidth="1"/>
    <col min="6648" max="6648" width="42.75" style="44" customWidth="1"/>
    <col min="6649" max="6649" width="20.75" style="44" customWidth="1"/>
    <col min="6650" max="6650" width="42.75" style="44" customWidth="1"/>
    <col min="6651" max="6651" width="20.75" style="44" customWidth="1"/>
    <col min="6652" max="6652" width="42.75" style="44" customWidth="1"/>
    <col min="6653" max="6653" width="215" style="44" customWidth="1"/>
    <col min="6654" max="6901" width="8.75" style="44"/>
    <col min="6902" max="6902" width="3.75" style="44" customWidth="1"/>
    <col min="6903" max="6903" width="20.75" style="44" customWidth="1"/>
    <col min="6904" max="6904" width="42.75" style="44" customWidth="1"/>
    <col min="6905" max="6905" width="20.75" style="44" customWidth="1"/>
    <col min="6906" max="6906" width="42.75" style="44" customWidth="1"/>
    <col min="6907" max="6907" width="20.75" style="44" customWidth="1"/>
    <col min="6908" max="6908" width="42.75" style="44" customWidth="1"/>
    <col min="6909" max="6909" width="215" style="44" customWidth="1"/>
    <col min="6910" max="7157" width="8.75" style="44"/>
    <col min="7158" max="7158" width="3.75" style="44" customWidth="1"/>
    <col min="7159" max="7159" width="20.75" style="44" customWidth="1"/>
    <col min="7160" max="7160" width="42.75" style="44" customWidth="1"/>
    <col min="7161" max="7161" width="20.75" style="44" customWidth="1"/>
    <col min="7162" max="7162" width="42.75" style="44" customWidth="1"/>
    <col min="7163" max="7163" width="20.75" style="44" customWidth="1"/>
    <col min="7164" max="7164" width="42.75" style="44" customWidth="1"/>
    <col min="7165" max="7165" width="215" style="44" customWidth="1"/>
    <col min="7166" max="7413" width="8.75" style="44"/>
    <col min="7414" max="7414" width="3.75" style="44" customWidth="1"/>
    <col min="7415" max="7415" width="20.75" style="44" customWidth="1"/>
    <col min="7416" max="7416" width="42.75" style="44" customWidth="1"/>
    <col min="7417" max="7417" width="20.75" style="44" customWidth="1"/>
    <col min="7418" max="7418" width="42.75" style="44" customWidth="1"/>
    <col min="7419" max="7419" width="20.75" style="44" customWidth="1"/>
    <col min="7420" max="7420" width="42.75" style="44" customWidth="1"/>
    <col min="7421" max="7421" width="215" style="44" customWidth="1"/>
    <col min="7422" max="7669" width="8.75" style="44"/>
    <col min="7670" max="7670" width="3.75" style="44" customWidth="1"/>
    <col min="7671" max="7671" width="20.75" style="44" customWidth="1"/>
    <col min="7672" max="7672" width="42.75" style="44" customWidth="1"/>
    <col min="7673" max="7673" width="20.75" style="44" customWidth="1"/>
    <col min="7674" max="7674" width="42.75" style="44" customWidth="1"/>
    <col min="7675" max="7675" width="20.75" style="44" customWidth="1"/>
    <col min="7676" max="7676" width="42.75" style="44" customWidth="1"/>
    <col min="7677" max="7677" width="215" style="44" customWidth="1"/>
    <col min="7678" max="7925" width="8.75" style="44"/>
    <col min="7926" max="7926" width="3.75" style="44" customWidth="1"/>
    <col min="7927" max="7927" width="20.75" style="44" customWidth="1"/>
    <col min="7928" max="7928" width="42.75" style="44" customWidth="1"/>
    <col min="7929" max="7929" width="20.75" style="44" customWidth="1"/>
    <col min="7930" max="7930" width="42.75" style="44" customWidth="1"/>
    <col min="7931" max="7931" width="20.75" style="44" customWidth="1"/>
    <col min="7932" max="7932" width="42.75" style="44" customWidth="1"/>
    <col min="7933" max="7933" width="215" style="44" customWidth="1"/>
    <col min="7934" max="8181" width="8.75" style="44"/>
    <col min="8182" max="8182" width="3.75" style="44" customWidth="1"/>
    <col min="8183" max="8183" width="20.75" style="44" customWidth="1"/>
    <col min="8184" max="8184" width="42.75" style="44" customWidth="1"/>
    <col min="8185" max="8185" width="20.75" style="44" customWidth="1"/>
    <col min="8186" max="8186" width="42.75" style="44" customWidth="1"/>
    <col min="8187" max="8187" width="20.75" style="44" customWidth="1"/>
    <col min="8188" max="8188" width="42.75" style="44" customWidth="1"/>
    <col min="8189" max="8189" width="215" style="44" customWidth="1"/>
    <col min="8190" max="8437" width="8.75" style="44"/>
    <col min="8438" max="8438" width="3.75" style="44" customWidth="1"/>
    <col min="8439" max="8439" width="20.75" style="44" customWidth="1"/>
    <col min="8440" max="8440" width="42.75" style="44" customWidth="1"/>
    <col min="8441" max="8441" width="20.75" style="44" customWidth="1"/>
    <col min="8442" max="8442" width="42.75" style="44" customWidth="1"/>
    <col min="8443" max="8443" width="20.75" style="44" customWidth="1"/>
    <col min="8444" max="8444" width="42.75" style="44" customWidth="1"/>
    <col min="8445" max="8445" width="215" style="44" customWidth="1"/>
    <col min="8446" max="8693" width="8.75" style="44"/>
    <col min="8694" max="8694" width="3.75" style="44" customWidth="1"/>
    <col min="8695" max="8695" width="20.75" style="44" customWidth="1"/>
    <col min="8696" max="8696" width="42.75" style="44" customWidth="1"/>
    <col min="8697" max="8697" width="20.75" style="44" customWidth="1"/>
    <col min="8698" max="8698" width="42.75" style="44" customWidth="1"/>
    <col min="8699" max="8699" width="20.75" style="44" customWidth="1"/>
    <col min="8700" max="8700" width="42.75" style="44" customWidth="1"/>
    <col min="8701" max="8701" width="215" style="44" customWidth="1"/>
    <col min="8702" max="8949" width="8.75" style="44"/>
    <col min="8950" max="8950" width="3.75" style="44" customWidth="1"/>
    <col min="8951" max="8951" width="20.75" style="44" customWidth="1"/>
    <col min="8952" max="8952" width="42.75" style="44" customWidth="1"/>
    <col min="8953" max="8953" width="20.75" style="44" customWidth="1"/>
    <col min="8954" max="8954" width="42.75" style="44" customWidth="1"/>
    <col min="8955" max="8955" width="20.75" style="44" customWidth="1"/>
    <col min="8956" max="8956" width="42.75" style="44" customWidth="1"/>
    <col min="8957" max="8957" width="215" style="44" customWidth="1"/>
    <col min="8958" max="9205" width="8.75" style="44"/>
    <col min="9206" max="9206" width="3.75" style="44" customWidth="1"/>
    <col min="9207" max="9207" width="20.75" style="44" customWidth="1"/>
    <col min="9208" max="9208" width="42.75" style="44" customWidth="1"/>
    <col min="9209" max="9209" width="20.75" style="44" customWidth="1"/>
    <col min="9210" max="9210" width="42.75" style="44" customWidth="1"/>
    <col min="9211" max="9211" width="20.75" style="44" customWidth="1"/>
    <col min="9212" max="9212" width="42.75" style="44" customWidth="1"/>
    <col min="9213" max="9213" width="215" style="44" customWidth="1"/>
    <col min="9214" max="9461" width="8.75" style="44"/>
    <col min="9462" max="9462" width="3.75" style="44" customWidth="1"/>
    <col min="9463" max="9463" width="20.75" style="44" customWidth="1"/>
    <col min="9464" max="9464" width="42.75" style="44" customWidth="1"/>
    <col min="9465" max="9465" width="20.75" style="44" customWidth="1"/>
    <col min="9466" max="9466" width="42.75" style="44" customWidth="1"/>
    <col min="9467" max="9467" width="20.75" style="44" customWidth="1"/>
    <col min="9468" max="9468" width="42.75" style="44" customWidth="1"/>
    <col min="9469" max="9469" width="215" style="44" customWidth="1"/>
    <col min="9470" max="9717" width="8.75" style="44"/>
    <col min="9718" max="9718" width="3.75" style="44" customWidth="1"/>
    <col min="9719" max="9719" width="20.75" style="44" customWidth="1"/>
    <col min="9720" max="9720" width="42.75" style="44" customWidth="1"/>
    <col min="9721" max="9721" width="20.75" style="44" customWidth="1"/>
    <col min="9722" max="9722" width="42.75" style="44" customWidth="1"/>
    <col min="9723" max="9723" width="20.75" style="44" customWidth="1"/>
    <col min="9724" max="9724" width="42.75" style="44" customWidth="1"/>
    <col min="9725" max="9725" width="215" style="44" customWidth="1"/>
    <col min="9726" max="9973" width="8.75" style="44"/>
    <col min="9974" max="9974" width="3.75" style="44" customWidth="1"/>
    <col min="9975" max="9975" width="20.75" style="44" customWidth="1"/>
    <col min="9976" max="9976" width="42.75" style="44" customWidth="1"/>
    <col min="9977" max="9977" width="20.75" style="44" customWidth="1"/>
    <col min="9978" max="9978" width="42.75" style="44" customWidth="1"/>
    <col min="9979" max="9979" width="20.75" style="44" customWidth="1"/>
    <col min="9980" max="9980" width="42.75" style="44" customWidth="1"/>
    <col min="9981" max="9981" width="215" style="44" customWidth="1"/>
    <col min="9982" max="10229" width="8.75" style="44"/>
    <col min="10230" max="10230" width="3.75" style="44" customWidth="1"/>
    <col min="10231" max="10231" width="20.75" style="44" customWidth="1"/>
    <col min="10232" max="10232" width="42.75" style="44" customWidth="1"/>
    <col min="10233" max="10233" width="20.75" style="44" customWidth="1"/>
    <col min="10234" max="10234" width="42.75" style="44" customWidth="1"/>
    <col min="10235" max="10235" width="20.75" style="44" customWidth="1"/>
    <col min="10236" max="10236" width="42.75" style="44" customWidth="1"/>
    <col min="10237" max="10237" width="215" style="44" customWidth="1"/>
    <col min="10238" max="10485" width="8.75" style="44"/>
    <col min="10486" max="10486" width="3.75" style="44" customWidth="1"/>
    <col min="10487" max="10487" width="20.75" style="44" customWidth="1"/>
    <col min="10488" max="10488" width="42.75" style="44" customWidth="1"/>
    <col min="10489" max="10489" width="20.75" style="44" customWidth="1"/>
    <col min="10490" max="10490" width="42.75" style="44" customWidth="1"/>
    <col min="10491" max="10491" width="20.75" style="44" customWidth="1"/>
    <col min="10492" max="10492" width="42.75" style="44" customWidth="1"/>
    <col min="10493" max="10493" width="215" style="44" customWidth="1"/>
    <col min="10494" max="10741" width="8.75" style="44"/>
    <col min="10742" max="10742" width="3.75" style="44" customWidth="1"/>
    <col min="10743" max="10743" width="20.75" style="44" customWidth="1"/>
    <col min="10744" max="10744" width="42.75" style="44" customWidth="1"/>
    <col min="10745" max="10745" width="20.75" style="44" customWidth="1"/>
    <col min="10746" max="10746" width="42.75" style="44" customWidth="1"/>
    <col min="10747" max="10747" width="20.75" style="44" customWidth="1"/>
    <col min="10748" max="10748" width="42.75" style="44" customWidth="1"/>
    <col min="10749" max="10749" width="215" style="44" customWidth="1"/>
    <col min="10750" max="10997" width="8.75" style="44"/>
    <col min="10998" max="10998" width="3.75" style="44" customWidth="1"/>
    <col min="10999" max="10999" width="20.75" style="44" customWidth="1"/>
    <col min="11000" max="11000" width="42.75" style="44" customWidth="1"/>
    <col min="11001" max="11001" width="20.75" style="44" customWidth="1"/>
    <col min="11002" max="11002" width="42.75" style="44" customWidth="1"/>
    <col min="11003" max="11003" width="20.75" style="44" customWidth="1"/>
    <col min="11004" max="11004" width="42.75" style="44" customWidth="1"/>
    <col min="11005" max="11005" width="215" style="44" customWidth="1"/>
    <col min="11006" max="11253" width="8.75" style="44"/>
    <col min="11254" max="11254" width="3.75" style="44" customWidth="1"/>
    <col min="11255" max="11255" width="20.75" style="44" customWidth="1"/>
    <col min="11256" max="11256" width="42.75" style="44" customWidth="1"/>
    <col min="11257" max="11257" width="20.75" style="44" customWidth="1"/>
    <col min="11258" max="11258" width="42.75" style="44" customWidth="1"/>
    <col min="11259" max="11259" width="20.75" style="44" customWidth="1"/>
    <col min="11260" max="11260" width="42.75" style="44" customWidth="1"/>
    <col min="11261" max="11261" width="215" style="44" customWidth="1"/>
    <col min="11262" max="11509" width="8.75" style="44"/>
    <col min="11510" max="11510" width="3.75" style="44" customWidth="1"/>
    <col min="11511" max="11511" width="20.75" style="44" customWidth="1"/>
    <col min="11512" max="11512" width="42.75" style="44" customWidth="1"/>
    <col min="11513" max="11513" width="20.75" style="44" customWidth="1"/>
    <col min="11514" max="11514" width="42.75" style="44" customWidth="1"/>
    <col min="11515" max="11515" width="20.75" style="44" customWidth="1"/>
    <col min="11516" max="11516" width="42.75" style="44" customWidth="1"/>
    <col min="11517" max="11517" width="215" style="44" customWidth="1"/>
    <col min="11518" max="11765" width="8.75" style="44"/>
    <col min="11766" max="11766" width="3.75" style="44" customWidth="1"/>
    <col min="11767" max="11767" width="20.75" style="44" customWidth="1"/>
    <col min="11768" max="11768" width="42.75" style="44" customWidth="1"/>
    <col min="11769" max="11769" width="20.75" style="44" customWidth="1"/>
    <col min="11770" max="11770" width="42.75" style="44" customWidth="1"/>
    <col min="11771" max="11771" width="20.75" style="44" customWidth="1"/>
    <col min="11772" max="11772" width="42.75" style="44" customWidth="1"/>
    <col min="11773" max="11773" width="215" style="44" customWidth="1"/>
    <col min="11774" max="12021" width="8.75" style="44"/>
    <col min="12022" max="12022" width="3.75" style="44" customWidth="1"/>
    <col min="12023" max="12023" width="20.75" style="44" customWidth="1"/>
    <col min="12024" max="12024" width="42.75" style="44" customWidth="1"/>
    <col min="12025" max="12025" width="20.75" style="44" customWidth="1"/>
    <col min="12026" max="12026" width="42.75" style="44" customWidth="1"/>
    <col min="12027" max="12027" width="20.75" style="44" customWidth="1"/>
    <col min="12028" max="12028" width="42.75" style="44" customWidth="1"/>
    <col min="12029" max="12029" width="215" style="44" customWidth="1"/>
    <col min="12030" max="12277" width="8.75" style="44"/>
    <col min="12278" max="12278" width="3.75" style="44" customWidth="1"/>
    <col min="12279" max="12279" width="20.75" style="44" customWidth="1"/>
    <col min="12280" max="12280" width="42.75" style="44" customWidth="1"/>
    <col min="12281" max="12281" width="20.75" style="44" customWidth="1"/>
    <col min="12282" max="12282" width="42.75" style="44" customWidth="1"/>
    <col min="12283" max="12283" width="20.75" style="44" customWidth="1"/>
    <col min="12284" max="12284" width="42.75" style="44" customWidth="1"/>
    <col min="12285" max="12285" width="215" style="44" customWidth="1"/>
    <col min="12286" max="12533" width="8.75" style="44"/>
    <col min="12534" max="12534" width="3.75" style="44" customWidth="1"/>
    <col min="12535" max="12535" width="20.75" style="44" customWidth="1"/>
    <col min="12536" max="12536" width="42.75" style="44" customWidth="1"/>
    <col min="12537" max="12537" width="20.75" style="44" customWidth="1"/>
    <col min="12538" max="12538" width="42.75" style="44" customWidth="1"/>
    <col min="12539" max="12539" width="20.75" style="44" customWidth="1"/>
    <col min="12540" max="12540" width="42.75" style="44" customWidth="1"/>
    <col min="12541" max="12541" width="215" style="44" customWidth="1"/>
    <col min="12542" max="12789" width="8.75" style="44"/>
    <col min="12790" max="12790" width="3.75" style="44" customWidth="1"/>
    <col min="12791" max="12791" width="20.75" style="44" customWidth="1"/>
    <col min="12792" max="12792" width="42.75" style="44" customWidth="1"/>
    <col min="12793" max="12793" width="20.75" style="44" customWidth="1"/>
    <col min="12794" max="12794" width="42.75" style="44" customWidth="1"/>
    <col min="12795" max="12795" width="20.75" style="44" customWidth="1"/>
    <col min="12796" max="12796" width="42.75" style="44" customWidth="1"/>
    <col min="12797" max="12797" width="215" style="44" customWidth="1"/>
    <col min="12798" max="13045" width="8.75" style="44"/>
    <col min="13046" max="13046" width="3.75" style="44" customWidth="1"/>
    <col min="13047" max="13047" width="20.75" style="44" customWidth="1"/>
    <col min="13048" max="13048" width="42.75" style="44" customWidth="1"/>
    <col min="13049" max="13049" width="20.75" style="44" customWidth="1"/>
    <col min="13050" max="13050" width="42.75" style="44" customWidth="1"/>
    <col min="13051" max="13051" width="20.75" style="44" customWidth="1"/>
    <col min="13052" max="13052" width="42.75" style="44" customWidth="1"/>
    <col min="13053" max="13053" width="215" style="44" customWidth="1"/>
    <col min="13054" max="13301" width="8.75" style="44"/>
    <col min="13302" max="13302" width="3.75" style="44" customWidth="1"/>
    <col min="13303" max="13303" width="20.75" style="44" customWidth="1"/>
    <col min="13304" max="13304" width="42.75" style="44" customWidth="1"/>
    <col min="13305" max="13305" width="20.75" style="44" customWidth="1"/>
    <col min="13306" max="13306" width="42.75" style="44" customWidth="1"/>
    <col min="13307" max="13307" width="20.75" style="44" customWidth="1"/>
    <col min="13308" max="13308" width="42.75" style="44" customWidth="1"/>
    <col min="13309" max="13309" width="215" style="44" customWidth="1"/>
    <col min="13310" max="13557" width="8.75" style="44"/>
    <col min="13558" max="13558" width="3.75" style="44" customWidth="1"/>
    <col min="13559" max="13559" width="20.75" style="44" customWidth="1"/>
    <col min="13560" max="13560" width="42.75" style="44" customWidth="1"/>
    <col min="13561" max="13561" width="20.75" style="44" customWidth="1"/>
    <col min="13562" max="13562" width="42.75" style="44" customWidth="1"/>
    <col min="13563" max="13563" width="20.75" style="44" customWidth="1"/>
    <col min="13564" max="13564" width="42.75" style="44" customWidth="1"/>
    <col min="13565" max="13565" width="215" style="44" customWidth="1"/>
    <col min="13566" max="13813" width="8.75" style="44"/>
    <col min="13814" max="13814" width="3.75" style="44" customWidth="1"/>
    <col min="13815" max="13815" width="20.75" style="44" customWidth="1"/>
    <col min="13816" max="13816" width="42.75" style="44" customWidth="1"/>
    <col min="13817" max="13817" width="20.75" style="44" customWidth="1"/>
    <col min="13818" max="13818" width="42.75" style="44" customWidth="1"/>
    <col min="13819" max="13819" width="20.75" style="44" customWidth="1"/>
    <col min="13820" max="13820" width="42.75" style="44" customWidth="1"/>
    <col min="13821" max="13821" width="215" style="44" customWidth="1"/>
    <col min="13822" max="14069" width="8.75" style="44"/>
    <col min="14070" max="14070" width="3.75" style="44" customWidth="1"/>
    <col min="14071" max="14071" width="20.75" style="44" customWidth="1"/>
    <col min="14072" max="14072" width="42.75" style="44" customWidth="1"/>
    <col min="14073" max="14073" width="20.75" style="44" customWidth="1"/>
    <col min="14074" max="14074" width="42.75" style="44" customWidth="1"/>
    <col min="14075" max="14075" width="20.75" style="44" customWidth="1"/>
    <col min="14076" max="14076" width="42.75" style="44" customWidth="1"/>
    <col min="14077" max="14077" width="215" style="44" customWidth="1"/>
    <col min="14078" max="14325" width="8.75" style="44"/>
    <col min="14326" max="14326" width="3.75" style="44" customWidth="1"/>
    <col min="14327" max="14327" width="20.75" style="44" customWidth="1"/>
    <col min="14328" max="14328" width="42.75" style="44" customWidth="1"/>
    <col min="14329" max="14329" width="20.75" style="44" customWidth="1"/>
    <col min="14330" max="14330" width="42.75" style="44" customWidth="1"/>
    <col min="14331" max="14331" width="20.75" style="44" customWidth="1"/>
    <col min="14332" max="14332" width="42.75" style="44" customWidth="1"/>
    <col min="14333" max="14333" width="215" style="44" customWidth="1"/>
    <col min="14334" max="14581" width="8.75" style="44"/>
    <col min="14582" max="14582" width="3.75" style="44" customWidth="1"/>
    <col min="14583" max="14583" width="20.75" style="44" customWidth="1"/>
    <col min="14584" max="14584" width="42.75" style="44" customWidth="1"/>
    <col min="14585" max="14585" width="20.75" style="44" customWidth="1"/>
    <col min="14586" max="14586" width="42.75" style="44" customWidth="1"/>
    <col min="14587" max="14587" width="20.75" style="44" customWidth="1"/>
    <col min="14588" max="14588" width="42.75" style="44" customWidth="1"/>
    <col min="14589" max="14589" width="215" style="44" customWidth="1"/>
    <col min="14590" max="14837" width="8.75" style="44"/>
    <col min="14838" max="14838" width="3.75" style="44" customWidth="1"/>
    <col min="14839" max="14839" width="20.75" style="44" customWidth="1"/>
    <col min="14840" max="14840" width="42.75" style="44" customWidth="1"/>
    <col min="14841" max="14841" width="20.75" style="44" customWidth="1"/>
    <col min="14842" max="14842" width="42.75" style="44" customWidth="1"/>
    <col min="14843" max="14843" width="20.75" style="44" customWidth="1"/>
    <col min="14844" max="14844" width="42.75" style="44" customWidth="1"/>
    <col min="14845" max="14845" width="215" style="44" customWidth="1"/>
    <col min="14846" max="15093" width="8.75" style="44"/>
    <col min="15094" max="15094" width="3.75" style="44" customWidth="1"/>
    <col min="15095" max="15095" width="20.75" style="44" customWidth="1"/>
    <col min="15096" max="15096" width="42.75" style="44" customWidth="1"/>
    <col min="15097" max="15097" width="20.75" style="44" customWidth="1"/>
    <col min="15098" max="15098" width="42.75" style="44" customWidth="1"/>
    <col min="15099" max="15099" width="20.75" style="44" customWidth="1"/>
    <col min="15100" max="15100" width="42.75" style="44" customWidth="1"/>
    <col min="15101" max="15101" width="215" style="44" customWidth="1"/>
    <col min="15102" max="15349" width="8.75" style="44"/>
    <col min="15350" max="15350" width="3.75" style="44" customWidth="1"/>
    <col min="15351" max="15351" width="20.75" style="44" customWidth="1"/>
    <col min="15352" max="15352" width="42.75" style="44" customWidth="1"/>
    <col min="15353" max="15353" width="20.75" style="44" customWidth="1"/>
    <col min="15354" max="15354" width="42.75" style="44" customWidth="1"/>
    <col min="15355" max="15355" width="20.75" style="44" customWidth="1"/>
    <col min="15356" max="15356" width="42.75" style="44" customWidth="1"/>
    <col min="15357" max="15357" width="215" style="44" customWidth="1"/>
    <col min="15358" max="15605" width="8.75" style="44"/>
    <col min="15606" max="15606" width="3.75" style="44" customWidth="1"/>
    <col min="15607" max="15607" width="20.75" style="44" customWidth="1"/>
    <col min="15608" max="15608" width="42.75" style="44" customWidth="1"/>
    <col min="15609" max="15609" width="20.75" style="44" customWidth="1"/>
    <col min="15610" max="15610" width="42.75" style="44" customWidth="1"/>
    <col min="15611" max="15611" width="20.75" style="44" customWidth="1"/>
    <col min="15612" max="15612" width="42.75" style="44" customWidth="1"/>
    <col min="15613" max="15613" width="215" style="44" customWidth="1"/>
    <col min="15614" max="15861" width="8.75" style="44"/>
    <col min="15862" max="15862" width="3.75" style="44" customWidth="1"/>
    <col min="15863" max="15863" width="20.75" style="44" customWidth="1"/>
    <col min="15864" max="15864" width="42.75" style="44" customWidth="1"/>
    <col min="15865" max="15865" width="20.75" style="44" customWidth="1"/>
    <col min="15866" max="15866" width="42.75" style="44" customWidth="1"/>
    <col min="15867" max="15867" width="20.75" style="44" customWidth="1"/>
    <col min="15868" max="15868" width="42.75" style="44" customWidth="1"/>
    <col min="15869" max="15869" width="215" style="44" customWidth="1"/>
    <col min="15870" max="16117" width="8.75" style="44"/>
    <col min="16118" max="16118" width="3.75" style="44" customWidth="1"/>
    <col min="16119" max="16119" width="20.75" style="44" customWidth="1"/>
    <col min="16120" max="16120" width="42.75" style="44" customWidth="1"/>
    <col min="16121" max="16121" width="20.75" style="44" customWidth="1"/>
    <col min="16122" max="16122" width="42.75" style="44" customWidth="1"/>
    <col min="16123" max="16123" width="20.75" style="44" customWidth="1"/>
    <col min="16124" max="16124" width="42.75" style="44" customWidth="1"/>
    <col min="16125" max="16125" width="215" style="44" customWidth="1"/>
    <col min="16126" max="16384" width="8.75" style="44"/>
  </cols>
  <sheetData>
    <row r="1" spans="1:35" s="43" customFormat="1" ht="30" customHeight="1">
      <c r="A1" s="53"/>
      <c r="B1" s="53"/>
      <c r="C1" s="53"/>
      <c r="D1" s="53"/>
      <c r="E1" s="53"/>
      <c r="F1" s="53"/>
      <c r="G1" s="57"/>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row>
    <row r="2" spans="1:35" s="43" customFormat="1" ht="28.5" customHeight="1">
      <c r="A2" s="53"/>
      <c r="B2" s="53"/>
      <c r="C2" s="53"/>
      <c r="D2" s="53"/>
      <c r="E2" s="53"/>
      <c r="F2" s="53"/>
      <c r="G2" s="57"/>
      <c r="H2" s="134">
        <f>INDEX('How To Download'!$F$70:$F$80,MATCH('BICS Fixed Income'!C4,'How To Download'!$D$70:$D$80,FALSE))</f>
        <v>3</v>
      </c>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row>
    <row r="3" spans="1:35" s="43" customFormat="1" ht="20.25">
      <c r="A3" s="53"/>
      <c r="B3" s="172"/>
      <c r="C3" s="133" t="s">
        <v>20787</v>
      </c>
      <c r="D3" s="53"/>
      <c r="E3" s="53"/>
      <c r="F3" s="53"/>
      <c r="G3" s="57"/>
      <c r="H3" s="57"/>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row>
    <row r="4" spans="1:35" s="43" customFormat="1" ht="20.25">
      <c r="A4" s="53"/>
      <c r="B4" s="64"/>
      <c r="C4" s="157" t="s">
        <v>2598</v>
      </c>
      <c r="E4" s="67" t="s">
        <v>3643</v>
      </c>
      <c r="F4" s="53"/>
      <c r="G4" s="57"/>
      <c r="H4" s="57"/>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row>
    <row r="5" spans="1:35">
      <c r="A5" s="53"/>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row>
    <row r="6" spans="1:35" ht="26.25">
      <c r="A6" s="30"/>
      <c r="B6" s="32" t="s">
        <v>21627</v>
      </c>
      <c r="C6" s="53"/>
      <c r="D6" s="57"/>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row>
    <row r="7" spans="1:35" ht="18" customHeight="1">
      <c r="A7" s="30"/>
      <c r="B7" s="87" t="s">
        <v>2599</v>
      </c>
      <c r="C7" s="236" t="s">
        <v>21626</v>
      </c>
      <c r="D7" s="237"/>
      <c r="E7" s="237"/>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row>
    <row r="8" spans="1:35" ht="17.45" customHeight="1">
      <c r="A8" s="30"/>
      <c r="B8" s="173" t="s">
        <v>2514</v>
      </c>
      <c r="C8" s="238" t="s">
        <v>2515</v>
      </c>
      <c r="D8" s="239"/>
      <c r="E8" s="239"/>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row>
    <row r="9" spans="1:35" ht="17.45" customHeight="1">
      <c r="A9" s="30"/>
      <c r="B9" s="174" t="s">
        <v>2517</v>
      </c>
      <c r="C9" s="238" t="s">
        <v>2518</v>
      </c>
      <c r="D9" s="239"/>
      <c r="E9" s="239"/>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row>
    <row r="10" spans="1:35" ht="17.45" customHeight="1">
      <c r="A10" s="30"/>
      <c r="B10" s="173" t="s">
        <v>2490</v>
      </c>
      <c r="C10" s="238" t="s">
        <v>2491</v>
      </c>
      <c r="D10" s="239"/>
      <c r="E10" s="239"/>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row>
    <row r="11" spans="1:35" ht="17.45" customHeight="1">
      <c r="A11" s="30"/>
      <c r="B11" s="174" t="s">
        <v>2493</v>
      </c>
      <c r="C11" s="238" t="s">
        <v>2494</v>
      </c>
      <c r="D11" s="239"/>
      <c r="E11" s="239"/>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row>
    <row r="12" spans="1:35" ht="25.5">
      <c r="A12" s="30"/>
      <c r="B12" s="57"/>
      <c r="C12" s="57"/>
      <c r="D12" s="57"/>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row>
    <row r="13" spans="1:35" ht="18" customHeight="1">
      <c r="A13" s="231"/>
      <c r="B13" s="232" t="s">
        <v>2538</v>
      </c>
      <c r="C13" s="233"/>
      <c r="D13" s="234" t="s">
        <v>2539</v>
      </c>
      <c r="E13" s="235"/>
      <c r="F13" s="53"/>
      <c r="G13" s="53"/>
      <c r="H13" s="53"/>
      <c r="I13" s="53"/>
      <c r="J13" s="53"/>
      <c r="K13" s="53"/>
      <c r="L13" s="53"/>
      <c r="M13" s="53"/>
      <c r="N13" s="53"/>
      <c r="O13" s="53"/>
      <c r="P13" s="53"/>
      <c r="Q13" s="53"/>
      <c r="R13" s="53"/>
      <c r="S13" s="53"/>
      <c r="T13" s="53"/>
      <c r="U13" s="53"/>
      <c r="V13" s="53"/>
      <c r="W13" s="53"/>
      <c r="X13" s="53"/>
      <c r="Y13" s="53"/>
      <c r="Z13" s="53"/>
      <c r="AA13" s="53"/>
      <c r="AB13" s="53"/>
      <c r="AC13" s="53"/>
      <c r="AD13" s="53"/>
      <c r="AE13" s="53"/>
      <c r="AF13" s="53"/>
      <c r="AG13" s="53"/>
      <c r="AH13" s="53"/>
      <c r="AI13" s="53"/>
    </row>
    <row r="14" spans="1:35" ht="17.45" customHeight="1">
      <c r="A14" s="231"/>
      <c r="B14" s="166">
        <v>30</v>
      </c>
      <c r="C14" s="166" t="str">
        <f>VLOOKUP(B14,'Current BICS Fixed Income'!$B$5:$P$94,'BICS Fixed Income'!$H$2,FALSE)</f>
        <v>Materials</v>
      </c>
      <c r="D14" s="74">
        <v>3010</v>
      </c>
      <c r="E14" s="74" t="str">
        <f>TRIM(VLOOKUP(D14,'Current BICS Fixed Income'!$B$5:$P$94,'BICS Fixed Income'!$H$2,FALSE))</f>
        <v>Forest &amp; Paper Products Manufacturing</v>
      </c>
      <c r="F14" s="53"/>
      <c r="G14" s="53"/>
      <c r="H14" s="53"/>
      <c r="I14" s="53"/>
      <c r="J14" s="53"/>
      <c r="K14" s="53"/>
      <c r="L14" s="53"/>
      <c r="M14" s="53"/>
      <c r="N14" s="53"/>
      <c r="O14" s="53"/>
      <c r="P14" s="53"/>
      <c r="Q14" s="53"/>
      <c r="R14" s="53"/>
      <c r="S14" s="53"/>
      <c r="T14" s="53"/>
      <c r="U14" s="53"/>
      <c r="V14" s="53"/>
      <c r="W14" s="53"/>
      <c r="X14" s="53"/>
      <c r="Y14" s="53"/>
      <c r="Z14" s="53"/>
      <c r="AA14" s="53"/>
      <c r="AB14" s="53"/>
      <c r="AC14" s="53"/>
      <c r="AD14" s="53"/>
      <c r="AE14" s="53"/>
      <c r="AF14" s="53"/>
      <c r="AG14" s="53"/>
      <c r="AH14" s="53"/>
      <c r="AI14" s="53"/>
    </row>
    <row r="15" spans="1:35">
      <c r="A15" s="231"/>
      <c r="B15" s="51"/>
      <c r="C15" s="51"/>
      <c r="D15" s="74">
        <v>3011</v>
      </c>
      <c r="E15" s="74" t="str">
        <f>TRIM(VLOOKUP(D15,'Current BICS Fixed Income'!$B$5:$P$94,'BICS Fixed Income'!$H$2,FALSE))</f>
        <v>Metals &amp; Mining</v>
      </c>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row>
    <row r="16" spans="1:35">
      <c r="A16" s="231"/>
      <c r="B16" s="51"/>
      <c r="C16" s="51"/>
      <c r="D16" s="74">
        <v>3012</v>
      </c>
      <c r="E16" s="74" t="str">
        <f>TRIM(VLOOKUP(D16,'Current BICS Fixed Income'!$B$5:$P$94,'BICS Fixed Income'!$H$2,FALSE))</f>
        <v>Construction Materials Manufacturing</v>
      </c>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row>
    <row r="17" spans="1:35">
      <c r="A17" s="231"/>
      <c r="B17" s="51"/>
      <c r="C17" s="51"/>
      <c r="D17" s="74">
        <v>3013</v>
      </c>
      <c r="E17" s="74" t="str">
        <f>TRIM(VLOOKUP(D17,'Current BICS Fixed Income'!$B$5:$P$94,'BICS Fixed Income'!$H$2,FALSE))</f>
        <v>Chemicals</v>
      </c>
      <c r="F17" s="53"/>
      <c r="G17" s="53"/>
      <c r="H17" s="2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row>
    <row r="18" spans="1:35">
      <c r="A18" s="231"/>
      <c r="B18" s="75"/>
      <c r="C18" s="75"/>
      <c r="D18" s="74">
        <v>3014</v>
      </c>
      <c r="E18" s="74" t="str">
        <f>TRIM(VLOOKUP(D18,'Current BICS Fixed Income'!$B$5:$P$94,'BICS Fixed Income'!$H$2,FALSE))</f>
        <v>Containers &amp; Packaging</v>
      </c>
      <c r="F18" s="53"/>
      <c r="G18" s="53"/>
      <c r="H18" s="2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row>
    <row r="19" spans="1:35">
      <c r="A19" s="61"/>
      <c r="B19" s="23"/>
      <c r="C19" s="23"/>
      <c r="D19" s="23"/>
      <c r="E19" s="23"/>
      <c r="F19" s="23"/>
      <c r="G19" s="53"/>
      <c r="H19" s="2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row>
    <row r="20" spans="1:35" ht="18" customHeight="1">
      <c r="A20" s="231"/>
      <c r="B20" s="232" t="s">
        <v>2538</v>
      </c>
      <c r="C20" s="233"/>
      <c r="D20" s="234" t="s">
        <v>2539</v>
      </c>
      <c r="E20" s="235"/>
      <c r="F20" s="23"/>
      <c r="G20" s="23"/>
      <c r="H20" s="2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c r="AI20" s="53"/>
    </row>
    <row r="21" spans="1:35" ht="17.45" customHeight="1">
      <c r="A21" s="231"/>
      <c r="B21" s="166">
        <v>31</v>
      </c>
      <c r="C21" s="166" t="str">
        <f>TRIM(VLOOKUP(B21,'Current BICS Fixed Income'!$B$5:$P$94,'BICS Fixed Income'!$H$2,FALSE))</f>
        <v>Communications</v>
      </c>
      <c r="D21" s="168">
        <v>3110</v>
      </c>
      <c r="E21" s="167" t="str">
        <f>TRIM(VLOOKUP(D21,'Current BICS Fixed Income'!$B$5:$P$94,'BICS Fixed Income'!$H$2,FALSE))</f>
        <v>Cable &amp; Satellite</v>
      </c>
      <c r="F21" s="23"/>
      <c r="G21" s="23"/>
      <c r="H21" s="2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row>
    <row r="22" spans="1:35" ht="17.45" customHeight="1">
      <c r="A22" s="231"/>
      <c r="B22" s="51"/>
      <c r="C22" s="51"/>
      <c r="D22" s="169">
        <v>3111</v>
      </c>
      <c r="E22" s="49" t="str">
        <f>TRIM(VLOOKUP(D22,'Current BICS Fixed Income'!$B$5:$P$94,'BICS Fixed Income'!$H$2,FALSE))</f>
        <v>Wireline Telecommunications Services</v>
      </c>
      <c r="F22" s="23"/>
      <c r="G22" s="23"/>
      <c r="H22" s="2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c r="AI22" s="53"/>
    </row>
    <row r="23" spans="1:35" ht="17.45" customHeight="1">
      <c r="A23" s="231"/>
      <c r="B23" s="51"/>
      <c r="C23" s="51"/>
      <c r="D23" s="169">
        <v>3112</v>
      </c>
      <c r="E23" s="49" t="str">
        <f>TRIM(VLOOKUP(D23,'Current BICS Fixed Income'!$B$5:$P$94,'BICS Fixed Income'!$H$2,FALSE))</f>
        <v>Internet Media</v>
      </c>
      <c r="F23" s="23"/>
      <c r="G23" s="23"/>
      <c r="H23" s="23"/>
      <c r="I23" s="53"/>
      <c r="J23" s="53"/>
      <c r="K23" s="53"/>
      <c r="L23" s="53"/>
      <c r="M23" s="53"/>
      <c r="N23" s="53"/>
      <c r="O23" s="53"/>
      <c r="P23" s="53"/>
      <c r="Q23" s="53"/>
      <c r="R23" s="53"/>
      <c r="S23" s="53"/>
      <c r="T23" s="53"/>
      <c r="U23" s="53"/>
      <c r="V23" s="53"/>
      <c r="W23" s="53"/>
      <c r="X23" s="53"/>
      <c r="Y23" s="53"/>
      <c r="Z23" s="53"/>
      <c r="AA23" s="53"/>
      <c r="AB23" s="53"/>
      <c r="AC23" s="53"/>
      <c r="AD23" s="53"/>
      <c r="AE23" s="53"/>
      <c r="AF23" s="53"/>
      <c r="AG23" s="53"/>
      <c r="AH23" s="53"/>
      <c r="AI23" s="53"/>
    </row>
    <row r="24" spans="1:35" ht="17.45" customHeight="1">
      <c r="A24" s="231"/>
      <c r="B24" s="51"/>
      <c r="C24" s="51"/>
      <c r="D24" s="169">
        <v>3113</v>
      </c>
      <c r="E24" s="49" t="str">
        <f>TRIM(VLOOKUP(D24,'Current BICS Fixed Income'!$B$5:$P$94,'BICS Fixed Income'!$H$2,FALSE))</f>
        <v>Wireless Telecommunications Services</v>
      </c>
      <c r="F24" s="23"/>
      <c r="G24" s="23"/>
      <c r="H24" s="2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row>
    <row r="25" spans="1:35" ht="17.45" customHeight="1">
      <c r="A25" s="231"/>
      <c r="B25" s="51"/>
      <c r="C25" s="51"/>
      <c r="D25" s="169">
        <v>3114</v>
      </c>
      <c r="E25" s="49" t="str">
        <f>TRIM(VLOOKUP(D25,'Current BICS Fixed Income'!$B$5:$P$94,'BICS Fixed Income'!$H$2,FALSE))</f>
        <v>Entertainment Content</v>
      </c>
      <c r="F25" s="23"/>
      <c r="G25" s="23"/>
      <c r="H25" s="2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row>
    <row r="26" spans="1:35" ht="17.45" customHeight="1">
      <c r="A26" s="231"/>
      <c r="B26" s="51"/>
      <c r="C26" s="51"/>
      <c r="D26" s="169">
        <v>3115</v>
      </c>
      <c r="E26" s="49" t="str">
        <f>TRIM(VLOOKUP(D26,'Current BICS Fixed Income'!$B$5:$P$94,'BICS Fixed Income'!$H$2,FALSE))</f>
        <v>Publishing &amp; Broadcasting</v>
      </c>
      <c r="F26" s="23"/>
      <c r="G26" s="23"/>
      <c r="H26" s="2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row>
    <row r="27" spans="1:35" ht="17.45" customHeight="1">
      <c r="A27" s="231"/>
      <c r="B27" s="75"/>
      <c r="C27" s="75"/>
      <c r="D27" s="169">
        <v>3116</v>
      </c>
      <c r="E27" s="49" t="str">
        <f>TRIM(VLOOKUP(D27,'Current BICS Fixed Income'!$B$5:$P$94,'BICS Fixed Income'!$H$2,FALSE))</f>
        <v>Advertising &amp; Marketing</v>
      </c>
      <c r="F27" s="23"/>
      <c r="G27" s="23"/>
      <c r="H27" s="23"/>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row>
    <row r="28" spans="1:35">
      <c r="A28" s="61"/>
      <c r="B28" s="23"/>
      <c r="C28" s="23"/>
      <c r="D28" s="23"/>
      <c r="E28" s="23"/>
      <c r="F28" s="23"/>
      <c r="G28" s="23"/>
      <c r="H28" s="23"/>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row>
    <row r="29" spans="1:35" ht="18" customHeight="1">
      <c r="A29" s="231"/>
      <c r="B29" s="232" t="s">
        <v>2538</v>
      </c>
      <c r="C29" s="233"/>
      <c r="D29" s="234" t="s">
        <v>2539</v>
      </c>
      <c r="E29" s="235"/>
      <c r="F29" s="23"/>
      <c r="G29" s="23"/>
      <c r="H29" s="2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row>
    <row r="30" spans="1:35">
      <c r="A30" s="231"/>
      <c r="B30" s="166">
        <v>32</v>
      </c>
      <c r="C30" s="166" t="str">
        <f>TRIM(VLOOKUP(B30,'Current BICS Fixed Income'!$B$5:$P$94,'BICS Fixed Income'!$H$2,FALSE))</f>
        <v>Consumer Discretionary</v>
      </c>
      <c r="D30" s="167">
        <v>3210</v>
      </c>
      <c r="E30" s="168" t="str">
        <f>TRIM(VLOOKUP(D30,'Current BICS Fixed Income'!$B$5:$P$94,'BICS Fixed Income'!$H$2,FALSE))</f>
        <v>Leisure Products Manufacturing</v>
      </c>
      <c r="F30" s="23"/>
      <c r="G30" s="23"/>
      <c r="H30" s="2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row>
    <row r="31" spans="1:35">
      <c r="A31" s="231"/>
      <c r="B31" s="51"/>
      <c r="C31" s="51"/>
      <c r="D31" s="49">
        <v>3211</v>
      </c>
      <c r="E31" s="169" t="str">
        <f>TRIM(VLOOKUP(D31,'Current BICS Fixed Income'!$B$5:$P$94,'BICS Fixed Income'!$H$2,FALSE))</f>
        <v>Automobiles Manufacturing</v>
      </c>
      <c r="F31" s="23"/>
      <c r="G31" s="23"/>
      <c r="H31" s="2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row>
    <row r="32" spans="1:35">
      <c r="A32" s="231"/>
      <c r="B32" s="51"/>
      <c r="C32" s="51"/>
      <c r="D32" s="49">
        <v>3212</v>
      </c>
      <c r="E32" s="169" t="str">
        <f>TRIM(VLOOKUP(D32,'Current BICS Fixed Income'!$B$5:$P$94,'BICS Fixed Income'!$H$2,FALSE))</f>
        <v>Retail - Consumer Discretionary</v>
      </c>
      <c r="F32" s="23"/>
      <c r="G32" s="23"/>
      <c r="H32" s="2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row>
    <row r="33" spans="1:35">
      <c r="A33" s="231"/>
      <c r="B33" s="51"/>
      <c r="C33" s="51"/>
      <c r="D33" s="49">
        <v>3213</v>
      </c>
      <c r="E33" s="169" t="str">
        <f>TRIM(VLOOKUP(D33,'Current BICS Fixed Income'!$B$5:$P$94,'BICS Fixed Income'!$H$2,FALSE))</f>
        <v>Airlines</v>
      </c>
      <c r="F33" s="23"/>
      <c r="G33" s="23"/>
      <c r="H33" s="2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row>
    <row r="34" spans="1:35">
      <c r="A34" s="231"/>
      <c r="B34" s="51"/>
      <c r="C34" s="51"/>
      <c r="D34" s="49">
        <v>3214</v>
      </c>
      <c r="E34" s="169" t="str">
        <f>TRIM(VLOOKUP(D34,'Current BICS Fixed Income'!$B$5:$P$94,'BICS Fixed Income'!$H$2,FALSE))</f>
        <v>Casinos &amp; Gaming</v>
      </c>
      <c r="F34" s="23"/>
      <c r="G34" s="23"/>
      <c r="H34" s="2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row>
    <row r="35" spans="1:35">
      <c r="A35" s="231"/>
      <c r="B35" s="51"/>
      <c r="C35" s="51"/>
      <c r="D35" s="49">
        <v>3215</v>
      </c>
      <c r="E35" s="169" t="str">
        <f>TRIM(VLOOKUP(D35,'Current BICS Fixed Income'!$B$5:$P$94,'BICS Fixed Income'!$H$2,FALSE))</f>
        <v>Restaurants</v>
      </c>
      <c r="F35" s="23"/>
      <c r="G35" s="23"/>
      <c r="H35" s="2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row>
    <row r="36" spans="1:35">
      <c r="A36" s="231"/>
      <c r="B36" s="51"/>
      <c r="C36" s="51"/>
      <c r="D36" s="49">
        <v>3216</v>
      </c>
      <c r="E36" s="169" t="str">
        <f>TRIM(VLOOKUP(D36,'Current BICS Fixed Income'!$B$5:$P$94,'BICS Fixed Income'!$H$2,FALSE))</f>
        <v>Travel &amp; Lodging</v>
      </c>
      <c r="F36" s="23"/>
      <c r="G36" s="23"/>
      <c r="H36" s="2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row>
    <row r="37" spans="1:35">
      <c r="A37" s="231"/>
      <c r="B37" s="51"/>
      <c r="C37" s="51"/>
      <c r="D37" s="49">
        <v>3217</v>
      </c>
      <c r="E37" s="169" t="str">
        <f>TRIM(VLOOKUP(D37,'Current BICS Fixed Income'!$B$5:$P$94,'BICS Fixed Income'!$H$2,FALSE))</f>
        <v>Homebuilders</v>
      </c>
      <c r="F37" s="23"/>
      <c r="G37" s="23"/>
      <c r="H37" s="2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row>
    <row r="38" spans="1:35">
      <c r="A38" s="231"/>
      <c r="B38" s="51"/>
      <c r="C38" s="51"/>
      <c r="D38" s="49">
        <v>3218</v>
      </c>
      <c r="E38" s="169" t="str">
        <f>TRIM(VLOOKUP(D38,'Current BICS Fixed Income'!$B$5:$P$94,'BICS Fixed Income'!$H$2,FALSE))</f>
        <v>Home Improvement</v>
      </c>
      <c r="F38" s="23"/>
      <c r="G38" s="23"/>
      <c r="H38" s="2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row>
    <row r="39" spans="1:35">
      <c r="A39" s="231"/>
      <c r="B39" s="51"/>
      <c r="C39" s="51"/>
      <c r="D39" s="49">
        <v>3219</v>
      </c>
      <c r="E39" s="169" t="str">
        <f>TRIM(VLOOKUP(D39,'Current BICS Fixed Income'!$B$5:$P$94,'BICS Fixed Income'!$H$2,FALSE))</f>
        <v>Apparel &amp; Textile Products</v>
      </c>
      <c r="F39" s="23"/>
      <c r="G39" s="23"/>
      <c r="H39" s="2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row>
    <row r="40" spans="1:35">
      <c r="A40" s="231"/>
      <c r="B40" s="51"/>
      <c r="C40" s="51"/>
      <c r="D40" s="49">
        <v>3225</v>
      </c>
      <c r="E40" s="169" t="str">
        <f>TRIM(VLOOKUP(D40,'Current BICS Fixed Income'!$B$5:$P$94,'BICS Fixed Income'!$H$2,FALSE))</f>
        <v>Home &amp; Office Products Manufacturing</v>
      </c>
      <c r="F40" s="23"/>
      <c r="G40" s="23"/>
      <c r="H40" s="2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row>
    <row r="41" spans="1:35">
      <c r="A41" s="231"/>
      <c r="B41" s="51"/>
      <c r="C41" s="51"/>
      <c r="D41" s="49">
        <v>3226</v>
      </c>
      <c r="E41" s="169" t="str">
        <f>TRIM(VLOOKUP(D41,'Current BICS Fixed Income'!$B$5:$P$94,'BICS Fixed Income'!$H$2,FALSE))</f>
        <v>Educational Services</v>
      </c>
      <c r="F41" s="23"/>
      <c r="G41" s="23"/>
      <c r="H41" s="2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row>
    <row r="42" spans="1:35">
      <c r="A42" s="231"/>
      <c r="B42" s="51"/>
      <c r="C42" s="51"/>
      <c r="D42" s="49">
        <v>3227</v>
      </c>
      <c r="E42" s="169" t="str">
        <f>TRIM(VLOOKUP(D42,'Current BICS Fixed Income'!$B$5:$P$94,'BICS Fixed Income'!$H$2,FALSE))</f>
        <v>Entertainment Resources</v>
      </c>
      <c r="F42" s="23"/>
      <c r="G42" s="23"/>
      <c r="H42" s="2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row>
    <row r="43" spans="1:35">
      <c r="A43" s="231"/>
      <c r="B43" s="51"/>
      <c r="C43" s="51"/>
      <c r="D43" s="49">
        <v>3228</v>
      </c>
      <c r="E43" s="169" t="str">
        <f>TRIM(VLOOKUP(D43,'Current BICS Fixed Income'!$B$5:$P$94,'BICS Fixed Income'!$H$2,FALSE))</f>
        <v>Consumer Services</v>
      </c>
      <c r="F43" s="23"/>
      <c r="G43" s="23"/>
      <c r="H43" s="2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row>
    <row r="44" spans="1:35">
      <c r="A44" s="231"/>
      <c r="B44" s="51"/>
      <c r="C44" s="51"/>
      <c r="D44" s="49">
        <v>3229</v>
      </c>
      <c r="E44" s="169" t="str">
        <f>TRIM(VLOOKUP(D44,'Current BICS Fixed Income'!$B$5:$P$94,'BICS Fixed Income'!$H$2,FALSE))</f>
        <v>Distributors - Consumer Discretionary</v>
      </c>
      <c r="F44" s="23"/>
      <c r="G44" s="23"/>
      <c r="H44" s="2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row>
    <row r="45" spans="1:35">
      <c r="A45" s="231"/>
      <c r="B45" s="51"/>
      <c r="C45" s="51"/>
      <c r="D45" s="49">
        <v>3230</v>
      </c>
      <c r="E45" s="169" t="str">
        <f>TRIM(VLOOKUP(D45,'Current BICS Fixed Income'!$B$5:$P$94,'BICS Fixed Income'!$H$2,FALSE))</f>
        <v>Auto Parts Manufacturing</v>
      </c>
      <c r="F45" s="23"/>
      <c r="G45" s="23"/>
      <c r="H45" s="2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row>
    <row r="46" spans="1:35">
      <c r="A46" s="231"/>
      <c r="B46" s="75"/>
      <c r="C46" s="75"/>
      <c r="D46" s="49">
        <v>3231</v>
      </c>
      <c r="E46" s="169" t="str">
        <f>TRIM(VLOOKUP(D46,'Current BICS Fixed Income'!$B$5:$P$94,'BICS Fixed Income'!$H$2,FALSE))</f>
        <v>Department Stores</v>
      </c>
      <c r="F46" s="23"/>
      <c r="G46" s="23"/>
      <c r="H46" s="2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row>
    <row r="47" spans="1:35">
      <c r="A47" s="61"/>
      <c r="B47" s="61"/>
      <c r="C47" s="61"/>
      <c r="D47" s="61"/>
      <c r="E47" s="61"/>
      <c r="F47" s="23"/>
      <c r="G47" s="23"/>
      <c r="H47" s="2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row>
    <row r="48" spans="1:35" ht="18" customHeight="1">
      <c r="A48" s="231"/>
      <c r="B48" s="232" t="s">
        <v>2538</v>
      </c>
      <c r="C48" s="233"/>
      <c r="D48" s="234" t="s">
        <v>2539</v>
      </c>
      <c r="E48" s="235"/>
      <c r="F48" s="23"/>
      <c r="G48" s="23"/>
      <c r="H48" s="2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row>
    <row r="49" spans="1:35">
      <c r="A49" s="231"/>
      <c r="B49" s="74">
        <v>33</v>
      </c>
      <c r="C49" s="74" t="str">
        <f>TRIM(VLOOKUP(B49,'Current BICS Fixed Income'!$B$5:$P$94,'BICS Fixed Income'!$H$2,FALSE))</f>
        <v>Consumer Staples</v>
      </c>
      <c r="D49" s="167">
        <v>3310</v>
      </c>
      <c r="E49" s="167" t="str">
        <f>TRIM(VLOOKUP(D49,'Current BICS Fixed Income'!$B$5:$P$94,'BICS Fixed Income'!$H$2,FALSE))</f>
        <v>Tobacco</v>
      </c>
      <c r="F49" s="23"/>
      <c r="G49" s="23"/>
      <c r="H49" s="2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row>
    <row r="50" spans="1:35">
      <c r="A50" s="231"/>
      <c r="B50" s="51"/>
      <c r="C50" s="51"/>
      <c r="D50" s="49">
        <v>3311</v>
      </c>
      <c r="E50" s="49" t="str">
        <f>TRIM(VLOOKUP(D50,'Current BICS Fixed Income'!$B$5:$P$94,'BICS Fixed Income'!$H$2,FALSE))</f>
        <v>Retail - Consumer Staples</v>
      </c>
      <c r="F50" s="23"/>
      <c r="G50" s="23"/>
      <c r="H50" s="2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row>
    <row r="51" spans="1:35">
      <c r="A51" s="231"/>
      <c r="B51" s="51"/>
      <c r="C51" s="51"/>
      <c r="D51" s="49">
        <v>3312</v>
      </c>
      <c r="E51" s="49" t="str">
        <f>TRIM(VLOOKUP(D51,'Current BICS Fixed Income'!$B$5:$P$94,'BICS Fixed Income'!$H$2,FALSE))</f>
        <v>Supermarkets &amp; Pharmacies</v>
      </c>
      <c r="F51" s="23"/>
      <c r="G51" s="23"/>
      <c r="H51" s="2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row>
    <row r="52" spans="1:35">
      <c r="A52" s="231"/>
      <c r="B52" s="51"/>
      <c r="C52" s="51"/>
      <c r="D52" s="49">
        <v>3313</v>
      </c>
      <c r="E52" s="49" t="str">
        <f>TRIM(VLOOKUP(D52,'Current BICS Fixed Income'!$B$5:$P$94,'BICS Fixed Income'!$H$2,FALSE))</f>
        <v>Consumer Products</v>
      </c>
      <c r="F52" s="23"/>
      <c r="G52" s="23"/>
      <c r="H52" s="2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row>
    <row r="53" spans="1:35">
      <c r="A53" s="231"/>
      <c r="B53" s="51"/>
      <c r="C53" s="51"/>
      <c r="D53" s="49">
        <v>3314</v>
      </c>
      <c r="E53" s="49" t="str">
        <f>TRIM(VLOOKUP(D53,'Current BICS Fixed Income'!$B$5:$P$94,'BICS Fixed Income'!$H$2,FALSE))</f>
        <v>Food &amp; Beverage</v>
      </c>
      <c r="F53" s="23"/>
      <c r="G53" s="23"/>
      <c r="H53" s="2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row>
    <row r="54" spans="1:35">
      <c r="A54" s="231"/>
      <c r="B54" s="51"/>
      <c r="C54" s="51"/>
      <c r="D54" s="49">
        <v>3315</v>
      </c>
      <c r="E54" s="49" t="str">
        <f>TRIM(VLOOKUP(D54,'Current BICS Fixed Income'!$B$5:$P$94,'BICS Fixed Income'!$H$2,FALSE))</f>
        <v>Mass Merchants</v>
      </c>
      <c r="F54" s="23"/>
      <c r="G54" s="23"/>
      <c r="H54" s="2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row>
    <row r="55" spans="1:35">
      <c r="A55" s="61"/>
      <c r="B55" s="23"/>
      <c r="C55" s="23"/>
      <c r="D55" s="23"/>
      <c r="E55" s="23"/>
      <c r="F55" s="23"/>
      <c r="G55" s="23"/>
      <c r="H55" s="2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row>
    <row r="56" spans="1:35" ht="18" customHeight="1">
      <c r="A56" s="231"/>
      <c r="B56" s="232" t="s">
        <v>2538</v>
      </c>
      <c r="C56" s="233"/>
      <c r="D56" s="234" t="s">
        <v>2539</v>
      </c>
      <c r="E56" s="235"/>
      <c r="F56" s="23"/>
      <c r="G56" s="23"/>
      <c r="H56" s="2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row>
    <row r="57" spans="1:35">
      <c r="A57" s="231"/>
      <c r="B57" s="74">
        <v>34</v>
      </c>
      <c r="C57" s="52" t="str">
        <f>TRIM(VLOOKUP(B57,'Current BICS Fixed Income'!$B$5:$P$94,'BICS Fixed Income'!$H$2,FALSE))</f>
        <v>Energy</v>
      </c>
      <c r="D57" s="167">
        <v>3410</v>
      </c>
      <c r="E57" s="167" t="str">
        <f>TRIM(VLOOKUP(D57,'Current BICS Fixed Income'!$B$5:$P$94,'BICS Fixed Income'!$H$2,FALSE))</f>
        <v>Integrated Oils</v>
      </c>
      <c r="F57" s="23"/>
      <c r="G57" s="23"/>
      <c r="H57" s="2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row>
    <row r="58" spans="1:35">
      <c r="A58" s="231"/>
      <c r="B58" s="51"/>
      <c r="C58" s="50"/>
      <c r="D58" s="49">
        <v>3411</v>
      </c>
      <c r="E58" s="49" t="str">
        <f>TRIM(VLOOKUP(D58,'Current BICS Fixed Income'!$B$5:$P$94,'BICS Fixed Income'!$H$2,FALSE))</f>
        <v>Renewable Energy</v>
      </c>
      <c r="F58" s="23"/>
      <c r="G58" s="23"/>
      <c r="H58" s="2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row>
    <row r="59" spans="1:35">
      <c r="A59" s="231"/>
      <c r="B59" s="51"/>
      <c r="C59" s="50"/>
      <c r="D59" s="49">
        <v>3412</v>
      </c>
      <c r="E59" s="49" t="str">
        <f>TRIM(VLOOKUP(D59,'Current BICS Fixed Income'!$B$5:$P$94,'BICS Fixed Income'!$H$2,FALSE))</f>
        <v>Exploration &amp; Production</v>
      </c>
      <c r="F59" s="23"/>
      <c r="G59" s="23"/>
      <c r="H59" s="2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row>
    <row r="60" spans="1:35">
      <c r="A60" s="231"/>
      <c r="B60" s="51"/>
      <c r="C60" s="50"/>
      <c r="D60" s="49">
        <v>3413</v>
      </c>
      <c r="E60" s="49" t="str">
        <f>TRIM(VLOOKUP(D60,'Current BICS Fixed Income'!$B$5:$P$94,'BICS Fixed Income'!$H$2,FALSE))</f>
        <v>Oil &amp; Gas Services &amp; Equipment</v>
      </c>
      <c r="F60" s="23"/>
      <c r="G60" s="23"/>
      <c r="H60" s="2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row>
    <row r="61" spans="1:35">
      <c r="A61" s="231"/>
      <c r="B61" s="51"/>
      <c r="C61" s="50"/>
      <c r="D61" s="49">
        <v>3414</v>
      </c>
      <c r="E61" s="49" t="str">
        <f>TRIM(VLOOKUP(D61,'Current BICS Fixed Income'!$B$5:$P$94,'BICS Fixed Income'!$H$2,FALSE))</f>
        <v>Refining &amp; Marketing</v>
      </c>
      <c r="F61" s="23"/>
      <c r="G61" s="23"/>
      <c r="H61" s="2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row>
    <row r="62" spans="1:35">
      <c r="A62" s="231"/>
      <c r="B62" s="51"/>
      <c r="C62" s="50"/>
      <c r="D62" s="49">
        <v>3415</v>
      </c>
      <c r="E62" s="49" t="str">
        <f>TRIM(VLOOKUP(D62,'Current BICS Fixed Income'!$B$5:$P$94,'BICS Fixed Income'!$H$2,FALSE))</f>
        <v>Pipeline</v>
      </c>
      <c r="F62" s="23"/>
      <c r="G62" s="23"/>
      <c r="H62" s="2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row>
    <row r="63" spans="1:35">
      <c r="A63" s="231"/>
      <c r="B63" s="51"/>
      <c r="C63" s="50"/>
      <c r="D63" s="49">
        <v>3416</v>
      </c>
      <c r="E63" s="49" t="str">
        <f>TRIM(VLOOKUP(D63,'Current BICS Fixed Income'!$B$5:$P$94,'BICS Fixed Income'!$H$2,FALSE))</f>
        <v>Coal Operations</v>
      </c>
      <c r="F63" s="23"/>
      <c r="G63" s="23"/>
      <c r="H63" s="2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row>
    <row r="64" spans="1:35">
      <c r="A64" s="61"/>
      <c r="B64" s="23"/>
      <c r="C64" s="23"/>
      <c r="D64" s="23"/>
      <c r="E64" s="23"/>
      <c r="F64" s="23"/>
      <c r="G64" s="23"/>
      <c r="H64" s="2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row>
    <row r="65" spans="1:35" ht="18" customHeight="1">
      <c r="A65" s="231"/>
      <c r="B65" s="232" t="s">
        <v>2538</v>
      </c>
      <c r="C65" s="233"/>
      <c r="D65" s="234" t="s">
        <v>2539</v>
      </c>
      <c r="E65" s="235"/>
      <c r="F65" s="23"/>
      <c r="G65" s="23"/>
      <c r="H65" s="2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row>
    <row r="66" spans="1:35">
      <c r="A66" s="231"/>
      <c r="B66" s="74">
        <v>35</v>
      </c>
      <c r="C66" s="74" t="str">
        <f>TRIM(VLOOKUP(B66,'Current BICS Fixed Income'!$B$5:$P$94,'BICS Fixed Income'!$H$2,FALSE))</f>
        <v>Financials</v>
      </c>
      <c r="D66" s="167">
        <v>3510</v>
      </c>
      <c r="E66" s="167" t="str">
        <f>TRIM(VLOOKUP(D66,'Current BICS Fixed Income'!$B$5:$P$94,'BICS Fixed Income'!$H$2,FALSE))</f>
        <v>Banks</v>
      </c>
      <c r="F66" s="23"/>
      <c r="G66" s="23"/>
      <c r="H66" s="2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row>
    <row r="67" spans="1:35">
      <c r="A67" s="231"/>
      <c r="B67" s="51"/>
      <c r="C67" s="51"/>
      <c r="D67" s="49">
        <v>3511</v>
      </c>
      <c r="E67" s="49" t="str">
        <f>TRIM(VLOOKUP(D67,'Current BICS Fixed Income'!$B$5:$P$94,'BICS Fixed Income'!$H$2,FALSE))</f>
        <v>Commercial Finance</v>
      </c>
      <c r="F67" s="23"/>
      <c r="G67" s="23"/>
      <c r="H67" s="2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row>
    <row r="68" spans="1:35">
      <c r="A68" s="231"/>
      <c r="B68" s="51"/>
      <c r="C68" s="51"/>
      <c r="D68" s="49">
        <v>3512</v>
      </c>
      <c r="E68" s="49" t="str">
        <f>TRIM(VLOOKUP(D68,'Current BICS Fixed Income'!$B$5:$P$94,'BICS Fixed Income'!$H$2,FALSE))</f>
        <v>Consumer Finance</v>
      </c>
      <c r="F68" s="23"/>
      <c r="G68" s="23"/>
      <c r="H68" s="2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row>
    <row r="69" spans="1:35">
      <c r="A69" s="231"/>
      <c r="B69" s="51"/>
      <c r="C69" s="51"/>
      <c r="D69" s="49">
        <v>3513</v>
      </c>
      <c r="E69" s="49" t="str">
        <f>TRIM(VLOOKUP(D69,'Current BICS Fixed Income'!$B$5:$P$94,'BICS Fixed Income'!$H$2,FALSE))</f>
        <v>Life Insurance</v>
      </c>
      <c r="F69" s="23"/>
      <c r="G69" s="23"/>
      <c r="H69" s="2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row>
    <row r="70" spans="1:35">
      <c r="A70" s="231"/>
      <c r="B70" s="51"/>
      <c r="C70" s="51"/>
      <c r="D70" s="49">
        <v>3514</v>
      </c>
      <c r="E70" s="49" t="str">
        <f>TRIM(VLOOKUP(D70,'Current BICS Fixed Income'!$B$5:$P$94,'BICS Fixed Income'!$H$2,FALSE))</f>
        <v>Property &amp; Casualty Insurance</v>
      </c>
      <c r="F70" s="23"/>
      <c r="G70" s="23"/>
      <c r="H70" s="2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row>
    <row r="71" spans="1:35">
      <c r="A71" s="231"/>
      <c r="B71" s="51"/>
      <c r="C71" s="51"/>
      <c r="D71" s="49">
        <v>3515</v>
      </c>
      <c r="E71" s="49" t="str">
        <f>TRIM(VLOOKUP(D71,'Current BICS Fixed Income'!$B$5:$P$94,'BICS Fixed Income'!$H$2,FALSE))</f>
        <v>Real Estate</v>
      </c>
      <c r="F71" s="23"/>
      <c r="G71" s="23"/>
      <c r="H71" s="2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row>
    <row r="72" spans="1:35">
      <c r="A72" s="231"/>
      <c r="B72" s="51"/>
      <c r="C72" s="51"/>
      <c r="D72" s="49">
        <v>3516</v>
      </c>
      <c r="E72" s="49" t="str">
        <f>TRIM(VLOOKUP(D72,'Current BICS Fixed Income'!$B$5:$P$94,'BICS Fixed Income'!$H$2,FALSE))</f>
        <v>Financial Services</v>
      </c>
      <c r="F72" s="23"/>
      <c r="G72" s="23"/>
      <c r="H72" s="2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row>
    <row r="73" spans="1:35">
      <c r="A73" s="231"/>
      <c r="B73" s="51"/>
      <c r="C73" s="51"/>
      <c r="D73" s="49">
        <v>3517</v>
      </c>
      <c r="E73" s="49" t="str">
        <f>TRIM(VLOOKUP(D73,'Current BICS Fixed Income'!$B$5:$P$94,'BICS Fixed Income'!$H$2,FALSE))</f>
        <v>Funds &amp; Trusts</v>
      </c>
      <c r="F73" s="23"/>
      <c r="G73" s="23"/>
      <c r="H73" s="2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row>
    <row r="74" spans="1:35">
      <c r="A74" s="231"/>
      <c r="B74" s="51"/>
      <c r="C74" s="51"/>
      <c r="D74" s="49">
        <v>3518</v>
      </c>
      <c r="E74" s="49" t="str">
        <f>TRIM(VLOOKUP(D74,'Current BICS Fixed Income'!$B$5:$P$94,'BICS Fixed Income'!$H$2,FALSE))</f>
        <v>Diversified Banks</v>
      </c>
      <c r="F74" s="23"/>
      <c r="G74" s="23"/>
      <c r="H74" s="2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row>
    <row r="75" spans="1:35">
      <c r="A75" s="61"/>
      <c r="B75" s="23"/>
      <c r="C75" s="23"/>
      <c r="D75" s="23"/>
      <c r="E75" s="23"/>
      <c r="F75" s="23"/>
      <c r="G75" s="23"/>
      <c r="H75" s="2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row>
    <row r="76" spans="1:35" ht="18" customHeight="1">
      <c r="A76" s="231"/>
      <c r="B76" s="232" t="s">
        <v>2538</v>
      </c>
      <c r="C76" s="233"/>
      <c r="D76" s="234" t="s">
        <v>2539</v>
      </c>
      <c r="E76" s="235"/>
      <c r="F76" s="23"/>
      <c r="G76" s="23"/>
      <c r="H76" s="2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row>
    <row r="77" spans="1:35">
      <c r="A77" s="231"/>
      <c r="B77" s="74">
        <v>36</v>
      </c>
      <c r="C77" s="74" t="str">
        <f>TRIM(VLOOKUP(B77,'Current BICS Fixed Income'!$B$5:$P$94,'BICS Fixed Income'!$H$2,FALSE))</f>
        <v>Health Care</v>
      </c>
      <c r="D77" s="167">
        <v>3610</v>
      </c>
      <c r="E77" s="167" t="str">
        <f>TRIM(VLOOKUP(D77,'Current BICS Fixed Income'!$B$5:$P$94,'BICS Fixed Income'!$H$2,FALSE))</f>
        <v>Biotechnology</v>
      </c>
      <c r="F77" s="23"/>
      <c r="G77" s="23"/>
      <c r="H77" s="2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row>
    <row r="78" spans="1:35">
      <c r="A78" s="231"/>
      <c r="B78" s="51"/>
      <c r="C78" s="51"/>
      <c r="D78" s="49">
        <v>3611</v>
      </c>
      <c r="E78" s="49" t="str">
        <f>TRIM(VLOOKUP(D78,'Current BICS Fixed Income'!$B$5:$P$94,'BICS Fixed Income'!$H$2,FALSE))</f>
        <v>Medical Equipment &amp; Devices Manufacturing</v>
      </c>
      <c r="F78" s="23"/>
      <c r="G78" s="23"/>
      <c r="H78" s="2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row>
    <row r="79" spans="1:35">
      <c r="A79" s="231"/>
      <c r="B79" s="51"/>
      <c r="C79" s="51"/>
      <c r="D79" s="49">
        <v>3612</v>
      </c>
      <c r="E79" s="49" t="str">
        <f>TRIM(VLOOKUP(D79,'Current BICS Fixed Income'!$B$5:$P$94,'BICS Fixed Income'!$H$2,FALSE))</f>
        <v>Health Care Facilities &amp; Services</v>
      </c>
      <c r="F79" s="23"/>
      <c r="G79" s="23"/>
      <c r="H79" s="2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row>
    <row r="80" spans="1:35">
      <c r="A80" s="231"/>
      <c r="B80" s="51"/>
      <c r="C80" s="51"/>
      <c r="D80" s="49">
        <v>3613</v>
      </c>
      <c r="E80" s="49" t="str">
        <f>TRIM(VLOOKUP(D80,'Current BICS Fixed Income'!$B$5:$P$94,'BICS Fixed Income'!$H$2,FALSE))</f>
        <v>Pharmaceuticals</v>
      </c>
      <c r="F80" s="23"/>
      <c r="G80" s="23"/>
      <c r="H80" s="2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row>
    <row r="81" spans="1:35">
      <c r="A81" s="231"/>
      <c r="B81" s="51"/>
      <c r="C81" s="51"/>
      <c r="D81" s="49">
        <v>3615</v>
      </c>
      <c r="E81" s="49" t="str">
        <f>TRIM(VLOOKUP(D81,'Current BICS Fixed Income'!$B$5:$P$94,'BICS Fixed Income'!$H$2,FALSE))</f>
        <v>Managed Care</v>
      </c>
      <c r="F81" s="23"/>
      <c r="G81" s="23"/>
      <c r="H81" s="2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c r="AH81" s="53"/>
      <c r="AI81" s="53"/>
    </row>
    <row r="82" spans="1:35">
      <c r="A82" s="61"/>
      <c r="B82" s="23"/>
      <c r="C82" s="23"/>
      <c r="D82" s="23"/>
      <c r="E82" s="23"/>
      <c r="F82" s="23"/>
      <c r="G82" s="23"/>
      <c r="H82" s="2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row>
    <row r="83" spans="1:35" ht="18" customHeight="1">
      <c r="A83" s="231"/>
      <c r="B83" s="232" t="s">
        <v>2538</v>
      </c>
      <c r="C83" s="233"/>
      <c r="D83" s="234" t="s">
        <v>2539</v>
      </c>
      <c r="E83" s="235"/>
      <c r="F83" s="23"/>
      <c r="G83" s="23"/>
      <c r="H83" s="2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c r="AH83" s="53"/>
      <c r="AI83" s="53"/>
    </row>
    <row r="84" spans="1:35">
      <c r="A84" s="231"/>
      <c r="B84" s="74">
        <v>37</v>
      </c>
      <c r="C84" s="74" t="str">
        <f>TRIM(VLOOKUP(B84,'Current BICS Fixed Income'!$B$5:$P$94,'BICS Fixed Income'!$H$2,FALSE))</f>
        <v>Industrials</v>
      </c>
      <c r="D84" s="167">
        <v>3710</v>
      </c>
      <c r="E84" s="167" t="str">
        <f>TRIM(VLOOKUP(D84,'Current BICS Fixed Income'!$B$5:$P$94,'BICS Fixed Income'!$H$2,FALSE))</f>
        <v>Manufactured Goods</v>
      </c>
      <c r="F84" s="23"/>
      <c r="G84" s="23"/>
      <c r="H84" s="2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c r="AH84" s="53"/>
      <c r="AI84" s="53"/>
    </row>
    <row r="85" spans="1:35">
      <c r="A85" s="231"/>
      <c r="B85" s="51"/>
      <c r="C85" s="51"/>
      <c r="D85" s="49">
        <v>3711</v>
      </c>
      <c r="E85" s="49" t="str">
        <f>TRIM(VLOOKUP(D85,'Current BICS Fixed Income'!$B$5:$P$94,'BICS Fixed Income'!$H$2,FALSE))</f>
        <v>Aerospace &amp; Defense</v>
      </c>
      <c r="F85" s="23"/>
      <c r="G85" s="23"/>
      <c r="H85" s="2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row>
    <row r="86" spans="1:35">
      <c r="A86" s="231"/>
      <c r="B86" s="51"/>
      <c r="C86" s="51"/>
      <c r="D86" s="49">
        <v>3712</v>
      </c>
      <c r="E86" s="49" t="str">
        <f>TRIM(VLOOKUP(D86,'Current BICS Fixed Income'!$B$5:$P$94,'BICS Fixed Income'!$H$2,FALSE))</f>
        <v>Transportation &amp; Logistics</v>
      </c>
      <c r="F86" s="23"/>
      <c r="G86" s="23"/>
      <c r="H86" s="2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row>
    <row r="87" spans="1:35">
      <c r="A87" s="231"/>
      <c r="B87" s="51"/>
      <c r="C87" s="51"/>
      <c r="D87" s="49">
        <v>3713</v>
      </c>
      <c r="E87" s="49" t="str">
        <f>TRIM(VLOOKUP(D87,'Current BICS Fixed Income'!$B$5:$P$94,'BICS Fixed Income'!$H$2,FALSE))</f>
        <v>Waste &amp; Environment Services &amp; Equipment</v>
      </c>
      <c r="F87" s="23"/>
      <c r="G87" s="23"/>
      <c r="H87" s="23"/>
      <c r="I87" s="53"/>
      <c r="J87" s="53"/>
      <c r="K87" s="53"/>
      <c r="L87" s="53"/>
      <c r="M87" s="53"/>
      <c r="N87" s="53"/>
      <c r="O87" s="53"/>
      <c r="P87" s="53"/>
      <c r="Q87" s="53"/>
      <c r="R87" s="53"/>
      <c r="S87" s="53"/>
      <c r="T87" s="53"/>
      <c r="U87" s="53"/>
      <c r="V87" s="53"/>
      <c r="W87" s="53"/>
      <c r="X87" s="53"/>
      <c r="Y87" s="53"/>
      <c r="Z87" s="53"/>
      <c r="AA87" s="53"/>
      <c r="AB87" s="53"/>
      <c r="AC87" s="53"/>
      <c r="AD87" s="53"/>
      <c r="AE87" s="53"/>
      <c r="AF87" s="53"/>
      <c r="AG87" s="53"/>
      <c r="AH87" s="53"/>
      <c r="AI87" s="53"/>
    </row>
    <row r="88" spans="1:35">
      <c r="A88" s="231"/>
      <c r="B88" s="51"/>
      <c r="C88" s="51"/>
      <c r="D88" s="49">
        <v>3714</v>
      </c>
      <c r="E88" s="49" t="str">
        <f>TRIM(VLOOKUP(D88,'Current BICS Fixed Income'!$B$5:$P$94,'BICS Fixed Income'!$H$2,FALSE))</f>
        <v>Machinery Manufacturing</v>
      </c>
      <c r="F88" s="23"/>
      <c r="G88" s="23"/>
      <c r="H88" s="2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c r="AH88" s="53"/>
      <c r="AI88" s="53"/>
    </row>
    <row r="89" spans="1:35">
      <c r="A89" s="231"/>
      <c r="B89" s="51"/>
      <c r="C89" s="51"/>
      <c r="D89" s="49">
        <v>3715</v>
      </c>
      <c r="E89" s="49" t="str">
        <f>TRIM(VLOOKUP(D89,'Current BICS Fixed Income'!$B$5:$P$94,'BICS Fixed Income'!$H$2,FALSE))</f>
        <v>Railroad</v>
      </c>
      <c r="F89" s="23"/>
      <c r="G89" s="23"/>
      <c r="H89" s="2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row>
    <row r="90" spans="1:35">
      <c r="A90" s="231"/>
      <c r="B90" s="51"/>
      <c r="C90" s="51"/>
      <c r="D90" s="49">
        <v>3716</v>
      </c>
      <c r="E90" s="49" t="str">
        <f>TRIM(VLOOKUP(D90,'Current BICS Fixed Income'!$B$5:$P$94,'BICS Fixed Income'!$H$2,FALSE))</f>
        <v>Industrial Other</v>
      </c>
      <c r="F90" s="23"/>
      <c r="G90" s="23"/>
      <c r="H90" s="2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row>
    <row r="91" spans="1:35">
      <c r="A91" s="231"/>
      <c r="B91" s="51"/>
      <c r="C91" s="51"/>
      <c r="D91" s="171">
        <v>3718</v>
      </c>
      <c r="E91" s="171" t="str">
        <f>TRIM(VLOOKUP(D91,'Current BICS Fixed Income'!$B$5:$P$94,'BICS Fixed Income'!$H$2,FALSE))</f>
        <v>Electrical Equipment Manufacturing</v>
      </c>
      <c r="F91" s="23"/>
      <c r="G91" s="23"/>
      <c r="H91" s="2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row>
    <row r="92" spans="1:35">
      <c r="A92" s="61"/>
      <c r="B92" s="61"/>
      <c r="C92" s="61"/>
      <c r="D92" s="61"/>
      <c r="E92" s="61"/>
      <c r="F92" s="23"/>
      <c r="G92" s="23"/>
      <c r="H92" s="2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row>
    <row r="93" spans="1:35" ht="18" customHeight="1">
      <c r="A93" s="231"/>
      <c r="B93" s="232" t="s">
        <v>2538</v>
      </c>
      <c r="C93" s="233"/>
      <c r="D93" s="234" t="s">
        <v>2539</v>
      </c>
      <c r="E93" s="235"/>
      <c r="F93" s="23"/>
      <c r="G93" s="23"/>
      <c r="H93" s="2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row>
    <row r="94" spans="1:35">
      <c r="A94" s="231"/>
      <c r="B94" s="74">
        <v>38</v>
      </c>
      <c r="C94" s="74" t="str">
        <f>TRIM(VLOOKUP(B94,'Current BICS Fixed Income'!$B$5:$P$94,'BICS Fixed Income'!$H$2,FALSE))</f>
        <v>Technology</v>
      </c>
      <c r="D94" s="167">
        <v>3810</v>
      </c>
      <c r="E94" s="167" t="str">
        <f>TRIM(VLOOKUP(D94,'Current BICS Fixed Income'!$B$5:$P$94,'BICS Fixed Income'!$H$2,FALSE))</f>
        <v>Hardware</v>
      </c>
      <c r="F94" s="23"/>
      <c r="G94" s="23"/>
      <c r="H94" s="2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row>
    <row r="95" spans="1:35">
      <c r="A95" s="231"/>
      <c r="B95" s="51"/>
      <c r="C95" s="51"/>
      <c r="D95" s="49">
        <v>3811</v>
      </c>
      <c r="E95" s="49" t="str">
        <f>TRIM(VLOOKUP(D95,'Current BICS Fixed Income'!$B$5:$P$94,'BICS Fixed Income'!$H$2,FALSE))</f>
        <v>Communications Equipment</v>
      </c>
      <c r="F95" s="23"/>
      <c r="G95" s="23"/>
      <c r="H95" s="2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row>
    <row r="96" spans="1:35">
      <c r="A96" s="231"/>
      <c r="B96" s="51"/>
      <c r="C96" s="51"/>
      <c r="D96" s="49">
        <v>3812</v>
      </c>
      <c r="E96" s="49" t="str">
        <f>TRIM(VLOOKUP(D96,'Current BICS Fixed Income'!$B$5:$P$94,'BICS Fixed Income'!$H$2,FALSE))</f>
        <v>Software &amp; Services</v>
      </c>
      <c r="F96" s="23"/>
      <c r="G96" s="23"/>
      <c r="H96" s="2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c r="AH96" s="53"/>
      <c r="AI96" s="53"/>
    </row>
    <row r="97" spans="1:35">
      <c r="A97" s="231"/>
      <c r="B97" s="51"/>
      <c r="C97" s="51"/>
      <c r="D97" s="49">
        <v>3813</v>
      </c>
      <c r="E97" s="49" t="str">
        <f>TRIM(VLOOKUP(D97,'Current BICS Fixed Income'!$B$5:$P$94,'BICS Fixed Income'!$H$2,FALSE))</f>
        <v>Semiconductors</v>
      </c>
      <c r="F97" s="23"/>
      <c r="G97" s="23"/>
      <c r="H97" s="23"/>
      <c r="I97" s="53"/>
      <c r="J97" s="53"/>
      <c r="K97" s="53"/>
      <c r="L97" s="53"/>
      <c r="M97" s="53"/>
      <c r="N97" s="53"/>
      <c r="O97" s="53"/>
      <c r="P97" s="53"/>
      <c r="Q97" s="53"/>
      <c r="R97" s="53"/>
      <c r="S97" s="53"/>
      <c r="T97" s="53"/>
      <c r="U97" s="53"/>
      <c r="V97" s="53"/>
      <c r="W97" s="53"/>
      <c r="X97" s="53"/>
      <c r="Y97" s="53"/>
      <c r="Z97" s="53"/>
      <c r="AA97" s="53"/>
      <c r="AB97" s="53"/>
      <c r="AC97" s="53"/>
      <c r="AD97" s="53"/>
      <c r="AE97" s="53"/>
      <c r="AF97" s="53"/>
      <c r="AG97" s="53"/>
      <c r="AH97" s="53"/>
      <c r="AI97" s="53"/>
    </row>
    <row r="98" spans="1:35">
      <c r="A98" s="231"/>
      <c r="B98" s="51"/>
      <c r="C98" s="51"/>
      <c r="D98" s="49">
        <v>3814</v>
      </c>
      <c r="E98" s="49" t="str">
        <f>TRIM(VLOOKUP(D98,'Current BICS Fixed Income'!$B$5:$P$94,'BICS Fixed Income'!$H$2,FALSE))</f>
        <v>Design, Manufacturing &amp; Distribution</v>
      </c>
      <c r="F98" s="23"/>
      <c r="G98" s="23"/>
      <c r="H98" s="2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row>
    <row r="99" spans="1:35">
      <c r="A99" s="53"/>
      <c r="B99" s="53"/>
      <c r="C99" s="53"/>
      <c r="D99" s="53"/>
      <c r="E99" s="53"/>
      <c r="F99" s="23"/>
      <c r="G99" s="23"/>
      <c r="H99" s="23"/>
      <c r="I99" s="53"/>
      <c r="J99" s="53"/>
      <c r="K99" s="53"/>
      <c r="L99" s="53"/>
      <c r="M99" s="53"/>
      <c r="N99" s="53"/>
      <c r="O99" s="53"/>
      <c r="P99" s="53"/>
      <c r="Q99" s="53"/>
      <c r="R99" s="53"/>
      <c r="S99" s="53"/>
      <c r="T99" s="53"/>
      <c r="U99" s="53"/>
      <c r="V99" s="53"/>
      <c r="W99" s="53"/>
      <c r="X99" s="53"/>
      <c r="Y99" s="53"/>
      <c r="Z99" s="53"/>
      <c r="AA99" s="53"/>
      <c r="AB99" s="53"/>
      <c r="AC99" s="53"/>
      <c r="AD99" s="53"/>
      <c r="AE99" s="53"/>
      <c r="AF99" s="53"/>
      <c r="AG99" s="53"/>
      <c r="AH99" s="53"/>
      <c r="AI99" s="53"/>
    </row>
    <row r="100" spans="1:35" ht="18" customHeight="1">
      <c r="A100" s="231"/>
      <c r="B100" s="232" t="s">
        <v>2538</v>
      </c>
      <c r="C100" s="233"/>
      <c r="D100" s="234" t="s">
        <v>2539</v>
      </c>
      <c r="E100" s="235"/>
      <c r="F100" s="23"/>
      <c r="G100" s="23"/>
      <c r="H100" s="2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row>
    <row r="101" spans="1:35">
      <c r="A101" s="231"/>
      <c r="B101" s="74">
        <v>39</v>
      </c>
      <c r="C101" s="74" t="str">
        <f>TRIM(VLOOKUP(B101,'Current BICS Fixed Income'!$B$5:$P$94,'BICS Fixed Income'!$H$2,FALSE))</f>
        <v>Utilities</v>
      </c>
      <c r="D101" s="167">
        <v>3910</v>
      </c>
      <c r="E101" s="167" t="str">
        <f>TRIM(VLOOKUP(D101,'Current BICS Fixed Income'!$B$5:$P$94,'BICS Fixed Income'!$H$2,FALSE))</f>
        <v>Utilities</v>
      </c>
      <c r="F101" s="23"/>
      <c r="G101" s="23"/>
      <c r="H101" s="2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row>
    <row r="102" spans="1:35">
      <c r="A102" s="231"/>
      <c r="B102" s="51"/>
      <c r="C102" s="51"/>
      <c r="D102" s="49">
        <v>3911</v>
      </c>
      <c r="E102" s="49" t="str">
        <f>TRIM(VLOOKUP(D102,'Current BICS Fixed Income'!$B$5:$P$94,'BICS Fixed Income'!$H$2,FALSE))</f>
        <v>Power Generation</v>
      </c>
      <c r="F102" s="23"/>
      <c r="G102" s="23"/>
      <c r="H102" s="2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c r="AH102" s="53"/>
      <c r="AI102" s="53"/>
    </row>
    <row r="103" spans="1:35">
      <c r="A103" s="61"/>
      <c r="B103" s="61"/>
      <c r="C103" s="61"/>
      <c r="D103" s="61"/>
      <c r="E103" s="61"/>
      <c r="F103" s="61"/>
      <c r="G103" s="61"/>
      <c r="H103" s="61"/>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row>
    <row r="104" spans="1:35" ht="26.25">
      <c r="A104" s="53"/>
      <c r="B104" s="32" t="s">
        <v>21625</v>
      </c>
      <c r="C104" s="53"/>
      <c r="D104" s="53"/>
      <c r="E104" s="53"/>
      <c r="F104" s="61"/>
      <c r="G104" s="61"/>
      <c r="H104" s="61"/>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c r="AH104" s="53"/>
      <c r="AI104" s="53"/>
    </row>
    <row r="105" spans="1:35" ht="18" customHeight="1">
      <c r="A105" s="231"/>
      <c r="B105" s="232" t="s">
        <v>2538</v>
      </c>
      <c r="C105" s="233"/>
      <c r="D105" s="234" t="s">
        <v>2539</v>
      </c>
      <c r="E105" s="235"/>
      <c r="F105" s="61"/>
      <c r="G105" s="61"/>
      <c r="H105" s="61"/>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53"/>
      <c r="AI105" s="53"/>
    </row>
    <row r="106" spans="1:35">
      <c r="A106" s="231"/>
      <c r="B106" s="72">
        <v>50</v>
      </c>
      <c r="C106" s="72" t="str">
        <f>TRIM(VLOOKUP(B106,'Current BICS Fixed Income'!$B$5:$P$94,'BICS Fixed Income'!$H$2,FALSE))</f>
        <v>Government</v>
      </c>
      <c r="D106" s="170">
        <v>5010</v>
      </c>
      <c r="E106" s="170" t="str">
        <f>TRIM(VLOOKUP(D106,'Current BICS Fixed Income'!$B$5:$P$94,'BICS Fixed Income'!$H$2,FALSE))</f>
        <v>Sovereigns</v>
      </c>
      <c r="F106" s="61"/>
      <c r="G106" s="61"/>
      <c r="H106" s="61"/>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row>
    <row r="107" spans="1:35">
      <c r="A107" s="231"/>
      <c r="B107" s="72"/>
      <c r="C107" s="72"/>
      <c r="D107" s="12">
        <v>5011</v>
      </c>
      <c r="E107" s="12" t="str">
        <f>TRIM(VLOOKUP(D107,'Current BICS Fixed Income'!$B$5:$P$94,'BICS Fixed Income'!$H$2,FALSE))</f>
        <v>Government Agencies</v>
      </c>
      <c r="F107" s="61"/>
      <c r="G107" s="61"/>
      <c r="H107" s="61"/>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row>
    <row r="108" spans="1:35">
      <c r="A108" s="231"/>
      <c r="B108" s="72"/>
      <c r="C108" s="72"/>
      <c r="D108" s="12">
        <v>5012</v>
      </c>
      <c r="E108" s="12" t="str">
        <f>TRIM(VLOOKUP(D108,'Current BICS Fixed Income'!$B$5:$P$94,'BICS Fixed Income'!$H$2,FALSE))</f>
        <v>Government Regional</v>
      </c>
      <c r="F108" s="61"/>
      <c r="G108" s="61"/>
      <c r="H108" s="61"/>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row>
    <row r="109" spans="1:35">
      <c r="A109" s="231"/>
      <c r="B109" s="72"/>
      <c r="C109" s="72"/>
      <c r="D109" s="12">
        <v>5013</v>
      </c>
      <c r="E109" s="12" t="str">
        <f>TRIM(VLOOKUP(D109,'Current BICS Fixed Income'!$B$5:$P$94,'BICS Fixed Income'!$H$2,FALSE))</f>
        <v>Supranationals</v>
      </c>
      <c r="F109" s="61"/>
      <c r="G109" s="61"/>
      <c r="H109" s="61"/>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row>
    <row r="110" spans="1:35">
      <c r="A110" s="231"/>
      <c r="B110" s="72"/>
      <c r="C110" s="72"/>
      <c r="D110" s="12">
        <v>5014</v>
      </c>
      <c r="E110" s="12" t="str">
        <f>TRIM(VLOOKUP(D110,'Current BICS Fixed Income'!$B$5:$P$94,'BICS Fixed Income'!$H$2,FALSE))</f>
        <v>Government Development Banks</v>
      </c>
      <c r="F110" s="61"/>
      <c r="G110" s="61"/>
      <c r="H110" s="61"/>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row>
    <row r="111" spans="1:35">
      <c r="A111" s="231"/>
      <c r="B111" s="72"/>
      <c r="C111" s="72"/>
      <c r="D111" s="12">
        <v>5015</v>
      </c>
      <c r="E111" s="12" t="str">
        <f>TRIM(VLOOKUP(D111,'Current BICS Fixed Income'!$B$5:$P$94,'BICS Fixed Income'!$H$2,FALSE))</f>
        <v>Winding Up Agencies</v>
      </c>
      <c r="F111" s="61"/>
      <c r="G111" s="61"/>
      <c r="H111" s="61"/>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row>
    <row r="112" spans="1:35">
      <c r="A112" s="231"/>
      <c r="B112" s="72"/>
      <c r="C112" s="72"/>
      <c r="D112" s="12">
        <v>5016</v>
      </c>
      <c r="E112" s="12" t="str">
        <f>TRIM(VLOOKUP(D112,'Current BICS Fixed Income'!$B$5:$P$94,'BICS Fixed Income'!$H$2,FALSE))</f>
        <v>Central Banks</v>
      </c>
      <c r="F112" s="61"/>
      <c r="G112" s="61"/>
      <c r="H112" s="61"/>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row>
    <row r="113" spans="1:35">
      <c r="A113" s="231"/>
      <c r="B113" s="72"/>
      <c r="C113" s="72"/>
      <c r="D113" s="12">
        <v>5017</v>
      </c>
      <c r="E113" s="12" t="str">
        <f>TRIM(VLOOKUP(D113,'Current BICS Fixed Income'!$B$5:$P$94,'BICS Fixed Income'!$H$2,FALSE))</f>
        <v>Government Local</v>
      </c>
      <c r="F113" s="61"/>
      <c r="G113" s="61"/>
      <c r="H113" s="61"/>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row>
    <row r="114" spans="1:35" ht="20.25">
      <c r="A114" s="28"/>
      <c r="B114" s="28"/>
      <c r="C114" s="28"/>
      <c r="D114" s="28"/>
      <c r="E114" s="28"/>
      <c r="F114" s="61"/>
      <c r="G114" s="61"/>
      <c r="H114" s="61"/>
      <c r="I114" s="28"/>
      <c r="J114" s="28"/>
      <c r="K114" s="28"/>
      <c r="L114" s="28"/>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row>
    <row r="115" spans="1:35">
      <c r="A115" s="61"/>
      <c r="B115" s="61"/>
      <c r="C115" s="61"/>
      <c r="D115" s="61"/>
      <c r="E115" s="61"/>
      <c r="F115" s="61"/>
      <c r="G115" s="61"/>
      <c r="H115" s="61"/>
      <c r="I115" s="61"/>
      <c r="J115" s="61"/>
      <c r="K115" s="61"/>
      <c r="L115" s="61"/>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row>
    <row r="116" spans="1:35">
      <c r="A116" s="53"/>
      <c r="B116" s="53"/>
      <c r="C116" s="53"/>
      <c r="D116" s="53"/>
      <c r="E116" s="53"/>
      <c r="F116" s="53"/>
      <c r="G116" s="57"/>
      <c r="H116" s="57"/>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row>
    <row r="117" spans="1:35">
      <c r="A117" s="53"/>
      <c r="B117" s="53"/>
      <c r="C117" s="53"/>
      <c r="D117" s="53"/>
      <c r="E117" s="53"/>
      <c r="F117" s="53"/>
      <c r="G117" s="57"/>
      <c r="H117" s="57"/>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row>
    <row r="118" spans="1:35">
      <c r="A118" s="53"/>
      <c r="B118" s="53"/>
      <c r="C118" s="53"/>
      <c r="D118" s="53"/>
      <c r="E118" s="53"/>
      <c r="F118" s="53"/>
      <c r="G118" s="57"/>
      <c r="H118" s="57"/>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row>
    <row r="119" spans="1:35">
      <c r="A119" s="53"/>
      <c r="B119" s="53"/>
      <c r="C119" s="53"/>
      <c r="D119" s="53"/>
      <c r="E119" s="53"/>
      <c r="F119" s="53"/>
      <c r="G119" s="57"/>
      <c r="H119" s="57"/>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row>
    <row r="120" spans="1:35">
      <c r="A120" s="53"/>
      <c r="B120" s="53"/>
      <c r="C120" s="53"/>
      <c r="D120" s="53"/>
      <c r="E120" s="53"/>
      <c r="F120" s="53"/>
      <c r="G120" s="57"/>
      <c r="H120" s="57"/>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row>
    <row r="121" spans="1:35">
      <c r="A121" s="53"/>
      <c r="B121" s="53"/>
      <c r="C121" s="53"/>
      <c r="D121" s="53"/>
      <c r="E121" s="53"/>
      <c r="F121" s="53"/>
      <c r="G121" s="57"/>
      <c r="H121" s="57"/>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row>
    <row r="122" spans="1:35">
      <c r="A122" s="53"/>
      <c r="B122" s="53"/>
      <c r="C122" s="53"/>
      <c r="D122" s="53"/>
      <c r="E122" s="53"/>
      <c r="F122" s="53"/>
      <c r="G122" s="57"/>
      <c r="H122" s="57"/>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row>
    <row r="123" spans="1:35">
      <c r="A123" s="53"/>
      <c r="B123" s="53"/>
      <c r="C123" s="53"/>
      <c r="D123" s="53"/>
      <c r="E123" s="53"/>
      <c r="F123" s="53"/>
      <c r="G123" s="57"/>
      <c r="H123" s="57"/>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row>
    <row r="124" spans="1:35">
      <c r="A124" s="53"/>
      <c r="B124" s="53"/>
      <c r="C124" s="53"/>
      <c r="D124" s="53"/>
      <c r="E124" s="53"/>
      <c r="F124" s="53"/>
      <c r="G124" s="57"/>
      <c r="H124" s="57"/>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row>
    <row r="125" spans="1:35">
      <c r="A125" s="53"/>
      <c r="B125" s="53"/>
      <c r="C125" s="53"/>
      <c r="D125" s="53"/>
      <c r="E125" s="53"/>
      <c r="F125" s="53"/>
      <c r="G125" s="57"/>
      <c r="H125" s="57"/>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row>
    <row r="126" spans="1:35">
      <c r="A126" s="53"/>
      <c r="B126" s="53"/>
      <c r="C126" s="53"/>
      <c r="D126" s="53"/>
      <c r="E126" s="53"/>
      <c r="F126" s="53"/>
      <c r="G126" s="57"/>
      <c r="H126" s="57"/>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row>
    <row r="127" spans="1:35">
      <c r="A127" s="53"/>
      <c r="B127" s="53"/>
      <c r="C127" s="53"/>
      <c r="D127" s="53"/>
      <c r="E127" s="53"/>
      <c r="F127" s="53"/>
      <c r="G127" s="57"/>
      <c r="H127" s="57"/>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row>
    <row r="128" spans="1:35">
      <c r="A128" s="53"/>
      <c r="B128" s="53"/>
      <c r="C128" s="53"/>
      <c r="D128" s="53"/>
      <c r="E128" s="53"/>
      <c r="F128" s="53"/>
      <c r="G128" s="57"/>
      <c r="H128" s="57"/>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row>
    <row r="129" spans="1:35">
      <c r="A129" s="53"/>
      <c r="B129" s="53"/>
      <c r="C129" s="53"/>
      <c r="D129" s="53"/>
      <c r="E129" s="53"/>
      <c r="F129" s="53"/>
      <c r="G129" s="57"/>
      <c r="H129" s="57"/>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row>
    <row r="130" spans="1:35">
      <c r="A130" s="53"/>
      <c r="B130" s="53"/>
      <c r="C130" s="53"/>
      <c r="D130" s="53"/>
      <c r="E130" s="53"/>
      <c r="F130" s="53"/>
      <c r="G130" s="57"/>
      <c r="H130" s="57"/>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row>
    <row r="131" spans="1:35">
      <c r="A131" s="53"/>
      <c r="B131" s="53"/>
      <c r="C131" s="53"/>
      <c r="D131" s="53"/>
      <c r="E131" s="53"/>
      <c r="F131" s="53"/>
      <c r="G131" s="57"/>
      <c r="H131" s="57"/>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row>
    <row r="132" spans="1:35">
      <c r="A132" s="53"/>
      <c r="B132" s="53"/>
      <c r="C132" s="53"/>
      <c r="D132" s="53"/>
      <c r="E132" s="53"/>
      <c r="F132" s="53"/>
      <c r="G132" s="57"/>
      <c r="H132" s="57"/>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row>
    <row r="133" spans="1:35">
      <c r="A133" s="53"/>
      <c r="B133" s="53"/>
      <c r="C133" s="53"/>
      <c r="D133" s="53"/>
      <c r="E133" s="53"/>
      <c r="F133" s="53"/>
      <c r="G133" s="57"/>
      <c r="H133" s="57"/>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row>
    <row r="134" spans="1:35">
      <c r="A134" s="53"/>
      <c r="B134" s="53"/>
      <c r="C134" s="53"/>
      <c r="D134" s="53"/>
      <c r="E134" s="53"/>
      <c r="F134" s="53"/>
      <c r="G134" s="57"/>
      <c r="H134" s="57"/>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row>
    <row r="135" spans="1:35">
      <c r="A135" s="53"/>
      <c r="B135" s="53"/>
      <c r="C135" s="53"/>
      <c r="D135" s="53"/>
      <c r="E135" s="53"/>
      <c r="F135" s="53"/>
      <c r="G135" s="57"/>
      <c r="H135" s="57"/>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row>
    <row r="136" spans="1:35">
      <c r="A136" s="53"/>
      <c r="B136" s="53"/>
      <c r="C136" s="53"/>
      <c r="D136" s="53"/>
      <c r="E136" s="53"/>
      <c r="F136" s="53"/>
      <c r="G136" s="57"/>
      <c r="H136" s="57"/>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c r="AI136" s="53"/>
    </row>
    <row r="137" spans="1:35">
      <c r="A137" s="53"/>
      <c r="B137" s="53"/>
      <c r="C137" s="53"/>
      <c r="D137" s="53"/>
      <c r="E137" s="53"/>
      <c r="F137" s="53"/>
      <c r="G137" s="57"/>
      <c r="H137" s="57"/>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row>
    <row r="138" spans="1:35">
      <c r="A138" s="53"/>
      <c r="B138" s="53"/>
      <c r="C138" s="53"/>
      <c r="D138" s="53"/>
      <c r="E138" s="53"/>
      <c r="F138" s="53"/>
      <c r="G138" s="57"/>
      <c r="H138" s="57"/>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row>
    <row r="139" spans="1:35">
      <c r="A139" s="53"/>
      <c r="B139" s="53"/>
      <c r="C139" s="53"/>
      <c r="D139" s="53"/>
      <c r="E139" s="53"/>
      <c r="F139" s="53"/>
      <c r="G139" s="57"/>
      <c r="H139" s="57"/>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row>
    <row r="140" spans="1:35">
      <c r="A140" s="53"/>
      <c r="B140" s="53"/>
      <c r="C140" s="53"/>
      <c r="D140" s="53"/>
      <c r="E140" s="53"/>
      <c r="F140" s="53"/>
      <c r="G140" s="57"/>
      <c r="H140" s="57"/>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row>
    <row r="141" spans="1:35">
      <c r="A141" s="53"/>
      <c r="B141" s="53"/>
      <c r="C141" s="53"/>
      <c r="D141" s="53"/>
      <c r="E141" s="53"/>
      <c r="F141" s="53"/>
      <c r="G141" s="57"/>
      <c r="H141" s="57"/>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c r="AI141" s="53"/>
    </row>
    <row r="142" spans="1:35">
      <c r="A142" s="53"/>
      <c r="B142" s="53"/>
      <c r="C142" s="53"/>
      <c r="D142" s="53"/>
      <c r="E142" s="53"/>
      <c r="F142" s="53"/>
      <c r="G142" s="57"/>
      <c r="H142" s="57"/>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row>
    <row r="143" spans="1:35">
      <c r="A143" s="53"/>
      <c r="B143" s="53"/>
      <c r="C143" s="53"/>
      <c r="D143" s="53"/>
      <c r="E143" s="53"/>
      <c r="F143" s="53"/>
      <c r="G143" s="57"/>
      <c r="H143" s="57"/>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c r="AI143" s="53"/>
    </row>
    <row r="144" spans="1:35">
      <c r="A144" s="53"/>
      <c r="B144" s="53"/>
      <c r="C144" s="53"/>
      <c r="D144" s="53"/>
      <c r="E144" s="53"/>
      <c r="F144" s="53"/>
      <c r="G144" s="57"/>
      <c r="H144" s="57"/>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row>
    <row r="145" spans="1:35">
      <c r="A145" s="53"/>
      <c r="B145" s="53"/>
      <c r="C145" s="53"/>
      <c r="D145" s="53"/>
      <c r="E145" s="53"/>
      <c r="F145" s="53"/>
      <c r="G145" s="57"/>
      <c r="H145" s="57"/>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row>
    <row r="146" spans="1:35">
      <c r="A146" s="53"/>
      <c r="B146" s="53"/>
      <c r="C146" s="53"/>
      <c r="D146" s="53"/>
      <c r="E146" s="53"/>
      <c r="F146" s="53"/>
      <c r="G146" s="57"/>
      <c r="H146" s="57"/>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row>
    <row r="147" spans="1:35">
      <c r="A147" s="53"/>
      <c r="B147" s="53"/>
      <c r="C147" s="53"/>
      <c r="D147" s="53"/>
      <c r="E147" s="53"/>
      <c r="F147" s="53"/>
      <c r="G147" s="57"/>
      <c r="H147" s="57"/>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c r="AI147" s="53"/>
    </row>
    <row r="148" spans="1:35">
      <c r="A148" s="53"/>
      <c r="B148" s="53"/>
      <c r="C148" s="53"/>
      <c r="D148" s="53"/>
      <c r="E148" s="53"/>
      <c r="F148" s="53"/>
      <c r="G148" s="57"/>
      <c r="H148" s="57"/>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row>
    <row r="149" spans="1:35">
      <c r="A149" s="53"/>
      <c r="B149" s="53"/>
      <c r="C149" s="53"/>
      <c r="D149" s="53"/>
      <c r="E149" s="53"/>
      <c r="F149" s="53"/>
      <c r="G149" s="57"/>
      <c r="H149" s="57"/>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c r="AI149" s="53"/>
    </row>
    <row r="150" spans="1:35">
      <c r="A150" s="53"/>
      <c r="B150" s="53"/>
      <c r="C150" s="53"/>
      <c r="D150" s="53"/>
      <c r="E150" s="53"/>
      <c r="F150" s="53"/>
      <c r="G150" s="57"/>
      <c r="H150" s="57"/>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row>
    <row r="151" spans="1:35">
      <c r="A151" s="53"/>
      <c r="B151" s="53"/>
      <c r="C151" s="53"/>
      <c r="D151" s="53"/>
      <c r="E151" s="53"/>
      <c r="F151" s="53"/>
      <c r="G151" s="57"/>
      <c r="H151" s="57"/>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row>
    <row r="152" spans="1:35">
      <c r="A152" s="53"/>
      <c r="B152" s="53"/>
      <c r="C152" s="53"/>
      <c r="D152" s="53"/>
      <c r="E152" s="53"/>
      <c r="F152" s="53"/>
      <c r="G152" s="57"/>
      <c r="H152" s="57"/>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row>
    <row r="153" spans="1:35">
      <c r="A153" s="53"/>
      <c r="B153" s="53"/>
      <c r="C153" s="53"/>
      <c r="D153" s="53"/>
      <c r="E153" s="53"/>
      <c r="F153" s="53"/>
      <c r="G153" s="57"/>
      <c r="H153" s="57"/>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row>
    <row r="154" spans="1:35">
      <c r="A154" s="53"/>
      <c r="B154" s="53"/>
      <c r="C154" s="53"/>
      <c r="D154" s="53"/>
      <c r="E154" s="53"/>
      <c r="F154" s="53"/>
      <c r="G154" s="57"/>
      <c r="H154" s="57"/>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row>
    <row r="155" spans="1:35">
      <c r="A155" s="53"/>
      <c r="B155" s="53"/>
      <c r="C155" s="53"/>
      <c r="D155" s="53"/>
      <c r="E155" s="53"/>
      <c r="F155" s="53"/>
      <c r="G155" s="57"/>
      <c r="H155" s="57"/>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row>
    <row r="156" spans="1:35">
      <c r="A156" s="53"/>
      <c r="B156" s="53"/>
      <c r="C156" s="53"/>
      <c r="D156" s="53"/>
      <c r="E156" s="53"/>
      <c r="F156" s="53"/>
      <c r="G156" s="57"/>
      <c r="H156" s="57"/>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c r="AI156" s="53"/>
    </row>
    <row r="157" spans="1:35">
      <c r="A157" s="53"/>
      <c r="B157" s="53"/>
      <c r="C157" s="53"/>
      <c r="D157" s="53"/>
      <c r="E157" s="53"/>
      <c r="F157" s="53"/>
      <c r="G157" s="57"/>
      <c r="H157" s="57"/>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row>
    <row r="158" spans="1:35">
      <c r="A158" s="53"/>
      <c r="B158" s="53"/>
      <c r="C158" s="53"/>
      <c r="D158" s="53"/>
      <c r="E158" s="53"/>
      <c r="F158" s="53"/>
      <c r="G158" s="57"/>
      <c r="H158" s="57"/>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row>
    <row r="159" spans="1:35">
      <c r="A159" s="53"/>
      <c r="B159" s="53"/>
      <c r="C159" s="53"/>
      <c r="D159" s="53"/>
      <c r="E159" s="53"/>
      <c r="F159" s="53"/>
      <c r="G159" s="57"/>
      <c r="H159" s="57"/>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row>
    <row r="160" spans="1:35">
      <c r="A160" s="53"/>
      <c r="B160" s="53"/>
      <c r="C160" s="53"/>
      <c r="D160" s="53"/>
      <c r="E160" s="53"/>
      <c r="F160" s="53"/>
      <c r="G160" s="57"/>
      <c r="H160" s="57"/>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c r="AI160" s="53"/>
    </row>
    <row r="161" spans="1:35">
      <c r="A161" s="53"/>
      <c r="B161" s="53"/>
      <c r="C161" s="53"/>
      <c r="D161" s="53"/>
      <c r="E161" s="53"/>
      <c r="F161" s="53"/>
      <c r="G161" s="57"/>
      <c r="H161" s="57"/>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row>
    <row r="162" spans="1:35">
      <c r="A162" s="53"/>
      <c r="B162" s="53"/>
      <c r="C162" s="53"/>
      <c r="D162" s="53"/>
      <c r="E162" s="53"/>
      <c r="F162" s="53"/>
      <c r="G162" s="57"/>
      <c r="H162" s="57"/>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row>
    <row r="163" spans="1:35">
      <c r="A163" s="53"/>
      <c r="B163" s="53"/>
      <c r="C163" s="53"/>
      <c r="D163" s="53"/>
      <c r="E163" s="53"/>
      <c r="F163" s="53"/>
      <c r="G163" s="57"/>
      <c r="H163" s="57"/>
      <c r="I163" s="53"/>
      <c r="J163" s="53"/>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c r="AI163" s="53"/>
    </row>
    <row r="164" spans="1:35">
      <c r="A164" s="53"/>
      <c r="B164" s="53"/>
      <c r="C164" s="53"/>
      <c r="D164" s="53"/>
      <c r="E164" s="53"/>
      <c r="F164" s="53"/>
      <c r="G164" s="57"/>
      <c r="H164" s="57"/>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row>
    <row r="165" spans="1:35">
      <c r="A165" s="53"/>
      <c r="B165" s="53"/>
      <c r="C165" s="53"/>
      <c r="D165" s="53"/>
      <c r="E165" s="53"/>
      <c r="F165" s="53"/>
      <c r="G165" s="57"/>
      <c r="H165" s="57"/>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row>
    <row r="166" spans="1:35">
      <c r="A166" s="53"/>
      <c r="B166" s="53"/>
      <c r="C166" s="53"/>
      <c r="D166" s="53"/>
      <c r="E166" s="53"/>
      <c r="F166" s="53"/>
      <c r="G166" s="57"/>
      <c r="H166" s="57"/>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row>
    <row r="167" spans="1:35">
      <c r="A167" s="53"/>
      <c r="B167" s="53"/>
      <c r="C167" s="53"/>
      <c r="D167" s="53"/>
      <c r="E167" s="53"/>
      <c r="F167" s="53"/>
      <c r="G167" s="57"/>
      <c r="H167" s="57"/>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row>
    <row r="168" spans="1:35">
      <c r="A168" s="53"/>
      <c r="B168" s="53"/>
      <c r="C168" s="53"/>
      <c r="D168" s="53"/>
      <c r="E168" s="53"/>
      <c r="F168" s="53"/>
      <c r="G168" s="57"/>
      <c r="H168" s="57"/>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row>
    <row r="169" spans="1:35">
      <c r="A169" s="53"/>
      <c r="B169" s="53"/>
      <c r="C169" s="53"/>
      <c r="D169" s="53"/>
      <c r="E169" s="53"/>
      <c r="F169" s="53"/>
      <c r="G169" s="57"/>
      <c r="H169" s="57"/>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row>
    <row r="170" spans="1:35">
      <c r="A170" s="53"/>
      <c r="B170" s="53"/>
      <c r="C170" s="53"/>
      <c r="D170" s="53"/>
      <c r="E170" s="53"/>
      <c r="F170" s="53"/>
      <c r="G170" s="57"/>
      <c r="H170" s="57"/>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row>
    <row r="171" spans="1:35">
      <c r="A171" s="53"/>
      <c r="B171" s="53"/>
      <c r="C171" s="53"/>
      <c r="D171" s="53"/>
      <c r="E171" s="53"/>
      <c r="F171" s="53"/>
      <c r="G171" s="57"/>
      <c r="H171" s="57"/>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row>
    <row r="172" spans="1:35">
      <c r="A172" s="53"/>
      <c r="B172" s="53"/>
      <c r="C172" s="53"/>
      <c r="D172" s="53"/>
      <c r="E172" s="53"/>
      <c r="F172" s="53"/>
      <c r="G172" s="57"/>
      <c r="H172" s="57"/>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row>
    <row r="173" spans="1:35">
      <c r="A173" s="53"/>
      <c r="B173" s="53"/>
      <c r="C173" s="53"/>
      <c r="D173" s="53"/>
      <c r="E173" s="53"/>
      <c r="F173" s="53"/>
      <c r="G173" s="57"/>
      <c r="H173" s="57"/>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row>
    <row r="174" spans="1:35">
      <c r="A174" s="53"/>
      <c r="B174" s="53"/>
      <c r="C174" s="53"/>
      <c r="D174" s="53"/>
      <c r="E174" s="53"/>
      <c r="F174" s="53"/>
      <c r="G174" s="57"/>
      <c r="H174" s="57"/>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row>
    <row r="175" spans="1:35">
      <c r="A175" s="53"/>
      <c r="B175" s="53"/>
      <c r="C175" s="53"/>
      <c r="D175" s="53"/>
      <c r="E175" s="53"/>
      <c r="F175" s="53"/>
      <c r="G175" s="57"/>
      <c r="H175" s="57"/>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row>
    <row r="176" spans="1:35">
      <c r="A176" s="53"/>
      <c r="B176" s="53"/>
      <c r="C176" s="53"/>
      <c r="D176" s="53"/>
      <c r="E176" s="53"/>
      <c r="F176" s="53"/>
      <c r="G176" s="57"/>
      <c r="H176" s="57"/>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row>
    <row r="177" spans="1:35">
      <c r="A177" s="53"/>
      <c r="B177" s="53"/>
      <c r="C177" s="53"/>
      <c r="D177" s="53"/>
      <c r="E177" s="53"/>
      <c r="F177" s="53"/>
      <c r="G177" s="57"/>
      <c r="H177" s="57"/>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row>
    <row r="178" spans="1:35">
      <c r="A178" s="53"/>
      <c r="B178" s="53"/>
      <c r="C178" s="53"/>
      <c r="D178" s="53"/>
      <c r="E178" s="53"/>
      <c r="F178" s="53"/>
      <c r="G178" s="57"/>
      <c r="H178" s="57"/>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row>
    <row r="179" spans="1:35">
      <c r="A179" s="53"/>
      <c r="B179" s="53"/>
      <c r="C179" s="53"/>
      <c r="D179" s="53"/>
      <c r="E179" s="53"/>
      <c r="F179" s="53"/>
      <c r="G179" s="57"/>
      <c r="H179" s="57"/>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row>
    <row r="180" spans="1:35">
      <c r="A180" s="53"/>
      <c r="B180" s="53"/>
      <c r="C180" s="53"/>
      <c r="D180" s="53"/>
      <c r="E180" s="53"/>
      <c r="F180" s="53"/>
      <c r="G180" s="57"/>
      <c r="H180" s="57"/>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row>
    <row r="181" spans="1:35">
      <c r="A181" s="53"/>
      <c r="B181" s="53"/>
      <c r="C181" s="53"/>
      <c r="D181" s="53"/>
      <c r="E181" s="53"/>
      <c r="F181" s="53"/>
      <c r="G181" s="57"/>
      <c r="H181" s="57"/>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row>
    <row r="182" spans="1:35">
      <c r="A182" s="53"/>
      <c r="B182" s="53"/>
      <c r="C182" s="53"/>
      <c r="D182" s="53"/>
      <c r="E182" s="53"/>
      <c r="F182" s="53"/>
      <c r="G182" s="57"/>
      <c r="H182" s="57"/>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row>
    <row r="183" spans="1:35">
      <c r="A183" s="53"/>
      <c r="B183" s="53"/>
      <c r="C183" s="53"/>
      <c r="D183" s="53"/>
      <c r="E183" s="53"/>
      <c r="F183" s="53"/>
      <c r="G183" s="57"/>
      <c r="H183" s="57"/>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row>
    <row r="184" spans="1:35">
      <c r="A184" s="53"/>
      <c r="B184" s="53"/>
      <c r="C184" s="53"/>
      <c r="D184" s="53"/>
      <c r="E184" s="53"/>
      <c r="F184" s="53"/>
      <c r="G184" s="57"/>
      <c r="H184" s="57"/>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row>
    <row r="185" spans="1:35">
      <c r="A185" s="53"/>
      <c r="B185" s="53"/>
      <c r="C185" s="53"/>
      <c r="D185" s="53"/>
      <c r="E185" s="53"/>
      <c r="F185" s="53"/>
      <c r="G185" s="57"/>
      <c r="H185" s="57"/>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row>
    <row r="186" spans="1:35">
      <c r="A186" s="53"/>
      <c r="B186" s="53"/>
      <c r="C186" s="53"/>
      <c r="D186" s="53"/>
      <c r="E186" s="53"/>
      <c r="F186" s="53"/>
      <c r="G186" s="57"/>
      <c r="H186" s="57"/>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row>
    <row r="187" spans="1:35">
      <c r="A187" s="53"/>
      <c r="B187" s="53"/>
      <c r="C187" s="53"/>
      <c r="D187" s="53"/>
      <c r="E187" s="53"/>
      <c r="F187" s="53"/>
      <c r="G187" s="57"/>
      <c r="H187" s="57"/>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row>
    <row r="188" spans="1:35">
      <c r="A188" s="53"/>
      <c r="B188" s="53"/>
      <c r="C188" s="53"/>
      <c r="D188" s="53"/>
      <c r="E188" s="53"/>
      <c r="F188" s="53"/>
      <c r="G188" s="57"/>
      <c r="H188" s="57"/>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row>
    <row r="189" spans="1:35">
      <c r="A189" s="53"/>
      <c r="B189" s="53"/>
      <c r="C189" s="53"/>
      <c r="D189" s="53"/>
      <c r="E189" s="53"/>
      <c r="F189" s="53"/>
      <c r="G189" s="57"/>
      <c r="H189" s="57"/>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row>
    <row r="190" spans="1:35">
      <c r="A190" s="53"/>
      <c r="B190" s="53"/>
      <c r="C190" s="53"/>
      <c r="D190" s="53"/>
      <c r="E190" s="53"/>
      <c r="F190" s="53"/>
      <c r="G190" s="57"/>
      <c r="H190" s="57"/>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row>
    <row r="191" spans="1:35">
      <c r="A191" s="53"/>
      <c r="B191" s="53"/>
      <c r="C191" s="53"/>
      <c r="D191" s="53"/>
      <c r="E191" s="53"/>
      <c r="F191" s="53"/>
      <c r="G191" s="57"/>
      <c r="H191" s="57"/>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row>
    <row r="192" spans="1:35">
      <c r="A192" s="53"/>
      <c r="B192" s="53"/>
      <c r="C192" s="53"/>
      <c r="D192" s="53"/>
      <c r="E192" s="53"/>
      <c r="F192" s="53"/>
      <c r="G192" s="57"/>
      <c r="H192" s="57"/>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row>
    <row r="193" spans="1:35">
      <c r="A193" s="53"/>
      <c r="B193" s="53"/>
      <c r="C193" s="53"/>
      <c r="D193" s="53"/>
      <c r="E193" s="53"/>
      <c r="F193" s="53"/>
      <c r="G193" s="57"/>
      <c r="H193" s="57"/>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row>
    <row r="194" spans="1:35">
      <c r="A194" s="53"/>
      <c r="B194" s="53"/>
      <c r="C194" s="53"/>
      <c r="D194" s="53"/>
      <c r="E194" s="53"/>
      <c r="F194" s="53"/>
      <c r="G194" s="57"/>
      <c r="H194" s="57"/>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row>
    <row r="195" spans="1:35">
      <c r="A195" s="53"/>
      <c r="B195" s="53"/>
      <c r="C195" s="53"/>
      <c r="D195" s="53"/>
      <c r="E195" s="53"/>
      <c r="F195" s="53"/>
      <c r="G195" s="57"/>
      <c r="H195" s="57"/>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row>
    <row r="196" spans="1:35">
      <c r="A196" s="53"/>
      <c r="B196" s="53"/>
      <c r="C196" s="53"/>
      <c r="D196" s="53"/>
      <c r="E196" s="53"/>
      <c r="F196" s="53"/>
      <c r="G196" s="57"/>
      <c r="H196" s="57"/>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row>
    <row r="197" spans="1:35">
      <c r="A197" s="53"/>
      <c r="B197" s="53"/>
      <c r="C197" s="53"/>
      <c r="D197" s="53"/>
      <c r="E197" s="53"/>
      <c r="F197" s="53"/>
      <c r="G197" s="57"/>
      <c r="H197" s="57"/>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row>
    <row r="198" spans="1:35">
      <c r="A198" s="53"/>
      <c r="B198" s="53"/>
      <c r="C198" s="53"/>
      <c r="D198" s="53"/>
      <c r="E198" s="53"/>
      <c r="F198" s="53"/>
      <c r="G198" s="57"/>
      <c r="H198" s="57"/>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row>
    <row r="199" spans="1:35">
      <c r="A199" s="53"/>
      <c r="B199" s="53"/>
      <c r="C199" s="53"/>
      <c r="D199" s="53"/>
      <c r="E199" s="53"/>
      <c r="F199" s="53"/>
      <c r="G199" s="57"/>
      <c r="H199" s="57"/>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row>
    <row r="200" spans="1:35">
      <c r="A200" s="53"/>
      <c r="B200" s="53"/>
      <c r="C200" s="53"/>
      <c r="D200" s="53"/>
      <c r="E200" s="53"/>
      <c r="F200" s="53"/>
      <c r="G200" s="57"/>
      <c r="H200" s="57"/>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row>
    <row r="201" spans="1:35">
      <c r="A201" s="53"/>
      <c r="B201" s="53"/>
      <c r="C201" s="53"/>
      <c r="D201" s="53"/>
      <c r="E201" s="53"/>
      <c r="F201" s="53"/>
      <c r="G201" s="57"/>
      <c r="H201" s="57"/>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row>
    <row r="202" spans="1:35">
      <c r="A202" s="53"/>
      <c r="B202" s="53"/>
      <c r="C202" s="53"/>
      <c r="D202" s="53"/>
      <c r="E202" s="53"/>
      <c r="F202" s="53"/>
      <c r="G202" s="57"/>
      <c r="H202" s="57"/>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row>
    <row r="203" spans="1:35">
      <c r="A203" s="53"/>
      <c r="B203" s="53"/>
      <c r="C203" s="53"/>
      <c r="D203" s="53"/>
      <c r="E203" s="53"/>
      <c r="F203" s="53"/>
      <c r="G203" s="57"/>
      <c r="H203" s="57"/>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row>
    <row r="204" spans="1:35">
      <c r="A204" s="53"/>
      <c r="B204" s="53"/>
      <c r="C204" s="53"/>
      <c r="D204" s="53"/>
      <c r="E204" s="53"/>
      <c r="F204" s="53"/>
      <c r="G204" s="57"/>
      <c r="H204" s="57"/>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row>
    <row r="205" spans="1:35">
      <c r="A205" s="53"/>
      <c r="B205" s="53"/>
      <c r="C205" s="53"/>
      <c r="D205" s="53"/>
      <c r="E205" s="53"/>
      <c r="F205" s="53"/>
      <c r="G205" s="57"/>
      <c r="H205" s="57"/>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row>
    <row r="206" spans="1:35">
      <c r="A206" s="53"/>
      <c r="B206" s="53"/>
      <c r="C206" s="53"/>
      <c r="D206" s="53"/>
      <c r="E206" s="53"/>
      <c r="F206" s="53"/>
      <c r="G206" s="57"/>
      <c r="H206" s="57"/>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row>
    <row r="207" spans="1:35">
      <c r="A207" s="53"/>
      <c r="B207" s="53"/>
      <c r="C207" s="53"/>
      <c r="D207" s="53"/>
      <c r="E207" s="53"/>
      <c r="F207" s="53"/>
      <c r="G207" s="57"/>
      <c r="H207" s="57"/>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row>
    <row r="208" spans="1:35">
      <c r="A208" s="53"/>
      <c r="B208" s="53"/>
      <c r="C208" s="53"/>
      <c r="D208" s="53"/>
      <c r="E208" s="53"/>
      <c r="F208" s="53"/>
      <c r="G208" s="57"/>
      <c r="H208" s="57"/>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row>
    <row r="209" spans="1:35">
      <c r="A209" s="53"/>
      <c r="B209" s="53"/>
      <c r="C209" s="53"/>
      <c r="D209" s="53"/>
      <c r="E209" s="53"/>
      <c r="F209" s="53"/>
      <c r="G209" s="57"/>
      <c r="H209" s="57"/>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row>
    <row r="210" spans="1:35">
      <c r="A210" s="53"/>
      <c r="B210" s="53"/>
      <c r="C210" s="53"/>
      <c r="D210" s="53"/>
      <c r="E210" s="53"/>
      <c r="F210" s="53"/>
      <c r="G210" s="57"/>
      <c r="H210" s="57"/>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row>
    <row r="211" spans="1:35">
      <c r="A211" s="53"/>
      <c r="B211" s="53"/>
      <c r="C211" s="53"/>
      <c r="D211" s="53"/>
      <c r="E211" s="53"/>
      <c r="F211" s="53"/>
      <c r="G211" s="57"/>
      <c r="H211" s="57"/>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row>
    <row r="212" spans="1:35">
      <c r="A212" s="53"/>
      <c r="B212" s="53"/>
      <c r="C212" s="53"/>
      <c r="D212" s="53"/>
      <c r="E212" s="53"/>
      <c r="F212" s="53"/>
      <c r="G212" s="57"/>
      <c r="H212" s="57"/>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row>
    <row r="213" spans="1:35">
      <c r="A213" s="53"/>
      <c r="B213" s="53"/>
      <c r="C213" s="53"/>
      <c r="D213" s="53"/>
      <c r="E213" s="53"/>
      <c r="F213" s="53"/>
      <c r="G213" s="57"/>
      <c r="H213" s="57"/>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row>
    <row r="214" spans="1:35">
      <c r="A214" s="53"/>
      <c r="B214" s="53"/>
      <c r="C214" s="53"/>
      <c r="D214" s="53"/>
      <c r="E214" s="53"/>
      <c r="F214" s="53"/>
      <c r="G214" s="57"/>
      <c r="H214" s="57"/>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row>
    <row r="215" spans="1:35">
      <c r="A215" s="53"/>
      <c r="B215" s="53"/>
      <c r="C215" s="53"/>
      <c r="D215" s="53"/>
      <c r="E215" s="53"/>
      <c r="F215" s="53"/>
      <c r="G215" s="57"/>
      <c r="H215" s="57"/>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row>
    <row r="216" spans="1:35">
      <c r="A216" s="53"/>
      <c r="B216" s="53"/>
      <c r="C216" s="53"/>
      <c r="D216" s="53"/>
      <c r="E216" s="53"/>
      <c r="F216" s="53"/>
      <c r="G216" s="57"/>
      <c r="H216" s="57"/>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row>
    <row r="217" spans="1:35">
      <c r="A217" s="53"/>
      <c r="B217" s="53"/>
      <c r="C217" s="53"/>
      <c r="D217" s="53"/>
      <c r="E217" s="53"/>
      <c r="F217" s="53"/>
      <c r="G217" s="57"/>
      <c r="H217" s="57"/>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row>
    <row r="218" spans="1:35">
      <c r="A218" s="53"/>
      <c r="B218" s="53"/>
      <c r="C218" s="53"/>
      <c r="D218" s="53"/>
      <c r="E218" s="53"/>
      <c r="F218" s="53"/>
      <c r="G218" s="57"/>
      <c r="H218" s="57"/>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row>
    <row r="219" spans="1:35">
      <c r="A219" s="53"/>
      <c r="B219" s="53"/>
      <c r="C219" s="53"/>
      <c r="D219" s="53"/>
      <c r="E219" s="53"/>
      <c r="F219" s="53"/>
      <c r="G219" s="57"/>
      <c r="H219" s="57"/>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row>
    <row r="220" spans="1:35">
      <c r="A220" s="53"/>
      <c r="B220" s="53"/>
      <c r="C220" s="53"/>
      <c r="D220" s="53"/>
      <c r="E220" s="53"/>
      <c r="F220" s="53"/>
      <c r="G220" s="57"/>
      <c r="H220" s="57"/>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row>
    <row r="221" spans="1:35">
      <c r="A221" s="53"/>
      <c r="B221" s="53"/>
      <c r="C221" s="53"/>
      <c r="D221" s="53"/>
      <c r="E221" s="53"/>
      <c r="F221" s="53"/>
      <c r="G221" s="57"/>
      <c r="H221" s="57"/>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row>
    <row r="222" spans="1:35">
      <c r="A222" s="53"/>
      <c r="B222" s="53"/>
      <c r="C222" s="53"/>
      <c r="D222" s="53"/>
      <c r="E222" s="53"/>
      <c r="F222" s="53"/>
      <c r="G222" s="57"/>
      <c r="H222" s="57"/>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row>
    <row r="223" spans="1:35">
      <c r="A223" s="53"/>
      <c r="B223" s="53"/>
      <c r="C223" s="53"/>
      <c r="D223" s="53"/>
      <c r="E223" s="53"/>
      <c r="F223" s="53"/>
      <c r="G223" s="57"/>
      <c r="H223" s="57"/>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row>
    <row r="224" spans="1:35">
      <c r="A224" s="53"/>
      <c r="B224" s="53"/>
      <c r="C224" s="53"/>
      <c r="D224" s="53"/>
      <c r="E224" s="53"/>
      <c r="F224" s="53"/>
      <c r="G224" s="57"/>
      <c r="H224" s="57"/>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row>
    <row r="225" spans="1:35">
      <c r="A225" s="53"/>
      <c r="B225" s="53"/>
      <c r="C225" s="53"/>
      <c r="D225" s="53"/>
      <c r="E225" s="53"/>
      <c r="F225" s="53"/>
      <c r="G225" s="57"/>
      <c r="H225" s="57"/>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row>
    <row r="226" spans="1:35">
      <c r="A226" s="53"/>
      <c r="B226" s="53"/>
      <c r="C226" s="53"/>
      <c r="D226" s="53"/>
      <c r="E226" s="53"/>
      <c r="F226" s="53"/>
      <c r="G226" s="57"/>
      <c r="H226" s="57"/>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row>
    <row r="227" spans="1:35">
      <c r="A227" s="53"/>
      <c r="B227" s="53"/>
      <c r="C227" s="53"/>
      <c r="D227" s="53"/>
      <c r="E227" s="53"/>
      <c r="F227" s="53"/>
      <c r="G227" s="57"/>
      <c r="H227" s="57"/>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row>
    <row r="228" spans="1:35">
      <c r="A228" s="53"/>
      <c r="B228" s="53"/>
      <c r="C228" s="53"/>
      <c r="D228" s="53"/>
      <c r="E228" s="53"/>
      <c r="F228" s="53"/>
      <c r="G228" s="57"/>
      <c r="H228" s="57"/>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row>
    <row r="229" spans="1:35">
      <c r="A229" s="53"/>
      <c r="B229" s="53"/>
      <c r="C229" s="53"/>
      <c r="D229" s="53"/>
      <c r="E229" s="53"/>
      <c r="F229" s="53"/>
      <c r="G229" s="57"/>
      <c r="H229" s="57"/>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row>
    <row r="230" spans="1:35">
      <c r="A230" s="53"/>
      <c r="B230" s="53"/>
      <c r="C230" s="53"/>
      <c r="D230" s="53"/>
      <c r="E230" s="53"/>
      <c r="F230" s="53"/>
      <c r="G230" s="57"/>
      <c r="H230" s="57"/>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row>
    <row r="231" spans="1:35">
      <c r="A231" s="53"/>
      <c r="B231" s="53"/>
      <c r="C231" s="53"/>
      <c r="D231" s="53"/>
      <c r="E231" s="53"/>
      <c r="F231" s="53"/>
      <c r="G231" s="57"/>
      <c r="H231" s="57"/>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row>
    <row r="232" spans="1:35">
      <c r="A232" s="53"/>
      <c r="B232" s="53"/>
      <c r="C232" s="53"/>
      <c r="D232" s="53"/>
      <c r="E232" s="53"/>
      <c r="F232" s="53"/>
      <c r="G232" s="57"/>
      <c r="H232" s="57"/>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row>
    <row r="233" spans="1:35">
      <c r="A233" s="53"/>
      <c r="B233" s="53"/>
      <c r="C233" s="53"/>
      <c r="D233" s="53"/>
      <c r="E233" s="53"/>
      <c r="F233" s="53"/>
      <c r="G233" s="57"/>
      <c r="H233" s="57"/>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row>
    <row r="234" spans="1:35">
      <c r="A234" s="53"/>
      <c r="B234" s="53"/>
      <c r="C234" s="53"/>
      <c r="D234" s="53"/>
      <c r="E234" s="53"/>
      <c r="F234" s="53"/>
      <c r="G234" s="57"/>
      <c r="H234" s="57"/>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row>
    <row r="235" spans="1:35">
      <c r="A235" s="53"/>
      <c r="B235" s="53"/>
      <c r="C235" s="53"/>
      <c r="D235" s="53"/>
      <c r="E235" s="53"/>
      <c r="F235" s="53"/>
      <c r="G235" s="57"/>
      <c r="H235" s="57"/>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row>
    <row r="236" spans="1:35">
      <c r="A236" s="53"/>
      <c r="B236" s="53"/>
      <c r="C236" s="53"/>
      <c r="D236" s="53"/>
      <c r="E236" s="53"/>
      <c r="F236" s="53"/>
      <c r="G236" s="57"/>
      <c r="H236" s="57"/>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row>
    <row r="237" spans="1:35">
      <c r="A237" s="53"/>
      <c r="B237" s="53"/>
      <c r="C237" s="53"/>
      <c r="D237" s="53"/>
      <c r="E237" s="53"/>
      <c r="F237" s="53"/>
      <c r="G237" s="57"/>
      <c r="H237" s="57"/>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row>
    <row r="238" spans="1:35">
      <c r="A238" s="53"/>
      <c r="B238" s="53"/>
      <c r="C238" s="53"/>
      <c r="D238" s="53"/>
      <c r="E238" s="53"/>
      <c r="F238" s="53"/>
      <c r="G238" s="57"/>
      <c r="H238" s="57"/>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row>
    <row r="239" spans="1:35">
      <c r="A239" s="53"/>
      <c r="B239" s="53"/>
      <c r="C239" s="53"/>
      <c r="D239" s="53"/>
      <c r="E239" s="53"/>
      <c r="F239" s="53"/>
      <c r="G239" s="57"/>
      <c r="H239" s="57"/>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row>
    <row r="240" spans="1:35">
      <c r="A240" s="53"/>
      <c r="B240" s="53"/>
      <c r="C240" s="53"/>
      <c r="D240" s="53"/>
      <c r="E240" s="53"/>
      <c r="F240" s="53"/>
      <c r="G240" s="57"/>
      <c r="H240" s="57"/>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row>
    <row r="241" spans="1:35">
      <c r="A241" s="53"/>
      <c r="B241" s="53"/>
      <c r="C241" s="53"/>
      <c r="D241" s="53"/>
      <c r="E241" s="53"/>
      <c r="F241" s="53"/>
      <c r="G241" s="57"/>
      <c r="H241" s="57"/>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row>
    <row r="242" spans="1:35">
      <c r="A242" s="53"/>
      <c r="B242" s="53"/>
      <c r="C242" s="53"/>
      <c r="D242" s="53"/>
      <c r="E242" s="53"/>
      <c r="F242" s="53"/>
      <c r="G242" s="57"/>
      <c r="H242" s="57"/>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row>
    <row r="243" spans="1:35">
      <c r="A243" s="53"/>
      <c r="B243" s="53"/>
      <c r="C243" s="53"/>
      <c r="D243" s="53"/>
      <c r="E243" s="53"/>
      <c r="F243" s="53"/>
      <c r="G243" s="57"/>
      <c r="H243" s="57"/>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row>
    <row r="244" spans="1:35">
      <c r="A244" s="53"/>
      <c r="B244" s="53"/>
      <c r="C244" s="53"/>
      <c r="D244" s="53"/>
      <c r="E244" s="53"/>
      <c r="F244" s="53"/>
      <c r="G244" s="57"/>
      <c r="H244" s="57"/>
      <c r="I244" s="53"/>
      <c r="J244" s="53"/>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row>
    <row r="245" spans="1:35">
      <c r="A245" s="53"/>
      <c r="B245" s="53"/>
      <c r="C245" s="53"/>
      <c r="D245" s="53"/>
      <c r="E245" s="53"/>
      <c r="F245" s="53"/>
      <c r="G245" s="57"/>
      <c r="H245" s="57"/>
      <c r="I245" s="53"/>
      <c r="J245" s="53"/>
      <c r="K245" s="53"/>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53"/>
      <c r="AI245" s="53"/>
    </row>
    <row r="246" spans="1:35">
      <c r="A246" s="53"/>
      <c r="B246" s="53"/>
      <c r="C246" s="53"/>
      <c r="D246" s="53"/>
      <c r="E246" s="53"/>
      <c r="F246" s="53"/>
      <c r="G246" s="57"/>
      <c r="H246" s="57"/>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row>
    <row r="247" spans="1:35">
      <c r="A247" s="53"/>
      <c r="B247" s="53"/>
      <c r="C247" s="53"/>
      <c r="D247" s="53"/>
      <c r="E247" s="53"/>
      <c r="F247" s="53"/>
      <c r="G247" s="57"/>
      <c r="H247" s="57"/>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row>
    <row r="248" spans="1:35">
      <c r="A248" s="53"/>
      <c r="B248" s="53"/>
      <c r="C248" s="53"/>
      <c r="D248" s="53"/>
      <c r="E248" s="53"/>
      <c r="F248" s="53"/>
      <c r="G248" s="57"/>
      <c r="H248" s="57"/>
      <c r="I248" s="53"/>
      <c r="J248" s="53"/>
      <c r="K248" s="53"/>
      <c r="L248" s="53"/>
      <c r="M248" s="53"/>
      <c r="N248" s="53"/>
      <c r="O248" s="53"/>
      <c r="P248" s="53"/>
      <c r="Q248" s="53"/>
      <c r="R248" s="53"/>
      <c r="S248" s="53"/>
      <c r="T248" s="53"/>
      <c r="U248" s="53"/>
      <c r="V248" s="53"/>
      <c r="W248" s="53"/>
      <c r="X248" s="53"/>
      <c r="Y248" s="53"/>
      <c r="Z248" s="53"/>
      <c r="AA248" s="53"/>
      <c r="AB248" s="53"/>
      <c r="AC248" s="53"/>
      <c r="AD248" s="53"/>
      <c r="AE248" s="53"/>
      <c r="AF248" s="53"/>
      <c r="AG248" s="53"/>
      <c r="AH248" s="53"/>
      <c r="AI248" s="53"/>
    </row>
    <row r="249" spans="1:35">
      <c r="A249" s="53"/>
      <c r="B249" s="53"/>
      <c r="C249" s="53"/>
      <c r="D249" s="53"/>
      <c r="E249" s="53"/>
      <c r="F249" s="53"/>
      <c r="G249" s="57"/>
      <c r="H249" s="57"/>
      <c r="I249" s="53"/>
      <c r="J249" s="53"/>
      <c r="K249" s="53"/>
      <c r="L249" s="53"/>
      <c r="M249" s="53"/>
      <c r="N249" s="53"/>
      <c r="O249" s="53"/>
      <c r="P249" s="53"/>
      <c r="Q249" s="53"/>
      <c r="R249" s="53"/>
      <c r="S249" s="53"/>
      <c r="T249" s="53"/>
      <c r="U249" s="53"/>
      <c r="V249" s="53"/>
      <c r="W249" s="53"/>
      <c r="X249" s="53"/>
      <c r="Y249" s="53"/>
      <c r="Z249" s="53"/>
      <c r="AA249" s="53"/>
      <c r="AB249" s="53"/>
      <c r="AC249" s="53"/>
      <c r="AD249" s="53"/>
      <c r="AE249" s="53"/>
      <c r="AF249" s="53"/>
      <c r="AG249" s="53"/>
      <c r="AH249" s="53"/>
      <c r="AI249" s="53"/>
    </row>
    <row r="250" spans="1:35">
      <c r="A250" s="53"/>
      <c r="B250" s="53"/>
      <c r="C250" s="53"/>
      <c r="D250" s="53"/>
      <c r="E250" s="53"/>
      <c r="F250" s="53"/>
      <c r="G250" s="57"/>
      <c r="H250" s="57"/>
      <c r="I250" s="53"/>
      <c r="J250" s="53"/>
      <c r="K250" s="53"/>
      <c r="L250" s="53"/>
      <c r="M250" s="53"/>
      <c r="N250" s="53"/>
      <c r="O250" s="53"/>
      <c r="P250" s="53"/>
      <c r="Q250" s="53"/>
      <c r="R250" s="53"/>
      <c r="S250" s="53"/>
      <c r="T250" s="53"/>
      <c r="U250" s="53"/>
      <c r="V250" s="53"/>
      <c r="W250" s="53"/>
      <c r="X250" s="53"/>
      <c r="Y250" s="53"/>
      <c r="Z250" s="53"/>
      <c r="AA250" s="53"/>
      <c r="AB250" s="53"/>
      <c r="AC250" s="53"/>
      <c r="AD250" s="53"/>
      <c r="AE250" s="53"/>
      <c r="AF250" s="53"/>
      <c r="AG250" s="53"/>
      <c r="AH250" s="53"/>
      <c r="AI250" s="53"/>
    </row>
    <row r="251" spans="1:35">
      <c r="A251" s="53"/>
      <c r="B251" s="53"/>
      <c r="C251" s="53"/>
      <c r="D251" s="53"/>
      <c r="E251" s="53"/>
      <c r="F251" s="53"/>
      <c r="G251" s="57"/>
      <c r="H251" s="57"/>
      <c r="I251" s="53"/>
      <c r="J251" s="53"/>
      <c r="K251" s="53"/>
      <c r="L251" s="53"/>
      <c r="M251" s="53"/>
      <c r="N251" s="53"/>
      <c r="O251" s="53"/>
      <c r="P251" s="53"/>
      <c r="Q251" s="53"/>
      <c r="R251" s="53"/>
      <c r="S251" s="53"/>
      <c r="T251" s="53"/>
      <c r="U251" s="53"/>
      <c r="V251" s="53"/>
      <c r="W251" s="53"/>
      <c r="X251" s="53"/>
      <c r="Y251" s="53"/>
      <c r="Z251" s="53"/>
      <c r="AA251" s="53"/>
      <c r="AB251" s="53"/>
      <c r="AC251" s="53"/>
      <c r="AD251" s="53"/>
      <c r="AE251" s="53"/>
      <c r="AF251" s="53"/>
      <c r="AG251" s="53"/>
      <c r="AH251" s="53"/>
      <c r="AI251" s="53"/>
    </row>
    <row r="252" spans="1:35">
      <c r="A252" s="53"/>
      <c r="B252" s="53"/>
      <c r="C252" s="53"/>
      <c r="D252" s="53"/>
      <c r="E252" s="53"/>
      <c r="F252" s="53"/>
      <c r="G252" s="57"/>
      <c r="H252" s="57"/>
      <c r="I252" s="53"/>
      <c r="J252" s="53"/>
      <c r="K252" s="53"/>
      <c r="L252" s="53"/>
      <c r="M252" s="53"/>
      <c r="N252" s="53"/>
      <c r="O252" s="53"/>
      <c r="P252" s="53"/>
      <c r="Q252" s="53"/>
      <c r="R252" s="53"/>
      <c r="S252" s="53"/>
      <c r="T252" s="53"/>
      <c r="U252" s="53"/>
      <c r="V252" s="53"/>
      <c r="W252" s="53"/>
      <c r="X252" s="53"/>
      <c r="Y252" s="53"/>
      <c r="Z252" s="53"/>
      <c r="AA252" s="53"/>
      <c r="AB252" s="53"/>
      <c r="AC252" s="53"/>
      <c r="AD252" s="53"/>
      <c r="AE252" s="53"/>
      <c r="AF252" s="53"/>
      <c r="AG252" s="53"/>
      <c r="AH252" s="53"/>
      <c r="AI252" s="53"/>
    </row>
  </sheetData>
  <mergeCells count="38">
    <mergeCell ref="A105:A113"/>
    <mergeCell ref="B105:C105"/>
    <mergeCell ref="D105:E105"/>
    <mergeCell ref="C7:E7"/>
    <mergeCell ref="C8:E8"/>
    <mergeCell ref="C9:E9"/>
    <mergeCell ref="C10:E10"/>
    <mergeCell ref="C11:E11"/>
    <mergeCell ref="A93:A98"/>
    <mergeCell ref="B93:C93"/>
    <mergeCell ref="D93:E93"/>
    <mergeCell ref="A100:A102"/>
    <mergeCell ref="B100:C100"/>
    <mergeCell ref="D100:E100"/>
    <mergeCell ref="A76:A81"/>
    <mergeCell ref="B76:C76"/>
    <mergeCell ref="D76:E76"/>
    <mergeCell ref="A83:A91"/>
    <mergeCell ref="B83:C83"/>
    <mergeCell ref="D83:E83"/>
    <mergeCell ref="A56:A63"/>
    <mergeCell ref="B56:C56"/>
    <mergeCell ref="D56:E56"/>
    <mergeCell ref="A65:A74"/>
    <mergeCell ref="B65:C65"/>
    <mergeCell ref="D65:E65"/>
    <mergeCell ref="A29:A46"/>
    <mergeCell ref="B29:C29"/>
    <mergeCell ref="D29:E29"/>
    <mergeCell ref="A48:A54"/>
    <mergeCell ref="B48:C48"/>
    <mergeCell ref="D48:E48"/>
    <mergeCell ref="A13:A18"/>
    <mergeCell ref="B13:C13"/>
    <mergeCell ref="D13:E13"/>
    <mergeCell ref="A20:A27"/>
    <mergeCell ref="B20:C20"/>
    <mergeCell ref="D20:E20"/>
  </mergeCells>
  <phoneticPr fontId="142" type="noConversion"/>
  <conditionalFormatting sqref="B11:C11 B9:C9">
    <cfRule type="expression" dxfId="77" priority="11">
      <formula>MOD(ROW(),2)=1</formula>
    </cfRule>
    <cfRule type="expression" dxfId="76" priority="12">
      <formula>MOD(ROW(),2)=0</formula>
    </cfRule>
  </conditionalFormatting>
  <conditionalFormatting sqref="B8">
    <cfRule type="expression" dxfId="75" priority="9">
      <formula>MOD(ROW(),2)=1</formula>
    </cfRule>
    <cfRule type="expression" dxfId="74" priority="10">
      <formula>MOD(ROW(),2)=0</formula>
    </cfRule>
  </conditionalFormatting>
  <conditionalFormatting sqref="B10">
    <cfRule type="expression" dxfId="73" priority="7">
      <formula>MOD(ROW(),2)=1</formula>
    </cfRule>
    <cfRule type="expression" dxfId="72" priority="8">
      <formula>MOD(ROW(),2)=0</formula>
    </cfRule>
  </conditionalFormatting>
  <conditionalFormatting sqref="C8">
    <cfRule type="expression" dxfId="71" priority="5">
      <formula>MOD(ROW(),2)=1</formula>
    </cfRule>
    <cfRule type="expression" dxfId="70" priority="6">
      <formula>MOD(ROW(),2)=0</formula>
    </cfRule>
  </conditionalFormatting>
  <conditionalFormatting sqref="C10">
    <cfRule type="expression" dxfId="69" priority="1">
      <formula>MOD(ROW(),2)=1</formula>
    </cfRule>
    <cfRule type="expression" dxfId="68" priority="2">
      <formula>MOD(ROW(),2)=0</formula>
    </cfRule>
  </conditionalFormatting>
  <hyperlinks>
    <hyperlink ref="E4" location="TOP" display="Back to Table of Contents" xr:uid="{00000000-0004-0000-0300-000000000000}"/>
  </hyperlinks>
  <pageMargins left="0.7" right="0.7" top="0.75" bottom="0.75" header="0.3" footer="0.3"/>
  <pageSetup orientation="portrait" horizontalDpi="4294967293" verticalDpi="4294967293"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'How To Download'!$D$70:$D$80</xm:f>
          </x14:formula1>
          <xm:sqref>C4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outlinePr summaryBelow="0" summaryRight="0"/>
  </sheetPr>
  <dimension ref="A1:AN247"/>
  <sheetViews>
    <sheetView zoomScaleNormal="100" workbookViewId="0">
      <selection activeCell="E23" sqref="E23"/>
    </sheetView>
  </sheetViews>
  <sheetFormatPr defaultColWidth="9.125" defaultRowHeight="14.25"/>
  <cols>
    <col min="1" max="1" width="3.625" style="41" customWidth="1"/>
    <col min="2" max="2" width="25.25" style="41" customWidth="1"/>
    <col min="3" max="3" width="57.75" style="41" customWidth="1"/>
    <col min="4" max="4" width="20.75" style="41" customWidth="1"/>
    <col min="5" max="5" width="29.75" style="41" customWidth="1"/>
    <col min="6" max="6" width="2.75" style="41" customWidth="1"/>
    <col min="7" max="7" width="20.75" style="41" customWidth="1"/>
    <col min="8" max="8" width="57.75" style="41" customWidth="1"/>
    <col min="9" max="9" width="77.75" style="41" customWidth="1"/>
    <col min="10" max="16384" width="9.125" style="41"/>
  </cols>
  <sheetData>
    <row r="1" spans="1:40">
      <c r="A1" s="40"/>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row>
    <row r="2" spans="1:40">
      <c r="A2" s="40"/>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row>
    <row r="3" spans="1:40" ht="29.25" customHeight="1">
      <c r="A3" s="40"/>
      <c r="B3" s="40"/>
      <c r="C3" s="40"/>
      <c r="D3" s="40"/>
      <c r="E3" s="40"/>
      <c r="F3" s="40"/>
      <c r="G3" s="40"/>
      <c r="H3" s="40"/>
      <c r="I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row>
    <row r="4" spans="1:40" ht="18">
      <c r="A4" s="40"/>
      <c r="B4" s="106" t="s">
        <v>2596</v>
      </c>
      <c r="C4" s="105" t="s">
        <v>2597</v>
      </c>
      <c r="D4" s="251" t="s">
        <v>3634</v>
      </c>
      <c r="E4" s="251"/>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row>
    <row r="5" spans="1:40" ht="20.25">
      <c r="A5" s="40"/>
      <c r="B5" s="107" t="s">
        <v>3726</v>
      </c>
      <c r="C5" s="108" t="s">
        <v>2598</v>
      </c>
      <c r="D5" s="252" t="str" cm="1">
        <f t="array" ref="D5">IF(TICKER="","",_xll.BDP(TICKER,$D$4,LANG,INDEX($E$70:$E$80,MATCH($C$5,$D$70:$D$80,FALSE))))</f>
        <v>Electronic Arts Inc</v>
      </c>
      <c r="E5" s="252"/>
      <c r="F5" s="40"/>
      <c r="G5" s="40"/>
      <c r="H5" s="67" t="s">
        <v>3643</v>
      </c>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row>
    <row r="6" spans="1:40" ht="18" customHeight="1">
      <c r="A6" s="40"/>
      <c r="B6" s="40"/>
      <c r="C6" s="40"/>
      <c r="D6" s="40"/>
      <c r="E6" s="40"/>
      <c r="F6" s="40"/>
      <c r="G6" s="40"/>
      <c r="H6" s="62"/>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row>
    <row r="7" spans="1:40" ht="23.25">
      <c r="A7" s="40"/>
      <c r="B7" s="42" t="s">
        <v>23876</v>
      </c>
      <c r="C7" s="40"/>
      <c r="D7" s="40"/>
      <c r="E7" s="40"/>
      <c r="F7" s="40"/>
      <c r="G7" s="40"/>
      <c r="H7" s="62"/>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row>
    <row r="8" spans="1:40" ht="9.6" customHeight="1">
      <c r="A8" s="40"/>
      <c r="B8" s="42"/>
      <c r="C8" s="40"/>
      <c r="D8" s="40"/>
      <c r="E8" s="40"/>
      <c r="F8" s="40"/>
      <c r="G8" s="40"/>
      <c r="H8" s="62"/>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row>
    <row r="9" spans="1:40" ht="18" customHeight="1">
      <c r="A9" s="40"/>
      <c r="B9" s="189" t="str">
        <f>HYPERLINK("bbg://screens/ICS BICS","ICS BICS &lt;GO&gt;")</f>
        <v>ICS BICS &lt;GO&gt;</v>
      </c>
      <c r="C9" s="77"/>
      <c r="D9" s="77"/>
      <c r="E9" s="77"/>
      <c r="F9" s="77"/>
      <c r="G9" s="77"/>
      <c r="H9" s="62"/>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row>
    <row r="10" spans="1:40" ht="18" customHeight="1">
      <c r="A10" s="40"/>
      <c r="B10" s="78" t="s">
        <v>23886</v>
      </c>
      <c r="C10" s="77"/>
      <c r="D10" s="77"/>
      <c r="E10" s="77"/>
      <c r="F10" s="77"/>
      <c r="G10" s="77"/>
      <c r="H10" s="62"/>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row>
    <row r="11" spans="1:40" ht="10.5" customHeight="1">
      <c r="A11" s="40"/>
      <c r="B11" s="77"/>
      <c r="C11" s="77"/>
      <c r="D11" s="77"/>
      <c r="E11" s="77"/>
      <c r="F11" s="77"/>
      <c r="G11" s="77"/>
      <c r="H11" s="62"/>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row>
    <row r="12" spans="1:40" ht="18" customHeight="1">
      <c r="A12" s="40"/>
      <c r="B12" s="189" t="str">
        <f>HYPERLINK("bbg://screens/"&amp;TICKER&amp;" CCB BICS",TICKER&amp;" CCB BICS"&amp;"&lt;GO&gt;")</f>
        <v>EA US equity CCB BICS&lt;GO&gt;</v>
      </c>
      <c r="C12" s="77"/>
      <c r="D12" s="77"/>
      <c r="E12" s="77"/>
      <c r="F12" s="77"/>
      <c r="G12" s="77"/>
      <c r="H12" s="62"/>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row>
    <row r="13" spans="1:40" ht="18" customHeight="1">
      <c r="A13" s="40"/>
      <c r="B13" s="78" t="s">
        <v>23887</v>
      </c>
      <c r="C13" s="77"/>
      <c r="D13" s="77"/>
      <c r="E13" s="77"/>
      <c r="F13" s="77"/>
      <c r="G13" s="77"/>
      <c r="H13" s="62"/>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row>
    <row r="14" spans="1:40" ht="15.6" customHeight="1">
      <c r="A14" s="40"/>
      <c r="B14" s="77"/>
      <c r="C14" s="77"/>
      <c r="D14" s="77"/>
      <c r="E14" s="77"/>
      <c r="F14" s="77"/>
      <c r="G14" s="77"/>
      <c r="H14" s="62"/>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row>
    <row r="15" spans="1:40" ht="23.25">
      <c r="A15" s="40"/>
      <c r="B15" s="42" t="s">
        <v>23888</v>
      </c>
      <c r="C15" s="40"/>
      <c r="D15" s="40"/>
      <c r="E15" s="40"/>
      <c r="F15" s="40"/>
      <c r="G15" s="40"/>
      <c r="H15" s="62"/>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row>
    <row r="16" spans="1:40" ht="22.5" customHeight="1">
      <c r="A16" s="40"/>
      <c r="B16" s="42"/>
      <c r="C16" s="40"/>
      <c r="D16" s="40"/>
      <c r="E16" s="40"/>
      <c r="F16" s="40"/>
      <c r="G16" s="40"/>
      <c r="H16" s="62"/>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row>
    <row r="17" spans="1:40" ht="23.25">
      <c r="A17" s="40"/>
      <c r="B17" s="79" t="s">
        <v>23889</v>
      </c>
      <c r="C17" s="40"/>
      <c r="D17" s="99" t="s">
        <v>3648</v>
      </c>
      <c r="E17" s="100" t="s">
        <v>3649</v>
      </c>
      <c r="F17" s="40"/>
      <c r="G17" s="42"/>
      <c r="H17" s="40"/>
      <c r="I17" s="103" t="s">
        <v>21637</v>
      </c>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row>
    <row r="18" spans="1:40" ht="18">
      <c r="A18" s="40"/>
      <c r="B18" s="86" t="s">
        <v>23891</v>
      </c>
      <c r="C18" s="53"/>
      <c r="D18" s="53"/>
      <c r="E18" s="53"/>
      <c r="G18" s="81"/>
      <c r="H18" s="82"/>
      <c r="I18" s="44"/>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row>
    <row r="19" spans="1:40" ht="18">
      <c r="A19" s="40"/>
      <c r="B19" s="87" t="s">
        <v>2599</v>
      </c>
      <c r="C19" s="87" t="s">
        <v>2600</v>
      </c>
      <c r="D19" s="88" t="s">
        <v>0</v>
      </c>
      <c r="E19" s="87" t="s">
        <v>2601</v>
      </c>
      <c r="F19" s="53"/>
      <c r="G19" s="87" t="s">
        <v>2599</v>
      </c>
      <c r="H19" s="87" t="s">
        <v>2602</v>
      </c>
      <c r="I19" s="87" t="s">
        <v>2603</v>
      </c>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row>
    <row r="20" spans="1:40" ht="18">
      <c r="A20" s="40"/>
      <c r="B20" s="89" t="s">
        <v>2514</v>
      </c>
      <c r="C20" s="90" t="s">
        <v>2515</v>
      </c>
      <c r="D20" s="91">
        <v>1</v>
      </c>
      <c r="E20" s="90" t="str" cm="1">
        <f t="array" ref="E20">IF(TICKER="","",IF(_xlfn.SINGLE(_xll.BDP(TICKER,C20))="#N/A N/A","",_xll.BDP(TICKER,C20)))</f>
        <v>10</v>
      </c>
      <c r="F20" s="53"/>
      <c r="G20" s="89" t="s">
        <v>2490</v>
      </c>
      <c r="H20" s="90" t="s">
        <v>2491</v>
      </c>
      <c r="I20" s="90" t="str" cm="1">
        <f t="array" ref="I20">IF(TICKER="","",IF(_xlfn.SINGLE(_xll.BDP(TICKER,H20,LANG,INDEX($E$70:$E$80,MATCH($C$5,$D$70:$D$80,FALSE))))="#N/A N/A","",_xll.BDP(TICKER,H20,LANG,INDEX($E$70:$E$80,MATCH($C$5,$D$70:$D$80,FALSE)))))</f>
        <v>Communications</v>
      </c>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row>
    <row r="21" spans="1:40" ht="18">
      <c r="A21" s="40"/>
      <c r="B21" s="90" t="s">
        <v>2517</v>
      </c>
      <c r="C21" s="90" t="s">
        <v>2518</v>
      </c>
      <c r="D21" s="91">
        <v>2</v>
      </c>
      <c r="E21" s="90" t="str" cm="1">
        <f t="array" ref="E21">IF(TICKER="","",IF(_xlfn.SINGLE(_xll.BDP(TICKER,C21))="#N/A N/A","",_xll.BDP(TICKER,C21)))</f>
        <v>1010</v>
      </c>
      <c r="F21" s="53"/>
      <c r="G21" s="90" t="s">
        <v>2493</v>
      </c>
      <c r="H21" s="90" t="s">
        <v>2494</v>
      </c>
      <c r="I21" s="92" t="str" cm="1">
        <f t="array" ref="I21">IF(TICKER="","",IF(_xlfn.SINGLE(_xll.BDP(TICKER,H21,LANG,INDEX($E$70:$E$80,MATCH($C$5,$D$70:$D$80,FALSE))))="#N/A N/A","",_xll.BDP(TICKER,H21,LANG,INDEX($E$70:$E$80,MATCH($C$5,$D$70:$D$80,FALSE)))))</f>
        <v>Media</v>
      </c>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row>
    <row r="22" spans="1:40" ht="18">
      <c r="A22" s="40"/>
      <c r="B22" s="90" t="s">
        <v>2520</v>
      </c>
      <c r="C22" s="90" t="s">
        <v>2521</v>
      </c>
      <c r="D22" s="91">
        <v>3</v>
      </c>
      <c r="E22" s="90" t="str" cm="1">
        <f t="array" ref="E22">IF(TICKER="","",IF(_xlfn.SINGLE(_xll.BDP(TICKER,C22))="#N/A N/A","",_xll.BDP(TICKER,C22)))</f>
        <v>101012</v>
      </c>
      <c r="F22" s="53"/>
      <c r="G22" s="90" t="s">
        <v>2496</v>
      </c>
      <c r="H22" s="90" t="s">
        <v>2497</v>
      </c>
      <c r="I22" s="93" t="str" cm="1">
        <f t="array" ref="I22">IF(TICKER="","",IF(_xlfn.SINGLE(_xll.BDP(TICKER,H22,LANG,INDEX($E$70:$E$80,MATCH($C$5,$D$70:$D$80,FALSE))))="#N/A N/A","",_xll.BDP(TICKER,H22,LANG,INDEX($E$70:$E$80,MATCH($C$5,$D$70:$D$80,FALSE)))))</f>
        <v>Entertainment Content</v>
      </c>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row>
    <row r="23" spans="1:40" ht="18">
      <c r="A23" s="40"/>
      <c r="B23" s="90" t="s">
        <v>2523</v>
      </c>
      <c r="C23" s="90" t="s">
        <v>2524</v>
      </c>
      <c r="D23" s="91">
        <v>4</v>
      </c>
      <c r="E23" s="90" t="str" cm="1">
        <f t="array" ref="E23">IF(TICKER="","",IF(_xlfn.SINGLE(_xll.BDP(TICKER,C23))="#N/A N/A","",_xll.BDP(TICKER,C23)))</f>
        <v>10101212</v>
      </c>
      <c r="F23" s="53"/>
      <c r="G23" s="90" t="s">
        <v>2499</v>
      </c>
      <c r="H23" s="90" t="s">
        <v>2500</v>
      </c>
      <c r="I23" s="94" t="str" cm="1">
        <f t="array" ref="I23">IF(TICKER="","",IF(_xlfn.SINGLE(_xll.BDP(TICKER,H23,LANG,INDEX($E$70:$E$80,MATCH($C$5,$D$70:$D$80,FALSE))))="#N/A N/A","",_xll.BDP(TICKER,H23,LANG,INDEX($E$70:$E$80,MATCH($C$5,$D$70:$D$80,FALSE)))))</f>
        <v>Video Games</v>
      </c>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row>
    <row r="24" spans="1:40" ht="18">
      <c r="A24" s="40"/>
      <c r="B24" s="90" t="s">
        <v>2527</v>
      </c>
      <c r="C24" s="95" t="s">
        <v>2528</v>
      </c>
      <c r="D24" s="91">
        <v>5</v>
      </c>
      <c r="E24" s="90" t="str" cm="1">
        <f t="array" ref="E24">IF(TICKER="","",IF(_xlfn.SINGLE(_xll.BDP(TICKER,C24))="#N/A N/A","",_xll.BDP(TICKER,C24)))</f>
        <v>1010121211</v>
      </c>
      <c r="F24" s="53"/>
      <c r="G24" s="90" t="s">
        <v>2503</v>
      </c>
      <c r="H24" s="90" t="s">
        <v>2504</v>
      </c>
      <c r="I24" s="96" t="str" cm="1">
        <f t="array" ref="I24">IF(TICKER="","",IF(_xlfn.SINGLE(_xll.BDP(TICKER,H24,LANG,INDEX($E$70:$E$80,MATCH($C$5,$D$70:$D$80,FALSE))))="#N/A N/A","",_xll.BDP(TICKER,H24,LANG,INDEX($E$70:$E$80,MATCH($C$5,$D$70:$D$80,FALSE)))))</f>
        <v>Console &amp; PC Games</v>
      </c>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row>
    <row r="25" spans="1:40" ht="18">
      <c r="A25" s="40"/>
      <c r="B25" s="90" t="s">
        <v>2531</v>
      </c>
      <c r="C25" s="95" t="s">
        <v>2532</v>
      </c>
      <c r="D25" s="91">
        <v>6</v>
      </c>
      <c r="E25" s="90" t="str" cm="1">
        <f t="array" ref="E25">IF(TICKER="","",IF(_xlfn.SINGLE(_xll.BDP(TICKER,C25))="#N/A N/A","",_xll.BDP(TICKER,C25)))</f>
        <v/>
      </c>
      <c r="F25" s="53"/>
      <c r="G25" s="90" t="s">
        <v>2507</v>
      </c>
      <c r="H25" s="90" t="s">
        <v>2508</v>
      </c>
      <c r="I25" s="97" t="str" cm="1">
        <f t="array" ref="I25">IF(TICKER="","",IF(_xlfn.SINGLE(_xll.BDP(TICKER,H25,LANG,INDEX($E$70:$E$80,MATCH($C$5,$D$70:$D$80,FALSE))))="#N/A N/A","",_xll.BDP(TICKER,H25,LANG,INDEX($E$70:$E$80,MATCH($C$5,$D$70:$D$80,FALSE)))))</f>
        <v/>
      </c>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row>
    <row r="26" spans="1:40" ht="18">
      <c r="A26" s="40"/>
      <c r="B26" s="90" t="s">
        <v>2535</v>
      </c>
      <c r="C26" s="95" t="s">
        <v>2536</v>
      </c>
      <c r="D26" s="91">
        <v>7</v>
      </c>
      <c r="E26" s="90" t="str" cm="1">
        <f t="array" ref="E26">IF(TICKER="","",IF(_xlfn.SINGLE(_xll.BDP(TICKER,C26))="#N/A N/A","",_xll.BDP(TICKER,C26)))</f>
        <v/>
      </c>
      <c r="F26" s="53"/>
      <c r="G26" s="90" t="s">
        <v>2511</v>
      </c>
      <c r="H26" s="90" t="s">
        <v>2512</v>
      </c>
      <c r="I26" s="98" t="str" cm="1">
        <f t="array" ref="I26">IF(TICKER="","",IF(_xlfn.SINGLE(_xll.BDP(TICKER,H26,LANG,INDEX($E$70:$E$80,MATCH($C$5,$D$70:$D$80,FALSE))))="#N/A N/A","",_xll.BDP(TICKER,H26,LANG,INDEX($E$70:$E$80,MATCH($C$5,$D$70:$D$80,FALSE)))))</f>
        <v/>
      </c>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row>
    <row r="27" spans="1:40" ht="18" customHeight="1">
      <c r="A27" s="40"/>
      <c r="B27" s="71"/>
      <c r="C27" s="40"/>
      <c r="D27" s="40"/>
      <c r="E27" s="40"/>
      <c r="F27" s="40"/>
      <c r="G27" s="42"/>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row>
    <row r="28" spans="1:40" ht="12" customHeight="1">
      <c r="A28" s="40"/>
      <c r="B28" s="71"/>
      <c r="C28" s="40"/>
      <c r="D28" s="40"/>
      <c r="E28" s="40"/>
      <c r="F28" s="40"/>
      <c r="G28" s="42"/>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row>
    <row r="29" spans="1:40" ht="23.25">
      <c r="A29" s="40"/>
      <c r="B29" s="42" t="s">
        <v>23877</v>
      </c>
      <c r="C29" s="40"/>
      <c r="D29" s="40"/>
      <c r="E29" s="40"/>
      <c r="F29" s="40"/>
      <c r="G29" s="40"/>
      <c r="H29" s="62"/>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row>
    <row r="30" spans="1:40" ht="23.25">
      <c r="A30" s="40"/>
      <c r="B30" s="80" t="s">
        <v>21640</v>
      </c>
      <c r="C30" s="40"/>
      <c r="D30" s="40"/>
      <c r="E30" s="40"/>
      <c r="F30" s="40"/>
      <c r="G30" s="42"/>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row>
    <row r="31" spans="1:40" ht="15" customHeight="1">
      <c r="A31" s="40"/>
      <c r="B31" s="253" t="s">
        <v>3647</v>
      </c>
      <c r="C31" s="237"/>
      <c r="D31" s="40"/>
      <c r="E31" s="40"/>
      <c r="F31" s="40"/>
      <c r="G31" s="42"/>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row>
    <row r="32" spans="1:40" ht="18">
      <c r="A32" s="40"/>
      <c r="B32" s="254" t="s">
        <v>23890</v>
      </c>
      <c r="C32" s="255"/>
      <c r="D32" s="99" t="s">
        <v>3648</v>
      </c>
      <c r="E32" s="100" t="s">
        <v>23895</v>
      </c>
      <c r="F32" s="53"/>
      <c r="G32" s="101"/>
      <c r="H32" s="53"/>
      <c r="I32" s="53"/>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row>
    <row r="33" spans="1:40" ht="15.75" customHeight="1">
      <c r="A33" s="40"/>
      <c r="B33" s="53"/>
      <c r="C33" s="53"/>
      <c r="D33" s="99"/>
      <c r="E33" s="102"/>
      <c r="F33" s="53"/>
      <c r="G33" s="101"/>
      <c r="H33" s="53"/>
      <c r="I33" s="103" t="s">
        <v>21637</v>
      </c>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row>
    <row r="34" spans="1:40" ht="18">
      <c r="A34" s="40"/>
      <c r="B34" s="86" t="s">
        <v>23896</v>
      </c>
      <c r="C34" s="53"/>
      <c r="D34" s="53"/>
      <c r="E34" s="53"/>
      <c r="F34" s="53"/>
      <c r="G34" s="53"/>
      <c r="H34" s="53"/>
      <c r="I34" s="53"/>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row>
    <row r="35" spans="1:40" ht="18">
      <c r="A35" s="40"/>
      <c r="B35" s="87" t="s">
        <v>2599</v>
      </c>
      <c r="C35" s="87" t="s">
        <v>2600</v>
      </c>
      <c r="D35" s="88" t="s">
        <v>0</v>
      </c>
      <c r="E35" s="87" t="s">
        <v>2601</v>
      </c>
      <c r="F35" s="53"/>
      <c r="G35" s="87" t="s">
        <v>2599</v>
      </c>
      <c r="H35" s="87" t="s">
        <v>2602</v>
      </c>
      <c r="I35" s="87" t="s">
        <v>2603</v>
      </c>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row>
    <row r="36" spans="1:40" ht="18">
      <c r="A36" s="40"/>
      <c r="B36" s="89" t="s">
        <v>2513</v>
      </c>
      <c r="C36" s="90" t="s">
        <v>2472</v>
      </c>
      <c r="D36" s="91">
        <v>1</v>
      </c>
      <c r="E36" s="90" t="str">
        <f>IF(TICKER="","",IF(_xll.BDP(TICKER,C36,"CLASSIFICATION_SCHEME=BICS")="#N/A N/A","",_xll.BDP(TICKER,C36,"CLASSIFICATION_SCHEME=BICS")))</f>
        <v>10</v>
      </c>
      <c r="F36" s="53"/>
      <c r="G36" s="89" t="s">
        <v>2489</v>
      </c>
      <c r="H36" s="90" t="s">
        <v>2476</v>
      </c>
      <c r="I36" s="90" t="str">
        <f>IF(TICKER="","",IF(_xll.BDP(TICKER,H36,"CLASSIFICATION_SCHEME=BICS",LANG,INDEX($E$70:$E$80,MATCH($C$5,$D$70:$D$80,FALSE)))="#N/A N/A","",_xll.BDP(TICKER,H36,"CLASSIFICATION_SCHEME=BICS",LANG,INDEX($E$70:$E$80,MATCH($C$5,$D$70:$D$80,FALSE)))))</f>
        <v>Communications</v>
      </c>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row>
    <row r="37" spans="1:40" ht="18">
      <c r="A37" s="40"/>
      <c r="B37" s="90" t="s">
        <v>2516</v>
      </c>
      <c r="C37" s="90" t="s">
        <v>2473</v>
      </c>
      <c r="D37" s="91">
        <v>2</v>
      </c>
      <c r="E37" s="90" t="str">
        <f>IF(TICKER="","",IF(_xll.BDP(TICKER,C37,"CLASSIFICATION_SCHEME=BICS")="#N/A N/A","",_xll.BDP(TICKER,C37,"CLASSIFICATION_SCHEME=BICS")))</f>
        <v>1010</v>
      </c>
      <c r="F37" s="53"/>
      <c r="G37" s="90" t="s">
        <v>2492</v>
      </c>
      <c r="H37" s="90" t="s">
        <v>2477</v>
      </c>
      <c r="I37" s="92" t="str">
        <f>IF(TICKER="","",IF(_xll.BDP(TICKER,H37,"CLASSIFICATION_SCHEME=BICS",LANG,INDEX($E$70:$E$80,MATCH($C$5,$D$70:$D$80,FALSE)))="#N/A N/A","",_xll.BDP(TICKER,H37,"CLASSIFICATION_SCHEME=BICS",LANG,INDEX($E$70:$E$80,MATCH($C$5,$D$70:$D$80,FALSE)))))</f>
        <v>Media</v>
      </c>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row>
    <row r="38" spans="1:40" ht="18">
      <c r="A38" s="40"/>
      <c r="B38" s="90" t="s">
        <v>2519</v>
      </c>
      <c r="C38" s="90" t="s">
        <v>2474</v>
      </c>
      <c r="D38" s="91">
        <v>3</v>
      </c>
      <c r="E38" s="90" t="str">
        <f>IF(TICKER="","",IF(_xll.BDP(TICKER,C38,"CLASSIFICATION_SCHEME=BICS")="#N/A N/A","",_xll.BDP(TICKER,C38,"CLASSIFICATION_SCHEME=BICS")))</f>
        <v>101012</v>
      </c>
      <c r="F38" s="53"/>
      <c r="G38" s="90" t="s">
        <v>2495</v>
      </c>
      <c r="H38" s="90" t="s">
        <v>2478</v>
      </c>
      <c r="I38" s="93" t="str">
        <f>IF(TICKER="","",IF(_xll.BDP(TICKER,H38,"CLASSIFICATION_SCHEME=BICS",LANG,INDEX($E$70:$E$80,MATCH($C$5,$D$70:$D$80,FALSE)))="#N/A N/A","",_xll.BDP(TICKER,H38,"CLASSIFICATION_SCHEME=BICS",LANG,INDEX($E$70:$E$80,MATCH($C$5,$D$70:$D$80,FALSE)))))</f>
        <v>Entertainment Content</v>
      </c>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row>
    <row r="39" spans="1:40" ht="18">
      <c r="A39" s="40"/>
      <c r="B39" s="90" t="s">
        <v>2522</v>
      </c>
      <c r="C39" s="90" t="s">
        <v>2475</v>
      </c>
      <c r="D39" s="91">
        <v>4</v>
      </c>
      <c r="E39" s="90" t="str">
        <f>IF(TICKER="","",IF(_xll.BDP(TICKER,C39,"CLASSIFICATION_SCHEME=BICS")="#N/A N/A","",_xll.BDP(TICKER,C39,"CLASSIFICATION_SCHEME=BICS")))</f>
        <v>10101212</v>
      </c>
      <c r="F39" s="53"/>
      <c r="G39" s="90" t="s">
        <v>2498</v>
      </c>
      <c r="H39" s="90" t="s">
        <v>2479</v>
      </c>
      <c r="I39" s="94" t="str">
        <f>IF(TICKER="","",IF(_xll.BDP(TICKER,H39,"CLASSIFICATION_SCHEME=BICS",LANG,INDEX($E$70:$E$80,MATCH($C$5,$D$70:$D$80,FALSE)))="#N/A N/A","",_xll.BDP(TICKER,H39,"CLASSIFICATION_SCHEME=BICS",LANG,INDEX($E$70:$E$80,MATCH($C$5,$D$70:$D$80,FALSE)))))</f>
        <v>Video Games</v>
      </c>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row>
    <row r="40" spans="1:40" ht="18">
      <c r="A40" s="40"/>
      <c r="B40" s="90" t="s">
        <v>2525</v>
      </c>
      <c r="C40" s="90" t="s">
        <v>2526</v>
      </c>
      <c r="D40" s="91">
        <v>5</v>
      </c>
      <c r="E40" s="90" t="str">
        <f>IF(TICKER="","",IF(_xll.BDP(TICKER,C40,"CLASSIFICATION_SCHEME=BICS")="#N/A N/A","",_xll.BDP(TICKER,C40,"CLASSIFICATION_SCHEME=BICS")))</f>
        <v>1010121211</v>
      </c>
      <c r="F40" s="53"/>
      <c r="G40" s="90" t="s">
        <v>2501</v>
      </c>
      <c r="H40" s="90" t="s">
        <v>2502</v>
      </c>
      <c r="I40" s="96" t="str">
        <f>IF(TICKER="","",IF(_xll.BDP(TICKER,H40,"CLASSIFICATION_SCHEME=BICS",LANG,INDEX($E$70:$E$80,MATCH($C$5,$D$70:$D$80,FALSE)))="#N/A N/A","",_xll.BDP(TICKER,H40,"CLASSIFICATION_SCHEME=BICS",LANG,INDEX($E$70:$E$80,MATCH($C$5,$D$70:$D$80,FALSE)))))</f>
        <v>Console &amp; PC Games</v>
      </c>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row>
    <row r="41" spans="1:40" ht="18">
      <c r="A41" s="40"/>
      <c r="B41" s="90" t="s">
        <v>2529</v>
      </c>
      <c r="C41" s="90" t="s">
        <v>2530</v>
      </c>
      <c r="D41" s="91">
        <v>6</v>
      </c>
      <c r="E41" s="90" t="str">
        <f>IF(TICKER="","",IF(_xll.BDP(TICKER,C41,"CLASSIFICATION_SCHEME=BICS")="#N/A N/A","",_xll.BDP(TICKER,C41,"CLASSIFICATION_SCHEME=BICS")))</f>
        <v/>
      </c>
      <c r="F41" s="53"/>
      <c r="G41" s="90" t="s">
        <v>2505</v>
      </c>
      <c r="H41" s="90" t="s">
        <v>2506</v>
      </c>
      <c r="I41" s="97" t="str">
        <f>IF(TICKER="","",IF(_xll.BDP(TICKER,H41,"CLASSIFICATION_SCHEME=BICS",LANG,INDEX($E$70:$E$80,MATCH($C$5,$D$70:$D$80,FALSE)))="#N/A N/A","",_xll.BDP(TICKER,H41,"CLASSIFICATION_SCHEME=BICS",LANG,INDEX($E$70:$E$80,MATCH($C$5,$D$70:$D$80,FALSE)))))</f>
        <v/>
      </c>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row>
    <row r="42" spans="1:40" ht="18">
      <c r="A42" s="40"/>
      <c r="B42" s="90" t="s">
        <v>2533</v>
      </c>
      <c r="C42" s="90" t="s">
        <v>2534</v>
      </c>
      <c r="D42" s="91">
        <v>7</v>
      </c>
      <c r="E42" s="90" t="str">
        <f>IF(TICKER="","",IF(_xll.BDP(TICKER,C42,"CLASSIFICATION_SCHEME=BICS")="#N/A N/A","",_xll.BDP(TICKER,C42,"CLASSIFICATION_SCHEME=BICS")))</f>
        <v/>
      </c>
      <c r="F42" s="53"/>
      <c r="G42" s="90" t="s">
        <v>2509</v>
      </c>
      <c r="H42" s="90" t="s">
        <v>2510</v>
      </c>
      <c r="I42" s="98" t="str">
        <f>IF(TICKER="","",IF(_xll.BDP(TICKER,H42,"CLASSIFICATION_SCHEME=BICS",LANG,INDEX($E$70:$E$80,MATCH($C$5,$D$70:$D$80,FALSE)))="#N/A N/A","",_xll.BDP(TICKER,H42,"CLASSIFICATION_SCHEME=BICS",LANG,INDEX($E$70:$E$80,MATCH($C$5,$D$70:$D$80,FALSE)))))</f>
        <v/>
      </c>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row>
    <row r="43" spans="1:40" ht="18">
      <c r="A43" s="40"/>
      <c r="B43" s="71"/>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row>
    <row r="44" spans="1:40" ht="18">
      <c r="A44" s="40"/>
      <c r="B44" s="71"/>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row>
    <row r="45" spans="1:40" ht="23.25">
      <c r="A45" s="40"/>
      <c r="B45" s="42" t="s">
        <v>23878</v>
      </c>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row>
    <row r="46" spans="1:40" ht="20.25">
      <c r="A46" s="40"/>
      <c r="B46" s="191" t="s">
        <v>21641</v>
      </c>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row>
    <row r="47" spans="1:40" ht="18">
      <c r="A47" s="40"/>
      <c r="B47" s="253" t="s">
        <v>3650</v>
      </c>
      <c r="C47" s="237"/>
      <c r="D47" s="53"/>
      <c r="E47" s="53"/>
      <c r="F47" s="53"/>
      <c r="G47" s="53"/>
      <c r="H47" s="53"/>
      <c r="I47" s="53"/>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row>
    <row r="48" spans="1:40" ht="18">
      <c r="A48" s="40"/>
      <c r="B48" s="254" t="s">
        <v>23890</v>
      </c>
      <c r="C48" s="255"/>
      <c r="D48" s="99" t="s">
        <v>3648</v>
      </c>
      <c r="E48" s="100" t="s">
        <v>23892</v>
      </c>
      <c r="F48" s="53"/>
      <c r="G48" s="53"/>
      <c r="H48" s="53"/>
      <c r="I48" s="53"/>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row>
    <row r="49" spans="1:40" ht="18">
      <c r="A49" s="40"/>
      <c r="B49" s="255" t="s">
        <v>3651</v>
      </c>
      <c r="C49" s="255"/>
      <c r="D49" s="53"/>
      <c r="E49" s="53"/>
      <c r="F49" s="53"/>
      <c r="G49" s="53"/>
      <c r="H49" s="53"/>
      <c r="I49" s="53"/>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row>
    <row r="50" spans="1:40" ht="18">
      <c r="A50" s="40"/>
      <c r="B50" s="53"/>
      <c r="C50" s="53"/>
      <c r="D50" s="53"/>
      <c r="E50" s="53"/>
      <c r="F50" s="53"/>
      <c r="G50" s="53"/>
      <c r="H50" s="53"/>
      <c r="I50" s="53"/>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row>
    <row r="51" spans="1:40" ht="18">
      <c r="A51" s="40"/>
      <c r="B51" s="86" t="s">
        <v>23897</v>
      </c>
      <c r="C51" s="53"/>
      <c r="D51" s="53"/>
      <c r="E51" s="53"/>
      <c r="F51" s="53"/>
      <c r="G51" s="53"/>
      <c r="H51" s="53"/>
      <c r="I51" s="53"/>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row>
    <row r="52" spans="1:40" ht="15.75" customHeight="1">
      <c r="A52" s="40"/>
      <c r="B52" s="104" t="s">
        <v>2599</v>
      </c>
      <c r="C52" s="104" t="s">
        <v>2600</v>
      </c>
      <c r="D52" s="105" t="s">
        <v>0</v>
      </c>
      <c r="E52" s="104" t="s">
        <v>2601</v>
      </c>
      <c r="F52" s="53"/>
      <c r="G52" s="104" t="s">
        <v>2599</v>
      </c>
      <c r="H52" s="104" t="s">
        <v>2602</v>
      </c>
      <c r="I52" s="104" t="s">
        <v>2603</v>
      </c>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row>
    <row r="53" spans="1:40" ht="18">
      <c r="A53" s="40"/>
      <c r="B53" s="248" t="s">
        <v>2487</v>
      </c>
      <c r="C53" s="250" t="s">
        <v>2488</v>
      </c>
      <c r="D53" s="91">
        <v>1</v>
      </c>
      <c r="E53" s="89" t="str">
        <f>IF(TICKER="","",IF(_xll.BDP(TICKER,"CLASSIFICATION_CODE","CLASSIFICATION_LEVEL",D53,"CLASSIFICATION_SCHEME=BICS")="#N/A N/A","",_xll.BDP(TICKER,"CLASSIFICATION_CODE","CLASSIFICATION_LEVEL",D53,"CLASSIFICATION_SCHEME=BICS")))</f>
        <v>10</v>
      </c>
      <c r="F53" s="53"/>
      <c r="G53" s="248" t="s">
        <v>2485</v>
      </c>
      <c r="H53" s="250" t="s">
        <v>2486</v>
      </c>
      <c r="I53" s="90" t="str">
        <f>IF(TICKER="","",IF(_xll.BDP(TICKER,"CLASSIFICATION_DESCRIPTION","CLASSIFICATION_LEVEL",D53,"CLASSIFICATION_SCHEME=BICS",LANG,INDEX($E$70:$E$80,MATCH($C$5,$D$70:$D$80,FALSE)))="#N/A N/A","",_xll.BDP(TICKER,"CLASSIFICATION_DESCRIPTION","CLASSIFICATION_LEVEL",D53,"CLASSIFICATION_SCHEME=BICS",LANG,INDEX($E$70:$E$80,MATCH($C$5,$D$70:$D$80,FALSE)))))</f>
        <v>Communications</v>
      </c>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row>
    <row r="54" spans="1:40" ht="18">
      <c r="A54" s="40"/>
      <c r="B54" s="249"/>
      <c r="C54" s="238"/>
      <c r="D54" s="91">
        <v>2</v>
      </c>
      <c r="E54" s="89" t="str">
        <f>IF(TICKER="","",IF(_xll.BDP(TICKER,"CLASSIFICATION_CODE","CLASSIFICATION_LEVEL",D54,"CLASSIFICATION_SCHEME=BICS")="#N/A N/A","",_xll.BDP(TICKER,"CLASSIFICATION_CODE","CLASSIFICATION_LEVEL",D54,"CLASSIFICATION_SCHEME=BICS")))</f>
        <v>1010</v>
      </c>
      <c r="F54" s="53"/>
      <c r="G54" s="249"/>
      <c r="H54" s="238"/>
      <c r="I54" s="92" t="str">
        <f>IF(TICKER="","",IF(_xll.BDP(TICKER,"CLASSIFICATION_DESCRIPTION","CLASSIFICATION_LEVEL",D54,"CLASSIFICATION_SCHEME=BICS",LANG,INDEX($E$70:$E$80,MATCH($C$5,$D$70:$D$80,FALSE)))="#N/A N/A","",_xll.BDP(TICKER,"CLASSIFICATION_DESCRIPTION","CLASSIFICATION_LEVEL",D54,"CLASSIFICATION_SCHEME=BICS",LANG,INDEX($E$70:$E$80,MATCH($C$5,$D$70:$D$80,FALSE)))))</f>
        <v>Media</v>
      </c>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row>
    <row r="55" spans="1:40" ht="18">
      <c r="A55" s="40"/>
      <c r="B55" s="249"/>
      <c r="C55" s="238"/>
      <c r="D55" s="91">
        <v>3</v>
      </c>
      <c r="E55" s="89" t="str">
        <f>IF(TICKER="","",IF(_xll.BDP(TICKER,"CLASSIFICATION_CODE","CLASSIFICATION_LEVEL",D55,"CLASSIFICATION_SCHEME=BICS")="#N/A N/A","",_xll.BDP(TICKER,"CLASSIFICATION_CODE","CLASSIFICATION_LEVEL",D55,"CLASSIFICATION_SCHEME=BICS")))</f>
        <v>101012</v>
      </c>
      <c r="F55" s="53"/>
      <c r="G55" s="249"/>
      <c r="H55" s="238"/>
      <c r="I55" s="93" t="str">
        <f>IF(TICKER="","",IF(_xll.BDP(TICKER,"CLASSIFICATION_DESCRIPTION","CLASSIFICATION_LEVEL",D55,"CLASSIFICATION_SCHEME=BICS",LANG,INDEX($E$70:$E$80,MATCH($C$5,$D$70:$D$80,FALSE)))="#N/A N/A","",_xll.BDP(TICKER,"CLASSIFICATION_DESCRIPTION","CLASSIFICATION_LEVEL",D55,"CLASSIFICATION_SCHEME=BICS",LANG,INDEX($E$70:$E$80,MATCH($C$5,$D$70:$D$80,FALSE)))))</f>
        <v>Entertainment Content</v>
      </c>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row>
    <row r="56" spans="1:40" ht="18">
      <c r="A56" s="40"/>
      <c r="B56" s="249"/>
      <c r="C56" s="238"/>
      <c r="D56" s="91">
        <v>4</v>
      </c>
      <c r="E56" s="89" t="str">
        <f>IF(TICKER="","",IF(_xll.BDP(TICKER,"CLASSIFICATION_CODE","CLASSIFICATION_LEVEL",D56,"CLASSIFICATION_SCHEME=BICS")="#N/A N/A","",_xll.BDP(TICKER,"CLASSIFICATION_CODE","CLASSIFICATION_LEVEL",D56,"CLASSIFICATION_SCHEME=BICS")))</f>
        <v>10101212</v>
      </c>
      <c r="F56" s="53"/>
      <c r="G56" s="249"/>
      <c r="H56" s="238"/>
      <c r="I56" s="94" t="str">
        <f>IF(TICKER="","",IF(_xll.BDP(TICKER,"CLASSIFICATION_DESCRIPTION","CLASSIFICATION_LEVEL",D56,"CLASSIFICATION_SCHEME=BICS",LANG,INDEX($E$70:$E$80,MATCH($C$5,$D$70:$D$80,FALSE)))="#N/A N/A","",_xll.BDP(TICKER,"CLASSIFICATION_DESCRIPTION","CLASSIFICATION_LEVEL",D56,"CLASSIFICATION_SCHEME=BICS",LANG,INDEX($E$70:$E$80,MATCH($C$5,$D$70:$D$80,FALSE)))))</f>
        <v>Video Games</v>
      </c>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row>
    <row r="57" spans="1:40" ht="18">
      <c r="A57" s="40"/>
      <c r="B57" s="249"/>
      <c r="C57" s="238"/>
      <c r="D57" s="91">
        <v>5</v>
      </c>
      <c r="E57" s="89" t="str">
        <f>IF(TICKER="","",IF(_xll.BDP(TICKER,"CLASSIFICATION_CODE","CLASSIFICATION_LEVEL",D57,"CLASSIFICATION_SCHEME=BICS")="#N/A N/A","",_xll.BDP(TICKER,"CLASSIFICATION_CODE","CLASSIFICATION_LEVEL",D57,"CLASSIFICATION_SCHEME=BICS")))</f>
        <v>1010121211</v>
      </c>
      <c r="F57" s="53"/>
      <c r="G57" s="249"/>
      <c r="H57" s="238"/>
      <c r="I57" s="96" t="str">
        <f>IF(TICKER="","",IF(_xll.BDP(TICKER,"CLASSIFICATION_DESCRIPTION","CLASSIFICATION_LEVEL",D57,"CLASSIFICATION_SCHEME=BICS",LANG,INDEX($E$70:$E$80,MATCH($C$5,$D$70:$D$80,FALSE)))="#N/A N/A","",_xll.BDP(TICKER,"CLASSIFICATION_DESCRIPTION","CLASSIFICATION_LEVEL",D57,"CLASSIFICATION_SCHEME=BICS",LANG,INDEX($E$70:$E$80,MATCH($C$5,$D$70:$D$80,FALSE)))))</f>
        <v>Console &amp; PC Games</v>
      </c>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row>
    <row r="58" spans="1:40" ht="18">
      <c r="A58" s="40"/>
      <c r="B58" s="249"/>
      <c r="C58" s="238"/>
      <c r="D58" s="91">
        <v>6</v>
      </c>
      <c r="E58" s="89" t="str">
        <f>IF(TICKER="","",IF(_xll.BDP(TICKER,"CLASSIFICATION_CODE","CLASSIFICATION_LEVEL",D58,"CLASSIFICATION_SCHEME=BICS")="#N/A N/A","",_xll.BDP(TICKER,"CLASSIFICATION_CODE","CLASSIFICATION_LEVEL",D58,"CLASSIFICATION_SCHEME=BICS")))</f>
        <v/>
      </c>
      <c r="F58" s="53"/>
      <c r="G58" s="249"/>
      <c r="H58" s="238"/>
      <c r="I58" s="97" t="str">
        <f>IF(TICKER="","",IF(_xll.BDP(TICKER,"CLASSIFICATION_DESCRIPTION","CLASSIFICATION_LEVEL",D58,"CLASSIFICATION_SCHEME=BICS",LANG,INDEX($E$70:$E$80,MATCH($C$5,$D$70:$D$80,FALSE)))="#N/A N/A","",_xll.BDP(TICKER,"CLASSIFICATION_DESCRIPTION","CLASSIFICATION_LEVEL",D58,"CLASSIFICATION_SCHEME=BICS",LANG,INDEX($E$70:$E$80,MATCH($C$5,$D$70:$D$80,FALSE)))))</f>
        <v/>
      </c>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row>
    <row r="59" spans="1:40" ht="18">
      <c r="A59" s="40"/>
      <c r="B59" s="249"/>
      <c r="C59" s="238"/>
      <c r="D59" s="91">
        <v>7</v>
      </c>
      <c r="E59" s="89" t="str">
        <f>IF(TICKER="","",IF(_xll.BDP(TICKER,"CLASSIFICATION_CODE","CLASSIFICATION_LEVEL",D59,"CLASSIFICATION_SCHEME=BICS")="#N/A N/A","",_xll.BDP(TICKER,"CLASSIFICATION_CODE","CLASSIFICATION_LEVEL",D59,"CLASSIFICATION_SCHEME=BICS")))</f>
        <v/>
      </c>
      <c r="F59" s="53"/>
      <c r="G59" s="249"/>
      <c r="H59" s="238"/>
      <c r="I59" s="98" t="str">
        <f>IF(TICKER="","",IF(_xll.BDP(TICKER,"CLASSIFICATION_DESCRIPTION","CLASSIFICATION_LEVEL",D59,"CLASSIFICATION_SCHEME=BICS",LANG,INDEX($E$70:$E$80,MATCH($C$5,$D$70:$D$80,FALSE)))="#N/A N/A","",_xll.BDP(TICKER,"CLASSIFICATION_DESCRIPTION","CLASSIFICATION_LEVEL",D59,"CLASSIFICATION_SCHEME=BICS",LANG,INDEX($E$70:$E$80,MATCH($C$5,$D$70:$D$80,FALSE)))))</f>
        <v/>
      </c>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row>
    <row r="60" spans="1:4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row>
    <row r="61" spans="1:40">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row>
    <row r="62" spans="1:40" ht="23.25">
      <c r="A62" s="40"/>
      <c r="B62" s="42" t="s">
        <v>2604</v>
      </c>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row>
    <row r="63" spans="1:40" ht="18">
      <c r="A63" s="40"/>
      <c r="B63" s="86" t="s">
        <v>3635</v>
      </c>
      <c r="C63" s="53"/>
      <c r="D63" s="53"/>
      <c r="E63" s="53"/>
      <c r="F63" s="53"/>
      <c r="G63" s="53"/>
      <c r="H63" s="53"/>
      <c r="I63" s="53"/>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row>
    <row r="64" spans="1:40" ht="36">
      <c r="A64" s="40"/>
      <c r="B64" s="29" t="s">
        <v>2599</v>
      </c>
      <c r="C64" s="29" t="s">
        <v>2604</v>
      </c>
      <c r="D64" s="29" t="s">
        <v>2605</v>
      </c>
      <c r="E64" s="240" t="s">
        <v>2606</v>
      </c>
      <c r="F64" s="241"/>
      <c r="G64" s="241"/>
      <c r="H64" s="241"/>
      <c r="I64" s="241"/>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row>
    <row r="65" spans="1:40" ht="15.75" customHeight="1">
      <c r="A65" s="40"/>
      <c r="B65" s="89" t="s">
        <v>2481</v>
      </c>
      <c r="C65" s="89" t="s">
        <v>2482</v>
      </c>
      <c r="D65" s="91" t="s">
        <v>23893</v>
      </c>
      <c r="E65" s="242" t="s">
        <v>23894</v>
      </c>
      <c r="F65" s="243"/>
      <c r="G65" s="243"/>
      <c r="H65" s="243"/>
      <c r="I65" s="243"/>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row>
    <row r="66" spans="1:40" ht="15.75" customHeight="1">
      <c r="A66" s="40"/>
      <c r="B66" s="89" t="s">
        <v>2483</v>
      </c>
      <c r="C66" s="89" t="s">
        <v>2484</v>
      </c>
      <c r="D66" s="91" t="s">
        <v>3636</v>
      </c>
      <c r="E66" s="244" t="s">
        <v>3725</v>
      </c>
      <c r="F66" s="245"/>
      <c r="G66" s="245"/>
      <c r="H66" s="245"/>
      <c r="I66" s="245"/>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row>
    <row r="67" spans="1:40" ht="15.75" customHeight="1">
      <c r="A67" s="40"/>
      <c r="B67" s="53"/>
      <c r="C67" s="53"/>
      <c r="D67" s="53"/>
      <c r="E67" s="53"/>
      <c r="F67" s="53"/>
      <c r="G67" s="53"/>
      <c r="H67" s="53"/>
      <c r="I67" s="53"/>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row>
    <row r="68" spans="1:40" ht="18">
      <c r="A68" s="40"/>
      <c r="B68" s="86" t="s">
        <v>2607</v>
      </c>
      <c r="C68" s="53"/>
      <c r="D68" s="53"/>
      <c r="E68" s="53"/>
      <c r="F68" s="53"/>
      <c r="G68" s="53"/>
      <c r="H68" s="53"/>
      <c r="I68" s="53"/>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row>
    <row r="69" spans="1:40" ht="15.75" customHeight="1">
      <c r="A69" s="40"/>
      <c r="B69" s="104" t="s">
        <v>2599</v>
      </c>
      <c r="C69" s="104" t="s">
        <v>2608</v>
      </c>
      <c r="D69" s="104" t="s">
        <v>2609</v>
      </c>
      <c r="E69" s="104" t="s">
        <v>2610</v>
      </c>
      <c r="F69" s="134" t="s">
        <v>20788</v>
      </c>
      <c r="G69" s="53"/>
      <c r="H69" s="44"/>
      <c r="I69" s="53"/>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row>
    <row r="70" spans="1:40" ht="18">
      <c r="A70" s="40"/>
      <c r="B70" s="246" t="s">
        <v>2611</v>
      </c>
      <c r="C70" s="246" t="s">
        <v>2597</v>
      </c>
      <c r="D70" s="89" t="s">
        <v>2598</v>
      </c>
      <c r="E70" s="91">
        <v>1</v>
      </c>
      <c r="F70" s="134">
        <v>3</v>
      </c>
      <c r="G70" s="53"/>
      <c r="H70" s="53"/>
      <c r="I70" s="53"/>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row>
    <row r="71" spans="1:40" ht="18">
      <c r="A71" s="40"/>
      <c r="B71" s="246"/>
      <c r="C71" s="246"/>
      <c r="D71" s="89" t="s">
        <v>2612</v>
      </c>
      <c r="E71" s="91">
        <v>2</v>
      </c>
      <c r="F71" s="134">
        <v>6</v>
      </c>
      <c r="G71" s="53"/>
      <c r="H71" s="53"/>
      <c r="I71" s="53"/>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row>
    <row r="72" spans="1:40" ht="18">
      <c r="A72" s="40"/>
      <c r="B72" s="246"/>
      <c r="C72" s="246"/>
      <c r="D72" s="89" t="s">
        <v>2613</v>
      </c>
      <c r="E72" s="91">
        <v>3</v>
      </c>
      <c r="F72" s="134">
        <v>7</v>
      </c>
      <c r="G72" s="53"/>
      <c r="H72" s="53"/>
      <c r="I72" s="53"/>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row>
    <row r="73" spans="1:40" ht="18">
      <c r="A73" s="40"/>
      <c r="B73" s="246"/>
      <c r="C73" s="246"/>
      <c r="D73" s="89" t="s">
        <v>2614</v>
      </c>
      <c r="E73" s="91">
        <v>4</v>
      </c>
      <c r="F73" s="134">
        <v>8</v>
      </c>
      <c r="G73" s="53"/>
      <c r="H73" s="53"/>
      <c r="I73" s="53"/>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row>
    <row r="74" spans="1:40" ht="18">
      <c r="A74" s="40"/>
      <c r="B74" s="246"/>
      <c r="C74" s="246"/>
      <c r="D74" s="89" t="s">
        <v>2615</v>
      </c>
      <c r="E74" s="91">
        <v>5</v>
      </c>
      <c r="F74" s="134">
        <v>9</v>
      </c>
      <c r="G74" s="53"/>
      <c r="H74" s="53"/>
      <c r="I74" s="53"/>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row>
    <row r="75" spans="1:40" ht="18">
      <c r="A75" s="40"/>
      <c r="B75" s="246"/>
      <c r="C75" s="246"/>
      <c r="D75" s="89" t="s">
        <v>2616</v>
      </c>
      <c r="E75" s="91">
        <v>6</v>
      </c>
      <c r="F75" s="134">
        <v>10</v>
      </c>
      <c r="G75" s="53"/>
      <c r="H75" s="53"/>
      <c r="I75" s="53"/>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row>
    <row r="76" spans="1:40" ht="18">
      <c r="A76" s="40"/>
      <c r="B76" s="246"/>
      <c r="C76" s="246"/>
      <c r="D76" s="89" t="s">
        <v>2617</v>
      </c>
      <c r="E76" s="91">
        <v>7</v>
      </c>
      <c r="F76" s="134">
        <v>11</v>
      </c>
      <c r="G76" s="53"/>
      <c r="H76" s="53"/>
      <c r="I76" s="53"/>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row>
    <row r="77" spans="1:40" ht="18">
      <c r="A77" s="40"/>
      <c r="B77" s="246"/>
      <c r="C77" s="246"/>
      <c r="D77" s="89" t="s">
        <v>2618</v>
      </c>
      <c r="E77" s="91">
        <v>8</v>
      </c>
      <c r="F77" s="134">
        <v>12</v>
      </c>
      <c r="G77" s="53"/>
      <c r="H77" s="53"/>
      <c r="I77" s="53"/>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row>
    <row r="78" spans="1:40" ht="18">
      <c r="A78" s="40"/>
      <c r="B78" s="246"/>
      <c r="C78" s="246"/>
      <c r="D78" s="89" t="s">
        <v>2619</v>
      </c>
      <c r="E78" s="91">
        <v>9</v>
      </c>
      <c r="F78" s="134">
        <v>13</v>
      </c>
      <c r="G78" s="53"/>
      <c r="H78" s="53"/>
      <c r="I78" s="53"/>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row>
    <row r="79" spans="1:40" ht="18">
      <c r="A79" s="40"/>
      <c r="B79" s="246"/>
      <c r="C79" s="246"/>
      <c r="D79" s="89" t="s">
        <v>2620</v>
      </c>
      <c r="E79" s="91">
        <v>10</v>
      </c>
      <c r="F79" s="134">
        <v>14</v>
      </c>
      <c r="G79" s="53"/>
      <c r="H79" s="53"/>
      <c r="I79" s="53"/>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row>
    <row r="80" spans="1:40" ht="18">
      <c r="A80" s="40"/>
      <c r="B80" s="247"/>
      <c r="C80" s="247"/>
      <c r="D80" s="89" t="s">
        <v>2621</v>
      </c>
      <c r="E80" s="91">
        <v>16</v>
      </c>
      <c r="F80" s="134">
        <v>15</v>
      </c>
      <c r="G80" s="53"/>
      <c r="H80" s="53"/>
      <c r="I80" s="53"/>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row>
    <row r="81" spans="1:40">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row>
    <row r="82" spans="1:40">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row>
    <row r="83" spans="1:40">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row>
    <row r="84" spans="1:40">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row>
    <row r="85" spans="1:40">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row>
    <row r="86" spans="1:40">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row>
    <row r="87" spans="1:40">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row>
    <row r="88" spans="1:40">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row>
    <row r="89" spans="1:40">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row>
    <row r="90" spans="1:4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row>
    <row r="91" spans="1:40">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row>
    <row r="92" spans="1:40">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row>
    <row r="93" spans="1:40">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row>
    <row r="94" spans="1:40">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row>
    <row r="95" spans="1:40">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row>
    <row r="96" spans="1:40">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row>
    <row r="97" spans="1:40">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row>
    <row r="98" spans="1:40">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row>
    <row r="99" spans="1:40">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row>
    <row r="100" spans="1:4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row>
    <row r="101" spans="1:40">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row>
    <row r="102" spans="1:40">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row>
    <row r="103" spans="1:40">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row>
    <row r="104" spans="1:40">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row>
    <row r="105" spans="1:40">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row>
    <row r="106" spans="1:40">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row>
    <row r="107" spans="1:40">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row>
    <row r="108" spans="1:40">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row>
    <row r="109" spans="1:40">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row>
    <row r="110" spans="1:4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row>
    <row r="111" spans="1:40">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row>
    <row r="112" spans="1:40">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row>
    <row r="113" spans="1:40">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row>
    <row r="114" spans="1:40">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row>
    <row r="115" spans="1:40">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row>
    <row r="116" spans="1:40">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row>
    <row r="117" spans="1:40">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row>
    <row r="118" spans="1:40">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row>
    <row r="119" spans="1:40">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row>
    <row r="120" spans="1:4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row>
    <row r="121" spans="1:40">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row>
    <row r="122" spans="1:40">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row>
    <row r="123" spans="1:40">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row>
    <row r="124" spans="1:40">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row>
    <row r="125" spans="1:40">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row>
    <row r="126" spans="1:40">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row>
    <row r="127" spans="1:40">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row>
    <row r="128" spans="1:40">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row>
    <row r="129" spans="1:40">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row>
    <row r="130" spans="1:4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row>
    <row r="131" spans="1:40">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row>
    <row r="132" spans="1:40">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row>
    <row r="133" spans="1:40">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row>
    <row r="134" spans="1:40">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row>
    <row r="135" spans="1:40">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row>
    <row r="136" spans="1:40">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row>
    <row r="137" spans="1:40">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row>
    <row r="138" spans="1:40">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row>
    <row r="139" spans="1:40">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row>
    <row r="140" spans="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row>
    <row r="141" spans="1:40">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row>
    <row r="142" spans="1:40">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row>
    <row r="143" spans="1:40">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row>
    <row r="144" spans="1:40">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row>
    <row r="145" spans="1:40">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row>
    <row r="146" spans="1:40">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row>
    <row r="147" spans="1:40">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row>
    <row r="148" spans="1:40">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row>
    <row r="149" spans="1:40">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row>
    <row r="150" spans="1:4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row>
    <row r="151" spans="1:40">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row>
    <row r="152" spans="1:40">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row>
    <row r="153" spans="1:40">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row>
    <row r="154" spans="1:40">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row>
    <row r="155" spans="1:40">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row>
    <row r="156" spans="1:40">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row>
    <row r="157" spans="1:40">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row>
    <row r="158" spans="1:40">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row>
    <row r="159" spans="1:40">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row>
    <row r="160" spans="1:4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row>
    <row r="161" spans="1:40">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row>
    <row r="162" spans="1:40">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row>
    <row r="163" spans="1:40">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row>
    <row r="164" spans="1:40">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row>
    <row r="165" spans="1:40">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row>
    <row r="166" spans="1:40">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row>
    <row r="167" spans="1:40">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row>
    <row r="168" spans="1:40">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row>
    <row r="169" spans="1:40">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row>
    <row r="170" spans="1:4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row>
    <row r="171" spans="1:40">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row>
    <row r="172" spans="1:40">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row>
    <row r="173" spans="1:40">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row>
    <row r="174" spans="1:40">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row>
    <row r="175" spans="1:40">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row>
    <row r="176" spans="1:40">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row>
    <row r="177" spans="1:40">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row>
    <row r="178" spans="1:40">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row>
    <row r="179" spans="1:40">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row>
    <row r="180" spans="1:4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row>
    <row r="181" spans="1:40">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row>
    <row r="182" spans="1:40">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row>
    <row r="183" spans="1:40">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row>
    <row r="184" spans="1:40">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row>
    <row r="185" spans="1:40">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row>
    <row r="186" spans="1:40">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row>
    <row r="187" spans="1:40">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row>
    <row r="188" spans="1:40">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row>
    <row r="189" spans="1:40">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row>
    <row r="190" spans="1:4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row>
    <row r="191" spans="1:40">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row>
    <row r="192" spans="1:40">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row>
    <row r="193" spans="1:40">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row>
    <row r="194" spans="1:40">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row>
    <row r="195" spans="1:40">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row>
    <row r="196" spans="1:40">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row>
    <row r="197" spans="1:40">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row>
    <row r="198" spans="1:40">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row>
    <row r="199" spans="1:40">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row>
    <row r="200" spans="1:4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row>
    <row r="201" spans="1:40">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row>
    <row r="202" spans="1:40">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row>
    <row r="203" spans="1:40">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row>
    <row r="204" spans="1:40">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row>
    <row r="205" spans="1:40">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row>
    <row r="206" spans="1:40">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row>
    <row r="207" spans="1:40">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row>
    <row r="208" spans="1:40">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row>
    <row r="209" spans="1:40">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row>
    <row r="210" spans="1:4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row>
    <row r="211" spans="1:40">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row>
    <row r="212" spans="1:40">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row>
    <row r="213" spans="1:40">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row>
    <row r="214" spans="1:40">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row>
    <row r="215" spans="1:40">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row>
    <row r="216" spans="1:40">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row>
    <row r="217" spans="1:40">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row>
    <row r="218" spans="1:40">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row>
    <row r="219" spans="1:40">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row>
    <row r="220" spans="1:4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row>
    <row r="221" spans="1:40">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row>
    <row r="222" spans="1:40">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row>
    <row r="223" spans="1:40">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row>
    <row r="224" spans="1:40">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row>
    <row r="225" spans="1:40">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row>
    <row r="226" spans="1:40">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row>
    <row r="227" spans="1:40">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row>
    <row r="228" spans="1:40">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row>
    <row r="229" spans="1:40">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row>
    <row r="230" spans="1:4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row>
    <row r="231" spans="1:40">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row>
    <row r="232" spans="1:40">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row>
    <row r="233" spans="1:40">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row>
    <row r="234" spans="1:40">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row>
    <row r="235" spans="1:40">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row>
    <row r="236" spans="1:40">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row>
    <row r="237" spans="1:40">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row>
    <row r="238" spans="1:40">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row>
    <row r="239" spans="1:40">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row>
    <row r="240" spans="1: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row>
    <row r="241" spans="1:40">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row>
    <row r="242" spans="1:40">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row>
    <row r="243" spans="1:40">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row>
    <row r="244" spans="1:40">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row>
    <row r="245" spans="1:40">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row>
    <row r="246" spans="1:40">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row>
    <row r="247" spans="1:40">
      <c r="A247" s="40"/>
      <c r="B247" s="40"/>
      <c r="C247" s="40"/>
      <c r="D247" s="40"/>
    </row>
  </sheetData>
  <mergeCells count="16">
    <mergeCell ref="B53:B59"/>
    <mergeCell ref="C53:C59"/>
    <mergeCell ref="G53:G59"/>
    <mergeCell ref="H53:H59"/>
    <mergeCell ref="D4:E4"/>
    <mergeCell ref="D5:E5"/>
    <mergeCell ref="B31:C31"/>
    <mergeCell ref="B32:C32"/>
    <mergeCell ref="B47:C47"/>
    <mergeCell ref="B48:C48"/>
    <mergeCell ref="B49:C49"/>
    <mergeCell ref="E64:I64"/>
    <mergeCell ref="E65:I65"/>
    <mergeCell ref="E66:I66"/>
    <mergeCell ref="B70:B80"/>
    <mergeCell ref="C70:C80"/>
  </mergeCells>
  <phoneticPr fontId="142" type="noConversion"/>
  <conditionalFormatting sqref="B37:E37 G37:I37">
    <cfRule type="expression" dxfId="67" priority="71">
      <formula>MOD(ROW(),2)=1</formula>
    </cfRule>
    <cfRule type="expression" dxfId="66" priority="72">
      <formula>MOD(ROW(),2)=0</formula>
    </cfRule>
  </conditionalFormatting>
  <conditionalFormatting sqref="I53">
    <cfRule type="expression" dxfId="65" priority="29">
      <formula>MOD(ROW(),2)=1</formula>
    </cfRule>
    <cfRule type="expression" dxfId="64" priority="30">
      <formula>MOD(ROW(),2)=0</formula>
    </cfRule>
  </conditionalFormatting>
  <conditionalFormatting sqref="G38:I42 B38:E42">
    <cfRule type="expression" dxfId="63" priority="69">
      <formula>MOD(ROW(),2)=1</formula>
    </cfRule>
    <cfRule type="expression" dxfId="62" priority="70">
      <formula>MOD(ROW(),2)=0</formula>
    </cfRule>
  </conditionalFormatting>
  <conditionalFormatting sqref="B36">
    <cfRule type="expression" dxfId="61" priority="67">
      <formula>MOD(ROW(),2)=1</formula>
    </cfRule>
    <cfRule type="expression" dxfId="60" priority="68">
      <formula>MOD(ROW(),2)=0</formula>
    </cfRule>
  </conditionalFormatting>
  <conditionalFormatting sqref="D36 G36">
    <cfRule type="expression" dxfId="59" priority="65">
      <formula>MOD(ROW(),2)=1</formula>
    </cfRule>
    <cfRule type="expression" dxfId="58" priority="66">
      <formula>MOD(ROW(),2)=0</formula>
    </cfRule>
  </conditionalFormatting>
  <conditionalFormatting sqref="C36">
    <cfRule type="expression" dxfId="57" priority="63">
      <formula>MOD(ROW(),2)=1</formula>
    </cfRule>
    <cfRule type="expression" dxfId="56" priority="64">
      <formula>MOD(ROW(),2)=0</formula>
    </cfRule>
  </conditionalFormatting>
  <conditionalFormatting sqref="E36">
    <cfRule type="expression" dxfId="55" priority="61">
      <formula>MOD(ROW(),2)=1</formula>
    </cfRule>
    <cfRule type="expression" dxfId="54" priority="62">
      <formula>MOD(ROW(),2)=0</formula>
    </cfRule>
  </conditionalFormatting>
  <conditionalFormatting sqref="H36">
    <cfRule type="expression" dxfId="53" priority="59">
      <formula>MOD(ROW(),2)=1</formula>
    </cfRule>
    <cfRule type="expression" dxfId="52" priority="60">
      <formula>MOD(ROW(),2)=0</formula>
    </cfRule>
  </conditionalFormatting>
  <conditionalFormatting sqref="I36">
    <cfRule type="expression" dxfId="51" priority="57">
      <formula>MOD(ROW(),2)=1</formula>
    </cfRule>
    <cfRule type="expression" dxfId="50" priority="58">
      <formula>MOD(ROW(),2)=0</formula>
    </cfRule>
  </conditionalFormatting>
  <conditionalFormatting sqref="B53">
    <cfRule type="expression" dxfId="49" priority="55">
      <formula>MOD(ROW(),2)=1</formula>
    </cfRule>
    <cfRule type="expression" dxfId="48" priority="56">
      <formula>MOD(ROW(),2)=0</formula>
    </cfRule>
  </conditionalFormatting>
  <conditionalFormatting sqref="C53">
    <cfRule type="expression" dxfId="47" priority="53">
      <formula>MOD(ROW(),2)=1</formula>
    </cfRule>
    <cfRule type="expression" dxfId="46" priority="54">
      <formula>MOD(ROW(),2)=0</formula>
    </cfRule>
  </conditionalFormatting>
  <conditionalFormatting sqref="D53:E53">
    <cfRule type="expression" dxfId="45" priority="51">
      <formula>MOD(ROW(),2)=1</formula>
    </cfRule>
    <cfRule type="expression" dxfId="44" priority="52">
      <formula>MOD(ROW(),2)=0</formula>
    </cfRule>
  </conditionalFormatting>
  <conditionalFormatting sqref="D55:E55 D57:E57 D59:E59">
    <cfRule type="expression" dxfId="43" priority="49">
      <formula>MOD(ROW(),2)=1</formula>
    </cfRule>
    <cfRule type="expression" dxfId="42" priority="50">
      <formula>MOD(ROW(),2)=0</formula>
    </cfRule>
  </conditionalFormatting>
  <conditionalFormatting sqref="D54:E54">
    <cfRule type="expression" dxfId="41" priority="47">
      <formula>MOD(ROW(),2)=1</formula>
    </cfRule>
    <cfRule type="expression" dxfId="40" priority="48">
      <formula>MOD(ROW(),2)=0</formula>
    </cfRule>
  </conditionalFormatting>
  <conditionalFormatting sqref="D56:E56 D58:E58">
    <cfRule type="expression" dxfId="39" priority="45">
      <formula>MOD(ROW(),2)=1</formula>
    </cfRule>
    <cfRule type="expression" dxfId="38" priority="46">
      <formula>MOD(ROW(),2)=0</formula>
    </cfRule>
  </conditionalFormatting>
  <conditionalFormatting sqref="G53">
    <cfRule type="expression" dxfId="37" priority="43">
      <formula>MOD(ROW(),2)=1</formula>
    </cfRule>
    <cfRule type="expression" dxfId="36" priority="44">
      <formula>MOD(ROW(),2)=0</formula>
    </cfRule>
  </conditionalFormatting>
  <conditionalFormatting sqref="H53">
    <cfRule type="expression" dxfId="35" priority="41">
      <formula>MOD(ROW(),2)=1</formula>
    </cfRule>
    <cfRule type="expression" dxfId="34" priority="42">
      <formula>MOD(ROW(),2)=0</formula>
    </cfRule>
  </conditionalFormatting>
  <conditionalFormatting sqref="B70:C70">
    <cfRule type="expression" dxfId="33" priority="35">
      <formula>MOD(ROW(),2)=1</formula>
    </cfRule>
    <cfRule type="expression" dxfId="32" priority="36">
      <formula>MOD(ROW(),2)=0</formula>
    </cfRule>
  </conditionalFormatting>
  <conditionalFormatting sqref="I54">
    <cfRule type="expression" dxfId="31" priority="33">
      <formula>MOD(ROW(),2)=1</formula>
    </cfRule>
    <cfRule type="expression" dxfId="30" priority="34">
      <formula>MOD(ROW(),2)=0</formula>
    </cfRule>
  </conditionalFormatting>
  <conditionalFormatting sqref="I55:I59">
    <cfRule type="expression" dxfId="29" priority="31">
      <formula>MOD(ROW(),2)=1</formula>
    </cfRule>
    <cfRule type="expression" dxfId="28" priority="32">
      <formula>MOD(ROW(),2)=0</formula>
    </cfRule>
  </conditionalFormatting>
  <conditionalFormatting sqref="E70 D72:E72 D74:E74 D76:E76 D78:E78 D80:E80">
    <cfRule type="expression" dxfId="27" priority="27">
      <formula>MOD(ROW(),2)=1</formula>
    </cfRule>
    <cfRule type="expression" dxfId="26" priority="28">
      <formula>MOD(ROW(),2)=0</formula>
    </cfRule>
  </conditionalFormatting>
  <conditionalFormatting sqref="D71:E71 D73:E73 D75:E75 D77:E77 D79:E79">
    <cfRule type="expression" dxfId="25" priority="25">
      <formula>MOD(ROW(),2)=1</formula>
    </cfRule>
    <cfRule type="expression" dxfId="24" priority="26">
      <formula>MOD(ROW(),2)=0</formula>
    </cfRule>
  </conditionalFormatting>
  <conditionalFormatting sqref="D70">
    <cfRule type="expression" dxfId="23" priority="23">
      <formula>MOD(ROW(),2)=1</formula>
    </cfRule>
    <cfRule type="expression" dxfId="22" priority="24">
      <formula>MOD(ROW(),2)=0</formula>
    </cfRule>
  </conditionalFormatting>
  <conditionalFormatting sqref="B21:E21 G21:I21">
    <cfRule type="expression" dxfId="21" priority="21">
      <formula>MOD(ROW(),2)=1</formula>
    </cfRule>
    <cfRule type="expression" dxfId="20" priority="22">
      <formula>MOD(ROW(),2)=0</formula>
    </cfRule>
  </conditionalFormatting>
  <conditionalFormatting sqref="G22:I23 B22:E26 I24:I26">
    <cfRule type="expression" dxfId="19" priority="19">
      <formula>MOD(ROW(),2)=1</formula>
    </cfRule>
    <cfRule type="expression" dxfId="18" priority="20">
      <formula>MOD(ROW(),2)=0</formula>
    </cfRule>
  </conditionalFormatting>
  <conditionalFormatting sqref="B20">
    <cfRule type="expression" dxfId="17" priority="17">
      <formula>MOD(ROW(),2)=1</formula>
    </cfRule>
    <cfRule type="expression" dxfId="16" priority="18">
      <formula>MOD(ROW(),2)=0</formula>
    </cfRule>
  </conditionalFormatting>
  <conditionalFormatting sqref="D20 G20">
    <cfRule type="expression" dxfId="15" priority="15">
      <formula>MOD(ROW(),2)=1</formula>
    </cfRule>
    <cfRule type="expression" dxfId="14" priority="16">
      <formula>MOD(ROW(),2)=0</formula>
    </cfRule>
  </conditionalFormatting>
  <conditionalFormatting sqref="C20">
    <cfRule type="expression" dxfId="13" priority="13">
      <formula>MOD(ROW(),2)=1</formula>
    </cfRule>
    <cfRule type="expression" dxfId="12" priority="14">
      <formula>MOD(ROW(),2)=0</formula>
    </cfRule>
  </conditionalFormatting>
  <conditionalFormatting sqref="E20">
    <cfRule type="expression" dxfId="11" priority="11">
      <formula>MOD(ROW(),2)=1</formula>
    </cfRule>
    <cfRule type="expression" dxfId="10" priority="12">
      <formula>MOD(ROW(),2)=0</formula>
    </cfRule>
  </conditionalFormatting>
  <conditionalFormatting sqref="H20">
    <cfRule type="expression" dxfId="9" priority="9">
      <formula>MOD(ROW(),2)=1</formula>
    </cfRule>
    <cfRule type="expression" dxfId="8" priority="10">
      <formula>MOD(ROW(),2)=0</formula>
    </cfRule>
  </conditionalFormatting>
  <conditionalFormatting sqref="I20">
    <cfRule type="expression" dxfId="7" priority="7">
      <formula>MOD(ROW(),2)=1</formula>
    </cfRule>
    <cfRule type="expression" dxfId="6" priority="8">
      <formula>MOD(ROW(),2)=0</formula>
    </cfRule>
  </conditionalFormatting>
  <conditionalFormatting sqref="G24:H26">
    <cfRule type="expression" dxfId="5" priority="5">
      <formula>MOD(ROW(),2)=1</formula>
    </cfRule>
    <cfRule type="expression" dxfId="4" priority="6">
      <formula>MOD(ROW(),2)=0</formula>
    </cfRule>
  </conditionalFormatting>
  <conditionalFormatting sqref="B65:F65">
    <cfRule type="expression" dxfId="3" priority="3">
      <formula>MOD(ROW(),2)=1</formula>
    </cfRule>
    <cfRule type="expression" dxfId="2" priority="4">
      <formula>MOD(ROW(),2)=0</formula>
    </cfRule>
  </conditionalFormatting>
  <conditionalFormatting sqref="B66:F66">
    <cfRule type="expression" dxfId="1" priority="1">
      <formula>MOD(ROW(),2)=1</formula>
    </cfRule>
    <cfRule type="expression" dxfId="0" priority="2">
      <formula>MOD(ROW(),2)=0</formula>
    </cfRule>
  </conditionalFormatting>
  <dataValidations disablePrompts="1" count="1">
    <dataValidation type="list" allowBlank="1" showInputMessage="1" showErrorMessage="1" sqref="C5" xr:uid="{00000000-0002-0000-0400-000000000000}">
      <formula1>"English, Japanese, Français, Deutsch, Español, Português, Italiano, Traditional Chinese, Korean, Simplified Chinese, Russian"</formula1>
    </dataValidation>
  </dataValidations>
  <hyperlinks>
    <hyperlink ref="H5" location="TOP" display="Back to Table of Contents" xr:uid="{00000000-0004-0000-0400-000000000000}"/>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outlinePr summaryRight="0"/>
  </sheetPr>
  <dimension ref="A1:O1838"/>
  <sheetViews>
    <sheetView zoomScale="85" zoomScaleNormal="85" workbookViewId="0">
      <pane ySplit="4" topLeftCell="A5" activePane="bottomLeft" state="frozen"/>
      <selection activeCell="C17" sqref="C17:E17"/>
      <selection pane="bottomLeft" activeCell="A26" sqref="A26"/>
    </sheetView>
  </sheetViews>
  <sheetFormatPr defaultColWidth="9.125" defaultRowHeight="14.25"/>
  <cols>
    <col min="1" max="1" width="3.75" style="4" customWidth="1"/>
    <col min="2" max="2" width="24.75" style="9" customWidth="1"/>
    <col min="3" max="3" width="10.75" style="198" customWidth="1"/>
    <col min="4" max="4" width="65.75" style="7" customWidth="1"/>
    <col min="5" max="5" width="5.75" style="7" customWidth="1"/>
    <col min="6" max="6" width="38.75" style="3" customWidth="1"/>
    <col min="7" max="7" width="5.75" style="7" customWidth="1"/>
    <col min="8" max="8" width="28.75" style="4" customWidth="1"/>
    <col min="9" max="9" width="43.75" style="4" customWidth="1"/>
    <col min="10" max="10" width="28.75" style="4" customWidth="1"/>
    <col min="11" max="11" width="43.75" style="4" customWidth="1"/>
    <col min="12" max="12" width="28.75" style="4" customWidth="1"/>
    <col min="13" max="13" width="43.75" style="4" customWidth="1"/>
    <col min="14" max="14" width="28.75" style="4" customWidth="1"/>
    <col min="15" max="15" width="43.75" style="4" customWidth="1"/>
    <col min="16" max="16384" width="9.125" style="4"/>
  </cols>
  <sheetData>
    <row r="1" spans="1:15" ht="23.25" customHeight="1">
      <c r="B1" s="133" t="s">
        <v>20787</v>
      </c>
      <c r="F1" s="17"/>
      <c r="K1" s="135">
        <f>INDEX('How To Download'!F70:F80,MATCH(LANG4MAP,'How To Download'!$D$70:$D$80,FALSE))</f>
        <v>3</v>
      </c>
    </row>
    <row r="2" spans="1:15" ht="23.25">
      <c r="B2" s="157" t="s">
        <v>2598</v>
      </c>
      <c r="F2" s="17"/>
      <c r="J2" s="67" t="s">
        <v>3643</v>
      </c>
    </row>
    <row r="3" spans="1:15" s="31" customFormat="1" ht="26.25">
      <c r="B3" s="32" t="s">
        <v>22438</v>
      </c>
      <c r="C3" s="199"/>
      <c r="E3" s="33"/>
      <c r="F3" s="34"/>
      <c r="H3" s="32" t="s">
        <v>23734</v>
      </c>
    </row>
    <row r="4" spans="1:15" s="5" customFormat="1" ht="20.100000000000001" customHeight="1">
      <c r="A4" s="4"/>
      <c r="B4" s="59" t="s">
        <v>2722</v>
      </c>
      <c r="C4" s="59" t="s">
        <v>0</v>
      </c>
      <c r="D4" s="60" t="s">
        <v>1642</v>
      </c>
      <c r="E4" s="7"/>
      <c r="F4" s="16" t="s">
        <v>1639</v>
      </c>
      <c r="G4" s="7"/>
      <c r="H4" s="14" t="s">
        <v>2722</v>
      </c>
      <c r="I4" s="14" t="s">
        <v>1642</v>
      </c>
      <c r="J4" s="19" t="s">
        <v>2722</v>
      </c>
      <c r="K4" s="14" t="s">
        <v>1642</v>
      </c>
      <c r="L4" s="19" t="s">
        <v>2722</v>
      </c>
      <c r="M4" s="14" t="s">
        <v>1642</v>
      </c>
      <c r="N4" s="19" t="s">
        <v>2722</v>
      </c>
      <c r="O4" s="14" t="s">
        <v>1642</v>
      </c>
    </row>
    <row r="5" spans="1:15" ht="18" customHeight="1">
      <c r="B5" s="10">
        <v>10</v>
      </c>
      <c r="C5" s="201">
        <v>1</v>
      </c>
      <c r="D5" s="8" t="str">
        <f>VLOOKUP(B5,'Current BICS'!$B$4:$P$1837,'Mapping for Equity'!$K$1,FALSE)</f>
        <v>Communications</v>
      </c>
      <c r="E5" s="15" t="s">
        <v>1643</v>
      </c>
      <c r="F5" s="18"/>
      <c r="G5" s="15" t="s">
        <v>1643</v>
      </c>
      <c r="H5" s="6">
        <v>10</v>
      </c>
      <c r="I5" s="6" t="str">
        <f>VLOOKUP(H5,'BICS Equity Hierarchy 2024'!$C$5:$Q$1846,'Mapping for Equity'!$K$1,FALSE)</f>
        <v>Communications</v>
      </c>
      <c r="J5" s="6" t="s">
        <v>4</v>
      </c>
      <c r="K5" s="48" t="str">
        <f>IF(J5="","",VLOOKUP(J5,'BICS Equity Hierarchy 2024'!$C$5:$Q$1783,'Mapping for Equity'!$K$1))</f>
        <v/>
      </c>
      <c r="L5" s="6" t="s">
        <v>4</v>
      </c>
      <c r="M5" s="6" t="s">
        <v>4</v>
      </c>
      <c r="N5" s="6" t="s">
        <v>4</v>
      </c>
      <c r="O5" s="6" t="s">
        <v>4</v>
      </c>
    </row>
    <row r="6" spans="1:15" ht="18" customHeight="1">
      <c r="B6" s="10">
        <v>1010</v>
      </c>
      <c r="C6" s="201">
        <v>2</v>
      </c>
      <c r="D6" s="8" t="str">
        <f>VLOOKUP(B6,'Current BICS'!$B$4:$P$1837,'Mapping for Equity'!$K$1,FALSE)</f>
        <v>Media</v>
      </c>
      <c r="E6" s="15" t="s">
        <v>1643</v>
      </c>
      <c r="F6" s="18"/>
      <c r="G6" s="15" t="s">
        <v>1643</v>
      </c>
      <c r="H6" s="6">
        <v>1010</v>
      </c>
      <c r="I6" s="48" t="str">
        <f>VLOOKUP(H6,'BICS Equity Hierarchy 2024'!$C$5:$Q$1846,'Mapping for Equity'!$K$1,FALSE)</f>
        <v>Media</v>
      </c>
      <c r="J6" s="6" t="s">
        <v>4</v>
      </c>
      <c r="K6" s="48" t="str">
        <f>IF(J6="","",VLOOKUP(J6,'BICS Equity Hierarchy 2024'!$C$5:$Q$1783,'Mapping for Equity'!$K$1))</f>
        <v/>
      </c>
      <c r="L6" s="6" t="s">
        <v>4</v>
      </c>
      <c r="M6" s="6" t="s">
        <v>4</v>
      </c>
      <c r="N6" s="6" t="s">
        <v>4</v>
      </c>
      <c r="O6" s="6" t="s">
        <v>4</v>
      </c>
    </row>
    <row r="7" spans="1:15" ht="18" customHeight="1">
      <c r="B7" s="10">
        <v>101010</v>
      </c>
      <c r="C7" s="201">
        <v>3</v>
      </c>
      <c r="D7" s="8" t="str">
        <f>VLOOKUP(B7,'Current BICS'!$B$4:$P$1837,'Mapping for Equity'!$K$1,FALSE)</f>
        <v>Advertising &amp; Marketing</v>
      </c>
      <c r="E7" s="15" t="s">
        <v>1643</v>
      </c>
      <c r="F7" s="18"/>
      <c r="G7" s="15" t="s">
        <v>1643</v>
      </c>
      <c r="H7" s="6">
        <v>101010</v>
      </c>
      <c r="I7" s="48" t="str">
        <f>VLOOKUP(H7,'BICS Equity Hierarchy 2024'!$C$5:$Q$1846,'Mapping for Equity'!$K$1,FALSE)</f>
        <v>Advertising &amp; Marketing</v>
      </c>
      <c r="J7" s="6" t="s">
        <v>4</v>
      </c>
      <c r="K7" s="48" t="str">
        <f>IF(J7="","",VLOOKUP(J7,'BICS Equity Hierarchy 2024'!$C$5:$Q$1783,'Mapping for Equity'!$K$1))</f>
        <v/>
      </c>
      <c r="L7" s="6" t="s">
        <v>4</v>
      </c>
      <c r="M7" s="6" t="s">
        <v>4</v>
      </c>
      <c r="N7" s="6" t="s">
        <v>4</v>
      </c>
      <c r="O7" s="6" t="s">
        <v>4</v>
      </c>
    </row>
    <row r="8" spans="1:15" ht="18" customHeight="1">
      <c r="B8" s="10">
        <v>10101010</v>
      </c>
      <c r="C8" s="201">
        <v>4</v>
      </c>
      <c r="D8" s="8" t="str">
        <f>VLOOKUP(B8,'Current BICS'!$B$4:$P$1837,'Mapping for Equity'!$K$1,FALSE)</f>
        <v>Advertising &amp; Marketing</v>
      </c>
      <c r="E8" s="15" t="s">
        <v>1643</v>
      </c>
      <c r="F8" s="18"/>
      <c r="G8" s="15" t="s">
        <v>1643</v>
      </c>
      <c r="H8" s="6">
        <v>10101010</v>
      </c>
      <c r="I8" s="48" t="str">
        <f>VLOOKUP(H8,'BICS Equity Hierarchy 2024'!$C$5:$Q$1846,'Mapping for Equity'!$K$1,FALSE)</f>
        <v>Advertising &amp; Marketing</v>
      </c>
      <c r="J8" s="6" t="s">
        <v>4</v>
      </c>
      <c r="K8" s="48" t="str">
        <f>IF(J8="","",VLOOKUP(J8,'BICS Equity Hierarchy 2024'!$C$5:$Q$1783,'Mapping for Equity'!$K$1))</f>
        <v/>
      </c>
      <c r="L8" s="6" t="s">
        <v>4</v>
      </c>
      <c r="M8" s="6" t="s">
        <v>4</v>
      </c>
      <c r="N8" s="6" t="s">
        <v>4</v>
      </c>
      <c r="O8" s="6" t="s">
        <v>4</v>
      </c>
    </row>
    <row r="9" spans="1:15" ht="18" customHeight="1">
      <c r="B9" s="10">
        <v>1010101010</v>
      </c>
      <c r="C9" s="201">
        <v>5</v>
      </c>
      <c r="D9" s="8" t="str">
        <f>VLOOKUP(B9,'Current BICS'!$B$4:$P$1837,'Mapping for Equity'!$K$1,FALSE)</f>
        <v>Advertising Agencies &amp; Svcs</v>
      </c>
      <c r="E9" s="15" t="s">
        <v>1643</v>
      </c>
      <c r="F9" s="18"/>
      <c r="G9" s="15" t="s">
        <v>1643</v>
      </c>
      <c r="H9" s="6">
        <v>1010101010</v>
      </c>
      <c r="I9" s="48" t="str">
        <f>VLOOKUP(H9,'BICS Equity Hierarchy 2024'!$C$5:$Q$1846,'Mapping for Equity'!$K$1,FALSE)</f>
        <v>Advertising Agencies &amp; Svcs</v>
      </c>
      <c r="J9" s="6" t="s">
        <v>4</v>
      </c>
      <c r="K9" s="48" t="str">
        <f>IF(J9="","",VLOOKUP(J9,'BICS Equity Hierarchy 2024'!$C$5:$Q$1783,'Mapping for Equity'!$K$1))</f>
        <v/>
      </c>
      <c r="L9" s="6" t="s">
        <v>4</v>
      </c>
      <c r="M9" s="6" t="s">
        <v>4</v>
      </c>
      <c r="N9" s="6" t="s">
        <v>4</v>
      </c>
      <c r="O9" s="6" t="s">
        <v>4</v>
      </c>
    </row>
    <row r="10" spans="1:15" ht="18" customHeight="1">
      <c r="B10" s="10">
        <v>101010101010</v>
      </c>
      <c r="C10" s="201">
        <v>6</v>
      </c>
      <c r="D10" s="8" t="str">
        <f>VLOOKUP(B10,'Current BICS'!$B$4:$P$1837,'Mapping for Equity'!$K$1,FALSE)</f>
        <v>Advertising Agencies</v>
      </c>
      <c r="E10" s="15" t="s">
        <v>1643</v>
      </c>
      <c r="F10" s="18"/>
      <c r="G10" s="15" t="s">
        <v>1643</v>
      </c>
      <c r="H10" s="6">
        <v>101010101010</v>
      </c>
      <c r="I10" s="48" t="str">
        <f>VLOOKUP(H10,'BICS Equity Hierarchy 2024'!$C$5:$Q$1846,'Mapping for Equity'!$K$1,FALSE)</f>
        <v>Advertising Agencies</v>
      </c>
      <c r="J10" s="6" t="s">
        <v>4</v>
      </c>
      <c r="K10" s="48" t="str">
        <f>IF(J10="","",VLOOKUP(J10,'BICS Equity Hierarchy 2024'!$C$5:$Q$1783,'Mapping for Equity'!$K$1))</f>
        <v/>
      </c>
      <c r="L10" s="6" t="s">
        <v>4</v>
      </c>
      <c r="M10" s="6" t="s">
        <v>4</v>
      </c>
      <c r="N10" s="6" t="s">
        <v>4</v>
      </c>
      <c r="O10" s="6" t="s">
        <v>4</v>
      </c>
    </row>
    <row r="11" spans="1:15" ht="18" customHeight="1">
      <c r="B11" s="10">
        <v>101010101011</v>
      </c>
      <c r="C11" s="201">
        <v>6</v>
      </c>
      <c r="D11" s="8" t="str">
        <f>VLOOKUP(B11,'Current BICS'!$B$4:$P$1837,'Mapping for Equity'!$K$1,FALSE)</f>
        <v>E-Marketing</v>
      </c>
      <c r="E11" s="15" t="s">
        <v>1643</v>
      </c>
      <c r="F11" s="18"/>
      <c r="G11" s="15" t="s">
        <v>1643</v>
      </c>
      <c r="H11" s="6">
        <v>101010101011</v>
      </c>
      <c r="I11" s="48" t="str">
        <f>VLOOKUP(H11,'BICS Equity Hierarchy 2024'!$C$5:$Q$1846,'Mapping for Equity'!$K$1,FALSE)</f>
        <v>E-Marketing</v>
      </c>
      <c r="J11" s="6" t="s">
        <v>4</v>
      </c>
      <c r="K11" s="48" t="str">
        <f>IF(J11="","",VLOOKUP(J11,'BICS Equity Hierarchy 2024'!$C$5:$Q$1783,'Mapping for Equity'!$K$1))</f>
        <v/>
      </c>
      <c r="L11" s="6" t="s">
        <v>4</v>
      </c>
      <c r="M11" s="6" t="s">
        <v>4</v>
      </c>
      <c r="N11" s="6" t="s">
        <v>4</v>
      </c>
      <c r="O11" s="6" t="s">
        <v>4</v>
      </c>
    </row>
    <row r="12" spans="1:15" ht="18" customHeight="1">
      <c r="B12" s="10">
        <v>101010101012</v>
      </c>
      <c r="C12" s="201">
        <v>6</v>
      </c>
      <c r="D12" s="8" t="str">
        <f>VLOOKUP(B12,'Current BICS'!$B$4:$P$1837,'Mapping for Equity'!$K$1,FALSE)</f>
        <v>Market Research &amp; Consulting</v>
      </c>
      <c r="E12" s="15" t="s">
        <v>1643</v>
      </c>
      <c r="F12" s="18"/>
      <c r="G12" s="15" t="s">
        <v>1643</v>
      </c>
      <c r="H12" s="6">
        <v>101010101012</v>
      </c>
      <c r="I12" s="48" t="str">
        <f>VLOOKUP(H12,'BICS Equity Hierarchy 2024'!$C$5:$Q$1846,'Mapping for Equity'!$K$1,FALSE)</f>
        <v>Market Research &amp; Consulting</v>
      </c>
      <c r="J12" s="6" t="s">
        <v>4</v>
      </c>
      <c r="K12" s="48" t="str">
        <f>IF(J12="","",VLOOKUP(J12,'BICS Equity Hierarchy 2024'!$C$5:$Q$1783,'Mapping for Equity'!$K$1))</f>
        <v/>
      </c>
      <c r="L12" s="6" t="s">
        <v>4</v>
      </c>
      <c r="M12" s="6" t="s">
        <v>4</v>
      </c>
      <c r="N12" s="6" t="s">
        <v>4</v>
      </c>
      <c r="O12" s="6" t="s">
        <v>4</v>
      </c>
    </row>
    <row r="13" spans="1:15" ht="18" customHeight="1">
      <c r="B13" s="10">
        <v>10101010101210</v>
      </c>
      <c r="C13" s="201">
        <v>7</v>
      </c>
      <c r="D13" s="8" t="str">
        <f>VLOOKUP(B13,'Current BICS'!$B$4:$P$1837,'Mapping for Equity'!$K$1,FALSE)</f>
        <v>Marketing Consulting Services</v>
      </c>
      <c r="E13" s="15" t="s">
        <v>1643</v>
      </c>
      <c r="F13" s="18"/>
      <c r="G13" s="15" t="s">
        <v>1643</v>
      </c>
      <c r="H13" s="6">
        <v>10101010101210</v>
      </c>
      <c r="I13" s="48" t="str">
        <f>VLOOKUP(H13,'BICS Equity Hierarchy 2024'!$C$5:$Q$1846,'Mapping for Equity'!$K$1,FALSE)</f>
        <v>Marketing Consulting Services</v>
      </c>
      <c r="J13" s="6" t="s">
        <v>4</v>
      </c>
      <c r="K13" s="48" t="str">
        <f>IF(J13="","",VLOOKUP(J13,'BICS Equity Hierarchy 2024'!$C$5:$Q$1783,'Mapping for Equity'!$K$1))</f>
        <v/>
      </c>
      <c r="L13" s="6" t="s">
        <v>4</v>
      </c>
      <c r="M13" s="6" t="s">
        <v>4</v>
      </c>
      <c r="N13" s="6" t="s">
        <v>4</v>
      </c>
      <c r="O13" s="6" t="s">
        <v>4</v>
      </c>
    </row>
    <row r="14" spans="1:15" ht="18" customHeight="1">
      <c r="B14" s="10">
        <v>10101010101211</v>
      </c>
      <c r="C14" s="201">
        <v>7</v>
      </c>
      <c r="D14" s="8" t="str">
        <f>VLOOKUP(B14,'Current BICS'!$B$4:$P$1837,'Mapping for Equity'!$K$1,FALSE)</f>
        <v>Market Research</v>
      </c>
      <c r="E14" s="15" t="s">
        <v>1643</v>
      </c>
      <c r="F14" s="18"/>
      <c r="G14" s="15" t="s">
        <v>1643</v>
      </c>
      <c r="H14" s="6">
        <v>10101010101211</v>
      </c>
      <c r="I14" s="48" t="str">
        <f>VLOOKUP(H14,'BICS Equity Hierarchy 2024'!$C$5:$Q$1846,'Mapping for Equity'!$K$1,FALSE)</f>
        <v>Market Research</v>
      </c>
      <c r="J14" s="6" t="s">
        <v>4</v>
      </c>
      <c r="K14" s="48" t="str">
        <f>IF(J14="","",VLOOKUP(J14,'BICS Equity Hierarchy 2024'!$C$5:$Q$1783,'Mapping for Equity'!$K$1))</f>
        <v/>
      </c>
      <c r="L14" s="6" t="s">
        <v>4</v>
      </c>
      <c r="M14" s="6" t="s">
        <v>4</v>
      </c>
      <c r="N14" s="6" t="s">
        <v>4</v>
      </c>
      <c r="O14" s="6" t="s">
        <v>4</v>
      </c>
    </row>
    <row r="15" spans="1:15" ht="18" customHeight="1">
      <c r="B15" s="10">
        <v>101010101013</v>
      </c>
      <c r="C15" s="201">
        <v>6</v>
      </c>
      <c r="D15" s="8" t="str">
        <f>VLOOKUP(B15,'Current BICS'!$B$4:$P$1837,'Mapping for Equity'!$K$1,FALSE)</f>
        <v>Media Representatives</v>
      </c>
      <c r="E15" s="15" t="s">
        <v>1643</v>
      </c>
      <c r="F15" s="18"/>
      <c r="G15" s="15" t="s">
        <v>1643</v>
      </c>
      <c r="H15" s="6">
        <v>101010101013</v>
      </c>
      <c r="I15" s="48" t="str">
        <f>VLOOKUP(H15,'BICS Equity Hierarchy 2024'!$C$5:$Q$1846,'Mapping for Equity'!$K$1,FALSE)</f>
        <v>Media Representatives</v>
      </c>
      <c r="J15" s="6" t="s">
        <v>4</v>
      </c>
      <c r="K15" s="48" t="str">
        <f>IF(J15="","",VLOOKUP(J15,'BICS Equity Hierarchy 2024'!$C$5:$Q$1783,'Mapping for Equity'!$K$1))</f>
        <v/>
      </c>
      <c r="L15" s="6" t="s">
        <v>4</v>
      </c>
      <c r="M15" s="6" t="s">
        <v>4</v>
      </c>
      <c r="N15" s="6" t="s">
        <v>4</v>
      </c>
      <c r="O15" s="6" t="s">
        <v>4</v>
      </c>
    </row>
    <row r="16" spans="1:15" ht="18" customHeight="1">
      <c r="B16" s="10">
        <v>101010101014</v>
      </c>
      <c r="C16" s="201">
        <v>6</v>
      </c>
      <c r="D16" s="8" t="str">
        <f>VLOOKUP(B16,'Current BICS'!$B$4:$P$1837,'Mapping for Equity'!$K$1,FALSE)</f>
        <v>Public Relations Agencies</v>
      </c>
      <c r="E16" s="15" t="s">
        <v>1643</v>
      </c>
      <c r="F16" s="18"/>
      <c r="G16" s="15" t="s">
        <v>1643</v>
      </c>
      <c r="H16" s="6">
        <v>101010101014</v>
      </c>
      <c r="I16" s="48" t="str">
        <f>VLOOKUP(H16,'BICS Equity Hierarchy 2024'!$C$5:$Q$1846,'Mapping for Equity'!$K$1,FALSE)</f>
        <v>Public Relations Agencies</v>
      </c>
      <c r="J16" s="6" t="s">
        <v>4</v>
      </c>
      <c r="K16" s="48" t="str">
        <f>IF(J16="","",VLOOKUP(J16,'BICS Equity Hierarchy 2024'!$C$5:$Q$1783,'Mapping for Equity'!$K$1))</f>
        <v/>
      </c>
      <c r="L16" s="6" t="s">
        <v>4</v>
      </c>
      <c r="M16" s="6" t="s">
        <v>4</v>
      </c>
      <c r="N16" s="6" t="s">
        <v>4</v>
      </c>
      <c r="O16" s="6" t="s">
        <v>4</v>
      </c>
    </row>
    <row r="17" spans="2:15" ht="18" customHeight="1">
      <c r="B17" s="10">
        <v>1010101011</v>
      </c>
      <c r="C17" s="201">
        <v>5</v>
      </c>
      <c r="D17" s="8" t="str">
        <f>VLOOKUP(B17,'Current BICS'!$B$4:$P$1837,'Mapping for Equity'!$K$1,FALSE)</f>
        <v>Direct Marketing</v>
      </c>
      <c r="E17" s="15" t="s">
        <v>1643</v>
      </c>
      <c r="F17" s="18"/>
      <c r="G17" s="15" t="s">
        <v>1643</v>
      </c>
      <c r="H17" s="6">
        <v>1010101011</v>
      </c>
      <c r="I17" s="48" t="str">
        <f>VLOOKUP(H17,'BICS Equity Hierarchy 2024'!$C$5:$Q$1846,'Mapping for Equity'!$K$1,FALSE)</f>
        <v>Direct Marketing</v>
      </c>
      <c r="J17" s="6" t="s">
        <v>4</v>
      </c>
      <c r="K17" s="48" t="str">
        <f>IF(J17="","",VLOOKUP(J17,'BICS Equity Hierarchy 2024'!$C$5:$Q$1783,'Mapping for Equity'!$K$1))</f>
        <v/>
      </c>
      <c r="L17" s="6" t="s">
        <v>4</v>
      </c>
      <c r="M17" s="6" t="s">
        <v>4</v>
      </c>
      <c r="N17" s="6" t="s">
        <v>4</v>
      </c>
      <c r="O17" s="6" t="s">
        <v>4</v>
      </c>
    </row>
    <row r="18" spans="2:15" ht="18" customHeight="1">
      <c r="B18" s="10">
        <v>101010101110</v>
      </c>
      <c r="C18" s="201">
        <v>6</v>
      </c>
      <c r="D18" s="8" t="str">
        <f>VLOOKUP(B18,'Current BICS'!$B$4:$P$1837,'Mapping for Equity'!$K$1,FALSE)</f>
        <v>Advertising Material Distr Svcs</v>
      </c>
      <c r="E18" s="15" t="s">
        <v>1643</v>
      </c>
      <c r="F18" s="18"/>
      <c r="G18" s="15" t="s">
        <v>1643</v>
      </c>
      <c r="H18" s="6">
        <v>101010101110</v>
      </c>
      <c r="I18" s="48" t="str">
        <f>VLOOKUP(H18,'BICS Equity Hierarchy 2024'!$C$5:$Q$1846,'Mapping for Equity'!$K$1,FALSE)</f>
        <v>Advertising Material Distr Svcs</v>
      </c>
      <c r="J18" s="6" t="s">
        <v>4</v>
      </c>
      <c r="K18" s="48" t="str">
        <f>IF(J18="","",VLOOKUP(J18,'BICS Equity Hierarchy 2024'!$C$5:$Q$1783,'Mapping for Equity'!$K$1))</f>
        <v/>
      </c>
      <c r="L18" s="6" t="s">
        <v>4</v>
      </c>
      <c r="M18" s="6" t="s">
        <v>4</v>
      </c>
      <c r="N18" s="6" t="s">
        <v>4</v>
      </c>
      <c r="O18" s="6" t="s">
        <v>4</v>
      </c>
    </row>
    <row r="19" spans="2:15" ht="18" customHeight="1">
      <c r="B19" s="10">
        <v>101010101111</v>
      </c>
      <c r="C19" s="201">
        <v>6</v>
      </c>
      <c r="D19" s="8" t="str">
        <f>VLOOKUP(B19,'Current BICS'!$B$4:$P$1837,'Mapping for Equity'!$K$1,FALSE)</f>
        <v>Direct Mail Advertising</v>
      </c>
      <c r="E19" s="15" t="s">
        <v>1643</v>
      </c>
      <c r="F19" s="18"/>
      <c r="G19" s="15" t="s">
        <v>1643</v>
      </c>
      <c r="H19" s="6">
        <v>101010101111</v>
      </c>
      <c r="I19" s="48" t="str">
        <f>VLOOKUP(H19,'BICS Equity Hierarchy 2024'!$C$5:$Q$1846,'Mapping for Equity'!$K$1,FALSE)</f>
        <v>Direct Mail Advertising</v>
      </c>
      <c r="J19" s="6" t="s">
        <v>4</v>
      </c>
      <c r="K19" s="48" t="str">
        <f>IF(J19="","",VLOOKUP(J19,'BICS Equity Hierarchy 2024'!$C$5:$Q$1783,'Mapping for Equity'!$K$1))</f>
        <v/>
      </c>
      <c r="L19" s="6" t="s">
        <v>4</v>
      </c>
      <c r="M19" s="6" t="s">
        <v>4</v>
      </c>
      <c r="N19" s="6" t="s">
        <v>4</v>
      </c>
      <c r="O19" s="6" t="s">
        <v>4</v>
      </c>
    </row>
    <row r="20" spans="2:15" ht="18" customHeight="1">
      <c r="B20" s="10">
        <v>101011</v>
      </c>
      <c r="C20" s="201">
        <v>3</v>
      </c>
      <c r="D20" s="8" t="str">
        <f>VLOOKUP(B20,'Current BICS'!$B$4:$P$1837,'Mapping for Equity'!$K$1,FALSE)</f>
        <v>Cable &amp; Satellite</v>
      </c>
      <c r="E20" s="15" t="s">
        <v>1643</v>
      </c>
      <c r="F20" s="18"/>
      <c r="G20" s="15" t="s">
        <v>1643</v>
      </c>
      <c r="H20" s="6">
        <v>101011</v>
      </c>
      <c r="I20" s="48" t="str">
        <f>VLOOKUP(H20,'BICS Equity Hierarchy 2024'!$C$5:$Q$1846,'Mapping for Equity'!$K$1,FALSE)</f>
        <v>Cable &amp; Satellite</v>
      </c>
      <c r="J20" s="6" t="s">
        <v>4</v>
      </c>
      <c r="K20" s="48" t="str">
        <f>IF(J20="","",VLOOKUP(J20,'BICS Equity Hierarchy 2024'!$C$5:$Q$1783,'Mapping for Equity'!$K$1))</f>
        <v/>
      </c>
      <c r="L20" s="6" t="s">
        <v>4</v>
      </c>
      <c r="M20" s="6" t="s">
        <v>4</v>
      </c>
      <c r="N20" s="6" t="s">
        <v>4</v>
      </c>
      <c r="O20" s="6" t="s">
        <v>4</v>
      </c>
    </row>
    <row r="21" spans="2:15" ht="18" customHeight="1">
      <c r="B21" s="10">
        <v>10101110</v>
      </c>
      <c r="C21" s="201">
        <v>4</v>
      </c>
      <c r="D21" s="8" t="str">
        <f>VLOOKUP(B21,'Current BICS'!$B$4:$P$1837,'Mapping for Equity'!$K$1,FALSE)</f>
        <v>Cable &amp; Satellite</v>
      </c>
      <c r="E21" s="15" t="s">
        <v>1643</v>
      </c>
      <c r="F21" s="18"/>
      <c r="G21" s="15" t="s">
        <v>1643</v>
      </c>
      <c r="H21" s="6">
        <v>10101110</v>
      </c>
      <c r="I21" s="48" t="str">
        <f>VLOOKUP(H21,'BICS Equity Hierarchy 2024'!$C$5:$Q$1846,'Mapping for Equity'!$K$1,FALSE)</f>
        <v>Cable &amp; Satellite</v>
      </c>
      <c r="J21" s="6" t="s">
        <v>4</v>
      </c>
      <c r="K21" s="48" t="str">
        <f>IF(J21="","",VLOOKUP(J21,'BICS Equity Hierarchy 2024'!$C$5:$Q$1783,'Mapping for Equity'!$K$1))</f>
        <v/>
      </c>
      <c r="L21" s="6" t="s">
        <v>4</v>
      </c>
      <c r="M21" s="6" t="s">
        <v>4</v>
      </c>
      <c r="N21" s="6" t="s">
        <v>4</v>
      </c>
      <c r="O21" s="6" t="s">
        <v>4</v>
      </c>
    </row>
    <row r="22" spans="2:15" ht="18" customHeight="1">
      <c r="B22" s="10">
        <v>1010111010</v>
      </c>
      <c r="C22" s="201">
        <v>5</v>
      </c>
      <c r="D22" s="8" t="str">
        <f>VLOOKUP(B22,'Current BICS'!$B$4:$P$1837,'Mapping for Equity'!$K$1,FALSE)</f>
        <v>Cable &amp; Satellite Video Svcs</v>
      </c>
      <c r="E22" s="15" t="s">
        <v>1643</v>
      </c>
      <c r="F22" s="18"/>
      <c r="G22" s="15" t="s">
        <v>1643</v>
      </c>
      <c r="H22" s="6">
        <v>1010111010</v>
      </c>
      <c r="I22" s="48" t="str">
        <f>VLOOKUP(H22,'BICS Equity Hierarchy 2024'!$C$5:$Q$1846,'Mapping for Equity'!$K$1,FALSE)</f>
        <v>Cable &amp; Satellite Video Svcs</v>
      </c>
      <c r="J22" s="6" t="s">
        <v>4</v>
      </c>
      <c r="K22" s="48" t="str">
        <f>IF(J22="","",VLOOKUP(J22,'BICS Equity Hierarchy 2024'!$C$5:$Q$1783,'Mapping for Equity'!$K$1))</f>
        <v/>
      </c>
      <c r="L22" s="6" t="s">
        <v>4</v>
      </c>
      <c r="M22" s="6" t="s">
        <v>4</v>
      </c>
      <c r="N22" s="6" t="s">
        <v>4</v>
      </c>
      <c r="O22" s="6" t="s">
        <v>4</v>
      </c>
    </row>
    <row r="23" spans="2:15" ht="18" customHeight="1">
      <c r="B23" s="10">
        <v>1010111011</v>
      </c>
      <c r="C23" s="201">
        <v>5</v>
      </c>
      <c r="D23" s="8" t="str">
        <f>VLOOKUP(B23,'Current BICS'!$B$4:$P$1837,'Mapping for Equity'!$K$1,FALSE)</f>
        <v>Cable &amp; Satellite Internet Svcs</v>
      </c>
      <c r="E23" s="15" t="s">
        <v>1643</v>
      </c>
      <c r="F23" s="18"/>
      <c r="G23" s="15" t="s">
        <v>1643</v>
      </c>
      <c r="H23" s="6">
        <v>1010111011</v>
      </c>
      <c r="I23" s="48" t="str">
        <f>VLOOKUP(H23,'BICS Equity Hierarchy 2024'!$C$5:$Q$1846,'Mapping for Equity'!$K$1,FALSE)</f>
        <v>Cable &amp; Satellite Internet Svcs</v>
      </c>
      <c r="J23" s="6" t="s">
        <v>4</v>
      </c>
      <c r="K23" s="48" t="str">
        <f>IF(J23="","",VLOOKUP(J23,'BICS Equity Hierarchy 2024'!$C$5:$Q$1783,'Mapping for Equity'!$K$1))</f>
        <v/>
      </c>
      <c r="L23" s="6" t="s">
        <v>4</v>
      </c>
      <c r="M23" s="6" t="s">
        <v>4</v>
      </c>
      <c r="N23" s="6" t="s">
        <v>4</v>
      </c>
      <c r="O23" s="6" t="s">
        <v>4</v>
      </c>
    </row>
    <row r="24" spans="2:15" ht="18" customHeight="1">
      <c r="B24" s="10">
        <v>1010111012</v>
      </c>
      <c r="C24" s="201">
        <v>5</v>
      </c>
      <c r="D24" s="8" t="str">
        <f>VLOOKUP(B24,'Current BICS'!$B$4:$P$1837,'Mapping for Equity'!$K$1,FALSE)</f>
        <v>Cable &amp; Satellite Phone Svcs</v>
      </c>
      <c r="E24" s="15" t="s">
        <v>1643</v>
      </c>
      <c r="F24" s="18"/>
      <c r="G24" s="15" t="s">
        <v>1643</v>
      </c>
      <c r="H24" s="6">
        <v>1010111012</v>
      </c>
      <c r="I24" s="48" t="str">
        <f>VLOOKUP(H24,'BICS Equity Hierarchy 2024'!$C$5:$Q$1846,'Mapping for Equity'!$K$1,FALSE)</f>
        <v>Cable &amp; Satellite Phone Svcs</v>
      </c>
      <c r="J24" s="6" t="s">
        <v>4</v>
      </c>
      <c r="K24" s="48" t="str">
        <f>IF(J24="","",VLOOKUP(J24,'BICS Equity Hierarchy 2024'!$C$5:$Q$1783,'Mapping for Equity'!$K$1))</f>
        <v/>
      </c>
      <c r="L24" s="6" t="s">
        <v>4</v>
      </c>
      <c r="M24" s="6" t="s">
        <v>4</v>
      </c>
      <c r="N24" s="6" t="s">
        <v>4</v>
      </c>
      <c r="O24" s="6" t="s">
        <v>4</v>
      </c>
    </row>
    <row r="25" spans="2:15" ht="18" customHeight="1">
      <c r="B25" s="10">
        <v>101012</v>
      </c>
      <c r="C25" s="201">
        <v>3</v>
      </c>
      <c r="D25" s="8" t="str">
        <f>VLOOKUP(B25,'Current BICS'!$B$4:$P$1837,'Mapping for Equity'!$K$1,FALSE)</f>
        <v>Entertainment Content</v>
      </c>
      <c r="E25" s="15" t="s">
        <v>1643</v>
      </c>
      <c r="F25" s="18"/>
      <c r="G25" s="15" t="s">
        <v>1643</v>
      </c>
      <c r="H25" s="6">
        <v>101012</v>
      </c>
      <c r="I25" s="48" t="str">
        <f>VLOOKUP(H25,'BICS Equity Hierarchy 2024'!$C$5:$Q$1846,'Mapping for Equity'!$K$1,FALSE)</f>
        <v>Entertainment Content</v>
      </c>
      <c r="J25" s="6" t="s">
        <v>4</v>
      </c>
      <c r="K25" s="48" t="str">
        <f>IF(J25="","",VLOOKUP(J25,'BICS Equity Hierarchy 2024'!$C$5:$Q$1783,'Mapping for Equity'!$K$1))</f>
        <v/>
      </c>
      <c r="L25" s="6" t="s">
        <v>4</v>
      </c>
      <c r="M25" s="6" t="s">
        <v>4</v>
      </c>
      <c r="N25" s="6" t="s">
        <v>4</v>
      </c>
      <c r="O25" s="6" t="s">
        <v>4</v>
      </c>
    </row>
    <row r="26" spans="2:15" ht="18" customHeight="1">
      <c r="B26" s="10">
        <v>10101210</v>
      </c>
      <c r="C26" s="201">
        <v>4</v>
      </c>
      <c r="D26" s="8" t="str">
        <f>VLOOKUP(B26,'Current BICS'!$B$4:$P$1837,'Mapping for Equity'!$K$1,FALSE)</f>
        <v>Film &amp; TV</v>
      </c>
      <c r="E26" s="15" t="s">
        <v>1643</v>
      </c>
      <c r="F26" s="18"/>
      <c r="G26" s="15" t="s">
        <v>1643</v>
      </c>
      <c r="H26" s="6">
        <v>10101210</v>
      </c>
      <c r="I26" s="48" t="str">
        <f>VLOOKUP(H26,'BICS Equity Hierarchy 2024'!$C$5:$Q$1846,'Mapping for Equity'!$K$1,FALSE)</f>
        <v>Film &amp; TV</v>
      </c>
      <c r="J26" s="6" t="s">
        <v>4</v>
      </c>
      <c r="K26" s="48" t="str">
        <f>IF(J26="","",VLOOKUP(J26,'BICS Equity Hierarchy 2024'!$C$5:$Q$1783,'Mapping for Equity'!$K$1))</f>
        <v/>
      </c>
      <c r="L26" s="6" t="s">
        <v>4</v>
      </c>
      <c r="M26" s="6" t="s">
        <v>4</v>
      </c>
      <c r="N26" s="6" t="s">
        <v>4</v>
      </c>
      <c r="O26" s="6" t="s">
        <v>4</v>
      </c>
    </row>
    <row r="27" spans="2:15" ht="18" customHeight="1">
      <c r="B27" s="10">
        <v>1010121010</v>
      </c>
      <c r="C27" s="201">
        <v>5</v>
      </c>
      <c r="D27" s="8" t="str">
        <f>VLOOKUP(B27,'Current BICS'!$B$4:$P$1837,'Mapping for Equity'!$K$1,FALSE)</f>
        <v>Film &amp; TV Production &amp; Distr</v>
      </c>
      <c r="E27" s="15" t="s">
        <v>1643</v>
      </c>
      <c r="F27" s="18"/>
      <c r="G27" s="15" t="s">
        <v>1643</v>
      </c>
      <c r="H27" s="6">
        <v>1010121010</v>
      </c>
      <c r="I27" s="48" t="str">
        <f>VLOOKUP(H27,'BICS Equity Hierarchy 2024'!$C$5:$Q$1846,'Mapping for Equity'!$K$1,FALSE)</f>
        <v>Film &amp; TV Production &amp; Distr</v>
      </c>
      <c r="J27" s="6" t="s">
        <v>4</v>
      </c>
      <c r="K27" s="48" t="str">
        <f>IF(J27="","",VLOOKUP(J27,'BICS Equity Hierarchy 2024'!$C$5:$Q$1783,'Mapping for Equity'!$K$1))</f>
        <v/>
      </c>
      <c r="L27" s="6" t="s">
        <v>4</v>
      </c>
      <c r="M27" s="6" t="s">
        <v>4</v>
      </c>
      <c r="N27" s="6" t="s">
        <v>4</v>
      </c>
      <c r="O27" s="6" t="s">
        <v>4</v>
      </c>
    </row>
    <row r="28" spans="2:15" ht="18" customHeight="1">
      <c r="B28" s="10">
        <v>101012101010</v>
      </c>
      <c r="C28" s="201">
        <v>6</v>
      </c>
      <c r="D28" s="8" t="str">
        <f>VLOOKUP(B28,'Current BICS'!$B$4:$P$1837,'Mapping for Equity'!$K$1,FALSE)</f>
        <v>Film &amp; TV Production</v>
      </c>
      <c r="E28" s="15" t="s">
        <v>1643</v>
      </c>
      <c r="F28" s="18"/>
      <c r="G28" s="15" t="s">
        <v>1643</v>
      </c>
      <c r="H28" s="6">
        <v>101012101010</v>
      </c>
      <c r="I28" s="48" t="str">
        <f>VLOOKUP(H28,'BICS Equity Hierarchy 2024'!$C$5:$Q$1846,'Mapping for Equity'!$K$1,FALSE)</f>
        <v>Film &amp; TV Production</v>
      </c>
      <c r="J28" s="6" t="s">
        <v>4</v>
      </c>
      <c r="K28" s="48" t="str">
        <f>IF(J28="","",VLOOKUP(J28,'BICS Equity Hierarchy 2024'!$C$5:$Q$1783,'Mapping for Equity'!$K$1))</f>
        <v/>
      </c>
      <c r="L28" s="6" t="s">
        <v>4</v>
      </c>
      <c r="M28" s="6" t="s">
        <v>4</v>
      </c>
      <c r="N28" s="6" t="s">
        <v>4</v>
      </c>
      <c r="O28" s="6" t="s">
        <v>4</v>
      </c>
    </row>
    <row r="29" spans="2:15" ht="18" customHeight="1">
      <c r="B29" s="10">
        <v>10101210101010</v>
      </c>
      <c r="C29" s="201">
        <v>7</v>
      </c>
      <c r="D29" s="8" t="str">
        <f>VLOOKUP(B29,'Current BICS'!$B$4:$P$1837,'Mapping for Equity'!$K$1,FALSE)</f>
        <v>Film Production</v>
      </c>
      <c r="E29" s="15" t="s">
        <v>1643</v>
      </c>
      <c r="F29" s="18"/>
      <c r="G29" s="15" t="s">
        <v>1643</v>
      </c>
      <c r="H29" s="6">
        <v>10101210101010</v>
      </c>
      <c r="I29" s="48" t="str">
        <f>VLOOKUP(H29,'BICS Equity Hierarchy 2024'!$C$5:$Q$1846,'Mapping for Equity'!$K$1,FALSE)</f>
        <v>Film Production</v>
      </c>
      <c r="J29" s="6" t="s">
        <v>4</v>
      </c>
      <c r="K29" s="48" t="str">
        <f>IF(J29="","",VLOOKUP(J29,'BICS Equity Hierarchy 2024'!$C$5:$Q$1783,'Mapping for Equity'!$K$1))</f>
        <v/>
      </c>
      <c r="L29" s="6" t="s">
        <v>4</v>
      </c>
      <c r="M29" s="6" t="s">
        <v>4</v>
      </c>
      <c r="N29" s="6" t="s">
        <v>4</v>
      </c>
      <c r="O29" s="6" t="s">
        <v>4</v>
      </c>
    </row>
    <row r="30" spans="2:15" ht="18" customHeight="1">
      <c r="B30" s="10">
        <v>10101210101011</v>
      </c>
      <c r="C30" s="201">
        <v>7</v>
      </c>
      <c r="D30" s="8" t="str">
        <f>VLOOKUP(B30,'Current BICS'!$B$4:$P$1837,'Mapping for Equity'!$K$1,FALSE)</f>
        <v>TV &amp; Video Production</v>
      </c>
      <c r="E30" s="15" t="s">
        <v>1643</v>
      </c>
      <c r="F30" s="18"/>
      <c r="G30" s="15" t="s">
        <v>1643</v>
      </c>
      <c r="H30" s="6">
        <v>10101210101011</v>
      </c>
      <c r="I30" s="48" t="str">
        <f>VLOOKUP(H30,'BICS Equity Hierarchy 2024'!$C$5:$Q$1846,'Mapping for Equity'!$K$1,FALSE)</f>
        <v>TV &amp; Video Production</v>
      </c>
      <c r="J30" s="6" t="s">
        <v>4</v>
      </c>
      <c r="K30" s="48" t="str">
        <f>IF(J30="","",VLOOKUP(J30,'BICS Equity Hierarchy 2024'!$C$5:$Q$1783,'Mapping for Equity'!$K$1))</f>
        <v/>
      </c>
      <c r="L30" s="6" t="s">
        <v>4</v>
      </c>
      <c r="M30" s="6" t="s">
        <v>4</v>
      </c>
      <c r="N30" s="6" t="s">
        <v>4</v>
      </c>
      <c r="O30" s="6" t="s">
        <v>4</v>
      </c>
    </row>
    <row r="31" spans="2:15" ht="18" customHeight="1">
      <c r="B31" s="10">
        <v>101012101011</v>
      </c>
      <c r="C31" s="201">
        <v>6</v>
      </c>
      <c r="D31" s="8" t="str">
        <f>VLOOKUP(B31,'Current BICS'!$B$4:$P$1837,'Mapping for Equity'!$K$1,FALSE)</f>
        <v>Film &amp; Video Distribution</v>
      </c>
      <c r="E31" s="15" t="s">
        <v>1643</v>
      </c>
      <c r="F31" s="18"/>
      <c r="G31" s="15" t="s">
        <v>1643</v>
      </c>
      <c r="H31" s="6">
        <v>101012101011</v>
      </c>
      <c r="I31" s="48" t="str">
        <f>VLOOKUP(H31,'BICS Equity Hierarchy 2024'!$C$5:$Q$1846,'Mapping for Equity'!$K$1,FALSE)</f>
        <v>Film &amp; Video Distribution</v>
      </c>
      <c r="J31" s="6" t="s">
        <v>4</v>
      </c>
      <c r="K31" s="48" t="str">
        <f>IF(J31="","",VLOOKUP(J31,'BICS Equity Hierarchy 2024'!$C$5:$Q$1783,'Mapping for Equity'!$K$1))</f>
        <v/>
      </c>
      <c r="L31" s="6" t="s">
        <v>4</v>
      </c>
      <c r="M31" s="6" t="s">
        <v>4</v>
      </c>
      <c r="N31" s="6" t="s">
        <v>4</v>
      </c>
      <c r="O31" s="6" t="s">
        <v>4</v>
      </c>
    </row>
    <row r="32" spans="2:15" ht="18" customHeight="1">
      <c r="B32" s="10">
        <v>10101210101110</v>
      </c>
      <c r="C32" s="201">
        <v>7</v>
      </c>
      <c r="D32" s="8" t="str">
        <f>VLOOKUP(B32,'Current BICS'!$B$4:$P$1837,'Mapping for Equity'!$K$1,FALSE)</f>
        <v>Film Distribution</v>
      </c>
      <c r="E32" s="15" t="s">
        <v>1643</v>
      </c>
      <c r="F32" s="18"/>
      <c r="G32" s="15" t="s">
        <v>1643</v>
      </c>
      <c r="H32" s="6">
        <v>10101210101110</v>
      </c>
      <c r="I32" s="48" t="str">
        <f>VLOOKUP(H32,'BICS Equity Hierarchy 2024'!$C$5:$Q$1846,'Mapping for Equity'!$K$1,FALSE)</f>
        <v>Film Distribution</v>
      </c>
      <c r="J32" s="6" t="s">
        <v>4</v>
      </c>
      <c r="K32" s="48" t="str">
        <f>IF(J32="","",VLOOKUP(J32,'BICS Equity Hierarchy 2024'!$C$5:$Q$1783,'Mapping for Equity'!$K$1))</f>
        <v/>
      </c>
      <c r="L32" s="6" t="s">
        <v>4</v>
      </c>
      <c r="M32" s="6" t="s">
        <v>4</v>
      </c>
      <c r="N32" s="6" t="s">
        <v>4</v>
      </c>
      <c r="O32" s="6" t="s">
        <v>4</v>
      </c>
    </row>
    <row r="33" spans="2:15" ht="18" customHeight="1">
      <c r="B33" s="10">
        <v>10101210101111</v>
      </c>
      <c r="C33" s="201">
        <v>7</v>
      </c>
      <c r="D33" s="8" t="str">
        <f>VLOOKUP(B33,'Current BICS'!$B$4:$P$1837,'Mapping for Equity'!$K$1,FALSE)</f>
        <v>TV Show Syndication</v>
      </c>
      <c r="E33" s="15" t="s">
        <v>1643</v>
      </c>
      <c r="F33" s="18"/>
      <c r="G33" s="15" t="s">
        <v>1643</v>
      </c>
      <c r="H33" s="6">
        <v>10101210101111</v>
      </c>
      <c r="I33" s="48" t="str">
        <f>VLOOKUP(H33,'BICS Equity Hierarchy 2024'!$C$5:$Q$1846,'Mapping for Equity'!$K$1,FALSE)</f>
        <v>TV Show Syndication</v>
      </c>
      <c r="J33" s="6" t="s">
        <v>4</v>
      </c>
      <c r="K33" s="48" t="str">
        <f>IF(J33="","",VLOOKUP(J33,'BICS Equity Hierarchy 2024'!$C$5:$Q$1783,'Mapping for Equity'!$K$1))</f>
        <v/>
      </c>
      <c r="L33" s="6" t="s">
        <v>4</v>
      </c>
      <c r="M33" s="6" t="s">
        <v>4</v>
      </c>
      <c r="N33" s="6" t="s">
        <v>4</v>
      </c>
      <c r="O33" s="6" t="s">
        <v>4</v>
      </c>
    </row>
    <row r="34" spans="2:15" ht="18" customHeight="1">
      <c r="B34" s="10">
        <v>101012101012</v>
      </c>
      <c r="C34" s="201">
        <v>6</v>
      </c>
      <c r="D34" s="8" t="str">
        <f>VLOOKUP(B34,'Current BICS'!$B$4:$P$1837,'Mapping for Equity'!$K$1,FALSE)</f>
        <v>Teleprod &amp; Postprod Services</v>
      </c>
      <c r="E34" s="15" t="s">
        <v>1643</v>
      </c>
      <c r="F34" s="18"/>
      <c r="G34" s="15" t="s">
        <v>1643</v>
      </c>
      <c r="H34" s="6">
        <v>101012101012</v>
      </c>
      <c r="I34" s="48" t="str">
        <f>VLOOKUP(H34,'BICS Equity Hierarchy 2024'!$C$5:$Q$1846,'Mapping for Equity'!$K$1,FALSE)</f>
        <v>Teleprod &amp; Postprod Services</v>
      </c>
      <c r="J34" s="6" t="s">
        <v>4</v>
      </c>
      <c r="K34" s="48" t="str">
        <f>IF(J34="","",VLOOKUP(J34,'BICS Equity Hierarchy 2024'!$C$5:$Q$1783,'Mapping for Equity'!$K$1))</f>
        <v/>
      </c>
      <c r="L34" s="6" t="s">
        <v>4</v>
      </c>
      <c r="M34" s="6" t="s">
        <v>4</v>
      </c>
      <c r="N34" s="6" t="s">
        <v>4</v>
      </c>
      <c r="O34" s="6" t="s">
        <v>4</v>
      </c>
    </row>
    <row r="35" spans="2:15" ht="18" customHeight="1">
      <c r="B35" s="10">
        <v>1010121011</v>
      </c>
      <c r="C35" s="201">
        <v>5</v>
      </c>
      <c r="D35" s="8" t="str">
        <f>VLOOKUP(B35,'Current BICS'!$B$4:$P$1837,'Mapping for Equity'!$K$1,FALSE)</f>
        <v>TV Media Networks</v>
      </c>
      <c r="E35" s="15" t="s">
        <v>1643</v>
      </c>
      <c r="F35" s="18"/>
      <c r="G35" s="15" t="s">
        <v>1643</v>
      </c>
      <c r="H35" s="6">
        <v>1010121011</v>
      </c>
      <c r="I35" s="48" t="str">
        <f>VLOOKUP(H35,'BICS Equity Hierarchy 2024'!$C$5:$Q$1846,'Mapping for Equity'!$K$1,FALSE)</f>
        <v>TV Media Networks</v>
      </c>
      <c r="J35" s="6" t="s">
        <v>4</v>
      </c>
      <c r="K35" s="48" t="str">
        <f>IF(J35="","",VLOOKUP(J35,'BICS Equity Hierarchy 2024'!$C$5:$Q$1783,'Mapping for Equity'!$K$1))</f>
        <v/>
      </c>
      <c r="L35" s="6" t="s">
        <v>4</v>
      </c>
      <c r="M35" s="6" t="s">
        <v>4</v>
      </c>
      <c r="N35" s="6" t="s">
        <v>4</v>
      </c>
      <c r="O35" s="6" t="s">
        <v>4</v>
      </c>
    </row>
    <row r="36" spans="2:15" ht="18" customHeight="1">
      <c r="B36" s="10">
        <v>101012101110</v>
      </c>
      <c r="C36" s="201">
        <v>6</v>
      </c>
      <c r="D36" s="8" t="str">
        <f>VLOOKUP(B36,'Current BICS'!$B$4:$P$1837,'Mapping for Equity'!$K$1,FALSE)</f>
        <v>Cable Networks</v>
      </c>
      <c r="E36" s="15" t="s">
        <v>1643</v>
      </c>
      <c r="F36" s="18"/>
      <c r="G36" s="15" t="s">
        <v>1643</v>
      </c>
      <c r="H36" s="6">
        <v>101012101110</v>
      </c>
      <c r="I36" s="48" t="str">
        <f>VLOOKUP(H36,'BICS Equity Hierarchy 2024'!$C$5:$Q$1846,'Mapping for Equity'!$K$1,FALSE)</f>
        <v>Cable Networks</v>
      </c>
      <c r="J36" s="6" t="s">
        <v>4</v>
      </c>
      <c r="K36" s="48" t="str">
        <f>IF(J36="","",VLOOKUP(J36,'BICS Equity Hierarchy 2024'!$C$5:$Q$1783,'Mapping for Equity'!$K$1))</f>
        <v/>
      </c>
      <c r="L36" s="6" t="s">
        <v>4</v>
      </c>
      <c r="M36" s="6" t="s">
        <v>4</v>
      </c>
      <c r="N36" s="6" t="s">
        <v>4</v>
      </c>
      <c r="O36" s="6" t="s">
        <v>4</v>
      </c>
    </row>
    <row r="37" spans="2:15" ht="18" customHeight="1">
      <c r="B37" s="10">
        <v>10101210111010</v>
      </c>
      <c r="C37" s="201">
        <v>7</v>
      </c>
      <c r="D37" s="8" t="str">
        <f>VLOOKUP(B37,'Current BICS'!$B$4:$P$1837,'Mapping for Equity'!$K$1,FALSE)</f>
        <v>Adv Rev - Cable Networks</v>
      </c>
      <c r="E37" s="15" t="s">
        <v>1643</v>
      </c>
      <c r="F37" s="18"/>
      <c r="G37" s="15" t="s">
        <v>1643</v>
      </c>
      <c r="H37" s="6">
        <v>10101210111010</v>
      </c>
      <c r="I37" s="48" t="str">
        <f>VLOOKUP(H37,'BICS Equity Hierarchy 2024'!$C$5:$Q$1846,'Mapping for Equity'!$K$1,FALSE)</f>
        <v>Adv Rev - Cable Networks</v>
      </c>
      <c r="J37" s="6" t="s">
        <v>4</v>
      </c>
      <c r="K37" s="48" t="str">
        <f>IF(J37="","",VLOOKUP(J37,'BICS Equity Hierarchy 2024'!$C$5:$Q$1783,'Mapping for Equity'!$K$1))</f>
        <v/>
      </c>
      <c r="L37" s="6" t="s">
        <v>4</v>
      </c>
      <c r="M37" s="6" t="s">
        <v>4</v>
      </c>
      <c r="N37" s="6" t="s">
        <v>4</v>
      </c>
      <c r="O37" s="6" t="s">
        <v>4</v>
      </c>
    </row>
    <row r="38" spans="2:15" ht="18" customHeight="1">
      <c r="B38" s="10">
        <v>10101210111011</v>
      </c>
      <c r="C38" s="201">
        <v>7</v>
      </c>
      <c r="D38" s="8" t="str">
        <f>VLOOKUP(B38,'Current BICS'!$B$4:$P$1837,'Mapping for Equity'!$K$1,FALSE)</f>
        <v>Other Rev - Cable Networks</v>
      </c>
      <c r="E38" s="15" t="s">
        <v>1643</v>
      </c>
      <c r="F38" s="18"/>
      <c r="G38" s="15" t="s">
        <v>1643</v>
      </c>
      <c r="H38" s="6">
        <v>10101210111011</v>
      </c>
      <c r="I38" s="48" t="str">
        <f>VLOOKUP(H38,'BICS Equity Hierarchy 2024'!$C$5:$Q$1846,'Mapping for Equity'!$K$1,FALSE)</f>
        <v>Other Rev - Cable Networks</v>
      </c>
      <c r="J38" s="6" t="s">
        <v>4</v>
      </c>
      <c r="K38" s="48" t="str">
        <f>IF(J38="","",VLOOKUP(J38,'BICS Equity Hierarchy 2024'!$C$5:$Q$1783,'Mapping for Equity'!$K$1))</f>
        <v/>
      </c>
      <c r="L38" s="6" t="s">
        <v>4</v>
      </c>
      <c r="M38" s="6" t="s">
        <v>4</v>
      </c>
      <c r="N38" s="6" t="s">
        <v>4</v>
      </c>
      <c r="O38" s="6" t="s">
        <v>4</v>
      </c>
    </row>
    <row r="39" spans="2:15" ht="18" customHeight="1">
      <c r="B39" s="10">
        <v>101012101111</v>
      </c>
      <c r="C39" s="201">
        <v>6</v>
      </c>
      <c r="D39" s="8" t="str">
        <f>VLOOKUP(B39,'Current BICS'!$B$4:$P$1837,'Mapping for Equity'!$K$1,FALSE)</f>
        <v>TV Broadcast Networks</v>
      </c>
      <c r="E39" s="15" t="s">
        <v>1643</v>
      </c>
      <c r="F39" s="18"/>
      <c r="G39" s="15" t="s">
        <v>1643</v>
      </c>
      <c r="H39" s="6">
        <v>101012101111</v>
      </c>
      <c r="I39" s="48" t="str">
        <f>VLOOKUP(H39,'BICS Equity Hierarchy 2024'!$C$5:$Q$1846,'Mapping for Equity'!$K$1,FALSE)</f>
        <v>TV Broadcast Networks</v>
      </c>
      <c r="J39" s="6" t="s">
        <v>4</v>
      </c>
      <c r="K39" s="48" t="str">
        <f>IF(J39="","",VLOOKUP(J39,'BICS Equity Hierarchy 2024'!$C$5:$Q$1783,'Mapping for Equity'!$K$1))</f>
        <v/>
      </c>
      <c r="L39" s="6" t="s">
        <v>4</v>
      </c>
      <c r="M39" s="6" t="s">
        <v>4</v>
      </c>
      <c r="N39" s="6" t="s">
        <v>4</v>
      </c>
      <c r="O39" s="6" t="s">
        <v>4</v>
      </c>
    </row>
    <row r="40" spans="2:15" ht="18" customHeight="1">
      <c r="B40" s="10">
        <v>10101210111110</v>
      </c>
      <c r="C40" s="201">
        <v>7</v>
      </c>
      <c r="D40" s="8" t="str">
        <f>VLOOKUP(B40,'Current BICS'!$B$4:$P$1837,'Mapping for Equity'!$K$1,FALSE)</f>
        <v>Adv Rev - TV Broadcast Netw</v>
      </c>
      <c r="E40" s="15" t="s">
        <v>1643</v>
      </c>
      <c r="F40" s="18"/>
      <c r="G40" s="15" t="s">
        <v>1643</v>
      </c>
      <c r="H40" s="6">
        <v>10101210111110</v>
      </c>
      <c r="I40" s="48" t="str">
        <f>VLOOKUP(H40,'BICS Equity Hierarchy 2024'!$C$5:$Q$1846,'Mapping for Equity'!$K$1,FALSE)</f>
        <v>Adv Rev - TV Broadcast Netw</v>
      </c>
      <c r="J40" s="6" t="s">
        <v>4</v>
      </c>
      <c r="K40" s="48" t="str">
        <f>IF(J40="","",VLOOKUP(J40,'BICS Equity Hierarchy 2024'!$C$5:$Q$1783,'Mapping for Equity'!$K$1))</f>
        <v/>
      </c>
      <c r="L40" s="6" t="s">
        <v>4</v>
      </c>
      <c r="M40" s="6" t="s">
        <v>4</v>
      </c>
      <c r="N40" s="6" t="s">
        <v>4</v>
      </c>
      <c r="O40" s="6" t="s">
        <v>4</v>
      </c>
    </row>
    <row r="41" spans="2:15" ht="18" customHeight="1">
      <c r="B41" s="10">
        <v>10101210111111</v>
      </c>
      <c r="C41" s="201">
        <v>7</v>
      </c>
      <c r="D41" s="8" t="str">
        <f>VLOOKUP(B41,'Current BICS'!$B$4:$P$1837,'Mapping for Equity'!$K$1,FALSE)</f>
        <v>Other Rev - TV Broadcast Netw</v>
      </c>
      <c r="E41" s="15" t="s">
        <v>1643</v>
      </c>
      <c r="F41" s="18"/>
      <c r="G41" s="15" t="s">
        <v>1643</v>
      </c>
      <c r="H41" s="6">
        <v>10101210111111</v>
      </c>
      <c r="I41" s="48" t="str">
        <f>VLOOKUP(H41,'BICS Equity Hierarchy 2024'!$C$5:$Q$1846,'Mapping for Equity'!$K$1,FALSE)</f>
        <v>Other Rev - TV Broadcast Netw</v>
      </c>
      <c r="J41" s="6" t="s">
        <v>4</v>
      </c>
      <c r="K41" s="48" t="str">
        <f>IF(J41="","",VLOOKUP(J41,'BICS Equity Hierarchy 2024'!$C$5:$Q$1783,'Mapping for Equity'!$K$1))</f>
        <v/>
      </c>
      <c r="L41" s="6" t="s">
        <v>4</v>
      </c>
      <c r="M41" s="6" t="s">
        <v>4</v>
      </c>
      <c r="N41" s="6" t="s">
        <v>4</v>
      </c>
      <c r="O41" s="6" t="s">
        <v>4</v>
      </c>
    </row>
    <row r="42" spans="2:15" ht="18" customHeight="1">
      <c r="B42" s="10">
        <v>1010121012</v>
      </c>
      <c r="C42" s="201">
        <v>5</v>
      </c>
      <c r="D42" s="8" t="str">
        <f>VLOOKUP(B42,'Current BICS'!$B$4:$P$1837,'Mapping for Equity'!$K$1,FALSE)</f>
        <v>Royalty Income - Film &amp; TV</v>
      </c>
      <c r="E42" s="15" t="s">
        <v>1643</v>
      </c>
      <c r="F42" s="18"/>
      <c r="G42" s="15" t="s">
        <v>1643</v>
      </c>
      <c r="H42" s="6">
        <v>1010121012</v>
      </c>
      <c r="I42" s="48" t="str">
        <f>VLOOKUP(H42,'BICS Equity Hierarchy 2024'!$C$5:$Q$1846,'Mapping for Equity'!$K$1,FALSE)</f>
        <v>Royalty Income - Film &amp; TV</v>
      </c>
      <c r="J42" s="6" t="s">
        <v>4</v>
      </c>
      <c r="K42" s="48" t="str">
        <f>IF(J42="","",VLOOKUP(J42,'BICS Equity Hierarchy 2024'!$C$5:$Q$1783,'Mapping for Equity'!$K$1))</f>
        <v/>
      </c>
      <c r="L42" s="6" t="s">
        <v>4</v>
      </c>
      <c r="M42" s="6" t="s">
        <v>4</v>
      </c>
      <c r="N42" s="6" t="s">
        <v>4</v>
      </c>
      <c r="O42" s="6" t="s">
        <v>4</v>
      </c>
    </row>
    <row r="43" spans="2:15" ht="18" customHeight="1">
      <c r="B43" s="10">
        <v>10101211</v>
      </c>
      <c r="C43" s="201">
        <v>4</v>
      </c>
      <c r="D43" s="8" t="str">
        <f>VLOOKUP(B43,'Current BICS'!$B$4:$P$1837,'Mapping for Equity'!$K$1,FALSE)</f>
        <v>Music</v>
      </c>
      <c r="E43" s="15" t="s">
        <v>1643</v>
      </c>
      <c r="F43" s="18"/>
      <c r="G43" s="15" t="s">
        <v>1643</v>
      </c>
      <c r="H43" s="6">
        <v>10101211</v>
      </c>
      <c r="I43" s="48" t="str">
        <f>VLOOKUP(H43,'BICS Equity Hierarchy 2024'!$C$5:$Q$1846,'Mapping for Equity'!$K$1,FALSE)</f>
        <v>Music</v>
      </c>
      <c r="J43" s="6" t="s">
        <v>4</v>
      </c>
      <c r="K43" s="48" t="str">
        <f>IF(J43="","",VLOOKUP(J43,'BICS Equity Hierarchy 2024'!$C$5:$Q$1783,'Mapping for Equity'!$K$1))</f>
        <v/>
      </c>
      <c r="L43" s="6" t="s">
        <v>4</v>
      </c>
      <c r="M43" s="6" t="s">
        <v>4</v>
      </c>
      <c r="N43" s="6" t="s">
        <v>4</v>
      </c>
      <c r="O43" s="6" t="s">
        <v>4</v>
      </c>
    </row>
    <row r="44" spans="2:15" ht="18" customHeight="1">
      <c r="B44" s="10">
        <v>1010121110</v>
      </c>
      <c r="C44" s="201">
        <v>5</v>
      </c>
      <c r="D44" s="8" t="str">
        <f>VLOOKUP(B44,'Current BICS'!$B$4:$P$1837,'Mapping for Equity'!$K$1,FALSE)</f>
        <v>Integrated Record Prod &amp; Distr</v>
      </c>
      <c r="E44" s="15" t="s">
        <v>1643</v>
      </c>
      <c r="F44" s="18"/>
      <c r="G44" s="15" t="s">
        <v>1643</v>
      </c>
      <c r="H44" s="6">
        <v>1010121110</v>
      </c>
      <c r="I44" s="48" t="str">
        <f>VLOOKUP(H44,'BICS Equity Hierarchy 2024'!$C$5:$Q$1846,'Mapping for Equity'!$K$1,FALSE)</f>
        <v>Integrated Record Prod &amp; Distr</v>
      </c>
      <c r="J44" s="6" t="s">
        <v>4</v>
      </c>
      <c r="K44" s="48" t="str">
        <f>IF(J44="","",VLOOKUP(J44,'BICS Equity Hierarchy 2024'!$C$5:$Q$1783,'Mapping for Equity'!$K$1))</f>
        <v/>
      </c>
      <c r="L44" s="6" t="s">
        <v>4</v>
      </c>
      <c r="M44" s="6" t="s">
        <v>4</v>
      </c>
      <c r="N44" s="6" t="s">
        <v>4</v>
      </c>
      <c r="O44" s="6" t="s">
        <v>4</v>
      </c>
    </row>
    <row r="45" spans="2:15" ht="18" customHeight="1">
      <c r="B45" s="10">
        <v>1010121111</v>
      </c>
      <c r="C45" s="201">
        <v>5</v>
      </c>
      <c r="D45" s="8" t="str">
        <f>VLOOKUP(B45,'Current BICS'!$B$4:$P$1837,'Mapping for Equity'!$K$1,FALSE)</f>
        <v>Music Publishers</v>
      </c>
      <c r="E45" s="15" t="s">
        <v>1643</v>
      </c>
      <c r="F45" s="18"/>
      <c r="G45" s="15" t="s">
        <v>1643</v>
      </c>
      <c r="H45" s="6">
        <v>1010121111</v>
      </c>
      <c r="I45" s="48" t="str">
        <f>VLOOKUP(H45,'BICS Equity Hierarchy 2024'!$C$5:$Q$1846,'Mapping for Equity'!$K$1,FALSE)</f>
        <v>Music Publishers</v>
      </c>
      <c r="J45" s="6" t="s">
        <v>4</v>
      </c>
      <c r="K45" s="48" t="str">
        <f>IF(J45="","",VLOOKUP(J45,'BICS Equity Hierarchy 2024'!$C$5:$Q$1783,'Mapping for Equity'!$K$1))</f>
        <v/>
      </c>
      <c r="L45" s="6" t="s">
        <v>4</v>
      </c>
      <c r="M45" s="6" t="s">
        <v>4</v>
      </c>
      <c r="N45" s="6" t="s">
        <v>4</v>
      </c>
      <c r="O45" s="6" t="s">
        <v>4</v>
      </c>
    </row>
    <row r="46" spans="2:15" ht="18" customHeight="1">
      <c r="B46" s="10">
        <v>1010121112</v>
      </c>
      <c r="C46" s="201">
        <v>5</v>
      </c>
      <c r="D46" s="8" t="str">
        <f>VLOOKUP(B46,'Current BICS'!$B$4:$P$1837,'Mapping for Equity'!$K$1,FALSE)</f>
        <v>Record Production</v>
      </c>
      <c r="E46" s="15" t="s">
        <v>1643</v>
      </c>
      <c r="F46" s="18"/>
      <c r="G46" s="15" t="s">
        <v>1643</v>
      </c>
      <c r="H46" s="6">
        <v>1010121112</v>
      </c>
      <c r="I46" s="48" t="str">
        <f>VLOOKUP(H46,'BICS Equity Hierarchy 2024'!$C$5:$Q$1846,'Mapping for Equity'!$K$1,FALSE)</f>
        <v>Record Production</v>
      </c>
      <c r="J46" s="6" t="s">
        <v>4</v>
      </c>
      <c r="K46" s="48" t="str">
        <f>IF(J46="","",VLOOKUP(J46,'BICS Equity Hierarchy 2024'!$C$5:$Q$1783,'Mapping for Equity'!$K$1))</f>
        <v/>
      </c>
      <c r="L46" s="6" t="s">
        <v>4</v>
      </c>
      <c r="M46" s="6" t="s">
        <v>4</v>
      </c>
      <c r="N46" s="6" t="s">
        <v>4</v>
      </c>
      <c r="O46" s="6" t="s">
        <v>4</v>
      </c>
    </row>
    <row r="47" spans="2:15" ht="18" customHeight="1">
      <c r="B47" s="10">
        <v>10101212</v>
      </c>
      <c r="C47" s="201">
        <v>4</v>
      </c>
      <c r="D47" s="8" t="str">
        <f>VLOOKUP(B47,'Current BICS'!$B$4:$P$1837,'Mapping for Equity'!$K$1,FALSE)</f>
        <v>Video Games</v>
      </c>
      <c r="E47" s="15" t="s">
        <v>1643</v>
      </c>
      <c r="F47" s="18"/>
      <c r="G47" s="15" t="s">
        <v>1643</v>
      </c>
      <c r="H47" s="6">
        <v>10101212</v>
      </c>
      <c r="I47" s="48" t="str">
        <f>VLOOKUP(H47,'BICS Equity Hierarchy 2024'!$C$5:$Q$1846,'Mapping for Equity'!$K$1,FALSE)</f>
        <v>Video Games</v>
      </c>
      <c r="J47" s="6" t="s">
        <v>4</v>
      </c>
      <c r="K47" s="48" t="str">
        <f>IF(J47="","",VLOOKUP(J47,'BICS Equity Hierarchy 2024'!$C$5:$Q$1783,'Mapping for Equity'!$K$1))</f>
        <v/>
      </c>
      <c r="L47" s="6" t="s">
        <v>4</v>
      </c>
      <c r="M47" s="6" t="s">
        <v>4</v>
      </c>
      <c r="N47" s="6" t="s">
        <v>4</v>
      </c>
      <c r="O47" s="6" t="s">
        <v>4</v>
      </c>
    </row>
    <row r="48" spans="2:15" ht="18" customHeight="1">
      <c r="B48" s="10">
        <v>1010121210</v>
      </c>
      <c r="C48" s="201">
        <v>5</v>
      </c>
      <c r="D48" s="8" t="str">
        <f>VLOOKUP(B48,'Current BICS'!$B$4:$P$1837,'Mapping for Equity'!$K$1,FALSE)</f>
        <v>Mobile &amp; Online Games</v>
      </c>
      <c r="E48" s="15" t="s">
        <v>1643</v>
      </c>
      <c r="F48" s="18"/>
      <c r="G48" s="15" t="s">
        <v>1643</v>
      </c>
      <c r="H48" s="6">
        <v>1010121210</v>
      </c>
      <c r="I48" s="48" t="str">
        <f>VLOOKUP(H48,'BICS Equity Hierarchy 2024'!$C$5:$Q$1846,'Mapping for Equity'!$K$1,FALSE)</f>
        <v>Mobile &amp; Online Games</v>
      </c>
      <c r="J48" s="6" t="s">
        <v>4</v>
      </c>
      <c r="K48" s="48" t="str">
        <f>IF(J48="","",VLOOKUP(J48,'BICS Equity Hierarchy 2024'!$C$5:$Q$1783,'Mapping for Equity'!$K$1))</f>
        <v/>
      </c>
      <c r="L48" s="6" t="s">
        <v>4</v>
      </c>
      <c r="M48" s="6" t="s">
        <v>4</v>
      </c>
      <c r="N48" s="6" t="s">
        <v>4</v>
      </c>
      <c r="O48" s="6" t="s">
        <v>4</v>
      </c>
    </row>
    <row r="49" spans="2:15" ht="18" customHeight="1">
      <c r="B49" s="10">
        <v>1010121211</v>
      </c>
      <c r="C49" s="201">
        <v>5</v>
      </c>
      <c r="D49" s="8" t="str">
        <f>VLOOKUP(B49,'Current BICS'!$B$4:$P$1837,'Mapping for Equity'!$K$1,FALSE)</f>
        <v>Console &amp; PC Games</v>
      </c>
      <c r="E49" s="15" t="s">
        <v>1643</v>
      </c>
      <c r="F49" s="18"/>
      <c r="G49" s="15" t="s">
        <v>1643</v>
      </c>
      <c r="H49" s="6">
        <v>1010121211</v>
      </c>
      <c r="I49" s="48" t="str">
        <f>VLOOKUP(H49,'BICS Equity Hierarchy 2024'!$C$5:$Q$1846,'Mapping for Equity'!$K$1,FALSE)</f>
        <v>Console &amp; PC Games</v>
      </c>
      <c r="J49" s="6" t="s">
        <v>4</v>
      </c>
      <c r="K49" s="48" t="str">
        <f>IF(J49="","",VLOOKUP(J49,'BICS Equity Hierarchy 2024'!$C$5:$Q$1783,'Mapping for Equity'!$K$1))</f>
        <v/>
      </c>
      <c r="L49" s="6" t="s">
        <v>4</v>
      </c>
      <c r="M49" s="6" t="s">
        <v>4</v>
      </c>
      <c r="N49" s="6" t="s">
        <v>4</v>
      </c>
      <c r="O49" s="6" t="s">
        <v>4</v>
      </c>
    </row>
    <row r="50" spans="2:15" ht="18" customHeight="1">
      <c r="B50" s="10">
        <v>101013</v>
      </c>
      <c r="C50" s="201">
        <v>3</v>
      </c>
      <c r="D50" s="8" t="str">
        <f>VLOOKUP(B50,'Current BICS'!$B$4:$P$1837,'Mapping for Equity'!$K$1,FALSE)</f>
        <v>Publishing &amp; Broadcasting</v>
      </c>
      <c r="E50" s="15" t="s">
        <v>1643</v>
      </c>
      <c r="F50" s="18"/>
      <c r="G50" s="15" t="s">
        <v>1643</v>
      </c>
      <c r="H50" s="6">
        <v>101013</v>
      </c>
      <c r="I50" s="48" t="str">
        <f>VLOOKUP(H50,'BICS Equity Hierarchy 2024'!$C$5:$Q$1846,'Mapping for Equity'!$K$1,FALSE)</f>
        <v>Publishing &amp; Broadcasting</v>
      </c>
      <c r="J50" s="6" t="s">
        <v>4</v>
      </c>
      <c r="K50" s="48" t="str">
        <f>IF(J50="","",VLOOKUP(J50,'BICS Equity Hierarchy 2024'!$C$5:$Q$1783,'Mapping for Equity'!$K$1))</f>
        <v/>
      </c>
      <c r="L50" s="6" t="s">
        <v>4</v>
      </c>
      <c r="M50" s="6" t="s">
        <v>4</v>
      </c>
      <c r="N50" s="6" t="s">
        <v>4</v>
      </c>
      <c r="O50" s="6" t="s">
        <v>4</v>
      </c>
    </row>
    <row r="51" spans="2:15" ht="18" customHeight="1">
      <c r="B51" s="10">
        <v>10101310</v>
      </c>
      <c r="C51" s="201">
        <v>4</v>
      </c>
      <c r="D51" s="8" t="str">
        <f>VLOOKUP(B51,'Current BICS'!$B$4:$P$1837,'Mapping for Equity'!$K$1,FALSE)</f>
        <v>Publishing</v>
      </c>
      <c r="E51" s="15" t="s">
        <v>1643</v>
      </c>
      <c r="F51" s="18"/>
      <c r="G51" s="15" t="s">
        <v>1643</v>
      </c>
      <c r="H51" s="6">
        <v>10101310</v>
      </c>
      <c r="I51" s="48" t="str">
        <f>VLOOKUP(H51,'BICS Equity Hierarchy 2024'!$C$5:$Q$1846,'Mapping for Equity'!$K$1,FALSE)</f>
        <v>Publishing</v>
      </c>
      <c r="J51" s="6" t="s">
        <v>4</v>
      </c>
      <c r="K51" s="48" t="str">
        <f>IF(J51="","",VLOOKUP(J51,'BICS Equity Hierarchy 2024'!$C$5:$Q$1783,'Mapping for Equity'!$K$1))</f>
        <v/>
      </c>
      <c r="L51" s="6" t="s">
        <v>4</v>
      </c>
      <c r="M51" s="6" t="s">
        <v>4</v>
      </c>
      <c r="N51" s="6" t="s">
        <v>4</v>
      </c>
      <c r="O51" s="6" t="s">
        <v>4</v>
      </c>
    </row>
    <row r="52" spans="2:15" ht="18" customHeight="1">
      <c r="B52" s="10">
        <v>1010131010</v>
      </c>
      <c r="C52" s="201">
        <v>5</v>
      </c>
      <c r="D52" s="8" t="str">
        <f>VLOOKUP(B52,'Current BICS'!$B$4:$P$1837,'Mapping for Equity'!$K$1,FALSE)</f>
        <v>Book Publishers</v>
      </c>
      <c r="E52" s="15" t="s">
        <v>1643</v>
      </c>
      <c r="F52" s="18"/>
      <c r="G52" s="15" t="s">
        <v>1643</v>
      </c>
      <c r="H52" s="6">
        <v>1010131010</v>
      </c>
      <c r="I52" s="48" t="str">
        <f>VLOOKUP(H52,'BICS Equity Hierarchy 2024'!$C$5:$Q$1846,'Mapping for Equity'!$K$1,FALSE)</f>
        <v>Book Publishers</v>
      </c>
      <c r="J52" s="6" t="s">
        <v>4</v>
      </c>
      <c r="K52" s="48" t="str">
        <f>IF(J52="","",VLOOKUP(J52,'BICS Equity Hierarchy 2024'!$C$5:$Q$1783,'Mapping for Equity'!$K$1))</f>
        <v/>
      </c>
      <c r="L52" s="6" t="s">
        <v>4</v>
      </c>
      <c r="M52" s="6" t="s">
        <v>4</v>
      </c>
      <c r="N52" s="6" t="s">
        <v>4</v>
      </c>
      <c r="O52" s="6" t="s">
        <v>4</v>
      </c>
    </row>
    <row r="53" spans="2:15" ht="18" customHeight="1">
      <c r="B53" s="10">
        <v>101013101010</v>
      </c>
      <c r="C53" s="201">
        <v>6</v>
      </c>
      <c r="D53" s="8" t="str">
        <f>VLOOKUP(B53,'Current BICS'!$B$4:$P$1837,'Mapping for Equity'!$K$1,FALSE)</f>
        <v>Professional Book Publishers</v>
      </c>
      <c r="E53" s="15" t="s">
        <v>1643</v>
      </c>
      <c r="F53" s="18"/>
      <c r="G53" s="15" t="s">
        <v>1643</v>
      </c>
      <c r="H53" s="6">
        <v>101013101010</v>
      </c>
      <c r="I53" s="48" t="str">
        <f>VLOOKUP(H53,'BICS Equity Hierarchy 2024'!$C$5:$Q$1846,'Mapping for Equity'!$K$1,FALSE)</f>
        <v>Professional Book Publishers</v>
      </c>
      <c r="J53" s="6" t="s">
        <v>4</v>
      </c>
      <c r="K53" s="48" t="str">
        <f>IF(J53="","",VLOOKUP(J53,'BICS Equity Hierarchy 2024'!$C$5:$Q$1783,'Mapping for Equity'!$K$1))</f>
        <v/>
      </c>
      <c r="L53" s="6" t="s">
        <v>4</v>
      </c>
      <c r="M53" s="6" t="s">
        <v>4</v>
      </c>
      <c r="N53" s="6" t="s">
        <v>4</v>
      </c>
      <c r="O53" s="6" t="s">
        <v>4</v>
      </c>
    </row>
    <row r="54" spans="2:15" ht="20.25">
      <c r="B54" s="10">
        <v>101013101011</v>
      </c>
      <c r="C54" s="201">
        <v>6</v>
      </c>
      <c r="D54" s="8" t="str">
        <f>VLOOKUP(B54,'Current BICS'!$B$4:$P$1837,'Mapping for Equity'!$K$1,FALSE)</f>
        <v>School Textbook Publishers</v>
      </c>
      <c r="E54" s="15" t="s">
        <v>1643</v>
      </c>
      <c r="F54" s="18"/>
      <c r="G54" s="15" t="s">
        <v>1643</v>
      </c>
      <c r="H54" s="6">
        <v>101013101011</v>
      </c>
      <c r="I54" s="48" t="str">
        <f>VLOOKUP(H54,'BICS Equity Hierarchy 2024'!$C$5:$Q$1846,'Mapping for Equity'!$K$1,FALSE)</f>
        <v>School Textbook Publishers</v>
      </c>
      <c r="J54" s="6" t="s">
        <v>4</v>
      </c>
      <c r="K54" s="48" t="str">
        <f>IF(J54="","",VLOOKUP(J54,'BICS Equity Hierarchy 2024'!$C$5:$Q$1783,'Mapping for Equity'!$K$1))</f>
        <v/>
      </c>
      <c r="L54" s="6" t="s">
        <v>4</v>
      </c>
      <c r="M54" s="6" t="s">
        <v>4</v>
      </c>
      <c r="N54" s="6" t="s">
        <v>4</v>
      </c>
      <c r="O54" s="6" t="s">
        <v>4</v>
      </c>
    </row>
    <row r="55" spans="2:15" ht="20.25">
      <c r="B55" s="10">
        <v>1010131011</v>
      </c>
      <c r="C55" s="201">
        <v>5</v>
      </c>
      <c r="D55" s="8" t="str">
        <f>VLOOKUP(B55,'Current BICS'!$B$4:$P$1837,'Mapping for Equity'!$K$1,FALSE)</f>
        <v>Newspaper Publishers</v>
      </c>
      <c r="E55" s="15" t="s">
        <v>1643</v>
      </c>
      <c r="F55" s="18"/>
      <c r="G55" s="15" t="s">
        <v>1643</v>
      </c>
      <c r="H55" s="6">
        <v>1010131011</v>
      </c>
      <c r="I55" s="48" t="str">
        <f>VLOOKUP(H55,'BICS Equity Hierarchy 2024'!$C$5:$Q$1846,'Mapping for Equity'!$K$1,FALSE)</f>
        <v>Newspaper Publishers</v>
      </c>
      <c r="J55" s="6" t="s">
        <v>4</v>
      </c>
      <c r="K55" s="48" t="str">
        <f>IF(J55="","",VLOOKUP(J55,'BICS Equity Hierarchy 2024'!$C$5:$Q$1783,'Mapping for Equity'!$K$1))</f>
        <v/>
      </c>
      <c r="L55" s="6" t="s">
        <v>4</v>
      </c>
      <c r="M55" s="6" t="s">
        <v>4</v>
      </c>
      <c r="N55" s="6" t="s">
        <v>4</v>
      </c>
      <c r="O55" s="6" t="s">
        <v>4</v>
      </c>
    </row>
    <row r="56" spans="2:15" ht="20.25">
      <c r="B56" s="10">
        <v>101013101110</v>
      </c>
      <c r="C56" s="201">
        <v>6</v>
      </c>
      <c r="D56" s="8" t="str">
        <f>VLOOKUP(B56,'Current BICS'!$B$4:$P$1837,'Mapping for Equity'!$K$1,FALSE)</f>
        <v>Advertising Rev - Newspaper</v>
      </c>
      <c r="E56" s="15" t="s">
        <v>1643</v>
      </c>
      <c r="F56" s="18"/>
      <c r="G56" s="15" t="s">
        <v>1643</v>
      </c>
      <c r="H56" s="6">
        <v>101013101110</v>
      </c>
      <c r="I56" s="48" t="str">
        <f>VLOOKUP(H56,'BICS Equity Hierarchy 2024'!$C$5:$Q$1846,'Mapping for Equity'!$K$1,FALSE)</f>
        <v>Advertising Rev - Newspaper</v>
      </c>
      <c r="J56" s="6" t="s">
        <v>4</v>
      </c>
      <c r="K56" s="48" t="str">
        <f>IF(J56="","",VLOOKUP(J56,'BICS Equity Hierarchy 2024'!$C$5:$Q$1783,'Mapping for Equity'!$K$1))</f>
        <v/>
      </c>
      <c r="L56" s="6" t="s">
        <v>4</v>
      </c>
      <c r="M56" s="6" t="s">
        <v>4</v>
      </c>
      <c r="N56" s="6" t="s">
        <v>4</v>
      </c>
      <c r="O56" s="6" t="s">
        <v>4</v>
      </c>
    </row>
    <row r="57" spans="2:15" ht="20.25">
      <c r="B57" s="10">
        <v>101013101111</v>
      </c>
      <c r="C57" s="201">
        <v>6</v>
      </c>
      <c r="D57" s="8" t="str">
        <f>VLOOKUP(B57,'Current BICS'!$B$4:$P$1837,'Mapping for Equity'!$K$1,FALSE)</f>
        <v>Circulation Rev - Newspaper</v>
      </c>
      <c r="E57" s="15" t="s">
        <v>1643</v>
      </c>
      <c r="F57" s="18"/>
      <c r="G57" s="15" t="s">
        <v>1643</v>
      </c>
      <c r="H57" s="6">
        <v>101013101111</v>
      </c>
      <c r="I57" s="48" t="str">
        <f>VLOOKUP(H57,'BICS Equity Hierarchy 2024'!$C$5:$Q$1846,'Mapping for Equity'!$K$1,FALSE)</f>
        <v>Circulation Rev - Newspaper</v>
      </c>
      <c r="J57" s="6" t="s">
        <v>4</v>
      </c>
      <c r="K57" s="48" t="str">
        <f>IF(J57="","",VLOOKUP(J57,'BICS Equity Hierarchy 2024'!$C$5:$Q$1783,'Mapping for Equity'!$K$1))</f>
        <v/>
      </c>
      <c r="L57" s="6" t="s">
        <v>4</v>
      </c>
      <c r="M57" s="6" t="s">
        <v>4</v>
      </c>
      <c r="N57" s="6" t="s">
        <v>4</v>
      </c>
      <c r="O57" s="6" t="s">
        <v>4</v>
      </c>
    </row>
    <row r="58" spans="2:15" ht="20.25">
      <c r="B58" s="10">
        <v>101013101112</v>
      </c>
      <c r="C58" s="201">
        <v>6</v>
      </c>
      <c r="D58" s="8" t="str">
        <f>VLOOKUP(B58,'Current BICS'!$B$4:$P$1837,'Mapping for Equity'!$K$1,FALSE)</f>
        <v>Other Revenue - Newspaper</v>
      </c>
      <c r="E58" s="15" t="s">
        <v>1643</v>
      </c>
      <c r="F58" s="18"/>
      <c r="G58" s="15" t="s">
        <v>1643</v>
      </c>
      <c r="H58" s="6">
        <v>101013101112</v>
      </c>
      <c r="I58" s="48" t="str">
        <f>VLOOKUP(H58,'BICS Equity Hierarchy 2024'!$C$5:$Q$1846,'Mapping for Equity'!$K$1,FALSE)</f>
        <v>Other Revenue - Newspaper</v>
      </c>
      <c r="J58" s="6" t="s">
        <v>4</v>
      </c>
      <c r="K58" s="48" t="str">
        <f>IF(J58="","",VLOOKUP(J58,'BICS Equity Hierarchy 2024'!$C$5:$Q$1783,'Mapping for Equity'!$K$1))</f>
        <v/>
      </c>
      <c r="L58" s="6" t="s">
        <v>4</v>
      </c>
      <c r="M58" s="6" t="s">
        <v>4</v>
      </c>
      <c r="N58" s="6" t="s">
        <v>4</v>
      </c>
      <c r="O58" s="6" t="s">
        <v>4</v>
      </c>
    </row>
    <row r="59" spans="2:15" ht="20.25">
      <c r="B59" s="10">
        <v>1010131012</v>
      </c>
      <c r="C59" s="201">
        <v>5</v>
      </c>
      <c r="D59" s="8" t="str">
        <f>VLOOKUP(B59,'Current BICS'!$B$4:$P$1837,'Mapping for Equity'!$K$1,FALSE)</f>
        <v>Periodical Publishers</v>
      </c>
      <c r="E59" s="15" t="s">
        <v>1643</v>
      </c>
      <c r="F59" s="18"/>
      <c r="G59" s="15" t="s">
        <v>1643</v>
      </c>
      <c r="H59" s="6">
        <v>1010131012</v>
      </c>
      <c r="I59" s="48" t="str">
        <f>VLOOKUP(H59,'BICS Equity Hierarchy 2024'!$C$5:$Q$1846,'Mapping for Equity'!$K$1,FALSE)</f>
        <v>Periodical Publishers</v>
      </c>
      <c r="J59" s="6" t="s">
        <v>4</v>
      </c>
      <c r="K59" s="48" t="str">
        <f>IF(J59="","",VLOOKUP(J59,'BICS Equity Hierarchy 2024'!$C$5:$Q$1783,'Mapping for Equity'!$K$1))</f>
        <v/>
      </c>
      <c r="L59" s="6" t="s">
        <v>4</v>
      </c>
      <c r="M59" s="6" t="s">
        <v>4</v>
      </c>
      <c r="N59" s="6" t="s">
        <v>4</v>
      </c>
      <c r="O59" s="6" t="s">
        <v>4</v>
      </c>
    </row>
    <row r="60" spans="2:15" ht="18.75" customHeight="1">
      <c r="B60" s="10">
        <v>101013101210</v>
      </c>
      <c r="C60" s="201">
        <v>6</v>
      </c>
      <c r="D60" s="8" t="str">
        <f>VLOOKUP(B60,'Current BICS'!$B$4:$P$1837,'Mapping for Equity'!$K$1,FALSE)</f>
        <v>Advertising Rev - Periodical</v>
      </c>
      <c r="E60" s="15" t="s">
        <v>1643</v>
      </c>
      <c r="F60" s="18"/>
      <c r="G60" s="15" t="s">
        <v>1643</v>
      </c>
      <c r="H60" s="6">
        <v>101013101210</v>
      </c>
      <c r="I60" s="48" t="str">
        <f>VLOOKUP(H60,'BICS Equity Hierarchy 2024'!$C$5:$Q$1846,'Mapping for Equity'!$K$1,FALSE)</f>
        <v>Advertising Rev - Periodical</v>
      </c>
      <c r="J60" s="6" t="s">
        <v>4</v>
      </c>
      <c r="K60" s="48" t="str">
        <f>IF(J60="","",VLOOKUP(J60,'BICS Equity Hierarchy 2024'!$C$5:$Q$1783,'Mapping for Equity'!$K$1))</f>
        <v/>
      </c>
      <c r="L60" s="6" t="s">
        <v>4</v>
      </c>
      <c r="M60" s="6" t="s">
        <v>4</v>
      </c>
      <c r="N60" s="6" t="s">
        <v>4</v>
      </c>
      <c r="O60" s="6" t="s">
        <v>4</v>
      </c>
    </row>
    <row r="61" spans="2:15" ht="18" customHeight="1">
      <c r="B61" s="10">
        <v>101013101211</v>
      </c>
      <c r="C61" s="201">
        <v>6</v>
      </c>
      <c r="D61" s="8" t="str">
        <f>VLOOKUP(B61,'Current BICS'!$B$4:$P$1837,'Mapping for Equity'!$K$1,FALSE)</f>
        <v>Circulation Rev - Periodical</v>
      </c>
      <c r="E61" s="15" t="s">
        <v>1643</v>
      </c>
      <c r="F61" s="18"/>
      <c r="G61" s="15" t="s">
        <v>1643</v>
      </c>
      <c r="H61" s="6">
        <v>101013101211</v>
      </c>
      <c r="I61" s="48" t="str">
        <f>VLOOKUP(H61,'BICS Equity Hierarchy 2024'!$C$5:$Q$1846,'Mapping for Equity'!$K$1,FALSE)</f>
        <v>Circulation Rev - Periodical</v>
      </c>
      <c r="J61" s="6" t="s">
        <v>4</v>
      </c>
      <c r="K61" s="48" t="str">
        <f>IF(J61="","",VLOOKUP(J61,'BICS Equity Hierarchy 2024'!$C$5:$Q$1783,'Mapping for Equity'!$K$1))</f>
        <v/>
      </c>
      <c r="L61" s="6" t="s">
        <v>4</v>
      </c>
      <c r="M61" s="6" t="s">
        <v>4</v>
      </c>
      <c r="N61" s="6" t="s">
        <v>4</v>
      </c>
      <c r="O61" s="6" t="s">
        <v>4</v>
      </c>
    </row>
    <row r="62" spans="2:15" ht="18" customHeight="1">
      <c r="B62" s="10">
        <v>101013101212</v>
      </c>
      <c r="C62" s="201">
        <v>6</v>
      </c>
      <c r="D62" s="8" t="str">
        <f>VLOOKUP(B62,'Current BICS'!$B$4:$P$1837,'Mapping for Equity'!$K$1,FALSE)</f>
        <v>Other Revenue - Periodical</v>
      </c>
      <c r="E62" s="15" t="s">
        <v>1643</v>
      </c>
      <c r="F62" s="18"/>
      <c r="G62" s="15" t="s">
        <v>1643</v>
      </c>
      <c r="H62" s="6">
        <v>101013101212</v>
      </c>
      <c r="I62" s="48" t="str">
        <f>VLOOKUP(H62,'BICS Equity Hierarchy 2024'!$C$5:$Q$1846,'Mapping for Equity'!$K$1,FALSE)</f>
        <v>Other Revenue - Periodical</v>
      </c>
      <c r="J62" s="6" t="s">
        <v>4</v>
      </c>
      <c r="K62" s="48" t="str">
        <f>IF(J62="","",VLOOKUP(J62,'BICS Equity Hierarchy 2024'!$C$5:$Q$1783,'Mapping for Equity'!$K$1))</f>
        <v/>
      </c>
      <c r="L62" s="6" t="s">
        <v>4</v>
      </c>
      <c r="M62" s="6" t="s">
        <v>4</v>
      </c>
      <c r="N62" s="6" t="s">
        <v>4</v>
      </c>
      <c r="O62" s="6" t="s">
        <v>4</v>
      </c>
    </row>
    <row r="63" spans="2:15" ht="20.25">
      <c r="B63" s="10">
        <v>10101311</v>
      </c>
      <c r="C63" s="201">
        <v>4</v>
      </c>
      <c r="D63" s="8" t="str">
        <f>VLOOKUP(B63,'Current BICS'!$B$4:$P$1837,'Mapping for Equity'!$K$1,FALSE)</f>
        <v>Local TV &amp; Radio Broadcast</v>
      </c>
      <c r="E63" s="15" t="s">
        <v>1643</v>
      </c>
      <c r="F63" s="18"/>
      <c r="G63" s="15" t="s">
        <v>1643</v>
      </c>
      <c r="H63" s="6">
        <v>10101311</v>
      </c>
      <c r="I63" s="48" t="str">
        <f>VLOOKUP(H63,'BICS Equity Hierarchy 2024'!$C$5:$Q$1846,'Mapping for Equity'!$K$1,FALSE)</f>
        <v>Local TV &amp; Radio Broadcast</v>
      </c>
      <c r="J63" s="6" t="s">
        <v>4</v>
      </c>
      <c r="K63" s="48" t="str">
        <f>IF(J63="","",VLOOKUP(J63,'BICS Equity Hierarchy 2024'!$C$5:$Q$1783,'Mapping for Equity'!$K$1))</f>
        <v/>
      </c>
      <c r="L63" s="6" t="s">
        <v>4</v>
      </c>
      <c r="M63" s="6" t="s">
        <v>4</v>
      </c>
      <c r="N63" s="6" t="s">
        <v>4</v>
      </c>
      <c r="O63" s="6" t="s">
        <v>4</v>
      </c>
    </row>
    <row r="64" spans="2:15" ht="20.25">
      <c r="B64" s="10">
        <v>1010131110</v>
      </c>
      <c r="C64" s="201">
        <v>5</v>
      </c>
      <c r="D64" s="8" t="str">
        <f>VLOOKUP(B64,'Current BICS'!$B$4:$P$1837,'Mapping for Equity'!$K$1,FALSE)</f>
        <v>Local TV Broadcasting</v>
      </c>
      <c r="E64" s="15" t="s">
        <v>1643</v>
      </c>
      <c r="F64" s="18"/>
      <c r="G64" s="15" t="s">
        <v>1643</v>
      </c>
      <c r="H64" s="6">
        <v>1010131110</v>
      </c>
      <c r="I64" s="48" t="str">
        <f>VLOOKUP(H64,'BICS Equity Hierarchy 2024'!$C$5:$Q$1846,'Mapping for Equity'!$K$1,FALSE)</f>
        <v>Local TV Broadcasting</v>
      </c>
      <c r="J64" s="6" t="s">
        <v>4</v>
      </c>
      <c r="K64" s="48" t="str">
        <f>IF(J64="","",VLOOKUP(J64,'BICS Equity Hierarchy 2024'!$C$5:$Q$1783,'Mapping for Equity'!$K$1))</f>
        <v/>
      </c>
      <c r="L64" s="6" t="s">
        <v>4</v>
      </c>
      <c r="M64" s="6" t="s">
        <v>4</v>
      </c>
      <c r="N64" s="6" t="s">
        <v>4</v>
      </c>
      <c r="O64" s="6" t="s">
        <v>4</v>
      </c>
    </row>
    <row r="65" spans="2:15" ht="20.25">
      <c r="B65" s="10">
        <v>101013111010</v>
      </c>
      <c r="C65" s="201">
        <v>6</v>
      </c>
      <c r="D65" s="8" t="str">
        <f>VLOOKUP(B65,'Current BICS'!$B$4:$P$1837,'Mapping for Equity'!$K$1,FALSE)</f>
        <v>Adv Rev - Local TV Broadcast</v>
      </c>
      <c r="E65" s="15" t="s">
        <v>1643</v>
      </c>
      <c r="F65" s="18"/>
      <c r="G65" s="15" t="s">
        <v>1643</v>
      </c>
      <c r="H65" s="6">
        <v>101013111010</v>
      </c>
      <c r="I65" s="48" t="str">
        <f>VLOOKUP(H65,'BICS Equity Hierarchy 2024'!$C$5:$Q$1846,'Mapping for Equity'!$K$1,FALSE)</f>
        <v>Adv Rev - Local TV Broadcast</v>
      </c>
      <c r="J65" s="6" t="s">
        <v>4</v>
      </c>
      <c r="K65" s="48" t="str">
        <f>IF(J65="","",VLOOKUP(J65,'BICS Equity Hierarchy 2024'!$C$5:$Q$1783,'Mapping for Equity'!$K$1))</f>
        <v/>
      </c>
      <c r="L65" s="6" t="s">
        <v>4</v>
      </c>
      <c r="M65" s="6" t="s">
        <v>4</v>
      </c>
      <c r="N65" s="6" t="s">
        <v>4</v>
      </c>
      <c r="O65" s="6" t="s">
        <v>4</v>
      </c>
    </row>
    <row r="66" spans="2:15" ht="20.25">
      <c r="B66" s="10">
        <v>101013111011</v>
      </c>
      <c r="C66" s="201">
        <v>6</v>
      </c>
      <c r="D66" s="8" t="str">
        <f>VLOOKUP(B66,'Current BICS'!$B$4:$P$1837,'Mapping for Equity'!$K$1,FALSE)</f>
        <v>Other Rev - Local TV Broadcast</v>
      </c>
      <c r="E66" s="15" t="s">
        <v>1643</v>
      </c>
      <c r="F66" s="18"/>
      <c r="G66" s="15" t="s">
        <v>1643</v>
      </c>
      <c r="H66" s="6">
        <v>101013111011</v>
      </c>
      <c r="I66" s="48" t="str">
        <f>VLOOKUP(H66,'BICS Equity Hierarchy 2024'!$C$5:$Q$1846,'Mapping for Equity'!$K$1,FALSE)</f>
        <v>Other Rev - Local TV Broadcast</v>
      </c>
      <c r="J66" s="6" t="s">
        <v>4</v>
      </c>
      <c r="K66" s="48" t="str">
        <f>IF(J66="","",VLOOKUP(J66,'BICS Equity Hierarchy 2024'!$C$5:$Q$1783,'Mapping for Equity'!$K$1))</f>
        <v/>
      </c>
      <c r="L66" s="6" t="s">
        <v>4</v>
      </c>
      <c r="M66" s="6" t="s">
        <v>4</v>
      </c>
      <c r="N66" s="6" t="s">
        <v>4</v>
      </c>
      <c r="O66" s="6" t="s">
        <v>4</v>
      </c>
    </row>
    <row r="67" spans="2:15" ht="20.25">
      <c r="B67" s="10">
        <v>1010131111</v>
      </c>
      <c r="C67" s="201">
        <v>5</v>
      </c>
      <c r="D67" s="8" t="str">
        <f>VLOOKUP(B67,'Current BICS'!$B$4:$P$1837,'Mapping for Equity'!$K$1,FALSE)</f>
        <v>Radio Broadcasting</v>
      </c>
      <c r="E67" s="15" t="s">
        <v>1643</v>
      </c>
      <c r="F67" s="18"/>
      <c r="G67" s="15" t="s">
        <v>1643</v>
      </c>
      <c r="H67" s="6">
        <v>1010131111</v>
      </c>
      <c r="I67" s="48" t="str">
        <f>VLOOKUP(H67,'BICS Equity Hierarchy 2024'!$C$5:$Q$1846,'Mapping for Equity'!$K$1,FALSE)</f>
        <v>Radio Broadcasting</v>
      </c>
      <c r="J67" s="6" t="s">
        <v>4</v>
      </c>
      <c r="K67" s="48" t="str">
        <f>IF(J67="","",VLOOKUP(J67,'BICS Equity Hierarchy 2024'!$C$5:$Q$1783,'Mapping for Equity'!$K$1))</f>
        <v/>
      </c>
      <c r="L67" s="6" t="s">
        <v>4</v>
      </c>
      <c r="M67" s="6" t="s">
        <v>4</v>
      </c>
      <c r="N67" s="6" t="s">
        <v>4</v>
      </c>
      <c r="O67" s="6" t="s">
        <v>4</v>
      </c>
    </row>
    <row r="68" spans="2:15" ht="20.25">
      <c r="B68" s="10">
        <v>101013111110</v>
      </c>
      <c r="C68" s="201">
        <v>6</v>
      </c>
      <c r="D68" s="8" t="str">
        <f>VLOOKUP(B68,'Current BICS'!$B$4:$P$1837,'Mapping for Equity'!$K$1,FALSE)</f>
        <v>Radio Networks</v>
      </c>
      <c r="E68" s="15" t="s">
        <v>1643</v>
      </c>
      <c r="F68" s="18"/>
      <c r="G68" s="15" t="s">
        <v>1643</v>
      </c>
      <c r="H68" s="6">
        <v>101013111110</v>
      </c>
      <c r="I68" s="48" t="str">
        <f>VLOOKUP(H68,'BICS Equity Hierarchy 2024'!$C$5:$Q$1846,'Mapping for Equity'!$K$1,FALSE)</f>
        <v>Radio Networks</v>
      </c>
      <c r="J68" s="6" t="s">
        <v>4</v>
      </c>
      <c r="K68" s="48" t="str">
        <f>IF(J68="","",VLOOKUP(J68,'BICS Equity Hierarchy 2024'!$C$5:$Q$1783,'Mapping for Equity'!$K$1))</f>
        <v/>
      </c>
      <c r="L68" s="6" t="s">
        <v>4</v>
      </c>
      <c r="M68" s="6" t="s">
        <v>4</v>
      </c>
      <c r="N68" s="6" t="s">
        <v>4</v>
      </c>
      <c r="O68" s="6" t="s">
        <v>4</v>
      </c>
    </row>
    <row r="69" spans="2:15" ht="20.25">
      <c r="B69" s="10">
        <v>101013111111</v>
      </c>
      <c r="C69" s="201">
        <v>6</v>
      </c>
      <c r="D69" s="8" t="str">
        <f>VLOOKUP(B69,'Current BICS'!$B$4:$P$1837,'Mapping for Equity'!$K$1,FALSE)</f>
        <v>Radio Stations</v>
      </c>
      <c r="E69" s="15" t="s">
        <v>1643</v>
      </c>
      <c r="F69" s="18"/>
      <c r="G69" s="15" t="s">
        <v>1643</v>
      </c>
      <c r="H69" s="6">
        <v>101013111111</v>
      </c>
      <c r="I69" s="48" t="str">
        <f>VLOOKUP(H69,'BICS Equity Hierarchy 2024'!$C$5:$Q$1846,'Mapping for Equity'!$K$1,FALSE)</f>
        <v>Radio Stations</v>
      </c>
      <c r="J69" s="6" t="s">
        <v>4</v>
      </c>
      <c r="K69" s="48" t="str">
        <f>IF(J69="","",VLOOKUP(J69,'BICS Equity Hierarchy 2024'!$C$5:$Q$1783,'Mapping for Equity'!$K$1))</f>
        <v/>
      </c>
      <c r="L69" s="6" t="s">
        <v>4</v>
      </c>
      <c r="M69" s="6" t="s">
        <v>4</v>
      </c>
      <c r="N69" s="6" t="s">
        <v>4</v>
      </c>
      <c r="O69" s="6" t="s">
        <v>4</v>
      </c>
    </row>
    <row r="70" spans="2:15" ht="20.25">
      <c r="B70" s="10">
        <v>10101312</v>
      </c>
      <c r="C70" s="201">
        <v>4</v>
      </c>
      <c r="D70" s="8" t="str">
        <f>VLOOKUP(B70,'Current BICS'!$B$4:$P$1837,'Mapping for Equity'!$K$1,FALSE)</f>
        <v>Out-of-Home Display Advertising</v>
      </c>
      <c r="E70" s="15" t="s">
        <v>1643</v>
      </c>
      <c r="F70" s="18"/>
      <c r="G70" s="15" t="s">
        <v>1643</v>
      </c>
      <c r="H70" s="6">
        <v>10101312</v>
      </c>
      <c r="I70" s="48" t="str">
        <f>VLOOKUP(H70,'BICS Equity Hierarchy 2024'!$C$5:$Q$1846,'Mapping for Equity'!$K$1,FALSE)</f>
        <v>Out-of-Home Display Advertising</v>
      </c>
      <c r="J70" s="6" t="s">
        <v>4</v>
      </c>
      <c r="K70" s="48" t="str">
        <f>IF(J70="","",VLOOKUP(J70,'BICS Equity Hierarchy 2024'!$C$5:$Q$1783,'Mapping for Equity'!$K$1))</f>
        <v/>
      </c>
      <c r="L70" s="6" t="s">
        <v>4</v>
      </c>
      <c r="M70" s="6" t="s">
        <v>4</v>
      </c>
      <c r="N70" s="6" t="s">
        <v>4</v>
      </c>
      <c r="O70" s="6" t="s">
        <v>4</v>
      </c>
    </row>
    <row r="71" spans="2:15" ht="20.25">
      <c r="B71" s="10">
        <v>101014</v>
      </c>
      <c r="C71" s="201">
        <v>3</v>
      </c>
      <c r="D71" s="8" t="str">
        <f>VLOOKUP(B71,'Current BICS'!$B$4:$P$1837,'Mapping for Equity'!$K$1,FALSE)</f>
        <v>Internet Media &amp; Services</v>
      </c>
      <c r="E71" s="15" t="s">
        <v>1643</v>
      </c>
      <c r="F71" s="18"/>
      <c r="G71" s="15" t="s">
        <v>1643</v>
      </c>
      <c r="H71" s="6">
        <v>101014</v>
      </c>
      <c r="I71" s="48" t="str">
        <f>VLOOKUP(H71,'BICS Equity Hierarchy 2024'!$C$5:$Q$1846,'Mapping for Equity'!$K$1,FALSE)</f>
        <v>Internet Media &amp; Services</v>
      </c>
      <c r="J71" s="6" t="s">
        <v>4</v>
      </c>
      <c r="K71" s="48" t="str">
        <f>IF(J71="","",VLOOKUP(J71,'BICS Equity Hierarchy 2024'!$C$5:$Q$1783,'Mapping for Equity'!$K$1))</f>
        <v/>
      </c>
      <c r="L71" s="6" t="s">
        <v>4</v>
      </c>
      <c r="M71" s="6" t="s">
        <v>4</v>
      </c>
      <c r="N71" s="6" t="s">
        <v>4</v>
      </c>
      <c r="O71" s="6" t="s">
        <v>4</v>
      </c>
    </row>
    <row r="72" spans="2:15" ht="20.25">
      <c r="B72" s="10">
        <v>10101410</v>
      </c>
      <c r="C72" s="201">
        <v>4</v>
      </c>
      <c r="D72" s="8" t="str">
        <f>VLOOKUP(B72,'Current BICS'!$B$4:$P$1837,'Mapping for Equity'!$K$1,FALSE)</f>
        <v>Internet Media &amp; Services</v>
      </c>
      <c r="E72" s="15" t="s">
        <v>1643</v>
      </c>
      <c r="F72" s="18"/>
      <c r="G72" s="15" t="s">
        <v>1643</v>
      </c>
      <c r="H72" s="6">
        <v>10101410</v>
      </c>
      <c r="I72" s="48" t="str">
        <f>VLOOKUP(H72,'BICS Equity Hierarchy 2024'!$C$5:$Q$1846,'Mapping for Equity'!$K$1,FALSE)</f>
        <v>Internet Media &amp; Services</v>
      </c>
      <c r="J72" s="6" t="s">
        <v>4</v>
      </c>
      <c r="K72" s="48" t="str">
        <f>IF(J72="","",VLOOKUP(J72,'BICS Equity Hierarchy 2024'!$C$5:$Q$1783,'Mapping for Equity'!$K$1))</f>
        <v/>
      </c>
      <c r="L72" s="6" t="s">
        <v>4</v>
      </c>
      <c r="M72" s="6" t="s">
        <v>4</v>
      </c>
      <c r="N72" s="6" t="s">
        <v>4</v>
      </c>
      <c r="O72" s="6" t="s">
        <v>4</v>
      </c>
    </row>
    <row r="73" spans="2:15" ht="20.25">
      <c r="B73" s="10">
        <v>1010141010</v>
      </c>
      <c r="C73" s="201">
        <v>5</v>
      </c>
      <c r="D73" s="8" t="str">
        <f>VLOOKUP(B73,'Current BICS'!$B$4:$P$1837,'Mapping for Equity'!$K$1,FALSE)</f>
        <v>Automotive Web</v>
      </c>
      <c r="E73" s="15" t="s">
        <v>1643</v>
      </c>
      <c r="F73" s="18"/>
      <c r="G73" s="15" t="s">
        <v>1643</v>
      </c>
      <c r="H73" s="6">
        <v>1010141010</v>
      </c>
      <c r="I73" s="48" t="str">
        <f>VLOOKUP(H73,'BICS Equity Hierarchy 2024'!$C$5:$Q$1846,'Mapping for Equity'!$K$1,FALSE)</f>
        <v>Automotive Web</v>
      </c>
      <c r="J73" s="6" t="s">
        <v>4</v>
      </c>
      <c r="K73" s="48" t="str">
        <f>IF(J73="","",VLOOKUP(J73,'BICS Equity Hierarchy 2024'!$C$5:$Q$1783,'Mapping for Equity'!$K$1))</f>
        <v/>
      </c>
      <c r="L73" s="6" t="s">
        <v>4</v>
      </c>
      <c r="M73" s="6" t="s">
        <v>4</v>
      </c>
      <c r="N73" s="6" t="s">
        <v>4</v>
      </c>
      <c r="O73" s="6" t="s">
        <v>4</v>
      </c>
    </row>
    <row r="74" spans="2:15" ht="20.25">
      <c r="B74" s="10">
        <v>101014101010</v>
      </c>
      <c r="C74" s="201">
        <v>6</v>
      </c>
      <c r="D74" s="8" t="str">
        <f>VLOOKUP(B74,'Current BICS'!$B$4:$P$1837,'Mapping for Equity'!$K$1,FALSE)</f>
        <v>Adv Rev - Automotive Web</v>
      </c>
      <c r="E74" s="15" t="s">
        <v>1643</v>
      </c>
      <c r="F74" s="18"/>
      <c r="G74" s="15" t="s">
        <v>1643</v>
      </c>
      <c r="H74" s="6">
        <v>101014101010</v>
      </c>
      <c r="I74" s="48" t="str">
        <f>VLOOKUP(H74,'BICS Equity Hierarchy 2024'!$C$5:$Q$1846,'Mapping for Equity'!$K$1,FALSE)</f>
        <v>Adv Rev - Automotive Web</v>
      </c>
      <c r="J74" s="6" t="s">
        <v>4</v>
      </c>
      <c r="K74" s="48" t="str">
        <f>IF(J74="","",VLOOKUP(J74,'BICS Equity Hierarchy 2024'!$C$5:$Q$1783,'Mapping for Equity'!$K$1))</f>
        <v/>
      </c>
      <c r="L74" s="6" t="s">
        <v>4</v>
      </c>
      <c r="M74" s="6" t="s">
        <v>4</v>
      </c>
      <c r="N74" s="6" t="s">
        <v>4</v>
      </c>
      <c r="O74" s="6" t="s">
        <v>4</v>
      </c>
    </row>
    <row r="75" spans="2:15" ht="20.25">
      <c r="B75" s="10">
        <v>101014101011</v>
      </c>
      <c r="C75" s="201">
        <v>6</v>
      </c>
      <c r="D75" s="8" t="str">
        <f>VLOOKUP(B75,'Current BICS'!$B$4:$P$1837,'Mapping for Equity'!$K$1,FALSE)</f>
        <v>Other Rev - Automotive Web</v>
      </c>
      <c r="E75" s="15" t="s">
        <v>1643</v>
      </c>
      <c r="F75" s="18"/>
      <c r="G75" s="15" t="s">
        <v>1643</v>
      </c>
      <c r="H75" s="6">
        <v>101014101011</v>
      </c>
      <c r="I75" s="48" t="str">
        <f>VLOOKUP(H75,'BICS Equity Hierarchy 2024'!$C$5:$Q$1846,'Mapping for Equity'!$K$1,FALSE)</f>
        <v>Other Rev - Automotive Web</v>
      </c>
      <c r="J75" s="6" t="s">
        <v>4</v>
      </c>
      <c r="K75" s="48" t="str">
        <f>IF(J75="","",VLOOKUP(J75,'BICS Equity Hierarchy 2024'!$C$5:$Q$1783,'Mapping for Equity'!$K$1))</f>
        <v/>
      </c>
      <c r="L75" s="6" t="s">
        <v>4</v>
      </c>
      <c r="M75" s="6" t="s">
        <v>4</v>
      </c>
      <c r="N75" s="6" t="s">
        <v>4</v>
      </c>
      <c r="O75" s="6" t="s">
        <v>4</v>
      </c>
    </row>
    <row r="76" spans="2:15" ht="20.25">
      <c r="B76" s="10">
        <v>1010141011</v>
      </c>
      <c r="C76" s="201">
        <v>5</v>
      </c>
      <c r="D76" s="8" t="str">
        <f>VLOOKUP(B76,'Current BICS'!$B$4:$P$1837,'Mapping for Equity'!$K$1,FALSE)</f>
        <v>Dating Services Web</v>
      </c>
      <c r="E76" s="15" t="s">
        <v>1643</v>
      </c>
      <c r="F76" s="18"/>
      <c r="G76" s="15" t="s">
        <v>1643</v>
      </c>
      <c r="H76" s="6">
        <v>1010141011</v>
      </c>
      <c r="I76" s="48" t="str">
        <f>VLOOKUP(H76,'BICS Equity Hierarchy 2024'!$C$5:$Q$1846,'Mapping for Equity'!$K$1,FALSE)</f>
        <v>Dating Services Web</v>
      </c>
      <c r="J76" s="6" t="s">
        <v>4</v>
      </c>
      <c r="K76" s="48" t="str">
        <f>IF(J76="","",VLOOKUP(J76,'BICS Equity Hierarchy 2024'!$C$5:$Q$1783,'Mapping for Equity'!$K$1))</f>
        <v/>
      </c>
      <c r="L76" s="6" t="s">
        <v>4</v>
      </c>
      <c r="M76" s="6" t="s">
        <v>4</v>
      </c>
      <c r="N76" s="6" t="s">
        <v>4</v>
      </c>
      <c r="O76" s="6" t="s">
        <v>4</v>
      </c>
    </row>
    <row r="77" spans="2:15" ht="20.25">
      <c r="B77" s="10">
        <v>101014101110</v>
      </c>
      <c r="C77" s="201">
        <v>6</v>
      </c>
      <c r="D77" s="8" t="str">
        <f>VLOOKUP(B77,'Current BICS'!$B$4:$P$1837,'Mapping for Equity'!$K$1,FALSE)</f>
        <v>Adv Rev - Dating Services Web</v>
      </c>
      <c r="E77" s="15" t="s">
        <v>1643</v>
      </c>
      <c r="F77" s="18"/>
      <c r="G77" s="15" t="s">
        <v>1643</v>
      </c>
      <c r="H77" s="6">
        <v>101014101110</v>
      </c>
      <c r="I77" s="48" t="str">
        <f>VLOOKUP(H77,'BICS Equity Hierarchy 2024'!$C$5:$Q$1846,'Mapping for Equity'!$K$1,FALSE)</f>
        <v>Adv Rev - Dating Services Web</v>
      </c>
      <c r="J77" s="6" t="s">
        <v>4</v>
      </c>
      <c r="K77" s="48" t="str">
        <f>IF(J77="","",VLOOKUP(J77,'BICS Equity Hierarchy 2024'!$C$5:$Q$1783,'Mapping for Equity'!$K$1))</f>
        <v/>
      </c>
      <c r="L77" s="6" t="s">
        <v>4</v>
      </c>
      <c r="M77" s="6" t="s">
        <v>4</v>
      </c>
      <c r="N77" s="6" t="s">
        <v>4</v>
      </c>
      <c r="O77" s="6" t="s">
        <v>4</v>
      </c>
    </row>
    <row r="78" spans="2:15" ht="20.25">
      <c r="B78" s="10">
        <v>101014101111</v>
      </c>
      <c r="C78" s="201">
        <v>6</v>
      </c>
      <c r="D78" s="8" t="str">
        <f>VLOOKUP(B78,'Current BICS'!$B$4:$P$1837,'Mapping for Equity'!$K$1,FALSE)</f>
        <v>Other Rev - Dating Svcs Web</v>
      </c>
      <c r="E78" s="15" t="s">
        <v>1643</v>
      </c>
      <c r="F78" s="18"/>
      <c r="G78" s="15" t="s">
        <v>1643</v>
      </c>
      <c r="H78" s="6">
        <v>101014101111</v>
      </c>
      <c r="I78" s="48" t="str">
        <f>VLOOKUP(H78,'BICS Equity Hierarchy 2024'!$C$5:$Q$1846,'Mapping for Equity'!$K$1,FALSE)</f>
        <v>Other Rev - Dating Svcs Web</v>
      </c>
      <c r="J78" s="6" t="s">
        <v>4</v>
      </c>
      <c r="K78" s="48" t="str">
        <f>IF(J78="","",VLOOKUP(J78,'BICS Equity Hierarchy 2024'!$C$5:$Q$1783,'Mapping for Equity'!$K$1))</f>
        <v/>
      </c>
      <c r="L78" s="6" t="s">
        <v>4</v>
      </c>
      <c r="M78" s="6" t="s">
        <v>4</v>
      </c>
      <c r="N78" s="6" t="s">
        <v>4</v>
      </c>
      <c r="O78" s="6" t="s">
        <v>4</v>
      </c>
    </row>
    <row r="79" spans="2:15" ht="20.25">
      <c r="B79" s="10">
        <v>1010141012</v>
      </c>
      <c r="C79" s="201">
        <v>5</v>
      </c>
      <c r="D79" s="8" t="str">
        <f>VLOOKUP(B79,'Current BICS'!$B$4:$P$1837,'Mapping for Equity'!$K$1,FALSE)</f>
        <v>Domain Registrar</v>
      </c>
      <c r="E79" s="15" t="s">
        <v>1643</v>
      </c>
      <c r="F79" s="18"/>
      <c r="G79" s="15" t="s">
        <v>1643</v>
      </c>
      <c r="H79" s="6">
        <v>1010141012</v>
      </c>
      <c r="I79" s="48" t="str">
        <f>VLOOKUP(H79,'BICS Equity Hierarchy 2024'!$C$5:$Q$1846,'Mapping for Equity'!$K$1,FALSE)</f>
        <v>Domain Registrar</v>
      </c>
      <c r="J79" s="6" t="s">
        <v>4</v>
      </c>
      <c r="K79" s="48" t="str">
        <f>IF(J79="","",VLOOKUP(J79,'BICS Equity Hierarchy 2024'!$C$5:$Q$1783,'Mapping for Equity'!$K$1))</f>
        <v/>
      </c>
      <c r="L79" s="6" t="s">
        <v>4</v>
      </c>
      <c r="M79" s="6" t="s">
        <v>4</v>
      </c>
      <c r="N79" s="6" t="s">
        <v>4</v>
      </c>
      <c r="O79" s="6" t="s">
        <v>4</v>
      </c>
    </row>
    <row r="80" spans="2:15" ht="20.25">
      <c r="B80" s="10">
        <v>101014101210</v>
      </c>
      <c r="C80" s="201">
        <v>6</v>
      </c>
      <c r="D80" s="8" t="str">
        <f>VLOOKUP(B80,'Current BICS'!$B$4:$P$1837,'Mapping for Equity'!$K$1,FALSE)</f>
        <v>Adv Rev - Domain Registrar</v>
      </c>
      <c r="E80" s="15" t="s">
        <v>1643</v>
      </c>
      <c r="F80" s="18"/>
      <c r="G80" s="15" t="s">
        <v>1643</v>
      </c>
      <c r="H80" s="6">
        <v>101014101210</v>
      </c>
      <c r="I80" s="48" t="str">
        <f>VLOOKUP(H80,'BICS Equity Hierarchy 2024'!$C$5:$Q$1846,'Mapping for Equity'!$K$1,FALSE)</f>
        <v>Adv Rev - Domain Registrar</v>
      </c>
      <c r="J80" s="6" t="s">
        <v>4</v>
      </c>
      <c r="K80" s="48" t="str">
        <f>IF(J80="","",VLOOKUP(J80,'BICS Equity Hierarchy 2024'!$C$5:$Q$1783,'Mapping for Equity'!$K$1))</f>
        <v/>
      </c>
      <c r="L80" s="6" t="s">
        <v>4</v>
      </c>
      <c r="M80" s="6" t="s">
        <v>4</v>
      </c>
      <c r="N80" s="6" t="s">
        <v>4</v>
      </c>
      <c r="O80" s="6" t="s">
        <v>4</v>
      </c>
    </row>
    <row r="81" spans="2:15" ht="20.25">
      <c r="B81" s="10">
        <v>101014101211</v>
      </c>
      <c r="C81" s="201">
        <v>6</v>
      </c>
      <c r="D81" s="8" t="str">
        <f>VLOOKUP(B81,'Current BICS'!$B$4:$P$1837,'Mapping for Equity'!$K$1,FALSE)</f>
        <v>Other Rev - Domain Registrar</v>
      </c>
      <c r="E81" s="15" t="s">
        <v>1643</v>
      </c>
      <c r="F81" s="18"/>
      <c r="G81" s="15" t="s">
        <v>1643</v>
      </c>
      <c r="H81" s="6">
        <v>101014101211</v>
      </c>
      <c r="I81" s="48" t="str">
        <f>VLOOKUP(H81,'BICS Equity Hierarchy 2024'!$C$5:$Q$1846,'Mapping for Equity'!$K$1,FALSE)</f>
        <v>Other Rev - Domain Registrar</v>
      </c>
      <c r="J81" s="6" t="s">
        <v>4</v>
      </c>
      <c r="K81" s="48" t="str">
        <f>IF(J81="","",VLOOKUP(J81,'BICS Equity Hierarchy 2024'!$C$5:$Q$1783,'Mapping for Equity'!$K$1))</f>
        <v/>
      </c>
      <c r="L81" s="6" t="s">
        <v>4</v>
      </c>
      <c r="M81" s="6" t="s">
        <v>4</v>
      </c>
      <c r="N81" s="6" t="s">
        <v>4</v>
      </c>
      <c r="O81" s="6" t="s">
        <v>4</v>
      </c>
    </row>
    <row r="82" spans="2:15" ht="20.25">
      <c r="B82" s="10">
        <v>1010141013</v>
      </c>
      <c r="C82" s="201">
        <v>5</v>
      </c>
      <c r="D82" s="8" t="str">
        <f>VLOOKUP(B82,'Current BICS'!$B$4:$P$1837,'Mapping for Equity'!$K$1,FALSE)</f>
        <v>Entmt Event Ticket Online</v>
      </c>
      <c r="E82" s="15" t="s">
        <v>1643</v>
      </c>
      <c r="F82" s="18"/>
      <c r="G82" s="15" t="s">
        <v>1643</v>
      </c>
      <c r="H82" s="6">
        <v>1010141013</v>
      </c>
      <c r="I82" s="48" t="str">
        <f>VLOOKUP(H82,'BICS Equity Hierarchy 2024'!$C$5:$Q$1846,'Mapping for Equity'!$K$1,FALSE)</f>
        <v>Entmt Event Ticket Online</v>
      </c>
      <c r="J82" s="6" t="s">
        <v>4</v>
      </c>
      <c r="K82" s="48" t="str">
        <f>IF(J82="","",VLOOKUP(J82,'BICS Equity Hierarchy 2024'!$C$5:$Q$1783,'Mapping for Equity'!$K$1))</f>
        <v/>
      </c>
      <c r="L82" s="6" t="s">
        <v>4</v>
      </c>
      <c r="M82" s="6" t="s">
        <v>4</v>
      </c>
      <c r="N82" s="6" t="s">
        <v>4</v>
      </c>
      <c r="O82" s="6" t="s">
        <v>4</v>
      </c>
    </row>
    <row r="83" spans="2:15" ht="20.25">
      <c r="B83" s="10">
        <v>101014101310</v>
      </c>
      <c r="C83" s="201">
        <v>6</v>
      </c>
      <c r="D83" s="8" t="str">
        <f>VLOOKUP(B83,'Current BICS'!$B$4:$P$1837,'Mapping for Equity'!$K$1,FALSE)</f>
        <v>Adv Rev-Entmt Evt Ticket Online</v>
      </c>
      <c r="E83" s="15" t="s">
        <v>1643</v>
      </c>
      <c r="F83" s="18"/>
      <c r="G83" s="15" t="s">
        <v>1643</v>
      </c>
      <c r="H83" s="6">
        <v>101014101310</v>
      </c>
      <c r="I83" s="48" t="str">
        <f>VLOOKUP(H83,'BICS Equity Hierarchy 2024'!$C$5:$Q$1846,'Mapping for Equity'!$K$1,FALSE)</f>
        <v>Adv Rev-Entmt Evt Ticket Online</v>
      </c>
      <c r="J83" s="6" t="s">
        <v>4</v>
      </c>
      <c r="K83" s="48" t="str">
        <f>IF(J83="","",VLOOKUP(J83,'BICS Equity Hierarchy 2024'!$C$5:$Q$1783,'Mapping for Equity'!$K$1))</f>
        <v/>
      </c>
      <c r="L83" s="6" t="s">
        <v>4</v>
      </c>
      <c r="M83" s="6" t="s">
        <v>4</v>
      </c>
      <c r="N83" s="6" t="s">
        <v>4</v>
      </c>
      <c r="O83" s="6" t="s">
        <v>4</v>
      </c>
    </row>
    <row r="84" spans="2:15" ht="20.25">
      <c r="B84" s="10">
        <v>101014101311</v>
      </c>
      <c r="C84" s="201">
        <v>6</v>
      </c>
      <c r="D84" s="8" t="str">
        <f>VLOOKUP(B84,'Current BICS'!$B$4:$P$1837,'Mapping for Equity'!$K$1,FALSE)</f>
        <v>Other-Entmt Evt Ticket Online</v>
      </c>
      <c r="E84" s="15" t="s">
        <v>1643</v>
      </c>
      <c r="F84" s="18"/>
      <c r="G84" s="15" t="s">
        <v>1643</v>
      </c>
      <c r="H84" s="6">
        <v>101014101311</v>
      </c>
      <c r="I84" s="48" t="str">
        <f>VLOOKUP(H84,'BICS Equity Hierarchy 2024'!$C$5:$Q$1846,'Mapping for Equity'!$K$1,FALSE)</f>
        <v>Other-Entmt Evt Ticket Online</v>
      </c>
      <c r="J84" s="6" t="s">
        <v>4</v>
      </c>
      <c r="K84" s="48" t="str">
        <f>IF(J84="","",VLOOKUP(J84,'BICS Equity Hierarchy 2024'!$C$5:$Q$1783,'Mapping for Equity'!$K$1))</f>
        <v/>
      </c>
      <c r="L84" s="6" t="s">
        <v>4</v>
      </c>
      <c r="M84" s="6" t="s">
        <v>4</v>
      </c>
      <c r="N84" s="6" t="s">
        <v>4</v>
      </c>
      <c r="O84" s="6" t="s">
        <v>4</v>
      </c>
    </row>
    <row r="85" spans="2:15" ht="20.25">
      <c r="B85" s="10">
        <v>1010141014</v>
      </c>
      <c r="C85" s="201">
        <v>5</v>
      </c>
      <c r="D85" s="8" t="str">
        <f>VLOOKUP(B85,'Current BICS'!$B$4:$P$1837,'Mapping for Equity'!$K$1,FALSE)</f>
        <v>Photography Web</v>
      </c>
      <c r="E85" s="15" t="s">
        <v>1643</v>
      </c>
      <c r="F85" s="18"/>
      <c r="G85" s="15" t="s">
        <v>1643</v>
      </c>
      <c r="H85" s="6">
        <v>1010141014</v>
      </c>
      <c r="I85" s="48" t="str">
        <f>VLOOKUP(H85,'BICS Equity Hierarchy 2024'!$C$5:$Q$1846,'Mapping for Equity'!$K$1,FALSE)</f>
        <v>Photography Web</v>
      </c>
      <c r="J85" s="6" t="s">
        <v>4</v>
      </c>
      <c r="K85" s="48" t="str">
        <f>IF(J85="","",VLOOKUP(J85,'BICS Equity Hierarchy 2024'!$C$5:$Q$1783,'Mapping for Equity'!$K$1))</f>
        <v/>
      </c>
      <c r="L85" s="6" t="s">
        <v>4</v>
      </c>
      <c r="M85" s="6" t="s">
        <v>4</v>
      </c>
      <c r="N85" s="6" t="s">
        <v>4</v>
      </c>
      <c r="O85" s="6" t="s">
        <v>4</v>
      </c>
    </row>
    <row r="86" spans="2:15" ht="20.25">
      <c r="B86" s="10">
        <v>101014101410</v>
      </c>
      <c r="C86" s="201">
        <v>6</v>
      </c>
      <c r="D86" s="8" t="str">
        <f>VLOOKUP(B86,'Current BICS'!$B$4:$P$1837,'Mapping for Equity'!$K$1,FALSE)</f>
        <v>Adv Rev - Photography Web</v>
      </c>
      <c r="E86" s="15" t="s">
        <v>1643</v>
      </c>
      <c r="F86" s="18"/>
      <c r="G86" s="15" t="s">
        <v>1643</v>
      </c>
      <c r="H86" s="6">
        <v>101014101410</v>
      </c>
      <c r="I86" s="48" t="str">
        <f>VLOOKUP(H86,'BICS Equity Hierarchy 2024'!$C$5:$Q$1846,'Mapping for Equity'!$K$1,FALSE)</f>
        <v>Adv Rev - Photography Web</v>
      </c>
      <c r="J86" s="6" t="s">
        <v>4</v>
      </c>
      <c r="K86" s="48" t="str">
        <f>IF(J86="","",VLOOKUP(J86,'BICS Equity Hierarchy 2024'!$C$5:$Q$1783,'Mapping for Equity'!$K$1))</f>
        <v/>
      </c>
      <c r="L86" s="6" t="s">
        <v>4</v>
      </c>
      <c r="M86" s="6" t="s">
        <v>4</v>
      </c>
      <c r="N86" s="6" t="s">
        <v>4</v>
      </c>
      <c r="O86" s="6" t="s">
        <v>4</v>
      </c>
    </row>
    <row r="87" spans="2:15" ht="20.25">
      <c r="B87" s="10">
        <v>101014101411</v>
      </c>
      <c r="C87" s="201">
        <v>6</v>
      </c>
      <c r="D87" s="8" t="str">
        <f>VLOOKUP(B87,'Current BICS'!$B$4:$P$1837,'Mapping for Equity'!$K$1,FALSE)</f>
        <v>Other Rev - Photography Web</v>
      </c>
      <c r="E87" s="15" t="s">
        <v>1643</v>
      </c>
      <c r="F87" s="18"/>
      <c r="G87" s="15" t="s">
        <v>1643</v>
      </c>
      <c r="H87" s="6">
        <v>101014101411</v>
      </c>
      <c r="I87" s="48" t="str">
        <f>VLOOKUP(H87,'BICS Equity Hierarchy 2024'!$C$5:$Q$1846,'Mapping for Equity'!$K$1,FALSE)</f>
        <v>Other Rev - Photography Web</v>
      </c>
      <c r="J87" s="6" t="s">
        <v>4</v>
      </c>
      <c r="K87" s="48" t="str">
        <f>IF(J87="","",VLOOKUP(J87,'BICS Equity Hierarchy 2024'!$C$5:$Q$1783,'Mapping for Equity'!$K$1))</f>
        <v/>
      </c>
      <c r="L87" s="6" t="s">
        <v>4</v>
      </c>
      <c r="M87" s="6" t="s">
        <v>4</v>
      </c>
      <c r="N87" s="6" t="s">
        <v>4</v>
      </c>
      <c r="O87" s="6" t="s">
        <v>4</v>
      </c>
    </row>
    <row r="88" spans="2:15" ht="20.25">
      <c r="B88" s="10">
        <v>1010141015</v>
      </c>
      <c r="C88" s="201">
        <v>5</v>
      </c>
      <c r="D88" s="8" t="str">
        <f>VLOOKUP(B88,'Current BICS'!$B$4:$P$1837,'Mapping for Equity'!$K$1,FALSE)</f>
        <v>Price &amp; Svc Comparison Web</v>
      </c>
      <c r="E88" s="15" t="s">
        <v>1643</v>
      </c>
      <c r="F88" s="18"/>
      <c r="G88" s="15" t="s">
        <v>1643</v>
      </c>
      <c r="H88" s="6">
        <v>1010141015</v>
      </c>
      <c r="I88" s="48" t="str">
        <f>VLOOKUP(H88,'BICS Equity Hierarchy 2024'!$C$5:$Q$1846,'Mapping for Equity'!$K$1,FALSE)</f>
        <v>Price &amp; Svc Comparison Web</v>
      </c>
      <c r="J88" s="6" t="s">
        <v>4</v>
      </c>
      <c r="K88" s="48" t="str">
        <f>IF(J88="","",VLOOKUP(J88,'BICS Equity Hierarchy 2024'!$C$5:$Q$1783,'Mapping for Equity'!$K$1))</f>
        <v/>
      </c>
      <c r="L88" s="6" t="s">
        <v>4</v>
      </c>
      <c r="M88" s="6" t="s">
        <v>4</v>
      </c>
      <c r="N88" s="6" t="s">
        <v>4</v>
      </c>
      <c r="O88" s="6" t="s">
        <v>4</v>
      </c>
    </row>
    <row r="89" spans="2:15" ht="20.25">
      <c r="B89" s="10">
        <v>101014101510</v>
      </c>
      <c r="C89" s="201">
        <v>6</v>
      </c>
      <c r="D89" s="8" t="str">
        <f>VLOOKUP(B89,'Current BICS'!$B$4:$P$1837,'Mapping for Equity'!$K$1,FALSE)</f>
        <v>Adv Rev-Price &amp; Svc Comp Web</v>
      </c>
      <c r="E89" s="15" t="s">
        <v>1643</v>
      </c>
      <c r="F89" s="18"/>
      <c r="G89" s="15" t="s">
        <v>1643</v>
      </c>
      <c r="H89" s="6">
        <v>101014101510</v>
      </c>
      <c r="I89" s="48" t="str">
        <f>VLOOKUP(H89,'BICS Equity Hierarchy 2024'!$C$5:$Q$1846,'Mapping for Equity'!$K$1,FALSE)</f>
        <v>Adv Rev-Price &amp; Svc Comp Web</v>
      </c>
      <c r="J89" s="6" t="s">
        <v>4</v>
      </c>
      <c r="K89" s="48" t="str">
        <f>IF(J89="","",VLOOKUP(J89,'BICS Equity Hierarchy 2024'!$C$5:$Q$1783,'Mapping for Equity'!$K$1))</f>
        <v/>
      </c>
      <c r="L89" s="6" t="s">
        <v>4</v>
      </c>
      <c r="M89" s="6" t="s">
        <v>4</v>
      </c>
      <c r="N89" s="6" t="s">
        <v>4</v>
      </c>
      <c r="O89" s="6" t="s">
        <v>4</v>
      </c>
    </row>
    <row r="90" spans="2:15" ht="20.25">
      <c r="B90" s="10">
        <v>101014101511</v>
      </c>
      <c r="C90" s="201">
        <v>6</v>
      </c>
      <c r="D90" s="8" t="str">
        <f>VLOOKUP(B90,'Current BICS'!$B$4:$P$1837,'Mapping for Equity'!$K$1,FALSE)</f>
        <v>Other-Price &amp; Svc Comp Web</v>
      </c>
      <c r="E90" s="15" t="s">
        <v>1643</v>
      </c>
      <c r="F90" s="18"/>
      <c r="G90" s="15" t="s">
        <v>1643</v>
      </c>
      <c r="H90" s="6">
        <v>101014101511</v>
      </c>
      <c r="I90" s="48" t="str">
        <f>VLOOKUP(H90,'BICS Equity Hierarchy 2024'!$C$5:$Q$1846,'Mapping for Equity'!$K$1,FALSE)</f>
        <v>Other-Price &amp; Svc Comp Web</v>
      </c>
      <c r="J90" s="6" t="s">
        <v>4</v>
      </c>
      <c r="K90" s="48" t="str">
        <f>IF(J90="","",VLOOKUP(J90,'BICS Equity Hierarchy 2024'!$C$5:$Q$1783,'Mapping for Equity'!$K$1))</f>
        <v/>
      </c>
      <c r="L90" s="6" t="s">
        <v>4</v>
      </c>
      <c r="M90" s="6" t="s">
        <v>4</v>
      </c>
      <c r="N90" s="6" t="s">
        <v>4</v>
      </c>
      <c r="O90" s="6" t="s">
        <v>4</v>
      </c>
    </row>
    <row r="91" spans="2:15" ht="20.25">
      <c r="B91" s="10">
        <v>1010141016</v>
      </c>
      <c r="C91" s="201">
        <v>5</v>
      </c>
      <c r="D91" s="8" t="str">
        <f>VLOOKUP(B91,'Current BICS'!$B$4:$P$1837,'Mapping for Equity'!$K$1,FALSE)</f>
        <v>Real Estate &amp; Property Web</v>
      </c>
      <c r="E91" s="15" t="s">
        <v>1643</v>
      </c>
      <c r="F91" s="18"/>
      <c r="G91" s="15" t="s">
        <v>1643</v>
      </c>
      <c r="H91" s="6">
        <v>1010141016</v>
      </c>
      <c r="I91" s="48" t="str">
        <f>VLOOKUP(H91,'BICS Equity Hierarchy 2024'!$C$5:$Q$1846,'Mapping for Equity'!$K$1,FALSE)</f>
        <v>Real Estate &amp; Property Web</v>
      </c>
      <c r="J91" s="6" t="s">
        <v>4</v>
      </c>
      <c r="K91" s="48" t="str">
        <f>IF(J91="","",VLOOKUP(J91,'BICS Equity Hierarchy 2024'!$C$5:$Q$1783,'Mapping for Equity'!$K$1))</f>
        <v/>
      </c>
      <c r="L91" s="6" t="s">
        <v>4</v>
      </c>
      <c r="M91" s="6" t="s">
        <v>4</v>
      </c>
      <c r="N91" s="6" t="s">
        <v>4</v>
      </c>
      <c r="O91" s="6" t="s">
        <v>4</v>
      </c>
    </row>
    <row r="92" spans="2:15" ht="20.25">
      <c r="B92" s="10">
        <v>101014101610</v>
      </c>
      <c r="C92" s="201">
        <v>6</v>
      </c>
      <c r="D92" s="8" t="str">
        <f>VLOOKUP(B92,'Current BICS'!$B$4:$P$1837,'Mapping for Equity'!$K$1,FALSE)</f>
        <v>Adv Rev - Real Estate Web</v>
      </c>
      <c r="E92" s="15" t="s">
        <v>1643</v>
      </c>
      <c r="F92" s="18"/>
      <c r="G92" s="15" t="s">
        <v>1643</v>
      </c>
      <c r="H92" s="6">
        <v>101014101610</v>
      </c>
      <c r="I92" s="48" t="str">
        <f>VLOOKUP(H92,'BICS Equity Hierarchy 2024'!$C$5:$Q$1846,'Mapping for Equity'!$K$1,FALSE)</f>
        <v>Adv Rev - Real Estate Web</v>
      </c>
      <c r="J92" s="6" t="s">
        <v>4</v>
      </c>
      <c r="K92" s="48" t="str">
        <f>IF(J92="","",VLOOKUP(J92,'BICS Equity Hierarchy 2024'!$C$5:$Q$1783,'Mapping for Equity'!$K$1))</f>
        <v/>
      </c>
      <c r="L92" s="6" t="s">
        <v>4</v>
      </c>
      <c r="M92" s="6" t="s">
        <v>4</v>
      </c>
      <c r="N92" s="6" t="s">
        <v>4</v>
      </c>
      <c r="O92" s="6" t="s">
        <v>4</v>
      </c>
    </row>
    <row r="93" spans="2:15" ht="20.25">
      <c r="B93" s="10">
        <v>101014101611</v>
      </c>
      <c r="C93" s="201">
        <v>6</v>
      </c>
      <c r="D93" s="8" t="str">
        <f>VLOOKUP(B93,'Current BICS'!$B$4:$P$1837,'Mapping for Equity'!$K$1,FALSE)</f>
        <v>Other Rev - Real Estate Web</v>
      </c>
      <c r="E93" s="15" t="s">
        <v>1643</v>
      </c>
      <c r="F93" s="18"/>
      <c r="G93" s="15" t="s">
        <v>1643</v>
      </c>
      <c r="H93" s="6">
        <v>101014101611</v>
      </c>
      <c r="I93" s="48" t="str">
        <f>VLOOKUP(H93,'BICS Equity Hierarchy 2024'!$C$5:$Q$1846,'Mapping for Equity'!$K$1,FALSE)</f>
        <v>Other Rev - Real Estate Web</v>
      </c>
      <c r="J93" s="6" t="s">
        <v>4</v>
      </c>
      <c r="K93" s="48" t="str">
        <f>IF(J93="","",VLOOKUP(J93,'BICS Equity Hierarchy 2024'!$C$5:$Q$1783,'Mapping for Equity'!$K$1))</f>
        <v/>
      </c>
      <c r="L93" s="6" t="s">
        <v>4</v>
      </c>
      <c r="M93" s="6" t="s">
        <v>4</v>
      </c>
      <c r="N93" s="6" t="s">
        <v>4</v>
      </c>
      <c r="O93" s="6" t="s">
        <v>4</v>
      </c>
    </row>
    <row r="94" spans="2:15" ht="20.25">
      <c r="B94" s="10">
        <v>1010141017</v>
      </c>
      <c r="C94" s="201">
        <v>5</v>
      </c>
      <c r="D94" s="8" t="str">
        <f>VLOOKUP(B94,'Current BICS'!$B$4:$P$1837,'Mapping for Equity'!$K$1,FALSE)</f>
        <v>Recruitment Services Web</v>
      </c>
      <c r="E94" s="15" t="s">
        <v>1643</v>
      </c>
      <c r="F94" s="18"/>
      <c r="G94" s="15" t="s">
        <v>1643</v>
      </c>
      <c r="H94" s="6">
        <v>1010141017</v>
      </c>
      <c r="I94" s="48" t="str">
        <f>VLOOKUP(H94,'BICS Equity Hierarchy 2024'!$C$5:$Q$1846,'Mapping for Equity'!$K$1,FALSE)</f>
        <v>Recruitment Services Web</v>
      </c>
      <c r="J94" s="6" t="s">
        <v>4</v>
      </c>
      <c r="K94" s="48" t="str">
        <f>IF(J94="","",VLOOKUP(J94,'BICS Equity Hierarchy 2024'!$C$5:$Q$1783,'Mapping for Equity'!$K$1))</f>
        <v/>
      </c>
      <c r="L94" s="6" t="s">
        <v>4</v>
      </c>
      <c r="M94" s="6" t="s">
        <v>4</v>
      </c>
      <c r="N94" s="6" t="s">
        <v>4</v>
      </c>
      <c r="O94" s="6" t="s">
        <v>4</v>
      </c>
    </row>
    <row r="95" spans="2:15" ht="18" customHeight="1">
      <c r="B95" s="10">
        <v>101014101710</v>
      </c>
      <c r="C95" s="201">
        <v>6</v>
      </c>
      <c r="D95" s="8" t="str">
        <f>VLOOKUP(B95,'Current BICS'!$B$4:$P$1837,'Mapping for Equity'!$K$1,FALSE)</f>
        <v>Adv Rev - Recruit Svcs Web</v>
      </c>
      <c r="E95" s="15" t="s">
        <v>1643</v>
      </c>
      <c r="F95" s="18"/>
      <c r="G95" s="15" t="s">
        <v>1643</v>
      </c>
      <c r="H95" s="6">
        <v>101014101710</v>
      </c>
      <c r="I95" s="48" t="str">
        <f>VLOOKUP(H95,'BICS Equity Hierarchy 2024'!$C$5:$Q$1846,'Mapping for Equity'!$K$1,FALSE)</f>
        <v>Adv Rev - Recruit Svcs Web</v>
      </c>
      <c r="J95" s="6" t="s">
        <v>4</v>
      </c>
      <c r="K95" s="48" t="str">
        <f>IF(J95="","",VLOOKUP(J95,'BICS Equity Hierarchy 2024'!$C$5:$Q$1783,'Mapping for Equity'!$K$1))</f>
        <v/>
      </c>
      <c r="L95" s="6" t="s">
        <v>4</v>
      </c>
      <c r="M95" s="6" t="s">
        <v>4</v>
      </c>
      <c r="N95" s="6" t="s">
        <v>4</v>
      </c>
      <c r="O95" s="6" t="s">
        <v>4</v>
      </c>
    </row>
    <row r="96" spans="2:15" ht="20.25">
      <c r="B96" s="10">
        <v>101014101711</v>
      </c>
      <c r="C96" s="201">
        <v>6</v>
      </c>
      <c r="D96" s="8" t="str">
        <f>VLOOKUP(B96,'Current BICS'!$B$4:$P$1837,'Mapping for Equity'!$K$1,FALSE)</f>
        <v>Other Rev - Recruit Svc Web</v>
      </c>
      <c r="E96" s="15" t="s">
        <v>1643</v>
      </c>
      <c r="F96" s="18"/>
      <c r="G96" s="15" t="s">
        <v>1643</v>
      </c>
      <c r="H96" s="6">
        <v>101014101711</v>
      </c>
      <c r="I96" s="48" t="str">
        <f>VLOOKUP(H96,'BICS Equity Hierarchy 2024'!$C$5:$Q$1846,'Mapping for Equity'!$K$1,FALSE)</f>
        <v>Other Rev - Recruit Svc Web</v>
      </c>
      <c r="J96" s="6" t="s">
        <v>4</v>
      </c>
      <c r="K96" s="48" t="str">
        <f>IF(J96="","",VLOOKUP(J96,'BICS Equity Hierarchy 2024'!$C$5:$Q$1783,'Mapping for Equity'!$K$1))</f>
        <v/>
      </c>
      <c r="L96" s="6" t="s">
        <v>4</v>
      </c>
      <c r="M96" s="6" t="s">
        <v>4</v>
      </c>
      <c r="N96" s="6" t="s">
        <v>4</v>
      </c>
      <c r="O96" s="6" t="s">
        <v>4</v>
      </c>
    </row>
    <row r="97" spans="2:15" ht="20.25">
      <c r="B97" s="10">
        <v>1010141018</v>
      </c>
      <c r="C97" s="201">
        <v>5</v>
      </c>
      <c r="D97" s="8" t="str">
        <f>VLOOKUP(B97,'Current BICS'!$B$4:$P$1837,'Mapping for Equity'!$K$1,FALSE)</f>
        <v>Travel Info &amp; Booking Web</v>
      </c>
      <c r="E97" s="15" t="s">
        <v>1643</v>
      </c>
      <c r="F97" s="18"/>
      <c r="G97" s="15" t="s">
        <v>1643</v>
      </c>
      <c r="H97" s="6">
        <v>1010141018</v>
      </c>
      <c r="I97" s="48" t="str">
        <f>VLOOKUP(H97,'BICS Equity Hierarchy 2024'!$C$5:$Q$1846,'Mapping for Equity'!$K$1,FALSE)</f>
        <v>Travel Info &amp; Booking Web</v>
      </c>
      <c r="J97" s="6" t="s">
        <v>4</v>
      </c>
      <c r="K97" s="48" t="str">
        <f>IF(J97="","",VLOOKUP(J97,'BICS Equity Hierarchy 2024'!$C$5:$Q$1783,'Mapping for Equity'!$K$1))</f>
        <v/>
      </c>
      <c r="L97" s="6" t="s">
        <v>4</v>
      </c>
      <c r="M97" s="6" t="s">
        <v>4</v>
      </c>
      <c r="N97" s="6" t="s">
        <v>4</v>
      </c>
      <c r="O97" s="6" t="s">
        <v>4</v>
      </c>
    </row>
    <row r="98" spans="2:15" ht="20.25">
      <c r="B98" s="10">
        <v>101014101810</v>
      </c>
      <c r="C98" s="201">
        <v>6</v>
      </c>
      <c r="D98" s="8" t="str">
        <f>VLOOKUP(B98,'Current BICS'!$B$4:$P$1837,'Mapping for Equity'!$K$1,FALSE)</f>
        <v>Adv Rev - Travel &amp; Booking Web</v>
      </c>
      <c r="E98" s="15" t="s">
        <v>1643</v>
      </c>
      <c r="F98" s="18"/>
      <c r="G98" s="15" t="s">
        <v>1643</v>
      </c>
      <c r="H98" s="6">
        <v>101014101810</v>
      </c>
      <c r="I98" s="48" t="str">
        <f>VLOOKUP(H98,'BICS Equity Hierarchy 2024'!$C$5:$Q$1846,'Mapping for Equity'!$K$1,FALSE)</f>
        <v>Adv Rev - Travel &amp; Booking Web</v>
      </c>
      <c r="J98" s="6" t="s">
        <v>4</v>
      </c>
      <c r="K98" s="48" t="str">
        <f>IF(J98="","",VLOOKUP(J98,'BICS Equity Hierarchy 2024'!$C$5:$Q$1783,'Mapping for Equity'!$K$1))</f>
        <v/>
      </c>
      <c r="L98" s="6" t="s">
        <v>4</v>
      </c>
      <c r="M98" s="6" t="s">
        <v>4</v>
      </c>
      <c r="N98" s="6" t="s">
        <v>4</v>
      </c>
      <c r="O98" s="6" t="s">
        <v>4</v>
      </c>
    </row>
    <row r="99" spans="2:15" ht="18" customHeight="1">
      <c r="B99" s="10">
        <v>101014101811</v>
      </c>
      <c r="C99" s="201">
        <v>6</v>
      </c>
      <c r="D99" s="8" t="str">
        <f>VLOOKUP(B99,'Current BICS'!$B$4:$P$1837,'Mapping for Equity'!$K$1,FALSE)</f>
        <v>Other - Travel &amp; Booking Web</v>
      </c>
      <c r="E99" s="15" t="s">
        <v>1643</v>
      </c>
      <c r="F99" s="18"/>
      <c r="G99" s="15" t="s">
        <v>1643</v>
      </c>
      <c r="H99" s="6">
        <v>101014101811</v>
      </c>
      <c r="I99" s="48" t="str">
        <f>VLOOKUP(H99,'BICS Equity Hierarchy 2024'!$C$5:$Q$1846,'Mapping for Equity'!$K$1,FALSE)</f>
        <v>Other - Travel &amp; Booking Web</v>
      </c>
      <c r="J99" s="6" t="s">
        <v>4</v>
      </c>
      <c r="K99" s="48" t="str">
        <f>IF(J99="","",VLOOKUP(J99,'BICS Equity Hierarchy 2024'!$C$5:$Q$1783,'Mapping for Equity'!$K$1))</f>
        <v/>
      </c>
      <c r="L99" s="6" t="s">
        <v>4</v>
      </c>
      <c r="M99" s="6" t="s">
        <v>4</v>
      </c>
      <c r="N99" s="6" t="s">
        <v>4</v>
      </c>
      <c r="O99" s="6" t="s">
        <v>4</v>
      </c>
    </row>
    <row r="100" spans="2:15" ht="20.25">
      <c r="B100" s="10">
        <v>1010141019</v>
      </c>
      <c r="C100" s="201">
        <v>5</v>
      </c>
      <c r="D100" s="8" t="str">
        <f>VLOOKUP(B100,'Current BICS'!$B$4:$P$1837,'Mapping for Equity'!$K$1,FALSE)</f>
        <v>Education Information Web</v>
      </c>
      <c r="E100" s="15" t="s">
        <v>1643</v>
      </c>
      <c r="F100" s="18"/>
      <c r="G100" s="15" t="s">
        <v>1643</v>
      </c>
      <c r="H100" s="6">
        <v>1010141019</v>
      </c>
      <c r="I100" s="48" t="str">
        <f>VLOOKUP(H100,'BICS Equity Hierarchy 2024'!$C$5:$Q$1846,'Mapping for Equity'!$K$1,FALSE)</f>
        <v>Education Information Web</v>
      </c>
      <c r="J100" s="6" t="s">
        <v>4</v>
      </c>
      <c r="K100" s="48" t="str">
        <f>IF(J100="","",VLOOKUP(J100,'BICS Equity Hierarchy 2024'!$C$5:$Q$1783,'Mapping for Equity'!$K$1))</f>
        <v/>
      </c>
      <c r="L100" s="6" t="s">
        <v>4</v>
      </c>
      <c r="M100" s="6" t="s">
        <v>4</v>
      </c>
      <c r="N100" s="6" t="s">
        <v>4</v>
      </c>
      <c r="O100" s="6" t="s">
        <v>4</v>
      </c>
    </row>
    <row r="101" spans="2:15" ht="20.25">
      <c r="B101" s="10">
        <v>101014101910</v>
      </c>
      <c r="C101" s="201">
        <v>6</v>
      </c>
      <c r="D101" s="8" t="str">
        <f>VLOOKUP(B101,'Current BICS'!$B$4:$P$1837,'Mapping for Equity'!$K$1,FALSE)</f>
        <v>Adv Rev - Education Info Web</v>
      </c>
      <c r="E101" s="15" t="s">
        <v>1643</v>
      </c>
      <c r="F101" s="18"/>
      <c r="G101" s="15" t="s">
        <v>1643</v>
      </c>
      <c r="H101" s="6">
        <v>101014101910</v>
      </c>
      <c r="I101" s="48" t="str">
        <f>VLOOKUP(H101,'BICS Equity Hierarchy 2024'!$C$5:$Q$1846,'Mapping for Equity'!$K$1,FALSE)</f>
        <v>Adv Rev - Education Info Web</v>
      </c>
      <c r="J101" s="6" t="s">
        <v>4</v>
      </c>
      <c r="K101" s="48" t="str">
        <f>IF(J101="","",VLOOKUP(J101,'BICS Equity Hierarchy 2024'!$C$5:$Q$1783,'Mapping for Equity'!$K$1))</f>
        <v/>
      </c>
      <c r="L101" s="6" t="s">
        <v>4</v>
      </c>
      <c r="M101" s="6" t="s">
        <v>4</v>
      </c>
      <c r="N101" s="6" t="s">
        <v>4</v>
      </c>
      <c r="O101" s="6" t="s">
        <v>4</v>
      </c>
    </row>
    <row r="102" spans="2:15" ht="20.25">
      <c r="B102" s="10">
        <v>101014101911</v>
      </c>
      <c r="C102" s="201">
        <v>6</v>
      </c>
      <c r="D102" s="8" t="str">
        <f>VLOOKUP(B102,'Current BICS'!$B$4:$P$1837,'Mapping for Equity'!$K$1,FALSE)</f>
        <v>Other - Education Info Web</v>
      </c>
      <c r="E102" s="15" t="s">
        <v>1643</v>
      </c>
      <c r="F102" s="18"/>
      <c r="G102" s="15" t="s">
        <v>1643</v>
      </c>
      <c r="H102" s="6">
        <v>101014101911</v>
      </c>
      <c r="I102" s="48" t="str">
        <f>VLOOKUP(H102,'BICS Equity Hierarchy 2024'!$C$5:$Q$1846,'Mapping for Equity'!$K$1,FALSE)</f>
        <v>Other - Education Info Web</v>
      </c>
      <c r="J102" s="6" t="s">
        <v>4</v>
      </c>
      <c r="K102" s="48" t="str">
        <f>IF(J102="","",VLOOKUP(J102,'BICS Equity Hierarchy 2024'!$C$5:$Q$1783,'Mapping for Equity'!$K$1))</f>
        <v/>
      </c>
      <c r="L102" s="6" t="s">
        <v>4</v>
      </c>
      <c r="M102" s="6" t="s">
        <v>4</v>
      </c>
      <c r="N102" s="6" t="s">
        <v>4</v>
      </c>
      <c r="O102" s="6" t="s">
        <v>4</v>
      </c>
    </row>
    <row r="103" spans="2:15" ht="20.25">
      <c r="B103" s="10">
        <v>1010141020</v>
      </c>
      <c r="C103" s="201">
        <v>5</v>
      </c>
      <c r="D103" s="8" t="str">
        <f>VLOOKUP(B103,'Current BICS'!$B$4:$P$1837,'Mapping for Equity'!$K$1,FALSE)</f>
        <v>Internet Advertising Portals</v>
      </c>
      <c r="E103" s="15" t="s">
        <v>1643</v>
      </c>
      <c r="F103" s="18"/>
      <c r="G103" s="15" t="s">
        <v>1643</v>
      </c>
      <c r="H103" s="6">
        <v>1010141020</v>
      </c>
      <c r="I103" s="48" t="str">
        <f>VLOOKUP(H103,'BICS Equity Hierarchy 2024'!$C$5:$Q$1846,'Mapping for Equity'!$K$1,FALSE)</f>
        <v>Internet Advertising Portals</v>
      </c>
      <c r="J103" s="6" t="s">
        <v>4</v>
      </c>
      <c r="K103" s="48" t="str">
        <f>IF(J103="","",VLOOKUP(J103,'BICS Equity Hierarchy 2024'!$C$5:$Q$1783,'Mapping for Equity'!$K$1))</f>
        <v/>
      </c>
      <c r="L103" s="6" t="s">
        <v>4</v>
      </c>
      <c r="M103" s="6" t="s">
        <v>4</v>
      </c>
      <c r="N103" s="6" t="s">
        <v>4</v>
      </c>
      <c r="O103" s="6" t="s">
        <v>4</v>
      </c>
    </row>
    <row r="104" spans="2:15" ht="20.25">
      <c r="B104" s="10">
        <v>101014102010</v>
      </c>
      <c r="C104" s="201">
        <v>6</v>
      </c>
      <c r="D104" s="8" t="str">
        <f>VLOOKUP(B104,'Current BICS'!$B$4:$P$1837,'Mapping for Equity'!$K$1,FALSE)</f>
        <v>Adv Rev - Internet Portals</v>
      </c>
      <c r="E104" s="15" t="s">
        <v>1643</v>
      </c>
      <c r="F104" s="18"/>
      <c r="G104" s="15" t="s">
        <v>1643</v>
      </c>
      <c r="H104" s="6">
        <v>101014102010</v>
      </c>
      <c r="I104" s="48" t="str">
        <f>VLOOKUP(H104,'BICS Equity Hierarchy 2024'!$C$5:$Q$1846,'Mapping for Equity'!$K$1,FALSE)</f>
        <v>Adv Rev - Internet Portals</v>
      </c>
      <c r="J104" s="6" t="s">
        <v>4</v>
      </c>
      <c r="K104" s="48" t="str">
        <f>IF(J104="","",VLOOKUP(J104,'BICS Equity Hierarchy 2024'!$C$5:$Q$1783,'Mapping for Equity'!$K$1))</f>
        <v/>
      </c>
      <c r="L104" s="6" t="s">
        <v>4</v>
      </c>
      <c r="M104" s="6" t="s">
        <v>4</v>
      </c>
      <c r="N104" s="6" t="s">
        <v>4</v>
      </c>
      <c r="O104" s="6" t="s">
        <v>4</v>
      </c>
    </row>
    <row r="105" spans="2:15" ht="20.25">
      <c r="B105" s="10">
        <v>10101410201010</v>
      </c>
      <c r="C105" s="201">
        <v>7</v>
      </c>
      <c r="D105" s="8" t="str">
        <f>VLOOKUP(B105,'Current BICS'!$B$4:$P$1837,'Mapping for Equity'!$K$1,FALSE)</f>
        <v>Display Advertising</v>
      </c>
      <c r="E105" s="15" t="s">
        <v>1643</v>
      </c>
      <c r="F105" s="18"/>
      <c r="G105" s="15" t="s">
        <v>1643</v>
      </c>
      <c r="H105" s="6">
        <v>10101410201010</v>
      </c>
      <c r="I105" s="48" t="str">
        <f>VLOOKUP(H105,'BICS Equity Hierarchy 2024'!$C$5:$Q$1846,'Mapping for Equity'!$K$1,FALSE)</f>
        <v>Display Advertising</v>
      </c>
      <c r="J105" s="6" t="s">
        <v>4</v>
      </c>
      <c r="K105" s="48" t="str">
        <f>IF(J105="","",VLOOKUP(J105,'BICS Equity Hierarchy 2024'!$C$5:$Q$1783,'Mapping for Equity'!$K$1))</f>
        <v/>
      </c>
      <c r="L105" s="6" t="s">
        <v>4</v>
      </c>
      <c r="M105" s="6" t="s">
        <v>4</v>
      </c>
      <c r="N105" s="6" t="s">
        <v>4</v>
      </c>
      <c r="O105" s="6" t="s">
        <v>4</v>
      </c>
    </row>
    <row r="106" spans="2:15" ht="20.25">
      <c r="B106" s="10">
        <v>10101410201011</v>
      </c>
      <c r="C106" s="201">
        <v>7</v>
      </c>
      <c r="D106" s="8" t="str">
        <f>VLOOKUP(B106,'Current BICS'!$B$4:$P$1837,'Mapping for Equity'!$K$1,FALSE)</f>
        <v>Search Advertising</v>
      </c>
      <c r="E106" s="15" t="s">
        <v>1643</v>
      </c>
      <c r="F106" s="18"/>
      <c r="G106" s="15" t="s">
        <v>1643</v>
      </c>
      <c r="H106" s="6">
        <v>10101410201011</v>
      </c>
      <c r="I106" s="48" t="str">
        <f>VLOOKUP(H106,'BICS Equity Hierarchy 2024'!$C$5:$Q$1846,'Mapping for Equity'!$K$1,FALSE)</f>
        <v>Search Advertising</v>
      </c>
      <c r="J106" s="6" t="s">
        <v>4</v>
      </c>
      <c r="K106" s="48" t="str">
        <f>IF(J106="","",VLOOKUP(J106,'BICS Equity Hierarchy 2024'!$C$5:$Q$1783,'Mapping for Equity'!$K$1))</f>
        <v/>
      </c>
      <c r="L106" s="6" t="s">
        <v>4</v>
      </c>
      <c r="M106" s="6" t="s">
        <v>4</v>
      </c>
      <c r="N106" s="6" t="s">
        <v>4</v>
      </c>
      <c r="O106" s="6" t="s">
        <v>4</v>
      </c>
    </row>
    <row r="107" spans="2:15" ht="20.25">
      <c r="B107" s="10">
        <v>101014102011</v>
      </c>
      <c r="C107" s="201">
        <v>6</v>
      </c>
      <c r="D107" s="8" t="str">
        <f>VLOOKUP(B107,'Current BICS'!$B$4:$P$1837,'Mapping for Equity'!$K$1,FALSE)</f>
        <v>Other Rev - Internet Portals</v>
      </c>
      <c r="E107" s="15" t="s">
        <v>1643</v>
      </c>
      <c r="F107" s="18"/>
      <c r="G107" s="15" t="s">
        <v>1643</v>
      </c>
      <c r="H107" s="6">
        <v>101014102011</v>
      </c>
      <c r="I107" s="48" t="str">
        <f>VLOOKUP(H107,'BICS Equity Hierarchy 2024'!$C$5:$Q$1846,'Mapping for Equity'!$K$1,FALSE)</f>
        <v>Other Rev - Internet Portals</v>
      </c>
      <c r="J107" s="6" t="s">
        <v>4</v>
      </c>
      <c r="K107" s="48" t="str">
        <f>IF(J107="","",VLOOKUP(J107,'BICS Equity Hierarchy 2024'!$C$5:$Q$1783,'Mapping for Equity'!$K$1))</f>
        <v/>
      </c>
      <c r="L107" s="6" t="s">
        <v>4</v>
      </c>
      <c r="M107" s="6" t="s">
        <v>4</v>
      </c>
      <c r="N107" s="6" t="s">
        <v>4</v>
      </c>
      <c r="O107" s="6" t="s">
        <v>4</v>
      </c>
    </row>
    <row r="108" spans="2:15" ht="20.25">
      <c r="B108" s="10">
        <v>1010141021</v>
      </c>
      <c r="C108" s="201">
        <v>5</v>
      </c>
      <c r="D108" s="8" t="str">
        <f>VLOOKUP(B108,'Current BICS'!$B$4:$P$1837,'Mapping for Equity'!$K$1,FALSE)</f>
        <v>Medical &amp; Health Web</v>
      </c>
      <c r="E108" s="15" t="s">
        <v>1643</v>
      </c>
      <c r="F108" s="18"/>
      <c r="G108" s="15" t="s">
        <v>1643</v>
      </c>
      <c r="H108" s="6">
        <v>1010141021</v>
      </c>
      <c r="I108" s="48" t="str">
        <f>VLOOKUP(H108,'BICS Equity Hierarchy 2024'!$C$5:$Q$1846,'Mapping for Equity'!$K$1,FALSE)</f>
        <v>Medical &amp; Health Web</v>
      </c>
      <c r="J108" s="6" t="s">
        <v>4</v>
      </c>
      <c r="K108" s="48" t="str">
        <f>IF(J108="","",VLOOKUP(J108,'BICS Equity Hierarchy 2024'!$C$5:$Q$1783,'Mapping for Equity'!$K$1))</f>
        <v/>
      </c>
      <c r="L108" s="6" t="s">
        <v>4</v>
      </c>
      <c r="M108" s="6" t="s">
        <v>4</v>
      </c>
      <c r="N108" s="6" t="s">
        <v>4</v>
      </c>
      <c r="O108" s="6" t="s">
        <v>4</v>
      </c>
    </row>
    <row r="109" spans="2:15" ht="20.25">
      <c r="B109" s="10">
        <v>101014102110</v>
      </c>
      <c r="C109" s="201">
        <v>6</v>
      </c>
      <c r="D109" s="8" t="str">
        <f>VLOOKUP(B109,'Current BICS'!$B$4:$P$1837,'Mapping for Equity'!$K$1,FALSE)</f>
        <v>Adv Rev - Medical &amp; Health Web</v>
      </c>
      <c r="E109" s="15" t="s">
        <v>1643</v>
      </c>
      <c r="F109" s="18"/>
      <c r="G109" s="15" t="s">
        <v>1643</v>
      </c>
      <c r="H109" s="6">
        <v>101014102110</v>
      </c>
      <c r="I109" s="48" t="str">
        <f>VLOOKUP(H109,'BICS Equity Hierarchy 2024'!$C$5:$Q$1846,'Mapping for Equity'!$K$1,FALSE)</f>
        <v>Adv Rev - Medical &amp; Health Web</v>
      </c>
      <c r="J109" s="6" t="s">
        <v>4</v>
      </c>
      <c r="K109" s="48" t="str">
        <f>IF(J109="","",VLOOKUP(J109,'BICS Equity Hierarchy 2024'!$C$5:$Q$1783,'Mapping for Equity'!$K$1))</f>
        <v/>
      </c>
      <c r="L109" s="6" t="s">
        <v>4</v>
      </c>
      <c r="M109" s="6" t="s">
        <v>4</v>
      </c>
      <c r="N109" s="6" t="s">
        <v>4</v>
      </c>
      <c r="O109" s="6" t="s">
        <v>4</v>
      </c>
    </row>
    <row r="110" spans="2:15" ht="20.25">
      <c r="B110" s="10">
        <v>101014102111</v>
      </c>
      <c r="C110" s="201">
        <v>6</v>
      </c>
      <c r="D110" s="8" t="str">
        <f>VLOOKUP(B110,'Current BICS'!$B$4:$P$1837,'Mapping for Equity'!$K$1,FALSE)</f>
        <v>Other - Medical &amp; Health Web</v>
      </c>
      <c r="E110" s="15" t="s">
        <v>1643</v>
      </c>
      <c r="F110" s="18"/>
      <c r="G110" s="15" t="s">
        <v>1643</v>
      </c>
      <c r="H110" s="6">
        <v>101014102111</v>
      </c>
      <c r="I110" s="48" t="str">
        <f>VLOOKUP(H110,'BICS Equity Hierarchy 2024'!$C$5:$Q$1846,'Mapping for Equity'!$K$1,FALSE)</f>
        <v>Other - Medical &amp; Health Web</v>
      </c>
      <c r="J110" s="6" t="s">
        <v>4</v>
      </c>
      <c r="K110" s="48" t="str">
        <f>IF(J110="","",VLOOKUP(J110,'BICS Equity Hierarchy 2024'!$C$5:$Q$1783,'Mapping for Equity'!$K$1))</f>
        <v/>
      </c>
      <c r="L110" s="6" t="s">
        <v>4</v>
      </c>
      <c r="M110" s="6" t="s">
        <v>4</v>
      </c>
      <c r="N110" s="6" t="s">
        <v>4</v>
      </c>
      <c r="O110" s="6" t="s">
        <v>4</v>
      </c>
    </row>
    <row r="111" spans="2:15" ht="20.25">
      <c r="B111" s="10">
        <v>1010141022</v>
      </c>
      <c r="C111" s="201">
        <v>5</v>
      </c>
      <c r="D111" s="8" t="str">
        <f>VLOOKUP(B111,'Current BICS'!$B$4:$P$1837,'Mapping for Equity'!$K$1,FALSE)</f>
        <v>News, Sports &amp; Entmt Web</v>
      </c>
      <c r="E111" s="15" t="s">
        <v>1643</v>
      </c>
      <c r="F111" s="18"/>
      <c r="G111" s="15" t="s">
        <v>1643</v>
      </c>
      <c r="H111" s="6">
        <v>1010141022</v>
      </c>
      <c r="I111" s="48" t="str">
        <f>VLOOKUP(H111,'BICS Equity Hierarchy 2024'!$C$5:$Q$1846,'Mapping for Equity'!$K$1,FALSE)</f>
        <v>News, Sports &amp; Entmt Web</v>
      </c>
      <c r="J111" s="6" t="s">
        <v>4</v>
      </c>
      <c r="K111" s="48" t="str">
        <f>IF(J111="","",VLOOKUP(J111,'BICS Equity Hierarchy 2024'!$C$5:$Q$1783,'Mapping for Equity'!$K$1))</f>
        <v/>
      </c>
      <c r="L111" s="6" t="s">
        <v>4</v>
      </c>
      <c r="M111" s="6" t="s">
        <v>4</v>
      </c>
      <c r="N111" s="6" t="s">
        <v>4</v>
      </c>
      <c r="O111" s="6" t="s">
        <v>4</v>
      </c>
    </row>
    <row r="112" spans="2:15" ht="20.25">
      <c r="B112" s="10">
        <v>101014102210</v>
      </c>
      <c r="C112" s="201">
        <v>6</v>
      </c>
      <c r="D112" s="8" t="str">
        <f>VLOOKUP(B112,'Current BICS'!$B$4:$P$1837,'Mapping for Equity'!$K$1,FALSE)</f>
        <v>Adv Rev-News/Sport/Entmt Web</v>
      </c>
      <c r="E112" s="15" t="s">
        <v>1643</v>
      </c>
      <c r="F112" s="18"/>
      <c r="G112" s="15" t="s">
        <v>1643</v>
      </c>
      <c r="H112" s="6">
        <v>101014102210</v>
      </c>
      <c r="I112" s="48" t="str">
        <f>VLOOKUP(H112,'BICS Equity Hierarchy 2024'!$C$5:$Q$1846,'Mapping for Equity'!$K$1,FALSE)</f>
        <v>Adv Rev-News/Sport/Entmt Web</v>
      </c>
      <c r="J112" s="6" t="s">
        <v>4</v>
      </c>
      <c r="K112" s="48" t="str">
        <f>IF(J112="","",VLOOKUP(J112,'BICS Equity Hierarchy 2024'!$C$5:$Q$1783,'Mapping for Equity'!$K$1))</f>
        <v/>
      </c>
      <c r="L112" s="6" t="s">
        <v>4</v>
      </c>
      <c r="M112" s="6" t="s">
        <v>4</v>
      </c>
      <c r="N112" s="6" t="s">
        <v>4</v>
      </c>
      <c r="O112" s="6" t="s">
        <v>4</v>
      </c>
    </row>
    <row r="113" spans="2:15" ht="20.25">
      <c r="B113" s="10">
        <v>101014102211</v>
      </c>
      <c r="C113" s="201">
        <v>6</v>
      </c>
      <c r="D113" s="8" t="str">
        <f>VLOOKUP(B113,'Current BICS'!$B$4:$P$1837,'Mapping for Equity'!$K$1,FALSE)</f>
        <v>Other-News/Sport/Entmt Web</v>
      </c>
      <c r="E113" s="15" t="s">
        <v>1643</v>
      </c>
      <c r="F113" s="18"/>
      <c r="G113" s="15" t="s">
        <v>1643</v>
      </c>
      <c r="H113" s="6">
        <v>101014102211</v>
      </c>
      <c r="I113" s="48" t="str">
        <f>VLOOKUP(H113,'BICS Equity Hierarchy 2024'!$C$5:$Q$1846,'Mapping for Equity'!$K$1,FALSE)</f>
        <v>Other-News/Sport/Entmt Web</v>
      </c>
      <c r="J113" s="6" t="s">
        <v>4</v>
      </c>
      <c r="K113" s="48" t="str">
        <f>IF(J113="","",VLOOKUP(J113,'BICS Equity Hierarchy 2024'!$C$5:$Q$1783,'Mapping for Equity'!$K$1))</f>
        <v/>
      </c>
      <c r="L113" s="6" t="s">
        <v>4</v>
      </c>
      <c r="M113" s="6" t="s">
        <v>4</v>
      </c>
      <c r="N113" s="6" t="s">
        <v>4</v>
      </c>
      <c r="O113" s="6" t="s">
        <v>4</v>
      </c>
    </row>
    <row r="114" spans="2:15" ht="20.25">
      <c r="B114" s="10">
        <v>1010141023</v>
      </c>
      <c r="C114" s="201">
        <v>5</v>
      </c>
      <c r="D114" s="8" t="str">
        <f>VLOOKUP(B114,'Current BICS'!$B$4:$P$1837,'Mapping for Equity'!$K$1,FALSE)</f>
        <v>Social Networking Web</v>
      </c>
      <c r="E114" s="15" t="s">
        <v>1643</v>
      </c>
      <c r="F114" s="18"/>
      <c r="G114" s="15" t="s">
        <v>1643</v>
      </c>
      <c r="H114" s="6">
        <v>1010141023</v>
      </c>
      <c r="I114" s="48" t="str">
        <f>VLOOKUP(H114,'BICS Equity Hierarchy 2024'!$C$5:$Q$1846,'Mapping for Equity'!$K$1,FALSE)</f>
        <v>Social Networking Web</v>
      </c>
      <c r="J114" s="6" t="s">
        <v>4</v>
      </c>
      <c r="K114" s="48" t="str">
        <f>IF(J114="","",VLOOKUP(J114,'BICS Equity Hierarchy 2024'!$C$5:$Q$1783,'Mapping for Equity'!$K$1))</f>
        <v/>
      </c>
      <c r="L114" s="6" t="s">
        <v>4</v>
      </c>
      <c r="M114" s="6" t="s">
        <v>4</v>
      </c>
      <c r="N114" s="6" t="s">
        <v>4</v>
      </c>
      <c r="O114" s="6" t="s">
        <v>4</v>
      </c>
    </row>
    <row r="115" spans="2:15" ht="20.25">
      <c r="B115" s="10">
        <v>101014102310</v>
      </c>
      <c r="C115" s="201">
        <v>6</v>
      </c>
      <c r="D115" s="8" t="str">
        <f>VLOOKUP(B115,'Current BICS'!$B$4:$P$1837,'Mapping for Equity'!$K$1,FALSE)</f>
        <v>Adv Rev - Social Networking Web</v>
      </c>
      <c r="E115" s="15" t="s">
        <v>1643</v>
      </c>
      <c r="F115" s="18"/>
      <c r="G115" s="15" t="s">
        <v>1643</v>
      </c>
      <c r="H115" s="6">
        <v>101014102310</v>
      </c>
      <c r="I115" s="48" t="str">
        <f>VLOOKUP(H115,'BICS Equity Hierarchy 2024'!$C$5:$Q$1846,'Mapping for Equity'!$K$1,FALSE)</f>
        <v>Adv Rev - Social Networking Web</v>
      </c>
      <c r="J115" s="6" t="s">
        <v>4</v>
      </c>
      <c r="K115" s="48" t="str">
        <f>IF(J115="","",VLOOKUP(J115,'BICS Equity Hierarchy 2024'!$C$5:$Q$1783,'Mapping for Equity'!$K$1))</f>
        <v/>
      </c>
      <c r="L115" s="6" t="s">
        <v>4</v>
      </c>
      <c r="M115" s="6" t="s">
        <v>4</v>
      </c>
      <c r="N115" s="6" t="s">
        <v>4</v>
      </c>
      <c r="O115" s="6" t="s">
        <v>4</v>
      </c>
    </row>
    <row r="116" spans="2:15" ht="20.25">
      <c r="B116" s="10">
        <v>101014102311</v>
      </c>
      <c r="C116" s="201">
        <v>6</v>
      </c>
      <c r="D116" s="8" t="str">
        <f>VLOOKUP(B116,'Current BICS'!$B$4:$P$1837,'Mapping for Equity'!$K$1,FALSE)</f>
        <v>Other Rev - Social Networking Web</v>
      </c>
      <c r="E116" s="15" t="s">
        <v>1643</v>
      </c>
      <c r="F116" s="18"/>
      <c r="G116" s="15" t="s">
        <v>1643</v>
      </c>
      <c r="H116" s="6">
        <v>101014102311</v>
      </c>
      <c r="I116" s="48" t="str">
        <f>VLOOKUP(H116,'BICS Equity Hierarchy 2024'!$C$5:$Q$1846,'Mapping for Equity'!$K$1,FALSE)</f>
        <v>Other Rev - Social Networking Web</v>
      </c>
      <c r="J116" s="6" t="s">
        <v>4</v>
      </c>
      <c r="K116" s="48" t="str">
        <f>IF(J116="","",VLOOKUP(J116,'BICS Equity Hierarchy 2024'!$C$5:$Q$1783,'Mapping for Equity'!$K$1))</f>
        <v/>
      </c>
      <c r="L116" s="6" t="s">
        <v>4</v>
      </c>
      <c r="M116" s="6" t="s">
        <v>4</v>
      </c>
      <c r="N116" s="6" t="s">
        <v>4</v>
      </c>
      <c r="O116" s="6" t="s">
        <v>4</v>
      </c>
    </row>
    <row r="117" spans="2:15" ht="20.25">
      <c r="B117" s="10">
        <v>1011</v>
      </c>
      <c r="C117" s="201">
        <v>2</v>
      </c>
      <c r="D117" s="8" t="str">
        <f>VLOOKUP(B117,'Current BICS'!$B$4:$P$1837,'Mapping for Equity'!$K$1,FALSE)</f>
        <v>Telecommunications</v>
      </c>
      <c r="E117" s="15" t="s">
        <v>1643</v>
      </c>
      <c r="F117" s="18"/>
      <c r="G117" s="15" t="s">
        <v>1643</v>
      </c>
      <c r="H117" s="6">
        <v>1011</v>
      </c>
      <c r="I117" s="48" t="str">
        <f>VLOOKUP(H117,'BICS Equity Hierarchy 2024'!$C$5:$Q$1846,'Mapping for Equity'!$K$1,FALSE)</f>
        <v>Telecommunications</v>
      </c>
      <c r="J117" s="6" t="s">
        <v>4</v>
      </c>
      <c r="K117" s="48" t="str">
        <f>IF(J117="","",VLOOKUP(J117,'BICS Equity Hierarchy 2024'!$C$5:$Q$1783,'Mapping for Equity'!$K$1))</f>
        <v/>
      </c>
      <c r="L117" s="6" t="s">
        <v>4</v>
      </c>
      <c r="M117" s="6" t="s">
        <v>4</v>
      </c>
      <c r="N117" s="6" t="s">
        <v>4</v>
      </c>
      <c r="O117" s="6" t="s">
        <v>4</v>
      </c>
    </row>
    <row r="118" spans="2:15" ht="20.25">
      <c r="B118" s="10">
        <v>101110</v>
      </c>
      <c r="C118" s="201">
        <v>3</v>
      </c>
      <c r="D118" s="8" t="str">
        <f>VLOOKUP(B118,'Current BICS'!$B$4:$P$1837,'Mapping for Equity'!$K$1,FALSE)</f>
        <v>Telecommunications</v>
      </c>
      <c r="E118" s="15" t="s">
        <v>1643</v>
      </c>
      <c r="F118" s="18"/>
      <c r="G118" s="15" t="s">
        <v>1643</v>
      </c>
      <c r="H118" s="6">
        <v>101110</v>
      </c>
      <c r="I118" s="48" t="str">
        <f>VLOOKUP(H118,'BICS Equity Hierarchy 2024'!$C$5:$Q$1846,'Mapping for Equity'!$K$1,FALSE)</f>
        <v>Telecommunications</v>
      </c>
      <c r="J118" s="6" t="s">
        <v>4</v>
      </c>
      <c r="K118" s="48" t="str">
        <f>IF(J118="","",VLOOKUP(J118,'BICS Equity Hierarchy 2024'!$C$5:$Q$1783,'Mapping for Equity'!$K$1))</f>
        <v/>
      </c>
      <c r="L118" s="6" t="s">
        <v>4</v>
      </c>
      <c r="M118" s="6" t="s">
        <v>4</v>
      </c>
      <c r="N118" s="6" t="s">
        <v>4</v>
      </c>
      <c r="O118" s="6" t="s">
        <v>4</v>
      </c>
    </row>
    <row r="119" spans="2:15" ht="20.25">
      <c r="B119" s="10">
        <v>10111010</v>
      </c>
      <c r="C119" s="201">
        <v>4</v>
      </c>
      <c r="D119" s="8" t="str">
        <f>VLOOKUP(B119,'Current BICS'!$B$4:$P$1837,'Mapping for Equity'!$K$1,FALSE)</f>
        <v>Wireless Telecommunications</v>
      </c>
      <c r="E119" s="15" t="s">
        <v>1643</v>
      </c>
      <c r="F119" s="18"/>
      <c r="G119" s="15" t="s">
        <v>1643</v>
      </c>
      <c r="H119" s="6">
        <v>10111010</v>
      </c>
      <c r="I119" s="48" t="str">
        <f>VLOOKUP(H119,'BICS Equity Hierarchy 2024'!$C$5:$Q$1846,'Mapping for Equity'!$K$1,FALSE)</f>
        <v>Wireless Telecommunications</v>
      </c>
      <c r="J119" s="6" t="s">
        <v>4</v>
      </c>
      <c r="K119" s="48" t="str">
        <f>IF(J119="","",VLOOKUP(J119,'BICS Equity Hierarchy 2024'!$C$5:$Q$1783,'Mapping for Equity'!$K$1))</f>
        <v/>
      </c>
      <c r="L119" s="6" t="s">
        <v>4</v>
      </c>
      <c r="M119" s="6" t="s">
        <v>4</v>
      </c>
      <c r="N119" s="6" t="s">
        <v>4</v>
      </c>
      <c r="O119" s="6" t="s">
        <v>4</v>
      </c>
    </row>
    <row r="120" spans="2:15" ht="20.25">
      <c r="B120" s="10">
        <v>1011101010</v>
      </c>
      <c r="C120" s="201">
        <v>5</v>
      </c>
      <c r="D120" s="8" t="str">
        <f>VLOOKUP(B120,'Current BICS'!$B$4:$P$1837,'Mapping for Equity'!$K$1,FALSE)</f>
        <v>Wireless Service Providers</v>
      </c>
      <c r="E120" s="15" t="s">
        <v>1643</v>
      </c>
      <c r="F120" s="18"/>
      <c r="G120" s="15" t="s">
        <v>1643</v>
      </c>
      <c r="H120" s="6">
        <v>1011101010</v>
      </c>
      <c r="I120" s="48" t="str">
        <f>VLOOKUP(H120,'BICS Equity Hierarchy 2024'!$C$5:$Q$1846,'Mapping for Equity'!$K$1,FALSE)</f>
        <v>Wireless Service Providers</v>
      </c>
      <c r="J120" s="6" t="s">
        <v>4</v>
      </c>
      <c r="K120" s="48" t="str">
        <f>IF(J120="","",VLOOKUP(J120,'BICS Equity Hierarchy 2024'!$C$5:$Q$1783,'Mapping for Equity'!$K$1))</f>
        <v/>
      </c>
      <c r="L120" s="6" t="s">
        <v>4</v>
      </c>
      <c r="M120" s="6" t="s">
        <v>4</v>
      </c>
      <c r="N120" s="6" t="s">
        <v>4</v>
      </c>
      <c r="O120" s="6" t="s">
        <v>4</v>
      </c>
    </row>
    <row r="121" spans="2:15" ht="20.25">
      <c r="B121" s="10">
        <v>101110101010</v>
      </c>
      <c r="C121" s="201">
        <v>6</v>
      </c>
      <c r="D121" s="8" t="str">
        <f>VLOOKUP(B121,'Current BICS'!$B$4:$P$1837,'Mapping for Equity'!$K$1,FALSE)</f>
        <v>Mobile Phone Services</v>
      </c>
      <c r="E121" s="15" t="s">
        <v>1643</v>
      </c>
      <c r="F121" s="18"/>
      <c r="G121" s="15" t="s">
        <v>1643</v>
      </c>
      <c r="H121" s="6">
        <v>101110101010</v>
      </c>
      <c r="I121" s="48" t="str">
        <f>VLOOKUP(H121,'BICS Equity Hierarchy 2024'!$C$5:$Q$1846,'Mapping for Equity'!$K$1,FALSE)</f>
        <v>Mobile Phone Services</v>
      </c>
      <c r="J121" s="6" t="s">
        <v>4</v>
      </c>
      <c r="K121" s="48" t="str">
        <f>IF(J121="","",VLOOKUP(J121,'BICS Equity Hierarchy 2024'!$C$5:$Q$1783,'Mapping for Equity'!$K$1))</f>
        <v/>
      </c>
      <c r="L121" s="6" t="s">
        <v>4</v>
      </c>
      <c r="M121" s="6" t="s">
        <v>4</v>
      </c>
      <c r="N121" s="6" t="s">
        <v>4</v>
      </c>
      <c r="O121" s="6" t="s">
        <v>4</v>
      </c>
    </row>
    <row r="122" spans="2:15" ht="20.25">
      <c r="B122" s="10">
        <v>101110101011</v>
      </c>
      <c r="C122" s="201">
        <v>6</v>
      </c>
      <c r="D122" s="8" t="str">
        <f>VLOOKUP(B122,'Current BICS'!$B$4:$P$1837,'Mapping for Equity'!$K$1,FALSE)</f>
        <v>Mobile Data Services</v>
      </c>
      <c r="E122" s="15" t="s">
        <v>1643</v>
      </c>
      <c r="F122" s="18"/>
      <c r="G122" s="15" t="s">
        <v>1643</v>
      </c>
      <c r="H122" s="6">
        <v>101110101011</v>
      </c>
      <c r="I122" s="48" t="str">
        <f>VLOOKUP(H122,'BICS Equity Hierarchy 2024'!$C$5:$Q$1846,'Mapping for Equity'!$K$1,FALSE)</f>
        <v>Mobile Data Services</v>
      </c>
      <c r="J122" s="6" t="s">
        <v>4</v>
      </c>
      <c r="K122" s="48" t="str">
        <f>IF(J122="","",VLOOKUP(J122,'BICS Equity Hierarchy 2024'!$C$5:$Q$1783,'Mapping for Equity'!$K$1))</f>
        <v/>
      </c>
      <c r="L122" s="6" t="s">
        <v>4</v>
      </c>
      <c r="M122" s="6" t="s">
        <v>4</v>
      </c>
      <c r="N122" s="6" t="s">
        <v>4</v>
      </c>
      <c r="O122" s="6" t="s">
        <v>4</v>
      </c>
    </row>
    <row r="123" spans="2:15" ht="20.25">
      <c r="B123" s="10">
        <v>101110101012</v>
      </c>
      <c r="C123" s="201">
        <v>6</v>
      </c>
      <c r="D123" s="8" t="str">
        <f>VLOOKUP(B123,'Current BICS'!$B$4:$P$1837,'Mapping for Equity'!$K$1,FALSE)</f>
        <v>Mobile Text Messaging (SMS)</v>
      </c>
      <c r="E123" s="15" t="s">
        <v>1643</v>
      </c>
      <c r="F123" s="18"/>
      <c r="G123" s="15" t="s">
        <v>1643</v>
      </c>
      <c r="H123" s="6">
        <v>101110101012</v>
      </c>
      <c r="I123" s="48" t="str">
        <f>VLOOKUP(H123,'BICS Equity Hierarchy 2024'!$C$5:$Q$1846,'Mapping for Equity'!$K$1,FALSE)</f>
        <v>Mobile Text Messaging (SMS)</v>
      </c>
      <c r="J123" s="6" t="s">
        <v>4</v>
      </c>
      <c r="K123" s="48" t="str">
        <f>IF(J123="","",VLOOKUP(J123,'BICS Equity Hierarchy 2024'!$C$5:$Q$1783,'Mapping for Equity'!$K$1))</f>
        <v/>
      </c>
      <c r="L123" s="6" t="s">
        <v>4</v>
      </c>
      <c r="M123" s="6" t="s">
        <v>4</v>
      </c>
      <c r="N123" s="6" t="s">
        <v>4</v>
      </c>
      <c r="O123" s="6" t="s">
        <v>4</v>
      </c>
    </row>
    <row r="124" spans="2:15" ht="20.25">
      <c r="B124" s="10">
        <v>101110101013</v>
      </c>
      <c r="C124" s="201">
        <v>6</v>
      </c>
      <c r="D124" s="8" t="str">
        <f>VLOOKUP(B124,'Current BICS'!$B$4:$P$1837,'Mapping for Equity'!$K$1,FALSE)</f>
        <v>Mobile Roaming Services</v>
      </c>
      <c r="E124" s="15" t="s">
        <v>1643</v>
      </c>
      <c r="F124" s="18"/>
      <c r="G124" s="15" t="s">
        <v>1643</v>
      </c>
      <c r="H124" s="6">
        <v>101110101013</v>
      </c>
      <c r="I124" s="48" t="str">
        <f>VLOOKUP(H124,'BICS Equity Hierarchy 2024'!$C$5:$Q$1846,'Mapping for Equity'!$K$1,FALSE)</f>
        <v>Mobile Roaming Services</v>
      </c>
      <c r="J124" s="6" t="s">
        <v>4</v>
      </c>
      <c r="K124" s="48" t="str">
        <f>IF(J124="","",VLOOKUP(J124,'BICS Equity Hierarchy 2024'!$C$5:$Q$1783,'Mapping for Equity'!$K$1))</f>
        <v/>
      </c>
      <c r="L124" s="6" t="s">
        <v>4</v>
      </c>
      <c r="M124" s="6" t="s">
        <v>4</v>
      </c>
      <c r="N124" s="6" t="s">
        <v>4</v>
      </c>
      <c r="O124" s="6" t="s">
        <v>4</v>
      </c>
    </row>
    <row r="125" spans="2:15" ht="20.25">
      <c r="B125" s="10">
        <v>101110101014</v>
      </c>
      <c r="C125" s="201">
        <v>6</v>
      </c>
      <c r="D125" s="8" t="str">
        <f>VLOOKUP(B125,'Current BICS'!$B$4:$P$1837,'Mapping for Equity'!$K$1,FALSE)</f>
        <v>Wireless Infra Access Revenue</v>
      </c>
      <c r="E125" s="15" t="s">
        <v>1643</v>
      </c>
      <c r="F125" s="18"/>
      <c r="G125" s="15" t="s">
        <v>1643</v>
      </c>
      <c r="H125" s="6">
        <v>101110101014</v>
      </c>
      <c r="I125" s="48" t="str">
        <f>VLOOKUP(H125,'BICS Equity Hierarchy 2024'!$C$5:$Q$1846,'Mapping for Equity'!$K$1,FALSE)</f>
        <v>Wireless Infra Access Revenue</v>
      </c>
      <c r="J125" s="6" t="s">
        <v>4</v>
      </c>
      <c r="K125" s="48" t="str">
        <f>IF(J125="","",VLOOKUP(J125,'BICS Equity Hierarchy 2024'!$C$5:$Q$1783,'Mapping for Equity'!$K$1))</f>
        <v/>
      </c>
      <c r="L125" s="6" t="s">
        <v>4</v>
      </c>
      <c r="M125" s="6" t="s">
        <v>4</v>
      </c>
      <c r="N125" s="6" t="s">
        <v>4</v>
      </c>
      <c r="O125" s="6" t="s">
        <v>4</v>
      </c>
    </row>
    <row r="126" spans="2:15" ht="20.25">
      <c r="B126" s="10">
        <v>1011101011</v>
      </c>
      <c r="C126" s="201">
        <v>5</v>
      </c>
      <c r="D126" s="8" t="str">
        <f>VLOOKUP(B126,'Current BICS'!$B$4:$P$1837,'Mapping for Equity'!$K$1,FALSE)</f>
        <v>Satellite Operators</v>
      </c>
      <c r="E126" s="15" t="s">
        <v>1643</v>
      </c>
      <c r="F126" s="18"/>
      <c r="G126" s="15" t="s">
        <v>1643</v>
      </c>
      <c r="H126" s="6">
        <v>1011101011</v>
      </c>
      <c r="I126" s="48" t="str">
        <f>VLOOKUP(H126,'BICS Equity Hierarchy 2024'!$C$5:$Q$1846,'Mapping for Equity'!$K$1,FALSE)</f>
        <v>Satellite Operators</v>
      </c>
      <c r="J126" s="6" t="s">
        <v>4</v>
      </c>
      <c r="K126" s="48" t="str">
        <f>IF(J126="","",VLOOKUP(J126,'BICS Equity Hierarchy 2024'!$C$5:$Q$1783,'Mapping for Equity'!$K$1))</f>
        <v/>
      </c>
      <c r="L126" s="6" t="s">
        <v>4</v>
      </c>
      <c r="M126" s="6" t="s">
        <v>4</v>
      </c>
      <c r="N126" s="6" t="s">
        <v>4</v>
      </c>
      <c r="O126" s="6" t="s">
        <v>4</v>
      </c>
    </row>
    <row r="127" spans="2:15" ht="20.25">
      <c r="B127" s="10">
        <v>1011101012</v>
      </c>
      <c r="C127" s="201">
        <v>5</v>
      </c>
      <c r="D127" s="8" t="str">
        <f>VLOOKUP(B127,'Current BICS'!$B$4:$P$1837,'Mapping for Equity'!$K$1,FALSE)</f>
        <v>Mobile Comm Device Revenue</v>
      </c>
      <c r="E127" s="15" t="s">
        <v>1643</v>
      </c>
      <c r="F127" s="18"/>
      <c r="G127" s="15" t="s">
        <v>1643</v>
      </c>
      <c r="H127" s="6">
        <v>1011101012</v>
      </c>
      <c r="I127" s="48" t="str">
        <f>VLOOKUP(H127,'BICS Equity Hierarchy 2024'!$C$5:$Q$1846,'Mapping for Equity'!$K$1,FALSE)</f>
        <v>Mobile Comm Device Revenue</v>
      </c>
      <c r="J127" s="6" t="s">
        <v>4</v>
      </c>
      <c r="K127" s="48" t="str">
        <f>IF(J127="","",VLOOKUP(J127,'BICS Equity Hierarchy 2024'!$C$5:$Q$1783,'Mapping for Equity'!$K$1))</f>
        <v/>
      </c>
      <c r="L127" s="6" t="s">
        <v>4</v>
      </c>
      <c r="M127" s="6" t="s">
        <v>4</v>
      </c>
      <c r="N127" s="6" t="s">
        <v>4</v>
      </c>
      <c r="O127" s="6" t="s">
        <v>4</v>
      </c>
    </row>
    <row r="128" spans="2:15" ht="20.25">
      <c r="B128" s="10">
        <v>10111011</v>
      </c>
      <c r="C128" s="201">
        <v>4</v>
      </c>
      <c r="D128" s="8" t="str">
        <f>VLOOKUP(B128,'Current BICS'!$B$4:$P$1837,'Mapping for Equity'!$K$1,FALSE)</f>
        <v>Wireline Telecommunications</v>
      </c>
      <c r="E128" s="15" t="s">
        <v>1643</v>
      </c>
      <c r="F128" s="18"/>
      <c r="G128" s="15" t="s">
        <v>1643</v>
      </c>
      <c r="H128" s="6">
        <v>10111011</v>
      </c>
      <c r="I128" s="48" t="str">
        <f>VLOOKUP(H128,'BICS Equity Hierarchy 2024'!$C$5:$Q$1846,'Mapping for Equity'!$K$1,FALSE)</f>
        <v>Wireline Telecommunications</v>
      </c>
      <c r="J128" s="6" t="s">
        <v>4</v>
      </c>
      <c r="K128" s="48" t="str">
        <f>IF(J128="","",VLOOKUP(J128,'BICS Equity Hierarchy 2024'!$C$5:$Q$1783,'Mapping for Equity'!$K$1))</f>
        <v/>
      </c>
      <c r="L128" s="6" t="s">
        <v>4</v>
      </c>
      <c r="M128" s="6" t="s">
        <v>4</v>
      </c>
      <c r="N128" s="6" t="s">
        <v>4</v>
      </c>
      <c r="O128" s="6" t="s">
        <v>4</v>
      </c>
    </row>
    <row r="129" spans="2:15" ht="20.25">
      <c r="B129" s="10">
        <v>1011101110</v>
      </c>
      <c r="C129" s="201">
        <v>5</v>
      </c>
      <c r="D129" s="8" t="str">
        <f>VLOOKUP(B129,'Current BICS'!$B$4:$P$1837,'Mapping for Equity'!$K$1,FALSE)</f>
        <v>Wireline Phone Services</v>
      </c>
      <c r="E129" s="15" t="s">
        <v>1643</v>
      </c>
      <c r="F129" s="18"/>
      <c r="G129" s="15" t="s">
        <v>1643</v>
      </c>
      <c r="H129" s="6">
        <v>1011101110</v>
      </c>
      <c r="I129" s="48" t="str">
        <f>VLOOKUP(H129,'BICS Equity Hierarchy 2024'!$C$5:$Q$1846,'Mapping for Equity'!$K$1,FALSE)</f>
        <v>Wireline Phone Services</v>
      </c>
      <c r="J129" s="6" t="s">
        <v>4</v>
      </c>
      <c r="K129" s="48" t="str">
        <f>IF(J129="","",VLOOKUP(J129,'BICS Equity Hierarchy 2024'!$C$5:$Q$1783,'Mapping for Equity'!$K$1))</f>
        <v/>
      </c>
      <c r="L129" s="6" t="s">
        <v>4</v>
      </c>
      <c r="M129" s="6" t="s">
        <v>4</v>
      </c>
      <c r="N129" s="6" t="s">
        <v>4</v>
      </c>
      <c r="O129" s="6" t="s">
        <v>4</v>
      </c>
    </row>
    <row r="130" spans="2:15" ht="20.25">
      <c r="B130" s="10">
        <v>101110111010</v>
      </c>
      <c r="C130" s="201">
        <v>6</v>
      </c>
      <c r="D130" s="8" t="str">
        <f>VLOOKUP(B130,'Current BICS'!$B$4:$P$1837,'Mapping for Equity'!$K$1,FALSE)</f>
        <v>VOIP Services</v>
      </c>
      <c r="E130" s="15" t="s">
        <v>1643</v>
      </c>
      <c r="F130" s="18"/>
      <c r="G130" s="15" t="s">
        <v>1643</v>
      </c>
      <c r="H130" s="6">
        <v>101110111010</v>
      </c>
      <c r="I130" s="48" t="str">
        <f>VLOOKUP(H130,'BICS Equity Hierarchy 2024'!$C$5:$Q$1846,'Mapping for Equity'!$K$1,FALSE)</f>
        <v>VOIP Services</v>
      </c>
      <c r="J130" s="6" t="s">
        <v>4</v>
      </c>
      <c r="K130" s="48" t="str">
        <f>IF(J130="","",VLOOKUP(J130,'BICS Equity Hierarchy 2024'!$C$5:$Q$1783,'Mapping for Equity'!$K$1))</f>
        <v/>
      </c>
      <c r="L130" s="6" t="s">
        <v>4</v>
      </c>
      <c r="M130" s="6" t="s">
        <v>4</v>
      </c>
      <c r="N130" s="6" t="s">
        <v>4</v>
      </c>
      <c r="O130" s="6" t="s">
        <v>4</v>
      </c>
    </row>
    <row r="131" spans="2:15" ht="20.25">
      <c r="B131" s="10">
        <v>101110111011</v>
      </c>
      <c r="C131" s="201">
        <v>6</v>
      </c>
      <c r="D131" s="8" t="str">
        <f>VLOOKUP(B131,'Current BICS'!$B$4:$P$1837,'Mapping for Equity'!$K$1,FALSE)</f>
        <v>Wireline Local Services</v>
      </c>
      <c r="E131" s="15" t="s">
        <v>1643</v>
      </c>
      <c r="F131" s="18"/>
      <c r="G131" s="15" t="s">
        <v>1643</v>
      </c>
      <c r="H131" s="6">
        <v>101110111011</v>
      </c>
      <c r="I131" s="48" t="str">
        <f>VLOOKUP(H131,'BICS Equity Hierarchy 2024'!$C$5:$Q$1846,'Mapping for Equity'!$K$1,FALSE)</f>
        <v>Wireline Local Services</v>
      </c>
      <c r="J131" s="6" t="s">
        <v>4</v>
      </c>
      <c r="K131" s="48" t="str">
        <f>IF(J131="","",VLOOKUP(J131,'BICS Equity Hierarchy 2024'!$C$5:$Q$1783,'Mapping for Equity'!$K$1))</f>
        <v/>
      </c>
      <c r="L131" s="6" t="s">
        <v>4</v>
      </c>
      <c r="M131" s="6" t="s">
        <v>4</v>
      </c>
      <c r="N131" s="6" t="s">
        <v>4</v>
      </c>
      <c r="O131" s="6" t="s">
        <v>4</v>
      </c>
    </row>
    <row r="132" spans="2:15" ht="20.25">
      <c r="B132" s="10">
        <v>101110111012</v>
      </c>
      <c r="C132" s="201">
        <v>6</v>
      </c>
      <c r="D132" s="8" t="str">
        <f>VLOOKUP(B132,'Current BICS'!$B$4:$P$1837,'Mapping for Equity'!$K$1,FALSE)</f>
        <v>Wireline Long Distance Services</v>
      </c>
      <c r="E132" s="15" t="s">
        <v>1643</v>
      </c>
      <c r="F132" s="18"/>
      <c r="G132" s="15" t="s">
        <v>1643</v>
      </c>
      <c r="H132" s="6">
        <v>101110111012</v>
      </c>
      <c r="I132" s="48" t="str">
        <f>VLOOKUP(H132,'BICS Equity Hierarchy 2024'!$C$5:$Q$1846,'Mapping for Equity'!$K$1,FALSE)</f>
        <v>Wireline Long Distance Services</v>
      </c>
      <c r="J132" s="6" t="s">
        <v>4</v>
      </c>
      <c r="K132" s="48" t="str">
        <f>IF(J132="","",VLOOKUP(J132,'BICS Equity Hierarchy 2024'!$C$5:$Q$1783,'Mapping for Equity'!$K$1))</f>
        <v/>
      </c>
      <c r="L132" s="6" t="s">
        <v>4</v>
      </c>
      <c r="M132" s="6" t="s">
        <v>4</v>
      </c>
      <c r="N132" s="6" t="s">
        <v>4</v>
      </c>
      <c r="O132" s="6" t="s">
        <v>4</v>
      </c>
    </row>
    <row r="133" spans="2:15" ht="20.25">
      <c r="B133" s="10">
        <v>101110111013</v>
      </c>
      <c r="C133" s="201">
        <v>6</v>
      </c>
      <c r="D133" s="8" t="str">
        <f>VLOOKUP(B133,'Current BICS'!$B$4:$P$1837,'Mapping for Equity'!$K$1,FALSE)</f>
        <v>Wireline Rental</v>
      </c>
      <c r="E133" s="15" t="s">
        <v>1643</v>
      </c>
      <c r="F133" s="18"/>
      <c r="G133" s="15" t="s">
        <v>1643</v>
      </c>
      <c r="H133" s="6">
        <v>101110111013</v>
      </c>
      <c r="I133" s="48" t="str">
        <f>VLOOKUP(H133,'BICS Equity Hierarchy 2024'!$C$5:$Q$1846,'Mapping for Equity'!$K$1,FALSE)</f>
        <v>Wireline Rental</v>
      </c>
      <c r="J133" s="6" t="s">
        <v>4</v>
      </c>
      <c r="K133" s="48" t="str">
        <f>IF(J133="","",VLOOKUP(J133,'BICS Equity Hierarchy 2024'!$C$5:$Q$1783,'Mapping for Equity'!$K$1))</f>
        <v/>
      </c>
      <c r="L133" s="6" t="s">
        <v>4</v>
      </c>
      <c r="M133" s="6" t="s">
        <v>4</v>
      </c>
      <c r="N133" s="6" t="s">
        <v>4</v>
      </c>
      <c r="O133" s="6" t="s">
        <v>4</v>
      </c>
    </row>
    <row r="134" spans="2:15" ht="20.25">
      <c r="B134" s="10">
        <v>1011101111</v>
      </c>
      <c r="C134" s="201">
        <v>5</v>
      </c>
      <c r="D134" s="8" t="str">
        <f>VLOOKUP(B134,'Current BICS'!$B$4:$P$1837,'Mapping for Equity'!$K$1,FALSE)</f>
        <v>Wireline Internet Services</v>
      </c>
      <c r="E134" s="15" t="s">
        <v>1643</v>
      </c>
      <c r="F134" s="18"/>
      <c r="G134" s="15" t="s">
        <v>1643</v>
      </c>
      <c r="H134" s="6">
        <v>1011101111</v>
      </c>
      <c r="I134" s="48" t="str">
        <f>VLOOKUP(H134,'BICS Equity Hierarchy 2024'!$C$5:$Q$1846,'Mapping for Equity'!$K$1,FALSE)</f>
        <v>Wireline Internet Services</v>
      </c>
      <c r="J134" s="6" t="s">
        <v>4</v>
      </c>
      <c r="K134" s="48" t="str">
        <f>IF(J134="","",VLOOKUP(J134,'BICS Equity Hierarchy 2024'!$C$5:$Q$1783,'Mapping for Equity'!$K$1))</f>
        <v/>
      </c>
      <c r="L134" s="6" t="s">
        <v>4</v>
      </c>
      <c r="M134" s="6" t="s">
        <v>4</v>
      </c>
      <c r="N134" s="6" t="s">
        <v>4</v>
      </c>
      <c r="O134" s="6" t="s">
        <v>4</v>
      </c>
    </row>
    <row r="135" spans="2:15" ht="20.25">
      <c r="B135" s="10">
        <v>1011101112</v>
      </c>
      <c r="C135" s="201">
        <v>5</v>
      </c>
      <c r="D135" s="8" t="str">
        <f>VLOOKUP(B135,'Current BICS'!$B$4:$P$1837,'Mapping for Equity'!$K$1,FALSE)</f>
        <v>Wireline Video Services</v>
      </c>
      <c r="E135" s="15" t="s">
        <v>1643</v>
      </c>
      <c r="F135" s="18"/>
      <c r="G135" s="15" t="s">
        <v>1643</v>
      </c>
      <c r="H135" s="6">
        <v>1011101112</v>
      </c>
      <c r="I135" s="48" t="str">
        <f>VLOOKUP(H135,'BICS Equity Hierarchy 2024'!$C$5:$Q$1846,'Mapping for Equity'!$K$1,FALSE)</f>
        <v>Wireline Video Services</v>
      </c>
      <c r="J135" s="6" t="s">
        <v>4</v>
      </c>
      <c r="K135" s="48" t="str">
        <f>IF(J135="","",VLOOKUP(J135,'BICS Equity Hierarchy 2024'!$C$5:$Q$1783,'Mapping for Equity'!$K$1))</f>
        <v/>
      </c>
      <c r="L135" s="6" t="s">
        <v>4</v>
      </c>
      <c r="M135" s="6" t="s">
        <v>4</v>
      </c>
      <c r="N135" s="6" t="s">
        <v>4</v>
      </c>
      <c r="O135" s="6" t="s">
        <v>4</v>
      </c>
    </row>
    <row r="136" spans="2:15" ht="20.25">
      <c r="B136" s="10">
        <v>1011101113</v>
      </c>
      <c r="C136" s="201">
        <v>5</v>
      </c>
      <c r="D136" s="8" t="str">
        <f>VLOOKUP(B136,'Current BICS'!$B$4:$P$1837,'Mapping for Equity'!$K$1,FALSE)</f>
        <v>Wholesale Telecom Services</v>
      </c>
      <c r="E136" s="15" t="s">
        <v>1643</v>
      </c>
      <c r="F136" s="18"/>
      <c r="G136" s="15" t="s">
        <v>1643</v>
      </c>
      <c r="H136" s="6">
        <v>1011101113</v>
      </c>
      <c r="I136" s="48" t="str">
        <f>VLOOKUP(H136,'BICS Equity Hierarchy 2024'!$C$5:$Q$1846,'Mapping for Equity'!$K$1,FALSE)</f>
        <v>Wholesale Telecom Services</v>
      </c>
      <c r="J136" s="6" t="s">
        <v>4</v>
      </c>
      <c r="K136" s="48" t="str">
        <f>IF(J136="","",VLOOKUP(J136,'BICS Equity Hierarchy 2024'!$C$5:$Q$1783,'Mapping for Equity'!$K$1))</f>
        <v/>
      </c>
      <c r="L136" s="6" t="s">
        <v>4</v>
      </c>
      <c r="M136" s="6" t="s">
        <v>4</v>
      </c>
      <c r="N136" s="6" t="s">
        <v>4</v>
      </c>
      <c r="O136" s="6" t="s">
        <v>4</v>
      </c>
    </row>
    <row r="137" spans="2:15" ht="20.25">
      <c r="B137" s="10">
        <v>1011101114</v>
      </c>
      <c r="C137" s="201">
        <v>5</v>
      </c>
      <c r="D137" s="8" t="str">
        <f>VLOOKUP(B137,'Current BICS'!$B$4:$P$1837,'Mapping for Equity'!$K$1,FALSE)</f>
        <v>Data Centers</v>
      </c>
      <c r="E137" s="15" t="s">
        <v>1643</v>
      </c>
      <c r="F137" s="18"/>
      <c r="G137" s="15" t="s">
        <v>1643</v>
      </c>
      <c r="H137" s="6">
        <v>1011101114</v>
      </c>
      <c r="I137" s="48" t="str">
        <f>VLOOKUP(H137,'BICS Equity Hierarchy 2024'!$C$5:$Q$1846,'Mapping for Equity'!$K$1,FALSE)</f>
        <v>Data Centers</v>
      </c>
      <c r="J137" s="6" t="s">
        <v>4</v>
      </c>
      <c r="K137" s="48" t="str">
        <f>IF(J137="","",VLOOKUP(J137,'BICS Equity Hierarchy 2024'!$C$5:$Q$1783,'Mapping for Equity'!$K$1))</f>
        <v/>
      </c>
      <c r="L137" s="6" t="s">
        <v>4</v>
      </c>
      <c r="M137" s="6" t="s">
        <v>4</v>
      </c>
      <c r="N137" s="6" t="s">
        <v>4</v>
      </c>
      <c r="O137" s="6" t="s">
        <v>4</v>
      </c>
    </row>
    <row r="138" spans="2:15" ht="20.25">
      <c r="B138" s="10">
        <v>11</v>
      </c>
      <c r="C138" s="201">
        <v>1</v>
      </c>
      <c r="D138" s="8" t="str">
        <f>VLOOKUP(B138,'Current BICS'!$B$4:$P$1837,'Mapping for Equity'!$K$1,FALSE)</f>
        <v>Consumer Discretionary</v>
      </c>
      <c r="E138" s="15" t="s">
        <v>1643</v>
      </c>
      <c r="F138" s="18"/>
      <c r="G138" s="15" t="s">
        <v>1643</v>
      </c>
      <c r="H138" s="6">
        <v>11</v>
      </c>
      <c r="I138" s="48" t="str">
        <f>VLOOKUP(H138,'BICS Equity Hierarchy 2024'!$C$5:$Q$1846,'Mapping for Equity'!$K$1,FALSE)</f>
        <v>Consumer Discretionary</v>
      </c>
      <c r="J138" s="6" t="s">
        <v>4</v>
      </c>
      <c r="K138" s="48" t="str">
        <f>IF(J138="","",VLOOKUP(J138,'BICS Equity Hierarchy 2024'!$C$5:$Q$1783,'Mapping for Equity'!$K$1))</f>
        <v/>
      </c>
      <c r="L138" s="6" t="s">
        <v>4</v>
      </c>
      <c r="M138" s="6" t="s">
        <v>4</v>
      </c>
      <c r="N138" s="6" t="s">
        <v>4</v>
      </c>
      <c r="O138" s="6" t="s">
        <v>4</v>
      </c>
    </row>
    <row r="139" spans="2:15" ht="20.25">
      <c r="B139" s="10">
        <v>1110</v>
      </c>
      <c r="C139" s="201">
        <v>2</v>
      </c>
      <c r="D139" s="8" t="str">
        <f>VLOOKUP(B139,'Current BICS'!$B$4:$P$1837,'Mapping for Equity'!$K$1,FALSE)</f>
        <v>Consumer Discretionary Products</v>
      </c>
      <c r="E139" s="15" t="s">
        <v>1643</v>
      </c>
      <c r="F139" s="18"/>
      <c r="G139" s="15" t="s">
        <v>1643</v>
      </c>
      <c r="H139" s="6">
        <v>1110</v>
      </c>
      <c r="I139" s="48" t="str">
        <f>VLOOKUP(H139,'BICS Equity Hierarchy 2024'!$C$5:$Q$1846,'Mapping for Equity'!$K$1,FALSE)</f>
        <v>Consumer Discretionary Products</v>
      </c>
      <c r="J139" s="6" t="s">
        <v>4</v>
      </c>
      <c r="K139" s="48" t="str">
        <f>IF(J139="","",VLOOKUP(J139,'BICS Equity Hierarchy 2024'!$C$5:$Q$1783,'Mapping for Equity'!$K$1))</f>
        <v/>
      </c>
      <c r="L139" s="6" t="s">
        <v>4</v>
      </c>
      <c r="M139" s="6" t="s">
        <v>4</v>
      </c>
      <c r="N139" s="6" t="s">
        <v>4</v>
      </c>
      <c r="O139" s="6" t="s">
        <v>4</v>
      </c>
    </row>
    <row r="140" spans="2:15" ht="20.25">
      <c r="B140" s="10">
        <v>111010</v>
      </c>
      <c r="C140" s="201">
        <v>3</v>
      </c>
      <c r="D140" s="8" t="str">
        <f>VLOOKUP(B140,'Current BICS'!$B$4:$P$1837,'Mapping for Equity'!$K$1,FALSE)</f>
        <v>Apparel &amp; Textile Products</v>
      </c>
      <c r="E140" s="15" t="s">
        <v>1643</v>
      </c>
      <c r="F140" s="18"/>
      <c r="G140" s="15" t="s">
        <v>1643</v>
      </c>
      <c r="H140" s="6">
        <v>111010</v>
      </c>
      <c r="I140" s="48" t="str">
        <f>VLOOKUP(H140,'BICS Equity Hierarchy 2024'!$C$5:$Q$1846,'Mapping for Equity'!$K$1,FALSE)</f>
        <v>Apparel &amp; Textile Products</v>
      </c>
      <c r="J140" s="6" t="s">
        <v>4</v>
      </c>
      <c r="K140" s="48" t="str">
        <f>IF(J140="","",VLOOKUP(J140,'BICS Equity Hierarchy 2024'!$C$5:$Q$1783,'Mapping for Equity'!$K$1))</f>
        <v/>
      </c>
      <c r="L140" s="6" t="s">
        <v>4</v>
      </c>
      <c r="M140" s="6" t="s">
        <v>4</v>
      </c>
      <c r="N140" s="6" t="s">
        <v>4</v>
      </c>
      <c r="O140" s="6" t="s">
        <v>4</v>
      </c>
    </row>
    <row r="141" spans="2:15" ht="20.25">
      <c r="B141" s="10">
        <v>11101010</v>
      </c>
      <c r="C141" s="201">
        <v>4</v>
      </c>
      <c r="D141" s="8" t="str">
        <f>VLOOKUP(B141,'Current BICS'!$B$4:$P$1837,'Mapping for Equity'!$K$1,FALSE)</f>
        <v>Apparel, Footwear &amp; Acc Design</v>
      </c>
      <c r="E141" s="15" t="s">
        <v>1643</v>
      </c>
      <c r="F141" s="18"/>
      <c r="G141" s="15" t="s">
        <v>1643</v>
      </c>
      <c r="H141" s="6">
        <v>11101010</v>
      </c>
      <c r="I141" s="48" t="str">
        <f>VLOOKUP(H141,'BICS Equity Hierarchy 2024'!$C$5:$Q$1846,'Mapping for Equity'!$K$1,FALSE)</f>
        <v>Apparel, Footwear &amp; Acc Design</v>
      </c>
      <c r="J141" s="6" t="s">
        <v>4</v>
      </c>
      <c r="K141" s="48" t="str">
        <f>IF(J141="","",VLOOKUP(J141,'BICS Equity Hierarchy 2024'!$C$5:$Q$1783,'Mapping for Equity'!$K$1))</f>
        <v/>
      </c>
      <c r="L141" s="6" t="s">
        <v>4</v>
      </c>
      <c r="M141" s="6" t="s">
        <v>4</v>
      </c>
      <c r="N141" s="6" t="s">
        <v>4</v>
      </c>
      <c r="O141" s="6" t="s">
        <v>4</v>
      </c>
    </row>
    <row r="142" spans="2:15" ht="20.25">
      <c r="B142" s="10">
        <v>1110101010</v>
      </c>
      <c r="C142" s="201">
        <v>5</v>
      </c>
      <c r="D142" s="8" t="str">
        <f>VLOOKUP(B142,'Current BICS'!$B$4:$P$1837,'Mapping for Equity'!$K$1,FALSE)</f>
        <v>Apparel Design</v>
      </c>
      <c r="E142" s="15" t="s">
        <v>1643</v>
      </c>
      <c r="F142" s="18"/>
      <c r="G142" s="15" t="s">
        <v>1643</v>
      </c>
      <c r="H142" s="6">
        <v>1110101010</v>
      </c>
      <c r="I142" s="48" t="str">
        <f>VLOOKUP(H142,'BICS Equity Hierarchy 2024'!$C$5:$Q$1846,'Mapping for Equity'!$K$1,FALSE)</f>
        <v>Apparel Design</v>
      </c>
      <c r="J142" s="6" t="s">
        <v>4</v>
      </c>
      <c r="K142" s="48" t="str">
        <f>IF(J142="","",VLOOKUP(J142,'BICS Equity Hierarchy 2024'!$C$5:$Q$1783,'Mapping for Equity'!$K$1))</f>
        <v/>
      </c>
      <c r="L142" s="6" t="s">
        <v>4</v>
      </c>
      <c r="M142" s="6" t="s">
        <v>4</v>
      </c>
      <c r="N142" s="6" t="s">
        <v>4</v>
      </c>
      <c r="O142" s="6" t="s">
        <v>4</v>
      </c>
    </row>
    <row r="143" spans="2:15" ht="20.25">
      <c r="B143" s="10">
        <v>111010101010</v>
      </c>
      <c r="C143" s="201">
        <v>6</v>
      </c>
      <c r="D143" s="8" t="str">
        <f>VLOOKUP(B143,'Current BICS'!$B$4:$P$1837,'Mapping for Equity'!$K$1,FALSE)</f>
        <v>Children's Apparel</v>
      </c>
      <c r="E143" s="15" t="s">
        <v>1643</v>
      </c>
      <c r="F143" s="18"/>
      <c r="G143" s="15" t="s">
        <v>1643</v>
      </c>
      <c r="H143" s="6">
        <v>111010101010</v>
      </c>
      <c r="I143" s="48" t="str">
        <f>VLOOKUP(H143,'BICS Equity Hierarchy 2024'!$C$5:$Q$1846,'Mapping for Equity'!$K$1,FALSE)</f>
        <v>Children's Apparel</v>
      </c>
      <c r="J143" s="6" t="s">
        <v>4</v>
      </c>
      <c r="K143" s="48" t="str">
        <f>IF(J143="","",VLOOKUP(J143,'BICS Equity Hierarchy 2024'!$C$5:$Q$1783,'Mapping for Equity'!$K$1))</f>
        <v/>
      </c>
      <c r="L143" s="6" t="s">
        <v>4</v>
      </c>
      <c r="M143" s="6" t="s">
        <v>4</v>
      </c>
      <c r="N143" s="6" t="s">
        <v>4</v>
      </c>
      <c r="O143" s="6" t="s">
        <v>4</v>
      </c>
    </row>
    <row r="144" spans="2:15" ht="20.25">
      <c r="B144" s="10">
        <v>111010101011</v>
      </c>
      <c r="C144" s="201">
        <v>6</v>
      </c>
      <c r="D144" s="8" t="str">
        <f>VLOOKUP(B144,'Current BICS'!$B$4:$P$1837,'Mapping for Equity'!$K$1,FALSE)</f>
        <v>Men's Apparel</v>
      </c>
      <c r="E144" s="15" t="s">
        <v>1643</v>
      </c>
      <c r="F144" s="18"/>
      <c r="G144" s="15" t="s">
        <v>1643</v>
      </c>
      <c r="H144" s="6">
        <v>111010101011</v>
      </c>
      <c r="I144" s="48" t="str">
        <f>VLOOKUP(H144,'BICS Equity Hierarchy 2024'!$C$5:$Q$1846,'Mapping for Equity'!$K$1,FALSE)</f>
        <v>Men's Apparel</v>
      </c>
      <c r="J144" s="6" t="s">
        <v>4</v>
      </c>
      <c r="K144" s="48" t="str">
        <f>IF(J144="","",VLOOKUP(J144,'BICS Equity Hierarchy 2024'!$C$5:$Q$1783,'Mapping for Equity'!$K$1))</f>
        <v/>
      </c>
      <c r="L144" s="6" t="s">
        <v>4</v>
      </c>
      <c r="M144" s="6" t="s">
        <v>4</v>
      </c>
      <c r="N144" s="6" t="s">
        <v>4</v>
      </c>
      <c r="O144" s="6" t="s">
        <v>4</v>
      </c>
    </row>
    <row r="145" spans="2:15" ht="20.25">
      <c r="B145" s="10">
        <v>111010101012</v>
      </c>
      <c r="C145" s="201">
        <v>6</v>
      </c>
      <c r="D145" s="8" t="str">
        <f>VLOOKUP(B145,'Current BICS'!$B$4:$P$1837,'Mapping for Equity'!$K$1,FALSE)</f>
        <v>Women's Apparel</v>
      </c>
      <c r="E145" s="15" t="s">
        <v>1643</v>
      </c>
      <c r="F145" s="18"/>
      <c r="G145" s="15" t="s">
        <v>1643</v>
      </c>
      <c r="H145" s="6">
        <v>111010101012</v>
      </c>
      <c r="I145" s="48" t="str">
        <f>VLOOKUP(H145,'BICS Equity Hierarchy 2024'!$C$5:$Q$1846,'Mapping for Equity'!$K$1,FALSE)</f>
        <v>Women's Apparel</v>
      </c>
      <c r="J145" s="6" t="s">
        <v>4</v>
      </c>
      <c r="K145" s="48" t="str">
        <f>IF(J145="","",VLOOKUP(J145,'BICS Equity Hierarchy 2024'!$C$5:$Q$1783,'Mapping for Equity'!$K$1))</f>
        <v/>
      </c>
      <c r="L145" s="6" t="s">
        <v>4</v>
      </c>
      <c r="M145" s="6" t="s">
        <v>4</v>
      </c>
      <c r="N145" s="6" t="s">
        <v>4</v>
      </c>
      <c r="O145" s="6" t="s">
        <v>4</v>
      </c>
    </row>
    <row r="146" spans="2:15" ht="20.25">
      <c r="B146" s="10">
        <v>111010101013</v>
      </c>
      <c r="C146" s="201">
        <v>6</v>
      </c>
      <c r="D146" s="8" t="str">
        <f>VLOOKUP(B146,'Current BICS'!$B$4:$P$1837,'Mapping for Equity'!$K$1,FALSE)</f>
        <v>Lingerie</v>
      </c>
      <c r="E146" s="15" t="s">
        <v>1643</v>
      </c>
      <c r="F146" s="18"/>
      <c r="G146" s="15" t="s">
        <v>1643</v>
      </c>
      <c r="H146" s="6">
        <v>111010101013</v>
      </c>
      <c r="I146" s="48" t="str">
        <f>VLOOKUP(H146,'BICS Equity Hierarchy 2024'!$C$5:$Q$1846,'Mapping for Equity'!$K$1,FALSE)</f>
        <v>Lingerie</v>
      </c>
      <c r="J146" s="6" t="s">
        <v>4</v>
      </c>
      <c r="K146" s="48" t="str">
        <f>IF(J146="","",VLOOKUP(J146,'BICS Equity Hierarchy 2024'!$C$5:$Q$1783,'Mapping for Equity'!$K$1))</f>
        <v/>
      </c>
      <c r="L146" s="6" t="s">
        <v>4</v>
      </c>
      <c r="M146" s="6" t="s">
        <v>4</v>
      </c>
      <c r="N146" s="6" t="s">
        <v>4</v>
      </c>
      <c r="O146" s="6" t="s">
        <v>4</v>
      </c>
    </row>
    <row r="147" spans="2:15" ht="20.25">
      <c r="B147" s="10">
        <v>111010101014</v>
      </c>
      <c r="C147" s="201">
        <v>6</v>
      </c>
      <c r="D147" s="8" t="str">
        <f>VLOOKUP(B147,'Current BICS'!$B$4:$P$1837,'Mapping for Equity'!$K$1,FALSE)</f>
        <v>Sports Apparel</v>
      </c>
      <c r="E147" s="15" t="s">
        <v>1643</v>
      </c>
      <c r="F147" s="18"/>
      <c r="G147" s="15" t="s">
        <v>1643</v>
      </c>
      <c r="H147" s="6">
        <v>111010101014</v>
      </c>
      <c r="I147" s="48" t="str">
        <f>VLOOKUP(H147,'BICS Equity Hierarchy 2024'!$C$5:$Q$1846,'Mapping for Equity'!$K$1,FALSE)</f>
        <v>Sports Apparel</v>
      </c>
      <c r="J147" s="6" t="s">
        <v>4</v>
      </c>
      <c r="K147" s="48" t="str">
        <f>IF(J147="","",VLOOKUP(J147,'BICS Equity Hierarchy 2024'!$C$5:$Q$1783,'Mapping for Equity'!$K$1))</f>
        <v/>
      </c>
      <c r="L147" s="6" t="s">
        <v>4</v>
      </c>
      <c r="M147" s="6" t="s">
        <v>4</v>
      </c>
      <c r="N147" s="6" t="s">
        <v>4</v>
      </c>
      <c r="O147" s="6" t="s">
        <v>4</v>
      </c>
    </row>
    <row r="148" spans="2:15" ht="20.25">
      <c r="B148" s="10">
        <v>111010101015</v>
      </c>
      <c r="C148" s="201">
        <v>6</v>
      </c>
      <c r="D148" s="8" t="str">
        <f>VLOOKUP(B148,'Current BICS'!$B$4:$P$1837,'Mapping for Equity'!$K$1,FALSE)</f>
        <v>Fur &amp; Leather Apparel</v>
      </c>
      <c r="E148" s="15" t="s">
        <v>1643</v>
      </c>
      <c r="F148" s="18"/>
      <c r="G148" s="15" t="s">
        <v>1643</v>
      </c>
      <c r="H148" s="6">
        <v>111010101015</v>
      </c>
      <c r="I148" s="48" t="str">
        <f>VLOOKUP(H148,'BICS Equity Hierarchy 2024'!$C$5:$Q$1846,'Mapping for Equity'!$K$1,FALSE)</f>
        <v>Fur &amp; Leather Apparel</v>
      </c>
      <c r="J148" s="6" t="s">
        <v>4</v>
      </c>
      <c r="K148" s="48" t="str">
        <f>IF(J148="","",VLOOKUP(J148,'BICS Equity Hierarchy 2024'!$C$5:$Q$1783,'Mapping for Equity'!$K$1))</f>
        <v/>
      </c>
      <c r="L148" s="6" t="s">
        <v>4</v>
      </c>
      <c r="M148" s="6" t="s">
        <v>4</v>
      </c>
      <c r="N148" s="6" t="s">
        <v>4</v>
      </c>
      <c r="O148" s="6" t="s">
        <v>4</v>
      </c>
    </row>
    <row r="149" spans="2:15" ht="20.25">
      <c r="B149" s="10">
        <v>111010101016</v>
      </c>
      <c r="C149" s="201">
        <v>6</v>
      </c>
      <c r="D149" s="8" t="str">
        <f>VLOOKUP(B149,'Current BICS'!$B$4:$P$1837,'Mapping for Equity'!$K$1,FALSE)</f>
        <v>Outerwear Apparel</v>
      </c>
      <c r="E149" s="15" t="s">
        <v>1643</v>
      </c>
      <c r="F149" s="18"/>
      <c r="G149" s="15" t="s">
        <v>1643</v>
      </c>
      <c r="H149" s="6">
        <v>111010101016</v>
      </c>
      <c r="I149" s="48" t="str">
        <f>VLOOKUP(H149,'BICS Equity Hierarchy 2024'!$C$5:$Q$1846,'Mapping for Equity'!$K$1,FALSE)</f>
        <v>Outerwear Apparel</v>
      </c>
      <c r="J149" s="6" t="s">
        <v>4</v>
      </c>
      <c r="K149" s="48" t="str">
        <f>IF(J149="","",VLOOKUP(J149,'BICS Equity Hierarchy 2024'!$C$5:$Q$1783,'Mapping for Equity'!$K$1))</f>
        <v/>
      </c>
      <c r="L149" s="6" t="s">
        <v>4</v>
      </c>
      <c r="M149" s="6" t="s">
        <v>4</v>
      </c>
      <c r="N149" s="6" t="s">
        <v>4</v>
      </c>
      <c r="O149" s="6" t="s">
        <v>4</v>
      </c>
    </row>
    <row r="150" spans="2:15" ht="20.25">
      <c r="B150" s="10">
        <v>111010101017</v>
      </c>
      <c r="C150" s="201">
        <v>6</v>
      </c>
      <c r="D150" s="8" t="str">
        <f>VLOOKUP(B150,'Current BICS'!$B$4:$P$1837,'Mapping for Equity'!$K$1,FALSE)</f>
        <v>Professional Uniforms</v>
      </c>
      <c r="E150" s="15" t="s">
        <v>1643</v>
      </c>
      <c r="F150" s="18"/>
      <c r="G150" s="15" t="s">
        <v>1643</v>
      </c>
      <c r="H150" s="6">
        <v>111010101017</v>
      </c>
      <c r="I150" s="48" t="str">
        <f>VLOOKUP(H150,'BICS Equity Hierarchy 2024'!$C$5:$Q$1846,'Mapping for Equity'!$K$1,FALSE)</f>
        <v>Professional Uniforms</v>
      </c>
      <c r="J150" s="6" t="s">
        <v>4</v>
      </c>
      <c r="K150" s="48" t="str">
        <f>IF(J150="","",VLOOKUP(J150,'BICS Equity Hierarchy 2024'!$C$5:$Q$1783,'Mapping for Equity'!$K$1))</f>
        <v/>
      </c>
      <c r="L150" s="6" t="s">
        <v>4</v>
      </c>
      <c r="M150" s="6" t="s">
        <v>4</v>
      </c>
      <c r="N150" s="6" t="s">
        <v>4</v>
      </c>
      <c r="O150" s="6" t="s">
        <v>4</v>
      </c>
    </row>
    <row r="151" spans="2:15" ht="20.25">
      <c r="B151" s="10">
        <v>1110101011</v>
      </c>
      <c r="C151" s="201">
        <v>5</v>
      </c>
      <c r="D151" s="8" t="str">
        <f>VLOOKUP(B151,'Current BICS'!$B$4:$P$1837,'Mapping for Equity'!$K$1,FALSE)</f>
        <v>Apparel Brand Licensing</v>
      </c>
      <c r="E151" s="15" t="s">
        <v>1643</v>
      </c>
      <c r="F151" s="18"/>
      <c r="G151" s="15" t="s">
        <v>1643</v>
      </c>
      <c r="H151" s="6">
        <v>1110101011</v>
      </c>
      <c r="I151" s="48" t="str">
        <f>VLOOKUP(H151,'BICS Equity Hierarchy 2024'!$C$5:$Q$1846,'Mapping for Equity'!$K$1,FALSE)</f>
        <v>Apparel Brand Licensing</v>
      </c>
      <c r="J151" s="6" t="s">
        <v>4</v>
      </c>
      <c r="K151" s="48" t="str">
        <f>IF(J151="","",VLOOKUP(J151,'BICS Equity Hierarchy 2024'!$C$5:$Q$1783,'Mapping for Equity'!$K$1))</f>
        <v/>
      </c>
      <c r="L151" s="6" t="s">
        <v>4</v>
      </c>
      <c r="M151" s="6" t="s">
        <v>4</v>
      </c>
      <c r="N151" s="6" t="s">
        <v>4</v>
      </c>
      <c r="O151" s="6" t="s">
        <v>4</v>
      </c>
    </row>
    <row r="152" spans="2:15" ht="20.25">
      <c r="B152" s="10">
        <v>1110101012</v>
      </c>
      <c r="C152" s="201">
        <v>5</v>
      </c>
      <c r="D152" s="8" t="str">
        <f>VLOOKUP(B152,'Current BICS'!$B$4:$P$1837,'Mapping for Equity'!$K$1,FALSE)</f>
        <v>Bags, Leather Goods &amp; Acc Design</v>
      </c>
      <c r="E152" s="15" t="s">
        <v>1643</v>
      </c>
      <c r="F152" s="18"/>
      <c r="G152" s="15" t="s">
        <v>1643</v>
      </c>
      <c r="H152" s="6">
        <v>1110101012</v>
      </c>
      <c r="I152" s="48" t="str">
        <f>VLOOKUP(H152,'BICS Equity Hierarchy 2024'!$C$5:$Q$1846,'Mapping for Equity'!$K$1,FALSE)</f>
        <v>Bags, Leather Goods &amp; Acc Design</v>
      </c>
      <c r="J152" s="6" t="s">
        <v>4</v>
      </c>
      <c r="K152" s="48" t="str">
        <f>IF(J152="","",VLOOKUP(J152,'BICS Equity Hierarchy 2024'!$C$5:$Q$1783,'Mapping for Equity'!$K$1))</f>
        <v/>
      </c>
      <c r="L152" s="6" t="s">
        <v>4</v>
      </c>
      <c r="M152" s="6" t="s">
        <v>4</v>
      </c>
      <c r="N152" s="6" t="s">
        <v>4</v>
      </c>
      <c r="O152" s="6" t="s">
        <v>4</v>
      </c>
    </row>
    <row r="153" spans="2:15" ht="20.25">
      <c r="B153" s="10">
        <v>111010101210</v>
      </c>
      <c r="C153" s="201">
        <v>6</v>
      </c>
      <c r="D153" s="8" t="str">
        <f>VLOOKUP(B153,'Current BICS'!$B$4:$P$1837,'Mapping for Equity'!$K$1,FALSE)</f>
        <v>Luggage</v>
      </c>
      <c r="E153" s="15" t="s">
        <v>1643</v>
      </c>
      <c r="F153" s="18"/>
      <c r="G153" s="15" t="s">
        <v>1643</v>
      </c>
      <c r="H153" s="6">
        <v>111010101210</v>
      </c>
      <c r="I153" s="48" t="str">
        <f>VLOOKUP(H153,'BICS Equity Hierarchy 2024'!$C$5:$Q$1846,'Mapping for Equity'!$K$1,FALSE)</f>
        <v>Luggage</v>
      </c>
      <c r="J153" s="6" t="s">
        <v>4</v>
      </c>
      <c r="K153" s="48" t="str">
        <f>IF(J153="","",VLOOKUP(J153,'BICS Equity Hierarchy 2024'!$C$5:$Q$1783,'Mapping for Equity'!$K$1))</f>
        <v/>
      </c>
      <c r="L153" s="6" t="s">
        <v>4</v>
      </c>
      <c r="M153" s="6" t="s">
        <v>4</v>
      </c>
      <c r="N153" s="6" t="s">
        <v>4</v>
      </c>
      <c r="O153" s="6" t="s">
        <v>4</v>
      </c>
    </row>
    <row r="154" spans="2:15" ht="20.25">
      <c r="B154" s="10">
        <v>111010101211</v>
      </c>
      <c r="C154" s="201">
        <v>6</v>
      </c>
      <c r="D154" s="8" t="str">
        <f>VLOOKUP(B154,'Current BICS'!$B$4:$P$1837,'Mapping for Equity'!$K$1,FALSE)</f>
        <v>Personal Leather Goods</v>
      </c>
      <c r="E154" s="15" t="s">
        <v>1643</v>
      </c>
      <c r="F154" s="18"/>
      <c r="G154" s="15" t="s">
        <v>1643</v>
      </c>
      <c r="H154" s="6">
        <v>111010101211</v>
      </c>
      <c r="I154" s="48" t="str">
        <f>VLOOKUP(H154,'BICS Equity Hierarchy 2024'!$C$5:$Q$1846,'Mapping for Equity'!$K$1,FALSE)</f>
        <v>Personal Leather Goods</v>
      </c>
      <c r="J154" s="6" t="s">
        <v>4</v>
      </c>
      <c r="K154" s="48" t="str">
        <f>IF(J154="","",VLOOKUP(J154,'BICS Equity Hierarchy 2024'!$C$5:$Q$1783,'Mapping for Equity'!$K$1))</f>
        <v/>
      </c>
      <c r="L154" s="6" t="s">
        <v>4</v>
      </c>
      <c r="M154" s="6" t="s">
        <v>4</v>
      </c>
      <c r="N154" s="6" t="s">
        <v>4</v>
      </c>
      <c r="O154" s="6" t="s">
        <v>4</v>
      </c>
    </row>
    <row r="155" spans="2:15" ht="20.25">
      <c r="B155" s="10">
        <v>111010101212</v>
      </c>
      <c r="C155" s="201">
        <v>6</v>
      </c>
      <c r="D155" s="8" t="str">
        <f>VLOOKUP(B155,'Current BICS'!$B$4:$P$1837,'Mapping for Equity'!$K$1,FALSE)</f>
        <v>Handbags &amp; Purses</v>
      </c>
      <c r="E155" s="15" t="s">
        <v>1643</v>
      </c>
      <c r="F155" s="18"/>
      <c r="G155" s="15" t="s">
        <v>1643</v>
      </c>
      <c r="H155" s="6">
        <v>111010101212</v>
      </c>
      <c r="I155" s="48" t="str">
        <f>VLOOKUP(H155,'BICS Equity Hierarchy 2024'!$C$5:$Q$1846,'Mapping for Equity'!$K$1,FALSE)</f>
        <v>Handbags &amp; Purses</v>
      </c>
      <c r="J155" s="6" t="s">
        <v>4</v>
      </c>
      <c r="K155" s="48" t="str">
        <f>IF(J155="","",VLOOKUP(J155,'BICS Equity Hierarchy 2024'!$C$5:$Q$1783,'Mapping for Equity'!$K$1))</f>
        <v/>
      </c>
      <c r="L155" s="6" t="s">
        <v>4</v>
      </c>
      <c r="M155" s="6" t="s">
        <v>4</v>
      </c>
      <c r="N155" s="6" t="s">
        <v>4</v>
      </c>
      <c r="O155" s="6" t="s">
        <v>4</v>
      </c>
    </row>
    <row r="156" spans="2:15" ht="20.25">
      <c r="B156" s="10">
        <v>1110101013</v>
      </c>
      <c r="C156" s="201">
        <v>5</v>
      </c>
      <c r="D156" s="8" t="str">
        <f>VLOOKUP(B156,'Current BICS'!$B$4:$P$1837,'Mapping for Equity'!$K$1,FALSE)</f>
        <v>Footwear Design</v>
      </c>
      <c r="E156" s="15" t="s">
        <v>1643</v>
      </c>
      <c r="F156" s="18"/>
      <c r="G156" s="15" t="s">
        <v>1643</v>
      </c>
      <c r="H156" s="6">
        <v>1110101013</v>
      </c>
      <c r="I156" s="48" t="str">
        <f>VLOOKUP(H156,'BICS Equity Hierarchy 2024'!$C$5:$Q$1846,'Mapping for Equity'!$K$1,FALSE)</f>
        <v>Footwear Design</v>
      </c>
      <c r="J156" s="6" t="s">
        <v>4</v>
      </c>
      <c r="K156" s="48" t="str">
        <f>IF(J156="","",VLOOKUP(J156,'BICS Equity Hierarchy 2024'!$C$5:$Q$1783,'Mapping for Equity'!$K$1))</f>
        <v/>
      </c>
      <c r="L156" s="6" t="s">
        <v>4</v>
      </c>
      <c r="M156" s="6" t="s">
        <v>4</v>
      </c>
      <c r="N156" s="6" t="s">
        <v>4</v>
      </c>
      <c r="O156" s="6" t="s">
        <v>4</v>
      </c>
    </row>
    <row r="157" spans="2:15" ht="20.25">
      <c r="B157" s="10">
        <v>111010101310</v>
      </c>
      <c r="C157" s="201">
        <v>6</v>
      </c>
      <c r="D157" s="8" t="str">
        <f>VLOOKUP(B157,'Current BICS'!$B$4:$P$1837,'Mapping for Equity'!$K$1,FALSE)</f>
        <v>Athletic Footwear</v>
      </c>
      <c r="E157" s="15" t="s">
        <v>1643</v>
      </c>
      <c r="F157" s="18"/>
      <c r="G157" s="15" t="s">
        <v>1643</v>
      </c>
      <c r="H157" s="6">
        <v>111010101310</v>
      </c>
      <c r="I157" s="48" t="str">
        <f>VLOOKUP(H157,'BICS Equity Hierarchy 2024'!$C$5:$Q$1846,'Mapping for Equity'!$K$1,FALSE)</f>
        <v>Athletic Footwear</v>
      </c>
      <c r="J157" s="6" t="s">
        <v>4</v>
      </c>
      <c r="K157" s="48" t="str">
        <f>IF(J157="","",VLOOKUP(J157,'BICS Equity Hierarchy 2024'!$C$5:$Q$1783,'Mapping for Equity'!$K$1))</f>
        <v/>
      </c>
      <c r="L157" s="6" t="s">
        <v>4</v>
      </c>
      <c r="M157" s="6" t="s">
        <v>4</v>
      </c>
      <c r="N157" s="6" t="s">
        <v>4</v>
      </c>
      <c r="O157" s="6" t="s">
        <v>4</v>
      </c>
    </row>
    <row r="158" spans="2:15" ht="20.25">
      <c r="B158" s="110">
        <v>111010101311</v>
      </c>
      <c r="C158" s="200">
        <v>6</v>
      </c>
      <c r="D158" s="109" t="str">
        <f>VLOOKUP(B158,'Current BICS'!$B$4:$P$1837,'Mapping for Equity'!$K$1,FALSE)</f>
        <v>Non-Athletic Footwear</v>
      </c>
      <c r="E158" s="15" t="s">
        <v>1643</v>
      </c>
      <c r="F158" s="18"/>
      <c r="G158" s="15" t="s">
        <v>1643</v>
      </c>
      <c r="H158" s="6">
        <v>111010101311</v>
      </c>
      <c r="I158" s="48" t="str">
        <f>VLOOKUP(H158,'BICS Equity Hierarchy 2024'!$C$5:$Q$1846,'Mapping for Equity'!$K$1,FALSE)</f>
        <v>Non-Athletic Footwear</v>
      </c>
      <c r="J158" s="6" t="s">
        <v>4</v>
      </c>
      <c r="K158" s="48" t="str">
        <f>IF(J158="","",VLOOKUP(J158,'BICS Equity Hierarchy 2024'!$C$5:$Q$1783,'Mapping for Equity'!$K$1))</f>
        <v/>
      </c>
      <c r="L158" s="6" t="s">
        <v>4</v>
      </c>
      <c r="M158" s="6" t="s">
        <v>4</v>
      </c>
      <c r="N158" s="6" t="s">
        <v>4</v>
      </c>
      <c r="O158" s="6" t="s">
        <v>4</v>
      </c>
    </row>
    <row r="159" spans="2:15" ht="20.25">
      <c r="B159" s="10">
        <v>11101010131110</v>
      </c>
      <c r="C159" s="201">
        <v>7</v>
      </c>
      <c r="D159" s="8" t="str">
        <f>VLOOKUP(B159,'Current BICS'!$B$4:$P$1837,'Mapping for Equity'!$K$1,FALSE)</f>
        <v>Men's Footwear</v>
      </c>
      <c r="E159" s="15" t="s">
        <v>1643</v>
      </c>
      <c r="F159" s="18"/>
      <c r="G159" s="15" t="s">
        <v>1643</v>
      </c>
      <c r="H159" s="6">
        <v>11101010131110</v>
      </c>
      <c r="I159" s="48" t="str">
        <f>VLOOKUP(H159,'BICS Equity Hierarchy 2024'!$C$5:$Q$1846,'Mapping for Equity'!$K$1,FALSE)</f>
        <v>Men's Footwear</v>
      </c>
      <c r="J159" s="6" t="s">
        <v>4</v>
      </c>
      <c r="K159" s="48" t="str">
        <f>IF(J159="","",VLOOKUP(J159,'BICS Equity Hierarchy 2024'!$C$5:$Q$1783,'Mapping for Equity'!$K$1))</f>
        <v/>
      </c>
      <c r="L159" s="6" t="s">
        <v>4</v>
      </c>
      <c r="M159" s="6" t="s">
        <v>4</v>
      </c>
      <c r="N159" s="6" t="s">
        <v>4</v>
      </c>
      <c r="O159" s="6" t="s">
        <v>4</v>
      </c>
    </row>
    <row r="160" spans="2:15" ht="20.25">
      <c r="B160" s="10">
        <v>11101010131111</v>
      </c>
      <c r="C160" s="201">
        <v>7</v>
      </c>
      <c r="D160" s="8" t="str">
        <f>VLOOKUP(B160,'Current BICS'!$B$4:$P$1837,'Mapping for Equity'!$K$1,FALSE)</f>
        <v>Women's Footwear</v>
      </c>
      <c r="E160" s="15" t="s">
        <v>1643</v>
      </c>
      <c r="F160" s="18"/>
      <c r="G160" s="15" t="s">
        <v>1643</v>
      </c>
      <c r="H160" s="6">
        <v>11101010131111</v>
      </c>
      <c r="I160" s="48" t="str">
        <f>VLOOKUP(H160,'BICS Equity Hierarchy 2024'!$C$5:$Q$1846,'Mapping for Equity'!$K$1,FALSE)</f>
        <v>Women's Footwear</v>
      </c>
      <c r="J160" s="6" t="s">
        <v>4</v>
      </c>
      <c r="K160" s="48" t="str">
        <f>IF(J160="","",VLOOKUP(J160,'BICS Equity Hierarchy 2024'!$C$5:$Q$1783,'Mapping for Equity'!$K$1))</f>
        <v/>
      </c>
      <c r="L160" s="6" t="s">
        <v>4</v>
      </c>
      <c r="M160" s="6" t="s">
        <v>4</v>
      </c>
      <c r="N160" s="6" t="s">
        <v>4</v>
      </c>
      <c r="O160" s="6" t="s">
        <v>4</v>
      </c>
    </row>
    <row r="161" spans="2:15" ht="20.25">
      <c r="B161" s="10">
        <v>1110101014</v>
      </c>
      <c r="C161" s="201">
        <v>5</v>
      </c>
      <c r="D161" s="8" t="str">
        <f>VLOOKUP(B161,'Current BICS'!$B$4:$P$1837,'Mapping for Equity'!$K$1,FALSE)</f>
        <v>Garment Outsourcing</v>
      </c>
      <c r="E161" s="15" t="s">
        <v>1643</v>
      </c>
      <c r="F161" s="18"/>
      <c r="G161" s="15" t="s">
        <v>1643</v>
      </c>
      <c r="H161" s="6">
        <v>1110101014</v>
      </c>
      <c r="I161" s="48" t="str">
        <f>VLOOKUP(H161,'BICS Equity Hierarchy 2024'!$C$5:$Q$1846,'Mapping for Equity'!$K$1,FALSE)</f>
        <v>Garment Outsourcing</v>
      </c>
      <c r="J161" s="6" t="s">
        <v>4</v>
      </c>
      <c r="K161" s="48" t="str">
        <f>IF(J161="","",VLOOKUP(J161,'BICS Equity Hierarchy 2024'!$C$5:$Q$1783,'Mapping for Equity'!$K$1))</f>
        <v/>
      </c>
      <c r="L161" s="6" t="s">
        <v>4</v>
      </c>
      <c r="M161" s="6" t="s">
        <v>4</v>
      </c>
      <c r="N161" s="6" t="s">
        <v>4</v>
      </c>
      <c r="O161" s="6" t="s">
        <v>4</v>
      </c>
    </row>
    <row r="162" spans="2:15" ht="20.25">
      <c r="B162" s="10">
        <v>1110101015</v>
      </c>
      <c r="C162" s="201">
        <v>5</v>
      </c>
      <c r="D162" s="8" t="str">
        <f>VLOOKUP(B162,'Current BICS'!$B$4:$P$1837,'Mapping for Equity'!$K$1,FALSE)</f>
        <v>Watch &amp; Jewelry Design</v>
      </c>
      <c r="E162" s="15" t="s">
        <v>1643</v>
      </c>
      <c r="F162" s="18"/>
      <c r="G162" s="15" t="s">
        <v>1643</v>
      </c>
      <c r="H162" s="6">
        <v>1110101015</v>
      </c>
      <c r="I162" s="48" t="str">
        <f>VLOOKUP(H162,'BICS Equity Hierarchy 2024'!$C$5:$Q$1846,'Mapping for Equity'!$K$1,FALSE)</f>
        <v>Watch &amp; Jewelry Design</v>
      </c>
      <c r="J162" s="6" t="s">
        <v>4</v>
      </c>
      <c r="K162" s="48" t="str">
        <f>IF(J162="","",VLOOKUP(J162,'BICS Equity Hierarchy 2024'!$C$5:$Q$1783,'Mapping for Equity'!$K$1))</f>
        <v/>
      </c>
      <c r="L162" s="6" t="s">
        <v>4</v>
      </c>
      <c r="M162" s="6" t="s">
        <v>4</v>
      </c>
      <c r="N162" s="6" t="s">
        <v>4</v>
      </c>
      <c r="O162" s="6" t="s">
        <v>4</v>
      </c>
    </row>
    <row r="163" spans="2:15" ht="20.25">
      <c r="B163" s="10">
        <v>111010101510</v>
      </c>
      <c r="C163" s="201">
        <v>6</v>
      </c>
      <c r="D163" s="8" t="str">
        <f>VLOOKUP(B163,'Current BICS'!$B$4:$P$1837,'Mapping for Equity'!$K$1,FALSE)</f>
        <v>Jewelry</v>
      </c>
      <c r="E163" s="15" t="s">
        <v>1643</v>
      </c>
      <c r="F163" s="18"/>
      <c r="G163" s="15" t="s">
        <v>1643</v>
      </c>
      <c r="H163" s="6">
        <v>111010101510</v>
      </c>
      <c r="I163" s="48" t="str">
        <f>VLOOKUP(H163,'BICS Equity Hierarchy 2024'!$C$5:$Q$1846,'Mapping for Equity'!$K$1,FALSE)</f>
        <v>Jewelry</v>
      </c>
      <c r="J163" s="6" t="s">
        <v>4</v>
      </c>
      <c r="K163" s="48" t="str">
        <f>IF(J163="","",VLOOKUP(J163,'BICS Equity Hierarchy 2024'!$C$5:$Q$1783,'Mapping for Equity'!$K$1))</f>
        <v/>
      </c>
      <c r="L163" s="6" t="s">
        <v>4</v>
      </c>
      <c r="M163" s="6" t="s">
        <v>4</v>
      </c>
      <c r="N163" s="6" t="s">
        <v>4</v>
      </c>
      <c r="O163" s="6" t="s">
        <v>4</v>
      </c>
    </row>
    <row r="164" spans="2:15" ht="20.25">
      <c r="B164" s="10">
        <v>111010101511</v>
      </c>
      <c r="C164" s="201">
        <v>6</v>
      </c>
      <c r="D164" s="8" t="str">
        <f>VLOOKUP(B164,'Current BICS'!$B$4:$P$1837,'Mapping for Equity'!$K$1,FALSE)</f>
        <v>Watch</v>
      </c>
      <c r="E164" s="15" t="s">
        <v>1643</v>
      </c>
      <c r="F164" s="18"/>
      <c r="G164" s="15" t="s">
        <v>1643</v>
      </c>
      <c r="H164" s="6">
        <v>111010101511</v>
      </c>
      <c r="I164" s="48" t="str">
        <f>VLOOKUP(H164,'BICS Equity Hierarchy 2024'!$C$5:$Q$1846,'Mapping for Equity'!$K$1,FALSE)</f>
        <v>Watch</v>
      </c>
      <c r="J164" s="6" t="s">
        <v>4</v>
      </c>
      <c r="K164" s="48" t="str">
        <f>IF(J164="","",VLOOKUP(J164,'BICS Equity Hierarchy 2024'!$C$5:$Q$1783,'Mapping for Equity'!$K$1))</f>
        <v/>
      </c>
      <c r="L164" s="6" t="s">
        <v>4</v>
      </c>
      <c r="M164" s="6" t="s">
        <v>4</v>
      </c>
      <c r="N164" s="6" t="s">
        <v>4</v>
      </c>
      <c r="O164" s="6" t="s">
        <v>4</v>
      </c>
    </row>
    <row r="165" spans="2:15" ht="20.25">
      <c r="B165" s="10">
        <v>11101011</v>
      </c>
      <c r="C165" s="201">
        <v>4</v>
      </c>
      <c r="D165" s="8" t="str">
        <f>VLOOKUP(B165,'Current BICS'!$B$4:$P$1837,'Mapping for Equity'!$K$1,FALSE)</f>
        <v>Textile &amp; Textile Products</v>
      </c>
      <c r="E165" s="15" t="s">
        <v>1643</v>
      </c>
      <c r="F165" s="18"/>
      <c r="G165" s="15" t="s">
        <v>1643</v>
      </c>
      <c r="H165" s="6">
        <v>11101011</v>
      </c>
      <c r="I165" s="48" t="str">
        <f>VLOOKUP(H165,'BICS Equity Hierarchy 2024'!$C$5:$Q$1846,'Mapping for Equity'!$K$1,FALSE)</f>
        <v>Textile &amp; Textile Products</v>
      </c>
      <c r="J165" s="6" t="s">
        <v>4</v>
      </c>
      <c r="K165" s="48" t="str">
        <f>IF(J165="","",VLOOKUP(J165,'BICS Equity Hierarchy 2024'!$C$5:$Q$1783,'Mapping for Equity'!$K$1))</f>
        <v/>
      </c>
      <c r="L165" s="6" t="s">
        <v>4</v>
      </c>
      <c r="M165" s="6" t="s">
        <v>4</v>
      </c>
      <c r="N165" s="6" t="s">
        <v>4</v>
      </c>
      <c r="O165" s="6" t="s">
        <v>4</v>
      </c>
    </row>
    <row r="166" spans="2:15" ht="20.25">
      <c r="B166" s="10">
        <v>1110101110</v>
      </c>
      <c r="C166" s="201">
        <v>5</v>
      </c>
      <c r="D166" s="8" t="str">
        <f>VLOOKUP(B166,'Current BICS'!$B$4:$P$1837,'Mapping for Equity'!$K$1,FALSE)</f>
        <v>Leather, Hide Tan &amp; Finishing</v>
      </c>
      <c r="E166" s="15" t="s">
        <v>1643</v>
      </c>
      <c r="F166" s="18"/>
      <c r="G166" s="15" t="s">
        <v>1643</v>
      </c>
      <c r="H166" s="6">
        <v>1110101110</v>
      </c>
      <c r="I166" s="48" t="str">
        <f>VLOOKUP(H166,'BICS Equity Hierarchy 2024'!$C$5:$Q$1846,'Mapping for Equity'!$K$1,FALSE)</f>
        <v>Leather, Hide Tan &amp; Finishing</v>
      </c>
      <c r="J166" s="6" t="s">
        <v>4</v>
      </c>
      <c r="K166" s="48" t="str">
        <f>IF(J166="","",VLOOKUP(J166,'BICS Equity Hierarchy 2024'!$C$5:$Q$1783,'Mapping for Equity'!$K$1))</f>
        <v/>
      </c>
      <c r="L166" s="6" t="s">
        <v>4</v>
      </c>
      <c r="M166" s="6" t="s">
        <v>4</v>
      </c>
      <c r="N166" s="6" t="s">
        <v>4</v>
      </c>
      <c r="O166" s="6" t="s">
        <v>4</v>
      </c>
    </row>
    <row r="167" spans="2:15" ht="17.25" customHeight="1">
      <c r="B167" s="10">
        <v>1110101111</v>
      </c>
      <c r="C167" s="201">
        <v>5</v>
      </c>
      <c r="D167" s="8" t="str">
        <f>VLOOKUP(B167,'Current BICS'!$B$4:$P$1837,'Mapping for Equity'!$K$1,FALSE)</f>
        <v>Textile</v>
      </c>
      <c r="E167" s="15" t="s">
        <v>1643</v>
      </c>
      <c r="F167" s="18"/>
      <c r="G167" s="15" t="s">
        <v>1643</v>
      </c>
      <c r="H167" s="6">
        <v>1110101111</v>
      </c>
      <c r="I167" s="48" t="str">
        <f>VLOOKUP(H167,'BICS Equity Hierarchy 2024'!$C$5:$Q$1846,'Mapping for Equity'!$K$1,FALSE)</f>
        <v>Textile</v>
      </c>
      <c r="J167" s="6" t="s">
        <v>4</v>
      </c>
      <c r="K167" s="48" t="str">
        <f>IF(J167="","",VLOOKUP(J167,'BICS Equity Hierarchy 2024'!$C$5:$Q$1783,'Mapping for Equity'!$K$1))</f>
        <v/>
      </c>
      <c r="L167" s="6" t="s">
        <v>4</v>
      </c>
      <c r="M167" s="6" t="s">
        <v>4</v>
      </c>
      <c r="N167" s="6" t="s">
        <v>4</v>
      </c>
      <c r="O167" s="6" t="s">
        <v>4</v>
      </c>
    </row>
    <row r="168" spans="2:15" ht="20.25">
      <c r="B168" s="10">
        <v>111010111110</v>
      </c>
      <c r="C168" s="201">
        <v>6</v>
      </c>
      <c r="D168" s="8" t="str">
        <f>VLOOKUP(B168,'Current BICS'!$B$4:$P$1837,'Mapping for Equity'!$K$1,FALSE)</f>
        <v>Fabric Finishing</v>
      </c>
      <c r="E168" s="15" t="s">
        <v>1643</v>
      </c>
      <c r="F168" s="18"/>
      <c r="G168" s="15" t="s">
        <v>1643</v>
      </c>
      <c r="H168" s="6">
        <v>111010111110</v>
      </c>
      <c r="I168" s="48" t="str">
        <f>VLOOKUP(H168,'BICS Equity Hierarchy 2024'!$C$5:$Q$1846,'Mapping for Equity'!$K$1,FALSE)</f>
        <v>Fabric Finishing</v>
      </c>
      <c r="J168" s="6" t="s">
        <v>4</v>
      </c>
      <c r="K168" s="48" t="str">
        <f>IF(J168="","",VLOOKUP(J168,'BICS Equity Hierarchy 2024'!$C$5:$Q$1783,'Mapping for Equity'!$K$1))</f>
        <v/>
      </c>
      <c r="L168" s="6" t="s">
        <v>4</v>
      </c>
      <c r="M168" s="6" t="s">
        <v>4</v>
      </c>
      <c r="N168" s="6" t="s">
        <v>4</v>
      </c>
      <c r="O168" s="6" t="s">
        <v>4</v>
      </c>
    </row>
    <row r="169" spans="2:15" ht="20.25">
      <c r="B169" s="10">
        <v>11101011111010</v>
      </c>
      <c r="C169" s="201">
        <v>7</v>
      </c>
      <c r="D169" s="8" t="str">
        <f>VLOOKUP(B169,'Current BICS'!$B$4:$P$1837,'Mapping for Equity'!$K$1,FALSE)</f>
        <v>Fabric Coating Mills</v>
      </c>
      <c r="E169" s="15" t="s">
        <v>1643</v>
      </c>
      <c r="F169" s="18"/>
      <c r="G169" s="15" t="s">
        <v>1643</v>
      </c>
      <c r="H169" s="6">
        <v>11101011111010</v>
      </c>
      <c r="I169" s="48" t="str">
        <f>VLOOKUP(H169,'BICS Equity Hierarchy 2024'!$C$5:$Q$1846,'Mapping for Equity'!$K$1,FALSE)</f>
        <v>Fabric Coating Mills</v>
      </c>
      <c r="J169" s="6" t="s">
        <v>4</v>
      </c>
      <c r="K169" s="48" t="str">
        <f>IF(J169="","",VLOOKUP(J169,'BICS Equity Hierarchy 2024'!$C$5:$Q$1783,'Mapping for Equity'!$K$1))</f>
        <v/>
      </c>
      <c r="L169" s="6" t="s">
        <v>4</v>
      </c>
      <c r="M169" s="6" t="s">
        <v>4</v>
      </c>
      <c r="N169" s="6" t="s">
        <v>4</v>
      </c>
      <c r="O169" s="6" t="s">
        <v>4</v>
      </c>
    </row>
    <row r="170" spans="2:15" ht="20.25">
      <c r="B170" s="10">
        <v>11101011111011</v>
      </c>
      <c r="C170" s="201">
        <v>7</v>
      </c>
      <c r="D170" s="8" t="str">
        <f>VLOOKUP(B170,'Current BICS'!$B$4:$P$1837,'Mapping for Equity'!$K$1,FALSE)</f>
        <v>Nonwoven Textile &amp; Fabric Finish</v>
      </c>
      <c r="E170" s="15" t="s">
        <v>1643</v>
      </c>
      <c r="F170" s="18"/>
      <c r="G170" s="15" t="s">
        <v>1643</v>
      </c>
      <c r="H170" s="6">
        <v>11101011111011</v>
      </c>
      <c r="I170" s="48" t="str">
        <f>VLOOKUP(H170,'BICS Equity Hierarchy 2024'!$C$5:$Q$1846,'Mapping for Equity'!$K$1,FALSE)</f>
        <v>Nonwoven Textile &amp; Fabric Finish</v>
      </c>
      <c r="J170" s="6" t="s">
        <v>4</v>
      </c>
      <c r="K170" s="48" t="str">
        <f>IF(J170="","",VLOOKUP(J170,'BICS Equity Hierarchy 2024'!$C$5:$Q$1783,'Mapping for Equity'!$K$1))</f>
        <v/>
      </c>
      <c r="L170" s="6" t="s">
        <v>4</v>
      </c>
      <c r="M170" s="6" t="s">
        <v>4</v>
      </c>
      <c r="N170" s="6" t="s">
        <v>4</v>
      </c>
      <c r="O170" s="6" t="s">
        <v>4</v>
      </c>
    </row>
    <row r="171" spans="2:15" ht="20.25">
      <c r="B171" s="10">
        <v>11101011111012</v>
      </c>
      <c r="C171" s="201">
        <v>7</v>
      </c>
      <c r="D171" s="8" t="str">
        <f>VLOOKUP(B171,'Current BICS'!$B$4:$P$1837,'Mapping for Equity'!$K$1,FALSE)</f>
        <v>Woven Fabric Finishing Mills</v>
      </c>
      <c r="E171" s="15" t="s">
        <v>1643</v>
      </c>
      <c r="F171" s="18"/>
      <c r="G171" s="15" t="s">
        <v>1643</v>
      </c>
      <c r="H171" s="6">
        <v>11101011111012</v>
      </c>
      <c r="I171" s="48" t="str">
        <f>VLOOKUP(H171,'BICS Equity Hierarchy 2024'!$C$5:$Q$1846,'Mapping for Equity'!$K$1,FALSE)</f>
        <v>Woven Fabric Finishing Mills</v>
      </c>
      <c r="J171" s="6" t="s">
        <v>4</v>
      </c>
      <c r="K171" s="48" t="str">
        <f>IF(J171="","",VLOOKUP(J171,'BICS Equity Hierarchy 2024'!$C$5:$Q$1783,'Mapping for Equity'!$K$1))</f>
        <v/>
      </c>
      <c r="L171" s="6" t="s">
        <v>4</v>
      </c>
      <c r="M171" s="6" t="s">
        <v>4</v>
      </c>
      <c r="N171" s="6" t="s">
        <v>4</v>
      </c>
      <c r="O171" s="6" t="s">
        <v>4</v>
      </c>
    </row>
    <row r="172" spans="2:15" ht="20.25">
      <c r="B172" s="10">
        <v>111010111111</v>
      </c>
      <c r="C172" s="201">
        <v>6</v>
      </c>
      <c r="D172" s="8" t="str">
        <f>VLOOKUP(B172,'Current BICS'!$B$4:$P$1837,'Mapping for Equity'!$K$1,FALSE)</f>
        <v>Fabric</v>
      </c>
      <c r="E172" s="15" t="s">
        <v>1643</v>
      </c>
      <c r="F172" s="18"/>
      <c r="G172" s="15" t="s">
        <v>1643</v>
      </c>
      <c r="H172" s="6">
        <v>111010111111</v>
      </c>
      <c r="I172" s="48" t="str">
        <f>VLOOKUP(H172,'BICS Equity Hierarchy 2024'!$C$5:$Q$1846,'Mapping for Equity'!$K$1,FALSE)</f>
        <v>Fabric</v>
      </c>
      <c r="J172" s="6" t="s">
        <v>4</v>
      </c>
      <c r="K172" s="48" t="str">
        <f>IF(J172="","",VLOOKUP(J172,'BICS Equity Hierarchy 2024'!$C$5:$Q$1783,'Mapping for Equity'!$K$1))</f>
        <v/>
      </c>
      <c r="L172" s="6" t="s">
        <v>4</v>
      </c>
      <c r="M172" s="6" t="s">
        <v>4</v>
      </c>
      <c r="N172" s="6" t="s">
        <v>4</v>
      </c>
      <c r="O172" s="6" t="s">
        <v>4</v>
      </c>
    </row>
    <row r="173" spans="2:15" ht="20.25">
      <c r="B173" s="10">
        <v>11101011111110</v>
      </c>
      <c r="C173" s="201">
        <v>7</v>
      </c>
      <c r="D173" s="8" t="str">
        <f>VLOOKUP(B173,'Current BICS'!$B$4:$P$1837,'Mapping for Equity'!$K$1,FALSE)</f>
        <v>Nonwoven Fabric Mill</v>
      </c>
      <c r="E173" s="15" t="s">
        <v>1643</v>
      </c>
      <c r="F173" s="18"/>
      <c r="G173" s="15" t="s">
        <v>1643</v>
      </c>
      <c r="H173" s="6">
        <v>11101011111110</v>
      </c>
      <c r="I173" s="48" t="str">
        <f>VLOOKUP(H173,'BICS Equity Hierarchy 2024'!$C$5:$Q$1846,'Mapping for Equity'!$K$1,FALSE)</f>
        <v>Nonwoven Fabric Mill</v>
      </c>
      <c r="J173" s="6" t="s">
        <v>4</v>
      </c>
      <c r="K173" s="48" t="str">
        <f>IF(J173="","",VLOOKUP(J173,'BICS Equity Hierarchy 2024'!$C$5:$Q$1783,'Mapping for Equity'!$K$1))</f>
        <v/>
      </c>
      <c r="L173" s="6" t="s">
        <v>4</v>
      </c>
      <c r="M173" s="6" t="s">
        <v>4</v>
      </c>
      <c r="N173" s="6" t="s">
        <v>4</v>
      </c>
      <c r="O173" s="6" t="s">
        <v>4</v>
      </c>
    </row>
    <row r="174" spans="2:15" ht="20.25">
      <c r="B174" s="10">
        <v>11101011111111</v>
      </c>
      <c r="C174" s="201">
        <v>7</v>
      </c>
      <c r="D174" s="8" t="str">
        <f>VLOOKUP(B174,'Current BICS'!$B$4:$P$1837,'Mapping for Equity'!$K$1,FALSE)</f>
        <v>Woven Fabric Mills</v>
      </c>
      <c r="E174" s="15" t="s">
        <v>1643</v>
      </c>
      <c r="F174" s="18"/>
      <c r="G174" s="15" t="s">
        <v>1643</v>
      </c>
      <c r="H174" s="6">
        <v>11101011111111</v>
      </c>
      <c r="I174" s="48" t="str">
        <f>VLOOKUP(H174,'BICS Equity Hierarchy 2024'!$C$5:$Q$1846,'Mapping for Equity'!$K$1,FALSE)</f>
        <v>Woven Fabric Mills</v>
      </c>
      <c r="J174" s="6" t="s">
        <v>4</v>
      </c>
      <c r="K174" s="48" t="str">
        <f>IF(J174="","",VLOOKUP(J174,'BICS Equity Hierarchy 2024'!$C$5:$Q$1783,'Mapping for Equity'!$K$1))</f>
        <v/>
      </c>
      <c r="L174" s="6" t="s">
        <v>4</v>
      </c>
      <c r="M174" s="6" t="s">
        <v>4</v>
      </c>
      <c r="N174" s="6" t="s">
        <v>4</v>
      </c>
      <c r="O174" s="6" t="s">
        <v>4</v>
      </c>
    </row>
    <row r="175" spans="2:15" ht="20.25">
      <c r="B175" s="10">
        <v>111010111112</v>
      </c>
      <c r="C175" s="201">
        <v>6</v>
      </c>
      <c r="D175" s="8" t="str">
        <f>VLOOKUP(B175,'Current BICS'!$B$4:$P$1837,'Mapping for Equity'!$K$1,FALSE)</f>
        <v>Fiber, Yarn &amp; Thread</v>
      </c>
      <c r="E175" s="15" t="s">
        <v>1643</v>
      </c>
      <c r="F175" s="18"/>
      <c r="G175" s="15" t="s">
        <v>1643</v>
      </c>
      <c r="H175" s="6">
        <v>111010111112</v>
      </c>
      <c r="I175" s="48" t="str">
        <f>VLOOKUP(H175,'BICS Equity Hierarchy 2024'!$C$5:$Q$1846,'Mapping for Equity'!$K$1,FALSE)</f>
        <v>Fiber, Yarn &amp; Thread</v>
      </c>
      <c r="J175" s="6" t="s">
        <v>4</v>
      </c>
      <c r="K175" s="48" t="str">
        <f>IF(J175="","",VLOOKUP(J175,'BICS Equity Hierarchy 2024'!$C$5:$Q$1783,'Mapping for Equity'!$K$1))</f>
        <v/>
      </c>
      <c r="L175" s="6" t="s">
        <v>4</v>
      </c>
      <c r="M175" s="6" t="s">
        <v>4</v>
      </c>
      <c r="N175" s="6" t="s">
        <v>4</v>
      </c>
      <c r="O175" s="6" t="s">
        <v>4</v>
      </c>
    </row>
    <row r="176" spans="2:15" ht="20.25">
      <c r="B176" s="10">
        <v>11101011111210</v>
      </c>
      <c r="C176" s="201">
        <v>7</v>
      </c>
      <c r="D176" s="8" t="str">
        <f>VLOOKUP(B176,'Current BICS'!$B$4:$P$1837,'Mapping for Equity'!$K$1,FALSE)</f>
        <v>Synthetic Fiber &amp; Thread</v>
      </c>
      <c r="E176" s="15" t="s">
        <v>1643</v>
      </c>
      <c r="F176" s="18"/>
      <c r="G176" s="15" t="s">
        <v>1643</v>
      </c>
      <c r="H176" s="6">
        <v>11101011111210</v>
      </c>
      <c r="I176" s="48" t="str">
        <f>VLOOKUP(H176,'BICS Equity Hierarchy 2024'!$C$5:$Q$1846,'Mapping for Equity'!$K$1,FALSE)</f>
        <v>Synthetic Fiber &amp; Thread</v>
      </c>
      <c r="J176" s="6" t="s">
        <v>4</v>
      </c>
      <c r="K176" s="48" t="str">
        <f>IF(J176="","",VLOOKUP(J176,'BICS Equity Hierarchy 2024'!$C$5:$Q$1783,'Mapping for Equity'!$K$1))</f>
        <v/>
      </c>
      <c r="L176" s="6" t="s">
        <v>4</v>
      </c>
      <c r="M176" s="6" t="s">
        <v>4</v>
      </c>
      <c r="N176" s="6" t="s">
        <v>4</v>
      </c>
      <c r="O176" s="6" t="s">
        <v>4</v>
      </c>
    </row>
    <row r="177" spans="2:15" ht="20.25">
      <c r="B177" s="10">
        <v>11101011111211</v>
      </c>
      <c r="C177" s="201">
        <v>7</v>
      </c>
      <c r="D177" s="8" t="str">
        <f>VLOOKUP(B177,'Current BICS'!$B$4:$P$1837,'Mapping for Equity'!$K$1,FALSE)</f>
        <v>Thread Mills</v>
      </c>
      <c r="E177" s="15" t="s">
        <v>1643</v>
      </c>
      <c r="F177" s="18"/>
      <c r="G177" s="15" t="s">
        <v>1643</v>
      </c>
      <c r="H177" s="6">
        <v>11101011111211</v>
      </c>
      <c r="I177" s="48" t="str">
        <f>VLOOKUP(H177,'BICS Equity Hierarchy 2024'!$C$5:$Q$1846,'Mapping for Equity'!$K$1,FALSE)</f>
        <v>Thread Mills</v>
      </c>
      <c r="J177" s="6" t="s">
        <v>4</v>
      </c>
      <c r="K177" s="48" t="str">
        <f>IF(J177="","",VLOOKUP(J177,'BICS Equity Hierarchy 2024'!$C$5:$Q$1783,'Mapping for Equity'!$K$1))</f>
        <v/>
      </c>
      <c r="L177" s="6" t="s">
        <v>4</v>
      </c>
      <c r="M177" s="6" t="s">
        <v>4</v>
      </c>
      <c r="N177" s="6" t="s">
        <v>4</v>
      </c>
      <c r="O177" s="6" t="s">
        <v>4</v>
      </c>
    </row>
    <row r="178" spans="2:15" ht="20.25">
      <c r="B178" s="10">
        <v>11101011111212</v>
      </c>
      <c r="C178" s="201">
        <v>7</v>
      </c>
      <c r="D178" s="8" t="str">
        <f>VLOOKUP(B178,'Current BICS'!$B$4:$P$1837,'Mapping for Equity'!$K$1,FALSE)</f>
        <v>Yarn Spinning Mills</v>
      </c>
      <c r="E178" s="15" t="s">
        <v>1643</v>
      </c>
      <c r="F178" s="18"/>
      <c r="G178" s="15" t="s">
        <v>1643</v>
      </c>
      <c r="H178" s="6">
        <v>11101011111212</v>
      </c>
      <c r="I178" s="48" t="str">
        <f>VLOOKUP(H178,'BICS Equity Hierarchy 2024'!$C$5:$Q$1846,'Mapping for Equity'!$K$1,FALSE)</f>
        <v>Yarn Spinning Mills</v>
      </c>
      <c r="J178" s="6" t="s">
        <v>4</v>
      </c>
      <c r="K178" s="48" t="str">
        <f>IF(J178="","",VLOOKUP(J178,'BICS Equity Hierarchy 2024'!$C$5:$Q$1783,'Mapping for Equity'!$K$1))</f>
        <v/>
      </c>
      <c r="L178" s="6" t="s">
        <v>4</v>
      </c>
      <c r="M178" s="6" t="s">
        <v>4</v>
      </c>
      <c r="N178" s="6" t="s">
        <v>4</v>
      </c>
      <c r="O178" s="6" t="s">
        <v>4</v>
      </c>
    </row>
    <row r="179" spans="2:15" ht="20.25">
      <c r="B179" s="10">
        <v>11101011111213</v>
      </c>
      <c r="C179" s="201">
        <v>7</v>
      </c>
      <c r="D179" s="8" t="str">
        <f>VLOOKUP(B179,'Current BICS'!$B$4:$P$1837,'Mapping for Equity'!$K$1,FALSE)</f>
        <v>Yarn Texturizing, Throw &amp; Twist</v>
      </c>
      <c r="E179" s="15" t="s">
        <v>1643</v>
      </c>
      <c r="F179" s="18"/>
      <c r="G179" s="15" t="s">
        <v>1643</v>
      </c>
      <c r="H179" s="6">
        <v>11101011111213</v>
      </c>
      <c r="I179" s="48" t="str">
        <f>VLOOKUP(H179,'BICS Equity Hierarchy 2024'!$C$5:$Q$1846,'Mapping for Equity'!$K$1,FALSE)</f>
        <v>Yarn Texturizing, Throw &amp; Twist</v>
      </c>
      <c r="J179" s="6" t="s">
        <v>4</v>
      </c>
      <c r="K179" s="48" t="str">
        <f>IF(J179="","",VLOOKUP(J179,'BICS Equity Hierarchy 2024'!$C$5:$Q$1783,'Mapping for Equity'!$K$1))</f>
        <v/>
      </c>
      <c r="L179" s="6" t="s">
        <v>4</v>
      </c>
      <c r="M179" s="6" t="s">
        <v>4</v>
      </c>
      <c r="N179" s="6" t="s">
        <v>4</v>
      </c>
      <c r="O179" s="6" t="s">
        <v>4</v>
      </c>
    </row>
    <row r="180" spans="2:15" ht="20.25">
      <c r="B180" s="10">
        <v>1110101112</v>
      </c>
      <c r="C180" s="201">
        <v>5</v>
      </c>
      <c r="D180" s="8" t="str">
        <f>VLOOKUP(B180,'Current BICS'!$B$4:$P$1837,'Mapping for Equity'!$K$1,FALSE)</f>
        <v>Textile Products</v>
      </c>
      <c r="E180" s="15" t="s">
        <v>1643</v>
      </c>
      <c r="F180" s="18"/>
      <c r="G180" s="15" t="s">
        <v>1643</v>
      </c>
      <c r="H180" s="6">
        <v>1110101112</v>
      </c>
      <c r="I180" s="48" t="str">
        <f>VLOOKUP(H180,'BICS Equity Hierarchy 2024'!$C$5:$Q$1846,'Mapping for Equity'!$K$1,FALSE)</f>
        <v>Textile Products</v>
      </c>
      <c r="J180" s="6" t="s">
        <v>4</v>
      </c>
      <c r="K180" s="48" t="str">
        <f>IF(J180="","",VLOOKUP(J180,'BICS Equity Hierarchy 2024'!$C$5:$Q$1783,'Mapping for Equity'!$K$1))</f>
        <v/>
      </c>
      <c r="L180" s="6" t="s">
        <v>4</v>
      </c>
      <c r="M180" s="6" t="s">
        <v>4</v>
      </c>
      <c r="N180" s="6" t="s">
        <v>4</v>
      </c>
      <c r="O180" s="6" t="s">
        <v>4</v>
      </c>
    </row>
    <row r="181" spans="2:15" ht="20.25">
      <c r="B181" s="10">
        <v>111010111210</v>
      </c>
      <c r="C181" s="201">
        <v>6</v>
      </c>
      <c r="D181" s="8" t="str">
        <f>VLOOKUP(B181,'Current BICS'!$B$4:$P$1837,'Mapping for Equity'!$K$1,FALSE)</f>
        <v>Canvas &amp; Related Prods Mills</v>
      </c>
      <c r="E181" s="15" t="s">
        <v>1643</v>
      </c>
      <c r="F181" s="18"/>
      <c r="G181" s="15" t="s">
        <v>1643</v>
      </c>
      <c r="H181" s="6">
        <v>111010111210</v>
      </c>
      <c r="I181" s="48" t="str">
        <f>VLOOKUP(H181,'BICS Equity Hierarchy 2024'!$C$5:$Q$1846,'Mapping for Equity'!$K$1,FALSE)</f>
        <v>Canvas &amp; Related Prods Mills</v>
      </c>
      <c r="J181" s="6" t="s">
        <v>4</v>
      </c>
      <c r="K181" s="48" t="str">
        <f>IF(J181="","",VLOOKUP(J181,'BICS Equity Hierarchy 2024'!$C$5:$Q$1783,'Mapping for Equity'!$K$1))</f>
        <v/>
      </c>
      <c r="L181" s="6" t="s">
        <v>4</v>
      </c>
      <c r="M181" s="6" t="s">
        <v>4</v>
      </c>
      <c r="N181" s="6" t="s">
        <v>4</v>
      </c>
      <c r="O181" s="6" t="s">
        <v>4</v>
      </c>
    </row>
    <row r="182" spans="2:15" ht="20.25">
      <c r="B182" s="10">
        <v>111010111211</v>
      </c>
      <c r="C182" s="201">
        <v>6</v>
      </c>
      <c r="D182" s="8" t="str">
        <f>VLOOKUP(B182,'Current BICS'!$B$4:$P$1837,'Mapping for Equity'!$K$1,FALSE)</f>
        <v>Cotton Farming</v>
      </c>
      <c r="E182" s="15" t="s">
        <v>1643</v>
      </c>
      <c r="F182" s="18"/>
      <c r="G182" s="15" t="s">
        <v>1643</v>
      </c>
      <c r="H182" s="6">
        <v>111010111211</v>
      </c>
      <c r="I182" s="48" t="str">
        <f>VLOOKUP(H182,'BICS Equity Hierarchy 2024'!$C$5:$Q$1846,'Mapping for Equity'!$K$1,FALSE)</f>
        <v>Cotton Farming</v>
      </c>
      <c r="J182" s="6" t="s">
        <v>4</v>
      </c>
      <c r="K182" s="48" t="str">
        <f>IF(J182="","",VLOOKUP(J182,'BICS Equity Hierarchy 2024'!$C$5:$Q$1783,'Mapping for Equity'!$K$1))</f>
        <v/>
      </c>
      <c r="L182" s="6" t="s">
        <v>4</v>
      </c>
      <c r="M182" s="6" t="s">
        <v>4</v>
      </c>
      <c r="N182" s="6" t="s">
        <v>4</v>
      </c>
      <c r="O182" s="6" t="s">
        <v>4</v>
      </c>
    </row>
    <row r="183" spans="2:15" ht="20.25">
      <c r="B183" s="10">
        <v>111010111212</v>
      </c>
      <c r="C183" s="201">
        <v>6</v>
      </c>
      <c r="D183" s="8" t="str">
        <f>VLOOKUP(B183,'Current BICS'!$B$4:$P$1837,'Mapping for Equity'!$K$1,FALSE)</f>
        <v>Rope, Cordage &amp; Twine Mills</v>
      </c>
      <c r="E183" s="15" t="s">
        <v>1643</v>
      </c>
      <c r="F183" s="18"/>
      <c r="G183" s="15" t="s">
        <v>1643</v>
      </c>
      <c r="H183" s="6">
        <v>111010111212</v>
      </c>
      <c r="I183" s="48" t="str">
        <f>VLOOKUP(H183,'BICS Equity Hierarchy 2024'!$C$5:$Q$1846,'Mapping for Equity'!$K$1,FALSE)</f>
        <v>Rope, Cordage &amp; Twine Mills</v>
      </c>
      <c r="J183" s="6" t="s">
        <v>4</v>
      </c>
      <c r="K183" s="48" t="str">
        <f>IF(J183="","",VLOOKUP(J183,'BICS Equity Hierarchy 2024'!$C$5:$Q$1783,'Mapping for Equity'!$K$1))</f>
        <v/>
      </c>
      <c r="L183" s="6" t="s">
        <v>4</v>
      </c>
      <c r="M183" s="6" t="s">
        <v>4</v>
      </c>
      <c r="N183" s="6" t="s">
        <v>4</v>
      </c>
      <c r="O183" s="6" t="s">
        <v>4</v>
      </c>
    </row>
    <row r="184" spans="2:15" ht="20.25">
      <c r="B184" s="10">
        <v>111010111213</v>
      </c>
      <c r="C184" s="201">
        <v>6</v>
      </c>
      <c r="D184" s="8" t="str">
        <f>VLOOKUP(B184,'Current BICS'!$B$4:$P$1837,'Mapping for Equity'!$K$1,FALSE)</f>
        <v>Textile Bag Mills</v>
      </c>
      <c r="E184" s="15" t="s">
        <v>1643</v>
      </c>
      <c r="F184" s="18"/>
      <c r="G184" s="15" t="s">
        <v>1643</v>
      </c>
      <c r="H184" s="6">
        <v>111010111213</v>
      </c>
      <c r="I184" s="48" t="str">
        <f>VLOOKUP(H184,'BICS Equity Hierarchy 2024'!$C$5:$Q$1846,'Mapping for Equity'!$K$1,FALSE)</f>
        <v>Textile Bag Mills</v>
      </c>
      <c r="J184" s="6" t="s">
        <v>4</v>
      </c>
      <c r="K184" s="48" t="str">
        <f>IF(J184="","",VLOOKUP(J184,'BICS Equity Hierarchy 2024'!$C$5:$Q$1783,'Mapping for Equity'!$K$1))</f>
        <v/>
      </c>
      <c r="L184" s="6" t="s">
        <v>4</v>
      </c>
      <c r="M184" s="6" t="s">
        <v>4</v>
      </c>
      <c r="N184" s="6" t="s">
        <v>4</v>
      </c>
      <c r="O184" s="6" t="s">
        <v>4</v>
      </c>
    </row>
    <row r="185" spans="2:15" ht="20.25">
      <c r="B185" s="10">
        <v>111010111214</v>
      </c>
      <c r="C185" s="201">
        <v>6</v>
      </c>
      <c r="D185" s="8" t="str">
        <f>VLOOKUP(B185,'Current BICS'!$B$4:$P$1837,'Mapping for Equity'!$K$1,FALSE)</f>
        <v>Tire Cord &amp; Tire Fabrics Mills</v>
      </c>
      <c r="E185" s="15" t="s">
        <v>1643</v>
      </c>
      <c r="F185" s="18"/>
      <c r="G185" s="15" t="s">
        <v>1643</v>
      </c>
      <c r="H185" s="6">
        <v>111010111214</v>
      </c>
      <c r="I185" s="48" t="str">
        <f>VLOOKUP(H185,'BICS Equity Hierarchy 2024'!$C$5:$Q$1846,'Mapping for Equity'!$K$1,FALSE)</f>
        <v>Tire Cord &amp; Tire Fabrics Mills</v>
      </c>
      <c r="J185" s="6" t="s">
        <v>4</v>
      </c>
      <c r="K185" s="48" t="str">
        <f>IF(J185="","",VLOOKUP(J185,'BICS Equity Hierarchy 2024'!$C$5:$Q$1783,'Mapping for Equity'!$K$1))</f>
        <v/>
      </c>
      <c r="L185" s="6" t="s">
        <v>4</v>
      </c>
      <c r="M185" s="6" t="s">
        <v>4</v>
      </c>
      <c r="N185" s="6" t="s">
        <v>4</v>
      </c>
      <c r="O185" s="6" t="s">
        <v>4</v>
      </c>
    </row>
    <row r="186" spans="2:15" ht="20.25">
      <c r="B186" s="10">
        <v>111011</v>
      </c>
      <c r="C186" s="201">
        <v>3</v>
      </c>
      <c r="D186" s="8" t="str">
        <f>VLOOKUP(B186,'Current BICS'!$B$4:$P$1837,'Mapping for Equity'!$K$1,FALSE)</f>
        <v>Automotive</v>
      </c>
      <c r="E186" s="15" t="s">
        <v>1643</v>
      </c>
      <c r="F186" s="18"/>
      <c r="G186" s="15" t="s">
        <v>1643</v>
      </c>
      <c r="H186" s="6">
        <v>111011</v>
      </c>
      <c r="I186" s="48" t="str">
        <f>VLOOKUP(H186,'BICS Equity Hierarchy 2024'!$C$5:$Q$1846,'Mapping for Equity'!$K$1,FALSE)</f>
        <v>Automotive</v>
      </c>
      <c r="J186" s="6" t="s">
        <v>4</v>
      </c>
      <c r="K186" s="48" t="str">
        <f>IF(J186="","",VLOOKUP(J186,'BICS Equity Hierarchy 2024'!$C$5:$Q$1783,'Mapping for Equity'!$K$1))</f>
        <v/>
      </c>
      <c r="L186" s="6" t="s">
        <v>4</v>
      </c>
      <c r="M186" s="6" t="s">
        <v>4</v>
      </c>
      <c r="N186" s="6" t="s">
        <v>4</v>
      </c>
      <c r="O186" s="6" t="s">
        <v>4</v>
      </c>
    </row>
    <row r="187" spans="2:15" ht="20.25">
      <c r="B187" s="10">
        <v>11101110</v>
      </c>
      <c r="C187" s="201">
        <v>4</v>
      </c>
      <c r="D187" s="8" t="str">
        <f>VLOOKUP(B187,'Current BICS'!$B$4:$P$1837,'Mapping for Equity'!$K$1,FALSE)</f>
        <v>Automobiles</v>
      </c>
      <c r="E187" s="15" t="s">
        <v>1643</v>
      </c>
      <c r="F187" s="18"/>
      <c r="G187" s="15" t="s">
        <v>1643</v>
      </c>
      <c r="H187" s="6">
        <v>11101110</v>
      </c>
      <c r="I187" s="48" t="str">
        <f>VLOOKUP(H187,'BICS Equity Hierarchy 2024'!$C$5:$Q$1846,'Mapping for Equity'!$K$1,FALSE)</f>
        <v>Automobiles</v>
      </c>
      <c r="J187" s="6" t="s">
        <v>4</v>
      </c>
      <c r="K187" s="48" t="str">
        <f>IF(J187="","",VLOOKUP(J187,'BICS Equity Hierarchy 2024'!$C$5:$Q$1783,'Mapping for Equity'!$K$1))</f>
        <v/>
      </c>
      <c r="L187" s="6" t="s">
        <v>4</v>
      </c>
      <c r="M187" s="6" t="s">
        <v>4</v>
      </c>
      <c r="N187" s="6" t="s">
        <v>4</v>
      </c>
      <c r="O187" s="6" t="s">
        <v>4</v>
      </c>
    </row>
    <row r="188" spans="2:15" ht="20.25">
      <c r="B188" s="10">
        <v>1110111010</v>
      </c>
      <c r="C188" s="201">
        <v>5</v>
      </c>
      <c r="D188" s="8" t="str">
        <f>VLOOKUP(B188,'Current BICS'!$B$4:$P$1837,'Mapping for Equity'!$K$1,FALSE)</f>
        <v>Passenger Vehicles</v>
      </c>
      <c r="E188" s="15" t="s">
        <v>1643</v>
      </c>
      <c r="F188" s="18" t="s">
        <v>3724</v>
      </c>
      <c r="G188" s="15" t="s">
        <v>1643</v>
      </c>
      <c r="H188" s="6">
        <v>1110111010</v>
      </c>
      <c r="I188" s="48" t="str">
        <f>VLOOKUP(H188,'BICS Equity Hierarchy 2024'!$C$5:$Q$1846,'Mapping for Equity'!$K$1,FALSE)</f>
        <v>Cars</v>
      </c>
      <c r="J188" s="6" t="s">
        <v>4</v>
      </c>
      <c r="K188" s="48" t="str">
        <f>IF(J188="","",VLOOKUP(J188,'BICS Equity Hierarchy 2024'!$C$5:$Q$1783,'Mapping for Equity'!$K$1))</f>
        <v/>
      </c>
      <c r="L188" s="6" t="s">
        <v>4</v>
      </c>
      <c r="M188" s="6" t="s">
        <v>4</v>
      </c>
      <c r="N188" s="6" t="s">
        <v>4</v>
      </c>
      <c r="O188" s="6" t="s">
        <v>4</v>
      </c>
    </row>
    <row r="189" spans="2:15" ht="20.25">
      <c r="B189" s="10">
        <v>111011101010</v>
      </c>
      <c r="C189" s="201">
        <v>6</v>
      </c>
      <c r="D189" s="8" t="str">
        <f>VLOOKUP(B189,'Current BICS'!$B$4:$P$1837,'Mapping for Equity'!$K$1,FALSE)</f>
        <v>Passenger Vehicles - Electric</v>
      </c>
      <c r="E189" s="15" t="s">
        <v>1643</v>
      </c>
      <c r="F189" s="18" t="s">
        <v>3724</v>
      </c>
      <c r="G189" s="15" t="s">
        <v>1643</v>
      </c>
      <c r="H189" s="6">
        <v>111011101010</v>
      </c>
      <c r="I189" s="48" t="str">
        <f>VLOOKUP(H189,'BICS Equity Hierarchy 2024'!$C$5:$Q$1846,'Mapping for Equity'!$K$1,FALSE)</f>
        <v>Cars - Electric</v>
      </c>
      <c r="J189" s="6" t="s">
        <v>4</v>
      </c>
      <c r="K189" s="48" t="str">
        <f>IF(J189="","",VLOOKUP(J189,'BICS Equity Hierarchy 2024'!$C$5:$Q$1783,'Mapping for Equity'!$K$1))</f>
        <v/>
      </c>
      <c r="L189" s="6" t="s">
        <v>4</v>
      </c>
      <c r="M189" s="6" t="s">
        <v>4</v>
      </c>
      <c r="N189" s="6" t="s">
        <v>4</v>
      </c>
      <c r="O189" s="6" t="s">
        <v>4</v>
      </c>
    </row>
    <row r="190" spans="2:15" ht="20.25">
      <c r="B190" s="10">
        <v>111011101011</v>
      </c>
      <c r="C190" s="201">
        <v>6</v>
      </c>
      <c r="D190" s="8" t="str">
        <f>VLOOKUP(B190,'Current BICS'!$B$4:$P$1837,'Mapping for Equity'!$K$1,FALSE)</f>
        <v>Passenger Vehicles - Fossil Fuels</v>
      </c>
      <c r="E190" s="15" t="s">
        <v>1643</v>
      </c>
      <c r="F190" s="18" t="s">
        <v>3724</v>
      </c>
      <c r="G190" s="15" t="s">
        <v>1643</v>
      </c>
      <c r="H190" s="6">
        <v>111011101011</v>
      </c>
      <c r="I190" s="48" t="str">
        <f>VLOOKUP(H190,'BICS Equity Hierarchy 2024'!$C$5:$Q$1846,'Mapping for Equity'!$K$1,FALSE)</f>
        <v>Cars - Fossil Fuels</v>
      </c>
      <c r="J190" s="6" t="s">
        <v>4</v>
      </c>
      <c r="K190" s="48" t="str">
        <f>IF(J190="","",VLOOKUP(J190,'BICS Equity Hierarchy 2024'!$C$5:$Q$1783,'Mapping for Equity'!$K$1))</f>
        <v/>
      </c>
      <c r="L190" s="6" t="s">
        <v>4</v>
      </c>
      <c r="M190" s="6" t="s">
        <v>4</v>
      </c>
      <c r="N190" s="6" t="s">
        <v>4</v>
      </c>
      <c r="O190" s="6" t="s">
        <v>4</v>
      </c>
    </row>
    <row r="191" spans="2:15" ht="20.25">
      <c r="B191" s="10">
        <v>1110111011</v>
      </c>
      <c r="C191" s="201">
        <v>5</v>
      </c>
      <c r="D191" s="8" t="str">
        <f>VLOOKUP(B191,'Current BICS'!$B$4:$P$1837,'Mapping for Equity'!$K$1,FALSE)</f>
        <v>Light Trucks</v>
      </c>
      <c r="E191" s="15" t="s">
        <v>1643</v>
      </c>
      <c r="F191" s="18"/>
      <c r="G191" s="15" t="s">
        <v>1643</v>
      </c>
      <c r="H191" s="6">
        <v>1110111011</v>
      </c>
      <c r="I191" s="48" t="str">
        <f>VLOOKUP(H191,'BICS Equity Hierarchy 2024'!$C$5:$Q$1846,'Mapping for Equity'!$K$1,FALSE)</f>
        <v>Light Trucks</v>
      </c>
      <c r="J191" s="6" t="s">
        <v>4</v>
      </c>
      <c r="K191" s="48" t="str">
        <f>IF(J191="","",VLOOKUP(J191,'BICS Equity Hierarchy 2024'!$C$5:$Q$1783,'Mapping for Equity'!$K$1))</f>
        <v/>
      </c>
      <c r="L191" s="6" t="s">
        <v>4</v>
      </c>
      <c r="M191" s="6" t="s">
        <v>4</v>
      </c>
      <c r="N191" s="6" t="s">
        <v>4</v>
      </c>
      <c r="O191" s="6" t="s">
        <v>4</v>
      </c>
    </row>
    <row r="192" spans="2:15" ht="20.25">
      <c r="B192" s="10">
        <v>111011101110</v>
      </c>
      <c r="C192" s="201">
        <v>6</v>
      </c>
      <c r="D192" s="8" t="str">
        <f>VLOOKUP(B192,'Current BICS'!$B$4:$P$1837,'Mapping for Equity'!$K$1,FALSE)</f>
        <v>Light Trucks - Electric</v>
      </c>
      <c r="E192" s="15" t="s">
        <v>1643</v>
      </c>
      <c r="F192" s="18"/>
      <c r="G192" s="15" t="s">
        <v>1643</v>
      </c>
      <c r="H192" s="6">
        <v>111011101110</v>
      </c>
      <c r="I192" s="48" t="str">
        <f>VLOOKUP(H192,'BICS Equity Hierarchy 2024'!$C$5:$Q$1846,'Mapping for Equity'!$K$1,FALSE)</f>
        <v>Light Trucks - Electric</v>
      </c>
      <c r="J192" s="6" t="s">
        <v>4</v>
      </c>
      <c r="K192" s="48" t="str">
        <f>IF(J192="","",VLOOKUP(J192,'BICS Equity Hierarchy 2024'!$C$5:$Q$1783,'Mapping for Equity'!$K$1))</f>
        <v/>
      </c>
      <c r="L192" s="6" t="s">
        <v>4</v>
      </c>
      <c r="M192" s="6" t="s">
        <v>4</v>
      </c>
      <c r="N192" s="6" t="s">
        <v>4</v>
      </c>
      <c r="O192" s="6" t="s">
        <v>4</v>
      </c>
    </row>
    <row r="193" spans="2:15" ht="20.25">
      <c r="B193" s="10">
        <v>111011101111</v>
      </c>
      <c r="C193" s="201">
        <v>6</v>
      </c>
      <c r="D193" s="8" t="str">
        <f>VLOOKUP(B193,'Current BICS'!$B$4:$P$1837,'Mapping for Equity'!$K$1,FALSE)</f>
        <v>Light Trucks - Fossil Fuels</v>
      </c>
      <c r="E193" s="15" t="s">
        <v>1643</v>
      </c>
      <c r="F193" s="18"/>
      <c r="G193" s="15" t="s">
        <v>1643</v>
      </c>
      <c r="H193" s="6">
        <v>111011101111</v>
      </c>
      <c r="I193" s="48" t="str">
        <f>VLOOKUP(H193,'BICS Equity Hierarchy 2024'!$C$5:$Q$1846,'Mapping for Equity'!$K$1,FALSE)</f>
        <v>Light Trucks - Fossil Fuels</v>
      </c>
      <c r="J193" s="6" t="s">
        <v>4</v>
      </c>
      <c r="K193" s="48" t="str">
        <f>IF(J193="","",VLOOKUP(J193,'BICS Equity Hierarchy 2024'!$C$5:$Q$1783,'Mapping for Equity'!$K$1))</f>
        <v/>
      </c>
      <c r="L193" s="6" t="s">
        <v>4</v>
      </c>
      <c r="M193" s="6" t="s">
        <v>4</v>
      </c>
      <c r="N193" s="6" t="s">
        <v>4</v>
      </c>
      <c r="O193" s="6" t="s">
        <v>4</v>
      </c>
    </row>
    <row r="194" spans="2:15" ht="20.25">
      <c r="B194" s="10">
        <v>1110111012</v>
      </c>
      <c r="C194" s="201">
        <v>5</v>
      </c>
      <c r="D194" s="8" t="str">
        <f>VLOOKUP(B194,'Current BICS'!$B$4:$P$1837,'Mapping for Equity'!$K$1,FALSE)</f>
        <v>Motorcycles</v>
      </c>
      <c r="E194" s="15" t="s">
        <v>1643</v>
      </c>
      <c r="F194" s="18"/>
      <c r="G194" s="15" t="s">
        <v>1643</v>
      </c>
      <c r="H194" s="6">
        <v>1110111012</v>
      </c>
      <c r="I194" s="48" t="str">
        <f>VLOOKUP(H194,'BICS Equity Hierarchy 2024'!$C$5:$Q$1846,'Mapping for Equity'!$K$1,FALSE)</f>
        <v>Motorcycles</v>
      </c>
      <c r="J194" s="6" t="s">
        <v>4</v>
      </c>
      <c r="K194" s="48" t="str">
        <f>IF(J194="","",VLOOKUP(J194,'BICS Equity Hierarchy 2024'!$C$5:$Q$1783,'Mapping for Equity'!$K$1))</f>
        <v/>
      </c>
      <c r="L194" s="6" t="s">
        <v>4</v>
      </c>
      <c r="M194" s="6" t="s">
        <v>4</v>
      </c>
      <c r="N194" s="6" t="s">
        <v>4</v>
      </c>
      <c r="O194" s="6" t="s">
        <v>4</v>
      </c>
    </row>
    <row r="195" spans="2:15" ht="20.25">
      <c r="B195" s="10">
        <v>111011101210</v>
      </c>
      <c r="C195" s="201">
        <v>6</v>
      </c>
      <c r="D195" s="8" t="str">
        <f>VLOOKUP(B195,'Current BICS'!$B$4:$P$1837,'Mapping for Equity'!$K$1,FALSE)</f>
        <v>Motorcycles - Electric</v>
      </c>
      <c r="E195" s="15" t="s">
        <v>1643</v>
      </c>
      <c r="F195" s="18"/>
      <c r="G195" s="15" t="s">
        <v>1643</v>
      </c>
      <c r="H195" s="6">
        <v>111011101210</v>
      </c>
      <c r="I195" s="48" t="str">
        <f>VLOOKUP(H195,'BICS Equity Hierarchy 2024'!$C$5:$Q$1846,'Mapping for Equity'!$K$1,FALSE)</f>
        <v>Motorcycles - Electric</v>
      </c>
      <c r="J195" s="6" t="s">
        <v>4</v>
      </c>
      <c r="K195" s="48" t="str">
        <f>IF(J195="","",VLOOKUP(J195,'BICS Equity Hierarchy 2024'!$C$5:$Q$1783,'Mapping for Equity'!$K$1))</f>
        <v/>
      </c>
      <c r="L195" s="6" t="s">
        <v>4</v>
      </c>
      <c r="M195" s="6" t="s">
        <v>4</v>
      </c>
      <c r="N195" s="6" t="s">
        <v>4</v>
      </c>
      <c r="O195" s="6" t="s">
        <v>4</v>
      </c>
    </row>
    <row r="196" spans="2:15" ht="20.25">
      <c r="B196" s="10">
        <v>111011101211</v>
      </c>
      <c r="C196" s="201">
        <v>6</v>
      </c>
      <c r="D196" s="8" t="str">
        <f>VLOOKUP(B196,'Current BICS'!$B$4:$P$1837,'Mapping for Equity'!$K$1,FALSE)</f>
        <v>Motorcycles - Fossil Fuels</v>
      </c>
      <c r="E196" s="15" t="s">
        <v>1643</v>
      </c>
      <c r="F196" s="18"/>
      <c r="G196" s="15" t="s">
        <v>1643</v>
      </c>
      <c r="H196" s="6">
        <v>111011101211</v>
      </c>
      <c r="I196" s="48" t="str">
        <f>VLOOKUP(H196,'BICS Equity Hierarchy 2024'!$C$5:$Q$1846,'Mapping for Equity'!$K$1,FALSE)</f>
        <v>Motorcycles - Fossil Fuels</v>
      </c>
      <c r="J196" s="6" t="s">
        <v>4</v>
      </c>
      <c r="K196" s="48" t="str">
        <f>IF(J196="","",VLOOKUP(J196,'BICS Equity Hierarchy 2024'!$C$5:$Q$1783,'Mapping for Equity'!$K$1))</f>
        <v/>
      </c>
      <c r="L196" s="6" t="s">
        <v>4</v>
      </c>
      <c r="M196" s="6" t="s">
        <v>4</v>
      </c>
      <c r="N196" s="6" t="s">
        <v>4</v>
      </c>
      <c r="O196" s="6" t="s">
        <v>4</v>
      </c>
    </row>
    <row r="197" spans="2:15" ht="20.25">
      <c r="B197" s="10">
        <v>11101111</v>
      </c>
      <c r="C197" s="201">
        <v>4</v>
      </c>
      <c r="D197" s="8" t="str">
        <f>VLOOKUP(B197,'Current BICS'!$B$4:$P$1837,'Mapping for Equity'!$K$1,FALSE)</f>
        <v>Auto Parts</v>
      </c>
      <c r="E197" s="15" t="s">
        <v>1643</v>
      </c>
      <c r="F197" s="18"/>
      <c r="G197" s="15" t="s">
        <v>1643</v>
      </c>
      <c r="H197" s="6">
        <v>11101111</v>
      </c>
      <c r="I197" s="48" t="str">
        <f>VLOOKUP(H197,'BICS Equity Hierarchy 2024'!$C$5:$Q$1846,'Mapping for Equity'!$K$1,FALSE)</f>
        <v>Auto Parts</v>
      </c>
      <c r="J197" s="6" t="s">
        <v>4</v>
      </c>
      <c r="K197" s="48" t="str">
        <f>IF(J197="","",VLOOKUP(J197,'BICS Equity Hierarchy 2024'!$C$5:$Q$1783,'Mapping for Equity'!$K$1))</f>
        <v/>
      </c>
      <c r="L197" s="6" t="s">
        <v>4</v>
      </c>
      <c r="M197" s="6" t="s">
        <v>4</v>
      </c>
      <c r="N197" s="6" t="s">
        <v>4</v>
      </c>
      <c r="O197" s="6" t="s">
        <v>4</v>
      </c>
    </row>
    <row r="198" spans="2:15" ht="20.25">
      <c r="B198" s="10">
        <v>1110111110</v>
      </c>
      <c r="C198" s="201">
        <v>5</v>
      </c>
      <c r="D198" s="8" t="str">
        <f>VLOOKUP(B198,'Current BICS'!$B$4:$P$1837,'Mapping for Equity'!$K$1,FALSE)</f>
        <v>Alternative Vehicle Parts</v>
      </c>
      <c r="E198" s="15" t="s">
        <v>1643</v>
      </c>
      <c r="F198" s="18"/>
      <c r="G198" s="15" t="s">
        <v>1643</v>
      </c>
      <c r="H198" s="6">
        <v>1110111110</v>
      </c>
      <c r="I198" s="48" t="str">
        <f>VLOOKUP(H198,'BICS Equity Hierarchy 2024'!$C$5:$Q$1846,'Mapping for Equity'!$K$1,FALSE)</f>
        <v>Alternative Vehicle Parts</v>
      </c>
      <c r="J198" s="6" t="s">
        <v>4</v>
      </c>
      <c r="K198" s="48" t="str">
        <f>IF(J198="","",VLOOKUP(J198,'BICS Equity Hierarchy 2024'!$C$5:$Q$1783,'Mapping for Equity'!$K$1))</f>
        <v/>
      </c>
      <c r="L198" s="6" t="s">
        <v>4</v>
      </c>
      <c r="M198" s="6" t="s">
        <v>4</v>
      </c>
      <c r="N198" s="6" t="s">
        <v>4</v>
      </c>
      <c r="O198" s="6" t="s">
        <v>4</v>
      </c>
    </row>
    <row r="199" spans="2:15" ht="20.25">
      <c r="B199" s="10">
        <v>1110111111</v>
      </c>
      <c r="C199" s="201">
        <v>5</v>
      </c>
      <c r="D199" s="8" t="str">
        <f>VLOOKUP(B199,'Current BICS'!$B$4:$P$1837,'Mapping for Equity'!$K$1,FALSE)</f>
        <v>Auto Electrical &amp; Electronics</v>
      </c>
      <c r="E199" s="15" t="s">
        <v>1643</v>
      </c>
      <c r="F199" s="18"/>
      <c r="G199" s="15" t="s">
        <v>1643</v>
      </c>
      <c r="H199" s="6">
        <v>1110111111</v>
      </c>
      <c r="I199" s="48" t="str">
        <f>VLOOKUP(H199,'BICS Equity Hierarchy 2024'!$C$5:$Q$1846,'Mapping for Equity'!$K$1,FALSE)</f>
        <v>Auto Electrical &amp; Electronics</v>
      </c>
      <c r="J199" s="6" t="s">
        <v>4</v>
      </c>
      <c r="K199" s="48" t="str">
        <f>IF(J199="","",VLOOKUP(J199,'BICS Equity Hierarchy 2024'!$C$5:$Q$1783,'Mapping for Equity'!$K$1))</f>
        <v/>
      </c>
      <c r="L199" s="6" t="s">
        <v>4</v>
      </c>
      <c r="M199" s="6" t="s">
        <v>4</v>
      </c>
      <c r="N199" s="6" t="s">
        <v>4</v>
      </c>
      <c r="O199" s="6" t="s">
        <v>4</v>
      </c>
    </row>
    <row r="200" spans="2:15" ht="20.25">
      <c r="B200" s="10">
        <v>111011111110</v>
      </c>
      <c r="C200" s="201">
        <v>6</v>
      </c>
      <c r="D200" s="8" t="str">
        <f>VLOOKUP(B200,'Current BICS'!$B$4:$P$1837,'Mapping for Equity'!$K$1,FALSE)</f>
        <v>Auto Light Equipment</v>
      </c>
      <c r="E200" s="15" t="s">
        <v>1643</v>
      </c>
      <c r="F200" s="18"/>
      <c r="G200" s="15" t="s">
        <v>1643</v>
      </c>
      <c r="H200" s="6">
        <v>111011111110</v>
      </c>
      <c r="I200" s="48" t="str">
        <f>VLOOKUP(H200,'BICS Equity Hierarchy 2024'!$C$5:$Q$1846,'Mapping for Equity'!$K$1,FALSE)</f>
        <v>Auto Light Equipment</v>
      </c>
      <c r="J200" s="6" t="s">
        <v>4</v>
      </c>
      <c r="K200" s="48" t="str">
        <f>IF(J200="","",VLOOKUP(J200,'BICS Equity Hierarchy 2024'!$C$5:$Q$1783,'Mapping for Equity'!$K$1))</f>
        <v/>
      </c>
      <c r="L200" s="6" t="s">
        <v>4</v>
      </c>
      <c r="M200" s="6" t="s">
        <v>4</v>
      </c>
      <c r="N200" s="6" t="s">
        <v>4</v>
      </c>
      <c r="O200" s="6" t="s">
        <v>4</v>
      </c>
    </row>
    <row r="201" spans="2:15" ht="20.25">
      <c r="B201" s="10">
        <v>111011111111</v>
      </c>
      <c r="C201" s="201">
        <v>6</v>
      </c>
      <c r="D201" s="8" t="str">
        <f>VLOOKUP(B201,'Current BICS'!$B$4:$P$1837,'Mapping for Equity'!$K$1,FALSE)</f>
        <v>Auto Electronics</v>
      </c>
      <c r="E201" s="15" t="s">
        <v>1643</v>
      </c>
      <c r="F201" s="18"/>
      <c r="G201" s="15" t="s">
        <v>1643</v>
      </c>
      <c r="H201" s="6">
        <v>111011111111</v>
      </c>
      <c r="I201" s="48" t="str">
        <f>VLOOKUP(H201,'BICS Equity Hierarchy 2024'!$C$5:$Q$1846,'Mapping for Equity'!$K$1,FALSE)</f>
        <v>Auto Electronics</v>
      </c>
      <c r="J201" s="6" t="s">
        <v>4</v>
      </c>
      <c r="K201" s="48" t="str">
        <f>IF(J201="","",VLOOKUP(J201,'BICS Equity Hierarchy 2024'!$C$5:$Q$1783,'Mapping for Equity'!$K$1))</f>
        <v/>
      </c>
      <c r="L201" s="6" t="s">
        <v>4</v>
      </c>
      <c r="M201" s="6" t="s">
        <v>4</v>
      </c>
      <c r="N201" s="6" t="s">
        <v>4</v>
      </c>
      <c r="O201" s="6" t="s">
        <v>4</v>
      </c>
    </row>
    <row r="202" spans="2:15" ht="20.25">
      <c r="B202" s="10">
        <v>1110111112</v>
      </c>
      <c r="C202" s="201">
        <v>5</v>
      </c>
      <c r="D202" s="8" t="str">
        <f>VLOOKUP(B202,'Current BICS'!$B$4:$P$1837,'Mapping for Equity'!$K$1,FALSE)</f>
        <v>Auto Glass</v>
      </c>
      <c r="E202" s="15" t="s">
        <v>1643</v>
      </c>
      <c r="F202" s="18"/>
      <c r="G202" s="15" t="s">
        <v>1643</v>
      </c>
      <c r="H202" s="6">
        <v>1110111112</v>
      </c>
      <c r="I202" s="48" t="str">
        <f>VLOOKUP(H202,'BICS Equity Hierarchy 2024'!$C$5:$Q$1846,'Mapping for Equity'!$K$1,FALSE)</f>
        <v>Auto Glass</v>
      </c>
      <c r="J202" s="6" t="s">
        <v>4</v>
      </c>
      <c r="K202" s="48" t="str">
        <f>IF(J202="","",VLOOKUP(J202,'BICS Equity Hierarchy 2024'!$C$5:$Q$1783,'Mapping for Equity'!$K$1))</f>
        <v/>
      </c>
      <c r="L202" s="6" t="s">
        <v>4</v>
      </c>
      <c r="M202" s="6" t="s">
        <v>4</v>
      </c>
      <c r="N202" s="6" t="s">
        <v>4</v>
      </c>
      <c r="O202" s="6" t="s">
        <v>4</v>
      </c>
    </row>
    <row r="203" spans="2:15" ht="20.25">
      <c r="B203" s="10">
        <v>1110111113</v>
      </c>
      <c r="C203" s="201">
        <v>5</v>
      </c>
      <c r="D203" s="8" t="str">
        <f>VLOOKUP(B203,'Current BICS'!$B$4:$P$1837,'Mapping for Equity'!$K$1,FALSE)</f>
        <v>Auto HVAC Systems</v>
      </c>
      <c r="E203" s="15" t="s">
        <v>1643</v>
      </c>
      <c r="F203" s="18"/>
      <c r="G203" s="15" t="s">
        <v>1643</v>
      </c>
      <c r="H203" s="6">
        <v>1110111113</v>
      </c>
      <c r="I203" s="48" t="str">
        <f>VLOOKUP(H203,'BICS Equity Hierarchy 2024'!$C$5:$Q$1846,'Mapping for Equity'!$K$1,FALSE)</f>
        <v>Auto HVAC Systems</v>
      </c>
      <c r="J203" s="6" t="s">
        <v>4</v>
      </c>
      <c r="K203" s="48" t="str">
        <f>IF(J203="","",VLOOKUP(J203,'BICS Equity Hierarchy 2024'!$C$5:$Q$1783,'Mapping for Equity'!$K$1))</f>
        <v/>
      </c>
      <c r="L203" s="6" t="s">
        <v>4</v>
      </c>
      <c r="M203" s="6" t="s">
        <v>4</v>
      </c>
      <c r="N203" s="6" t="s">
        <v>4</v>
      </c>
      <c r="O203" s="6" t="s">
        <v>4</v>
      </c>
    </row>
    <row r="204" spans="2:15" ht="20.25">
      <c r="B204" s="10">
        <v>1110111114</v>
      </c>
      <c r="C204" s="201">
        <v>5</v>
      </c>
      <c r="D204" s="8" t="str">
        <f>VLOOKUP(B204,'Current BICS'!$B$4:$P$1837,'Mapping for Equity'!$K$1,FALSE)</f>
        <v>Auto Metal Stamping</v>
      </c>
      <c r="E204" s="15" t="s">
        <v>1643</v>
      </c>
      <c r="F204" s="18"/>
      <c r="G204" s="15" t="s">
        <v>1643</v>
      </c>
      <c r="H204" s="6">
        <v>1110111114</v>
      </c>
      <c r="I204" s="48" t="str">
        <f>VLOOKUP(H204,'BICS Equity Hierarchy 2024'!$C$5:$Q$1846,'Mapping for Equity'!$K$1,FALSE)</f>
        <v>Auto Metal Stamping</v>
      </c>
      <c r="J204" s="6" t="s">
        <v>4</v>
      </c>
      <c r="K204" s="48" t="str">
        <f>IF(J204="","",VLOOKUP(J204,'BICS Equity Hierarchy 2024'!$C$5:$Q$1783,'Mapping for Equity'!$K$1))</f>
        <v/>
      </c>
      <c r="L204" s="6" t="s">
        <v>4</v>
      </c>
      <c r="M204" s="6" t="s">
        <v>4</v>
      </c>
      <c r="N204" s="6" t="s">
        <v>4</v>
      </c>
      <c r="O204" s="6" t="s">
        <v>4</v>
      </c>
    </row>
    <row r="205" spans="2:15" ht="20.25">
      <c r="B205" s="10">
        <v>1110111115</v>
      </c>
      <c r="C205" s="201">
        <v>5</v>
      </c>
      <c r="D205" s="8" t="str">
        <f>VLOOKUP(B205,'Current BICS'!$B$4:$P$1837,'Mapping for Equity'!$K$1,FALSE)</f>
        <v>Auto Safety Equipment</v>
      </c>
      <c r="E205" s="15" t="s">
        <v>1643</v>
      </c>
      <c r="F205" s="18"/>
      <c r="G205" s="15" t="s">
        <v>1643</v>
      </c>
      <c r="H205" s="6">
        <v>1110111115</v>
      </c>
      <c r="I205" s="48" t="str">
        <f>VLOOKUP(H205,'BICS Equity Hierarchy 2024'!$C$5:$Q$1846,'Mapping for Equity'!$K$1,FALSE)</f>
        <v>Auto Safety Equipment</v>
      </c>
      <c r="J205" s="6" t="s">
        <v>4</v>
      </c>
      <c r="K205" s="48" t="str">
        <f>IF(J205="","",VLOOKUP(J205,'BICS Equity Hierarchy 2024'!$C$5:$Q$1783,'Mapping for Equity'!$K$1))</f>
        <v/>
      </c>
      <c r="L205" s="6" t="s">
        <v>4</v>
      </c>
      <c r="M205" s="6" t="s">
        <v>4</v>
      </c>
      <c r="N205" s="6" t="s">
        <v>4</v>
      </c>
      <c r="O205" s="6" t="s">
        <v>4</v>
      </c>
    </row>
    <row r="206" spans="2:15" ht="20.25">
      <c r="B206" s="10">
        <v>1110111116</v>
      </c>
      <c r="C206" s="201">
        <v>5</v>
      </c>
      <c r="D206" s="8" t="str">
        <f>VLOOKUP(B206,'Current BICS'!$B$4:$P$1837,'Mapping for Equity'!$K$1,FALSE)</f>
        <v>Automotive Engineering &amp; Tech</v>
      </c>
      <c r="E206" s="15" t="s">
        <v>1643</v>
      </c>
      <c r="F206" s="18"/>
      <c r="G206" s="15" t="s">
        <v>1643</v>
      </c>
      <c r="H206" s="6">
        <v>1110111116</v>
      </c>
      <c r="I206" s="48" t="str">
        <f>VLOOKUP(H206,'BICS Equity Hierarchy 2024'!$C$5:$Q$1846,'Mapping for Equity'!$K$1,FALSE)</f>
        <v>Automotive Engineering &amp; Tech</v>
      </c>
      <c r="J206" s="6" t="s">
        <v>4</v>
      </c>
      <c r="K206" s="48" t="str">
        <f>IF(J206="","",VLOOKUP(J206,'BICS Equity Hierarchy 2024'!$C$5:$Q$1783,'Mapping for Equity'!$K$1))</f>
        <v/>
      </c>
      <c r="L206" s="6" t="s">
        <v>4</v>
      </c>
      <c r="M206" s="6" t="s">
        <v>4</v>
      </c>
      <c r="N206" s="6" t="s">
        <v>4</v>
      </c>
      <c r="O206" s="6" t="s">
        <v>4</v>
      </c>
    </row>
    <row r="207" spans="2:15" ht="20.25">
      <c r="B207" s="10">
        <v>1110111117</v>
      </c>
      <c r="C207" s="201">
        <v>5</v>
      </c>
      <c r="D207" s="8" t="str">
        <f>VLOOKUP(B207,'Current BICS'!$B$4:$P$1837,'Mapping for Equity'!$K$1,FALSE)</f>
        <v>Body &amp; Chassis</v>
      </c>
      <c r="E207" s="15" t="s">
        <v>1643</v>
      </c>
      <c r="F207" s="18"/>
      <c r="G207" s="15" t="s">
        <v>1643</v>
      </c>
      <c r="H207" s="6">
        <v>1110111117</v>
      </c>
      <c r="I207" s="48" t="str">
        <f>VLOOKUP(H207,'BICS Equity Hierarchy 2024'!$C$5:$Q$1846,'Mapping for Equity'!$K$1,FALSE)</f>
        <v>Body &amp; Chassis</v>
      </c>
      <c r="J207" s="6" t="s">
        <v>4</v>
      </c>
      <c r="K207" s="48" t="str">
        <f>IF(J207="","",VLOOKUP(J207,'BICS Equity Hierarchy 2024'!$C$5:$Q$1783,'Mapping for Equity'!$K$1))</f>
        <v/>
      </c>
      <c r="L207" s="6" t="s">
        <v>4</v>
      </c>
      <c r="M207" s="6" t="s">
        <v>4</v>
      </c>
      <c r="N207" s="6" t="s">
        <v>4</v>
      </c>
      <c r="O207" s="6" t="s">
        <v>4</v>
      </c>
    </row>
    <row r="208" spans="2:15" ht="20.25">
      <c r="B208" s="10">
        <v>1110111118</v>
      </c>
      <c r="C208" s="201">
        <v>5</v>
      </c>
      <c r="D208" s="8" t="str">
        <f>VLOOKUP(B208,'Current BICS'!$B$4:$P$1837,'Mapping for Equity'!$K$1,FALSE)</f>
        <v>Brake Systems</v>
      </c>
      <c r="E208" s="15" t="s">
        <v>1643</v>
      </c>
      <c r="F208" s="18"/>
      <c r="G208" s="15" t="s">
        <v>1643</v>
      </c>
      <c r="H208" s="6">
        <v>1110111118</v>
      </c>
      <c r="I208" s="48" t="str">
        <f>VLOOKUP(H208,'BICS Equity Hierarchy 2024'!$C$5:$Q$1846,'Mapping for Equity'!$K$1,FALSE)</f>
        <v>Brake Systems</v>
      </c>
      <c r="J208" s="6" t="s">
        <v>4</v>
      </c>
      <c r="K208" s="48" t="str">
        <f>IF(J208="","",VLOOKUP(J208,'BICS Equity Hierarchy 2024'!$C$5:$Q$1783,'Mapping for Equity'!$K$1))</f>
        <v/>
      </c>
      <c r="L208" s="6" t="s">
        <v>4</v>
      </c>
      <c r="M208" s="6" t="s">
        <v>4</v>
      </c>
      <c r="N208" s="6" t="s">
        <v>4</v>
      </c>
      <c r="O208" s="6" t="s">
        <v>4</v>
      </c>
    </row>
    <row r="209" spans="2:15" ht="20.25">
      <c r="B209" s="10">
        <v>1110111119</v>
      </c>
      <c r="C209" s="201">
        <v>5</v>
      </c>
      <c r="D209" s="8" t="str">
        <f>VLOOKUP(B209,'Current BICS'!$B$4:$P$1837,'Mapping for Equity'!$K$1,FALSE)</f>
        <v>Drivetrain Components</v>
      </c>
      <c r="E209" s="15" t="s">
        <v>1643</v>
      </c>
      <c r="F209" s="18"/>
      <c r="G209" s="15" t="s">
        <v>1643</v>
      </c>
      <c r="H209" s="6">
        <v>1110111119</v>
      </c>
      <c r="I209" s="48" t="str">
        <f>VLOOKUP(H209,'BICS Equity Hierarchy 2024'!$C$5:$Q$1846,'Mapping for Equity'!$K$1,FALSE)</f>
        <v>Drivetrain Components</v>
      </c>
      <c r="J209" s="6" t="s">
        <v>4</v>
      </c>
      <c r="K209" s="48" t="str">
        <f>IF(J209="","",VLOOKUP(J209,'BICS Equity Hierarchy 2024'!$C$5:$Q$1783,'Mapping for Equity'!$K$1))</f>
        <v/>
      </c>
      <c r="L209" s="6" t="s">
        <v>4</v>
      </c>
      <c r="M209" s="6" t="s">
        <v>4</v>
      </c>
      <c r="N209" s="6" t="s">
        <v>4</v>
      </c>
      <c r="O209" s="6" t="s">
        <v>4</v>
      </c>
    </row>
    <row r="210" spans="2:15" ht="20.25">
      <c r="B210" s="10">
        <v>1110111120</v>
      </c>
      <c r="C210" s="201">
        <v>5</v>
      </c>
      <c r="D210" s="8" t="str">
        <f>VLOOKUP(B210,'Current BICS'!$B$4:$P$1837,'Mapping for Equity'!$K$1,FALSE)</f>
        <v>Engines &amp; Parts</v>
      </c>
      <c r="E210" s="15" t="s">
        <v>1643</v>
      </c>
      <c r="F210" s="18"/>
      <c r="G210" s="15" t="s">
        <v>1643</v>
      </c>
      <c r="H210" s="6">
        <v>1110111120</v>
      </c>
      <c r="I210" s="48" t="str">
        <f>VLOOKUP(H210,'BICS Equity Hierarchy 2024'!$C$5:$Q$1846,'Mapping for Equity'!$K$1,FALSE)</f>
        <v>Engines &amp; Parts</v>
      </c>
      <c r="J210" s="6" t="s">
        <v>4</v>
      </c>
      <c r="K210" s="48" t="str">
        <f>IF(J210="","",VLOOKUP(J210,'BICS Equity Hierarchy 2024'!$C$5:$Q$1783,'Mapping for Equity'!$K$1))</f>
        <v/>
      </c>
      <c r="L210" s="6" t="s">
        <v>4</v>
      </c>
      <c r="M210" s="6" t="s">
        <v>4</v>
      </c>
      <c r="N210" s="6" t="s">
        <v>4</v>
      </c>
      <c r="O210" s="6" t="s">
        <v>4</v>
      </c>
    </row>
    <row r="211" spans="2:15" ht="20.25">
      <c r="B211" s="10">
        <v>111011112010</v>
      </c>
      <c r="C211" s="201">
        <v>6</v>
      </c>
      <c r="D211" s="8" t="str">
        <f>VLOOKUP(B211,'Current BICS'!$B$4:$P$1837,'Mapping for Equity'!$K$1,FALSE)</f>
        <v>Diesel Engines &amp; Engine Parts</v>
      </c>
      <c r="E211" s="15" t="s">
        <v>1643</v>
      </c>
      <c r="F211" s="18"/>
      <c r="G211" s="15" t="s">
        <v>1643</v>
      </c>
      <c r="H211" s="6">
        <v>111011112010</v>
      </c>
      <c r="I211" s="48" t="str">
        <f>VLOOKUP(H211,'BICS Equity Hierarchy 2024'!$C$5:$Q$1846,'Mapping for Equity'!$K$1,FALSE)</f>
        <v>Diesel Engines &amp; Engine Parts</v>
      </c>
      <c r="J211" s="6" t="s">
        <v>4</v>
      </c>
      <c r="K211" s="48" t="str">
        <f>IF(J211="","",VLOOKUP(J211,'BICS Equity Hierarchy 2024'!$C$5:$Q$1783,'Mapping for Equity'!$K$1))</f>
        <v/>
      </c>
      <c r="L211" s="6" t="s">
        <v>4</v>
      </c>
      <c r="M211" s="6" t="s">
        <v>4</v>
      </c>
      <c r="N211" s="6" t="s">
        <v>4</v>
      </c>
      <c r="O211" s="6" t="s">
        <v>4</v>
      </c>
    </row>
    <row r="212" spans="2:15" ht="20.25">
      <c r="B212" s="10">
        <v>111011112011</v>
      </c>
      <c r="C212" s="201">
        <v>6</v>
      </c>
      <c r="D212" s="8" t="str">
        <f>VLOOKUP(B212,'Current BICS'!$B$4:$P$1837,'Mapping for Equity'!$K$1,FALSE)</f>
        <v>Gasoline Engines &amp; Eng Parts</v>
      </c>
      <c r="E212" s="15" t="s">
        <v>1643</v>
      </c>
      <c r="F212" s="18"/>
      <c r="G212" s="15" t="s">
        <v>1643</v>
      </c>
      <c r="H212" s="6">
        <v>111011112011</v>
      </c>
      <c r="I212" s="48" t="str">
        <f>VLOOKUP(H212,'BICS Equity Hierarchy 2024'!$C$5:$Q$1846,'Mapping for Equity'!$K$1,FALSE)</f>
        <v>Gasoline Engines &amp; Eng Parts</v>
      </c>
      <c r="J212" s="6" t="s">
        <v>4</v>
      </c>
      <c r="K212" s="48" t="str">
        <f>IF(J212="","",VLOOKUP(J212,'BICS Equity Hierarchy 2024'!$C$5:$Q$1783,'Mapping for Equity'!$K$1))</f>
        <v/>
      </c>
      <c r="L212" s="6" t="s">
        <v>4</v>
      </c>
      <c r="M212" s="6" t="s">
        <v>4</v>
      </c>
      <c r="N212" s="6" t="s">
        <v>4</v>
      </c>
      <c r="O212" s="6" t="s">
        <v>4</v>
      </c>
    </row>
    <row r="213" spans="2:15" ht="20.25">
      <c r="B213" s="10">
        <v>1110111121</v>
      </c>
      <c r="C213" s="201">
        <v>5</v>
      </c>
      <c r="D213" s="8" t="str">
        <f>VLOOKUP(B213,'Current BICS'!$B$4:$P$1837,'Mapping for Equity'!$K$1,FALSE)</f>
        <v>Exhausts &amp; Emissions</v>
      </c>
      <c r="E213" s="15" t="s">
        <v>1643</v>
      </c>
      <c r="F213" s="18"/>
      <c r="G213" s="15" t="s">
        <v>1643</v>
      </c>
      <c r="H213" s="6">
        <v>1110111121</v>
      </c>
      <c r="I213" s="48" t="str">
        <f>VLOOKUP(H213,'BICS Equity Hierarchy 2024'!$C$5:$Q$1846,'Mapping for Equity'!$K$1,FALSE)</f>
        <v>Exhausts &amp; Emissions</v>
      </c>
      <c r="J213" s="6" t="s">
        <v>4</v>
      </c>
      <c r="K213" s="48" t="str">
        <f>IF(J213="","",VLOOKUP(J213,'BICS Equity Hierarchy 2024'!$C$5:$Q$1783,'Mapping for Equity'!$K$1))</f>
        <v/>
      </c>
      <c r="L213" s="6" t="s">
        <v>4</v>
      </c>
      <c r="M213" s="6" t="s">
        <v>4</v>
      </c>
      <c r="N213" s="6" t="s">
        <v>4</v>
      </c>
      <c r="O213" s="6" t="s">
        <v>4</v>
      </c>
    </row>
    <row r="214" spans="2:15" ht="20.25">
      <c r="B214" s="10">
        <v>1110111122</v>
      </c>
      <c r="C214" s="201">
        <v>5</v>
      </c>
      <c r="D214" s="8" t="str">
        <f>VLOOKUP(B214,'Current BICS'!$B$4:$P$1837,'Mapping for Equity'!$K$1,FALSE)</f>
        <v>Seating &amp; Trim</v>
      </c>
      <c r="E214" s="15" t="s">
        <v>1643</v>
      </c>
      <c r="F214" s="18"/>
      <c r="G214" s="15" t="s">
        <v>1643</v>
      </c>
      <c r="H214" s="6">
        <v>1110111122</v>
      </c>
      <c r="I214" s="48" t="str">
        <f>VLOOKUP(H214,'BICS Equity Hierarchy 2024'!$C$5:$Q$1846,'Mapping for Equity'!$K$1,FALSE)</f>
        <v>Seating &amp; Trim</v>
      </c>
      <c r="J214" s="6" t="s">
        <v>4</v>
      </c>
      <c r="K214" s="48" t="str">
        <f>IF(J214="","",VLOOKUP(J214,'BICS Equity Hierarchy 2024'!$C$5:$Q$1783,'Mapping for Equity'!$K$1))</f>
        <v/>
      </c>
      <c r="L214" s="6" t="s">
        <v>4</v>
      </c>
      <c r="M214" s="6" t="s">
        <v>4</v>
      </c>
      <c r="N214" s="6" t="s">
        <v>4</v>
      </c>
      <c r="O214" s="6" t="s">
        <v>4</v>
      </c>
    </row>
    <row r="215" spans="2:15" ht="20.25">
      <c r="B215" s="10">
        <v>1110111123</v>
      </c>
      <c r="C215" s="201">
        <v>5</v>
      </c>
      <c r="D215" s="8" t="str">
        <f>VLOOKUP(B215,'Current BICS'!$B$4:$P$1837,'Mapping for Equity'!$K$1,FALSE)</f>
        <v>Steering &amp; Suspension</v>
      </c>
      <c r="E215" s="15" t="s">
        <v>1643</v>
      </c>
      <c r="F215" s="18"/>
      <c r="G215" s="15" t="s">
        <v>1643</v>
      </c>
      <c r="H215" s="6">
        <v>1110111123</v>
      </c>
      <c r="I215" s="48" t="str">
        <f>VLOOKUP(H215,'BICS Equity Hierarchy 2024'!$C$5:$Q$1846,'Mapping for Equity'!$K$1,FALSE)</f>
        <v>Steering &amp; Suspension</v>
      </c>
      <c r="J215" s="6" t="s">
        <v>4</v>
      </c>
      <c r="K215" s="48" t="str">
        <f>IF(J215="","",VLOOKUP(J215,'BICS Equity Hierarchy 2024'!$C$5:$Q$1783,'Mapping for Equity'!$K$1))</f>
        <v/>
      </c>
      <c r="L215" s="6" t="s">
        <v>4</v>
      </c>
      <c r="M215" s="6" t="s">
        <v>4</v>
      </c>
      <c r="N215" s="6" t="s">
        <v>4</v>
      </c>
      <c r="O215" s="6" t="s">
        <v>4</v>
      </c>
    </row>
    <row r="216" spans="2:15" ht="20.25">
      <c r="B216" s="10">
        <v>1110111124</v>
      </c>
      <c r="C216" s="201">
        <v>5</v>
      </c>
      <c r="D216" s="8" t="str">
        <f>VLOOKUP(B216,'Current BICS'!$B$4:$P$1837,'Mapping for Equity'!$K$1,FALSE)</f>
        <v>Tire</v>
      </c>
      <c r="E216" s="15" t="s">
        <v>1643</v>
      </c>
      <c r="F216" s="18"/>
      <c r="G216" s="15" t="s">
        <v>1643</v>
      </c>
      <c r="H216" s="6">
        <v>1110111124</v>
      </c>
      <c r="I216" s="48" t="str">
        <f>VLOOKUP(H216,'BICS Equity Hierarchy 2024'!$C$5:$Q$1846,'Mapping for Equity'!$K$1,FALSE)</f>
        <v>Tire</v>
      </c>
      <c r="J216" s="6" t="s">
        <v>4</v>
      </c>
      <c r="K216" s="48" t="str">
        <f>IF(J216="","",VLOOKUP(J216,'BICS Equity Hierarchy 2024'!$C$5:$Q$1783,'Mapping for Equity'!$K$1))</f>
        <v/>
      </c>
      <c r="L216" s="6" t="s">
        <v>4</v>
      </c>
      <c r="M216" s="6" t="s">
        <v>4</v>
      </c>
      <c r="N216" s="6" t="s">
        <v>4</v>
      </c>
      <c r="O216" s="6" t="s">
        <v>4</v>
      </c>
    </row>
    <row r="217" spans="2:15" ht="20.25">
      <c r="B217" s="10">
        <v>1110111125</v>
      </c>
      <c r="C217" s="201">
        <v>5</v>
      </c>
      <c r="D217" s="8" t="str">
        <f>VLOOKUP(B217,'Current BICS'!$B$4:$P$1837,'Mapping for Equity'!$K$1,FALSE)</f>
        <v>Vehicle Batteries</v>
      </c>
      <c r="E217" s="15" t="s">
        <v>1643</v>
      </c>
      <c r="F217" s="18"/>
      <c r="G217" s="15" t="s">
        <v>1643</v>
      </c>
      <c r="H217" s="6">
        <v>1110111125</v>
      </c>
      <c r="I217" s="48" t="str">
        <f>VLOOKUP(H217,'BICS Equity Hierarchy 2024'!$C$5:$Q$1846,'Mapping for Equity'!$K$1,FALSE)</f>
        <v>Vehicle Batteries</v>
      </c>
      <c r="J217" s="6" t="s">
        <v>4</v>
      </c>
      <c r="K217" s="48" t="str">
        <f>IF(J217="","",VLOOKUP(J217,'BICS Equity Hierarchy 2024'!$C$5:$Q$1783,'Mapping for Equity'!$K$1))</f>
        <v/>
      </c>
      <c r="L217" s="6" t="s">
        <v>4</v>
      </c>
      <c r="M217" s="6" t="s">
        <v>4</v>
      </c>
      <c r="N217" s="6" t="s">
        <v>4</v>
      </c>
      <c r="O217" s="6" t="s">
        <v>4</v>
      </c>
    </row>
    <row r="218" spans="2:15" ht="20.25">
      <c r="B218" s="10">
        <v>1110111126</v>
      </c>
      <c r="C218" s="201">
        <v>5</v>
      </c>
      <c r="D218" s="8" t="str">
        <f>VLOOKUP(B218,'Current BICS'!$B$4:$P$1837,'Mapping for Equity'!$K$1,FALSE)</f>
        <v>Vehicle Wheels</v>
      </c>
      <c r="E218" s="15" t="s">
        <v>1643</v>
      </c>
      <c r="F218" s="18"/>
      <c r="G218" s="15" t="s">
        <v>1643</v>
      </c>
      <c r="H218" s="6">
        <v>1110111126</v>
      </c>
      <c r="I218" s="48" t="str">
        <f>VLOOKUP(H218,'BICS Equity Hierarchy 2024'!$C$5:$Q$1846,'Mapping for Equity'!$K$1,FALSE)</f>
        <v>Vehicle Wheels</v>
      </c>
      <c r="J218" s="6" t="s">
        <v>4</v>
      </c>
      <c r="K218" s="48" t="str">
        <f>IF(J218="","",VLOOKUP(J218,'BICS Equity Hierarchy 2024'!$C$5:$Q$1783,'Mapping for Equity'!$K$1))</f>
        <v/>
      </c>
      <c r="L218" s="6" t="s">
        <v>4</v>
      </c>
      <c r="M218" s="6" t="s">
        <v>4</v>
      </c>
      <c r="N218" s="6" t="s">
        <v>4</v>
      </c>
      <c r="O218" s="6" t="s">
        <v>4</v>
      </c>
    </row>
    <row r="219" spans="2:15" ht="20.25">
      <c r="B219" s="10">
        <v>111012</v>
      </c>
      <c r="C219" s="201">
        <v>3</v>
      </c>
      <c r="D219" s="8" t="str">
        <f>VLOOKUP(B219,'Current BICS'!$B$4:$P$1837,'Mapping for Equity'!$K$1,FALSE)</f>
        <v>Home Construction</v>
      </c>
      <c r="E219" s="15" t="s">
        <v>1643</v>
      </c>
      <c r="F219" s="18"/>
      <c r="G219" s="15" t="s">
        <v>1643</v>
      </c>
      <c r="H219" s="6">
        <v>111012</v>
      </c>
      <c r="I219" s="48" t="str">
        <f>VLOOKUP(H219,'BICS Equity Hierarchy 2024'!$C$5:$Q$1846,'Mapping for Equity'!$K$1,FALSE)</f>
        <v>Home Construction</v>
      </c>
      <c r="J219" s="6" t="s">
        <v>4</v>
      </c>
      <c r="K219" s="48" t="str">
        <f>IF(J219="","",VLOOKUP(J219,'BICS Equity Hierarchy 2024'!$C$5:$Q$1783,'Mapping for Equity'!$K$1))</f>
        <v/>
      </c>
      <c r="L219" s="6" t="s">
        <v>4</v>
      </c>
      <c r="M219" s="6" t="s">
        <v>4</v>
      </c>
      <c r="N219" s="6" t="s">
        <v>4</v>
      </c>
      <c r="O219" s="6" t="s">
        <v>4</v>
      </c>
    </row>
    <row r="220" spans="2:15" ht="20.25">
      <c r="B220" s="10">
        <v>11101210</v>
      </c>
      <c r="C220" s="201">
        <v>4</v>
      </c>
      <c r="D220" s="8" t="str">
        <f>VLOOKUP(B220,'Current BICS'!$B$4:$P$1837,'Mapping for Equity'!$K$1,FALSE)</f>
        <v>Homebuilding</v>
      </c>
      <c r="E220" s="15" t="s">
        <v>1643</v>
      </c>
      <c r="F220" s="18"/>
      <c r="G220" s="15" t="s">
        <v>1643</v>
      </c>
      <c r="H220" s="6">
        <v>11101210</v>
      </c>
      <c r="I220" s="48" t="str">
        <f>VLOOKUP(H220,'BICS Equity Hierarchy 2024'!$C$5:$Q$1846,'Mapping for Equity'!$K$1,FALSE)</f>
        <v>Homebuilding</v>
      </c>
      <c r="J220" s="6" t="s">
        <v>4</v>
      </c>
      <c r="K220" s="48" t="str">
        <f>IF(J220="","",VLOOKUP(J220,'BICS Equity Hierarchy 2024'!$C$5:$Q$1783,'Mapping for Equity'!$K$1))</f>
        <v/>
      </c>
      <c r="L220" s="6" t="s">
        <v>4</v>
      </c>
      <c r="M220" s="6" t="s">
        <v>4</v>
      </c>
      <c r="N220" s="6" t="s">
        <v>4</v>
      </c>
      <c r="O220" s="6" t="s">
        <v>4</v>
      </c>
    </row>
    <row r="221" spans="2:15" ht="20.25">
      <c r="B221" s="10">
        <v>1110121010</v>
      </c>
      <c r="C221" s="201">
        <v>5</v>
      </c>
      <c r="D221" s="8" t="str">
        <f>VLOOKUP(B221,'Current BICS'!$B$4:$P$1837,'Mapping for Equity'!$K$1,FALSE)</f>
        <v>Single Family Homebuilding</v>
      </c>
      <c r="E221" s="15" t="s">
        <v>1643</v>
      </c>
      <c r="F221" s="18"/>
      <c r="G221" s="15" t="s">
        <v>1643</v>
      </c>
      <c r="H221" s="6">
        <v>1110121010</v>
      </c>
      <c r="I221" s="48" t="str">
        <f>VLOOKUP(H221,'BICS Equity Hierarchy 2024'!$C$5:$Q$1846,'Mapping for Equity'!$K$1,FALSE)</f>
        <v>Single Family Homebuilding</v>
      </c>
      <c r="J221" s="6" t="s">
        <v>4</v>
      </c>
      <c r="K221" s="48" t="str">
        <f>IF(J221="","",VLOOKUP(J221,'BICS Equity Hierarchy 2024'!$C$5:$Q$1783,'Mapping for Equity'!$K$1))</f>
        <v/>
      </c>
      <c r="L221" s="6" t="s">
        <v>4</v>
      </c>
      <c r="M221" s="6" t="s">
        <v>4</v>
      </c>
      <c r="N221" s="6" t="s">
        <v>4</v>
      </c>
      <c r="O221" s="6" t="s">
        <v>4</v>
      </c>
    </row>
    <row r="222" spans="2:15" ht="20.25">
      <c r="B222" s="10">
        <v>1110121011</v>
      </c>
      <c r="C222" s="201">
        <v>5</v>
      </c>
      <c r="D222" s="8" t="str">
        <f>VLOOKUP(B222,'Current BICS'!$B$4:$P$1837,'Mapping for Equity'!$K$1,FALSE)</f>
        <v>Multifamily Homebuilding</v>
      </c>
      <c r="E222" s="15" t="s">
        <v>1643</v>
      </c>
      <c r="F222" s="18"/>
      <c r="G222" s="15" t="s">
        <v>1643</v>
      </c>
      <c r="H222" s="6">
        <v>1110121011</v>
      </c>
      <c r="I222" s="48" t="str">
        <f>VLOOKUP(H222,'BICS Equity Hierarchy 2024'!$C$5:$Q$1846,'Mapping for Equity'!$K$1,FALSE)</f>
        <v>Multifamily Homebuilding</v>
      </c>
      <c r="J222" s="6" t="s">
        <v>4</v>
      </c>
      <c r="K222" s="48" t="str">
        <f>IF(J222="","",VLOOKUP(J222,'BICS Equity Hierarchy 2024'!$C$5:$Q$1783,'Mapping for Equity'!$K$1))</f>
        <v/>
      </c>
      <c r="L222" s="6" t="s">
        <v>4</v>
      </c>
      <c r="M222" s="6" t="s">
        <v>4</v>
      </c>
      <c r="N222" s="6" t="s">
        <v>4</v>
      </c>
      <c r="O222" s="6" t="s">
        <v>4</v>
      </c>
    </row>
    <row r="223" spans="2:15" ht="20.25">
      <c r="B223" s="10">
        <v>1110121012</v>
      </c>
      <c r="C223" s="201">
        <v>5</v>
      </c>
      <c r="D223" s="8" t="str">
        <f>VLOOKUP(B223,'Current BICS'!$B$4:$P$1837,'Mapping for Equity'!$K$1,FALSE)</f>
        <v>Manufactured Home (Mobile)</v>
      </c>
      <c r="E223" s="15" t="s">
        <v>1643</v>
      </c>
      <c r="F223" s="18"/>
      <c r="G223" s="15" t="s">
        <v>1643</v>
      </c>
      <c r="H223" s="6">
        <v>1110121012</v>
      </c>
      <c r="I223" s="48" t="str">
        <f>VLOOKUP(H223,'BICS Equity Hierarchy 2024'!$C$5:$Q$1846,'Mapping for Equity'!$K$1,FALSE)</f>
        <v>Manufactured Home (Mobile)</v>
      </c>
      <c r="J223" s="6" t="s">
        <v>4</v>
      </c>
      <c r="K223" s="48" t="str">
        <f>IF(J223="","",VLOOKUP(J223,'BICS Equity Hierarchy 2024'!$C$5:$Q$1783,'Mapping for Equity'!$K$1))</f>
        <v/>
      </c>
      <c r="L223" s="6" t="s">
        <v>4</v>
      </c>
      <c r="M223" s="6" t="s">
        <v>4</v>
      </c>
      <c r="N223" s="6" t="s">
        <v>4</v>
      </c>
      <c r="O223" s="6" t="s">
        <v>4</v>
      </c>
    </row>
    <row r="224" spans="2:15" ht="20.25">
      <c r="B224" s="10">
        <v>1110121013</v>
      </c>
      <c r="C224" s="201">
        <v>5</v>
      </c>
      <c r="D224" s="8" t="str">
        <f>VLOOKUP(B224,'Current BICS'!$B$4:$P$1837,'Mapping for Equity'!$K$1,FALSE)</f>
        <v>Land Sales</v>
      </c>
      <c r="E224" s="15" t="s">
        <v>1643</v>
      </c>
      <c r="F224" s="18"/>
      <c r="G224" s="15" t="s">
        <v>1643</v>
      </c>
      <c r="H224" s="6">
        <v>1110121013</v>
      </c>
      <c r="I224" s="48" t="str">
        <f>VLOOKUP(H224,'BICS Equity Hierarchy 2024'!$C$5:$Q$1846,'Mapping for Equity'!$K$1,FALSE)</f>
        <v>Land Sales</v>
      </c>
      <c r="J224" s="6" t="s">
        <v>4</v>
      </c>
      <c r="K224" s="48" t="str">
        <f>IF(J224="","",VLOOKUP(J224,'BICS Equity Hierarchy 2024'!$C$5:$Q$1783,'Mapping for Equity'!$K$1))</f>
        <v/>
      </c>
      <c r="L224" s="6" t="s">
        <v>4</v>
      </c>
      <c r="M224" s="6" t="s">
        <v>4</v>
      </c>
      <c r="N224" s="6" t="s">
        <v>4</v>
      </c>
      <c r="O224" s="6" t="s">
        <v>4</v>
      </c>
    </row>
    <row r="225" spans="2:15" ht="20.25">
      <c r="B225" s="10">
        <v>11101211</v>
      </c>
      <c r="C225" s="201">
        <v>4</v>
      </c>
      <c r="D225" s="8" t="str">
        <f>VLOOKUP(B225,'Current BICS'!$B$4:$P$1837,'Mapping for Equity'!$K$1,FALSE)</f>
        <v>Building Products</v>
      </c>
      <c r="E225" s="15" t="s">
        <v>1643</v>
      </c>
      <c r="F225" s="18"/>
      <c r="G225" s="15" t="s">
        <v>1643</v>
      </c>
      <c r="H225" s="6">
        <v>11101211</v>
      </c>
      <c r="I225" s="48" t="str">
        <f>VLOOKUP(H225,'BICS Equity Hierarchy 2024'!$C$5:$Q$1846,'Mapping for Equity'!$K$1,FALSE)</f>
        <v>Building Products</v>
      </c>
      <c r="J225" s="6" t="s">
        <v>4</v>
      </c>
      <c r="K225" s="48" t="str">
        <f>IF(J225="","",VLOOKUP(J225,'BICS Equity Hierarchy 2024'!$C$5:$Q$1783,'Mapping for Equity'!$K$1))</f>
        <v/>
      </c>
      <c r="L225" s="6" t="s">
        <v>4</v>
      </c>
      <c r="M225" s="6" t="s">
        <v>4</v>
      </c>
      <c r="N225" s="6" t="s">
        <v>4</v>
      </c>
      <c r="O225" s="6" t="s">
        <v>4</v>
      </c>
    </row>
    <row r="226" spans="2:15" ht="20.25">
      <c r="B226" s="10">
        <v>1110121110</v>
      </c>
      <c r="C226" s="201">
        <v>5</v>
      </c>
      <c r="D226" s="8" t="str">
        <f>VLOOKUP(B226,'Current BICS'!$B$4:$P$1837,'Mapping for Equity'!$K$1,FALSE)</f>
        <v>Flooring</v>
      </c>
      <c r="E226" s="15" t="s">
        <v>1643</v>
      </c>
      <c r="F226" s="18"/>
      <c r="G226" s="15" t="s">
        <v>1643</v>
      </c>
      <c r="H226" s="6">
        <v>1110121110</v>
      </c>
      <c r="I226" s="48" t="str">
        <f>VLOOKUP(H226,'BICS Equity Hierarchy 2024'!$C$5:$Q$1846,'Mapping for Equity'!$K$1,FALSE)</f>
        <v>Flooring</v>
      </c>
      <c r="J226" s="6" t="s">
        <v>4</v>
      </c>
      <c r="K226" s="48" t="str">
        <f>IF(J226="","",VLOOKUP(J226,'BICS Equity Hierarchy 2024'!$C$5:$Q$1783,'Mapping for Equity'!$K$1))</f>
        <v/>
      </c>
      <c r="L226" s="6" t="s">
        <v>4</v>
      </c>
      <c r="M226" s="6" t="s">
        <v>4</v>
      </c>
      <c r="N226" s="6" t="s">
        <v>4</v>
      </c>
      <c r="O226" s="6" t="s">
        <v>4</v>
      </c>
    </row>
    <row r="227" spans="2:15" ht="20.25">
      <c r="B227" s="10">
        <v>111012111010</v>
      </c>
      <c r="C227" s="201">
        <v>6</v>
      </c>
      <c r="D227" s="8" t="str">
        <f>VLOOKUP(B227,'Current BICS'!$B$4:$P$1837,'Mapping for Equity'!$K$1,FALSE)</f>
        <v>Carpet Flooring</v>
      </c>
      <c r="E227" s="15" t="s">
        <v>1643</v>
      </c>
      <c r="F227" s="18"/>
      <c r="G227" s="15" t="s">
        <v>1643</v>
      </c>
      <c r="H227" s="6">
        <v>111012111010</v>
      </c>
      <c r="I227" s="48" t="str">
        <f>VLOOKUP(H227,'BICS Equity Hierarchy 2024'!$C$5:$Q$1846,'Mapping for Equity'!$K$1,FALSE)</f>
        <v>Carpet Flooring</v>
      </c>
      <c r="J227" s="6" t="s">
        <v>4</v>
      </c>
      <c r="K227" s="48" t="str">
        <f>IF(J227="","",VLOOKUP(J227,'BICS Equity Hierarchy 2024'!$C$5:$Q$1783,'Mapping for Equity'!$K$1))</f>
        <v/>
      </c>
      <c r="L227" s="6" t="s">
        <v>4</v>
      </c>
      <c r="M227" s="6" t="s">
        <v>4</v>
      </c>
      <c r="N227" s="6" t="s">
        <v>4</v>
      </c>
      <c r="O227" s="6" t="s">
        <v>4</v>
      </c>
    </row>
    <row r="228" spans="2:15" ht="20.25">
      <c r="B228" s="10">
        <v>111012111011</v>
      </c>
      <c r="C228" s="201">
        <v>6</v>
      </c>
      <c r="D228" s="8" t="str">
        <f>VLOOKUP(B228,'Current BICS'!$B$4:$P$1837,'Mapping for Equity'!$K$1,FALSE)</f>
        <v>Tile Flooring</v>
      </c>
      <c r="E228" s="15" t="s">
        <v>1643</v>
      </c>
      <c r="F228" s="18"/>
      <c r="G228" s="15" t="s">
        <v>1643</v>
      </c>
      <c r="H228" s="6">
        <v>111012111011</v>
      </c>
      <c r="I228" s="48" t="str">
        <f>VLOOKUP(H228,'BICS Equity Hierarchy 2024'!$C$5:$Q$1846,'Mapping for Equity'!$K$1,FALSE)</f>
        <v>Tile Flooring</v>
      </c>
      <c r="J228" s="6" t="s">
        <v>4</v>
      </c>
      <c r="K228" s="48" t="str">
        <f>IF(J228="","",VLOOKUP(J228,'BICS Equity Hierarchy 2024'!$C$5:$Q$1783,'Mapping for Equity'!$K$1))</f>
        <v/>
      </c>
      <c r="L228" s="6" t="s">
        <v>4</v>
      </c>
      <c r="M228" s="6" t="s">
        <v>4</v>
      </c>
      <c r="N228" s="6" t="s">
        <v>4</v>
      </c>
      <c r="O228" s="6" t="s">
        <v>4</v>
      </c>
    </row>
    <row r="229" spans="2:15" ht="20.25">
      <c r="B229" s="10">
        <v>111012111012</v>
      </c>
      <c r="C229" s="201">
        <v>6</v>
      </c>
      <c r="D229" s="8" t="str">
        <f>VLOOKUP(B229,'Current BICS'!$B$4:$P$1837,'Mapping for Equity'!$K$1,FALSE)</f>
        <v>Laminate &amp; Wood Flooring</v>
      </c>
      <c r="E229" s="15" t="s">
        <v>1643</v>
      </c>
      <c r="F229" s="18"/>
      <c r="G229" s="15" t="s">
        <v>1643</v>
      </c>
      <c r="H229" s="6">
        <v>111012111012</v>
      </c>
      <c r="I229" s="48" t="str">
        <f>VLOOKUP(H229,'BICS Equity Hierarchy 2024'!$C$5:$Q$1846,'Mapping for Equity'!$K$1,FALSE)</f>
        <v>Laminate &amp; Wood Flooring</v>
      </c>
      <c r="J229" s="6" t="s">
        <v>4</v>
      </c>
      <c r="K229" s="48" t="str">
        <f>IF(J229="","",VLOOKUP(J229,'BICS Equity Hierarchy 2024'!$C$5:$Q$1783,'Mapping for Equity'!$K$1))</f>
        <v/>
      </c>
      <c r="L229" s="6" t="s">
        <v>4</v>
      </c>
      <c r="M229" s="6" t="s">
        <v>4</v>
      </c>
      <c r="N229" s="6" t="s">
        <v>4</v>
      </c>
      <c r="O229" s="6" t="s">
        <v>4</v>
      </c>
    </row>
    <row r="230" spans="2:15" ht="20.25">
      <c r="B230" s="10">
        <v>111012111013</v>
      </c>
      <c r="C230" s="201">
        <v>6</v>
      </c>
      <c r="D230" s="8" t="str">
        <f>VLOOKUP(B230,'Current BICS'!$B$4:$P$1837,'Mapping for Equity'!$K$1,FALSE)</f>
        <v>Vinyl Flooring</v>
      </c>
      <c r="E230" s="15" t="s">
        <v>1643</v>
      </c>
      <c r="F230" s="18"/>
      <c r="G230" s="15" t="s">
        <v>1643</v>
      </c>
      <c r="H230" s="6">
        <v>111012111013</v>
      </c>
      <c r="I230" s="48" t="str">
        <f>VLOOKUP(H230,'BICS Equity Hierarchy 2024'!$C$5:$Q$1846,'Mapping for Equity'!$K$1,FALSE)</f>
        <v>Vinyl Flooring</v>
      </c>
      <c r="J230" s="6" t="s">
        <v>4</v>
      </c>
      <c r="K230" s="48" t="str">
        <f>IF(J230="","",VLOOKUP(J230,'BICS Equity Hierarchy 2024'!$C$5:$Q$1783,'Mapping for Equity'!$K$1))</f>
        <v/>
      </c>
      <c r="L230" s="6" t="s">
        <v>4</v>
      </c>
      <c r="M230" s="6" t="s">
        <v>4</v>
      </c>
      <c r="N230" s="6" t="s">
        <v>4</v>
      </c>
      <c r="O230" s="6" t="s">
        <v>4</v>
      </c>
    </row>
    <row r="231" spans="2:15" ht="20.25">
      <c r="B231" s="10">
        <v>1110121111</v>
      </c>
      <c r="C231" s="201">
        <v>5</v>
      </c>
      <c r="D231" s="8" t="str">
        <f>VLOOKUP(B231,'Current BICS'!$B$4:$P$1837,'Mapping for Equity'!$K$1,FALSE)</f>
        <v>Cabinets &amp; Countertops</v>
      </c>
      <c r="E231" s="15" t="s">
        <v>1643</v>
      </c>
      <c r="F231" s="18"/>
      <c r="G231" s="15" t="s">
        <v>1643</v>
      </c>
      <c r="H231" s="6">
        <v>1110121111</v>
      </c>
      <c r="I231" s="48" t="str">
        <f>VLOOKUP(H231,'BICS Equity Hierarchy 2024'!$C$5:$Q$1846,'Mapping for Equity'!$K$1,FALSE)</f>
        <v>Cabinets &amp; Countertops</v>
      </c>
      <c r="J231" s="6" t="s">
        <v>4</v>
      </c>
      <c r="K231" s="48" t="str">
        <f>IF(J231="","",VLOOKUP(J231,'BICS Equity Hierarchy 2024'!$C$5:$Q$1783,'Mapping for Equity'!$K$1))</f>
        <v/>
      </c>
      <c r="L231" s="6" t="s">
        <v>4</v>
      </c>
      <c r="M231" s="6" t="s">
        <v>4</v>
      </c>
      <c r="N231" s="6" t="s">
        <v>4</v>
      </c>
      <c r="O231" s="6" t="s">
        <v>4</v>
      </c>
    </row>
    <row r="232" spans="2:15" ht="20.25">
      <c r="B232" s="10">
        <v>1110121112</v>
      </c>
      <c r="C232" s="201">
        <v>5</v>
      </c>
      <c r="D232" s="8" t="str">
        <f>VLOOKUP(B232,'Current BICS'!$B$4:$P$1837,'Mapping for Equity'!$K$1,FALSE)</f>
        <v>Plumbing Fixtures</v>
      </c>
      <c r="E232" s="15" t="s">
        <v>1643</v>
      </c>
      <c r="F232" s="18"/>
      <c r="G232" s="15" t="s">
        <v>1643</v>
      </c>
      <c r="H232" s="6">
        <v>1110121112</v>
      </c>
      <c r="I232" s="48" t="str">
        <f>VLOOKUP(H232,'BICS Equity Hierarchy 2024'!$C$5:$Q$1846,'Mapping for Equity'!$K$1,FALSE)</f>
        <v>Plumbing Fixtures</v>
      </c>
      <c r="J232" s="6" t="s">
        <v>4</v>
      </c>
      <c r="K232" s="48" t="str">
        <f>IF(J232="","",VLOOKUP(J232,'BICS Equity Hierarchy 2024'!$C$5:$Q$1783,'Mapping for Equity'!$K$1))</f>
        <v/>
      </c>
      <c r="L232" s="6" t="s">
        <v>4</v>
      </c>
      <c r="M232" s="6" t="s">
        <v>4</v>
      </c>
      <c r="N232" s="6" t="s">
        <v>4</v>
      </c>
      <c r="O232" s="6" t="s">
        <v>4</v>
      </c>
    </row>
    <row r="233" spans="2:15" ht="20.25">
      <c r="B233" s="10">
        <v>1110121113</v>
      </c>
      <c r="C233" s="201">
        <v>5</v>
      </c>
      <c r="D233" s="8" t="str">
        <f>VLOOKUP(B233,'Current BICS'!$B$4:$P$1837,'Mapping for Equity'!$K$1,FALSE)</f>
        <v>Windows &amp; Doors</v>
      </c>
      <c r="E233" s="15" t="s">
        <v>1643</v>
      </c>
      <c r="F233" s="18"/>
      <c r="G233" s="15" t="s">
        <v>1643</v>
      </c>
      <c r="H233" s="6">
        <v>1110121113</v>
      </c>
      <c r="I233" s="48" t="str">
        <f>VLOOKUP(H233,'BICS Equity Hierarchy 2024'!$C$5:$Q$1846,'Mapping for Equity'!$K$1,FALSE)</f>
        <v>Windows &amp; Doors</v>
      </c>
      <c r="J233" s="6" t="s">
        <v>4</v>
      </c>
      <c r="K233" s="48" t="str">
        <f>IF(J233="","",VLOOKUP(J233,'BICS Equity Hierarchy 2024'!$C$5:$Q$1783,'Mapping for Equity'!$K$1))</f>
        <v/>
      </c>
      <c r="L233" s="6" t="s">
        <v>4</v>
      </c>
      <c r="M233" s="6" t="s">
        <v>4</v>
      </c>
      <c r="N233" s="6" t="s">
        <v>4</v>
      </c>
      <c r="O233" s="6" t="s">
        <v>4</v>
      </c>
    </row>
    <row r="234" spans="2:15" ht="20.25">
      <c r="B234" s="10">
        <v>111012111310</v>
      </c>
      <c r="C234" s="201">
        <v>6</v>
      </c>
      <c r="D234" s="8" t="str">
        <f>VLOOKUP(B234,'Current BICS'!$B$4:$P$1837,'Mapping for Equity'!$K$1,FALSE)</f>
        <v>Windows</v>
      </c>
      <c r="E234" s="15" t="s">
        <v>1643</v>
      </c>
      <c r="F234" s="18"/>
      <c r="G234" s="15" t="s">
        <v>1643</v>
      </c>
      <c r="H234" s="6">
        <v>111012111310</v>
      </c>
      <c r="I234" s="48" t="str">
        <f>VLOOKUP(H234,'BICS Equity Hierarchy 2024'!$C$5:$Q$1846,'Mapping for Equity'!$K$1,FALSE)</f>
        <v>Windows</v>
      </c>
      <c r="J234" s="6" t="s">
        <v>4</v>
      </c>
      <c r="K234" s="48" t="str">
        <f>IF(J234="","",VLOOKUP(J234,'BICS Equity Hierarchy 2024'!$C$5:$Q$1783,'Mapping for Equity'!$K$1))</f>
        <v/>
      </c>
      <c r="L234" s="6" t="s">
        <v>4</v>
      </c>
      <c r="M234" s="6" t="s">
        <v>4</v>
      </c>
      <c r="N234" s="6" t="s">
        <v>4</v>
      </c>
      <c r="O234" s="6" t="s">
        <v>4</v>
      </c>
    </row>
    <row r="235" spans="2:15" ht="20.25">
      <c r="B235" s="10">
        <v>111012111311</v>
      </c>
      <c r="C235" s="201">
        <v>6</v>
      </c>
      <c r="D235" s="8" t="str">
        <f>VLOOKUP(B235,'Current BICS'!$B$4:$P$1837,'Mapping for Equity'!$K$1,FALSE)</f>
        <v>Doors</v>
      </c>
      <c r="E235" s="15" t="s">
        <v>1643</v>
      </c>
      <c r="F235" s="18"/>
      <c r="G235" s="15" t="s">
        <v>1643</v>
      </c>
      <c r="H235" s="6">
        <v>111012111311</v>
      </c>
      <c r="I235" s="48" t="str">
        <f>VLOOKUP(H235,'BICS Equity Hierarchy 2024'!$C$5:$Q$1846,'Mapping for Equity'!$K$1,FALSE)</f>
        <v>Doors</v>
      </c>
      <c r="J235" s="6" t="s">
        <v>4</v>
      </c>
      <c r="K235" s="48" t="str">
        <f>IF(J235="","",VLOOKUP(J235,'BICS Equity Hierarchy 2024'!$C$5:$Q$1783,'Mapping for Equity'!$K$1))</f>
        <v/>
      </c>
      <c r="L235" s="6" t="s">
        <v>4</v>
      </c>
      <c r="M235" s="6" t="s">
        <v>4</v>
      </c>
      <c r="N235" s="6" t="s">
        <v>4</v>
      </c>
      <c r="O235" s="6" t="s">
        <v>4</v>
      </c>
    </row>
    <row r="236" spans="2:15" ht="20.25">
      <c r="B236" s="10">
        <v>111013</v>
      </c>
      <c r="C236" s="201">
        <v>3</v>
      </c>
      <c r="D236" s="8" t="str">
        <f>VLOOKUP(B236,'Current BICS'!$B$4:$P$1837,'Mapping for Equity'!$K$1,FALSE)</f>
        <v>Home &amp; Office Products</v>
      </c>
      <c r="E236" s="15" t="s">
        <v>1643</v>
      </c>
      <c r="F236" s="18"/>
      <c r="G236" s="15" t="s">
        <v>1643</v>
      </c>
      <c r="H236" s="6">
        <v>111013</v>
      </c>
      <c r="I236" s="48" t="str">
        <f>VLOOKUP(H236,'BICS Equity Hierarchy 2024'!$C$5:$Q$1846,'Mapping for Equity'!$K$1,FALSE)</f>
        <v>Home &amp; Office Products</v>
      </c>
      <c r="J236" s="6" t="s">
        <v>4</v>
      </c>
      <c r="K236" s="48" t="str">
        <f>IF(J236="","",VLOOKUP(J236,'BICS Equity Hierarchy 2024'!$C$5:$Q$1783,'Mapping for Equity'!$K$1))</f>
        <v/>
      </c>
      <c r="L236" s="6" t="s">
        <v>4</v>
      </c>
      <c r="M236" s="6" t="s">
        <v>4</v>
      </c>
      <c r="N236" s="6" t="s">
        <v>4</v>
      </c>
      <c r="O236" s="6" t="s">
        <v>4</v>
      </c>
    </row>
    <row r="237" spans="2:15" ht="20.25">
      <c r="B237" s="10">
        <v>11101310</v>
      </c>
      <c r="C237" s="201">
        <v>4</v>
      </c>
      <c r="D237" s="8" t="str">
        <f>VLOOKUP(B237,'Current BICS'!$B$4:$P$1837,'Mapping for Equity'!$K$1,FALSE)</f>
        <v>Household Appliances</v>
      </c>
      <c r="E237" s="15" t="s">
        <v>1643</v>
      </c>
      <c r="F237" s="18"/>
      <c r="G237" s="15" t="s">
        <v>1643</v>
      </c>
      <c r="H237" s="6">
        <v>11101310</v>
      </c>
      <c r="I237" s="48" t="str">
        <f>VLOOKUP(H237,'BICS Equity Hierarchy 2024'!$C$5:$Q$1846,'Mapping for Equity'!$K$1,FALSE)</f>
        <v>Household Appliances</v>
      </c>
      <c r="J237" s="6" t="s">
        <v>4</v>
      </c>
      <c r="K237" s="48" t="str">
        <f>IF(J237="","",VLOOKUP(J237,'BICS Equity Hierarchy 2024'!$C$5:$Q$1783,'Mapping for Equity'!$K$1))</f>
        <v/>
      </c>
      <c r="L237" s="6" t="s">
        <v>4</v>
      </c>
      <c r="M237" s="6" t="s">
        <v>4</v>
      </c>
      <c r="N237" s="6" t="s">
        <v>4</v>
      </c>
      <c r="O237" s="6" t="s">
        <v>4</v>
      </c>
    </row>
    <row r="238" spans="2:15" ht="20.25">
      <c r="B238" s="10">
        <v>1110131010</v>
      </c>
      <c r="C238" s="201">
        <v>5</v>
      </c>
      <c r="D238" s="8" t="str">
        <f>VLOOKUP(B238,'Current BICS'!$B$4:$P$1837,'Mapping for Equity'!$K$1,FALSE)</f>
        <v>Heating &amp; Cooling Appliances</v>
      </c>
      <c r="E238" s="15" t="s">
        <v>1643</v>
      </c>
      <c r="F238" s="18"/>
      <c r="G238" s="15" t="s">
        <v>1643</v>
      </c>
      <c r="H238" s="6">
        <v>1110131010</v>
      </c>
      <c r="I238" s="48" t="str">
        <f>VLOOKUP(H238,'BICS Equity Hierarchy 2024'!$C$5:$Q$1846,'Mapping for Equity'!$K$1,FALSE)</f>
        <v>Heating &amp; Cooling Appliances</v>
      </c>
      <c r="J238" s="6" t="s">
        <v>4</v>
      </c>
      <c r="K238" s="48" t="str">
        <f>IF(J238="","",VLOOKUP(J238,'BICS Equity Hierarchy 2024'!$C$5:$Q$1783,'Mapping for Equity'!$K$1))</f>
        <v/>
      </c>
      <c r="L238" s="6" t="s">
        <v>4</v>
      </c>
      <c r="M238" s="6" t="s">
        <v>4</v>
      </c>
      <c r="N238" s="6" t="s">
        <v>4</v>
      </c>
      <c r="O238" s="6" t="s">
        <v>4</v>
      </c>
    </row>
    <row r="239" spans="2:15" ht="20.25">
      <c r="B239" s="10">
        <v>1110131011</v>
      </c>
      <c r="C239" s="201">
        <v>5</v>
      </c>
      <c r="D239" s="8" t="str">
        <f>VLOOKUP(B239,'Current BICS'!$B$4:$P$1837,'Mapping for Equity'!$K$1,FALSE)</f>
        <v>Cooking Appliances</v>
      </c>
      <c r="E239" s="15" t="s">
        <v>1643</v>
      </c>
      <c r="F239" s="18"/>
      <c r="G239" s="15" t="s">
        <v>1643</v>
      </c>
      <c r="H239" s="6">
        <v>1110131011</v>
      </c>
      <c r="I239" s="48" t="str">
        <f>VLOOKUP(H239,'BICS Equity Hierarchy 2024'!$C$5:$Q$1846,'Mapping for Equity'!$K$1,FALSE)</f>
        <v>Cooking Appliances</v>
      </c>
      <c r="J239" s="6" t="s">
        <v>4</v>
      </c>
      <c r="K239" s="48" t="str">
        <f>IF(J239="","",VLOOKUP(J239,'BICS Equity Hierarchy 2024'!$C$5:$Q$1783,'Mapping for Equity'!$K$1))</f>
        <v/>
      </c>
      <c r="L239" s="6" t="s">
        <v>4</v>
      </c>
      <c r="M239" s="6" t="s">
        <v>4</v>
      </c>
      <c r="N239" s="6" t="s">
        <v>4</v>
      </c>
      <c r="O239" s="6" t="s">
        <v>4</v>
      </c>
    </row>
    <row r="240" spans="2:15" ht="20.25">
      <c r="B240" s="10">
        <v>1110131012</v>
      </c>
      <c r="C240" s="201">
        <v>5</v>
      </c>
      <c r="D240" s="8" t="str">
        <f>VLOOKUP(B240,'Current BICS'!$B$4:$P$1837,'Mapping for Equity'!$K$1,FALSE)</f>
        <v>Washers &amp; Dryers</v>
      </c>
      <c r="E240" s="15" t="s">
        <v>1643</v>
      </c>
      <c r="F240" s="18"/>
      <c r="G240" s="15" t="s">
        <v>1643</v>
      </c>
      <c r="H240" s="6">
        <v>1110131012</v>
      </c>
      <c r="I240" s="48" t="str">
        <f>VLOOKUP(H240,'BICS Equity Hierarchy 2024'!$C$5:$Q$1846,'Mapping for Equity'!$K$1,FALSE)</f>
        <v>Washers &amp; Dryers</v>
      </c>
      <c r="J240" s="6" t="s">
        <v>4</v>
      </c>
      <c r="K240" s="48" t="str">
        <f>IF(J240="","",VLOOKUP(J240,'BICS Equity Hierarchy 2024'!$C$5:$Q$1783,'Mapping for Equity'!$K$1))</f>
        <v/>
      </c>
      <c r="L240" s="6" t="s">
        <v>4</v>
      </c>
      <c r="M240" s="6" t="s">
        <v>4</v>
      </c>
      <c r="N240" s="6" t="s">
        <v>4</v>
      </c>
      <c r="O240" s="6" t="s">
        <v>4</v>
      </c>
    </row>
    <row r="241" spans="2:15" ht="20.25">
      <c r="B241" s="10">
        <v>1110131013</v>
      </c>
      <c r="C241" s="201">
        <v>5</v>
      </c>
      <c r="D241" s="8" t="str">
        <f>VLOOKUP(B241,'Current BICS'!$B$4:$P$1837,'Mapping for Equity'!$K$1,FALSE)</f>
        <v>Refrigerators &amp; Freezers</v>
      </c>
      <c r="E241" s="15" t="s">
        <v>1643</v>
      </c>
      <c r="F241" s="18"/>
      <c r="G241" s="15" t="s">
        <v>1643</v>
      </c>
      <c r="H241" s="6">
        <v>1110131013</v>
      </c>
      <c r="I241" s="48" t="str">
        <f>VLOOKUP(H241,'BICS Equity Hierarchy 2024'!$C$5:$Q$1846,'Mapping for Equity'!$K$1,FALSE)</f>
        <v>Refrigerators &amp; Freezers</v>
      </c>
      <c r="J241" s="6" t="s">
        <v>4</v>
      </c>
      <c r="K241" s="48" t="str">
        <f>IF(J241="","",VLOOKUP(J241,'BICS Equity Hierarchy 2024'!$C$5:$Q$1783,'Mapping for Equity'!$K$1))</f>
        <v/>
      </c>
      <c r="L241" s="6" t="s">
        <v>4</v>
      </c>
      <c r="M241" s="6" t="s">
        <v>4</v>
      </c>
      <c r="N241" s="6" t="s">
        <v>4</v>
      </c>
      <c r="O241" s="6" t="s">
        <v>4</v>
      </c>
    </row>
    <row r="242" spans="2:15" ht="20.25">
      <c r="B242" s="10">
        <v>1110131014</v>
      </c>
      <c r="C242" s="201">
        <v>5</v>
      </c>
      <c r="D242" s="8" t="str">
        <f>VLOOKUP(B242,'Current BICS'!$B$4:$P$1837,'Mapping for Equity'!$K$1,FALSE)</f>
        <v>Vacuum Cleaners</v>
      </c>
      <c r="E242" s="15" t="s">
        <v>1643</v>
      </c>
      <c r="F242" s="18"/>
      <c r="G242" s="15" t="s">
        <v>1643</v>
      </c>
      <c r="H242" s="6">
        <v>1110131014</v>
      </c>
      <c r="I242" s="48" t="str">
        <f>VLOOKUP(H242,'BICS Equity Hierarchy 2024'!$C$5:$Q$1846,'Mapping for Equity'!$K$1,FALSE)</f>
        <v>Vacuum Cleaners</v>
      </c>
      <c r="J242" s="6" t="s">
        <v>4</v>
      </c>
      <c r="K242" s="48" t="str">
        <f>IF(J242="","",VLOOKUP(J242,'BICS Equity Hierarchy 2024'!$C$5:$Q$1783,'Mapping for Equity'!$K$1))</f>
        <v/>
      </c>
      <c r="L242" s="6" t="s">
        <v>4</v>
      </c>
      <c r="M242" s="6" t="s">
        <v>4</v>
      </c>
      <c r="N242" s="6" t="s">
        <v>4</v>
      </c>
      <c r="O242" s="6" t="s">
        <v>4</v>
      </c>
    </row>
    <row r="243" spans="2:15" ht="20.25">
      <c r="B243" s="10">
        <v>11101311</v>
      </c>
      <c r="C243" s="201">
        <v>4</v>
      </c>
      <c r="D243" s="8" t="str">
        <f>VLOOKUP(B243,'Current BICS'!$B$4:$P$1837,'Mapping for Equity'!$K$1,FALSE)</f>
        <v>Furniture</v>
      </c>
      <c r="E243" s="15" t="s">
        <v>1643</v>
      </c>
      <c r="F243" s="18"/>
      <c r="G243" s="15" t="s">
        <v>1643</v>
      </c>
      <c r="H243" s="6">
        <v>11101311</v>
      </c>
      <c r="I243" s="48" t="str">
        <f>VLOOKUP(H243,'BICS Equity Hierarchy 2024'!$C$5:$Q$1846,'Mapping for Equity'!$K$1,FALSE)</f>
        <v>Furniture</v>
      </c>
      <c r="J243" s="6" t="s">
        <v>4</v>
      </c>
      <c r="K243" s="48" t="str">
        <f>IF(J243="","",VLOOKUP(J243,'BICS Equity Hierarchy 2024'!$C$5:$Q$1783,'Mapping for Equity'!$K$1))</f>
        <v/>
      </c>
      <c r="L243" s="6" t="s">
        <v>4</v>
      </c>
      <c r="M243" s="6" t="s">
        <v>4</v>
      </c>
      <c r="N243" s="6" t="s">
        <v>4</v>
      </c>
      <c r="O243" s="6" t="s">
        <v>4</v>
      </c>
    </row>
    <row r="244" spans="2:15" ht="20.25">
      <c r="B244" s="10">
        <v>1110131110</v>
      </c>
      <c r="C244" s="201">
        <v>5</v>
      </c>
      <c r="D244" s="8" t="str">
        <f>VLOOKUP(B244,'Current BICS'!$B$4:$P$1837,'Mapping for Equity'!$K$1,FALSE)</f>
        <v>Home Furniture</v>
      </c>
      <c r="E244" s="15" t="s">
        <v>1643</v>
      </c>
      <c r="F244" s="18"/>
      <c r="G244" s="15" t="s">
        <v>1643</v>
      </c>
      <c r="H244" s="6">
        <v>1110131110</v>
      </c>
      <c r="I244" s="48" t="str">
        <f>VLOOKUP(H244,'BICS Equity Hierarchy 2024'!$C$5:$Q$1846,'Mapping for Equity'!$K$1,FALSE)</f>
        <v>Home Furniture</v>
      </c>
      <c r="J244" s="6" t="s">
        <v>4</v>
      </c>
      <c r="K244" s="48" t="str">
        <f>IF(J244="","",VLOOKUP(J244,'BICS Equity Hierarchy 2024'!$C$5:$Q$1783,'Mapping for Equity'!$K$1))</f>
        <v/>
      </c>
      <c r="L244" s="6" t="s">
        <v>4</v>
      </c>
      <c r="M244" s="6" t="s">
        <v>4</v>
      </c>
      <c r="N244" s="6" t="s">
        <v>4</v>
      </c>
      <c r="O244" s="6" t="s">
        <v>4</v>
      </c>
    </row>
    <row r="245" spans="2:15" ht="20.25">
      <c r="B245" s="10">
        <v>111013111010</v>
      </c>
      <c r="C245" s="201">
        <v>6</v>
      </c>
      <c r="D245" s="8" t="str">
        <f>VLOOKUP(B245,'Current BICS'!$B$4:$P$1837,'Mapping for Equity'!$K$1,FALSE)</f>
        <v>Metal Furniture</v>
      </c>
      <c r="E245" s="15" t="s">
        <v>1643</v>
      </c>
      <c r="F245" s="18"/>
      <c r="G245" s="15" t="s">
        <v>1643</v>
      </c>
      <c r="H245" s="6">
        <v>111013111010</v>
      </c>
      <c r="I245" s="48" t="str">
        <f>VLOOKUP(H245,'BICS Equity Hierarchy 2024'!$C$5:$Q$1846,'Mapping for Equity'!$K$1,FALSE)</f>
        <v>Metal Furniture</v>
      </c>
      <c r="J245" s="6" t="s">
        <v>4</v>
      </c>
      <c r="K245" s="48" t="str">
        <f>IF(J245="","",VLOOKUP(J245,'BICS Equity Hierarchy 2024'!$C$5:$Q$1783,'Mapping for Equity'!$K$1))</f>
        <v/>
      </c>
      <c r="L245" s="6" t="s">
        <v>4</v>
      </c>
      <c r="M245" s="6" t="s">
        <v>4</v>
      </c>
      <c r="N245" s="6" t="s">
        <v>4</v>
      </c>
      <c r="O245" s="6" t="s">
        <v>4</v>
      </c>
    </row>
    <row r="246" spans="2:15" ht="20.25">
      <c r="B246" s="10">
        <v>111013111011</v>
      </c>
      <c r="C246" s="201">
        <v>6</v>
      </c>
      <c r="D246" s="8" t="str">
        <f>VLOOKUP(B246,'Current BICS'!$B$4:$P$1837,'Mapping for Equity'!$K$1,FALSE)</f>
        <v>Wood Furniture</v>
      </c>
      <c r="E246" s="15" t="s">
        <v>1643</v>
      </c>
      <c r="F246" s="18"/>
      <c r="G246" s="15" t="s">
        <v>1643</v>
      </c>
      <c r="H246" s="6">
        <v>111013111011</v>
      </c>
      <c r="I246" s="48" t="str">
        <f>VLOOKUP(H246,'BICS Equity Hierarchy 2024'!$C$5:$Q$1846,'Mapping for Equity'!$K$1,FALSE)</f>
        <v>Wood Furniture</v>
      </c>
      <c r="J246" s="6" t="s">
        <v>4</v>
      </c>
      <c r="K246" s="48" t="str">
        <f>IF(J246="","",VLOOKUP(J246,'BICS Equity Hierarchy 2024'!$C$5:$Q$1783,'Mapping for Equity'!$K$1))</f>
        <v/>
      </c>
      <c r="L246" s="6" t="s">
        <v>4</v>
      </c>
      <c r="M246" s="6" t="s">
        <v>4</v>
      </c>
      <c r="N246" s="6" t="s">
        <v>4</v>
      </c>
      <c r="O246" s="6" t="s">
        <v>4</v>
      </c>
    </row>
    <row r="247" spans="2:15" ht="20.25">
      <c r="B247" s="10">
        <v>11101311101110</v>
      </c>
      <c r="C247" s="201">
        <v>7</v>
      </c>
      <c r="D247" s="8" t="str">
        <f>VLOOKUP(B247,'Current BICS'!$B$4:$P$1837,'Mapping for Equity'!$K$1,FALSE)</f>
        <v>Upholstered Wood Furniture</v>
      </c>
      <c r="E247" s="15" t="s">
        <v>1643</v>
      </c>
      <c r="F247" s="18"/>
      <c r="G247" s="15" t="s">
        <v>1643</v>
      </c>
      <c r="H247" s="6">
        <v>11101311101110</v>
      </c>
      <c r="I247" s="48" t="str">
        <f>VLOOKUP(H247,'BICS Equity Hierarchy 2024'!$C$5:$Q$1846,'Mapping for Equity'!$K$1,FALSE)</f>
        <v>Upholstered Wood Furniture</v>
      </c>
      <c r="J247" s="6" t="s">
        <v>4</v>
      </c>
      <c r="K247" s="48" t="str">
        <f>IF(J247="","",VLOOKUP(J247,'BICS Equity Hierarchy 2024'!$C$5:$Q$1783,'Mapping for Equity'!$K$1))</f>
        <v/>
      </c>
      <c r="L247" s="6" t="s">
        <v>4</v>
      </c>
      <c r="M247" s="6" t="s">
        <v>4</v>
      </c>
      <c r="N247" s="6" t="s">
        <v>4</v>
      </c>
      <c r="O247" s="6" t="s">
        <v>4</v>
      </c>
    </row>
    <row r="248" spans="2:15" ht="20.25">
      <c r="B248" s="10">
        <v>11101311101111</v>
      </c>
      <c r="C248" s="201">
        <v>7</v>
      </c>
      <c r="D248" s="8" t="str">
        <f>VLOOKUP(B248,'Current BICS'!$B$4:$P$1837,'Mapping for Equity'!$K$1,FALSE)</f>
        <v>Nonupholstered Wood Furniture</v>
      </c>
      <c r="E248" s="15" t="s">
        <v>1643</v>
      </c>
      <c r="F248" s="18"/>
      <c r="G248" s="15" t="s">
        <v>1643</v>
      </c>
      <c r="H248" s="6">
        <v>11101311101111</v>
      </c>
      <c r="I248" s="48" t="str">
        <f>VLOOKUP(H248,'BICS Equity Hierarchy 2024'!$C$5:$Q$1846,'Mapping for Equity'!$K$1,FALSE)</f>
        <v>Nonupholstered Wood Furniture</v>
      </c>
      <c r="J248" s="6" t="s">
        <v>4</v>
      </c>
      <c r="K248" s="48" t="str">
        <f>IF(J248="","",VLOOKUP(J248,'BICS Equity Hierarchy 2024'!$C$5:$Q$1783,'Mapping for Equity'!$K$1))</f>
        <v/>
      </c>
      <c r="L248" s="6" t="s">
        <v>4</v>
      </c>
      <c r="M248" s="6" t="s">
        <v>4</v>
      </c>
      <c r="N248" s="6" t="s">
        <v>4</v>
      </c>
      <c r="O248" s="6" t="s">
        <v>4</v>
      </c>
    </row>
    <row r="249" spans="2:15" ht="20.25">
      <c r="B249" s="10">
        <v>1110131111</v>
      </c>
      <c r="C249" s="201">
        <v>5</v>
      </c>
      <c r="D249" s="8" t="str">
        <f>VLOOKUP(B249,'Current BICS'!$B$4:$P$1837,'Mapping for Equity'!$K$1,FALSE)</f>
        <v>Office Furniture</v>
      </c>
      <c r="E249" s="15" t="s">
        <v>1643</v>
      </c>
      <c r="F249" s="18"/>
      <c r="G249" s="15" t="s">
        <v>1643</v>
      </c>
      <c r="H249" s="6">
        <v>1110131111</v>
      </c>
      <c r="I249" s="48" t="str">
        <f>VLOOKUP(H249,'BICS Equity Hierarchy 2024'!$C$5:$Q$1846,'Mapping for Equity'!$K$1,FALSE)</f>
        <v>Office Furniture</v>
      </c>
      <c r="J249" s="6" t="s">
        <v>4</v>
      </c>
      <c r="K249" s="48" t="str">
        <f>IF(J249="","",VLOOKUP(J249,'BICS Equity Hierarchy 2024'!$C$5:$Q$1783,'Mapping for Equity'!$K$1))</f>
        <v/>
      </c>
      <c r="L249" s="6" t="s">
        <v>4</v>
      </c>
      <c r="M249" s="6" t="s">
        <v>4</v>
      </c>
      <c r="N249" s="6" t="s">
        <v>4</v>
      </c>
      <c r="O249" s="6" t="s">
        <v>4</v>
      </c>
    </row>
    <row r="250" spans="2:15" ht="20.25">
      <c r="B250" s="10">
        <v>1110131112</v>
      </c>
      <c r="C250" s="201">
        <v>5</v>
      </c>
      <c r="D250" s="8" t="str">
        <f>VLOOKUP(B250,'Current BICS'!$B$4:$P$1837,'Mapping for Equity'!$K$1,FALSE)</f>
        <v>Mattress</v>
      </c>
      <c r="E250" s="15" t="s">
        <v>1643</v>
      </c>
      <c r="F250" s="18"/>
      <c r="G250" s="15" t="s">
        <v>1643</v>
      </c>
      <c r="H250" s="6">
        <v>1110131112</v>
      </c>
      <c r="I250" s="48" t="str">
        <f>VLOOKUP(H250,'BICS Equity Hierarchy 2024'!$C$5:$Q$1846,'Mapping for Equity'!$K$1,FALSE)</f>
        <v>Mattress</v>
      </c>
      <c r="J250" s="6" t="s">
        <v>4</v>
      </c>
      <c r="K250" s="48" t="str">
        <f>IF(J250="","",VLOOKUP(J250,'BICS Equity Hierarchy 2024'!$C$5:$Q$1783,'Mapping for Equity'!$K$1))</f>
        <v/>
      </c>
      <c r="L250" s="6" t="s">
        <v>4</v>
      </c>
      <c r="M250" s="6" t="s">
        <v>4</v>
      </c>
      <c r="N250" s="6" t="s">
        <v>4</v>
      </c>
      <c r="O250" s="6" t="s">
        <v>4</v>
      </c>
    </row>
    <row r="251" spans="2:15" ht="20.25">
      <c r="B251" s="10">
        <v>11101312</v>
      </c>
      <c r="C251" s="201">
        <v>4</v>
      </c>
      <c r="D251" s="8" t="str">
        <f>VLOOKUP(B251,'Current BICS'!$B$4:$P$1837,'Mapping for Equity'!$K$1,FALSE)</f>
        <v>Housewares</v>
      </c>
      <c r="E251" s="15" t="s">
        <v>1643</v>
      </c>
      <c r="F251" s="18"/>
      <c r="G251" s="15" t="s">
        <v>1643</v>
      </c>
      <c r="H251" s="6">
        <v>11101312</v>
      </c>
      <c r="I251" s="48" t="str">
        <f>VLOOKUP(H251,'BICS Equity Hierarchy 2024'!$C$5:$Q$1846,'Mapping for Equity'!$K$1,FALSE)</f>
        <v>Housewares</v>
      </c>
      <c r="J251" s="6" t="s">
        <v>4</v>
      </c>
      <c r="K251" s="48" t="str">
        <f>IF(J251="","",VLOOKUP(J251,'BICS Equity Hierarchy 2024'!$C$5:$Q$1783,'Mapping for Equity'!$K$1))</f>
        <v/>
      </c>
      <c r="L251" s="6" t="s">
        <v>4</v>
      </c>
      <c r="M251" s="6" t="s">
        <v>4</v>
      </c>
      <c r="N251" s="6" t="s">
        <v>4</v>
      </c>
      <c r="O251" s="6" t="s">
        <v>4</v>
      </c>
    </row>
    <row r="252" spans="2:15" ht="20.25">
      <c r="B252" s="10">
        <v>1110131210</v>
      </c>
      <c r="C252" s="201">
        <v>5</v>
      </c>
      <c r="D252" s="8" t="str">
        <f>VLOOKUP(B252,'Current BICS'!$B$4:$P$1837,'Mapping for Equity'!$K$1,FALSE)</f>
        <v>Cookware &amp; Tableware</v>
      </c>
      <c r="E252" s="15" t="s">
        <v>1643</v>
      </c>
      <c r="F252" s="18"/>
      <c r="G252" s="15" t="s">
        <v>1643</v>
      </c>
      <c r="H252" s="6">
        <v>1110131210</v>
      </c>
      <c r="I252" s="48" t="str">
        <f>VLOOKUP(H252,'BICS Equity Hierarchy 2024'!$C$5:$Q$1846,'Mapping for Equity'!$K$1,FALSE)</f>
        <v>Cookware &amp; Tableware</v>
      </c>
      <c r="J252" s="6" t="s">
        <v>4</v>
      </c>
      <c r="K252" s="48" t="str">
        <f>IF(J252="","",VLOOKUP(J252,'BICS Equity Hierarchy 2024'!$C$5:$Q$1783,'Mapping for Equity'!$K$1))</f>
        <v/>
      </c>
      <c r="L252" s="6" t="s">
        <v>4</v>
      </c>
      <c r="M252" s="6" t="s">
        <v>4</v>
      </c>
      <c r="N252" s="6" t="s">
        <v>4</v>
      </c>
      <c r="O252" s="6" t="s">
        <v>4</v>
      </c>
    </row>
    <row r="253" spans="2:15" ht="20.25">
      <c r="B253" s="10">
        <v>1110131211</v>
      </c>
      <c r="C253" s="201">
        <v>5</v>
      </c>
      <c r="D253" s="8" t="str">
        <f>VLOOKUP(B253,'Current BICS'!$B$4:$P$1837,'Mapping for Equity'!$K$1,FALSE)</f>
        <v>Home Decoration Products</v>
      </c>
      <c r="E253" s="15" t="s">
        <v>1643</v>
      </c>
      <c r="F253" s="18"/>
      <c r="G253" s="15" t="s">
        <v>1643</v>
      </c>
      <c r="H253" s="6">
        <v>1110131211</v>
      </c>
      <c r="I253" s="48" t="str">
        <f>VLOOKUP(H253,'BICS Equity Hierarchy 2024'!$C$5:$Q$1846,'Mapping for Equity'!$K$1,FALSE)</f>
        <v>Home Decoration Products</v>
      </c>
      <c r="J253" s="6" t="s">
        <v>4</v>
      </c>
      <c r="K253" s="48" t="str">
        <f>IF(J253="","",VLOOKUP(J253,'BICS Equity Hierarchy 2024'!$C$5:$Q$1783,'Mapping for Equity'!$K$1))</f>
        <v/>
      </c>
      <c r="L253" s="6" t="s">
        <v>4</v>
      </c>
      <c r="M253" s="6" t="s">
        <v>4</v>
      </c>
      <c r="N253" s="6" t="s">
        <v>4</v>
      </c>
      <c r="O253" s="6" t="s">
        <v>4</v>
      </c>
    </row>
    <row r="254" spans="2:15" ht="20.25">
      <c r="B254" s="10">
        <v>11101313</v>
      </c>
      <c r="C254" s="201">
        <v>4</v>
      </c>
      <c r="D254" s="8" t="str">
        <f>VLOOKUP(B254,'Current BICS'!$B$4:$P$1837,'Mapping for Equity'!$K$1,FALSE)</f>
        <v>Office Supplies</v>
      </c>
      <c r="E254" s="15" t="s">
        <v>1643</v>
      </c>
      <c r="F254" s="18"/>
      <c r="G254" s="15" t="s">
        <v>1643</v>
      </c>
      <c r="H254" s="6">
        <v>11101313</v>
      </c>
      <c r="I254" s="48" t="str">
        <f>VLOOKUP(H254,'BICS Equity Hierarchy 2024'!$C$5:$Q$1846,'Mapping for Equity'!$K$1,FALSE)</f>
        <v>Office Supplies</v>
      </c>
      <c r="J254" s="6" t="s">
        <v>4</v>
      </c>
      <c r="K254" s="48" t="str">
        <f>IF(J254="","",VLOOKUP(J254,'BICS Equity Hierarchy 2024'!$C$5:$Q$1783,'Mapping for Equity'!$K$1))</f>
        <v/>
      </c>
      <c r="L254" s="6" t="s">
        <v>4</v>
      </c>
      <c r="M254" s="6" t="s">
        <v>4</v>
      </c>
      <c r="N254" s="6" t="s">
        <v>4</v>
      </c>
      <c r="O254" s="6" t="s">
        <v>4</v>
      </c>
    </row>
    <row r="255" spans="2:15" ht="20.25">
      <c r="B255" s="10">
        <v>1110131310</v>
      </c>
      <c r="C255" s="201">
        <v>5</v>
      </c>
      <c r="D255" s="8" t="str">
        <f>VLOOKUP(B255,'Current BICS'!$B$4:$P$1837,'Mapping for Equity'!$K$1,FALSE)</f>
        <v>Stationary</v>
      </c>
      <c r="E255" s="15" t="s">
        <v>1643</v>
      </c>
      <c r="F255" s="18" t="s">
        <v>3724</v>
      </c>
      <c r="G255" s="15" t="s">
        <v>1643</v>
      </c>
      <c r="H255" s="6">
        <v>1110131310</v>
      </c>
      <c r="I255" s="48" t="str">
        <f>VLOOKUP(H255,'BICS Equity Hierarchy 2024'!$C$5:$Q$1846,'Mapping for Equity'!$K$1,FALSE)</f>
        <v>Stationery</v>
      </c>
      <c r="J255" s="6" t="s">
        <v>4</v>
      </c>
      <c r="K255" s="48" t="str">
        <f>IF(J255="","",VLOOKUP(J255,'BICS Equity Hierarchy 2024'!$C$5:$Q$1783,'Mapping for Equity'!$K$1))</f>
        <v/>
      </c>
      <c r="L255" s="6" t="s">
        <v>4</v>
      </c>
      <c r="M255" s="6" t="s">
        <v>4</v>
      </c>
      <c r="N255" s="6" t="s">
        <v>4</v>
      </c>
      <c r="O255" s="6" t="s">
        <v>4</v>
      </c>
    </row>
    <row r="256" spans="2:15" ht="20.25">
      <c r="B256" s="10">
        <v>1110131311</v>
      </c>
      <c r="C256" s="201">
        <v>5</v>
      </c>
      <c r="D256" s="8" t="str">
        <f>VLOOKUP(B256,'Current BICS'!$B$4:$P$1837,'Mapping for Equity'!$K$1,FALSE)</f>
        <v>Writing Instruments</v>
      </c>
      <c r="E256" s="15" t="s">
        <v>1643</v>
      </c>
      <c r="F256" s="18"/>
      <c r="G256" s="15" t="s">
        <v>1643</v>
      </c>
      <c r="H256" s="6">
        <v>1110131311</v>
      </c>
      <c r="I256" s="48" t="str">
        <f>VLOOKUP(H256,'BICS Equity Hierarchy 2024'!$C$5:$Q$1846,'Mapping for Equity'!$K$1,FALSE)</f>
        <v>Writing Instruments</v>
      </c>
      <c r="J256" s="6" t="s">
        <v>4</v>
      </c>
      <c r="K256" s="48" t="str">
        <f>IF(J256="","",VLOOKUP(J256,'BICS Equity Hierarchy 2024'!$C$5:$Q$1783,'Mapping for Equity'!$K$1))</f>
        <v/>
      </c>
      <c r="L256" s="6" t="s">
        <v>4</v>
      </c>
      <c r="M256" s="6" t="s">
        <v>4</v>
      </c>
      <c r="N256" s="6" t="s">
        <v>4</v>
      </c>
      <c r="O256" s="6" t="s">
        <v>4</v>
      </c>
    </row>
    <row r="257" spans="2:15" ht="20.25">
      <c r="B257" s="10">
        <v>111014</v>
      </c>
      <c r="C257" s="201">
        <v>3</v>
      </c>
      <c r="D257" s="8" t="str">
        <f>VLOOKUP(B257,'Current BICS'!$B$4:$P$1837,'Mapping for Equity'!$K$1,FALSE)</f>
        <v>Leisure Products</v>
      </c>
      <c r="E257" s="15" t="s">
        <v>1643</v>
      </c>
      <c r="F257" s="18"/>
      <c r="G257" s="15" t="s">
        <v>1643</v>
      </c>
      <c r="H257" s="6">
        <v>111014</v>
      </c>
      <c r="I257" s="48" t="str">
        <f>VLOOKUP(H257,'BICS Equity Hierarchy 2024'!$C$5:$Q$1846,'Mapping for Equity'!$K$1,FALSE)</f>
        <v>Leisure Products</v>
      </c>
      <c r="J257" s="6" t="s">
        <v>4</v>
      </c>
      <c r="K257" s="48" t="str">
        <f>IF(J257="","",VLOOKUP(J257,'BICS Equity Hierarchy 2024'!$C$5:$Q$1783,'Mapping for Equity'!$K$1))</f>
        <v/>
      </c>
      <c r="L257" s="6" t="s">
        <v>4</v>
      </c>
      <c r="M257" s="6" t="s">
        <v>4</v>
      </c>
      <c r="N257" s="6" t="s">
        <v>4</v>
      </c>
      <c r="O257" s="6" t="s">
        <v>4</v>
      </c>
    </row>
    <row r="258" spans="2:15" ht="20.25">
      <c r="B258" s="10">
        <v>11101410</v>
      </c>
      <c r="C258" s="201">
        <v>4</v>
      </c>
      <c r="D258" s="8" t="str">
        <f>VLOOKUP(B258,'Current BICS'!$B$4:$P$1837,'Mapping for Equity'!$K$1,FALSE)</f>
        <v>Toys &amp; Games</v>
      </c>
      <c r="E258" s="15" t="s">
        <v>1643</v>
      </c>
      <c r="F258" s="18"/>
      <c r="G258" s="15" t="s">
        <v>1643</v>
      </c>
      <c r="H258" s="6">
        <v>11101410</v>
      </c>
      <c r="I258" s="48" t="str">
        <f>VLOOKUP(H258,'BICS Equity Hierarchy 2024'!$C$5:$Q$1846,'Mapping for Equity'!$K$1,FALSE)</f>
        <v>Toys &amp; Games</v>
      </c>
      <c r="J258" s="6" t="s">
        <v>4</v>
      </c>
      <c r="K258" s="48" t="str">
        <f>IF(J258="","",VLOOKUP(J258,'BICS Equity Hierarchy 2024'!$C$5:$Q$1783,'Mapping for Equity'!$K$1))</f>
        <v/>
      </c>
      <c r="L258" s="6" t="s">
        <v>4</v>
      </c>
      <c r="M258" s="6" t="s">
        <v>4</v>
      </c>
      <c r="N258" s="6" t="s">
        <v>4</v>
      </c>
      <c r="O258" s="6" t="s">
        <v>4</v>
      </c>
    </row>
    <row r="259" spans="2:15" ht="20.25">
      <c r="B259" s="10">
        <v>11101411</v>
      </c>
      <c r="C259" s="201">
        <v>4</v>
      </c>
      <c r="D259" s="8" t="str">
        <f>VLOOKUP(B259,'Current BICS'!$B$4:$P$1837,'Mapping for Equity'!$K$1,FALSE)</f>
        <v>Music Instruments</v>
      </c>
      <c r="E259" s="15" t="s">
        <v>1643</v>
      </c>
      <c r="F259" s="18"/>
      <c r="G259" s="15" t="s">
        <v>1643</v>
      </c>
      <c r="H259" s="6">
        <v>11101411</v>
      </c>
      <c r="I259" s="48" t="str">
        <f>VLOOKUP(H259,'BICS Equity Hierarchy 2024'!$C$5:$Q$1846,'Mapping for Equity'!$K$1,FALSE)</f>
        <v>Music Instruments</v>
      </c>
      <c r="J259" s="6" t="s">
        <v>4</v>
      </c>
      <c r="K259" s="48" t="str">
        <f>IF(J259="","",VLOOKUP(J259,'BICS Equity Hierarchy 2024'!$C$5:$Q$1783,'Mapping for Equity'!$K$1))</f>
        <v/>
      </c>
      <c r="L259" s="6" t="s">
        <v>4</v>
      </c>
      <c r="M259" s="6" t="s">
        <v>4</v>
      </c>
      <c r="N259" s="6" t="s">
        <v>4</v>
      </c>
      <c r="O259" s="6" t="s">
        <v>4</v>
      </c>
    </row>
    <row r="260" spans="2:15" ht="20.25">
      <c r="B260" s="10">
        <v>11101412</v>
      </c>
      <c r="C260" s="201">
        <v>4</v>
      </c>
      <c r="D260" s="8" t="str">
        <f>VLOOKUP(B260,'Current BICS'!$B$4:$P$1837,'Mapping for Equity'!$K$1,FALSE)</f>
        <v>Recreational Vehicles</v>
      </c>
      <c r="E260" s="15" t="s">
        <v>1643</v>
      </c>
      <c r="F260" s="18"/>
      <c r="G260" s="15" t="s">
        <v>1643</v>
      </c>
      <c r="H260" s="6">
        <v>11101412</v>
      </c>
      <c r="I260" s="48" t="str">
        <f>VLOOKUP(H260,'BICS Equity Hierarchy 2024'!$C$5:$Q$1846,'Mapping for Equity'!$K$1,FALSE)</f>
        <v>Recreational Vehicles</v>
      </c>
      <c r="J260" s="6" t="s">
        <v>4</v>
      </c>
      <c r="K260" s="48" t="str">
        <f>IF(J260="","",VLOOKUP(J260,'BICS Equity Hierarchy 2024'!$C$5:$Q$1783,'Mapping for Equity'!$K$1))</f>
        <v/>
      </c>
      <c r="L260" s="6" t="s">
        <v>4</v>
      </c>
      <c r="M260" s="6" t="s">
        <v>4</v>
      </c>
      <c r="N260" s="6" t="s">
        <v>4</v>
      </c>
      <c r="O260" s="6" t="s">
        <v>4</v>
      </c>
    </row>
    <row r="261" spans="2:15" ht="20.25">
      <c r="B261" s="10">
        <v>1110141210</v>
      </c>
      <c r="C261" s="201">
        <v>5</v>
      </c>
      <c r="D261" s="8" t="str">
        <f>VLOOKUP(B261,'Current BICS'!$B$4:$P$1837,'Mapping for Equity'!$K$1,FALSE)</f>
        <v>Leisure Boats &amp; Yachts Building</v>
      </c>
      <c r="E261" s="15" t="s">
        <v>1643</v>
      </c>
      <c r="F261" s="18"/>
      <c r="G261" s="15" t="s">
        <v>1643</v>
      </c>
      <c r="H261" s="6">
        <v>1110141210</v>
      </c>
      <c r="I261" s="48" t="str">
        <f>VLOOKUP(H261,'BICS Equity Hierarchy 2024'!$C$5:$Q$1846,'Mapping for Equity'!$K$1,FALSE)</f>
        <v>Leisure Boats &amp; Yachts Building</v>
      </c>
      <c r="J261" s="6" t="s">
        <v>4</v>
      </c>
      <c r="K261" s="48" t="str">
        <f>IF(J261="","",VLOOKUP(J261,'BICS Equity Hierarchy 2024'!$C$5:$Q$1783,'Mapping for Equity'!$K$1))</f>
        <v/>
      </c>
      <c r="L261" s="6" t="s">
        <v>4</v>
      </c>
      <c r="M261" s="6" t="s">
        <v>4</v>
      </c>
      <c r="N261" s="6" t="s">
        <v>4</v>
      </c>
      <c r="O261" s="6" t="s">
        <v>4</v>
      </c>
    </row>
    <row r="262" spans="2:15" ht="20.25">
      <c r="B262" s="10">
        <v>1110141211</v>
      </c>
      <c r="C262" s="201">
        <v>5</v>
      </c>
      <c r="D262" s="8" t="str">
        <f>VLOOKUP(B262,'Current BICS'!$B$4:$P$1837,'Mapping for Equity'!$K$1,FALSE)</f>
        <v>Motorhomes, Trailers &amp; Campers</v>
      </c>
      <c r="E262" s="15" t="s">
        <v>1643</v>
      </c>
      <c r="F262" s="18"/>
      <c r="G262" s="15" t="s">
        <v>1643</v>
      </c>
      <c r="H262" s="6">
        <v>1110141211</v>
      </c>
      <c r="I262" s="48" t="str">
        <f>VLOOKUP(H262,'BICS Equity Hierarchy 2024'!$C$5:$Q$1846,'Mapping for Equity'!$K$1,FALSE)</f>
        <v>Motorhomes, Trailers &amp; Campers</v>
      </c>
      <c r="J262" s="6" t="s">
        <v>4</v>
      </c>
      <c r="K262" s="48" t="str">
        <f>IF(J262="","",VLOOKUP(J262,'BICS Equity Hierarchy 2024'!$C$5:$Q$1783,'Mapping for Equity'!$K$1))</f>
        <v/>
      </c>
      <c r="L262" s="6" t="s">
        <v>4</v>
      </c>
      <c r="M262" s="6" t="s">
        <v>4</v>
      </c>
      <c r="N262" s="6" t="s">
        <v>4</v>
      </c>
      <c r="O262" s="6" t="s">
        <v>4</v>
      </c>
    </row>
    <row r="263" spans="2:15" ht="20.25">
      <c r="B263" s="10">
        <v>111014121110</v>
      </c>
      <c r="C263" s="201">
        <v>6</v>
      </c>
      <c r="D263" s="8" t="str">
        <f>VLOOKUP(B263,'Current BICS'!$B$4:$P$1837,'Mapping for Equity'!$K$1,FALSE)</f>
        <v>Motorhomes</v>
      </c>
      <c r="E263" s="15" t="s">
        <v>1643</v>
      </c>
      <c r="F263" s="18"/>
      <c r="G263" s="15" t="s">
        <v>1643</v>
      </c>
      <c r="H263" s="6">
        <v>111014121110</v>
      </c>
      <c r="I263" s="48" t="str">
        <f>VLOOKUP(H263,'BICS Equity Hierarchy 2024'!$C$5:$Q$1846,'Mapping for Equity'!$K$1,FALSE)</f>
        <v>Motorhomes</v>
      </c>
      <c r="J263" s="6" t="s">
        <v>4</v>
      </c>
      <c r="K263" s="48" t="str">
        <f>IF(J263="","",VLOOKUP(J263,'BICS Equity Hierarchy 2024'!$C$5:$Q$1783,'Mapping for Equity'!$K$1))</f>
        <v/>
      </c>
      <c r="L263" s="6" t="s">
        <v>4</v>
      </c>
      <c r="M263" s="6" t="s">
        <v>4</v>
      </c>
      <c r="N263" s="6" t="s">
        <v>4</v>
      </c>
      <c r="O263" s="6" t="s">
        <v>4</v>
      </c>
    </row>
    <row r="264" spans="2:15" ht="20.25">
      <c r="B264" s="10">
        <v>111014121111</v>
      </c>
      <c r="C264" s="201">
        <v>6</v>
      </c>
      <c r="D264" s="8" t="str">
        <f>VLOOKUP(B264,'Current BICS'!$B$4:$P$1837,'Mapping for Equity'!$K$1,FALSE)</f>
        <v>Travel Trailers &amp; Campers</v>
      </c>
      <c r="E264" s="15" t="s">
        <v>1643</v>
      </c>
      <c r="F264" s="18"/>
      <c r="G264" s="15" t="s">
        <v>1643</v>
      </c>
      <c r="H264" s="6">
        <v>111014121111</v>
      </c>
      <c r="I264" s="48" t="str">
        <f>VLOOKUP(H264,'BICS Equity Hierarchy 2024'!$C$5:$Q$1846,'Mapping for Equity'!$K$1,FALSE)</f>
        <v>Travel Trailers &amp; Campers</v>
      </c>
      <c r="J264" s="6" t="s">
        <v>4</v>
      </c>
      <c r="K264" s="48" t="str">
        <f>IF(J264="","",VLOOKUP(J264,'BICS Equity Hierarchy 2024'!$C$5:$Q$1783,'Mapping for Equity'!$K$1))</f>
        <v/>
      </c>
      <c r="L264" s="6" t="s">
        <v>4</v>
      </c>
      <c r="M264" s="6" t="s">
        <v>4</v>
      </c>
      <c r="N264" s="6" t="s">
        <v>4</v>
      </c>
      <c r="O264" s="6" t="s">
        <v>4</v>
      </c>
    </row>
    <row r="265" spans="2:15" ht="20.25">
      <c r="B265" s="10">
        <v>11101413</v>
      </c>
      <c r="C265" s="201">
        <v>4</v>
      </c>
      <c r="D265" s="8" t="str">
        <f>VLOOKUP(B265,'Current BICS'!$B$4:$P$1837,'Mapping for Equity'!$K$1,FALSE)</f>
        <v>Sporting Goods</v>
      </c>
      <c r="E265" s="15" t="s">
        <v>1643</v>
      </c>
      <c r="F265" s="18"/>
      <c r="G265" s="15" t="s">
        <v>1643</v>
      </c>
      <c r="H265" s="6">
        <v>11101413</v>
      </c>
      <c r="I265" s="48" t="str">
        <f>VLOOKUP(H265,'BICS Equity Hierarchy 2024'!$C$5:$Q$1846,'Mapping for Equity'!$K$1,FALSE)</f>
        <v>Sporting Goods</v>
      </c>
      <c r="J265" s="6" t="s">
        <v>4</v>
      </c>
      <c r="K265" s="48" t="str">
        <f>IF(J265="","",VLOOKUP(J265,'BICS Equity Hierarchy 2024'!$C$5:$Q$1783,'Mapping for Equity'!$K$1))</f>
        <v/>
      </c>
      <c r="L265" s="6" t="s">
        <v>4</v>
      </c>
      <c r="M265" s="6" t="s">
        <v>4</v>
      </c>
      <c r="N265" s="6" t="s">
        <v>4</v>
      </c>
      <c r="O265" s="6" t="s">
        <v>4</v>
      </c>
    </row>
    <row r="266" spans="2:15" ht="20.25">
      <c r="B266" s="10">
        <v>1110141310</v>
      </c>
      <c r="C266" s="201">
        <v>5</v>
      </c>
      <c r="D266" s="8" t="str">
        <f>VLOOKUP(B266,'Current BICS'!$B$4:$P$1837,'Mapping for Equity'!$K$1,FALSE)</f>
        <v>Bicycles &amp; Parts</v>
      </c>
      <c r="E266" s="15" t="s">
        <v>1643</v>
      </c>
      <c r="F266" s="18"/>
      <c r="G266" s="15" t="s">
        <v>1643</v>
      </c>
      <c r="H266" s="6">
        <v>1110141310</v>
      </c>
      <c r="I266" s="48" t="str">
        <f>VLOOKUP(H266,'BICS Equity Hierarchy 2024'!$C$5:$Q$1846,'Mapping for Equity'!$K$1,FALSE)</f>
        <v>Bicycles &amp; Parts</v>
      </c>
      <c r="J266" s="6" t="s">
        <v>4</v>
      </c>
      <c r="K266" s="48" t="str">
        <f>IF(J266="","",VLOOKUP(J266,'BICS Equity Hierarchy 2024'!$C$5:$Q$1783,'Mapping for Equity'!$K$1))</f>
        <v/>
      </c>
      <c r="L266" s="6" t="s">
        <v>4</v>
      </c>
      <c r="M266" s="6" t="s">
        <v>4</v>
      </c>
      <c r="N266" s="6" t="s">
        <v>4</v>
      </c>
      <c r="O266" s="6" t="s">
        <v>4</v>
      </c>
    </row>
    <row r="267" spans="2:15" ht="20.25">
      <c r="B267" s="10">
        <v>111014131010</v>
      </c>
      <c r="C267" s="201">
        <v>6</v>
      </c>
      <c r="D267" s="8" t="str">
        <f>VLOOKUP(B267,'Current BICS'!$B$4:$P$1837,'Mapping for Equity'!$K$1,FALSE)</f>
        <v>Bicycles</v>
      </c>
      <c r="E267" s="15" t="s">
        <v>1643</v>
      </c>
      <c r="F267" s="18"/>
      <c r="G267" s="15" t="s">
        <v>1643</v>
      </c>
      <c r="H267" s="6">
        <v>111014131010</v>
      </c>
      <c r="I267" s="48" t="str">
        <f>VLOOKUP(H267,'BICS Equity Hierarchy 2024'!$C$5:$Q$1846,'Mapping for Equity'!$K$1,FALSE)</f>
        <v>Bicycles</v>
      </c>
      <c r="J267" s="6" t="s">
        <v>4</v>
      </c>
      <c r="K267" s="48" t="str">
        <f>IF(J267="","",VLOOKUP(J267,'BICS Equity Hierarchy 2024'!$C$5:$Q$1783,'Mapping for Equity'!$K$1))</f>
        <v/>
      </c>
      <c r="L267" s="6" t="s">
        <v>4</v>
      </c>
      <c r="M267" s="6" t="s">
        <v>4</v>
      </c>
      <c r="N267" s="6" t="s">
        <v>4</v>
      </c>
      <c r="O267" s="6" t="s">
        <v>4</v>
      </c>
    </row>
    <row r="268" spans="2:15" ht="20.25">
      <c r="B268" s="10">
        <v>111014131011</v>
      </c>
      <c r="C268" s="201">
        <v>6</v>
      </c>
      <c r="D268" s="8" t="str">
        <f>VLOOKUP(B268,'Current BICS'!$B$4:$P$1837,'Mapping for Equity'!$K$1,FALSE)</f>
        <v>Bicycle Parts</v>
      </c>
      <c r="E268" s="15" t="s">
        <v>1643</v>
      </c>
      <c r="F268" s="18"/>
      <c r="G268" s="15" t="s">
        <v>1643</v>
      </c>
      <c r="H268" s="6">
        <v>111014131011</v>
      </c>
      <c r="I268" s="48" t="str">
        <f>VLOOKUP(H268,'BICS Equity Hierarchy 2024'!$C$5:$Q$1846,'Mapping for Equity'!$K$1,FALSE)</f>
        <v>Bicycle Parts</v>
      </c>
      <c r="J268" s="6" t="s">
        <v>4</v>
      </c>
      <c r="K268" s="48" t="str">
        <f>IF(J268="","",VLOOKUP(J268,'BICS Equity Hierarchy 2024'!$C$5:$Q$1783,'Mapping for Equity'!$K$1))</f>
        <v/>
      </c>
      <c r="L268" s="6" t="s">
        <v>4</v>
      </c>
      <c r="M268" s="6" t="s">
        <v>4</v>
      </c>
      <c r="N268" s="6" t="s">
        <v>4</v>
      </c>
      <c r="O268" s="6" t="s">
        <v>4</v>
      </c>
    </row>
    <row r="269" spans="2:15" ht="20.25">
      <c r="B269" s="10">
        <v>1110141311</v>
      </c>
      <c r="C269" s="201">
        <v>5</v>
      </c>
      <c r="D269" s="8" t="str">
        <f>VLOOKUP(B269,'Current BICS'!$B$4:$P$1837,'Mapping for Equity'!$K$1,FALSE)</f>
        <v>Golf Equipment</v>
      </c>
      <c r="E269" s="15" t="s">
        <v>1643</v>
      </c>
      <c r="F269" s="18"/>
      <c r="G269" s="15" t="s">
        <v>1643</v>
      </c>
      <c r="H269" s="6">
        <v>1110141311</v>
      </c>
      <c r="I269" s="48" t="str">
        <f>VLOOKUP(H269,'BICS Equity Hierarchy 2024'!$C$5:$Q$1846,'Mapping for Equity'!$K$1,FALSE)</f>
        <v>Golf Equipment</v>
      </c>
      <c r="J269" s="6" t="s">
        <v>4</v>
      </c>
      <c r="K269" s="48" t="str">
        <f>IF(J269="","",VLOOKUP(J269,'BICS Equity Hierarchy 2024'!$C$5:$Q$1783,'Mapping for Equity'!$K$1))</f>
        <v/>
      </c>
      <c r="L269" s="6" t="s">
        <v>4</v>
      </c>
      <c r="M269" s="6" t="s">
        <v>4</v>
      </c>
      <c r="N269" s="6" t="s">
        <v>4</v>
      </c>
      <c r="O269" s="6" t="s">
        <v>4</v>
      </c>
    </row>
    <row r="270" spans="2:15" ht="20.25">
      <c r="B270" s="10">
        <v>1110141312</v>
      </c>
      <c r="C270" s="201">
        <v>5</v>
      </c>
      <c r="D270" s="8" t="str">
        <f>VLOOKUP(B270,'Current BICS'!$B$4:$P$1837,'Mapping for Equity'!$K$1,FALSE)</f>
        <v>Small Arms</v>
      </c>
      <c r="E270" s="15" t="s">
        <v>1643</v>
      </c>
      <c r="F270" s="18"/>
      <c r="G270" s="15" t="s">
        <v>1643</v>
      </c>
      <c r="H270" s="6">
        <v>1110141312</v>
      </c>
      <c r="I270" s="48" t="str">
        <f>VLOOKUP(H270,'BICS Equity Hierarchy 2024'!$C$5:$Q$1846,'Mapping for Equity'!$K$1,FALSE)</f>
        <v>Small Arms</v>
      </c>
      <c r="J270" s="6" t="s">
        <v>4</v>
      </c>
      <c r="K270" s="48" t="str">
        <f>IF(J270="","",VLOOKUP(J270,'BICS Equity Hierarchy 2024'!$C$5:$Q$1783,'Mapping for Equity'!$K$1))</f>
        <v/>
      </c>
      <c r="L270" s="6" t="s">
        <v>4</v>
      </c>
      <c r="M270" s="6" t="s">
        <v>4</v>
      </c>
      <c r="N270" s="6" t="s">
        <v>4</v>
      </c>
      <c r="O270" s="6" t="s">
        <v>4</v>
      </c>
    </row>
    <row r="271" spans="2:15" ht="20.25">
      <c r="B271" s="10">
        <v>1111</v>
      </c>
      <c r="C271" s="201">
        <v>2</v>
      </c>
      <c r="D271" s="8" t="str">
        <f>VLOOKUP(B271,'Current BICS'!$B$4:$P$1837,'Mapping for Equity'!$K$1,FALSE)</f>
        <v>Consumer Discretionary Services</v>
      </c>
      <c r="E271" s="15" t="s">
        <v>1643</v>
      </c>
      <c r="F271" s="18"/>
      <c r="G271" s="15" t="s">
        <v>1643</v>
      </c>
      <c r="H271" s="6">
        <v>1111</v>
      </c>
      <c r="I271" s="48" t="str">
        <f>VLOOKUP(H271,'BICS Equity Hierarchy 2024'!$C$5:$Q$1846,'Mapping for Equity'!$K$1,FALSE)</f>
        <v>Consumer Discretionary Services</v>
      </c>
      <c r="J271" s="6" t="s">
        <v>4</v>
      </c>
      <c r="K271" s="48" t="str">
        <f>IF(J271="","",VLOOKUP(J271,'BICS Equity Hierarchy 2024'!$C$5:$Q$1783,'Mapping for Equity'!$K$1))</f>
        <v/>
      </c>
      <c r="L271" s="6" t="s">
        <v>4</v>
      </c>
      <c r="M271" s="6" t="s">
        <v>4</v>
      </c>
      <c r="N271" s="6" t="s">
        <v>4</v>
      </c>
      <c r="O271" s="6" t="s">
        <v>4</v>
      </c>
    </row>
    <row r="272" spans="2:15" ht="20.25">
      <c r="B272" s="10">
        <v>111110</v>
      </c>
      <c r="C272" s="201">
        <v>3</v>
      </c>
      <c r="D272" s="8" t="str">
        <f>VLOOKUP(B272,'Current BICS'!$B$4:$P$1837,'Mapping for Equity'!$K$1,FALSE)</f>
        <v>Consumer Services</v>
      </c>
      <c r="E272" s="15" t="s">
        <v>1643</v>
      </c>
      <c r="F272" s="18"/>
      <c r="G272" s="15" t="s">
        <v>1643</v>
      </c>
      <c r="H272" s="6">
        <v>111110</v>
      </c>
      <c r="I272" s="48" t="str">
        <f>VLOOKUP(H272,'BICS Equity Hierarchy 2024'!$C$5:$Q$1846,'Mapping for Equity'!$K$1,FALSE)</f>
        <v>Consumer Services</v>
      </c>
      <c r="J272" s="6" t="s">
        <v>4</v>
      </c>
      <c r="K272" s="48" t="str">
        <f>IF(J272="","",VLOOKUP(J272,'BICS Equity Hierarchy 2024'!$C$5:$Q$1783,'Mapping for Equity'!$K$1))</f>
        <v/>
      </c>
      <c r="L272" s="6" t="s">
        <v>4</v>
      </c>
      <c r="M272" s="6" t="s">
        <v>4</v>
      </c>
      <c r="N272" s="6" t="s">
        <v>4</v>
      </c>
      <c r="O272" s="6" t="s">
        <v>4</v>
      </c>
    </row>
    <row r="273" spans="2:15" ht="20.25">
      <c r="B273" s="10">
        <v>11111010</v>
      </c>
      <c r="C273" s="201">
        <v>4</v>
      </c>
      <c r="D273" s="8" t="str">
        <f>VLOOKUP(B273,'Current BICS'!$B$4:$P$1837,'Mapping for Equity'!$K$1,FALSE)</f>
        <v>Consumer Goods Rental</v>
      </c>
      <c r="E273" s="15" t="s">
        <v>1643</v>
      </c>
      <c r="F273" s="18"/>
      <c r="G273" s="15" t="s">
        <v>1643</v>
      </c>
      <c r="H273" s="6">
        <v>11111010</v>
      </c>
      <c r="I273" s="48" t="str">
        <f>VLOOKUP(H273,'BICS Equity Hierarchy 2024'!$C$5:$Q$1846,'Mapping for Equity'!$K$1,FALSE)</f>
        <v>Consumer Goods Rental</v>
      </c>
      <c r="J273" s="6" t="s">
        <v>4</v>
      </c>
      <c r="K273" s="48" t="str">
        <f>IF(J273="","",VLOOKUP(J273,'BICS Equity Hierarchy 2024'!$C$5:$Q$1783,'Mapping for Equity'!$K$1))</f>
        <v/>
      </c>
      <c r="L273" s="6" t="s">
        <v>4</v>
      </c>
      <c r="M273" s="6" t="s">
        <v>4</v>
      </c>
      <c r="N273" s="6" t="s">
        <v>4</v>
      </c>
      <c r="O273" s="6" t="s">
        <v>4</v>
      </c>
    </row>
    <row r="274" spans="2:15" ht="20.25">
      <c r="B274" s="10">
        <v>1111101010</v>
      </c>
      <c r="C274" s="201">
        <v>5</v>
      </c>
      <c r="D274" s="8" t="str">
        <f>VLOOKUP(B274,'Current BICS'!$B$4:$P$1837,'Mapping for Equity'!$K$1,FALSE)</f>
        <v>Consumer Elec &amp; Applc Rental</v>
      </c>
      <c r="E274" s="15" t="s">
        <v>1643</v>
      </c>
      <c r="F274" s="18"/>
      <c r="G274" s="15" t="s">
        <v>1643</v>
      </c>
      <c r="H274" s="6">
        <v>1111101010</v>
      </c>
      <c r="I274" s="48" t="str">
        <f>VLOOKUP(H274,'BICS Equity Hierarchy 2024'!$C$5:$Q$1846,'Mapping for Equity'!$K$1,FALSE)</f>
        <v>Consumer Elec &amp; Applc Rental</v>
      </c>
      <c r="J274" s="6" t="s">
        <v>4</v>
      </c>
      <c r="K274" s="48" t="str">
        <f>IF(J274="","",VLOOKUP(J274,'BICS Equity Hierarchy 2024'!$C$5:$Q$1783,'Mapping for Equity'!$K$1))</f>
        <v/>
      </c>
      <c r="L274" s="6" t="s">
        <v>4</v>
      </c>
      <c r="M274" s="6" t="s">
        <v>4</v>
      </c>
      <c r="N274" s="6" t="s">
        <v>4</v>
      </c>
      <c r="O274" s="6" t="s">
        <v>4</v>
      </c>
    </row>
    <row r="275" spans="2:15" ht="20.25">
      <c r="B275" s="10">
        <v>1111101011</v>
      </c>
      <c r="C275" s="201">
        <v>5</v>
      </c>
      <c r="D275" s="8" t="str">
        <f>VLOOKUP(B275,'Current BICS'!$B$4:$P$1837,'Mapping for Equity'!$K$1,FALSE)</f>
        <v>Home Health Equipment Rental</v>
      </c>
      <c r="E275" s="15" t="s">
        <v>1643</v>
      </c>
      <c r="F275" s="18"/>
      <c r="G275" s="15" t="s">
        <v>1643</v>
      </c>
      <c r="H275" s="6">
        <v>1111101011</v>
      </c>
      <c r="I275" s="48" t="str">
        <f>VLOOKUP(H275,'BICS Equity Hierarchy 2024'!$C$5:$Q$1846,'Mapping for Equity'!$K$1,FALSE)</f>
        <v>Home Health Equipment Rental</v>
      </c>
      <c r="J275" s="6" t="s">
        <v>4</v>
      </c>
      <c r="K275" s="48" t="str">
        <f>IF(J275="","",VLOOKUP(J275,'BICS Equity Hierarchy 2024'!$C$5:$Q$1783,'Mapping for Equity'!$K$1))</f>
        <v/>
      </c>
      <c r="L275" s="6" t="s">
        <v>4</v>
      </c>
      <c r="M275" s="6" t="s">
        <v>4</v>
      </c>
      <c r="N275" s="6" t="s">
        <v>4</v>
      </c>
      <c r="O275" s="6" t="s">
        <v>4</v>
      </c>
    </row>
    <row r="276" spans="2:15" ht="20.25">
      <c r="B276" s="10">
        <v>11111011</v>
      </c>
      <c r="C276" s="201">
        <v>4</v>
      </c>
      <c r="D276" s="8" t="str">
        <f>VLOOKUP(B276,'Current BICS'!$B$4:$P$1837,'Mapping for Equity'!$K$1,FALSE)</f>
        <v>Educational Services</v>
      </c>
      <c r="E276" s="15" t="s">
        <v>1643</v>
      </c>
      <c r="F276" s="18"/>
      <c r="G276" s="15" t="s">
        <v>1643</v>
      </c>
      <c r="H276" s="6">
        <v>11111011</v>
      </c>
      <c r="I276" s="48" t="str">
        <f>VLOOKUP(H276,'BICS Equity Hierarchy 2024'!$C$5:$Q$1846,'Mapping for Equity'!$K$1,FALSE)</f>
        <v>Educational Services</v>
      </c>
      <c r="J276" s="6" t="s">
        <v>4</v>
      </c>
      <c r="K276" s="48" t="str">
        <f>IF(J276="","",VLOOKUP(J276,'BICS Equity Hierarchy 2024'!$C$5:$Q$1783,'Mapping for Equity'!$K$1))</f>
        <v/>
      </c>
      <c r="L276" s="6" t="s">
        <v>4</v>
      </c>
      <c r="M276" s="6" t="s">
        <v>4</v>
      </c>
      <c r="N276" s="6" t="s">
        <v>4</v>
      </c>
      <c r="O276" s="6" t="s">
        <v>4</v>
      </c>
    </row>
    <row r="277" spans="2:15" ht="20.25">
      <c r="B277" s="10">
        <v>1111101110</v>
      </c>
      <c r="C277" s="201">
        <v>5</v>
      </c>
      <c r="D277" s="8" t="str">
        <f>VLOOKUP(B277,'Current BICS'!$B$4:$P$1837,'Mapping for Equity'!$K$1,FALSE)</f>
        <v>Primary &amp; Secondary Schools</v>
      </c>
      <c r="E277" s="15" t="s">
        <v>1643</v>
      </c>
      <c r="F277" s="18"/>
      <c r="G277" s="15" t="s">
        <v>1643</v>
      </c>
      <c r="H277" s="6">
        <v>1111101110</v>
      </c>
      <c r="I277" s="48" t="str">
        <f>VLOOKUP(H277,'BICS Equity Hierarchy 2024'!$C$5:$Q$1846,'Mapping for Equity'!$K$1,FALSE)</f>
        <v>Primary &amp; Secondary Schools</v>
      </c>
      <c r="J277" s="6" t="s">
        <v>4</v>
      </c>
      <c r="K277" s="48" t="str">
        <f>IF(J277="","",VLOOKUP(J277,'BICS Equity Hierarchy 2024'!$C$5:$Q$1783,'Mapping for Equity'!$K$1))</f>
        <v/>
      </c>
      <c r="L277" s="6" t="s">
        <v>4</v>
      </c>
      <c r="M277" s="6" t="s">
        <v>4</v>
      </c>
      <c r="N277" s="6" t="s">
        <v>4</v>
      </c>
      <c r="O277" s="6" t="s">
        <v>4</v>
      </c>
    </row>
    <row r="278" spans="2:15" ht="20.25">
      <c r="B278" s="10">
        <v>1111101111</v>
      </c>
      <c r="C278" s="201">
        <v>5</v>
      </c>
      <c r="D278" s="8" t="str">
        <f>VLOOKUP(B278,'Current BICS'!$B$4:$P$1837,'Mapping for Equity'!$K$1,FALSE)</f>
        <v>Junior Colleges</v>
      </c>
      <c r="E278" s="15" t="s">
        <v>1643</v>
      </c>
      <c r="F278" s="18"/>
      <c r="G278" s="15" t="s">
        <v>1643</v>
      </c>
      <c r="H278" s="6">
        <v>1111101111</v>
      </c>
      <c r="I278" s="48" t="str">
        <f>VLOOKUP(H278,'BICS Equity Hierarchy 2024'!$C$5:$Q$1846,'Mapping for Equity'!$K$1,FALSE)</f>
        <v>Junior Colleges</v>
      </c>
      <c r="J278" s="6" t="s">
        <v>4</v>
      </c>
      <c r="K278" s="48" t="str">
        <f>IF(J278="","",VLOOKUP(J278,'BICS Equity Hierarchy 2024'!$C$5:$Q$1783,'Mapping for Equity'!$K$1))</f>
        <v/>
      </c>
      <c r="L278" s="6" t="s">
        <v>4</v>
      </c>
      <c r="M278" s="6" t="s">
        <v>4</v>
      </c>
      <c r="N278" s="6" t="s">
        <v>4</v>
      </c>
      <c r="O278" s="6" t="s">
        <v>4</v>
      </c>
    </row>
    <row r="279" spans="2:15" ht="20.25">
      <c r="B279" s="10">
        <v>1111101112</v>
      </c>
      <c r="C279" s="201">
        <v>5</v>
      </c>
      <c r="D279" s="8" t="str">
        <f>VLOOKUP(B279,'Current BICS'!$B$4:$P$1837,'Mapping for Equity'!$K$1,FALSE)</f>
        <v>College, University &amp; Pro Schools</v>
      </c>
      <c r="E279" s="15" t="s">
        <v>1643</v>
      </c>
      <c r="F279" s="18"/>
      <c r="G279" s="15" t="s">
        <v>1643</v>
      </c>
      <c r="H279" s="6">
        <v>1111101112</v>
      </c>
      <c r="I279" s="48" t="str">
        <f>VLOOKUP(H279,'BICS Equity Hierarchy 2024'!$C$5:$Q$1846,'Mapping for Equity'!$K$1,FALSE)</f>
        <v>College, University &amp; Pro Schools</v>
      </c>
      <c r="J279" s="6" t="s">
        <v>4</v>
      </c>
      <c r="K279" s="48" t="str">
        <f>IF(J279="","",VLOOKUP(J279,'BICS Equity Hierarchy 2024'!$C$5:$Q$1783,'Mapping for Equity'!$K$1))</f>
        <v/>
      </c>
      <c r="L279" s="6" t="s">
        <v>4</v>
      </c>
      <c r="M279" s="6" t="s">
        <v>4</v>
      </c>
      <c r="N279" s="6" t="s">
        <v>4</v>
      </c>
      <c r="O279" s="6" t="s">
        <v>4</v>
      </c>
    </row>
    <row r="280" spans="2:15" ht="20.25">
      <c r="B280" s="10">
        <v>1111101113</v>
      </c>
      <c r="C280" s="201">
        <v>5</v>
      </c>
      <c r="D280" s="8" t="str">
        <f>VLOOKUP(B280,'Current BICS'!$B$4:$P$1837,'Mapping for Equity'!$K$1,FALSE)</f>
        <v>Vocational Schools</v>
      </c>
      <c r="E280" s="15" t="s">
        <v>1643</v>
      </c>
      <c r="F280" s="18"/>
      <c r="G280" s="15" t="s">
        <v>1643</v>
      </c>
      <c r="H280" s="6">
        <v>1111101113</v>
      </c>
      <c r="I280" s="48" t="str">
        <f>VLOOKUP(H280,'BICS Equity Hierarchy 2024'!$C$5:$Q$1846,'Mapping for Equity'!$K$1,FALSE)</f>
        <v>Vocational Schools</v>
      </c>
      <c r="J280" s="6" t="s">
        <v>4</v>
      </c>
      <c r="K280" s="48" t="str">
        <f>IF(J280="","",VLOOKUP(J280,'BICS Equity Hierarchy 2024'!$C$5:$Q$1783,'Mapping for Equity'!$K$1))</f>
        <v/>
      </c>
      <c r="L280" s="6" t="s">
        <v>4</v>
      </c>
      <c r="M280" s="6" t="s">
        <v>4</v>
      </c>
      <c r="N280" s="6" t="s">
        <v>4</v>
      </c>
      <c r="O280" s="6" t="s">
        <v>4</v>
      </c>
    </row>
    <row r="281" spans="2:15" ht="20.25">
      <c r="B281" s="10">
        <v>1111101114</v>
      </c>
      <c r="C281" s="201">
        <v>5</v>
      </c>
      <c r="D281" s="8" t="str">
        <f>VLOOKUP(B281,'Current BICS'!$B$4:$P$1837,'Mapping for Equity'!$K$1,FALSE)</f>
        <v>Language Schools</v>
      </c>
      <c r="E281" s="15" t="s">
        <v>1643</v>
      </c>
      <c r="F281" s="18"/>
      <c r="G281" s="15" t="s">
        <v>1643</v>
      </c>
      <c r="H281" s="6">
        <v>1111101114</v>
      </c>
      <c r="I281" s="48" t="str">
        <f>VLOOKUP(H281,'BICS Equity Hierarchy 2024'!$C$5:$Q$1846,'Mapping for Equity'!$K$1,FALSE)</f>
        <v>Language Schools</v>
      </c>
      <c r="J281" s="6" t="s">
        <v>4</v>
      </c>
      <c r="K281" s="48" t="str">
        <f>IF(J281="","",VLOOKUP(J281,'BICS Equity Hierarchy 2024'!$C$5:$Q$1783,'Mapping for Equity'!$K$1))</f>
        <v/>
      </c>
      <c r="L281" s="6" t="s">
        <v>4</v>
      </c>
      <c r="M281" s="6" t="s">
        <v>4</v>
      </c>
      <c r="N281" s="6" t="s">
        <v>4</v>
      </c>
      <c r="O281" s="6" t="s">
        <v>4</v>
      </c>
    </row>
    <row r="282" spans="2:15" ht="20.25">
      <c r="B282" s="10">
        <v>11111012</v>
      </c>
      <c r="C282" s="201">
        <v>4</v>
      </c>
      <c r="D282" s="8" t="str">
        <f>VLOOKUP(B282,'Current BICS'!$B$4:$P$1837,'Mapping for Equity'!$K$1,FALSE)</f>
        <v>Funeral Services</v>
      </c>
      <c r="E282" s="15" t="s">
        <v>1643</v>
      </c>
      <c r="F282" s="18"/>
      <c r="G282" s="15" t="s">
        <v>1643</v>
      </c>
      <c r="H282" s="6">
        <v>11111012</v>
      </c>
      <c r="I282" s="48" t="str">
        <f>VLOOKUP(H282,'BICS Equity Hierarchy 2024'!$C$5:$Q$1846,'Mapping for Equity'!$K$1,FALSE)</f>
        <v>Funeral Services</v>
      </c>
      <c r="J282" s="6" t="s">
        <v>4</v>
      </c>
      <c r="K282" s="48" t="str">
        <f>IF(J282="","",VLOOKUP(J282,'BICS Equity Hierarchy 2024'!$C$5:$Q$1783,'Mapping for Equity'!$K$1))</f>
        <v/>
      </c>
      <c r="L282" s="6" t="s">
        <v>4</v>
      </c>
      <c r="M282" s="6" t="s">
        <v>4</v>
      </c>
      <c r="N282" s="6" t="s">
        <v>4</v>
      </c>
      <c r="O282" s="6" t="s">
        <v>4</v>
      </c>
    </row>
    <row r="283" spans="2:15" ht="20.25">
      <c r="B283" s="10">
        <v>1111101210</v>
      </c>
      <c r="C283" s="201">
        <v>5</v>
      </c>
      <c r="D283" s="8" t="str">
        <f>VLOOKUP(B283,'Current BICS'!$B$4:$P$1837,'Mapping for Equity'!$K$1,FALSE)</f>
        <v>Funeral Homes &amp; Services</v>
      </c>
      <c r="E283" s="15" t="s">
        <v>1643</v>
      </c>
      <c r="F283" s="18"/>
      <c r="G283" s="15" t="s">
        <v>1643</v>
      </c>
      <c r="H283" s="6">
        <v>1111101210</v>
      </c>
      <c r="I283" s="48" t="str">
        <f>VLOOKUP(H283,'BICS Equity Hierarchy 2024'!$C$5:$Q$1846,'Mapping for Equity'!$K$1,FALSE)</f>
        <v>Funeral Homes &amp; Services</v>
      </c>
      <c r="J283" s="6" t="s">
        <v>4</v>
      </c>
      <c r="K283" s="48" t="str">
        <f>IF(J283="","",VLOOKUP(J283,'BICS Equity Hierarchy 2024'!$C$5:$Q$1783,'Mapping for Equity'!$K$1))</f>
        <v/>
      </c>
      <c r="L283" s="6" t="s">
        <v>4</v>
      </c>
      <c r="M283" s="6" t="s">
        <v>4</v>
      </c>
      <c r="N283" s="6" t="s">
        <v>4</v>
      </c>
      <c r="O283" s="6" t="s">
        <v>4</v>
      </c>
    </row>
    <row r="284" spans="2:15" ht="20.25">
      <c r="B284" s="10">
        <v>1111101211</v>
      </c>
      <c r="C284" s="201">
        <v>5</v>
      </c>
      <c r="D284" s="8" t="str">
        <f>VLOOKUP(B284,'Current BICS'!$B$4:$P$1837,'Mapping for Equity'!$K$1,FALSE)</f>
        <v>Cemeteries &amp; Crematories</v>
      </c>
      <c r="E284" s="15" t="s">
        <v>1643</v>
      </c>
      <c r="F284" s="18"/>
      <c r="G284" s="15" t="s">
        <v>1643</v>
      </c>
      <c r="H284" s="6">
        <v>1111101211</v>
      </c>
      <c r="I284" s="48" t="str">
        <f>VLOOKUP(H284,'BICS Equity Hierarchy 2024'!$C$5:$Q$1846,'Mapping for Equity'!$K$1,FALSE)</f>
        <v>Cemeteries &amp; Crematories</v>
      </c>
      <c r="J284" s="6" t="s">
        <v>4</v>
      </c>
      <c r="K284" s="48" t="str">
        <f>IF(J284="","",VLOOKUP(J284,'BICS Equity Hierarchy 2024'!$C$5:$Q$1783,'Mapping for Equity'!$K$1))</f>
        <v/>
      </c>
      <c r="L284" s="6" t="s">
        <v>4</v>
      </c>
      <c r="M284" s="6" t="s">
        <v>4</v>
      </c>
      <c r="N284" s="6" t="s">
        <v>4</v>
      </c>
      <c r="O284" s="6" t="s">
        <v>4</v>
      </c>
    </row>
    <row r="285" spans="2:15" ht="20.25">
      <c r="B285" s="10">
        <v>11111013</v>
      </c>
      <c r="C285" s="201">
        <v>4</v>
      </c>
      <c r="D285" s="8" t="str">
        <f>VLOOKUP(B285,'Current BICS'!$B$4:$P$1837,'Mapping for Equity'!$K$1,FALSE)</f>
        <v>Non-Profit Organization</v>
      </c>
      <c r="E285" s="15" t="s">
        <v>1643</v>
      </c>
      <c r="F285" s="18"/>
      <c r="G285" s="15" t="s">
        <v>1643</v>
      </c>
      <c r="H285" s="6">
        <v>11111013</v>
      </c>
      <c r="I285" s="48" t="str">
        <f>VLOOKUP(H285,'BICS Equity Hierarchy 2024'!$C$5:$Q$1846,'Mapping for Equity'!$K$1,FALSE)</f>
        <v>Non-Profit Organization</v>
      </c>
      <c r="J285" s="6" t="s">
        <v>4</v>
      </c>
      <c r="K285" s="48" t="str">
        <f>IF(J285="","",VLOOKUP(J285,'BICS Equity Hierarchy 2024'!$C$5:$Q$1783,'Mapping for Equity'!$K$1))</f>
        <v/>
      </c>
      <c r="L285" s="6" t="s">
        <v>4</v>
      </c>
      <c r="M285" s="6" t="s">
        <v>4</v>
      </c>
      <c r="N285" s="6" t="s">
        <v>4</v>
      </c>
      <c r="O285" s="6" t="s">
        <v>4</v>
      </c>
    </row>
    <row r="286" spans="2:15" ht="20.25">
      <c r="B286" s="10">
        <v>1111101310</v>
      </c>
      <c r="C286" s="201">
        <v>5</v>
      </c>
      <c r="D286" s="8" t="str">
        <f>VLOOKUP(B286,'Current BICS'!$B$4:$P$1837,'Mapping for Equity'!$K$1,FALSE)</f>
        <v>Labor Unions</v>
      </c>
      <c r="E286" s="15" t="s">
        <v>1643</v>
      </c>
      <c r="F286" s="18"/>
      <c r="G286" s="15" t="s">
        <v>1643</v>
      </c>
      <c r="H286" s="6">
        <v>1111101310</v>
      </c>
      <c r="I286" s="48" t="str">
        <f>VLOOKUP(H286,'BICS Equity Hierarchy 2024'!$C$5:$Q$1846,'Mapping for Equity'!$K$1,FALSE)</f>
        <v>Labor Unions</v>
      </c>
      <c r="J286" s="6" t="s">
        <v>4</v>
      </c>
      <c r="K286" s="48" t="str">
        <f>IF(J286="","",VLOOKUP(J286,'BICS Equity Hierarchy 2024'!$C$5:$Q$1783,'Mapping for Equity'!$K$1))</f>
        <v/>
      </c>
      <c r="L286" s="6" t="s">
        <v>4</v>
      </c>
      <c r="M286" s="6" t="s">
        <v>4</v>
      </c>
      <c r="N286" s="6" t="s">
        <v>4</v>
      </c>
      <c r="O286" s="6" t="s">
        <v>4</v>
      </c>
    </row>
    <row r="287" spans="2:15" ht="20.25">
      <c r="B287" s="10">
        <v>1111101311</v>
      </c>
      <c r="C287" s="201">
        <v>5</v>
      </c>
      <c r="D287" s="8" t="str">
        <f>VLOOKUP(B287,'Current BICS'!$B$4:$P$1837,'Mapping for Equity'!$K$1,FALSE)</f>
        <v>Trade Associations</v>
      </c>
      <c r="E287" s="15" t="s">
        <v>1643</v>
      </c>
      <c r="F287" s="18"/>
      <c r="G287" s="15" t="s">
        <v>1643</v>
      </c>
      <c r="H287" s="6">
        <v>1111101311</v>
      </c>
      <c r="I287" s="48" t="str">
        <f>VLOOKUP(H287,'BICS Equity Hierarchy 2024'!$C$5:$Q$1846,'Mapping for Equity'!$K$1,FALSE)</f>
        <v>Trade Associations</v>
      </c>
      <c r="J287" s="6" t="s">
        <v>4</v>
      </c>
      <c r="K287" s="48" t="str">
        <f>IF(J287="","",VLOOKUP(J287,'BICS Equity Hierarchy 2024'!$C$5:$Q$1783,'Mapping for Equity'!$K$1))</f>
        <v/>
      </c>
      <c r="L287" s="6" t="s">
        <v>4</v>
      </c>
      <c r="M287" s="6" t="s">
        <v>4</v>
      </c>
      <c r="N287" s="6" t="s">
        <v>4</v>
      </c>
      <c r="O287" s="6" t="s">
        <v>4</v>
      </c>
    </row>
    <row r="288" spans="2:15" ht="20.25">
      <c r="B288" s="10">
        <v>11111014</v>
      </c>
      <c r="C288" s="201">
        <v>4</v>
      </c>
      <c r="D288" s="8" t="str">
        <f>VLOOKUP(B288,'Current BICS'!$B$4:$P$1837,'Mapping for Equity'!$K$1,FALSE)</f>
        <v>Personal Care Services</v>
      </c>
      <c r="E288" s="15" t="s">
        <v>1643</v>
      </c>
      <c r="F288" s="18"/>
      <c r="G288" s="15" t="s">
        <v>1643</v>
      </c>
      <c r="H288" s="6">
        <v>11111014</v>
      </c>
      <c r="I288" s="48" t="str">
        <f>VLOOKUP(H288,'BICS Equity Hierarchy 2024'!$C$5:$Q$1846,'Mapping for Equity'!$K$1,FALSE)</f>
        <v>Personal Care Services</v>
      </c>
      <c r="J288" s="6" t="s">
        <v>4</v>
      </c>
      <c r="K288" s="48" t="str">
        <f>IF(J288="","",VLOOKUP(J288,'BICS Equity Hierarchy 2024'!$C$5:$Q$1783,'Mapping for Equity'!$K$1))</f>
        <v/>
      </c>
      <c r="L288" s="6" t="s">
        <v>4</v>
      </c>
      <c r="M288" s="6" t="s">
        <v>4</v>
      </c>
      <c r="N288" s="6" t="s">
        <v>4</v>
      </c>
      <c r="O288" s="6" t="s">
        <v>4</v>
      </c>
    </row>
    <row r="289" spans="2:15" ht="20.25">
      <c r="B289" s="10">
        <v>1111101410</v>
      </c>
      <c r="C289" s="201">
        <v>5</v>
      </c>
      <c r="D289" s="8" t="str">
        <f>VLOOKUP(B289,'Current BICS'!$B$4:$P$1837,'Mapping for Equity'!$K$1,FALSE)</f>
        <v>Beauty Salons</v>
      </c>
      <c r="E289" s="15" t="s">
        <v>1643</v>
      </c>
      <c r="F289" s="18"/>
      <c r="G289" s="15" t="s">
        <v>1643</v>
      </c>
      <c r="H289" s="6">
        <v>1111101410</v>
      </c>
      <c r="I289" s="48" t="str">
        <f>VLOOKUP(H289,'BICS Equity Hierarchy 2024'!$C$5:$Q$1846,'Mapping for Equity'!$K$1,FALSE)</f>
        <v>Beauty Salons</v>
      </c>
      <c r="J289" s="6" t="s">
        <v>4</v>
      </c>
      <c r="K289" s="48" t="str">
        <f>IF(J289="","",VLOOKUP(J289,'BICS Equity Hierarchy 2024'!$C$5:$Q$1783,'Mapping for Equity'!$K$1))</f>
        <v/>
      </c>
      <c r="L289" s="6" t="s">
        <v>4</v>
      </c>
      <c r="M289" s="6" t="s">
        <v>4</v>
      </c>
      <c r="N289" s="6" t="s">
        <v>4</v>
      </c>
      <c r="O289" s="6" t="s">
        <v>4</v>
      </c>
    </row>
    <row r="290" spans="2:15" ht="20.25">
      <c r="B290" s="10">
        <v>1111101411</v>
      </c>
      <c r="C290" s="201">
        <v>5</v>
      </c>
      <c r="D290" s="8" t="str">
        <f>VLOOKUP(B290,'Current BICS'!$B$4:$P$1837,'Mapping for Equity'!$K$1,FALSE)</f>
        <v>Weight Management Services</v>
      </c>
      <c r="E290" s="15" t="s">
        <v>1643</v>
      </c>
      <c r="F290" s="18"/>
      <c r="G290" s="15" t="s">
        <v>1643</v>
      </c>
      <c r="H290" s="6">
        <v>1111101411</v>
      </c>
      <c r="I290" s="48" t="str">
        <f>VLOOKUP(H290,'BICS Equity Hierarchy 2024'!$C$5:$Q$1846,'Mapping for Equity'!$K$1,FALSE)</f>
        <v>Weight Management Services</v>
      </c>
      <c r="J290" s="6" t="s">
        <v>4</v>
      </c>
      <c r="K290" s="48" t="str">
        <f>IF(J290="","",VLOOKUP(J290,'BICS Equity Hierarchy 2024'!$C$5:$Q$1783,'Mapping for Equity'!$K$1))</f>
        <v/>
      </c>
      <c r="L290" s="6" t="s">
        <v>4</v>
      </c>
      <c r="M290" s="6" t="s">
        <v>4</v>
      </c>
      <c r="N290" s="6" t="s">
        <v>4</v>
      </c>
      <c r="O290" s="6" t="s">
        <v>4</v>
      </c>
    </row>
    <row r="291" spans="2:15" ht="20.25">
      <c r="B291" s="10">
        <v>11111015</v>
      </c>
      <c r="C291" s="201">
        <v>4</v>
      </c>
      <c r="D291" s="8" t="str">
        <f>VLOOKUP(B291,'Current BICS'!$B$4:$P$1837,'Mapping for Equity'!$K$1,FALSE)</f>
        <v>Photography Services</v>
      </c>
      <c r="E291" s="15" t="s">
        <v>1643</v>
      </c>
      <c r="F291" s="18"/>
      <c r="G291" s="15" t="s">
        <v>1643</v>
      </c>
      <c r="H291" s="6">
        <v>11111015</v>
      </c>
      <c r="I291" s="48" t="str">
        <f>VLOOKUP(H291,'BICS Equity Hierarchy 2024'!$C$5:$Q$1846,'Mapping for Equity'!$K$1,FALSE)</f>
        <v>Photography Services</v>
      </c>
      <c r="J291" s="6" t="s">
        <v>4</v>
      </c>
      <c r="K291" s="48" t="str">
        <f>IF(J291="","",VLOOKUP(J291,'BICS Equity Hierarchy 2024'!$C$5:$Q$1783,'Mapping for Equity'!$K$1))</f>
        <v/>
      </c>
      <c r="L291" s="6" t="s">
        <v>4</v>
      </c>
      <c r="M291" s="6" t="s">
        <v>4</v>
      </c>
      <c r="N291" s="6" t="s">
        <v>4</v>
      </c>
      <c r="O291" s="6" t="s">
        <v>4</v>
      </c>
    </row>
    <row r="292" spans="2:15" ht="20.25">
      <c r="B292" s="10">
        <v>1111101510</v>
      </c>
      <c r="C292" s="201">
        <v>5</v>
      </c>
      <c r="D292" s="8" t="str">
        <f>VLOOKUP(B292,'Current BICS'!$B$4:$P$1837,'Mapping for Equity'!$K$1,FALSE)</f>
        <v>Photography Studios</v>
      </c>
      <c r="E292" s="15" t="s">
        <v>1643</v>
      </c>
      <c r="F292" s="18"/>
      <c r="G292" s="15" t="s">
        <v>1643</v>
      </c>
      <c r="H292" s="6">
        <v>1111101510</v>
      </c>
      <c r="I292" s="48" t="str">
        <f>VLOOKUP(H292,'BICS Equity Hierarchy 2024'!$C$5:$Q$1846,'Mapping for Equity'!$K$1,FALSE)</f>
        <v>Photography Studios</v>
      </c>
      <c r="J292" s="6" t="s">
        <v>4</v>
      </c>
      <c r="K292" s="48" t="str">
        <f>IF(J292="","",VLOOKUP(J292,'BICS Equity Hierarchy 2024'!$C$5:$Q$1783,'Mapping for Equity'!$K$1))</f>
        <v/>
      </c>
      <c r="L292" s="6" t="s">
        <v>4</v>
      </c>
      <c r="M292" s="6" t="s">
        <v>4</v>
      </c>
      <c r="N292" s="6" t="s">
        <v>4</v>
      </c>
      <c r="O292" s="6" t="s">
        <v>4</v>
      </c>
    </row>
    <row r="293" spans="2:15" ht="20.25">
      <c r="B293" s="10">
        <v>1111101511</v>
      </c>
      <c r="C293" s="201">
        <v>5</v>
      </c>
      <c r="D293" s="8" t="str">
        <f>VLOOKUP(B293,'Current BICS'!$B$4:$P$1837,'Mapping for Equity'!$K$1,FALSE)</f>
        <v>Photo Printing Services</v>
      </c>
      <c r="E293" s="15" t="s">
        <v>1643</v>
      </c>
      <c r="F293" s="18"/>
      <c r="G293" s="15" t="s">
        <v>1643</v>
      </c>
      <c r="H293" s="6">
        <v>1111101511</v>
      </c>
      <c r="I293" s="48" t="str">
        <f>VLOOKUP(H293,'BICS Equity Hierarchy 2024'!$C$5:$Q$1846,'Mapping for Equity'!$K$1,FALSE)</f>
        <v>Photo Printing Services</v>
      </c>
      <c r="J293" s="6" t="s">
        <v>4</v>
      </c>
      <c r="K293" s="48" t="str">
        <f>IF(J293="","",VLOOKUP(J293,'BICS Equity Hierarchy 2024'!$C$5:$Q$1783,'Mapping for Equity'!$K$1))</f>
        <v/>
      </c>
      <c r="L293" s="6" t="s">
        <v>4</v>
      </c>
      <c r="M293" s="6" t="s">
        <v>4</v>
      </c>
      <c r="N293" s="6" t="s">
        <v>4</v>
      </c>
      <c r="O293" s="6" t="s">
        <v>4</v>
      </c>
    </row>
    <row r="294" spans="2:15" ht="20.25">
      <c r="B294" s="10">
        <v>11111016</v>
      </c>
      <c r="C294" s="201">
        <v>4</v>
      </c>
      <c r="D294" s="8" t="str">
        <f>VLOOKUP(B294,'Current BICS'!$B$4:$P$1837,'Mapping for Equity'!$K$1,FALSE)</f>
        <v>Political Committees</v>
      </c>
      <c r="E294" s="15" t="s">
        <v>1643</v>
      </c>
      <c r="F294" s="18"/>
      <c r="G294" s="15" t="s">
        <v>1643</v>
      </c>
      <c r="H294" s="6">
        <v>11111016</v>
      </c>
      <c r="I294" s="48" t="str">
        <f>VLOOKUP(H294,'BICS Equity Hierarchy 2024'!$C$5:$Q$1846,'Mapping for Equity'!$K$1,FALSE)</f>
        <v>Political Committees</v>
      </c>
      <c r="J294" s="6" t="s">
        <v>4</v>
      </c>
      <c r="K294" s="48" t="str">
        <f>IF(J294="","",VLOOKUP(J294,'BICS Equity Hierarchy 2024'!$C$5:$Q$1783,'Mapping for Equity'!$K$1))</f>
        <v/>
      </c>
      <c r="L294" s="6" t="s">
        <v>4</v>
      </c>
      <c r="M294" s="6" t="s">
        <v>4</v>
      </c>
      <c r="N294" s="6" t="s">
        <v>4</v>
      </c>
      <c r="O294" s="6" t="s">
        <v>4</v>
      </c>
    </row>
    <row r="295" spans="2:15" ht="20.25">
      <c r="B295" s="10">
        <v>11111017</v>
      </c>
      <c r="C295" s="201">
        <v>4</v>
      </c>
      <c r="D295" s="8" t="str">
        <f>VLOOKUP(B295,'Current BICS'!$B$4:$P$1837,'Mapping for Equity'!$K$1,FALSE)</f>
        <v>Residential Contractors</v>
      </c>
      <c r="E295" s="15" t="s">
        <v>1643</v>
      </c>
      <c r="F295" s="18"/>
      <c r="G295" s="15" t="s">
        <v>1643</v>
      </c>
      <c r="H295" s="6">
        <v>11111017</v>
      </c>
      <c r="I295" s="48" t="str">
        <f>VLOOKUP(H295,'BICS Equity Hierarchy 2024'!$C$5:$Q$1846,'Mapping for Equity'!$K$1,FALSE)</f>
        <v>Residential Contractors</v>
      </c>
      <c r="J295" s="6" t="s">
        <v>4</v>
      </c>
      <c r="K295" s="48" t="str">
        <f>IF(J295="","",VLOOKUP(J295,'BICS Equity Hierarchy 2024'!$C$5:$Q$1783,'Mapping for Equity'!$K$1))</f>
        <v/>
      </c>
      <c r="L295" s="6" t="s">
        <v>4</v>
      </c>
      <c r="M295" s="6" t="s">
        <v>4</v>
      </c>
      <c r="N295" s="6" t="s">
        <v>4</v>
      </c>
      <c r="O295" s="6" t="s">
        <v>4</v>
      </c>
    </row>
    <row r="296" spans="2:15" ht="20.25">
      <c r="B296" s="10">
        <v>11111018</v>
      </c>
      <c r="C296" s="201">
        <v>4</v>
      </c>
      <c r="D296" s="8" t="str">
        <f>VLOOKUP(B296,'Current BICS'!$B$4:$P$1837,'Mapping for Equity'!$K$1,FALSE)</f>
        <v>Other Consumer Services</v>
      </c>
      <c r="E296" s="15" t="s">
        <v>1643</v>
      </c>
      <c r="F296" s="18"/>
      <c r="G296" s="15" t="s">
        <v>1643</v>
      </c>
      <c r="H296" s="6">
        <v>11111018</v>
      </c>
      <c r="I296" s="48" t="str">
        <f>VLOOKUP(H296,'BICS Equity Hierarchy 2024'!$C$5:$Q$1846,'Mapping for Equity'!$K$1,FALSE)</f>
        <v>Other Consumer Services</v>
      </c>
      <c r="J296" s="6" t="s">
        <v>4</v>
      </c>
      <c r="K296" s="48" t="str">
        <f>IF(J296="","",VLOOKUP(J296,'BICS Equity Hierarchy 2024'!$C$5:$Q$1783,'Mapping for Equity'!$K$1))</f>
        <v/>
      </c>
      <c r="L296" s="6" t="s">
        <v>4</v>
      </c>
      <c r="M296" s="6" t="s">
        <v>4</v>
      </c>
      <c r="N296" s="6" t="s">
        <v>4</v>
      </c>
      <c r="O296" s="6" t="s">
        <v>4</v>
      </c>
    </row>
    <row r="297" spans="2:15" ht="20.25">
      <c r="B297" s="10">
        <v>1111101810</v>
      </c>
      <c r="C297" s="201">
        <v>5</v>
      </c>
      <c r="D297" s="8" t="str">
        <f>VLOOKUP(B297,'Current BICS'!$B$4:$P$1837,'Mapping for Equity'!$K$1,FALSE)</f>
        <v>Consumer Goods Repair &amp; Maint</v>
      </c>
      <c r="E297" s="15" t="s">
        <v>1643</v>
      </c>
      <c r="F297" s="18"/>
      <c r="G297" s="15" t="s">
        <v>1643</v>
      </c>
      <c r="H297" s="6">
        <v>1111101810</v>
      </c>
      <c r="I297" s="48" t="str">
        <f>VLOOKUP(H297,'BICS Equity Hierarchy 2024'!$C$5:$Q$1846,'Mapping for Equity'!$K$1,FALSE)</f>
        <v>Consumer Goods Repair &amp; Maint</v>
      </c>
      <c r="J297" s="6" t="s">
        <v>4</v>
      </c>
      <c r="K297" s="48" t="str">
        <f>IF(J297="","",VLOOKUP(J297,'BICS Equity Hierarchy 2024'!$C$5:$Q$1783,'Mapping for Equity'!$K$1))</f>
        <v/>
      </c>
      <c r="L297" s="6" t="s">
        <v>4</v>
      </c>
      <c r="M297" s="6" t="s">
        <v>4</v>
      </c>
      <c r="N297" s="6" t="s">
        <v>4</v>
      </c>
      <c r="O297" s="6" t="s">
        <v>4</v>
      </c>
    </row>
    <row r="298" spans="2:15" ht="20.25">
      <c r="B298" s="10">
        <v>1111101811</v>
      </c>
      <c r="C298" s="201">
        <v>5</v>
      </c>
      <c r="D298" s="8" t="str">
        <f>VLOOKUP(B298,'Current BICS'!$B$4:$P$1837,'Mapping for Equity'!$K$1,FALSE)</f>
        <v>Laundry Services</v>
      </c>
      <c r="E298" s="15" t="s">
        <v>1643</v>
      </c>
      <c r="F298" s="18"/>
      <c r="G298" s="15" t="s">
        <v>1643</v>
      </c>
      <c r="H298" s="6">
        <v>1111101811</v>
      </c>
      <c r="I298" s="48" t="str">
        <f>VLOOKUP(H298,'BICS Equity Hierarchy 2024'!$C$5:$Q$1846,'Mapping for Equity'!$K$1,FALSE)</f>
        <v>Laundry Services</v>
      </c>
      <c r="J298" s="6" t="s">
        <v>4</v>
      </c>
      <c r="K298" s="48" t="str">
        <f>IF(J298="","",VLOOKUP(J298,'BICS Equity Hierarchy 2024'!$C$5:$Q$1783,'Mapping for Equity'!$K$1))</f>
        <v/>
      </c>
      <c r="L298" s="6" t="s">
        <v>4</v>
      </c>
      <c r="M298" s="6" t="s">
        <v>4</v>
      </c>
      <c r="N298" s="6" t="s">
        <v>4</v>
      </c>
      <c r="O298" s="6" t="s">
        <v>4</v>
      </c>
    </row>
    <row r="299" spans="2:15" ht="20.25">
      <c r="B299" s="10">
        <v>111111</v>
      </c>
      <c r="C299" s="201">
        <v>3</v>
      </c>
      <c r="D299" s="8" t="str">
        <f>VLOOKUP(B299,'Current BICS'!$B$4:$P$1837,'Mapping for Equity'!$K$1,FALSE)</f>
        <v>Leisure Facilities &amp; Services</v>
      </c>
      <c r="E299" s="15" t="s">
        <v>1643</v>
      </c>
      <c r="F299" s="18"/>
      <c r="G299" s="15" t="s">
        <v>1643</v>
      </c>
      <c r="H299" s="6">
        <v>111111</v>
      </c>
      <c r="I299" s="48" t="str">
        <f>VLOOKUP(H299,'BICS Equity Hierarchy 2024'!$C$5:$Q$1846,'Mapping for Equity'!$K$1,FALSE)</f>
        <v>Leisure Facilities &amp; Services</v>
      </c>
      <c r="J299" s="6" t="s">
        <v>4</v>
      </c>
      <c r="K299" s="48" t="str">
        <f>IF(J299="","",VLOOKUP(J299,'BICS Equity Hierarchy 2024'!$C$5:$Q$1783,'Mapping for Equity'!$K$1))</f>
        <v/>
      </c>
      <c r="L299" s="6" t="s">
        <v>4</v>
      </c>
      <c r="M299" s="6" t="s">
        <v>4</v>
      </c>
      <c r="N299" s="6" t="s">
        <v>4</v>
      </c>
      <c r="O299" s="6" t="s">
        <v>4</v>
      </c>
    </row>
    <row r="300" spans="2:15" ht="20.25">
      <c r="B300" s="10">
        <v>11111110</v>
      </c>
      <c r="C300" s="201">
        <v>4</v>
      </c>
      <c r="D300" s="8" t="str">
        <f>VLOOKUP(B300,'Current BICS'!$B$4:$P$1837,'Mapping for Equity'!$K$1,FALSE)</f>
        <v>Casinos &amp; Gaming</v>
      </c>
      <c r="E300" s="15" t="s">
        <v>1643</v>
      </c>
      <c r="F300" s="18"/>
      <c r="G300" s="15" t="s">
        <v>1643</v>
      </c>
      <c r="H300" s="6">
        <v>11111110</v>
      </c>
      <c r="I300" s="48" t="str">
        <f>VLOOKUP(H300,'BICS Equity Hierarchy 2024'!$C$5:$Q$1846,'Mapping for Equity'!$K$1,FALSE)</f>
        <v>Casinos &amp; Gaming</v>
      </c>
      <c r="J300" s="6" t="s">
        <v>4</v>
      </c>
      <c r="K300" s="48" t="str">
        <f>IF(J300="","",VLOOKUP(J300,'BICS Equity Hierarchy 2024'!$C$5:$Q$1783,'Mapping for Equity'!$K$1))</f>
        <v/>
      </c>
      <c r="L300" s="6" t="s">
        <v>4</v>
      </c>
      <c r="M300" s="6" t="s">
        <v>4</v>
      </c>
      <c r="N300" s="6" t="s">
        <v>4</v>
      </c>
      <c r="O300" s="6" t="s">
        <v>4</v>
      </c>
    </row>
    <row r="301" spans="2:15" ht="20.25">
      <c r="B301" s="10">
        <v>1111111010</v>
      </c>
      <c r="C301" s="201">
        <v>5</v>
      </c>
      <c r="D301" s="8" t="str">
        <f>VLOOKUP(B301,'Current BICS'!$B$4:$P$1837,'Mapping for Equity'!$K$1,FALSE)</f>
        <v>Casinos</v>
      </c>
      <c r="E301" s="15" t="s">
        <v>1643</v>
      </c>
      <c r="F301" s="18"/>
      <c r="G301" s="15" t="s">
        <v>1643</v>
      </c>
      <c r="H301" s="6">
        <v>1111111010</v>
      </c>
      <c r="I301" s="48" t="str">
        <f>VLOOKUP(H301,'BICS Equity Hierarchy 2024'!$C$5:$Q$1846,'Mapping for Equity'!$K$1,FALSE)</f>
        <v>Casinos</v>
      </c>
      <c r="J301" s="6" t="s">
        <v>4</v>
      </c>
      <c r="K301" s="48" t="str">
        <f>IF(J301="","",VLOOKUP(J301,'BICS Equity Hierarchy 2024'!$C$5:$Q$1783,'Mapping for Equity'!$K$1))</f>
        <v/>
      </c>
      <c r="L301" s="6" t="s">
        <v>4</v>
      </c>
      <c r="M301" s="6" t="s">
        <v>4</v>
      </c>
      <c r="N301" s="6" t="s">
        <v>4</v>
      </c>
      <c r="O301" s="6" t="s">
        <v>4</v>
      </c>
    </row>
    <row r="302" spans="2:15" ht="20.25">
      <c r="B302" s="10">
        <v>1111111011</v>
      </c>
      <c r="C302" s="201">
        <v>5</v>
      </c>
      <c r="D302" s="8" t="str">
        <f>VLOOKUP(B302,'Current BICS'!$B$4:$P$1837,'Mapping for Equity'!$K$1,FALSE)</f>
        <v>Gaming Equipment</v>
      </c>
      <c r="E302" s="15" t="s">
        <v>1643</v>
      </c>
      <c r="F302" s="18"/>
      <c r="G302" s="15" t="s">
        <v>1643</v>
      </c>
      <c r="H302" s="6">
        <v>1111111011</v>
      </c>
      <c r="I302" s="48" t="str">
        <f>VLOOKUP(H302,'BICS Equity Hierarchy 2024'!$C$5:$Q$1846,'Mapping for Equity'!$K$1,FALSE)</f>
        <v>Gaming Equipment</v>
      </c>
      <c r="J302" s="6"/>
      <c r="K302" s="48" t="str">
        <f>IF(J302="","",VLOOKUP(J302,'BICS Equity Hierarchy 2024'!$C$5:$Q$1783,'Mapping for Equity'!$K$1))</f>
        <v/>
      </c>
      <c r="L302" s="6" t="s">
        <v>4</v>
      </c>
      <c r="M302" s="6" t="s">
        <v>4</v>
      </c>
      <c r="N302" s="6" t="s">
        <v>4</v>
      </c>
      <c r="O302" s="6" t="s">
        <v>4</v>
      </c>
    </row>
    <row r="303" spans="2:15" ht="20.25">
      <c r="B303" s="10">
        <v>1111111012</v>
      </c>
      <c r="C303" s="201">
        <v>5</v>
      </c>
      <c r="D303" s="8" t="str">
        <f>VLOOKUP(B303,'Current BICS'!$B$4:$P$1837,'Mapping for Equity'!$K$1,FALSE)</f>
        <v>Mobile &amp; Online Gambling</v>
      </c>
      <c r="E303" s="15" t="s">
        <v>1643</v>
      </c>
      <c r="F303" s="18"/>
      <c r="G303" s="15" t="s">
        <v>1643</v>
      </c>
      <c r="H303" s="6">
        <v>1111111012</v>
      </c>
      <c r="I303" s="48" t="str">
        <f>VLOOKUP(H303,'BICS Equity Hierarchy 2024'!$C$5:$Q$1846,'Mapping for Equity'!$K$1,FALSE)</f>
        <v>Mobile &amp; Online Gambling</v>
      </c>
      <c r="J303" s="6" t="s">
        <v>4</v>
      </c>
      <c r="K303" s="48" t="str">
        <f>IF(J303="","",VLOOKUP(J303,'BICS Equity Hierarchy 2024'!$C$5:$Q$1783,'Mapping for Equity'!$K$1))</f>
        <v/>
      </c>
      <c r="L303" s="6" t="s">
        <v>4</v>
      </c>
      <c r="M303" s="6" t="s">
        <v>4</v>
      </c>
      <c r="N303" s="6" t="s">
        <v>4</v>
      </c>
      <c r="O303" s="6" t="s">
        <v>4</v>
      </c>
    </row>
    <row r="304" spans="2:15" ht="20.25">
      <c r="B304" s="10">
        <v>1111111013</v>
      </c>
      <c r="C304" s="201">
        <v>5</v>
      </c>
      <c r="D304" s="8" t="str">
        <f>VLOOKUP(B304,'Current BICS'!$B$4:$P$1837,'Mapping for Equity'!$K$1,FALSE)</f>
        <v>Lottery Services</v>
      </c>
      <c r="E304" s="15" t="s">
        <v>1643</v>
      </c>
      <c r="F304" s="18"/>
      <c r="G304" s="15" t="s">
        <v>1643</v>
      </c>
      <c r="H304" s="6">
        <v>1111111013</v>
      </c>
      <c r="I304" s="48" t="str">
        <f>VLOOKUP(H304,'BICS Equity Hierarchy 2024'!$C$5:$Q$1846,'Mapping for Equity'!$K$1,FALSE)</f>
        <v>Lottery Services</v>
      </c>
      <c r="J304" s="6" t="s">
        <v>4</v>
      </c>
      <c r="K304" s="48" t="str">
        <f>IF(J304="","",VLOOKUP(J304,'BICS Equity Hierarchy 2024'!$C$5:$Q$1783,'Mapping for Equity'!$K$1))</f>
        <v/>
      </c>
      <c r="L304" s="6" t="s">
        <v>4</v>
      </c>
      <c r="M304" s="6" t="s">
        <v>4</v>
      </c>
      <c r="N304" s="6" t="s">
        <v>4</v>
      </c>
      <c r="O304" s="6" t="s">
        <v>4</v>
      </c>
    </row>
    <row r="305" spans="2:15" ht="20.25">
      <c r="B305" s="10">
        <v>1111111014</v>
      </c>
      <c r="C305" s="201">
        <v>5</v>
      </c>
      <c r="D305" s="8" t="str">
        <f>VLOOKUP(B305,'Current BICS'!$B$4:$P$1837,'Mapping for Equity'!$K$1,FALSE)</f>
        <v>Racetracks</v>
      </c>
      <c r="E305" s="15" t="s">
        <v>1643</v>
      </c>
      <c r="F305" s="18"/>
      <c r="G305" s="15" t="s">
        <v>1643</v>
      </c>
      <c r="H305" s="6">
        <v>1111111014</v>
      </c>
      <c r="I305" s="48" t="str">
        <f>VLOOKUP(H305,'BICS Equity Hierarchy 2024'!$C$5:$Q$1846,'Mapping for Equity'!$K$1,FALSE)</f>
        <v>Racetracks</v>
      </c>
      <c r="J305" s="6" t="s">
        <v>4</v>
      </c>
      <c r="K305" s="48" t="str">
        <f>IF(J305="","",VLOOKUP(J305,'BICS Equity Hierarchy 2024'!$C$5:$Q$1783,'Mapping for Equity'!$K$1))</f>
        <v/>
      </c>
      <c r="L305" s="6" t="s">
        <v>4</v>
      </c>
      <c r="M305" s="6" t="s">
        <v>4</v>
      </c>
      <c r="N305" s="6" t="s">
        <v>4</v>
      </c>
      <c r="O305" s="6" t="s">
        <v>4</v>
      </c>
    </row>
    <row r="306" spans="2:15" ht="20.25">
      <c r="B306" s="10">
        <v>1111111015</v>
      </c>
      <c r="C306" s="201">
        <v>5</v>
      </c>
      <c r="D306" s="8" t="str">
        <f>VLOOKUP(B306,'Current BICS'!$B$4:$P$1837,'Mapping for Equity'!$K$1,FALSE)</f>
        <v>Betting</v>
      </c>
      <c r="E306" s="15" t="s">
        <v>1643</v>
      </c>
      <c r="F306" s="18"/>
      <c r="G306" s="15" t="s">
        <v>1643</v>
      </c>
      <c r="H306" s="6">
        <v>1111111015</v>
      </c>
      <c r="I306" s="48" t="str">
        <f>VLOOKUP(H306,'BICS Equity Hierarchy 2024'!$C$5:$Q$1846,'Mapping for Equity'!$K$1,FALSE)</f>
        <v>Betting</v>
      </c>
      <c r="J306" s="6" t="s">
        <v>4</v>
      </c>
      <c r="K306" s="48" t="str">
        <f>IF(J306="","",VLOOKUP(J306,'BICS Equity Hierarchy 2024'!$C$5:$Q$1783,'Mapping for Equity'!$K$1))</f>
        <v/>
      </c>
      <c r="L306" s="6" t="s">
        <v>4</v>
      </c>
      <c r="M306" s="6" t="s">
        <v>4</v>
      </c>
      <c r="N306" s="6" t="s">
        <v>4</v>
      </c>
      <c r="O306" s="6" t="s">
        <v>4</v>
      </c>
    </row>
    <row r="307" spans="2:15" ht="20.25">
      <c r="B307" s="10">
        <v>11111111</v>
      </c>
      <c r="C307" s="201">
        <v>4</v>
      </c>
      <c r="D307" s="8" t="str">
        <f>VLOOKUP(B307,'Current BICS'!$B$4:$P$1837,'Mapping for Equity'!$K$1,FALSE)</f>
        <v>Cruise Lines</v>
      </c>
      <c r="E307" s="15" t="s">
        <v>1643</v>
      </c>
      <c r="F307" s="18"/>
      <c r="G307" s="15" t="s">
        <v>1643</v>
      </c>
      <c r="H307" s="6">
        <v>11111111</v>
      </c>
      <c r="I307" s="48" t="str">
        <f>VLOOKUP(H307,'BICS Equity Hierarchy 2024'!$C$5:$Q$1846,'Mapping for Equity'!$K$1,FALSE)</f>
        <v>Cruise Lines</v>
      </c>
      <c r="J307" s="6" t="s">
        <v>4</v>
      </c>
      <c r="K307" s="48" t="str">
        <f>IF(J307="","",VLOOKUP(J307,'BICS Equity Hierarchy 2024'!$C$5:$Q$1783,'Mapping for Equity'!$K$1))</f>
        <v/>
      </c>
      <c r="L307" s="6" t="s">
        <v>4</v>
      </c>
      <c r="M307" s="6" t="s">
        <v>4</v>
      </c>
      <c r="N307" s="6" t="s">
        <v>4</v>
      </c>
      <c r="O307" s="6" t="s">
        <v>4</v>
      </c>
    </row>
    <row r="308" spans="2:15" ht="20.25">
      <c r="B308" s="10">
        <v>11111112</v>
      </c>
      <c r="C308" s="201">
        <v>4</v>
      </c>
      <c r="D308" s="8" t="str">
        <f>VLOOKUP(B308,'Current BICS'!$B$4:$P$1837,'Mapping for Equity'!$K$1,FALSE)</f>
        <v>Lodging</v>
      </c>
      <c r="E308" s="15" t="s">
        <v>1643</v>
      </c>
      <c r="F308" s="18"/>
      <c r="G308" s="15" t="s">
        <v>1643</v>
      </c>
      <c r="H308" s="6">
        <v>11111112</v>
      </c>
      <c r="I308" s="48" t="str">
        <f>VLOOKUP(H308,'BICS Equity Hierarchy 2024'!$C$5:$Q$1846,'Mapping for Equity'!$K$1,FALSE)</f>
        <v>Lodging</v>
      </c>
      <c r="J308" s="6" t="s">
        <v>4</v>
      </c>
      <c r="K308" s="48" t="str">
        <f>IF(J308="","",VLOOKUP(J308,'BICS Equity Hierarchy 2024'!$C$5:$Q$1783,'Mapping for Equity'!$K$1))</f>
        <v/>
      </c>
      <c r="L308" s="6" t="s">
        <v>4</v>
      </c>
      <c r="M308" s="6" t="s">
        <v>4</v>
      </c>
      <c r="N308" s="6" t="s">
        <v>4</v>
      </c>
      <c r="O308" s="6" t="s">
        <v>4</v>
      </c>
    </row>
    <row r="309" spans="2:15" ht="20.25">
      <c r="B309" s="10">
        <v>1111111210</v>
      </c>
      <c r="C309" s="201">
        <v>5</v>
      </c>
      <c r="D309" s="8" t="str">
        <f>VLOOKUP(B309,'Current BICS'!$B$4:$P$1837,'Mapping for Equity'!$K$1,FALSE)</f>
        <v>Hotel &amp; Motel (excl Casino Hotel)</v>
      </c>
      <c r="E309" s="15" t="s">
        <v>1643</v>
      </c>
      <c r="F309" s="18"/>
      <c r="G309" s="15" t="s">
        <v>1643</v>
      </c>
      <c r="H309" s="6">
        <v>1111111210</v>
      </c>
      <c r="I309" s="48" t="str">
        <f>VLOOKUP(H309,'BICS Equity Hierarchy 2024'!$C$5:$Q$1846,'Mapping for Equity'!$K$1,FALSE)</f>
        <v>Hotel &amp; Motel (excl Casino Hotel)</v>
      </c>
      <c r="J309" s="6" t="s">
        <v>4</v>
      </c>
      <c r="K309" s="48" t="str">
        <f>IF(J309="","",VLOOKUP(J309,'BICS Equity Hierarchy 2024'!$C$5:$Q$1783,'Mapping for Equity'!$K$1))</f>
        <v/>
      </c>
      <c r="L309" s="6" t="s">
        <v>4</v>
      </c>
      <c r="M309" s="6" t="s">
        <v>4</v>
      </c>
      <c r="N309" s="6" t="s">
        <v>4</v>
      </c>
      <c r="O309" s="6" t="s">
        <v>4</v>
      </c>
    </row>
    <row r="310" spans="2:15" ht="20.25">
      <c r="B310" s="10">
        <v>111111121010</v>
      </c>
      <c r="C310" s="201">
        <v>6</v>
      </c>
      <c r="D310" s="8" t="str">
        <f>VLOOKUP(B310,'Current BICS'!$B$4:$P$1837,'Mapping for Equity'!$K$1,FALSE)</f>
        <v>Food &amp; Beverage Rev - Hotels</v>
      </c>
      <c r="E310" s="15" t="s">
        <v>1643</v>
      </c>
      <c r="F310" s="18"/>
      <c r="G310" s="15" t="s">
        <v>1643</v>
      </c>
      <c r="H310" s="6">
        <v>111111121010</v>
      </c>
      <c r="I310" s="48" t="str">
        <f>VLOOKUP(H310,'BICS Equity Hierarchy 2024'!$C$5:$Q$1846,'Mapping for Equity'!$K$1,FALSE)</f>
        <v>Food &amp; Beverage Rev - Hotels</v>
      </c>
      <c r="J310" s="6" t="s">
        <v>4</v>
      </c>
      <c r="K310" s="48" t="str">
        <f>IF(J310="","",VLOOKUP(J310,'BICS Equity Hierarchy 2024'!$C$5:$Q$1783,'Mapping for Equity'!$K$1))</f>
        <v/>
      </c>
      <c r="L310" s="6" t="s">
        <v>4</v>
      </c>
      <c r="M310" s="6" t="s">
        <v>4</v>
      </c>
      <c r="N310" s="6" t="s">
        <v>4</v>
      </c>
      <c r="O310" s="6" t="s">
        <v>4</v>
      </c>
    </row>
    <row r="311" spans="2:15" ht="20.25">
      <c r="B311" s="10">
        <v>111111121011</v>
      </c>
      <c r="C311" s="201">
        <v>6</v>
      </c>
      <c r="D311" s="8" t="str">
        <f>VLOOKUP(B311,'Current BICS'!$B$4:$P$1837,'Mapping for Equity'!$K$1,FALSE)</f>
        <v>Room Revenue - Hotels</v>
      </c>
      <c r="E311" s="15" t="s">
        <v>1643</v>
      </c>
      <c r="F311" s="18"/>
      <c r="G311" s="15" t="s">
        <v>1643</v>
      </c>
      <c r="H311" s="6">
        <v>111111121011</v>
      </c>
      <c r="I311" s="48" t="str">
        <f>VLOOKUP(H311,'BICS Equity Hierarchy 2024'!$C$5:$Q$1846,'Mapping for Equity'!$K$1,FALSE)</f>
        <v>Room Revenue - Hotels</v>
      </c>
      <c r="J311" s="6" t="s">
        <v>4</v>
      </c>
      <c r="K311" s="48" t="str">
        <f>IF(J311="","",VLOOKUP(J311,'BICS Equity Hierarchy 2024'!$C$5:$Q$1783,'Mapping for Equity'!$K$1))</f>
        <v/>
      </c>
      <c r="L311" s="6" t="s">
        <v>4</v>
      </c>
      <c r="M311" s="6" t="s">
        <v>4</v>
      </c>
      <c r="N311" s="6" t="s">
        <v>4</v>
      </c>
      <c r="O311" s="6" t="s">
        <v>4</v>
      </c>
    </row>
    <row r="312" spans="2:15" ht="20.25">
      <c r="B312" s="10">
        <v>111111121012</v>
      </c>
      <c r="C312" s="201">
        <v>6</v>
      </c>
      <c r="D312" s="8" t="str">
        <f>VLOOKUP(B312,'Current BICS'!$B$4:$P$1837,'Mapping for Equity'!$K$1,FALSE)</f>
        <v>Time-Share Revenue - Hotels</v>
      </c>
      <c r="E312" s="15" t="s">
        <v>1643</v>
      </c>
      <c r="F312" s="18"/>
      <c r="G312" s="15" t="s">
        <v>1643</v>
      </c>
      <c r="H312" s="6">
        <v>111111121012</v>
      </c>
      <c r="I312" s="48" t="str">
        <f>VLOOKUP(H312,'BICS Equity Hierarchy 2024'!$C$5:$Q$1846,'Mapping for Equity'!$K$1,FALSE)</f>
        <v>Time-Share Revenue - Hotels</v>
      </c>
      <c r="J312" s="6" t="s">
        <v>4</v>
      </c>
      <c r="K312" s="48" t="str">
        <f>IF(J312="","",VLOOKUP(J312,'BICS Equity Hierarchy 2024'!$C$5:$Q$1783,'Mapping for Equity'!$K$1))</f>
        <v/>
      </c>
      <c r="L312" s="6" t="s">
        <v>4</v>
      </c>
      <c r="M312" s="6" t="s">
        <v>4</v>
      </c>
      <c r="N312" s="6" t="s">
        <v>4</v>
      </c>
      <c r="O312" s="6" t="s">
        <v>4</v>
      </c>
    </row>
    <row r="313" spans="2:15" ht="20.25">
      <c r="B313" s="10">
        <v>111111121013</v>
      </c>
      <c r="C313" s="201">
        <v>6</v>
      </c>
      <c r="D313" s="8" t="str">
        <f>VLOOKUP(B313,'Current BICS'!$B$4:$P$1837,'Mapping for Equity'!$K$1,FALSE)</f>
        <v>Other Revenue - Hotels</v>
      </c>
      <c r="E313" s="15" t="s">
        <v>1643</v>
      </c>
      <c r="F313" s="18"/>
      <c r="G313" s="15" t="s">
        <v>1643</v>
      </c>
      <c r="H313" s="6">
        <v>111111121013</v>
      </c>
      <c r="I313" s="48" t="str">
        <f>VLOOKUP(H313,'BICS Equity Hierarchy 2024'!$C$5:$Q$1846,'Mapping for Equity'!$K$1,FALSE)</f>
        <v>Other Revenue - Hotels</v>
      </c>
      <c r="J313" s="6" t="s">
        <v>4</v>
      </c>
      <c r="K313" s="48" t="str">
        <f>IF(J313="","",VLOOKUP(J313,'BICS Equity Hierarchy 2024'!$C$5:$Q$1783,'Mapping for Equity'!$K$1))</f>
        <v/>
      </c>
      <c r="L313" s="6" t="s">
        <v>4</v>
      </c>
      <c r="M313" s="6" t="s">
        <v>4</v>
      </c>
      <c r="N313" s="6" t="s">
        <v>4</v>
      </c>
      <c r="O313" s="6" t="s">
        <v>4</v>
      </c>
    </row>
    <row r="314" spans="2:15" ht="20.25">
      <c r="B314" s="10">
        <v>1111111211</v>
      </c>
      <c r="C314" s="201">
        <v>5</v>
      </c>
      <c r="D314" s="8" t="str">
        <f>VLOOKUP(B314,'Current BICS'!$B$4:$P$1837,'Mapping for Equity'!$K$1,FALSE)</f>
        <v>Casino Hotels</v>
      </c>
      <c r="E314" s="15" t="s">
        <v>1643</v>
      </c>
      <c r="F314" s="18"/>
      <c r="G314" s="15" t="s">
        <v>1643</v>
      </c>
      <c r="H314" s="6">
        <v>1111111211</v>
      </c>
      <c r="I314" s="48" t="str">
        <f>VLOOKUP(H314,'BICS Equity Hierarchy 2024'!$C$5:$Q$1846,'Mapping for Equity'!$K$1,FALSE)</f>
        <v>Casino Hotels</v>
      </c>
      <c r="J314" s="6" t="s">
        <v>4</v>
      </c>
      <c r="K314" s="48" t="str">
        <f>IF(J314="","",VLOOKUP(J314,'BICS Equity Hierarchy 2024'!$C$5:$Q$1783,'Mapping for Equity'!$K$1))</f>
        <v/>
      </c>
      <c r="L314" s="6" t="s">
        <v>4</v>
      </c>
      <c r="M314" s="6" t="s">
        <v>4</v>
      </c>
      <c r="N314" s="6" t="s">
        <v>4</v>
      </c>
      <c r="O314" s="6" t="s">
        <v>4</v>
      </c>
    </row>
    <row r="315" spans="2:15" ht="20.25">
      <c r="B315" s="10">
        <v>111111121110</v>
      </c>
      <c r="C315" s="201">
        <v>6</v>
      </c>
      <c r="D315" s="8" t="str">
        <f>VLOOKUP(B315,'Current BICS'!$B$4:$P$1837,'Mapping for Equity'!$K$1,FALSE)</f>
        <v>Food &amp; Bev Rev - Casino Hotels</v>
      </c>
      <c r="E315" s="15" t="s">
        <v>1643</v>
      </c>
      <c r="F315" s="18"/>
      <c r="G315" s="15" t="s">
        <v>1643</v>
      </c>
      <c r="H315" s="6">
        <v>111111121110</v>
      </c>
      <c r="I315" s="48" t="str">
        <f>VLOOKUP(H315,'BICS Equity Hierarchy 2024'!$C$5:$Q$1846,'Mapping for Equity'!$K$1,FALSE)</f>
        <v>Food &amp; Bev Rev - Casino Hotels</v>
      </c>
      <c r="J315" s="6" t="s">
        <v>4</v>
      </c>
      <c r="K315" s="48" t="str">
        <f>IF(J315="","",VLOOKUP(J315,'BICS Equity Hierarchy 2024'!$C$5:$Q$1783,'Mapping for Equity'!$K$1))</f>
        <v/>
      </c>
      <c r="L315" s="6" t="s">
        <v>4</v>
      </c>
      <c r="M315" s="6" t="s">
        <v>4</v>
      </c>
      <c r="N315" s="6" t="s">
        <v>4</v>
      </c>
      <c r="O315" s="6" t="s">
        <v>4</v>
      </c>
    </row>
    <row r="316" spans="2:15" ht="20.25">
      <c r="B316" s="10">
        <v>111111121111</v>
      </c>
      <c r="C316" s="201">
        <v>6</v>
      </c>
      <c r="D316" s="8" t="str">
        <f>VLOOKUP(B316,'Current BICS'!$B$4:$P$1837,'Mapping for Equity'!$K$1,FALSE)</f>
        <v>Room Revenue - Casino Hotels</v>
      </c>
      <c r="E316" s="15" t="s">
        <v>1643</v>
      </c>
      <c r="F316" s="18"/>
      <c r="G316" s="15" t="s">
        <v>1643</v>
      </c>
      <c r="H316" s="6">
        <v>111111121111</v>
      </c>
      <c r="I316" s="48" t="str">
        <f>VLOOKUP(H316,'BICS Equity Hierarchy 2024'!$C$5:$Q$1846,'Mapping for Equity'!$K$1,FALSE)</f>
        <v>Room Revenue - Casino Hotels</v>
      </c>
      <c r="J316" s="6" t="s">
        <v>4</v>
      </c>
      <c r="K316" s="48" t="str">
        <f>IF(J316="","",VLOOKUP(J316,'BICS Equity Hierarchy 2024'!$C$5:$Q$1783,'Mapping for Equity'!$K$1))</f>
        <v/>
      </c>
      <c r="L316" s="6" t="s">
        <v>4</v>
      </c>
      <c r="M316" s="6" t="s">
        <v>4</v>
      </c>
      <c r="N316" s="6" t="s">
        <v>4</v>
      </c>
      <c r="O316" s="6" t="s">
        <v>4</v>
      </c>
    </row>
    <row r="317" spans="2:15" ht="20.25">
      <c r="B317" s="10">
        <v>111111121112</v>
      </c>
      <c r="C317" s="201">
        <v>6</v>
      </c>
      <c r="D317" s="8" t="str">
        <f>VLOOKUP(B317,'Current BICS'!$B$4:$P$1837,'Mapping for Equity'!$K$1,FALSE)</f>
        <v>Other Rev - Casino Hotels</v>
      </c>
      <c r="E317" s="15" t="s">
        <v>1643</v>
      </c>
      <c r="F317" s="18"/>
      <c r="G317" s="15" t="s">
        <v>1643</v>
      </c>
      <c r="H317" s="6">
        <v>111111121112</v>
      </c>
      <c r="I317" s="48" t="str">
        <f>VLOOKUP(H317,'BICS Equity Hierarchy 2024'!$C$5:$Q$1846,'Mapping for Equity'!$K$1,FALSE)</f>
        <v>Other Rev - Casino Hotels</v>
      </c>
      <c r="J317" s="6" t="s">
        <v>4</v>
      </c>
      <c r="K317" s="48" t="str">
        <f>IF(J317="","",VLOOKUP(J317,'BICS Equity Hierarchy 2024'!$C$5:$Q$1783,'Mapping for Equity'!$K$1))</f>
        <v/>
      </c>
      <c r="L317" s="6" t="s">
        <v>4</v>
      </c>
      <c r="M317" s="6" t="s">
        <v>4</v>
      </c>
      <c r="N317" s="6" t="s">
        <v>4</v>
      </c>
      <c r="O317" s="6" t="s">
        <v>4</v>
      </c>
    </row>
    <row r="318" spans="2:15" ht="20.25">
      <c r="B318" s="10">
        <v>1111111212</v>
      </c>
      <c r="C318" s="201">
        <v>5</v>
      </c>
      <c r="D318" s="8" t="str">
        <f>VLOOKUP(B318,'Current BICS'!$B$4:$P$1837,'Mapping for Equity'!$K$1,FALSE)</f>
        <v>Bed &amp; Breakfast Inns</v>
      </c>
      <c r="E318" s="15" t="s">
        <v>1643</v>
      </c>
      <c r="F318" s="18"/>
      <c r="G318" s="15" t="s">
        <v>1643</v>
      </c>
      <c r="H318" s="6">
        <v>1111111212</v>
      </c>
      <c r="I318" s="48" t="str">
        <f>VLOOKUP(H318,'BICS Equity Hierarchy 2024'!$C$5:$Q$1846,'Mapping for Equity'!$K$1,FALSE)</f>
        <v>Bed &amp; Breakfast Inns</v>
      </c>
      <c r="J318" s="6" t="s">
        <v>4</v>
      </c>
      <c r="K318" s="48" t="str">
        <f>IF(J318="","",VLOOKUP(J318,'BICS Equity Hierarchy 2024'!$C$5:$Q$1783,'Mapping for Equity'!$K$1))</f>
        <v/>
      </c>
      <c r="L318" s="6" t="s">
        <v>4</v>
      </c>
      <c r="M318" s="6" t="s">
        <v>4</v>
      </c>
      <c r="N318" s="6" t="s">
        <v>4</v>
      </c>
      <c r="O318" s="6" t="s">
        <v>4</v>
      </c>
    </row>
    <row r="319" spans="2:15" ht="20.25">
      <c r="B319" s="10">
        <v>11111113</v>
      </c>
      <c r="C319" s="201">
        <v>4</v>
      </c>
      <c r="D319" s="8" t="str">
        <f>VLOOKUP(B319,'Current BICS'!$B$4:$P$1837,'Mapping for Equity'!$K$1,FALSE)</f>
        <v>Restaurants</v>
      </c>
      <c r="E319" s="15" t="s">
        <v>1643</v>
      </c>
      <c r="F319" s="18"/>
      <c r="G319" s="15" t="s">
        <v>1643</v>
      </c>
      <c r="H319" s="6">
        <v>11111113</v>
      </c>
      <c r="I319" s="48" t="str">
        <f>VLOOKUP(H319,'BICS Equity Hierarchy 2024'!$C$5:$Q$1846,'Mapping for Equity'!$K$1,FALSE)</f>
        <v>Restaurants</v>
      </c>
      <c r="J319" s="6" t="s">
        <v>4</v>
      </c>
      <c r="K319" s="48" t="str">
        <f>IF(J319="","",VLOOKUP(J319,'BICS Equity Hierarchy 2024'!$C$5:$Q$1783,'Mapping for Equity'!$K$1))</f>
        <v/>
      </c>
      <c r="L319" s="6" t="s">
        <v>4</v>
      </c>
      <c r="M319" s="6" t="s">
        <v>4</v>
      </c>
      <c r="N319" s="6" t="s">
        <v>4</v>
      </c>
      <c r="O319" s="6" t="s">
        <v>4</v>
      </c>
    </row>
    <row r="320" spans="2:15" ht="20.25">
      <c r="B320" s="10">
        <v>1111111310</v>
      </c>
      <c r="C320" s="201">
        <v>5</v>
      </c>
      <c r="D320" s="8" t="str">
        <f>VLOOKUP(B320,'Current BICS'!$B$4:$P$1837,'Mapping for Equity'!$K$1,FALSE)</f>
        <v>Limited Service Restaurants</v>
      </c>
      <c r="E320" s="15" t="s">
        <v>1643</v>
      </c>
      <c r="F320" s="18"/>
      <c r="G320" s="15" t="s">
        <v>1643</v>
      </c>
      <c r="H320" s="6">
        <v>1111111310</v>
      </c>
      <c r="I320" s="48" t="str">
        <f>VLOOKUP(H320,'BICS Equity Hierarchy 2024'!$C$5:$Q$1846,'Mapping for Equity'!$K$1,FALSE)</f>
        <v>Limited Service Restaurants</v>
      </c>
      <c r="J320" s="6" t="s">
        <v>4</v>
      </c>
      <c r="K320" s="48" t="str">
        <f>IF(J320="","",VLOOKUP(J320,'BICS Equity Hierarchy 2024'!$C$5:$Q$1783,'Mapping for Equity'!$K$1))</f>
        <v/>
      </c>
      <c r="L320" s="6" t="s">
        <v>4</v>
      </c>
      <c r="M320" s="6" t="s">
        <v>4</v>
      </c>
      <c r="N320" s="6" t="s">
        <v>4</v>
      </c>
      <c r="O320" s="6" t="s">
        <v>4</v>
      </c>
    </row>
    <row r="321" spans="2:15" ht="20.25">
      <c r="B321" s="10">
        <v>111111131010</v>
      </c>
      <c r="C321" s="201">
        <v>6</v>
      </c>
      <c r="D321" s="8" t="str">
        <f>VLOOKUP(B321,'Current BICS'!$B$4:$P$1837,'Mapping for Equity'!$K$1,FALSE)</f>
        <v>Fast Casual Restaurants</v>
      </c>
      <c r="E321" s="15" t="s">
        <v>1643</v>
      </c>
      <c r="F321" s="18"/>
      <c r="G321" s="15" t="s">
        <v>1643</v>
      </c>
      <c r="H321" s="6">
        <v>111111131010</v>
      </c>
      <c r="I321" s="48" t="str">
        <f>VLOOKUP(H321,'BICS Equity Hierarchy 2024'!$C$5:$Q$1846,'Mapping for Equity'!$K$1,FALSE)</f>
        <v>Fast Casual Restaurants</v>
      </c>
      <c r="J321" s="6" t="s">
        <v>4</v>
      </c>
      <c r="K321" s="48" t="str">
        <f>IF(J321="","",VLOOKUP(J321,'BICS Equity Hierarchy 2024'!$C$5:$Q$1783,'Mapping for Equity'!$K$1))</f>
        <v/>
      </c>
      <c r="L321" s="6" t="s">
        <v>4</v>
      </c>
      <c r="M321" s="6" t="s">
        <v>4</v>
      </c>
      <c r="N321" s="6" t="s">
        <v>4</v>
      </c>
      <c r="O321" s="6" t="s">
        <v>4</v>
      </c>
    </row>
    <row r="322" spans="2:15" ht="20.25">
      <c r="B322" s="10">
        <v>11111113101010</v>
      </c>
      <c r="C322" s="201">
        <v>7</v>
      </c>
      <c r="D322" s="8" t="str">
        <f>VLOOKUP(B322,'Current BICS'!$B$4:$P$1837,'Mapping for Equity'!$K$1,FALSE)</f>
        <v>Fast Casual Rest - Franchise</v>
      </c>
      <c r="E322" s="15" t="s">
        <v>1643</v>
      </c>
      <c r="F322" s="18"/>
      <c r="G322" s="15" t="s">
        <v>1643</v>
      </c>
      <c r="H322" s="6">
        <v>11111113101010</v>
      </c>
      <c r="I322" s="48" t="str">
        <f>VLOOKUP(H322,'BICS Equity Hierarchy 2024'!$C$5:$Q$1846,'Mapping for Equity'!$K$1,FALSE)</f>
        <v>Fast Casual Rest - Franchise</v>
      </c>
      <c r="J322" s="6" t="s">
        <v>4</v>
      </c>
      <c r="K322" s="48" t="str">
        <f>IF(J322="","",VLOOKUP(J322,'BICS Equity Hierarchy 2024'!$C$5:$Q$1783,'Mapping for Equity'!$K$1))</f>
        <v/>
      </c>
      <c r="L322" s="6" t="s">
        <v>4</v>
      </c>
      <c r="M322" s="6" t="s">
        <v>4</v>
      </c>
      <c r="N322" s="6" t="s">
        <v>4</v>
      </c>
      <c r="O322" s="6" t="s">
        <v>4</v>
      </c>
    </row>
    <row r="323" spans="2:15" ht="20.25">
      <c r="B323" s="10">
        <v>11111113101011</v>
      </c>
      <c r="C323" s="201">
        <v>7</v>
      </c>
      <c r="D323" s="8" t="str">
        <f>VLOOKUP(B323,'Current BICS'!$B$4:$P$1837,'Mapping for Equity'!$K$1,FALSE)</f>
        <v>Fast Casual Rest - Owned</v>
      </c>
      <c r="E323" s="15" t="s">
        <v>1643</v>
      </c>
      <c r="F323" s="18"/>
      <c r="G323" s="15" t="s">
        <v>1643</v>
      </c>
      <c r="H323" s="6">
        <v>11111113101011</v>
      </c>
      <c r="I323" s="48" t="str">
        <f>VLOOKUP(H323,'BICS Equity Hierarchy 2024'!$C$5:$Q$1846,'Mapping for Equity'!$K$1,FALSE)</f>
        <v>Fast Casual Rest - Owned</v>
      </c>
      <c r="J323" s="6" t="s">
        <v>4</v>
      </c>
      <c r="K323" s="48" t="str">
        <f>IF(J323="","",VLOOKUP(J323,'BICS Equity Hierarchy 2024'!$C$5:$Q$1783,'Mapping for Equity'!$K$1))</f>
        <v/>
      </c>
      <c r="L323" s="6" t="s">
        <v>4</v>
      </c>
      <c r="M323" s="6" t="s">
        <v>4</v>
      </c>
      <c r="N323" s="6" t="s">
        <v>4</v>
      </c>
      <c r="O323" s="6" t="s">
        <v>4</v>
      </c>
    </row>
    <row r="324" spans="2:15" ht="20.25">
      <c r="B324" s="10">
        <v>111111131011</v>
      </c>
      <c r="C324" s="201">
        <v>6</v>
      </c>
      <c r="D324" s="8" t="str">
        <f>VLOOKUP(B324,'Current BICS'!$B$4:$P$1837,'Mapping for Equity'!$K$1,FALSE)</f>
        <v>Fast Food Restaurants</v>
      </c>
      <c r="E324" s="15" t="s">
        <v>1643</v>
      </c>
      <c r="F324" s="18"/>
      <c r="G324" s="15" t="s">
        <v>1643</v>
      </c>
      <c r="H324" s="6">
        <v>111111131011</v>
      </c>
      <c r="I324" s="48" t="str">
        <f>VLOOKUP(H324,'BICS Equity Hierarchy 2024'!$C$5:$Q$1846,'Mapping for Equity'!$K$1,FALSE)</f>
        <v>Fast Food Restaurants</v>
      </c>
      <c r="J324" s="6" t="s">
        <v>4</v>
      </c>
      <c r="K324" s="48" t="str">
        <f>IF(J324="","",VLOOKUP(J324,'BICS Equity Hierarchy 2024'!$C$5:$Q$1783,'Mapping for Equity'!$K$1))</f>
        <v/>
      </c>
      <c r="L324" s="6" t="s">
        <v>4</v>
      </c>
      <c r="M324" s="6" t="s">
        <v>4</v>
      </c>
      <c r="N324" s="6" t="s">
        <v>4</v>
      </c>
      <c r="O324" s="6" t="s">
        <v>4</v>
      </c>
    </row>
    <row r="325" spans="2:15" ht="20.25">
      <c r="B325" s="10">
        <v>11111113101110</v>
      </c>
      <c r="C325" s="201">
        <v>7</v>
      </c>
      <c r="D325" s="8" t="str">
        <f>VLOOKUP(B325,'Current BICS'!$B$4:$P$1837,'Mapping for Equity'!$K$1,FALSE)</f>
        <v>Fast Food Rest - Franchise</v>
      </c>
      <c r="E325" s="15" t="s">
        <v>1643</v>
      </c>
      <c r="F325" s="18"/>
      <c r="G325" s="15" t="s">
        <v>1643</v>
      </c>
      <c r="H325" s="6">
        <v>11111113101110</v>
      </c>
      <c r="I325" s="48" t="str">
        <f>VLOOKUP(H325,'BICS Equity Hierarchy 2024'!$C$5:$Q$1846,'Mapping for Equity'!$K$1,FALSE)</f>
        <v>Fast Food Rest - Franchise</v>
      </c>
      <c r="J325" s="6" t="s">
        <v>4</v>
      </c>
      <c r="K325" s="48" t="str">
        <f>IF(J325="","",VLOOKUP(J325,'BICS Equity Hierarchy 2024'!$C$5:$Q$1783,'Mapping for Equity'!$K$1))</f>
        <v/>
      </c>
      <c r="L325" s="6" t="s">
        <v>4</v>
      </c>
      <c r="M325" s="6" t="s">
        <v>4</v>
      </c>
      <c r="N325" s="6" t="s">
        <v>4</v>
      </c>
      <c r="O325" s="6" t="s">
        <v>4</v>
      </c>
    </row>
    <row r="326" spans="2:15" ht="20.25">
      <c r="B326" s="10">
        <v>11111113101111</v>
      </c>
      <c r="C326" s="201">
        <v>7</v>
      </c>
      <c r="D326" s="8" t="str">
        <f>VLOOKUP(B326,'Current BICS'!$B$4:$P$1837,'Mapping for Equity'!$K$1,FALSE)</f>
        <v>Fast Food Rest - Owned</v>
      </c>
      <c r="E326" s="15" t="s">
        <v>1643</v>
      </c>
      <c r="F326" s="18"/>
      <c r="G326" s="15" t="s">
        <v>1643</v>
      </c>
      <c r="H326" s="6">
        <v>11111113101111</v>
      </c>
      <c r="I326" s="48" t="str">
        <f>VLOOKUP(H326,'BICS Equity Hierarchy 2024'!$C$5:$Q$1846,'Mapping for Equity'!$K$1,FALSE)</f>
        <v>Fast Food Rest - Owned</v>
      </c>
      <c r="J326" s="6" t="s">
        <v>4</v>
      </c>
      <c r="K326" s="48" t="str">
        <f>IF(J326="","",VLOOKUP(J326,'BICS Equity Hierarchy 2024'!$C$5:$Q$1783,'Mapping for Equity'!$K$1))</f>
        <v/>
      </c>
      <c r="L326" s="6" t="s">
        <v>4</v>
      </c>
      <c r="M326" s="6" t="s">
        <v>4</v>
      </c>
      <c r="N326" s="6" t="s">
        <v>4</v>
      </c>
      <c r="O326" s="6" t="s">
        <v>4</v>
      </c>
    </row>
    <row r="327" spans="2:15" ht="20.25">
      <c r="B327" s="10">
        <v>111111131012</v>
      </c>
      <c r="C327" s="201">
        <v>6</v>
      </c>
      <c r="D327" s="8" t="str">
        <f>VLOOKUP(B327,'Current BICS'!$B$4:$P$1837,'Mapping for Equity'!$K$1,FALSE)</f>
        <v>Coffee &amp; Snack</v>
      </c>
      <c r="E327" s="15" t="s">
        <v>1643</v>
      </c>
      <c r="F327" s="18"/>
      <c r="G327" s="15" t="s">
        <v>1643</v>
      </c>
      <c r="H327" s="6">
        <v>111111131012</v>
      </c>
      <c r="I327" s="48" t="str">
        <f>VLOOKUP(H327,'BICS Equity Hierarchy 2024'!$C$5:$Q$1846,'Mapping for Equity'!$K$1,FALSE)</f>
        <v>Coffee &amp; Snack</v>
      </c>
      <c r="J327" s="6" t="s">
        <v>4</v>
      </c>
      <c r="K327" s="48" t="str">
        <f>IF(J327="","",VLOOKUP(J327,'BICS Equity Hierarchy 2024'!$C$5:$Q$1783,'Mapping for Equity'!$K$1))</f>
        <v/>
      </c>
      <c r="L327" s="6" t="s">
        <v>4</v>
      </c>
      <c r="M327" s="6" t="s">
        <v>4</v>
      </c>
      <c r="N327" s="6" t="s">
        <v>4</v>
      </c>
      <c r="O327" s="6" t="s">
        <v>4</v>
      </c>
    </row>
    <row r="328" spans="2:15" ht="20.25">
      <c r="B328" s="10">
        <v>11111113101210</v>
      </c>
      <c r="C328" s="201">
        <v>7</v>
      </c>
      <c r="D328" s="8" t="str">
        <f>VLOOKUP(B328,'Current BICS'!$B$4:$P$1837,'Mapping for Equity'!$K$1,FALSE)</f>
        <v>Coffee &amp; Snack - Franchise</v>
      </c>
      <c r="E328" s="15" t="s">
        <v>1643</v>
      </c>
      <c r="F328" s="18"/>
      <c r="G328" s="15" t="s">
        <v>1643</v>
      </c>
      <c r="H328" s="6">
        <v>11111113101210</v>
      </c>
      <c r="I328" s="48" t="str">
        <f>VLOOKUP(H328,'BICS Equity Hierarchy 2024'!$C$5:$Q$1846,'Mapping for Equity'!$K$1,FALSE)</f>
        <v>Coffee &amp; Snack - Franchise</v>
      </c>
      <c r="J328" s="6" t="s">
        <v>4</v>
      </c>
      <c r="K328" s="48" t="str">
        <f>IF(J328="","",VLOOKUP(J328,'BICS Equity Hierarchy 2024'!$C$5:$Q$1783,'Mapping for Equity'!$K$1))</f>
        <v/>
      </c>
      <c r="L328" s="6" t="s">
        <v>4</v>
      </c>
      <c r="M328" s="6" t="s">
        <v>4</v>
      </c>
      <c r="N328" s="6" t="s">
        <v>4</v>
      </c>
      <c r="O328" s="6" t="s">
        <v>4</v>
      </c>
    </row>
    <row r="329" spans="2:15" ht="20.25">
      <c r="B329" s="10">
        <v>11111113101211</v>
      </c>
      <c r="C329" s="201">
        <v>7</v>
      </c>
      <c r="D329" s="8" t="str">
        <f>VLOOKUP(B329,'Current BICS'!$B$4:$P$1837,'Mapping for Equity'!$K$1,FALSE)</f>
        <v>Coffee &amp; Snack - Owned</v>
      </c>
      <c r="E329" s="15" t="s">
        <v>1643</v>
      </c>
      <c r="F329" s="18"/>
      <c r="G329" s="15" t="s">
        <v>1643</v>
      </c>
      <c r="H329" s="6">
        <v>11111113101211</v>
      </c>
      <c r="I329" s="48" t="str">
        <f>VLOOKUP(H329,'BICS Equity Hierarchy 2024'!$C$5:$Q$1846,'Mapping for Equity'!$K$1,FALSE)</f>
        <v>Coffee &amp; Snack - Owned</v>
      </c>
      <c r="J329" s="6" t="s">
        <v>4</v>
      </c>
      <c r="K329" s="48" t="str">
        <f>IF(J329="","",VLOOKUP(J329,'BICS Equity Hierarchy 2024'!$C$5:$Q$1783,'Mapping for Equity'!$K$1))</f>
        <v/>
      </c>
      <c r="L329" s="6" t="s">
        <v>4</v>
      </c>
      <c r="M329" s="6" t="s">
        <v>4</v>
      </c>
      <c r="N329" s="6" t="s">
        <v>4</v>
      </c>
      <c r="O329" s="6" t="s">
        <v>4</v>
      </c>
    </row>
    <row r="330" spans="2:15" ht="20.25">
      <c r="B330" s="10">
        <v>111111131013</v>
      </c>
      <c r="C330" s="201">
        <v>6</v>
      </c>
      <c r="D330" s="8" t="str">
        <f>VLOOKUP(B330,'Current BICS'!$B$4:$P$1837,'Mapping for Equity'!$K$1,FALSE)</f>
        <v>Bars &amp; Taverns</v>
      </c>
      <c r="E330" s="15" t="s">
        <v>1643</v>
      </c>
      <c r="F330" s="18"/>
      <c r="G330" s="15" t="s">
        <v>1643</v>
      </c>
      <c r="H330" s="6">
        <v>111111131013</v>
      </c>
      <c r="I330" s="48" t="str">
        <f>VLOOKUP(H330,'BICS Equity Hierarchy 2024'!$C$5:$Q$1846,'Mapping for Equity'!$K$1,FALSE)</f>
        <v>Bars &amp; Taverns</v>
      </c>
      <c r="J330" s="6" t="s">
        <v>4</v>
      </c>
      <c r="K330" s="48" t="str">
        <f>IF(J330="","",VLOOKUP(J330,'BICS Equity Hierarchy 2024'!$C$5:$Q$1783,'Mapping for Equity'!$K$1))</f>
        <v/>
      </c>
      <c r="L330" s="6" t="s">
        <v>4</v>
      </c>
      <c r="M330" s="6" t="s">
        <v>4</v>
      </c>
      <c r="N330" s="6" t="s">
        <v>4</v>
      </c>
      <c r="O330" s="6" t="s">
        <v>4</v>
      </c>
    </row>
    <row r="331" spans="2:15" ht="20.25">
      <c r="B331" s="10">
        <v>1111111311</v>
      </c>
      <c r="C331" s="201">
        <v>5</v>
      </c>
      <c r="D331" s="8" t="str">
        <f>VLOOKUP(B331,'Current BICS'!$B$4:$P$1837,'Mapping for Equity'!$K$1,FALSE)</f>
        <v>Full Service Restaurants</v>
      </c>
      <c r="E331" s="15" t="s">
        <v>1643</v>
      </c>
      <c r="F331" s="18"/>
      <c r="G331" s="15" t="s">
        <v>1643</v>
      </c>
      <c r="H331" s="6">
        <v>1111111311</v>
      </c>
      <c r="I331" s="48" t="str">
        <f>VLOOKUP(H331,'BICS Equity Hierarchy 2024'!$C$5:$Q$1846,'Mapping for Equity'!$K$1,FALSE)</f>
        <v>Full Service Restaurants</v>
      </c>
      <c r="J331" s="6" t="s">
        <v>4</v>
      </c>
      <c r="K331" s="48" t="str">
        <f>IF(J331="","",VLOOKUP(J331,'BICS Equity Hierarchy 2024'!$C$5:$Q$1783,'Mapping for Equity'!$K$1))</f>
        <v/>
      </c>
      <c r="L331" s="6" t="s">
        <v>4</v>
      </c>
      <c r="M331" s="6" t="s">
        <v>4</v>
      </c>
      <c r="N331" s="6" t="s">
        <v>4</v>
      </c>
      <c r="O331" s="6" t="s">
        <v>4</v>
      </c>
    </row>
    <row r="332" spans="2:15" ht="20.25">
      <c r="B332" s="10">
        <v>111111131110</v>
      </c>
      <c r="C332" s="201">
        <v>6</v>
      </c>
      <c r="D332" s="8" t="str">
        <f>VLOOKUP(B332,'Current BICS'!$B$4:$P$1837,'Mapping for Equity'!$K$1,FALSE)</f>
        <v>Casual Restaurants</v>
      </c>
      <c r="E332" s="15" t="s">
        <v>1643</v>
      </c>
      <c r="F332" s="18"/>
      <c r="G332" s="15" t="s">
        <v>1643</v>
      </c>
      <c r="H332" s="6">
        <v>111111131110</v>
      </c>
      <c r="I332" s="48" t="str">
        <f>VLOOKUP(H332,'BICS Equity Hierarchy 2024'!$C$5:$Q$1846,'Mapping for Equity'!$K$1,FALSE)</f>
        <v>Casual Restaurants</v>
      </c>
      <c r="J332" s="6" t="s">
        <v>4</v>
      </c>
      <c r="K332" s="48" t="str">
        <f>IF(J332="","",VLOOKUP(J332,'BICS Equity Hierarchy 2024'!$C$5:$Q$1783,'Mapping for Equity'!$K$1))</f>
        <v/>
      </c>
      <c r="L332" s="6" t="s">
        <v>4</v>
      </c>
      <c r="M332" s="6" t="s">
        <v>4</v>
      </c>
      <c r="N332" s="6" t="s">
        <v>4</v>
      </c>
      <c r="O332" s="6" t="s">
        <v>4</v>
      </c>
    </row>
    <row r="333" spans="2:15" ht="20.25">
      <c r="B333" s="10">
        <v>11111113111010</v>
      </c>
      <c r="C333" s="201">
        <v>7</v>
      </c>
      <c r="D333" s="8" t="str">
        <f>VLOOKUP(B333,'Current BICS'!$B$4:$P$1837,'Mapping for Equity'!$K$1,FALSE)</f>
        <v>Casual Rest - Franchise</v>
      </c>
      <c r="E333" s="15" t="s">
        <v>1643</v>
      </c>
      <c r="F333" s="18"/>
      <c r="G333" s="15" t="s">
        <v>1643</v>
      </c>
      <c r="H333" s="6">
        <v>11111113111010</v>
      </c>
      <c r="I333" s="48" t="str">
        <f>VLOOKUP(H333,'BICS Equity Hierarchy 2024'!$C$5:$Q$1846,'Mapping for Equity'!$K$1,FALSE)</f>
        <v>Casual Rest - Franchise</v>
      </c>
      <c r="J333" s="6" t="s">
        <v>4</v>
      </c>
      <c r="K333" s="48" t="str">
        <f>IF(J333="","",VLOOKUP(J333,'BICS Equity Hierarchy 2024'!$C$5:$Q$1783,'Mapping for Equity'!$K$1))</f>
        <v/>
      </c>
      <c r="L333" s="6" t="s">
        <v>4</v>
      </c>
      <c r="M333" s="6" t="s">
        <v>4</v>
      </c>
      <c r="N333" s="6" t="s">
        <v>4</v>
      </c>
      <c r="O333" s="6" t="s">
        <v>4</v>
      </c>
    </row>
    <row r="334" spans="2:15" ht="20.25">
      <c r="B334" s="10">
        <v>11111113111011</v>
      </c>
      <c r="C334" s="201">
        <v>7</v>
      </c>
      <c r="D334" s="8" t="str">
        <f>VLOOKUP(B334,'Current BICS'!$B$4:$P$1837,'Mapping for Equity'!$K$1,FALSE)</f>
        <v>Casual Rest - Owned</v>
      </c>
      <c r="E334" s="15" t="s">
        <v>1643</v>
      </c>
      <c r="F334" s="18"/>
      <c r="G334" s="15" t="s">
        <v>1643</v>
      </c>
      <c r="H334" s="6">
        <v>11111113111011</v>
      </c>
      <c r="I334" s="48" t="str">
        <f>VLOOKUP(H334,'BICS Equity Hierarchy 2024'!$C$5:$Q$1846,'Mapping for Equity'!$K$1,FALSE)</f>
        <v>Casual Rest - Owned</v>
      </c>
      <c r="J334" s="6" t="s">
        <v>4</v>
      </c>
      <c r="K334" s="48" t="str">
        <f>IF(J334="","",VLOOKUP(J334,'BICS Equity Hierarchy 2024'!$C$5:$Q$1783,'Mapping for Equity'!$K$1))</f>
        <v/>
      </c>
      <c r="L334" s="6" t="s">
        <v>4</v>
      </c>
      <c r="M334" s="6" t="s">
        <v>4</v>
      </c>
      <c r="N334" s="6" t="s">
        <v>4</v>
      </c>
      <c r="O334" s="6" t="s">
        <v>4</v>
      </c>
    </row>
    <row r="335" spans="2:15" ht="20.25">
      <c r="B335" s="10">
        <v>111111131111</v>
      </c>
      <c r="C335" s="201">
        <v>6</v>
      </c>
      <c r="D335" s="8" t="str">
        <f>VLOOKUP(B335,'Current BICS'!$B$4:$P$1837,'Mapping for Equity'!$K$1,FALSE)</f>
        <v>Upscale Restaurants</v>
      </c>
      <c r="E335" s="15" t="s">
        <v>1643</v>
      </c>
      <c r="F335" s="18"/>
      <c r="G335" s="15" t="s">
        <v>1643</v>
      </c>
      <c r="H335" s="6">
        <v>111111131111</v>
      </c>
      <c r="I335" s="48" t="str">
        <f>VLOOKUP(H335,'BICS Equity Hierarchy 2024'!$C$5:$Q$1846,'Mapping for Equity'!$K$1,FALSE)</f>
        <v>Upscale Restaurants</v>
      </c>
      <c r="J335" s="6" t="s">
        <v>4</v>
      </c>
      <c r="K335" s="48" t="str">
        <f>IF(J335="","",VLOOKUP(J335,'BICS Equity Hierarchy 2024'!$C$5:$Q$1783,'Mapping for Equity'!$K$1))</f>
        <v/>
      </c>
      <c r="L335" s="6" t="s">
        <v>4</v>
      </c>
      <c r="M335" s="6" t="s">
        <v>4</v>
      </c>
      <c r="N335" s="6" t="s">
        <v>4</v>
      </c>
      <c r="O335" s="6" t="s">
        <v>4</v>
      </c>
    </row>
    <row r="336" spans="2:15" ht="20.25">
      <c r="B336" s="10">
        <v>11111113111110</v>
      </c>
      <c r="C336" s="201">
        <v>7</v>
      </c>
      <c r="D336" s="8" t="str">
        <f>VLOOKUP(B336,'Current BICS'!$B$4:$P$1837,'Mapping for Equity'!$K$1,FALSE)</f>
        <v>Upscale Rest - Franchise</v>
      </c>
      <c r="E336" s="15" t="s">
        <v>1643</v>
      </c>
      <c r="F336" s="18"/>
      <c r="G336" s="15" t="s">
        <v>1643</v>
      </c>
      <c r="H336" s="6">
        <v>11111113111110</v>
      </c>
      <c r="I336" s="48" t="str">
        <f>VLOOKUP(H336,'BICS Equity Hierarchy 2024'!$C$5:$Q$1846,'Mapping for Equity'!$K$1,FALSE)</f>
        <v>Upscale Rest - Franchise</v>
      </c>
      <c r="J336" s="6" t="s">
        <v>4</v>
      </c>
      <c r="K336" s="48" t="str">
        <f>IF(J336="","",VLOOKUP(J336,'BICS Equity Hierarchy 2024'!$C$5:$Q$1783,'Mapping for Equity'!$K$1))</f>
        <v/>
      </c>
      <c r="L336" s="6" t="s">
        <v>4</v>
      </c>
      <c r="M336" s="6" t="s">
        <v>4</v>
      </c>
      <c r="N336" s="6" t="s">
        <v>4</v>
      </c>
      <c r="O336" s="6" t="s">
        <v>4</v>
      </c>
    </row>
    <row r="337" spans="2:15" ht="20.25">
      <c r="B337" s="10">
        <v>11111113111111</v>
      </c>
      <c r="C337" s="201">
        <v>7</v>
      </c>
      <c r="D337" s="8" t="str">
        <f>VLOOKUP(B337,'Current BICS'!$B$4:$P$1837,'Mapping for Equity'!$K$1,FALSE)</f>
        <v>Upscale Rest - Owned</v>
      </c>
      <c r="E337" s="15" t="s">
        <v>1643</v>
      </c>
      <c r="F337" s="18"/>
      <c r="G337" s="15" t="s">
        <v>1643</v>
      </c>
      <c r="H337" s="6">
        <v>11111113111111</v>
      </c>
      <c r="I337" s="48" t="str">
        <f>VLOOKUP(H337,'BICS Equity Hierarchy 2024'!$C$5:$Q$1846,'Mapping for Equity'!$K$1,FALSE)</f>
        <v>Upscale Rest - Owned</v>
      </c>
      <c r="J337" s="6" t="s">
        <v>4</v>
      </c>
      <c r="K337" s="48" t="str">
        <f>IF(J337="","",VLOOKUP(J337,'BICS Equity Hierarchy 2024'!$C$5:$Q$1783,'Mapping for Equity'!$K$1))</f>
        <v/>
      </c>
      <c r="L337" s="6" t="s">
        <v>4</v>
      </c>
      <c r="M337" s="6" t="s">
        <v>4</v>
      </c>
      <c r="N337" s="6" t="s">
        <v>4</v>
      </c>
      <c r="O337" s="6" t="s">
        <v>4</v>
      </c>
    </row>
    <row r="338" spans="2:15" ht="20.25">
      <c r="B338" s="10">
        <v>11111114</v>
      </c>
      <c r="C338" s="201">
        <v>4</v>
      </c>
      <c r="D338" s="8" t="str">
        <f>VLOOKUP(B338,'Current BICS'!$B$4:$P$1837,'Mapping for Equity'!$K$1,FALSE)</f>
        <v>Entertainment Facilities</v>
      </c>
      <c r="E338" s="15" t="s">
        <v>1643</v>
      </c>
      <c r="F338" s="18"/>
      <c r="G338" s="15" t="s">
        <v>1643</v>
      </c>
      <c r="H338" s="6">
        <v>11111114</v>
      </c>
      <c r="I338" s="48" t="str">
        <f>VLOOKUP(H338,'BICS Equity Hierarchy 2024'!$C$5:$Q$1846,'Mapping for Equity'!$K$1,FALSE)</f>
        <v>Entertainment Facilities</v>
      </c>
      <c r="J338" s="6" t="s">
        <v>4</v>
      </c>
      <c r="K338" s="48" t="str">
        <f>IF(J338="","",VLOOKUP(J338,'BICS Equity Hierarchy 2024'!$C$5:$Q$1783,'Mapping for Equity'!$K$1))</f>
        <v/>
      </c>
      <c r="L338" s="6" t="s">
        <v>4</v>
      </c>
      <c r="M338" s="6" t="s">
        <v>4</v>
      </c>
      <c r="N338" s="6" t="s">
        <v>4</v>
      </c>
      <c r="O338" s="6" t="s">
        <v>4</v>
      </c>
    </row>
    <row r="339" spans="2:15" ht="20.25">
      <c r="B339" s="10">
        <v>1111111410</v>
      </c>
      <c r="C339" s="201">
        <v>5</v>
      </c>
      <c r="D339" s="8" t="str">
        <f>VLOOKUP(B339,'Current BICS'!$B$4:$P$1837,'Mapping for Equity'!$K$1,FALSE)</f>
        <v>Adult Nightclubs</v>
      </c>
      <c r="E339" s="15" t="s">
        <v>1643</v>
      </c>
      <c r="F339" s="18"/>
      <c r="G339" s="15" t="s">
        <v>1643</v>
      </c>
      <c r="H339" s="6">
        <v>1111111410</v>
      </c>
      <c r="I339" s="48" t="str">
        <f>VLOOKUP(H339,'BICS Equity Hierarchy 2024'!$C$5:$Q$1846,'Mapping for Equity'!$K$1,FALSE)</f>
        <v>Adult Nightclubs</v>
      </c>
      <c r="J339" s="6" t="s">
        <v>4</v>
      </c>
      <c r="K339" s="48" t="str">
        <f>IF(J339="","",VLOOKUP(J339,'BICS Equity Hierarchy 2024'!$C$5:$Q$1783,'Mapping for Equity'!$K$1))</f>
        <v/>
      </c>
      <c r="L339" s="6" t="s">
        <v>4</v>
      </c>
      <c r="M339" s="6" t="s">
        <v>4</v>
      </c>
      <c r="N339" s="6" t="s">
        <v>4</v>
      </c>
      <c r="O339" s="6" t="s">
        <v>4</v>
      </c>
    </row>
    <row r="340" spans="2:15" ht="20.25">
      <c r="B340" s="10">
        <v>1111111411</v>
      </c>
      <c r="C340" s="201">
        <v>5</v>
      </c>
      <c r="D340" s="8" t="str">
        <f>VLOOKUP(B340,'Current BICS'!$B$4:$P$1837,'Mapping for Equity'!$K$1,FALSE)</f>
        <v>Amusement &amp; Theme Parks</v>
      </c>
      <c r="E340" s="15" t="s">
        <v>1643</v>
      </c>
      <c r="F340" s="18"/>
      <c r="G340" s="15" t="s">
        <v>1643</v>
      </c>
      <c r="H340" s="6">
        <v>1111111411</v>
      </c>
      <c r="I340" s="48" t="str">
        <f>VLOOKUP(H340,'BICS Equity Hierarchy 2024'!$C$5:$Q$1846,'Mapping for Equity'!$K$1,FALSE)</f>
        <v>Amusement &amp; Theme Parks</v>
      </c>
      <c r="J340" s="6" t="s">
        <v>4</v>
      </c>
      <c r="K340" s="48" t="str">
        <f>IF(J340="","",VLOOKUP(J340,'BICS Equity Hierarchy 2024'!$C$5:$Q$1783,'Mapping for Equity'!$K$1))</f>
        <v/>
      </c>
      <c r="L340" s="6" t="s">
        <v>4</v>
      </c>
      <c r="M340" s="6" t="s">
        <v>4</v>
      </c>
      <c r="N340" s="6" t="s">
        <v>4</v>
      </c>
      <c r="O340" s="6" t="s">
        <v>4</v>
      </c>
    </row>
    <row r="341" spans="2:15" ht="20.25">
      <c r="B341" s="10">
        <v>111111141110</v>
      </c>
      <c r="C341" s="201">
        <v>6</v>
      </c>
      <c r="D341" s="8" t="str">
        <f>VLOOKUP(B341,'Current BICS'!$B$4:$P$1837,'Mapping for Equity'!$K$1,FALSE)</f>
        <v>Amusement Arcades</v>
      </c>
      <c r="E341" s="15" t="s">
        <v>1643</v>
      </c>
      <c r="F341" s="18"/>
      <c r="G341" s="15" t="s">
        <v>1643</v>
      </c>
      <c r="H341" s="6">
        <v>111111141110</v>
      </c>
      <c r="I341" s="48" t="str">
        <f>VLOOKUP(H341,'BICS Equity Hierarchy 2024'!$C$5:$Q$1846,'Mapping for Equity'!$K$1,FALSE)</f>
        <v>Amusement Arcades</v>
      </c>
      <c r="J341" s="6" t="s">
        <v>4</v>
      </c>
      <c r="K341" s="48" t="str">
        <f>IF(J341="","",VLOOKUP(J341,'BICS Equity Hierarchy 2024'!$C$5:$Q$1783,'Mapping for Equity'!$K$1))</f>
        <v/>
      </c>
      <c r="L341" s="6" t="s">
        <v>4</v>
      </c>
      <c r="M341" s="6" t="s">
        <v>4</v>
      </c>
      <c r="N341" s="6" t="s">
        <v>4</v>
      </c>
      <c r="O341" s="6" t="s">
        <v>4</v>
      </c>
    </row>
    <row r="342" spans="2:15" ht="20.25">
      <c r="B342" s="10">
        <v>111111141111</v>
      </c>
      <c r="C342" s="201">
        <v>6</v>
      </c>
      <c r="D342" s="8" t="str">
        <f>VLOOKUP(B342,'Current BICS'!$B$4:$P$1837,'Mapping for Equity'!$K$1,FALSE)</f>
        <v>Amuse Theme Parks</v>
      </c>
      <c r="E342" s="15" t="s">
        <v>1643</v>
      </c>
      <c r="F342" s="18"/>
      <c r="G342" s="15" t="s">
        <v>1643</v>
      </c>
      <c r="H342" s="6">
        <v>111111141111</v>
      </c>
      <c r="I342" s="48" t="str">
        <f>VLOOKUP(H342,'BICS Equity Hierarchy 2024'!$C$5:$Q$1846,'Mapping for Equity'!$K$1,FALSE)</f>
        <v>Amuse Theme Parks</v>
      </c>
      <c r="J342" s="6" t="s">
        <v>4</v>
      </c>
      <c r="K342" s="48" t="str">
        <f>IF(J342="","",VLOOKUP(J342,'BICS Equity Hierarchy 2024'!$C$5:$Q$1783,'Mapping for Equity'!$K$1))</f>
        <v/>
      </c>
      <c r="L342" s="6" t="s">
        <v>4</v>
      </c>
      <c r="M342" s="6" t="s">
        <v>4</v>
      </c>
      <c r="N342" s="6" t="s">
        <v>4</v>
      </c>
      <c r="O342" s="6" t="s">
        <v>4</v>
      </c>
    </row>
    <row r="343" spans="2:15" ht="20.25">
      <c r="B343" s="10">
        <v>1111111412</v>
      </c>
      <c r="C343" s="201">
        <v>5</v>
      </c>
      <c r="D343" s="8" t="str">
        <f>VLOOKUP(B343,'Current BICS'!$B$4:$P$1837,'Mapping for Equity'!$K$1,FALSE)</f>
        <v>Entertainment Ticket Agencies</v>
      </c>
      <c r="E343" s="15" t="s">
        <v>1643</v>
      </c>
      <c r="F343" s="18"/>
      <c r="G343" s="15" t="s">
        <v>1643</v>
      </c>
      <c r="H343" s="6">
        <v>1111111412</v>
      </c>
      <c r="I343" s="48" t="str">
        <f>VLOOKUP(H343,'BICS Equity Hierarchy 2024'!$C$5:$Q$1846,'Mapping for Equity'!$K$1,FALSE)</f>
        <v>Entertainment Ticket Agencies</v>
      </c>
      <c r="J343" s="6" t="s">
        <v>4</v>
      </c>
      <c r="K343" s="48" t="str">
        <f>IF(J343="","",VLOOKUP(J343,'BICS Equity Hierarchy 2024'!$C$5:$Q$1783,'Mapping for Equity'!$K$1))</f>
        <v/>
      </c>
      <c r="L343" s="6" t="s">
        <v>4</v>
      </c>
      <c r="M343" s="6" t="s">
        <v>4</v>
      </c>
      <c r="N343" s="6" t="s">
        <v>4</v>
      </c>
      <c r="O343" s="6" t="s">
        <v>4</v>
      </c>
    </row>
    <row r="344" spans="2:15" ht="20.25">
      <c r="B344" s="10">
        <v>1111111413</v>
      </c>
      <c r="C344" s="201">
        <v>5</v>
      </c>
      <c r="D344" s="8" t="str">
        <f>VLOOKUP(B344,'Current BICS'!$B$4:$P$1837,'Mapping for Equity'!$K$1,FALSE)</f>
        <v>Movie Theaters</v>
      </c>
      <c r="E344" s="15" t="s">
        <v>1643</v>
      </c>
      <c r="F344" s="18"/>
      <c r="G344" s="15" t="s">
        <v>1643</v>
      </c>
      <c r="H344" s="6">
        <v>1111111413</v>
      </c>
      <c r="I344" s="48" t="str">
        <f>VLOOKUP(H344,'BICS Equity Hierarchy 2024'!$C$5:$Q$1846,'Mapping for Equity'!$K$1,FALSE)</f>
        <v>Movie Theaters</v>
      </c>
      <c r="J344" s="6" t="s">
        <v>4</v>
      </c>
      <c r="K344" s="48" t="str">
        <f>IF(J344="","",VLOOKUP(J344,'BICS Equity Hierarchy 2024'!$C$5:$Q$1783,'Mapping for Equity'!$K$1))</f>
        <v/>
      </c>
      <c r="L344" s="6" t="s">
        <v>4</v>
      </c>
      <c r="M344" s="6" t="s">
        <v>4</v>
      </c>
      <c r="N344" s="6" t="s">
        <v>4</v>
      </c>
      <c r="O344" s="6" t="s">
        <v>4</v>
      </c>
    </row>
    <row r="345" spans="2:15" ht="20.25">
      <c r="B345" s="10">
        <v>1111111414</v>
      </c>
      <c r="C345" s="201">
        <v>5</v>
      </c>
      <c r="D345" s="8" t="str">
        <f>VLOOKUP(B345,'Current BICS'!$B$4:$P$1837,'Mapping for Equity'!$K$1,FALSE)</f>
        <v>Perform Arts &amp; Museums</v>
      </c>
      <c r="E345" s="15" t="s">
        <v>1643</v>
      </c>
      <c r="F345" s="18"/>
      <c r="G345" s="15" t="s">
        <v>1643</v>
      </c>
      <c r="H345" s="6">
        <v>1111111414</v>
      </c>
      <c r="I345" s="48" t="str">
        <f>VLOOKUP(H345,'BICS Equity Hierarchy 2024'!$C$5:$Q$1846,'Mapping for Equity'!$K$1,FALSE)</f>
        <v>Perform Arts &amp; Museums</v>
      </c>
      <c r="J345" s="6" t="s">
        <v>4</v>
      </c>
      <c r="K345" s="48" t="str">
        <f>IF(J345="","",VLOOKUP(J345,'BICS Equity Hierarchy 2024'!$C$5:$Q$1783,'Mapping for Equity'!$K$1))</f>
        <v/>
      </c>
      <c r="L345" s="6" t="s">
        <v>4</v>
      </c>
      <c r="M345" s="6" t="s">
        <v>4</v>
      </c>
      <c r="N345" s="6" t="s">
        <v>4</v>
      </c>
      <c r="O345" s="6" t="s">
        <v>4</v>
      </c>
    </row>
    <row r="346" spans="2:15" ht="20.25">
      <c r="B346" s="10">
        <v>111111141410</v>
      </c>
      <c r="C346" s="201">
        <v>6</v>
      </c>
      <c r="D346" s="8" t="str">
        <f>VLOOKUP(B346,'Current BICS'!$B$4:$P$1837,'Mapping for Equity'!$K$1,FALSE)</f>
        <v>Museums &amp; Galleries</v>
      </c>
      <c r="E346" s="15" t="s">
        <v>1643</v>
      </c>
      <c r="F346" s="18"/>
      <c r="G346" s="15" t="s">
        <v>1643</v>
      </c>
      <c r="H346" s="6">
        <v>111111141410</v>
      </c>
      <c r="I346" s="48" t="str">
        <f>VLOOKUP(H346,'BICS Equity Hierarchy 2024'!$C$5:$Q$1846,'Mapping for Equity'!$K$1,FALSE)</f>
        <v>Museums &amp; Galleries</v>
      </c>
      <c r="J346" s="6" t="s">
        <v>4</v>
      </c>
      <c r="K346" s="48" t="str">
        <f>IF(J346="","",VLOOKUP(J346,'BICS Equity Hierarchy 2024'!$C$5:$Q$1783,'Mapping for Equity'!$K$1))</f>
        <v/>
      </c>
      <c r="L346" s="6" t="s">
        <v>4</v>
      </c>
      <c r="M346" s="6" t="s">
        <v>4</v>
      </c>
      <c r="N346" s="6" t="s">
        <v>4</v>
      </c>
      <c r="O346" s="6" t="s">
        <v>4</v>
      </c>
    </row>
    <row r="347" spans="2:15" ht="20.25">
      <c r="B347" s="10">
        <v>111111141411</v>
      </c>
      <c r="C347" s="201">
        <v>6</v>
      </c>
      <c r="D347" s="8" t="str">
        <f>VLOOKUP(B347,'Current BICS'!$B$4:$P$1837,'Mapping for Equity'!$K$1,FALSE)</f>
        <v>Performing Arts</v>
      </c>
      <c r="E347" s="15" t="s">
        <v>1643</v>
      </c>
      <c r="F347" s="18"/>
      <c r="G347" s="15" t="s">
        <v>1643</v>
      </c>
      <c r="H347" s="6">
        <v>111111141411</v>
      </c>
      <c r="I347" s="48" t="str">
        <f>VLOOKUP(H347,'BICS Equity Hierarchy 2024'!$C$5:$Q$1846,'Mapping for Equity'!$K$1,FALSE)</f>
        <v>Performing Arts</v>
      </c>
      <c r="J347" s="6" t="s">
        <v>4</v>
      </c>
      <c r="K347" s="48" t="str">
        <f>IF(J347="","",VLOOKUP(J347,'BICS Equity Hierarchy 2024'!$C$5:$Q$1783,'Mapping for Equity'!$K$1))</f>
        <v/>
      </c>
      <c r="L347" s="6" t="s">
        <v>4</v>
      </c>
      <c r="M347" s="6" t="s">
        <v>4</v>
      </c>
      <c r="N347" s="6" t="s">
        <v>4</v>
      </c>
      <c r="O347" s="6" t="s">
        <v>4</v>
      </c>
    </row>
    <row r="348" spans="2:15" ht="20.25">
      <c r="B348" s="10">
        <v>11111114141110</v>
      </c>
      <c r="C348" s="201">
        <v>7</v>
      </c>
      <c r="D348" s="8" t="str">
        <f>VLOOKUP(B348,'Current BICS'!$B$4:$P$1837,'Mapping for Equity'!$K$1,FALSE)</f>
        <v>Independent Artists</v>
      </c>
      <c r="E348" s="15" t="s">
        <v>1643</v>
      </c>
      <c r="F348" s="18"/>
      <c r="G348" s="15" t="s">
        <v>1643</v>
      </c>
      <c r="H348" s="6">
        <v>11111114141110</v>
      </c>
      <c r="I348" s="48" t="str">
        <f>VLOOKUP(H348,'BICS Equity Hierarchy 2024'!$C$5:$Q$1846,'Mapping for Equity'!$K$1,FALSE)</f>
        <v>Independent Artists</v>
      </c>
      <c r="J348" s="6" t="s">
        <v>4</v>
      </c>
      <c r="K348" s="48" t="str">
        <f>IF(J348="","",VLOOKUP(J348,'BICS Equity Hierarchy 2024'!$C$5:$Q$1783,'Mapping for Equity'!$K$1))</f>
        <v/>
      </c>
      <c r="L348" s="6" t="s">
        <v>4</v>
      </c>
      <c r="M348" s="6" t="s">
        <v>4</v>
      </c>
      <c r="N348" s="6" t="s">
        <v>4</v>
      </c>
      <c r="O348" s="6" t="s">
        <v>4</v>
      </c>
    </row>
    <row r="349" spans="2:15" ht="20.25">
      <c r="B349" s="10">
        <v>11111114141111</v>
      </c>
      <c r="C349" s="201">
        <v>7</v>
      </c>
      <c r="D349" s="8" t="str">
        <f>VLOOKUP(B349,'Current BICS'!$B$4:$P$1837,'Mapping for Equity'!$K$1,FALSE)</f>
        <v>Event Promoters w/ Facilities</v>
      </c>
      <c r="E349" s="15" t="s">
        <v>1643</v>
      </c>
      <c r="F349" s="18"/>
      <c r="G349" s="15" t="s">
        <v>1643</v>
      </c>
      <c r="H349" s="6">
        <v>11111114141111</v>
      </c>
      <c r="I349" s="48" t="str">
        <f>VLOOKUP(H349,'BICS Equity Hierarchy 2024'!$C$5:$Q$1846,'Mapping for Equity'!$K$1,FALSE)</f>
        <v>Event Promoters w/ Facilities</v>
      </c>
      <c r="J349" s="6" t="s">
        <v>4</v>
      </c>
      <c r="K349" s="48" t="str">
        <f>IF(J349="","",VLOOKUP(J349,'BICS Equity Hierarchy 2024'!$C$5:$Q$1783,'Mapping for Equity'!$K$1))</f>
        <v/>
      </c>
      <c r="L349" s="6" t="s">
        <v>4</v>
      </c>
      <c r="M349" s="6" t="s">
        <v>4</v>
      </c>
      <c r="N349" s="6" t="s">
        <v>4</v>
      </c>
      <c r="O349" s="6" t="s">
        <v>4</v>
      </c>
    </row>
    <row r="350" spans="2:15" ht="20.25">
      <c r="B350" s="10">
        <v>11111114141112</v>
      </c>
      <c r="C350" s="201">
        <v>7</v>
      </c>
      <c r="D350" s="8" t="str">
        <f>VLOOKUP(B350,'Current BICS'!$B$4:$P$1837,'Mapping for Equity'!$K$1,FALSE)</f>
        <v>Event Promoters w/o Facilities</v>
      </c>
      <c r="E350" s="15" t="s">
        <v>1643</v>
      </c>
      <c r="F350" s="18"/>
      <c r="G350" s="15" t="s">
        <v>1643</v>
      </c>
      <c r="H350" s="6">
        <v>11111114141112</v>
      </c>
      <c r="I350" s="48" t="str">
        <f>VLOOKUP(H350,'BICS Equity Hierarchy 2024'!$C$5:$Q$1846,'Mapping for Equity'!$K$1,FALSE)</f>
        <v>Event Promoters w/o Facilities</v>
      </c>
      <c r="J350" s="6" t="s">
        <v>4</v>
      </c>
      <c r="K350" s="48" t="str">
        <f>IF(J350="","",VLOOKUP(J350,'BICS Equity Hierarchy 2024'!$C$5:$Q$1783,'Mapping for Equity'!$K$1))</f>
        <v/>
      </c>
      <c r="L350" s="6" t="s">
        <v>4</v>
      </c>
      <c r="M350" s="6" t="s">
        <v>4</v>
      </c>
      <c r="N350" s="6" t="s">
        <v>4</v>
      </c>
      <c r="O350" s="6" t="s">
        <v>4</v>
      </c>
    </row>
    <row r="351" spans="2:15" ht="20.25">
      <c r="B351" s="10">
        <v>11111114141113</v>
      </c>
      <c r="C351" s="201">
        <v>7</v>
      </c>
      <c r="D351" s="8" t="str">
        <f>VLOOKUP(B351,'Current BICS'!$B$4:$P$1837,'Mapping for Equity'!$K$1,FALSE)</f>
        <v>Theaters &amp; Dinner Theaters</v>
      </c>
      <c r="E351" s="15" t="s">
        <v>1643</v>
      </c>
      <c r="F351" s="18"/>
      <c r="G351" s="15" t="s">
        <v>1643</v>
      </c>
      <c r="H351" s="6">
        <v>11111114141113</v>
      </c>
      <c r="I351" s="48" t="str">
        <f>VLOOKUP(H351,'BICS Equity Hierarchy 2024'!$C$5:$Q$1846,'Mapping for Equity'!$K$1,FALSE)</f>
        <v>Theaters &amp; Dinner Theaters</v>
      </c>
      <c r="J351" s="6" t="s">
        <v>4</v>
      </c>
      <c r="K351" s="48" t="str">
        <f>IF(J351="","",VLOOKUP(J351,'BICS Equity Hierarchy 2024'!$C$5:$Q$1783,'Mapping for Equity'!$K$1))</f>
        <v/>
      </c>
      <c r="L351" s="6" t="s">
        <v>4</v>
      </c>
      <c r="M351" s="6" t="s">
        <v>4</v>
      </c>
      <c r="N351" s="6" t="s">
        <v>4</v>
      </c>
      <c r="O351" s="6" t="s">
        <v>4</v>
      </c>
    </row>
    <row r="352" spans="2:15" ht="20.25">
      <c r="B352" s="10">
        <v>1111111415</v>
      </c>
      <c r="C352" s="201">
        <v>5</v>
      </c>
      <c r="D352" s="8" t="str">
        <f>VLOOKUP(B352,'Current BICS'!$B$4:$P$1837,'Mapping for Equity'!$K$1,FALSE)</f>
        <v>Pro Sports &amp; Related Activities</v>
      </c>
      <c r="E352" s="15" t="s">
        <v>1643</v>
      </c>
      <c r="F352" s="18"/>
      <c r="G352" s="15" t="s">
        <v>1643</v>
      </c>
      <c r="H352" s="6">
        <v>1111111415</v>
      </c>
      <c r="I352" s="48" t="str">
        <f>VLOOKUP(H352,'BICS Equity Hierarchy 2024'!$C$5:$Q$1846,'Mapping for Equity'!$K$1,FALSE)</f>
        <v>Pro Sports &amp; Related Activities</v>
      </c>
      <c r="J352" s="6"/>
      <c r="K352" s="48" t="str">
        <f>IF(J352="","",VLOOKUP(J352,'BICS Equity Hierarchy 2024'!$C$5:$Q$1783,'Mapping for Equity'!$K$1))</f>
        <v/>
      </c>
      <c r="L352" s="6" t="s">
        <v>4</v>
      </c>
      <c r="M352" s="6" t="s">
        <v>4</v>
      </c>
      <c r="N352" s="6" t="s">
        <v>4</v>
      </c>
      <c r="O352" s="6" t="s">
        <v>4</v>
      </c>
    </row>
    <row r="353" spans="2:15" ht="20.25">
      <c r="B353" s="10">
        <v>111111141510</v>
      </c>
      <c r="C353" s="201">
        <v>6</v>
      </c>
      <c r="D353" s="8" t="str">
        <f>VLOOKUP(B353,'Current BICS'!$B$4:$P$1837,'Mapping for Equity'!$K$1,FALSE)</f>
        <v>Broadcast Rights - Sports Teams</v>
      </c>
      <c r="E353" s="15" t="s">
        <v>1643</v>
      </c>
      <c r="F353" s="18"/>
      <c r="G353" s="15" t="s">
        <v>1643</v>
      </c>
      <c r="H353" s="6">
        <v>111111141510</v>
      </c>
      <c r="I353" s="48" t="str">
        <f>VLOOKUP(H353,'BICS Equity Hierarchy 2024'!$C$5:$Q$1846,'Mapping for Equity'!$K$1,FALSE)</f>
        <v>Broadcast Rights - Sports Teams</v>
      </c>
      <c r="J353" s="6" t="s">
        <v>4</v>
      </c>
      <c r="K353" s="48" t="str">
        <f>IF(J353="","",VLOOKUP(J353,'BICS Equity Hierarchy 2024'!$C$5:$Q$1783,'Mapping for Equity'!$K$1))</f>
        <v/>
      </c>
      <c r="L353" s="6" t="s">
        <v>4</v>
      </c>
      <c r="M353" s="6" t="s">
        <v>4</v>
      </c>
      <c r="N353" s="6" t="s">
        <v>4</v>
      </c>
      <c r="O353" s="6" t="s">
        <v>4</v>
      </c>
    </row>
    <row r="354" spans="2:15" ht="20.25">
      <c r="B354" s="10">
        <v>111111141511</v>
      </c>
      <c r="C354" s="201">
        <v>6</v>
      </c>
      <c r="D354" s="8" t="str">
        <f>VLOOKUP(B354,'Current BICS'!$B$4:$P$1837,'Mapping for Equity'!$K$1,FALSE)</f>
        <v>Gate Receipts</v>
      </c>
      <c r="E354" s="15" t="s">
        <v>1643</v>
      </c>
      <c r="F354" s="18"/>
      <c r="G354" s="15" t="s">
        <v>1643</v>
      </c>
      <c r="H354" s="6">
        <v>111111141511</v>
      </c>
      <c r="I354" s="48" t="str">
        <f>VLOOKUP(H354,'BICS Equity Hierarchy 2024'!$C$5:$Q$1846,'Mapping for Equity'!$K$1,FALSE)</f>
        <v>Gate Receipts</v>
      </c>
      <c r="J354" s="6" t="s">
        <v>4</v>
      </c>
      <c r="K354" s="48" t="str">
        <f>IF(J354="","",VLOOKUP(J354,'BICS Equity Hierarchy 2024'!$C$5:$Q$1783,'Mapping for Equity'!$K$1))</f>
        <v/>
      </c>
      <c r="L354" s="6" t="s">
        <v>4</v>
      </c>
      <c r="M354" s="6" t="s">
        <v>4</v>
      </c>
      <c r="N354" s="6" t="s">
        <v>4</v>
      </c>
      <c r="O354" s="6" t="s">
        <v>4</v>
      </c>
    </row>
    <row r="355" spans="2:15" ht="20.25">
      <c r="B355" s="10">
        <v>111111141512</v>
      </c>
      <c r="C355" s="201">
        <v>6</v>
      </c>
      <c r="D355" s="8" t="str">
        <f>VLOOKUP(B355,'Current BICS'!$B$4:$P$1837,'Mapping for Equity'!$K$1,FALSE)</f>
        <v>Sports Merchandising</v>
      </c>
      <c r="E355" s="15" t="s">
        <v>1643</v>
      </c>
      <c r="F355" s="18"/>
      <c r="G355" s="15" t="s">
        <v>1643</v>
      </c>
      <c r="H355" s="6">
        <v>111111141512</v>
      </c>
      <c r="I355" s="48" t="str">
        <f>VLOOKUP(H355,'BICS Equity Hierarchy 2024'!$C$5:$Q$1846,'Mapping for Equity'!$K$1,FALSE)</f>
        <v>Sports Merchandising</v>
      </c>
      <c r="J355" s="6" t="s">
        <v>4</v>
      </c>
      <c r="K355" s="48" t="str">
        <f>IF(J355="","",VLOOKUP(J355,'BICS Equity Hierarchy 2024'!$C$5:$Q$1783,'Mapping for Equity'!$K$1))</f>
        <v/>
      </c>
      <c r="L355" s="6" t="s">
        <v>4</v>
      </c>
      <c r="M355" s="6" t="s">
        <v>4</v>
      </c>
      <c r="N355" s="6" t="s">
        <v>4</v>
      </c>
      <c r="O355" s="6" t="s">
        <v>4</v>
      </c>
    </row>
    <row r="356" spans="2:15" ht="20.25">
      <c r="B356" s="10">
        <v>111111141513</v>
      </c>
      <c r="C356" s="201">
        <v>6</v>
      </c>
      <c r="D356" s="8" t="str">
        <f>VLOOKUP(B356,'Current BICS'!$B$4:$P$1837,'Mapping for Equity'!$K$1,FALSE)</f>
        <v>Sports Teams</v>
      </c>
      <c r="E356" s="15" t="s">
        <v>1643</v>
      </c>
      <c r="F356" s="18"/>
      <c r="G356" s="15" t="s">
        <v>1643</v>
      </c>
      <c r="H356" s="6">
        <v>111111141513</v>
      </c>
      <c r="I356" s="48" t="str">
        <f>VLOOKUP(H356,'BICS Equity Hierarchy 2024'!$C$5:$Q$1846,'Mapping for Equity'!$K$1,FALSE)</f>
        <v>Sports Teams</v>
      </c>
      <c r="J356" s="6" t="s">
        <v>4</v>
      </c>
      <c r="K356" s="48" t="str">
        <f>IF(J356="","",VLOOKUP(J356,'BICS Equity Hierarchy 2024'!$C$5:$Q$1783,'Mapping for Equity'!$K$1))</f>
        <v/>
      </c>
      <c r="L356" s="6" t="s">
        <v>4</v>
      </c>
      <c r="M356" s="6" t="s">
        <v>4</v>
      </c>
      <c r="N356" s="6" t="s">
        <v>4</v>
      </c>
      <c r="O356" s="6" t="s">
        <v>4</v>
      </c>
    </row>
    <row r="357" spans="2:15" ht="20.25">
      <c r="B357" s="10">
        <v>1111111416</v>
      </c>
      <c r="C357" s="201">
        <v>5</v>
      </c>
      <c r="D357" s="8" t="str">
        <f>VLOOKUP(B357,'Current BICS'!$B$4:$P$1837,'Mapping for Equity'!$K$1,FALSE)</f>
        <v>Bowling Centers</v>
      </c>
      <c r="E357" s="15" t="s">
        <v>1643</v>
      </c>
      <c r="F357" s="18"/>
      <c r="G357" s="15" t="s">
        <v>1643</v>
      </c>
      <c r="H357" s="6">
        <v>1111111416</v>
      </c>
      <c r="I357" s="48" t="str">
        <f>VLOOKUP(H357,'BICS Equity Hierarchy 2024'!$C$5:$Q$1846,'Mapping for Equity'!$K$1,FALSE)</f>
        <v>Bowling Centers</v>
      </c>
      <c r="J357" s="6" t="s">
        <v>4</v>
      </c>
      <c r="K357" s="48" t="str">
        <f>IF(J357="","",VLOOKUP(J357,'BICS Equity Hierarchy 2024'!$C$5:$Q$1783,'Mapping for Equity'!$K$1))</f>
        <v/>
      </c>
      <c r="L357" s="6" t="s">
        <v>4</v>
      </c>
      <c r="M357" s="6" t="s">
        <v>4</v>
      </c>
      <c r="N357" s="6" t="s">
        <v>4</v>
      </c>
      <c r="O357" s="6" t="s">
        <v>4</v>
      </c>
    </row>
    <row r="358" spans="2:15" ht="20.25">
      <c r="B358" s="10">
        <v>1111111417</v>
      </c>
      <c r="C358" s="201">
        <v>5</v>
      </c>
      <c r="D358" s="8" t="str">
        <f>VLOOKUP(B358,'Current BICS'!$B$4:$P$1837,'Mapping for Equity'!$K$1,FALSE)</f>
        <v>Fitness &amp; Recreation Centers</v>
      </c>
      <c r="E358" s="15" t="s">
        <v>1643</v>
      </c>
      <c r="F358" s="18"/>
      <c r="G358" s="15" t="s">
        <v>1643</v>
      </c>
      <c r="H358" s="6">
        <v>1111111417</v>
      </c>
      <c r="I358" s="48" t="str">
        <f>VLOOKUP(H358,'BICS Equity Hierarchy 2024'!$C$5:$Q$1846,'Mapping for Equity'!$K$1,FALSE)</f>
        <v>Fitness &amp; Recreation Centers</v>
      </c>
      <c r="J358" s="6" t="s">
        <v>4</v>
      </c>
      <c r="K358" s="48" t="str">
        <f>IF(J358="","",VLOOKUP(J358,'BICS Equity Hierarchy 2024'!$C$5:$Q$1783,'Mapping for Equity'!$K$1))</f>
        <v/>
      </c>
      <c r="L358" s="6" t="s">
        <v>4</v>
      </c>
      <c r="M358" s="6" t="s">
        <v>4</v>
      </c>
      <c r="N358" s="6" t="s">
        <v>4</v>
      </c>
      <c r="O358" s="6" t="s">
        <v>4</v>
      </c>
    </row>
    <row r="359" spans="2:15" ht="20.25">
      <c r="B359" s="10">
        <v>1111111418</v>
      </c>
      <c r="C359" s="201">
        <v>5</v>
      </c>
      <c r="D359" s="8" t="str">
        <f>VLOOKUP(B359,'Current BICS'!$B$4:$P$1837,'Mapping for Equity'!$K$1,FALSE)</f>
        <v>Golf Courses &amp; Country Clubs</v>
      </c>
      <c r="E359" s="15" t="s">
        <v>1643</v>
      </c>
      <c r="F359" s="18"/>
      <c r="G359" s="15" t="s">
        <v>1643</v>
      </c>
      <c r="H359" s="6">
        <v>1111111418</v>
      </c>
      <c r="I359" s="48" t="str">
        <f>VLOOKUP(H359,'BICS Equity Hierarchy 2024'!$C$5:$Q$1846,'Mapping for Equity'!$K$1,FALSE)</f>
        <v>Golf Courses &amp; Country Clubs</v>
      </c>
      <c r="J359" s="6" t="s">
        <v>4</v>
      </c>
      <c r="K359" s="48" t="str">
        <f>IF(J359="","",VLOOKUP(J359,'BICS Equity Hierarchy 2024'!$C$5:$Q$1783,'Mapping for Equity'!$K$1))</f>
        <v/>
      </c>
      <c r="L359" s="6" t="s">
        <v>4</v>
      </c>
      <c r="M359" s="6" t="s">
        <v>4</v>
      </c>
      <c r="N359" s="6" t="s">
        <v>4</v>
      </c>
      <c r="O359" s="6" t="s">
        <v>4</v>
      </c>
    </row>
    <row r="360" spans="2:15" ht="20.25">
      <c r="B360" s="10">
        <v>1111111419</v>
      </c>
      <c r="C360" s="201">
        <v>5</v>
      </c>
      <c r="D360" s="8" t="str">
        <f>VLOOKUP(B360,'Current BICS'!$B$4:$P$1837,'Mapping for Equity'!$K$1,FALSE)</f>
        <v>Marinas</v>
      </c>
      <c r="E360" s="15" t="s">
        <v>1643</v>
      </c>
      <c r="F360" s="18"/>
      <c r="G360" s="15" t="s">
        <v>1643</v>
      </c>
      <c r="H360" s="6">
        <v>1111111419</v>
      </c>
      <c r="I360" s="48" t="str">
        <f>VLOOKUP(H360,'BICS Equity Hierarchy 2024'!$C$5:$Q$1846,'Mapping for Equity'!$K$1,FALSE)</f>
        <v>Marinas</v>
      </c>
      <c r="J360" s="6" t="s">
        <v>4</v>
      </c>
      <c r="K360" s="48" t="str">
        <f>IF(J360="","",VLOOKUP(J360,'BICS Equity Hierarchy 2024'!$C$5:$Q$1783,'Mapping for Equity'!$K$1))</f>
        <v/>
      </c>
      <c r="L360" s="6" t="s">
        <v>4</v>
      </c>
      <c r="M360" s="6" t="s">
        <v>4</v>
      </c>
      <c r="N360" s="6" t="s">
        <v>4</v>
      </c>
      <c r="O360" s="6" t="s">
        <v>4</v>
      </c>
    </row>
    <row r="361" spans="2:15" ht="20.25">
      <c r="B361" s="10">
        <v>1111111420</v>
      </c>
      <c r="C361" s="201">
        <v>5</v>
      </c>
      <c r="D361" s="8" t="str">
        <f>VLOOKUP(B361,'Current BICS'!$B$4:$P$1837,'Mapping for Equity'!$K$1,FALSE)</f>
        <v>Skiing Facilities</v>
      </c>
      <c r="E361" s="15" t="s">
        <v>1643</v>
      </c>
      <c r="F361" s="18"/>
      <c r="G361" s="15" t="s">
        <v>1643</v>
      </c>
      <c r="H361" s="6">
        <v>1111111420</v>
      </c>
      <c r="I361" s="48" t="str">
        <f>VLOOKUP(H361,'BICS Equity Hierarchy 2024'!$C$5:$Q$1846,'Mapping for Equity'!$K$1,FALSE)</f>
        <v>Skiing Facilities</v>
      </c>
      <c r="J361" s="6" t="s">
        <v>4</v>
      </c>
      <c r="K361" s="48" t="str">
        <f>IF(J361="","",VLOOKUP(J361,'BICS Equity Hierarchy 2024'!$C$5:$Q$1783,'Mapping for Equity'!$K$1))</f>
        <v/>
      </c>
      <c r="L361" s="6" t="s">
        <v>4</v>
      </c>
      <c r="M361" s="6" t="s">
        <v>4</v>
      </c>
      <c r="N361" s="6" t="s">
        <v>4</v>
      </c>
      <c r="O361" s="6" t="s">
        <v>4</v>
      </c>
    </row>
    <row r="362" spans="2:15" ht="20.25">
      <c r="B362" s="10">
        <v>11111115</v>
      </c>
      <c r="C362" s="201">
        <v>4</v>
      </c>
      <c r="D362" s="8" t="str">
        <f>VLOOKUP(B362,'Current BICS'!$B$4:$P$1837,'Mapping for Equity'!$K$1,FALSE)</f>
        <v>Travel Services</v>
      </c>
      <c r="E362" s="15" t="s">
        <v>1643</v>
      </c>
      <c r="F362" s="18"/>
      <c r="G362" s="15" t="s">
        <v>1643</v>
      </c>
      <c r="H362" s="6">
        <v>11111115</v>
      </c>
      <c r="I362" s="48" t="str">
        <f>VLOOKUP(H362,'BICS Equity Hierarchy 2024'!$C$5:$Q$1846,'Mapping for Equity'!$K$1,FALSE)</f>
        <v>Travel Services</v>
      </c>
      <c r="J362" s="6" t="s">
        <v>4</v>
      </c>
      <c r="K362" s="48" t="str">
        <f>IF(J362="","",VLOOKUP(J362,'BICS Equity Hierarchy 2024'!$C$5:$Q$1783,'Mapping for Equity'!$K$1))</f>
        <v/>
      </c>
      <c r="L362" s="6" t="s">
        <v>4</v>
      </c>
      <c r="M362" s="6" t="s">
        <v>4</v>
      </c>
      <c r="N362" s="6" t="s">
        <v>4</v>
      </c>
      <c r="O362" s="6" t="s">
        <v>4</v>
      </c>
    </row>
    <row r="363" spans="2:15" ht="20.25">
      <c r="B363" s="10">
        <v>1111111510</v>
      </c>
      <c r="C363" s="201">
        <v>5</v>
      </c>
      <c r="D363" s="8" t="str">
        <f>VLOOKUP(B363,'Current BICS'!$B$4:$P$1837,'Mapping for Equity'!$K$1,FALSE)</f>
        <v>Tour Operators</v>
      </c>
      <c r="E363" s="15" t="s">
        <v>1643</v>
      </c>
      <c r="F363" s="18"/>
      <c r="G363" s="15" t="s">
        <v>1643</v>
      </c>
      <c r="H363" s="6">
        <v>1111111510</v>
      </c>
      <c r="I363" s="48" t="str">
        <f>VLOOKUP(H363,'BICS Equity Hierarchy 2024'!$C$5:$Q$1846,'Mapping for Equity'!$K$1,FALSE)</f>
        <v>Tour Operators</v>
      </c>
      <c r="J363" s="6" t="s">
        <v>4</v>
      </c>
      <c r="K363" s="48" t="str">
        <f>IF(J363="","",VLOOKUP(J363,'BICS Equity Hierarchy 2024'!$C$5:$Q$1783,'Mapping for Equity'!$K$1))</f>
        <v/>
      </c>
      <c r="L363" s="6" t="s">
        <v>4</v>
      </c>
      <c r="M363" s="6" t="s">
        <v>4</v>
      </c>
      <c r="N363" s="6" t="s">
        <v>4</v>
      </c>
      <c r="O363" s="6" t="s">
        <v>4</v>
      </c>
    </row>
    <row r="364" spans="2:15" ht="20.25">
      <c r="B364" s="10">
        <v>1111111511</v>
      </c>
      <c r="C364" s="201">
        <v>5</v>
      </c>
      <c r="D364" s="8" t="str">
        <f>VLOOKUP(B364,'Current BICS'!$B$4:$P$1837,'Mapping for Equity'!$K$1,FALSE)</f>
        <v>Travel Agencies</v>
      </c>
      <c r="E364" s="15" t="s">
        <v>1643</v>
      </c>
      <c r="F364" s="18"/>
      <c r="G364" s="15" t="s">
        <v>1643</v>
      </c>
      <c r="H364" s="6">
        <v>1111111511</v>
      </c>
      <c r="I364" s="48" t="str">
        <f>VLOOKUP(H364,'BICS Equity Hierarchy 2024'!$C$5:$Q$1846,'Mapping for Equity'!$K$1,FALSE)</f>
        <v>Travel Agencies</v>
      </c>
      <c r="J364" s="6" t="s">
        <v>4</v>
      </c>
      <c r="K364" s="48" t="str">
        <f>IF(J364="","",VLOOKUP(J364,'BICS Equity Hierarchy 2024'!$C$5:$Q$1783,'Mapping for Equity'!$K$1))</f>
        <v/>
      </c>
      <c r="L364" s="6" t="s">
        <v>4</v>
      </c>
      <c r="M364" s="6" t="s">
        <v>4</v>
      </c>
      <c r="N364" s="6" t="s">
        <v>4</v>
      </c>
      <c r="O364" s="6" t="s">
        <v>4</v>
      </c>
    </row>
    <row r="365" spans="2:15" ht="20.25">
      <c r="B365" s="10">
        <v>1111111512</v>
      </c>
      <c r="C365" s="201">
        <v>5</v>
      </c>
      <c r="D365" s="8" t="str">
        <f>VLOOKUP(B365,'Current BICS'!$B$4:$P$1837,'Mapping for Equity'!$K$1,FALSE)</f>
        <v>Travel Reservation Services</v>
      </c>
      <c r="E365" s="15" t="s">
        <v>1643</v>
      </c>
      <c r="F365" s="18"/>
      <c r="G365" s="15" t="s">
        <v>1643</v>
      </c>
      <c r="H365" s="6">
        <v>1111111512</v>
      </c>
      <c r="I365" s="48" t="str">
        <f>VLOOKUP(H365,'BICS Equity Hierarchy 2024'!$C$5:$Q$1846,'Mapping for Equity'!$K$1,FALSE)</f>
        <v>Travel Reservation Services</v>
      </c>
      <c r="J365" s="6" t="s">
        <v>4</v>
      </c>
      <c r="K365" s="48" t="str">
        <f>IF(J365="","",VLOOKUP(J365,'BICS Equity Hierarchy 2024'!$C$5:$Q$1783,'Mapping for Equity'!$K$1))</f>
        <v/>
      </c>
      <c r="L365" s="6" t="s">
        <v>4</v>
      </c>
      <c r="M365" s="6" t="s">
        <v>4</v>
      </c>
      <c r="N365" s="6" t="s">
        <v>4</v>
      </c>
      <c r="O365" s="6" t="s">
        <v>4</v>
      </c>
    </row>
    <row r="366" spans="2:15" ht="20.25">
      <c r="B366" s="10">
        <v>1112</v>
      </c>
      <c r="C366" s="201">
        <v>2</v>
      </c>
      <c r="D366" s="8" t="str">
        <f>VLOOKUP(B366,'Current BICS'!$B$4:$P$1837,'Mapping for Equity'!$K$1,FALSE)</f>
        <v>Retail &amp; Whsle - Discretionary</v>
      </c>
      <c r="E366" s="15" t="s">
        <v>1643</v>
      </c>
      <c r="F366" s="18"/>
      <c r="G366" s="15" t="s">
        <v>1643</v>
      </c>
      <c r="H366" s="6">
        <v>1112</v>
      </c>
      <c r="I366" s="48" t="str">
        <f>VLOOKUP(H366,'BICS Equity Hierarchy 2024'!$C$5:$Q$1846,'Mapping for Equity'!$K$1,FALSE)</f>
        <v>Retail &amp; Whsle - Discretionary</v>
      </c>
      <c r="J366" s="6" t="s">
        <v>4</v>
      </c>
      <c r="K366" s="48" t="str">
        <f>IF(J366="","",VLOOKUP(J366,'BICS Equity Hierarchy 2024'!$C$5:$Q$1783,'Mapping for Equity'!$K$1))</f>
        <v/>
      </c>
      <c r="L366" s="6" t="s">
        <v>4</v>
      </c>
      <c r="M366" s="6" t="s">
        <v>4</v>
      </c>
      <c r="N366" s="6" t="s">
        <v>4</v>
      </c>
      <c r="O366" s="6" t="s">
        <v>4</v>
      </c>
    </row>
    <row r="367" spans="2:15" ht="20.25">
      <c r="B367" s="10">
        <v>111210</v>
      </c>
      <c r="C367" s="201">
        <v>3</v>
      </c>
      <c r="D367" s="8" t="str">
        <f>VLOOKUP(B367,'Current BICS'!$B$4:$P$1837,'Mapping for Equity'!$K$1,FALSE)</f>
        <v>Wholesale - Discretionary</v>
      </c>
      <c r="E367" s="15" t="s">
        <v>1643</v>
      </c>
      <c r="F367" s="18"/>
      <c r="G367" s="15" t="s">
        <v>1643</v>
      </c>
      <c r="H367" s="6">
        <v>111210</v>
      </c>
      <c r="I367" s="48" t="str">
        <f>VLOOKUP(H367,'BICS Equity Hierarchy 2024'!$C$5:$Q$1846,'Mapping for Equity'!$K$1,FALSE)</f>
        <v>Wholesale - Discretionary</v>
      </c>
      <c r="J367" s="6" t="s">
        <v>4</v>
      </c>
      <c r="K367" s="48" t="str">
        <f>IF(J367="","",VLOOKUP(J367,'BICS Equity Hierarchy 2024'!$C$5:$Q$1783,'Mapping for Equity'!$K$1))</f>
        <v/>
      </c>
      <c r="L367" s="6" t="s">
        <v>4</v>
      </c>
      <c r="M367" s="6" t="s">
        <v>4</v>
      </c>
      <c r="N367" s="6" t="s">
        <v>4</v>
      </c>
      <c r="O367" s="6" t="s">
        <v>4</v>
      </c>
    </row>
    <row r="368" spans="2:15" ht="20.25">
      <c r="B368" s="10">
        <v>11121010</v>
      </c>
      <c r="C368" s="201">
        <v>4</v>
      </c>
      <c r="D368" s="8" t="str">
        <f>VLOOKUP(B368,'Current BICS'!$B$4:$P$1837,'Mapping for Equity'!$K$1,FALSE)</f>
        <v>Apparel &amp; Footwear Whslrs</v>
      </c>
      <c r="E368" s="15" t="s">
        <v>1643</v>
      </c>
      <c r="F368" s="18"/>
      <c r="G368" s="15" t="s">
        <v>1643</v>
      </c>
      <c r="H368" s="6">
        <v>11121010</v>
      </c>
      <c r="I368" s="48" t="str">
        <f>VLOOKUP(H368,'BICS Equity Hierarchy 2024'!$C$5:$Q$1846,'Mapping for Equity'!$K$1,FALSE)</f>
        <v>Apparel &amp; Footwear Whslrs</v>
      </c>
      <c r="J368" s="6" t="s">
        <v>4</v>
      </c>
      <c r="K368" s="48" t="str">
        <f>IF(J368="","",VLOOKUP(J368,'BICS Equity Hierarchy 2024'!$C$5:$Q$1783,'Mapping for Equity'!$K$1))</f>
        <v/>
      </c>
      <c r="L368" s="6" t="s">
        <v>4</v>
      </c>
      <c r="M368" s="6" t="s">
        <v>4</v>
      </c>
      <c r="N368" s="6" t="s">
        <v>4</v>
      </c>
      <c r="O368" s="6" t="s">
        <v>4</v>
      </c>
    </row>
    <row r="369" spans="2:15" ht="20.25">
      <c r="B369" s="10">
        <v>1112101010</v>
      </c>
      <c r="C369" s="201">
        <v>5</v>
      </c>
      <c r="D369" s="8" t="str">
        <f>VLOOKUP(B369,'Current BICS'!$B$4:$P$1837,'Mapping for Equity'!$K$1,FALSE)</f>
        <v>Clothing &amp; Accessories Whslrs</v>
      </c>
      <c r="E369" s="15" t="s">
        <v>1643</v>
      </c>
      <c r="F369" s="18"/>
      <c r="G369" s="15" t="s">
        <v>1643</v>
      </c>
      <c r="H369" s="6">
        <v>1112101010</v>
      </c>
      <c r="I369" s="48" t="str">
        <f>VLOOKUP(H369,'BICS Equity Hierarchy 2024'!$C$5:$Q$1846,'Mapping for Equity'!$K$1,FALSE)</f>
        <v>Clothing &amp; Accessories Whslrs</v>
      </c>
      <c r="J369" s="6" t="s">
        <v>4</v>
      </c>
      <c r="K369" s="48" t="str">
        <f>IF(J369="","",VLOOKUP(J369,'BICS Equity Hierarchy 2024'!$C$5:$Q$1783,'Mapping for Equity'!$K$1))</f>
        <v/>
      </c>
      <c r="L369" s="6" t="s">
        <v>4</v>
      </c>
      <c r="M369" s="6" t="s">
        <v>4</v>
      </c>
      <c r="N369" s="6" t="s">
        <v>4</v>
      </c>
      <c r="O369" s="6" t="s">
        <v>4</v>
      </c>
    </row>
    <row r="370" spans="2:15" ht="20.25">
      <c r="B370" s="10">
        <v>1112101011</v>
      </c>
      <c r="C370" s="201">
        <v>5</v>
      </c>
      <c r="D370" s="8" t="str">
        <f>VLOOKUP(B370,'Current BICS'!$B$4:$P$1837,'Mapping for Equity'!$K$1,FALSE)</f>
        <v>Footwear Wholesalers</v>
      </c>
      <c r="E370" s="15" t="s">
        <v>1643</v>
      </c>
      <c r="F370" s="18"/>
      <c r="G370" s="15" t="s">
        <v>1643</v>
      </c>
      <c r="H370" s="6">
        <v>1112101011</v>
      </c>
      <c r="I370" s="48" t="str">
        <f>VLOOKUP(H370,'BICS Equity Hierarchy 2024'!$C$5:$Q$1846,'Mapping for Equity'!$K$1,FALSE)</f>
        <v>Footwear Wholesalers</v>
      </c>
      <c r="J370" s="6" t="s">
        <v>4</v>
      </c>
      <c r="K370" s="48" t="str">
        <f>IF(J370="","",VLOOKUP(J370,'BICS Equity Hierarchy 2024'!$C$5:$Q$1783,'Mapping for Equity'!$K$1))</f>
        <v/>
      </c>
      <c r="L370" s="6" t="s">
        <v>4</v>
      </c>
      <c r="M370" s="6" t="s">
        <v>4</v>
      </c>
      <c r="N370" s="6" t="s">
        <v>4</v>
      </c>
      <c r="O370" s="6" t="s">
        <v>4</v>
      </c>
    </row>
    <row r="371" spans="2:15" ht="20.25">
      <c r="B371" s="10">
        <v>1112101012</v>
      </c>
      <c r="C371" s="201">
        <v>5</v>
      </c>
      <c r="D371" s="8" t="str">
        <f>VLOOKUP(B371,'Current BICS'!$B$4:$P$1837,'Mapping for Equity'!$K$1,FALSE)</f>
        <v>Jewelry &amp; Watch Wholesalers</v>
      </c>
      <c r="E371" s="15" t="s">
        <v>1643</v>
      </c>
      <c r="F371" s="18"/>
      <c r="G371" s="15" t="s">
        <v>1643</v>
      </c>
      <c r="H371" s="6">
        <v>1112101012</v>
      </c>
      <c r="I371" s="48" t="str">
        <f>VLOOKUP(H371,'BICS Equity Hierarchy 2024'!$C$5:$Q$1846,'Mapping for Equity'!$K$1,FALSE)</f>
        <v>Jewelry &amp; Watch Wholesalers</v>
      </c>
      <c r="J371" s="6" t="s">
        <v>4</v>
      </c>
      <c r="K371" s="48" t="str">
        <f>IF(J371="","",VLOOKUP(J371,'BICS Equity Hierarchy 2024'!$C$5:$Q$1783,'Mapping for Equity'!$K$1))</f>
        <v/>
      </c>
      <c r="L371" s="6" t="s">
        <v>4</v>
      </c>
      <c r="M371" s="6" t="s">
        <v>4</v>
      </c>
      <c r="N371" s="6" t="s">
        <v>4</v>
      </c>
      <c r="O371" s="6" t="s">
        <v>4</v>
      </c>
    </row>
    <row r="372" spans="2:15" ht="20.25">
      <c r="B372" s="10">
        <v>11121011</v>
      </c>
      <c r="C372" s="201">
        <v>4</v>
      </c>
      <c r="D372" s="8" t="str">
        <f>VLOOKUP(B372,'Current BICS'!$B$4:$P$1837,'Mapping for Equity'!$K$1,FALSE)</f>
        <v>Automotive Wholesalers</v>
      </c>
      <c r="E372" s="15" t="s">
        <v>1643</v>
      </c>
      <c r="F372" s="18"/>
      <c r="G372" s="15" t="s">
        <v>1643</v>
      </c>
      <c r="H372" s="6">
        <v>11121011</v>
      </c>
      <c r="I372" s="48" t="str">
        <f>VLOOKUP(H372,'BICS Equity Hierarchy 2024'!$C$5:$Q$1846,'Mapping for Equity'!$K$1,FALSE)</f>
        <v>Automotive Wholesalers</v>
      </c>
      <c r="J372" s="6" t="s">
        <v>4</v>
      </c>
      <c r="K372" s="48" t="str">
        <f>IF(J372="","",VLOOKUP(J372,'BICS Equity Hierarchy 2024'!$C$5:$Q$1783,'Mapping for Equity'!$K$1))</f>
        <v/>
      </c>
      <c r="L372" s="6" t="s">
        <v>4</v>
      </c>
      <c r="M372" s="6" t="s">
        <v>4</v>
      </c>
      <c r="N372" s="6" t="s">
        <v>4</v>
      </c>
      <c r="O372" s="6" t="s">
        <v>4</v>
      </c>
    </row>
    <row r="373" spans="2:15" ht="20.25">
      <c r="B373" s="10">
        <v>1112101110</v>
      </c>
      <c r="C373" s="201">
        <v>5</v>
      </c>
      <c r="D373" s="8" t="str">
        <f>VLOOKUP(B373,'Current BICS'!$B$4:$P$1837,'Mapping for Equity'!$K$1,FALSE)</f>
        <v>Automobiles Wholesalers</v>
      </c>
      <c r="E373" s="15" t="s">
        <v>1643</v>
      </c>
      <c r="F373" s="18"/>
      <c r="G373" s="15" t="s">
        <v>1643</v>
      </c>
      <c r="H373" s="6">
        <v>1112101110</v>
      </c>
      <c r="I373" s="48" t="str">
        <f>VLOOKUP(H373,'BICS Equity Hierarchy 2024'!$C$5:$Q$1846,'Mapping for Equity'!$K$1,FALSE)</f>
        <v>Automobiles Wholesalers</v>
      </c>
      <c r="J373" s="6" t="s">
        <v>4</v>
      </c>
      <c r="K373" s="48" t="str">
        <f>IF(J373="","",VLOOKUP(J373,'BICS Equity Hierarchy 2024'!$C$5:$Q$1783,'Mapping for Equity'!$K$1))</f>
        <v/>
      </c>
      <c r="L373" s="6" t="s">
        <v>4</v>
      </c>
      <c r="M373" s="6" t="s">
        <v>4</v>
      </c>
      <c r="N373" s="6" t="s">
        <v>4</v>
      </c>
      <c r="O373" s="6" t="s">
        <v>4</v>
      </c>
    </row>
    <row r="374" spans="2:15" ht="20.25">
      <c r="B374" s="10">
        <v>1112101111</v>
      </c>
      <c r="C374" s="201">
        <v>5</v>
      </c>
      <c r="D374" s="8" t="str">
        <f>VLOOKUP(B374,'Current BICS'!$B$4:$P$1837,'Mapping for Equity'!$K$1,FALSE)</f>
        <v>Automotive Supplies Whslrs</v>
      </c>
      <c r="E374" s="15" t="s">
        <v>1643</v>
      </c>
      <c r="F374" s="18"/>
      <c r="G374" s="15" t="s">
        <v>1643</v>
      </c>
      <c r="H374" s="6">
        <v>1112101111</v>
      </c>
      <c r="I374" s="48" t="str">
        <f>VLOOKUP(H374,'BICS Equity Hierarchy 2024'!$C$5:$Q$1846,'Mapping for Equity'!$K$1,FALSE)</f>
        <v>Automotive Supplies Whslrs</v>
      </c>
      <c r="J374" s="6" t="s">
        <v>4</v>
      </c>
      <c r="K374" s="48" t="str">
        <f>IF(J374="","",VLOOKUP(J374,'BICS Equity Hierarchy 2024'!$C$5:$Q$1783,'Mapping for Equity'!$K$1))</f>
        <v/>
      </c>
      <c r="L374" s="6" t="s">
        <v>4</v>
      </c>
      <c r="M374" s="6" t="s">
        <v>4</v>
      </c>
      <c r="N374" s="6" t="s">
        <v>4</v>
      </c>
      <c r="O374" s="6" t="s">
        <v>4</v>
      </c>
    </row>
    <row r="375" spans="2:15" ht="20.25">
      <c r="B375" s="10">
        <v>1112101112</v>
      </c>
      <c r="C375" s="201">
        <v>5</v>
      </c>
      <c r="D375" s="8" t="str">
        <f>VLOOKUP(B375,'Current BICS'!$B$4:$P$1837,'Mapping for Equity'!$K$1,FALSE)</f>
        <v>Tire Wholesalers</v>
      </c>
      <c r="E375" s="15" t="s">
        <v>1643</v>
      </c>
      <c r="F375" s="18"/>
      <c r="G375" s="15" t="s">
        <v>1643</v>
      </c>
      <c r="H375" s="6">
        <v>1112101112</v>
      </c>
      <c r="I375" s="48" t="str">
        <f>VLOOKUP(H375,'BICS Equity Hierarchy 2024'!$C$5:$Q$1846,'Mapping for Equity'!$K$1,FALSE)</f>
        <v>Tire Wholesalers</v>
      </c>
      <c r="J375" s="6" t="s">
        <v>4</v>
      </c>
      <c r="K375" s="48" t="str">
        <f>IF(J375="","",VLOOKUP(J375,'BICS Equity Hierarchy 2024'!$C$5:$Q$1783,'Mapping for Equity'!$K$1))</f>
        <v/>
      </c>
      <c r="L375" s="6" t="s">
        <v>4</v>
      </c>
      <c r="M375" s="6" t="s">
        <v>4</v>
      </c>
      <c r="N375" s="6" t="s">
        <v>4</v>
      </c>
      <c r="O375" s="6" t="s">
        <v>4</v>
      </c>
    </row>
    <row r="376" spans="2:15" ht="20.25">
      <c r="B376" s="10">
        <v>11121012</v>
      </c>
      <c r="C376" s="201">
        <v>4</v>
      </c>
      <c r="D376" s="8" t="str">
        <f>VLOOKUP(B376,'Current BICS'!$B$4:$P$1837,'Mapping for Equity'!$K$1,FALSE)</f>
        <v>Consumer Elec &amp; Applc Whslrs</v>
      </c>
      <c r="E376" s="15" t="s">
        <v>1643</v>
      </c>
      <c r="F376" s="18"/>
      <c r="G376" s="15" t="s">
        <v>1643</v>
      </c>
      <c r="H376" s="6">
        <v>11121012</v>
      </c>
      <c r="I376" s="48" t="str">
        <f>VLOOKUP(H376,'BICS Equity Hierarchy 2024'!$C$5:$Q$1846,'Mapping for Equity'!$K$1,FALSE)</f>
        <v>Consumer Elec &amp; Applc Whslrs</v>
      </c>
      <c r="J376" s="6" t="s">
        <v>4</v>
      </c>
      <c r="K376" s="48" t="str">
        <f>IF(J376="","",VLOOKUP(J376,'BICS Equity Hierarchy 2024'!$C$5:$Q$1783,'Mapping for Equity'!$K$1))</f>
        <v/>
      </c>
      <c r="L376" s="6" t="s">
        <v>4</v>
      </c>
      <c r="M376" s="6" t="s">
        <v>4</v>
      </c>
      <c r="N376" s="6" t="s">
        <v>4</v>
      </c>
      <c r="O376" s="6" t="s">
        <v>4</v>
      </c>
    </row>
    <row r="377" spans="2:15" ht="20.25">
      <c r="B377" s="10">
        <v>1112101210</v>
      </c>
      <c r="C377" s="201">
        <v>5</v>
      </c>
      <c r="D377" s="8" t="str">
        <f>VLOOKUP(B377,'Current BICS'!$B$4:$P$1837,'Mapping for Equity'!$K$1,FALSE)</f>
        <v>Computer &amp; Software Whslrs</v>
      </c>
      <c r="E377" s="15" t="s">
        <v>1643</v>
      </c>
      <c r="F377" s="18"/>
      <c r="G377" s="15" t="s">
        <v>1643</v>
      </c>
      <c r="H377" s="6">
        <v>1112101210</v>
      </c>
      <c r="I377" s="48" t="str">
        <f>VLOOKUP(H377,'BICS Equity Hierarchy 2024'!$C$5:$Q$1846,'Mapping for Equity'!$K$1,FALSE)</f>
        <v>Computer &amp; Software Whslrs</v>
      </c>
      <c r="J377" s="6" t="s">
        <v>4</v>
      </c>
      <c r="K377" s="48" t="str">
        <f>IF(J377="","",VLOOKUP(J377,'BICS Equity Hierarchy 2024'!$C$5:$Q$1783,'Mapping for Equity'!$K$1))</f>
        <v/>
      </c>
      <c r="L377" s="6" t="s">
        <v>4</v>
      </c>
      <c r="M377" s="6" t="s">
        <v>4</v>
      </c>
      <c r="N377" s="6" t="s">
        <v>4</v>
      </c>
      <c r="O377" s="6" t="s">
        <v>4</v>
      </c>
    </row>
    <row r="378" spans="2:15" ht="20.25">
      <c r="B378" s="10">
        <v>1112101211</v>
      </c>
      <c r="C378" s="201">
        <v>5</v>
      </c>
      <c r="D378" s="8" t="str">
        <f>VLOOKUP(B378,'Current BICS'!$B$4:$P$1837,'Mapping for Equity'!$K$1,FALSE)</f>
        <v>Photo Equip &amp; Supplies Whslrs</v>
      </c>
      <c r="E378" s="15" t="s">
        <v>1643</v>
      </c>
      <c r="F378" s="18"/>
      <c r="G378" s="15" t="s">
        <v>1643</v>
      </c>
      <c r="H378" s="6">
        <v>1112101211</v>
      </c>
      <c r="I378" s="48" t="str">
        <f>VLOOKUP(H378,'BICS Equity Hierarchy 2024'!$C$5:$Q$1846,'Mapping for Equity'!$K$1,FALSE)</f>
        <v>Photo Equip &amp; Supplies Whslrs</v>
      </c>
      <c r="J378" s="6" t="s">
        <v>4</v>
      </c>
      <c r="K378" s="48" t="str">
        <f>IF(J378="","",VLOOKUP(J378,'BICS Equity Hierarchy 2024'!$C$5:$Q$1783,'Mapping for Equity'!$K$1))</f>
        <v/>
      </c>
      <c r="L378" s="6" t="s">
        <v>4</v>
      </c>
      <c r="M378" s="6" t="s">
        <v>4</v>
      </c>
      <c r="N378" s="6" t="s">
        <v>4</v>
      </c>
      <c r="O378" s="6" t="s">
        <v>4</v>
      </c>
    </row>
    <row r="379" spans="2:15" ht="20.25">
      <c r="B379" s="10">
        <v>11121013</v>
      </c>
      <c r="C379" s="201">
        <v>4</v>
      </c>
      <c r="D379" s="8" t="str">
        <f>VLOOKUP(B379,'Current BICS'!$B$4:$P$1837,'Mapping for Equity'!$K$1,FALSE)</f>
        <v>Home &amp; Office Product Whslrs</v>
      </c>
      <c r="E379" s="15" t="s">
        <v>1643</v>
      </c>
      <c r="F379" s="18"/>
      <c r="G379" s="15" t="s">
        <v>1643</v>
      </c>
      <c r="H379" s="6">
        <v>11121013</v>
      </c>
      <c r="I379" s="48" t="str">
        <f>VLOOKUP(H379,'BICS Equity Hierarchy 2024'!$C$5:$Q$1846,'Mapping for Equity'!$K$1,FALSE)</f>
        <v>Home &amp; Office Product Whslrs</v>
      </c>
      <c r="J379" s="6" t="s">
        <v>4</v>
      </c>
      <c r="K379" s="48" t="str">
        <f>IF(J379="","",VLOOKUP(J379,'BICS Equity Hierarchy 2024'!$C$5:$Q$1783,'Mapping for Equity'!$K$1))</f>
        <v/>
      </c>
      <c r="L379" s="6" t="s">
        <v>4</v>
      </c>
      <c r="M379" s="6" t="s">
        <v>4</v>
      </c>
      <c r="N379" s="6" t="s">
        <v>4</v>
      </c>
      <c r="O379" s="6" t="s">
        <v>4</v>
      </c>
    </row>
    <row r="380" spans="2:15" ht="20.25">
      <c r="B380" s="10">
        <v>1112101310</v>
      </c>
      <c r="C380" s="201">
        <v>5</v>
      </c>
      <c r="D380" s="8" t="str">
        <f>VLOOKUP(B380,'Current BICS'!$B$4:$P$1837,'Mapping for Equity'!$K$1,FALSE)</f>
        <v>Hardware Wholesalers</v>
      </c>
      <c r="E380" s="15" t="s">
        <v>1643</v>
      </c>
      <c r="F380" s="18"/>
      <c r="G380" s="15" t="s">
        <v>1643</v>
      </c>
      <c r="H380" s="6">
        <v>1112101310</v>
      </c>
      <c r="I380" s="48" t="str">
        <f>VLOOKUP(H380,'BICS Equity Hierarchy 2024'!$C$5:$Q$1846,'Mapping for Equity'!$K$1,FALSE)</f>
        <v>Hardware Wholesalers</v>
      </c>
      <c r="J380" s="6" t="s">
        <v>4</v>
      </c>
      <c r="K380" s="48" t="str">
        <f>IF(J380="","",VLOOKUP(J380,'BICS Equity Hierarchy 2024'!$C$5:$Q$1783,'Mapping for Equity'!$K$1))</f>
        <v/>
      </c>
      <c r="L380" s="6" t="s">
        <v>4</v>
      </c>
      <c r="M380" s="6" t="s">
        <v>4</v>
      </c>
      <c r="N380" s="6" t="s">
        <v>4</v>
      </c>
      <c r="O380" s="6" t="s">
        <v>4</v>
      </c>
    </row>
    <row r="381" spans="2:15" ht="20.25">
      <c r="B381" s="10">
        <v>1112101311</v>
      </c>
      <c r="C381" s="201">
        <v>5</v>
      </c>
      <c r="D381" s="8" t="str">
        <f>VLOOKUP(B381,'Current BICS'!$B$4:$P$1837,'Mapping for Equity'!$K$1,FALSE)</f>
        <v>Home Furnishing Wholesalers</v>
      </c>
      <c r="E381" s="15" t="s">
        <v>1643</v>
      </c>
      <c r="F381" s="18"/>
      <c r="G381" s="15" t="s">
        <v>1643</v>
      </c>
      <c r="H381" s="6">
        <v>1112101311</v>
      </c>
      <c r="I381" s="48" t="str">
        <f>VLOOKUP(H381,'BICS Equity Hierarchy 2024'!$C$5:$Q$1846,'Mapping for Equity'!$K$1,FALSE)</f>
        <v>Home Furnishing Wholesalers</v>
      </c>
      <c r="J381" s="6" t="s">
        <v>4</v>
      </c>
      <c r="K381" s="48" t="str">
        <f>IF(J381="","",VLOOKUP(J381,'BICS Equity Hierarchy 2024'!$C$5:$Q$1783,'Mapping for Equity'!$K$1))</f>
        <v/>
      </c>
      <c r="L381" s="6" t="s">
        <v>4</v>
      </c>
      <c r="M381" s="6" t="s">
        <v>4</v>
      </c>
      <c r="N381" s="6" t="s">
        <v>4</v>
      </c>
      <c r="O381" s="6" t="s">
        <v>4</v>
      </c>
    </row>
    <row r="382" spans="2:15" ht="20.25">
      <c r="B382" s="10">
        <v>1112101312</v>
      </c>
      <c r="C382" s="201">
        <v>5</v>
      </c>
      <c r="D382" s="8" t="str">
        <f>VLOOKUP(B382,'Current BICS'!$B$4:$P$1837,'Mapping for Equity'!$K$1,FALSE)</f>
        <v>Office Equip Wholesalers</v>
      </c>
      <c r="E382" s="15" t="s">
        <v>1643</v>
      </c>
      <c r="F382" s="18"/>
      <c r="G382" s="15" t="s">
        <v>1643</v>
      </c>
      <c r="H382" s="6">
        <v>1112101312</v>
      </c>
      <c r="I382" s="48" t="str">
        <f>VLOOKUP(H382,'BICS Equity Hierarchy 2024'!$C$5:$Q$1846,'Mapping for Equity'!$K$1,FALSE)</f>
        <v>Office Equip Wholesalers</v>
      </c>
      <c r="J382" s="6" t="s">
        <v>4</v>
      </c>
      <c r="K382" s="48" t="str">
        <f>IF(J382="","",VLOOKUP(J382,'BICS Equity Hierarchy 2024'!$C$5:$Q$1783,'Mapping for Equity'!$K$1))</f>
        <v/>
      </c>
      <c r="L382" s="6" t="s">
        <v>4</v>
      </c>
      <c r="M382" s="6" t="s">
        <v>4</v>
      </c>
      <c r="N382" s="6" t="s">
        <v>4</v>
      </c>
      <c r="O382" s="6" t="s">
        <v>4</v>
      </c>
    </row>
    <row r="383" spans="2:15" ht="20.25">
      <c r="B383" s="10">
        <v>1112101313</v>
      </c>
      <c r="C383" s="201">
        <v>5</v>
      </c>
      <c r="D383" s="8" t="str">
        <f>VLOOKUP(B383,'Current BICS'!$B$4:$P$1837,'Mapping for Equity'!$K$1,FALSE)</f>
        <v>Paint Wholesalers</v>
      </c>
      <c r="E383" s="15" t="s">
        <v>1643</v>
      </c>
      <c r="F383" s="18"/>
      <c r="G383" s="15" t="s">
        <v>1643</v>
      </c>
      <c r="H383" s="6">
        <v>1112101313</v>
      </c>
      <c r="I383" s="48" t="str">
        <f>VLOOKUP(H383,'BICS Equity Hierarchy 2024'!$C$5:$Q$1846,'Mapping for Equity'!$K$1,FALSE)</f>
        <v>Paint Wholesalers</v>
      </c>
      <c r="J383" s="6" t="s">
        <v>4</v>
      </c>
      <c r="K383" s="48" t="str">
        <f>IF(J383="","",VLOOKUP(J383,'BICS Equity Hierarchy 2024'!$C$5:$Q$1783,'Mapping for Equity'!$K$1))</f>
        <v/>
      </c>
      <c r="L383" s="6" t="s">
        <v>4</v>
      </c>
      <c r="M383" s="6" t="s">
        <v>4</v>
      </c>
      <c r="N383" s="6" t="s">
        <v>4</v>
      </c>
      <c r="O383" s="6" t="s">
        <v>4</v>
      </c>
    </row>
    <row r="384" spans="2:15" ht="20.25">
      <c r="B384" s="10">
        <v>1112101314</v>
      </c>
      <c r="C384" s="201">
        <v>5</v>
      </c>
      <c r="D384" s="8" t="str">
        <f>VLOOKUP(B384,'Current BICS'!$B$4:$P$1837,'Mapping for Equity'!$K$1,FALSE)</f>
        <v>Print &amp; Writing Paper Whslrs</v>
      </c>
      <c r="E384" s="15" t="s">
        <v>1643</v>
      </c>
      <c r="F384" s="18"/>
      <c r="G384" s="15" t="s">
        <v>1643</v>
      </c>
      <c r="H384" s="6">
        <v>1112101314</v>
      </c>
      <c r="I384" s="48" t="str">
        <f>VLOOKUP(H384,'BICS Equity Hierarchy 2024'!$C$5:$Q$1846,'Mapping for Equity'!$K$1,FALSE)</f>
        <v>Print &amp; Writing Paper Whslrs</v>
      </c>
      <c r="J384" s="6" t="s">
        <v>4</v>
      </c>
      <c r="K384" s="48" t="str">
        <f>IF(J384="","",VLOOKUP(J384,'BICS Equity Hierarchy 2024'!$C$5:$Q$1783,'Mapping for Equity'!$K$1))</f>
        <v/>
      </c>
      <c r="L384" s="6" t="s">
        <v>4</v>
      </c>
      <c r="M384" s="6" t="s">
        <v>4</v>
      </c>
      <c r="N384" s="6" t="s">
        <v>4</v>
      </c>
      <c r="O384" s="6" t="s">
        <v>4</v>
      </c>
    </row>
    <row r="385" spans="2:15" ht="20.25">
      <c r="B385" s="10">
        <v>1112101315</v>
      </c>
      <c r="C385" s="201">
        <v>5</v>
      </c>
      <c r="D385" s="8" t="str">
        <f>VLOOKUP(B385,'Current BICS'!$B$4:$P$1837,'Mapping for Equity'!$K$1,FALSE)</f>
        <v>Stationery &amp; Office Sply Whslrs</v>
      </c>
      <c r="E385" s="15" t="s">
        <v>1643</v>
      </c>
      <c r="F385" s="18"/>
      <c r="G385" s="15" t="s">
        <v>1643</v>
      </c>
      <c r="H385" s="6">
        <v>1112101315</v>
      </c>
      <c r="I385" s="48" t="str">
        <f>VLOOKUP(H385,'BICS Equity Hierarchy 2024'!$C$5:$Q$1846,'Mapping for Equity'!$K$1,FALSE)</f>
        <v>Stationery &amp; Office Sply Whslrs</v>
      </c>
      <c r="J385" s="6" t="s">
        <v>4</v>
      </c>
      <c r="K385" s="48" t="str">
        <f>IF(J385="","",VLOOKUP(J385,'BICS Equity Hierarchy 2024'!$C$5:$Q$1783,'Mapping for Equity'!$K$1))</f>
        <v/>
      </c>
      <c r="L385" s="6" t="s">
        <v>4</v>
      </c>
      <c r="M385" s="6" t="s">
        <v>4</v>
      </c>
      <c r="N385" s="6" t="s">
        <v>4</v>
      </c>
      <c r="O385" s="6" t="s">
        <v>4</v>
      </c>
    </row>
    <row r="386" spans="2:15" ht="20.25">
      <c r="B386" s="10">
        <v>11121014</v>
      </c>
      <c r="C386" s="201">
        <v>4</v>
      </c>
      <c r="D386" s="8" t="str">
        <f>VLOOKUP(B386,'Current BICS'!$B$4:$P$1837,'Mapping for Equity'!$K$1,FALSE)</f>
        <v>Other Wholesalers</v>
      </c>
      <c r="E386" s="15" t="s">
        <v>1643</v>
      </c>
      <c r="F386" s="18"/>
      <c r="G386" s="15" t="s">
        <v>1643</v>
      </c>
      <c r="H386" s="6">
        <v>11121014</v>
      </c>
      <c r="I386" s="48" t="str">
        <f>VLOOKUP(H386,'BICS Equity Hierarchy 2024'!$C$5:$Q$1846,'Mapping for Equity'!$K$1,FALSE)</f>
        <v>Other Wholesalers</v>
      </c>
      <c r="J386" s="6" t="s">
        <v>4</v>
      </c>
      <c r="K386" s="48" t="str">
        <f>IF(J386="","",VLOOKUP(J386,'BICS Equity Hierarchy 2024'!$C$5:$Q$1783,'Mapping for Equity'!$K$1))</f>
        <v/>
      </c>
      <c r="L386" s="6" t="s">
        <v>4</v>
      </c>
      <c r="M386" s="6" t="s">
        <v>4</v>
      </c>
      <c r="N386" s="6" t="s">
        <v>4</v>
      </c>
      <c r="O386" s="6" t="s">
        <v>4</v>
      </c>
    </row>
    <row r="387" spans="2:15" ht="20.25">
      <c r="B387" s="10">
        <v>1112101410</v>
      </c>
      <c r="C387" s="201">
        <v>5</v>
      </c>
      <c r="D387" s="8" t="str">
        <f>VLOOKUP(B387,'Current BICS'!$B$4:$P$1837,'Mapping for Equity'!$K$1,FALSE)</f>
        <v>Book, Periodical &amp; News Whslrs</v>
      </c>
      <c r="E387" s="15" t="s">
        <v>1643</v>
      </c>
      <c r="F387" s="18"/>
      <c r="G387" s="15" t="s">
        <v>1643</v>
      </c>
      <c r="H387" s="6">
        <v>1112101410</v>
      </c>
      <c r="I387" s="48" t="str">
        <f>VLOOKUP(H387,'BICS Equity Hierarchy 2024'!$C$5:$Q$1846,'Mapping for Equity'!$K$1,FALSE)</f>
        <v>Book, Periodical &amp; News Whslrs</v>
      </c>
      <c r="J387" s="6" t="s">
        <v>4</v>
      </c>
      <c r="K387" s="48" t="str">
        <f>IF(J387="","",VLOOKUP(J387,'BICS Equity Hierarchy 2024'!$C$5:$Q$1783,'Mapping for Equity'!$K$1))</f>
        <v/>
      </c>
      <c r="L387" s="6" t="s">
        <v>4</v>
      </c>
      <c r="M387" s="6" t="s">
        <v>4</v>
      </c>
      <c r="N387" s="6" t="s">
        <v>4</v>
      </c>
      <c r="O387" s="6" t="s">
        <v>4</v>
      </c>
    </row>
    <row r="388" spans="2:15" ht="20.25">
      <c r="B388" s="10">
        <v>1112101411</v>
      </c>
      <c r="C388" s="201">
        <v>5</v>
      </c>
      <c r="D388" s="8" t="str">
        <f>VLOOKUP(B388,'Current BICS'!$B$4:$P$1837,'Mapping for Equity'!$K$1,FALSE)</f>
        <v>Fabric &amp; Textile Wholesalers</v>
      </c>
      <c r="E388" s="15" t="s">
        <v>1643</v>
      </c>
      <c r="F388" s="18"/>
      <c r="G388" s="15" t="s">
        <v>1643</v>
      </c>
      <c r="H388" s="6">
        <v>1112101411</v>
      </c>
      <c r="I388" s="48" t="str">
        <f>VLOOKUP(H388,'BICS Equity Hierarchy 2024'!$C$5:$Q$1846,'Mapping for Equity'!$K$1,FALSE)</f>
        <v>Fabric &amp; Textile Wholesalers</v>
      </c>
      <c r="J388" s="6" t="s">
        <v>4</v>
      </c>
      <c r="K388" s="48" t="str">
        <f>IF(J388="","",VLOOKUP(J388,'BICS Equity Hierarchy 2024'!$C$5:$Q$1783,'Mapping for Equity'!$K$1))</f>
        <v/>
      </c>
      <c r="L388" s="6" t="s">
        <v>4</v>
      </c>
      <c r="M388" s="6" t="s">
        <v>4</v>
      </c>
      <c r="N388" s="6" t="s">
        <v>4</v>
      </c>
      <c r="O388" s="6" t="s">
        <v>4</v>
      </c>
    </row>
    <row r="389" spans="2:15" ht="20.25">
      <c r="B389" s="10">
        <v>1112101412</v>
      </c>
      <c r="C389" s="201">
        <v>5</v>
      </c>
      <c r="D389" s="8" t="str">
        <f>VLOOKUP(B389,'Current BICS'!$B$4:$P$1837,'Mapping for Equity'!$K$1,FALSE)</f>
        <v>Florist Supplies Wholesalers</v>
      </c>
      <c r="E389" s="15" t="s">
        <v>1643</v>
      </c>
      <c r="F389" s="18"/>
      <c r="G389" s="15" t="s">
        <v>1643</v>
      </c>
      <c r="H389" s="6">
        <v>1112101412</v>
      </c>
      <c r="I389" s="48" t="str">
        <f>VLOOKUP(H389,'BICS Equity Hierarchy 2024'!$C$5:$Q$1846,'Mapping for Equity'!$K$1,FALSE)</f>
        <v>Florist Supplies Wholesalers</v>
      </c>
      <c r="J389" s="6" t="s">
        <v>4</v>
      </c>
      <c r="K389" s="48" t="str">
        <f>IF(J389="","",VLOOKUP(J389,'BICS Equity Hierarchy 2024'!$C$5:$Q$1783,'Mapping for Equity'!$K$1))</f>
        <v/>
      </c>
      <c r="L389" s="6" t="s">
        <v>4</v>
      </c>
      <c r="M389" s="6" t="s">
        <v>4</v>
      </c>
      <c r="N389" s="6" t="s">
        <v>4</v>
      </c>
      <c r="O389" s="6" t="s">
        <v>4</v>
      </c>
    </row>
    <row r="390" spans="2:15" ht="20.25">
      <c r="B390" s="10">
        <v>1112101413</v>
      </c>
      <c r="C390" s="201">
        <v>5</v>
      </c>
      <c r="D390" s="8" t="str">
        <f>VLOOKUP(B390,'Current BICS'!$B$4:$P$1837,'Mapping for Equity'!$K$1,FALSE)</f>
        <v>Industrial Paper Wholesalers</v>
      </c>
      <c r="E390" s="15" t="s">
        <v>1643</v>
      </c>
      <c r="F390" s="18"/>
      <c r="G390" s="15" t="s">
        <v>1643</v>
      </c>
      <c r="H390" s="6">
        <v>1112101413</v>
      </c>
      <c r="I390" s="48" t="str">
        <f>VLOOKUP(H390,'BICS Equity Hierarchy 2024'!$C$5:$Q$1846,'Mapping for Equity'!$K$1,FALSE)</f>
        <v>Industrial Paper Wholesalers</v>
      </c>
      <c r="J390" s="6" t="s">
        <v>4</v>
      </c>
      <c r="K390" s="48" t="str">
        <f>IF(J390="","",VLOOKUP(J390,'BICS Equity Hierarchy 2024'!$C$5:$Q$1783,'Mapping for Equity'!$K$1))</f>
        <v/>
      </c>
      <c r="L390" s="6" t="s">
        <v>4</v>
      </c>
      <c r="M390" s="6" t="s">
        <v>4</v>
      </c>
      <c r="N390" s="6" t="s">
        <v>4</v>
      </c>
      <c r="O390" s="6" t="s">
        <v>4</v>
      </c>
    </row>
    <row r="391" spans="2:15" ht="20.25">
      <c r="B391" s="10">
        <v>1112101414</v>
      </c>
      <c r="C391" s="201">
        <v>5</v>
      </c>
      <c r="D391" s="8" t="str">
        <f>VLOOKUP(B391,'Current BICS'!$B$4:$P$1837,'Mapping for Equity'!$K$1,FALSE)</f>
        <v>Ophthalmic Goods Wholesalers</v>
      </c>
      <c r="E391" s="15" t="s">
        <v>1643</v>
      </c>
      <c r="F391" s="18"/>
      <c r="G391" s="15" t="s">
        <v>1643</v>
      </c>
      <c r="H391" s="6">
        <v>1112101414</v>
      </c>
      <c r="I391" s="48" t="str">
        <f>VLOOKUP(H391,'BICS Equity Hierarchy 2024'!$C$5:$Q$1846,'Mapping for Equity'!$K$1,FALSE)</f>
        <v>Ophthalmic Goods Wholesalers</v>
      </c>
      <c r="J391" s="6" t="s">
        <v>4</v>
      </c>
      <c r="K391" s="48" t="str">
        <f>IF(J391="","",VLOOKUP(J391,'BICS Equity Hierarchy 2024'!$C$5:$Q$1783,'Mapping for Equity'!$K$1))</f>
        <v/>
      </c>
      <c r="L391" s="6" t="s">
        <v>4</v>
      </c>
      <c r="M391" s="6" t="s">
        <v>4</v>
      </c>
      <c r="N391" s="6" t="s">
        <v>4</v>
      </c>
      <c r="O391" s="6" t="s">
        <v>4</v>
      </c>
    </row>
    <row r="392" spans="2:15" ht="20.25">
      <c r="B392" s="10">
        <v>1112101415</v>
      </c>
      <c r="C392" s="201">
        <v>5</v>
      </c>
      <c r="D392" s="8" t="str">
        <f>VLOOKUP(B392,'Current BICS'!$B$4:$P$1837,'Mapping for Equity'!$K$1,FALSE)</f>
        <v>Sporting Goods Wholesalers</v>
      </c>
      <c r="E392" s="15" t="s">
        <v>1643</v>
      </c>
      <c r="F392" s="18"/>
      <c r="G392" s="15" t="s">
        <v>1643</v>
      </c>
      <c r="H392" s="6">
        <v>1112101415</v>
      </c>
      <c r="I392" s="48" t="str">
        <f>VLOOKUP(H392,'BICS Equity Hierarchy 2024'!$C$5:$Q$1846,'Mapping for Equity'!$K$1,FALSE)</f>
        <v>Sporting Goods Wholesalers</v>
      </c>
      <c r="J392" s="6" t="s">
        <v>4</v>
      </c>
      <c r="K392" s="48" t="str">
        <f>IF(J392="","",VLOOKUP(J392,'BICS Equity Hierarchy 2024'!$C$5:$Q$1783,'Mapping for Equity'!$K$1))</f>
        <v/>
      </c>
      <c r="L392" s="6" t="s">
        <v>4</v>
      </c>
      <c r="M392" s="6" t="s">
        <v>4</v>
      </c>
      <c r="N392" s="6" t="s">
        <v>4</v>
      </c>
      <c r="O392" s="6" t="s">
        <v>4</v>
      </c>
    </row>
    <row r="393" spans="2:15" ht="20.25">
      <c r="B393" s="10">
        <v>1112101416</v>
      </c>
      <c r="C393" s="201">
        <v>5</v>
      </c>
      <c r="D393" s="8" t="str">
        <f>VLOOKUP(B393,'Current BICS'!$B$4:$P$1837,'Mapping for Equity'!$K$1,FALSE)</f>
        <v>Toys &amp; Games Whslrs</v>
      </c>
      <c r="E393" s="15" t="s">
        <v>1643</v>
      </c>
      <c r="F393" s="18"/>
      <c r="G393" s="15" t="s">
        <v>1643</v>
      </c>
      <c r="H393" s="6">
        <v>1112101416</v>
      </c>
      <c r="I393" s="48" t="str">
        <f>VLOOKUP(H393,'BICS Equity Hierarchy 2024'!$C$5:$Q$1846,'Mapping for Equity'!$K$1,FALSE)</f>
        <v>Toys &amp; Games Whslrs</v>
      </c>
      <c r="J393" s="6" t="s">
        <v>4</v>
      </c>
      <c r="K393" s="48" t="str">
        <f>IF(J393="","",VLOOKUP(J393,'BICS Equity Hierarchy 2024'!$C$5:$Q$1783,'Mapping for Equity'!$K$1))</f>
        <v/>
      </c>
      <c r="L393" s="6" t="s">
        <v>4</v>
      </c>
      <c r="M393" s="6" t="s">
        <v>4</v>
      </c>
      <c r="N393" s="6" t="s">
        <v>4</v>
      </c>
      <c r="O393" s="6" t="s">
        <v>4</v>
      </c>
    </row>
    <row r="394" spans="2:15" ht="20.25">
      <c r="B394" s="10">
        <v>11121015</v>
      </c>
      <c r="C394" s="201">
        <v>4</v>
      </c>
      <c r="D394" s="8" t="str">
        <f>VLOOKUP(B394,'Current BICS'!$B$4:$P$1837,'Mapping for Equity'!$K$1,FALSE)</f>
        <v>Import &amp; Export</v>
      </c>
      <c r="E394" s="15" t="s">
        <v>1643</v>
      </c>
      <c r="F394" s="18"/>
      <c r="G394" s="15" t="s">
        <v>1643</v>
      </c>
      <c r="H394" s="6">
        <v>11121015</v>
      </c>
      <c r="I394" s="48" t="str">
        <f>VLOOKUP(H394,'BICS Equity Hierarchy 2024'!$C$5:$Q$1846,'Mapping for Equity'!$K$1,FALSE)</f>
        <v>Import &amp; Export</v>
      </c>
      <c r="J394" s="6" t="s">
        <v>4</v>
      </c>
      <c r="K394" s="48" t="str">
        <f>IF(J394="","",VLOOKUP(J394,'BICS Equity Hierarchy 2024'!$C$5:$Q$1783,'Mapping for Equity'!$K$1))</f>
        <v/>
      </c>
      <c r="L394" s="6" t="s">
        <v>4</v>
      </c>
      <c r="M394" s="6" t="s">
        <v>4</v>
      </c>
      <c r="N394" s="6" t="s">
        <v>4</v>
      </c>
      <c r="O394" s="6" t="s">
        <v>4</v>
      </c>
    </row>
    <row r="395" spans="2:15" ht="20.25">
      <c r="B395" s="10">
        <v>111211</v>
      </c>
      <c r="C395" s="201">
        <v>3</v>
      </c>
      <c r="D395" s="8" t="str">
        <f>VLOOKUP(B395,'Current BICS'!$B$4:$P$1837,'Mapping for Equity'!$K$1,FALSE)</f>
        <v>Retail - Discretionary</v>
      </c>
      <c r="E395" s="15" t="s">
        <v>1643</v>
      </c>
      <c r="F395" s="18"/>
      <c r="G395" s="15" t="s">
        <v>1643</v>
      </c>
      <c r="H395" s="6">
        <v>111211</v>
      </c>
      <c r="I395" s="48" t="str">
        <f>VLOOKUP(H395,'BICS Equity Hierarchy 2024'!$C$5:$Q$1846,'Mapping for Equity'!$K$1,FALSE)</f>
        <v>Retail - Discretionary</v>
      </c>
      <c r="J395" s="6" t="s">
        <v>4</v>
      </c>
      <c r="K395" s="48" t="str">
        <f>IF(J395="","",VLOOKUP(J395,'BICS Equity Hierarchy 2024'!$C$5:$Q$1783,'Mapping for Equity'!$K$1))</f>
        <v/>
      </c>
      <c r="L395" s="6" t="s">
        <v>4</v>
      </c>
      <c r="M395" s="6" t="s">
        <v>4</v>
      </c>
      <c r="N395" s="6" t="s">
        <v>4</v>
      </c>
      <c r="O395" s="6" t="s">
        <v>4</v>
      </c>
    </row>
    <row r="396" spans="2:15" ht="20.25">
      <c r="B396" s="10">
        <v>11121110</v>
      </c>
      <c r="C396" s="201">
        <v>4</v>
      </c>
      <c r="D396" s="8" t="str">
        <f>VLOOKUP(B396,'Current BICS'!$B$4:$P$1837,'Mapping for Equity'!$K$1,FALSE)</f>
        <v>Automotive Retailers</v>
      </c>
      <c r="E396" s="15" t="s">
        <v>1643</v>
      </c>
      <c r="F396" s="18"/>
      <c r="G396" s="15" t="s">
        <v>1643</v>
      </c>
      <c r="H396" s="6">
        <v>11121110</v>
      </c>
      <c r="I396" s="48" t="str">
        <f>VLOOKUP(H396,'BICS Equity Hierarchy 2024'!$C$5:$Q$1846,'Mapping for Equity'!$K$1,FALSE)</f>
        <v>Automotive Retailers</v>
      </c>
      <c r="J396" s="6" t="s">
        <v>4</v>
      </c>
      <c r="K396" s="48" t="str">
        <f>IF(J396="","",VLOOKUP(J396,'BICS Equity Hierarchy 2024'!$C$5:$Q$1783,'Mapping for Equity'!$K$1))</f>
        <v/>
      </c>
      <c r="L396" s="6" t="s">
        <v>4</v>
      </c>
      <c r="M396" s="6" t="s">
        <v>4</v>
      </c>
      <c r="N396" s="6" t="s">
        <v>4</v>
      </c>
      <c r="O396" s="6" t="s">
        <v>4</v>
      </c>
    </row>
    <row r="397" spans="2:15" ht="20.25">
      <c r="B397" s="10">
        <v>1112111010</v>
      </c>
      <c r="C397" s="201">
        <v>5</v>
      </c>
      <c r="D397" s="8" t="str">
        <f>VLOOKUP(B397,'Current BICS'!$B$4:$P$1837,'Mapping for Equity'!$K$1,FALSE)</f>
        <v>Auto Parts &amp; Accessories Stores</v>
      </c>
      <c r="E397" s="15" t="s">
        <v>1643</v>
      </c>
      <c r="F397" s="18"/>
      <c r="G397" s="15" t="s">
        <v>1643</v>
      </c>
      <c r="H397" s="6">
        <v>1112111010</v>
      </c>
      <c r="I397" s="48" t="str">
        <f>VLOOKUP(H397,'BICS Equity Hierarchy 2024'!$C$5:$Q$1846,'Mapping for Equity'!$K$1,FALSE)</f>
        <v>Auto Parts &amp; Accessories Stores</v>
      </c>
      <c r="J397" s="6" t="s">
        <v>4</v>
      </c>
      <c r="K397" s="48" t="str">
        <f>IF(J397="","",VLOOKUP(J397,'BICS Equity Hierarchy 2024'!$C$5:$Q$1783,'Mapping for Equity'!$K$1))</f>
        <v/>
      </c>
      <c r="L397" s="6" t="s">
        <v>4</v>
      </c>
      <c r="M397" s="6" t="s">
        <v>4</v>
      </c>
      <c r="N397" s="6" t="s">
        <v>4</v>
      </c>
      <c r="O397" s="6" t="s">
        <v>4</v>
      </c>
    </row>
    <row r="398" spans="2:15" ht="17.25" customHeight="1">
      <c r="B398" s="10">
        <v>1112111011</v>
      </c>
      <c r="C398" s="201">
        <v>5</v>
      </c>
      <c r="D398" s="8" t="str">
        <f>VLOOKUP(B398,'Current BICS'!$B$4:$P$1837,'Mapping for Equity'!$K$1,FALSE)</f>
        <v>Auto Repair Centers</v>
      </c>
      <c r="E398" s="15" t="s">
        <v>1643</v>
      </c>
      <c r="F398" s="18"/>
      <c r="G398" s="15" t="s">
        <v>1643</v>
      </c>
      <c r="H398" s="6">
        <v>1112111011</v>
      </c>
      <c r="I398" s="48" t="str">
        <f>VLOOKUP(H398,'BICS Equity Hierarchy 2024'!$C$5:$Q$1846,'Mapping for Equity'!$K$1,FALSE)</f>
        <v>Auto Repair Centers</v>
      </c>
      <c r="J398" s="6" t="s">
        <v>4</v>
      </c>
      <c r="K398" s="48" t="str">
        <f>IF(J398="","",VLOOKUP(J398,'BICS Equity Hierarchy 2024'!$C$5:$Q$1783,'Mapping for Equity'!$K$1))</f>
        <v/>
      </c>
      <c r="L398" s="6" t="s">
        <v>4</v>
      </c>
      <c r="M398" s="6" t="s">
        <v>4</v>
      </c>
      <c r="N398" s="6" t="s">
        <v>4</v>
      </c>
      <c r="O398" s="6" t="s">
        <v>4</v>
      </c>
    </row>
    <row r="399" spans="2:15" ht="20.25">
      <c r="B399" s="10">
        <v>1112111012</v>
      </c>
      <c r="C399" s="201">
        <v>5</v>
      </c>
      <c r="D399" s="8" t="str">
        <f>VLOOKUP(B399,'Current BICS'!$B$4:$P$1837,'Mapping for Equity'!$K$1,FALSE)</f>
        <v>Car Dealers</v>
      </c>
      <c r="E399" s="15" t="s">
        <v>1643</v>
      </c>
      <c r="F399" s="18"/>
      <c r="G399" s="15" t="s">
        <v>1643</v>
      </c>
      <c r="H399" s="6">
        <v>1112111012</v>
      </c>
      <c r="I399" s="48" t="str">
        <f>VLOOKUP(H399,'BICS Equity Hierarchy 2024'!$C$5:$Q$1846,'Mapping for Equity'!$K$1,FALSE)</f>
        <v>Car Dealers</v>
      </c>
      <c r="J399" s="6" t="s">
        <v>4</v>
      </c>
      <c r="K399" s="48" t="str">
        <f>IF(J399="","",VLOOKUP(J399,'BICS Equity Hierarchy 2024'!$C$5:$Q$1783,'Mapping for Equity'!$K$1))</f>
        <v/>
      </c>
      <c r="L399" s="6" t="s">
        <v>4</v>
      </c>
      <c r="M399" s="6" t="s">
        <v>4</v>
      </c>
      <c r="N399" s="6" t="s">
        <v>4</v>
      </c>
      <c r="O399" s="6" t="s">
        <v>4</v>
      </c>
    </row>
    <row r="400" spans="2:15" ht="20.25">
      <c r="B400" s="10">
        <v>1112111013</v>
      </c>
      <c r="C400" s="201">
        <v>5</v>
      </c>
      <c r="D400" s="8" t="str">
        <f>VLOOKUP(B400,'Current BICS'!$B$4:$P$1837,'Mapping for Equity'!$K$1,FALSE)</f>
        <v>Passenger Car Rental &amp; Leasing</v>
      </c>
      <c r="E400" s="15" t="s">
        <v>1643</v>
      </c>
      <c r="F400" s="18"/>
      <c r="G400" s="15" t="s">
        <v>1643</v>
      </c>
      <c r="H400" s="6">
        <v>1112111013</v>
      </c>
      <c r="I400" s="48" t="str">
        <f>VLOOKUP(H400,'BICS Equity Hierarchy 2024'!$C$5:$Q$1846,'Mapping for Equity'!$K$1,FALSE)</f>
        <v>Passenger Car Rental &amp; Leasing</v>
      </c>
      <c r="J400" s="6" t="s">
        <v>4</v>
      </c>
      <c r="K400" s="48" t="str">
        <f>IF(J400="","",VLOOKUP(J400,'BICS Equity Hierarchy 2024'!$C$5:$Q$1783,'Mapping for Equity'!$K$1))</f>
        <v/>
      </c>
      <c r="L400" s="6" t="s">
        <v>4</v>
      </c>
      <c r="M400" s="6" t="s">
        <v>4</v>
      </c>
      <c r="N400" s="6" t="s">
        <v>4</v>
      </c>
      <c r="O400" s="6" t="s">
        <v>4</v>
      </c>
    </row>
    <row r="401" spans="2:15" ht="20.25">
      <c r="B401" s="10">
        <v>111211101310</v>
      </c>
      <c r="C401" s="201">
        <v>6</v>
      </c>
      <c r="D401" s="8" t="str">
        <f>VLOOKUP(B401,'Current BICS'!$B$4:$P$1837,'Mapping for Equity'!$K$1,FALSE)</f>
        <v>Passenger Vehicle Leasing</v>
      </c>
      <c r="E401" s="15" t="s">
        <v>1643</v>
      </c>
      <c r="F401" s="18"/>
      <c r="G401" s="15" t="s">
        <v>1643</v>
      </c>
      <c r="H401" s="6">
        <v>111211101310</v>
      </c>
      <c r="I401" s="48" t="str">
        <f>VLOOKUP(H401,'BICS Equity Hierarchy 2024'!$C$5:$Q$1846,'Mapping for Equity'!$K$1,FALSE)</f>
        <v>Passenger Vehicle Leasing</v>
      </c>
      <c r="J401" s="6" t="s">
        <v>4</v>
      </c>
      <c r="K401" s="48" t="str">
        <f>IF(J401="","",VLOOKUP(J401,'BICS Equity Hierarchy 2024'!$C$5:$Q$1783,'Mapping for Equity'!$K$1))</f>
        <v/>
      </c>
      <c r="L401" s="6" t="s">
        <v>4</v>
      </c>
      <c r="M401" s="6" t="s">
        <v>4</v>
      </c>
      <c r="N401" s="6" t="s">
        <v>4</v>
      </c>
      <c r="O401" s="6" t="s">
        <v>4</v>
      </c>
    </row>
    <row r="402" spans="2:15" ht="20.25">
      <c r="B402" s="10">
        <v>11121110131010</v>
      </c>
      <c r="C402" s="201">
        <v>7</v>
      </c>
      <c r="D402" s="8" t="str">
        <f>VLOOKUP(B402,'Current BICS'!$B$4:$P$1837,'Mapping for Equity'!$K$1,FALSE)</f>
        <v>Passenger Veh Leasing - Electric</v>
      </c>
      <c r="E402" s="15" t="s">
        <v>1643</v>
      </c>
      <c r="F402" s="18"/>
      <c r="G402" s="15" t="s">
        <v>1643</v>
      </c>
      <c r="H402" s="6">
        <v>11121110131010</v>
      </c>
      <c r="I402" s="48" t="str">
        <f>VLOOKUP(H402,'BICS Equity Hierarchy 2024'!$C$5:$Q$1846,'Mapping for Equity'!$K$1,FALSE)</f>
        <v>Passenger Veh Leasing - Electric</v>
      </c>
      <c r="J402" s="6" t="s">
        <v>4</v>
      </c>
      <c r="K402" s="48" t="str">
        <f>IF(J402="","",VLOOKUP(J402,'BICS Equity Hierarchy 2024'!$C$5:$Q$1783,'Mapping for Equity'!$K$1))</f>
        <v/>
      </c>
      <c r="L402" s="6" t="s">
        <v>4</v>
      </c>
      <c r="M402" s="6" t="s">
        <v>4</v>
      </c>
      <c r="N402" s="6" t="s">
        <v>4</v>
      </c>
      <c r="O402" s="6" t="s">
        <v>4</v>
      </c>
    </row>
    <row r="403" spans="2:15" ht="20.25">
      <c r="B403" s="10">
        <v>11121110131011</v>
      </c>
      <c r="C403" s="201">
        <v>7</v>
      </c>
      <c r="D403" s="8" t="str">
        <f>VLOOKUP(B403,'Current BICS'!$B$4:$P$1837,'Mapping for Equity'!$K$1,FALSE)</f>
        <v>Passenger Veh Leasing - Fossil Fuels</v>
      </c>
      <c r="E403" s="15" t="s">
        <v>1643</v>
      </c>
      <c r="F403" s="18"/>
      <c r="G403" s="15" t="s">
        <v>1643</v>
      </c>
      <c r="H403" s="6">
        <v>11121110131011</v>
      </c>
      <c r="I403" s="48" t="str">
        <f>VLOOKUP(H403,'BICS Equity Hierarchy 2024'!$C$5:$Q$1846,'Mapping for Equity'!$K$1,FALSE)</f>
        <v>Passenger Veh Leasing - Fossil Fuels</v>
      </c>
      <c r="J403" s="6" t="s">
        <v>4</v>
      </c>
      <c r="K403" s="48" t="str">
        <f>IF(J403="","",VLOOKUP(J403,'BICS Equity Hierarchy 2024'!$C$5:$Q$1783,'Mapping for Equity'!$K$1))</f>
        <v/>
      </c>
      <c r="L403" s="6" t="s">
        <v>4</v>
      </c>
      <c r="M403" s="6" t="s">
        <v>4</v>
      </c>
      <c r="N403" s="6" t="s">
        <v>4</v>
      </c>
      <c r="O403" s="6" t="s">
        <v>4</v>
      </c>
    </row>
    <row r="404" spans="2:15" ht="20.25">
      <c r="B404" s="10">
        <v>111211101311</v>
      </c>
      <c r="C404" s="201">
        <v>6</v>
      </c>
      <c r="D404" s="8" t="str">
        <f>VLOOKUP(B404,'Current BICS'!$B$4:$P$1837,'Mapping for Equity'!$K$1,FALSE)</f>
        <v>Passenger Vehicle Rental</v>
      </c>
      <c r="E404" s="15" t="s">
        <v>1643</v>
      </c>
      <c r="F404" s="18"/>
      <c r="G404" s="15" t="s">
        <v>1643</v>
      </c>
      <c r="H404" s="6">
        <v>111211101311</v>
      </c>
      <c r="I404" s="48" t="str">
        <f>VLOOKUP(H404,'BICS Equity Hierarchy 2024'!$C$5:$Q$1846,'Mapping for Equity'!$K$1,FALSE)</f>
        <v>Passenger Vehicle Rental</v>
      </c>
      <c r="J404" s="6" t="s">
        <v>4</v>
      </c>
      <c r="K404" s="48" t="str">
        <f>IF(J404="","",VLOOKUP(J404,'BICS Equity Hierarchy 2024'!$C$5:$Q$1783,'Mapping for Equity'!$K$1))</f>
        <v/>
      </c>
      <c r="L404" s="6" t="s">
        <v>4</v>
      </c>
      <c r="M404" s="6" t="s">
        <v>4</v>
      </c>
      <c r="N404" s="6" t="s">
        <v>4</v>
      </c>
      <c r="O404" s="6" t="s">
        <v>4</v>
      </c>
    </row>
    <row r="405" spans="2:15" ht="20.25">
      <c r="B405" s="10">
        <v>11121110131110</v>
      </c>
      <c r="C405" s="201">
        <v>7</v>
      </c>
      <c r="D405" s="8" t="str">
        <f>VLOOKUP(B405,'Current BICS'!$B$4:$P$1837,'Mapping for Equity'!$K$1,FALSE)</f>
        <v>Passenger Veh Rental - Electric</v>
      </c>
      <c r="E405" s="15" t="s">
        <v>1643</v>
      </c>
      <c r="F405" s="18"/>
      <c r="G405" s="15" t="s">
        <v>1643</v>
      </c>
      <c r="H405" s="6">
        <v>11121110131110</v>
      </c>
      <c r="I405" s="48" t="str">
        <f>VLOOKUP(H405,'BICS Equity Hierarchy 2024'!$C$5:$Q$1846,'Mapping for Equity'!$K$1,FALSE)</f>
        <v>Passenger Veh Rental - Electric</v>
      </c>
      <c r="J405" s="6" t="s">
        <v>4</v>
      </c>
      <c r="K405" s="48" t="str">
        <f>IF(J405="","",VLOOKUP(J405,'BICS Equity Hierarchy 2024'!$C$5:$Q$1783,'Mapping for Equity'!$K$1))</f>
        <v/>
      </c>
      <c r="L405" s="6" t="s">
        <v>4</v>
      </c>
      <c r="M405" s="6" t="s">
        <v>4</v>
      </c>
      <c r="N405" s="6" t="s">
        <v>4</v>
      </c>
      <c r="O405" s="6" t="s">
        <v>4</v>
      </c>
    </row>
    <row r="406" spans="2:15" ht="18" customHeight="1">
      <c r="B406" s="10">
        <v>11121110131111</v>
      </c>
      <c r="C406" s="201">
        <v>7</v>
      </c>
      <c r="D406" s="8" t="str">
        <f>VLOOKUP(B406,'Current BICS'!$B$4:$P$1837,'Mapping for Equity'!$K$1,FALSE)</f>
        <v>Passenger Veh Rental - Fossil Fuels</v>
      </c>
      <c r="E406" s="15" t="s">
        <v>1643</v>
      </c>
      <c r="F406" s="18"/>
      <c r="G406" s="15" t="s">
        <v>1643</v>
      </c>
      <c r="H406" s="6">
        <v>11121110131111</v>
      </c>
      <c r="I406" s="48" t="str">
        <f>VLOOKUP(H406,'BICS Equity Hierarchy 2024'!$C$5:$Q$1846,'Mapping for Equity'!$K$1,FALSE)</f>
        <v>Passenger Veh Rental - Fossil Fuels</v>
      </c>
      <c r="J406" s="6" t="s">
        <v>4</v>
      </c>
      <c r="K406" s="48" t="str">
        <f>IF(J406="","",VLOOKUP(J406,'BICS Equity Hierarchy 2024'!$C$5:$Q$1783,'Mapping for Equity'!$K$1))</f>
        <v/>
      </c>
      <c r="L406" s="6" t="s">
        <v>4</v>
      </c>
      <c r="M406" s="6" t="s">
        <v>4</v>
      </c>
      <c r="N406" s="6" t="s">
        <v>4</v>
      </c>
      <c r="O406" s="6" t="s">
        <v>4</v>
      </c>
    </row>
    <row r="407" spans="2:15" ht="18" customHeight="1">
      <c r="B407" s="10">
        <v>11121111</v>
      </c>
      <c r="C407" s="201">
        <v>4</v>
      </c>
      <c r="D407" s="8" t="str">
        <f>VLOOKUP(B407,'Current BICS'!$B$4:$P$1837,'Mapping for Equity'!$K$1,FALSE)</f>
        <v>Catalog &amp; TV Based Retailers</v>
      </c>
      <c r="E407" s="15" t="s">
        <v>1643</v>
      </c>
      <c r="F407" s="18"/>
      <c r="G407" s="15" t="s">
        <v>1643</v>
      </c>
      <c r="H407" s="6">
        <v>11121111</v>
      </c>
      <c r="I407" s="48" t="str">
        <f>VLOOKUP(H407,'BICS Equity Hierarchy 2024'!$C$5:$Q$1846,'Mapping for Equity'!$K$1,FALSE)</f>
        <v>Catalog &amp; TV Based Retailers</v>
      </c>
      <c r="J407" s="6" t="s">
        <v>4</v>
      </c>
      <c r="K407" s="48" t="str">
        <f>IF(J407="","",VLOOKUP(J407,'BICS Equity Hierarchy 2024'!$C$5:$Q$1783,'Mapping for Equity'!$K$1))</f>
        <v/>
      </c>
      <c r="L407" s="6" t="s">
        <v>4</v>
      </c>
      <c r="M407" s="6" t="s">
        <v>4</v>
      </c>
      <c r="N407" s="6" t="s">
        <v>4</v>
      </c>
      <c r="O407" s="6" t="s">
        <v>4</v>
      </c>
    </row>
    <row r="408" spans="2:15" ht="18" customHeight="1">
      <c r="B408" s="10">
        <v>1112111110</v>
      </c>
      <c r="C408" s="201">
        <v>5</v>
      </c>
      <c r="D408" s="8" t="str">
        <f>VLOOKUP(B408,'Current BICS'!$B$4:$P$1837,'Mapping for Equity'!$K$1,FALSE)</f>
        <v>Mail Catalog Retailers</v>
      </c>
      <c r="E408" s="15" t="s">
        <v>1643</v>
      </c>
      <c r="F408" s="18"/>
      <c r="G408" s="15" t="s">
        <v>1643</v>
      </c>
      <c r="H408" s="6">
        <v>1112111110</v>
      </c>
      <c r="I408" s="48" t="str">
        <f>VLOOKUP(H408,'BICS Equity Hierarchy 2024'!$C$5:$Q$1846,'Mapping for Equity'!$K$1,FALSE)</f>
        <v>Mail Catalog Retailers</v>
      </c>
      <c r="J408" s="6" t="s">
        <v>4</v>
      </c>
      <c r="K408" s="48" t="str">
        <f>IF(J408="","",VLOOKUP(J408,'BICS Equity Hierarchy 2024'!$C$5:$Q$1783,'Mapping for Equity'!$K$1))</f>
        <v/>
      </c>
      <c r="L408" s="6" t="s">
        <v>4</v>
      </c>
      <c r="M408" s="6" t="s">
        <v>4</v>
      </c>
      <c r="N408" s="6" t="s">
        <v>4</v>
      </c>
      <c r="O408" s="6" t="s">
        <v>4</v>
      </c>
    </row>
    <row r="409" spans="2:15" ht="18" customHeight="1">
      <c r="B409" s="10">
        <v>1112111111</v>
      </c>
      <c r="C409" s="201">
        <v>5</v>
      </c>
      <c r="D409" s="8" t="str">
        <f>VLOOKUP(B409,'Current BICS'!$B$4:$P$1837,'Mapping for Equity'!$K$1,FALSE)</f>
        <v>Multi-Level Marketing</v>
      </c>
      <c r="E409" s="15" t="s">
        <v>1643</v>
      </c>
      <c r="F409" s="18"/>
      <c r="G409" s="15" t="s">
        <v>1643</v>
      </c>
      <c r="H409" s="6">
        <v>1112111111</v>
      </c>
      <c r="I409" s="48" t="str">
        <f>VLOOKUP(H409,'BICS Equity Hierarchy 2024'!$C$5:$Q$1846,'Mapping for Equity'!$K$1,FALSE)</f>
        <v>Multi-Level Marketing</v>
      </c>
      <c r="J409" s="6" t="s">
        <v>4</v>
      </c>
      <c r="K409" s="48" t="str">
        <f>IF(J409="","",VLOOKUP(J409,'BICS Equity Hierarchy 2024'!$C$5:$Q$1783,'Mapping for Equity'!$K$1))</f>
        <v/>
      </c>
      <c r="L409" s="6" t="s">
        <v>4</v>
      </c>
      <c r="M409" s="6" t="s">
        <v>4</v>
      </c>
      <c r="N409" s="6" t="s">
        <v>4</v>
      </c>
      <c r="O409" s="6" t="s">
        <v>4</v>
      </c>
    </row>
    <row r="410" spans="2:15" ht="18" customHeight="1">
      <c r="B410" s="10">
        <v>1112111112</v>
      </c>
      <c r="C410" s="201">
        <v>5</v>
      </c>
      <c r="D410" s="8" t="str">
        <f>VLOOKUP(B410,'Current BICS'!$B$4:$P$1837,'Mapping for Equity'!$K$1,FALSE)</f>
        <v>TV Based Retailers</v>
      </c>
      <c r="E410" s="15" t="s">
        <v>1643</v>
      </c>
      <c r="F410" s="18"/>
      <c r="G410" s="15" t="s">
        <v>1643</v>
      </c>
      <c r="H410" s="6">
        <v>1112111112</v>
      </c>
      <c r="I410" s="48" t="str">
        <f>VLOOKUP(H410,'BICS Equity Hierarchy 2024'!$C$5:$Q$1846,'Mapping for Equity'!$K$1,FALSE)</f>
        <v>TV Based Retailers</v>
      </c>
      <c r="J410" s="6" t="s">
        <v>4</v>
      </c>
      <c r="K410" s="48" t="str">
        <f>IF(J410="","",VLOOKUP(J410,'BICS Equity Hierarchy 2024'!$C$5:$Q$1783,'Mapping for Equity'!$K$1))</f>
        <v/>
      </c>
      <c r="L410" s="6" t="s">
        <v>4</v>
      </c>
      <c r="M410" s="6" t="s">
        <v>4</v>
      </c>
      <c r="N410" s="6" t="s">
        <v>4</v>
      </c>
      <c r="O410" s="6" t="s">
        <v>4</v>
      </c>
    </row>
    <row r="411" spans="2:15" ht="18" customHeight="1">
      <c r="B411" s="10">
        <v>11121112</v>
      </c>
      <c r="C411" s="201">
        <v>4</v>
      </c>
      <c r="D411" s="8" t="str">
        <f>VLOOKUP(B411,'Current BICS'!$B$4:$P$1837,'Mapping for Equity'!$K$1,FALSE)</f>
        <v>Electronics &amp; Appliances Stores</v>
      </c>
      <c r="E411" s="15" t="s">
        <v>1643</v>
      </c>
      <c r="F411" s="18"/>
      <c r="G411" s="15" t="s">
        <v>1643</v>
      </c>
      <c r="H411" s="6">
        <v>11121112</v>
      </c>
      <c r="I411" s="48" t="str">
        <f>VLOOKUP(H411,'BICS Equity Hierarchy 2024'!$C$5:$Q$1846,'Mapping for Equity'!$K$1,FALSE)</f>
        <v>Electronics &amp; Appliances Stores</v>
      </c>
      <c r="J411" s="6" t="s">
        <v>4</v>
      </c>
      <c r="K411" s="48" t="str">
        <f>IF(J411="","",VLOOKUP(J411,'BICS Equity Hierarchy 2024'!$C$5:$Q$1783,'Mapping for Equity'!$K$1))</f>
        <v/>
      </c>
      <c r="L411" s="6" t="s">
        <v>4</v>
      </c>
      <c r="M411" s="6" t="s">
        <v>4</v>
      </c>
      <c r="N411" s="6" t="s">
        <v>4</v>
      </c>
      <c r="O411" s="6" t="s">
        <v>4</v>
      </c>
    </row>
    <row r="412" spans="2:15" ht="18" customHeight="1">
      <c r="B412" s="10">
        <v>1112111210</v>
      </c>
      <c r="C412" s="201">
        <v>5</v>
      </c>
      <c r="D412" s="8" t="str">
        <f>VLOOKUP(B412,'Current BICS'!$B$4:$P$1837,'Mapping for Equity'!$K$1,FALSE)</f>
        <v>Consumer Electronics Stores</v>
      </c>
      <c r="E412" s="15" t="s">
        <v>1643</v>
      </c>
      <c r="F412" s="18"/>
      <c r="G412" s="15" t="s">
        <v>1643</v>
      </c>
      <c r="H412" s="6">
        <v>1112111210</v>
      </c>
      <c r="I412" s="48" t="str">
        <f>VLOOKUP(H412,'BICS Equity Hierarchy 2024'!$C$5:$Q$1846,'Mapping for Equity'!$K$1,FALSE)</f>
        <v>Consumer Electronics Stores</v>
      </c>
      <c r="J412" s="6" t="s">
        <v>4</v>
      </c>
      <c r="K412" s="48" t="str">
        <f>IF(J412="","",VLOOKUP(J412,'BICS Equity Hierarchy 2024'!$C$5:$Q$1783,'Mapping for Equity'!$K$1))</f>
        <v/>
      </c>
      <c r="L412" s="6" t="s">
        <v>4</v>
      </c>
      <c r="M412" s="6" t="s">
        <v>4</v>
      </c>
      <c r="N412" s="6" t="s">
        <v>4</v>
      </c>
      <c r="O412" s="6" t="s">
        <v>4</v>
      </c>
    </row>
    <row r="413" spans="2:15" ht="18" customHeight="1">
      <c r="B413" s="10">
        <v>1112111211</v>
      </c>
      <c r="C413" s="201">
        <v>5</v>
      </c>
      <c r="D413" s="8" t="str">
        <f>VLOOKUP(B413,'Current BICS'!$B$4:$P$1837,'Mapping for Equity'!$K$1,FALSE)</f>
        <v>Household Appliance Stores</v>
      </c>
      <c r="E413" s="15" t="s">
        <v>1643</v>
      </c>
      <c r="F413" s="18"/>
      <c r="G413" s="15" t="s">
        <v>1643</v>
      </c>
      <c r="H413" s="6">
        <v>1112111211</v>
      </c>
      <c r="I413" s="48" t="str">
        <f>VLOOKUP(H413,'BICS Equity Hierarchy 2024'!$C$5:$Q$1846,'Mapping for Equity'!$K$1,FALSE)</f>
        <v>Household Appliance Stores</v>
      </c>
      <c r="J413" s="6" t="s">
        <v>4</v>
      </c>
      <c r="K413" s="48" t="str">
        <f>IF(J413="","",VLOOKUP(J413,'BICS Equity Hierarchy 2024'!$C$5:$Q$1783,'Mapping for Equity'!$K$1))</f>
        <v/>
      </c>
      <c r="L413" s="6" t="s">
        <v>4</v>
      </c>
      <c r="M413" s="6" t="s">
        <v>4</v>
      </c>
      <c r="N413" s="6" t="s">
        <v>4</v>
      </c>
      <c r="O413" s="6" t="s">
        <v>4</v>
      </c>
    </row>
    <row r="414" spans="2:15" ht="18" customHeight="1">
      <c r="B414" s="10">
        <v>11121113</v>
      </c>
      <c r="C414" s="201">
        <v>4</v>
      </c>
      <c r="D414" s="8" t="str">
        <f>VLOOKUP(B414,'Current BICS'!$B$4:$P$1837,'Mapping for Equity'!$K$1,FALSE)</f>
        <v>Department Stores</v>
      </c>
      <c r="E414" s="15" t="s">
        <v>1643</v>
      </c>
      <c r="F414" s="18"/>
      <c r="G414" s="15" t="s">
        <v>1643</v>
      </c>
      <c r="H414" s="6">
        <v>11121113</v>
      </c>
      <c r="I414" s="48" t="str">
        <f>VLOOKUP(H414,'BICS Equity Hierarchy 2024'!$C$5:$Q$1846,'Mapping for Equity'!$K$1,FALSE)</f>
        <v>Department Stores</v>
      </c>
      <c r="J414" s="6" t="s">
        <v>4</v>
      </c>
      <c r="K414" s="48" t="str">
        <f>IF(J414="","",VLOOKUP(J414,'BICS Equity Hierarchy 2024'!$C$5:$Q$1783,'Mapping for Equity'!$K$1))</f>
        <v/>
      </c>
      <c r="L414" s="6" t="s">
        <v>4</v>
      </c>
      <c r="M414" s="6" t="s">
        <v>4</v>
      </c>
      <c r="N414" s="6" t="s">
        <v>4</v>
      </c>
      <c r="O414" s="6" t="s">
        <v>4</v>
      </c>
    </row>
    <row r="415" spans="2:15" ht="18" customHeight="1">
      <c r="B415" s="10">
        <v>1112111310</v>
      </c>
      <c r="C415" s="201">
        <v>5</v>
      </c>
      <c r="D415" s="8" t="str">
        <f>VLOOKUP(B415,'Current BICS'!$B$4:$P$1837,'Mapping for Equity'!$K$1,FALSE)</f>
        <v>High-End Department Stores</v>
      </c>
      <c r="E415" s="15" t="s">
        <v>1643</v>
      </c>
      <c r="F415" s="18"/>
      <c r="G415" s="15" t="s">
        <v>1643</v>
      </c>
      <c r="H415" s="6">
        <v>1112111310</v>
      </c>
      <c r="I415" s="48" t="str">
        <f>VLOOKUP(H415,'BICS Equity Hierarchy 2024'!$C$5:$Q$1846,'Mapping for Equity'!$K$1,FALSE)</f>
        <v>High-End Department Stores</v>
      </c>
      <c r="J415" s="6" t="s">
        <v>4</v>
      </c>
      <c r="K415" s="48" t="str">
        <f>IF(J415="","",VLOOKUP(J415,'BICS Equity Hierarchy 2024'!$C$5:$Q$1783,'Mapping for Equity'!$K$1))</f>
        <v/>
      </c>
      <c r="L415" s="6" t="s">
        <v>4</v>
      </c>
      <c r="M415" s="6" t="s">
        <v>4</v>
      </c>
      <c r="N415" s="6" t="s">
        <v>4</v>
      </c>
      <c r="O415" s="6" t="s">
        <v>4</v>
      </c>
    </row>
    <row r="416" spans="2:15" ht="18" customHeight="1">
      <c r="B416" s="10">
        <v>1112111311</v>
      </c>
      <c r="C416" s="201">
        <v>5</v>
      </c>
      <c r="D416" s="8" t="str">
        <f>VLOOKUP(B416,'Current BICS'!$B$4:$P$1837,'Mapping for Equity'!$K$1,FALSE)</f>
        <v>Mid-Tier Department Stores</v>
      </c>
      <c r="E416" s="15" t="s">
        <v>1643</v>
      </c>
      <c r="F416" s="18"/>
      <c r="G416" s="15" t="s">
        <v>1643</v>
      </c>
      <c r="H416" s="6">
        <v>1112111311</v>
      </c>
      <c r="I416" s="48" t="str">
        <f>VLOOKUP(H416,'BICS Equity Hierarchy 2024'!$C$5:$Q$1846,'Mapping for Equity'!$K$1,FALSE)</f>
        <v>Mid-Tier Department Stores</v>
      </c>
      <c r="J416" s="6" t="s">
        <v>4</v>
      </c>
      <c r="K416" s="48" t="str">
        <f>IF(J416="","",VLOOKUP(J416,'BICS Equity Hierarchy 2024'!$C$5:$Q$1783,'Mapping for Equity'!$K$1))</f>
        <v/>
      </c>
      <c r="L416" s="6" t="s">
        <v>4</v>
      </c>
      <c r="M416" s="6" t="s">
        <v>4</v>
      </c>
      <c r="N416" s="6" t="s">
        <v>4</v>
      </c>
      <c r="O416" s="6" t="s">
        <v>4</v>
      </c>
    </row>
    <row r="417" spans="2:15" ht="18" customHeight="1">
      <c r="B417" s="10">
        <v>11121114</v>
      </c>
      <c r="C417" s="201">
        <v>4</v>
      </c>
      <c r="D417" s="8" t="str">
        <f>VLOOKUP(B417,'Current BICS'!$B$4:$P$1837,'Mapping for Equity'!$K$1,FALSE)</f>
        <v>Home Products Stores</v>
      </c>
      <c r="E417" s="15" t="s">
        <v>1643</v>
      </c>
      <c r="F417" s="18"/>
      <c r="G417" s="15" t="s">
        <v>1643</v>
      </c>
      <c r="H417" s="6">
        <v>11121114</v>
      </c>
      <c r="I417" s="48" t="str">
        <f>VLOOKUP(H417,'BICS Equity Hierarchy 2024'!$C$5:$Q$1846,'Mapping for Equity'!$K$1,FALSE)</f>
        <v>Home Products Stores</v>
      </c>
      <c r="J417" s="6" t="s">
        <v>4</v>
      </c>
      <c r="K417" s="48" t="str">
        <f>IF(J417="","",VLOOKUP(J417,'BICS Equity Hierarchy 2024'!$C$5:$Q$1783,'Mapping for Equity'!$K$1))</f>
        <v/>
      </c>
      <c r="L417" s="6" t="s">
        <v>4</v>
      </c>
      <c r="M417" s="6" t="s">
        <v>4</v>
      </c>
      <c r="N417" s="6" t="s">
        <v>4</v>
      </c>
      <c r="O417" s="6" t="s">
        <v>4</v>
      </c>
    </row>
    <row r="418" spans="2:15" ht="18" customHeight="1">
      <c r="B418" s="10">
        <v>1112111410</v>
      </c>
      <c r="C418" s="201">
        <v>5</v>
      </c>
      <c r="D418" s="8" t="str">
        <f>VLOOKUP(B418,'Current BICS'!$B$4:$P$1837,'Mapping for Equity'!$K$1,FALSE)</f>
        <v>Building Materials Dealers</v>
      </c>
      <c r="E418" s="15" t="s">
        <v>1643</v>
      </c>
      <c r="F418" s="18"/>
      <c r="G418" s="15" t="s">
        <v>1643</v>
      </c>
      <c r="H418" s="6">
        <v>1112111410</v>
      </c>
      <c r="I418" s="48" t="str">
        <f>VLOOKUP(H418,'BICS Equity Hierarchy 2024'!$C$5:$Q$1846,'Mapping for Equity'!$K$1,FALSE)</f>
        <v>Building Materials Dealers</v>
      </c>
      <c r="J418" s="6" t="s">
        <v>4</v>
      </c>
      <c r="K418" s="48" t="str">
        <f>IF(J418="","",VLOOKUP(J418,'BICS Equity Hierarchy 2024'!$C$5:$Q$1783,'Mapping for Equity'!$K$1))</f>
        <v/>
      </c>
      <c r="L418" s="6" t="s">
        <v>4</v>
      </c>
      <c r="M418" s="6" t="s">
        <v>4</v>
      </c>
      <c r="N418" s="6" t="s">
        <v>4</v>
      </c>
      <c r="O418" s="6" t="s">
        <v>4</v>
      </c>
    </row>
    <row r="419" spans="2:15" ht="18" customHeight="1">
      <c r="B419" s="10">
        <v>111211141010</v>
      </c>
      <c r="C419" s="201">
        <v>6</v>
      </c>
      <c r="D419" s="8" t="str">
        <f>VLOOKUP(B419,'Current BICS'!$B$4:$P$1837,'Mapping for Equity'!$K$1,FALSE)</f>
        <v>Brick &amp; Stone Bldg Matl Dealers</v>
      </c>
      <c r="E419" s="15" t="s">
        <v>1643</v>
      </c>
      <c r="F419" s="18"/>
      <c r="G419" s="15" t="s">
        <v>1643</v>
      </c>
      <c r="H419" s="6">
        <v>111211141010</v>
      </c>
      <c r="I419" s="48" t="str">
        <f>VLOOKUP(H419,'BICS Equity Hierarchy 2024'!$C$5:$Q$1846,'Mapping for Equity'!$K$1,FALSE)</f>
        <v>Brick &amp; Stone Bldg Matl Dealers</v>
      </c>
      <c r="J419" s="6" t="s">
        <v>4</v>
      </c>
      <c r="K419" s="48" t="str">
        <f>IF(J419="","",VLOOKUP(J419,'BICS Equity Hierarchy 2024'!$C$5:$Q$1783,'Mapping for Equity'!$K$1))</f>
        <v/>
      </c>
      <c r="L419" s="6" t="s">
        <v>4</v>
      </c>
      <c r="M419" s="6" t="s">
        <v>4</v>
      </c>
      <c r="N419" s="6" t="s">
        <v>4</v>
      </c>
      <c r="O419" s="6" t="s">
        <v>4</v>
      </c>
    </row>
    <row r="420" spans="2:15" ht="18" customHeight="1">
      <c r="B420" s="10">
        <v>111211141011</v>
      </c>
      <c r="C420" s="201">
        <v>6</v>
      </c>
      <c r="D420" s="8" t="str">
        <f>VLOOKUP(B420,'Current BICS'!$B$4:$P$1837,'Mapping for Equity'!$K$1,FALSE)</f>
        <v>Plumbing &amp; HVAC Dealers</v>
      </c>
      <c r="E420" s="15" t="s">
        <v>1643</v>
      </c>
      <c r="F420" s="18"/>
      <c r="G420" s="15" t="s">
        <v>1643</v>
      </c>
      <c r="H420" s="6">
        <v>111211141011</v>
      </c>
      <c r="I420" s="48" t="str">
        <f>VLOOKUP(H420,'BICS Equity Hierarchy 2024'!$C$5:$Q$1846,'Mapping for Equity'!$K$1,FALSE)</f>
        <v>Plumbing &amp; HVAC Dealers</v>
      </c>
      <c r="J420" s="6" t="s">
        <v>4</v>
      </c>
      <c r="K420" s="48" t="str">
        <f>IF(J420="","",VLOOKUP(J420,'BICS Equity Hierarchy 2024'!$C$5:$Q$1783,'Mapping for Equity'!$K$1))</f>
        <v/>
      </c>
      <c r="L420" s="6" t="s">
        <v>4</v>
      </c>
      <c r="M420" s="6" t="s">
        <v>4</v>
      </c>
      <c r="N420" s="6" t="s">
        <v>4</v>
      </c>
      <c r="O420" s="6" t="s">
        <v>4</v>
      </c>
    </row>
    <row r="421" spans="2:15" ht="18" customHeight="1">
      <c r="B421" s="10">
        <v>111211141012</v>
      </c>
      <c r="C421" s="201">
        <v>6</v>
      </c>
      <c r="D421" s="8" t="str">
        <f>VLOOKUP(B421,'Current BICS'!$B$4:$P$1837,'Mapping for Equity'!$K$1,FALSE)</f>
        <v>Roof, Siding &amp; Insulation Distr</v>
      </c>
      <c r="E421" s="15" t="s">
        <v>1643</v>
      </c>
      <c r="F421" s="18"/>
      <c r="G421" s="15" t="s">
        <v>1643</v>
      </c>
      <c r="H421" s="6">
        <v>111211141012</v>
      </c>
      <c r="I421" s="48" t="str">
        <f>VLOOKUP(H421,'BICS Equity Hierarchy 2024'!$C$5:$Q$1846,'Mapping for Equity'!$K$1,FALSE)</f>
        <v>Roof, Siding &amp; Insulation Distr</v>
      </c>
      <c r="J421" s="6" t="s">
        <v>4</v>
      </c>
      <c r="K421" s="48" t="str">
        <f>IF(J421="","",VLOOKUP(J421,'BICS Equity Hierarchy 2024'!$C$5:$Q$1783,'Mapping for Equity'!$K$1))</f>
        <v/>
      </c>
      <c r="L421" s="6" t="s">
        <v>4</v>
      </c>
      <c r="M421" s="6" t="s">
        <v>4</v>
      </c>
      <c r="N421" s="6" t="s">
        <v>4</v>
      </c>
      <c r="O421" s="6" t="s">
        <v>4</v>
      </c>
    </row>
    <row r="422" spans="2:15" ht="18" customHeight="1">
      <c r="B422" s="10">
        <v>111211141013</v>
      </c>
      <c r="C422" s="201">
        <v>6</v>
      </c>
      <c r="D422" s="8" t="str">
        <f>VLOOKUP(B422,'Current BICS'!$B$4:$P$1837,'Mapping for Equity'!$K$1,FALSE)</f>
        <v>Wood Products Dealers</v>
      </c>
      <c r="E422" s="15" t="s">
        <v>1643</v>
      </c>
      <c r="F422" s="18"/>
      <c r="G422" s="15" t="s">
        <v>1643</v>
      </c>
      <c r="H422" s="6">
        <v>111211141013</v>
      </c>
      <c r="I422" s="48" t="str">
        <f>VLOOKUP(H422,'BICS Equity Hierarchy 2024'!$C$5:$Q$1846,'Mapping for Equity'!$K$1,FALSE)</f>
        <v>Wood Products Dealers</v>
      </c>
      <c r="J422" s="6" t="s">
        <v>4</v>
      </c>
      <c r="K422" s="48" t="str">
        <f>IF(J422="","",VLOOKUP(J422,'BICS Equity Hierarchy 2024'!$C$5:$Q$1783,'Mapping for Equity'!$K$1))</f>
        <v/>
      </c>
      <c r="L422" s="6" t="s">
        <v>4</v>
      </c>
      <c r="M422" s="6" t="s">
        <v>4</v>
      </c>
      <c r="N422" s="6" t="s">
        <v>4</v>
      </c>
      <c r="O422" s="6" t="s">
        <v>4</v>
      </c>
    </row>
    <row r="423" spans="2:15" ht="18" customHeight="1">
      <c r="B423" s="10">
        <v>1112111411</v>
      </c>
      <c r="C423" s="201">
        <v>5</v>
      </c>
      <c r="D423" s="8" t="str">
        <f>VLOOKUP(B423,'Current BICS'!$B$4:$P$1837,'Mapping for Equity'!$K$1,FALSE)</f>
        <v>Home Improvement Stores</v>
      </c>
      <c r="E423" s="15" t="s">
        <v>1643</v>
      </c>
      <c r="F423" s="18"/>
      <c r="G423" s="15" t="s">
        <v>1643</v>
      </c>
      <c r="H423" s="6">
        <v>1112111411</v>
      </c>
      <c r="I423" s="48" t="str">
        <f>VLOOKUP(H423,'BICS Equity Hierarchy 2024'!$C$5:$Q$1846,'Mapping for Equity'!$K$1,FALSE)</f>
        <v>Home Improvement Stores</v>
      </c>
      <c r="J423" s="6" t="s">
        <v>4</v>
      </c>
      <c r="K423" s="48" t="str">
        <f>IF(J423="","",VLOOKUP(J423,'BICS Equity Hierarchy 2024'!$C$5:$Q$1783,'Mapping for Equity'!$K$1))</f>
        <v/>
      </c>
      <c r="L423" s="6" t="s">
        <v>4</v>
      </c>
      <c r="M423" s="6" t="s">
        <v>4</v>
      </c>
      <c r="N423" s="6" t="s">
        <v>4</v>
      </c>
      <c r="O423" s="6" t="s">
        <v>4</v>
      </c>
    </row>
    <row r="424" spans="2:15" ht="18" customHeight="1">
      <c r="B424" s="10">
        <v>111211141110</v>
      </c>
      <c r="C424" s="201">
        <v>6</v>
      </c>
      <c r="D424" s="8" t="str">
        <f>VLOOKUP(B424,'Current BICS'!$B$4:$P$1837,'Mapping for Equity'!$K$1,FALSE)</f>
        <v>Hardware Stores</v>
      </c>
      <c r="E424" s="15" t="s">
        <v>1643</v>
      </c>
      <c r="F424" s="18"/>
      <c r="G424" s="15" t="s">
        <v>1643</v>
      </c>
      <c r="H424" s="6">
        <v>111211141110</v>
      </c>
      <c r="I424" s="48" t="str">
        <f>VLOOKUP(H424,'BICS Equity Hierarchy 2024'!$C$5:$Q$1846,'Mapping for Equity'!$K$1,FALSE)</f>
        <v>Hardware Stores</v>
      </c>
      <c r="J424" s="6" t="s">
        <v>4</v>
      </c>
      <c r="K424" s="48" t="str">
        <f>IF(J424="","",VLOOKUP(J424,'BICS Equity Hierarchy 2024'!$C$5:$Q$1783,'Mapping for Equity'!$K$1))</f>
        <v/>
      </c>
      <c r="L424" s="6" t="s">
        <v>4</v>
      </c>
      <c r="M424" s="6" t="s">
        <v>4</v>
      </c>
      <c r="N424" s="6" t="s">
        <v>4</v>
      </c>
      <c r="O424" s="6" t="s">
        <v>4</v>
      </c>
    </row>
    <row r="425" spans="2:15" ht="18" customHeight="1">
      <c r="B425" s="10">
        <v>111211141111</v>
      </c>
      <c r="C425" s="201">
        <v>6</v>
      </c>
      <c r="D425" s="8" t="str">
        <f>VLOOKUP(B425,'Current BICS'!$B$4:$P$1837,'Mapping for Equity'!$K$1,FALSE)</f>
        <v>Home Centers</v>
      </c>
      <c r="E425" s="15" t="s">
        <v>1643</v>
      </c>
      <c r="F425" s="18"/>
      <c r="G425" s="15" t="s">
        <v>1643</v>
      </c>
      <c r="H425" s="6">
        <v>111211141111</v>
      </c>
      <c r="I425" s="48" t="str">
        <f>VLOOKUP(H425,'BICS Equity Hierarchy 2024'!$C$5:$Q$1846,'Mapping for Equity'!$K$1,FALSE)</f>
        <v>Home Centers</v>
      </c>
      <c r="J425" s="6" t="s">
        <v>4</v>
      </c>
      <c r="K425" s="48" t="str">
        <f>IF(J425="","",VLOOKUP(J425,'BICS Equity Hierarchy 2024'!$C$5:$Q$1783,'Mapping for Equity'!$K$1))</f>
        <v/>
      </c>
      <c r="L425" s="6" t="s">
        <v>4</v>
      </c>
      <c r="M425" s="6" t="s">
        <v>4</v>
      </c>
      <c r="N425" s="6" t="s">
        <v>4</v>
      </c>
      <c r="O425" s="6" t="s">
        <v>4</v>
      </c>
    </row>
    <row r="426" spans="2:15" ht="18" customHeight="1">
      <c r="B426" s="10">
        <v>111211141112</v>
      </c>
      <c r="C426" s="201">
        <v>6</v>
      </c>
      <c r="D426" s="8" t="str">
        <f>VLOOKUP(B426,'Current BICS'!$B$4:$P$1837,'Mapping for Equity'!$K$1,FALSE)</f>
        <v>Nursery &amp; Garden Centers</v>
      </c>
      <c r="E426" s="15" t="s">
        <v>1643</v>
      </c>
      <c r="F426" s="18"/>
      <c r="G426" s="15" t="s">
        <v>1643</v>
      </c>
      <c r="H426" s="6">
        <v>111211141112</v>
      </c>
      <c r="I426" s="48" t="str">
        <f>VLOOKUP(H426,'BICS Equity Hierarchy 2024'!$C$5:$Q$1846,'Mapping for Equity'!$K$1,FALSE)</f>
        <v>Nursery &amp; Garden Centers</v>
      </c>
      <c r="J426" s="6" t="s">
        <v>4</v>
      </c>
      <c r="K426" s="48" t="str">
        <f>IF(J426="","",VLOOKUP(J426,'BICS Equity Hierarchy 2024'!$C$5:$Q$1783,'Mapping for Equity'!$K$1))</f>
        <v/>
      </c>
      <c r="L426" s="6" t="s">
        <v>4</v>
      </c>
      <c r="M426" s="6" t="s">
        <v>4</v>
      </c>
      <c r="N426" s="6" t="s">
        <v>4</v>
      </c>
      <c r="O426" s="6" t="s">
        <v>4</v>
      </c>
    </row>
    <row r="427" spans="2:15" ht="18" customHeight="1">
      <c r="B427" s="10">
        <v>1112111412</v>
      </c>
      <c r="C427" s="201">
        <v>5</v>
      </c>
      <c r="D427" s="8" t="str">
        <f>VLOOKUP(B427,'Current BICS'!$B$4:$P$1837,'Mapping for Equity'!$K$1,FALSE)</f>
        <v>Home Furnishings Stores</v>
      </c>
      <c r="E427" s="15" t="s">
        <v>1643</v>
      </c>
      <c r="F427" s="18"/>
      <c r="G427" s="15" t="s">
        <v>1643</v>
      </c>
      <c r="H427" s="6">
        <v>1112111412</v>
      </c>
      <c r="I427" s="48" t="str">
        <f>VLOOKUP(H427,'BICS Equity Hierarchy 2024'!$C$5:$Q$1846,'Mapping for Equity'!$K$1,FALSE)</f>
        <v>Home Furnishings Stores</v>
      </c>
      <c r="J427" s="6" t="s">
        <v>4</v>
      </c>
      <c r="K427" s="48" t="str">
        <f>IF(J427="","",VLOOKUP(J427,'BICS Equity Hierarchy 2024'!$C$5:$Q$1783,'Mapping for Equity'!$K$1))</f>
        <v/>
      </c>
      <c r="L427" s="6" t="s">
        <v>4</v>
      </c>
      <c r="M427" s="6" t="s">
        <v>4</v>
      </c>
      <c r="N427" s="6" t="s">
        <v>4</v>
      </c>
      <c r="O427" s="6" t="s">
        <v>4</v>
      </c>
    </row>
    <row r="428" spans="2:15" ht="18" customHeight="1">
      <c r="B428" s="10">
        <v>111211141210</v>
      </c>
      <c r="C428" s="201">
        <v>6</v>
      </c>
      <c r="D428" s="8" t="str">
        <f>VLOOKUP(B428,'Current BICS'!$B$4:$P$1837,'Mapping for Equity'!$K$1,FALSE)</f>
        <v>Home Furniture Stores</v>
      </c>
      <c r="E428" s="15" t="s">
        <v>1643</v>
      </c>
      <c r="F428" s="18"/>
      <c r="G428" s="15" t="s">
        <v>1643</v>
      </c>
      <c r="H428" s="6">
        <v>111211141210</v>
      </c>
      <c r="I428" s="48" t="str">
        <f>VLOOKUP(H428,'BICS Equity Hierarchy 2024'!$C$5:$Q$1846,'Mapping for Equity'!$K$1,FALSE)</f>
        <v>Home Furniture Stores</v>
      </c>
      <c r="J428" s="6" t="s">
        <v>4</v>
      </c>
      <c r="K428" s="48" t="str">
        <f>IF(J428="","",VLOOKUP(J428,'BICS Equity Hierarchy 2024'!$C$5:$Q$1783,'Mapping for Equity'!$K$1))</f>
        <v/>
      </c>
      <c r="L428" s="6" t="s">
        <v>4</v>
      </c>
      <c r="M428" s="6" t="s">
        <v>4</v>
      </c>
      <c r="N428" s="6" t="s">
        <v>4</v>
      </c>
      <c r="O428" s="6" t="s">
        <v>4</v>
      </c>
    </row>
    <row r="429" spans="2:15" ht="18" customHeight="1">
      <c r="B429" s="10">
        <v>111211141211</v>
      </c>
      <c r="C429" s="201">
        <v>6</v>
      </c>
      <c r="D429" s="8" t="str">
        <f>VLOOKUP(B429,'Current BICS'!$B$4:$P$1837,'Mapping for Equity'!$K$1,FALSE)</f>
        <v>Houseware Stores</v>
      </c>
      <c r="E429" s="15" t="s">
        <v>1643</v>
      </c>
      <c r="F429" s="18"/>
      <c r="G429" s="15" t="s">
        <v>1643</v>
      </c>
      <c r="H429" s="6">
        <v>111211141211</v>
      </c>
      <c r="I429" s="48" t="str">
        <f>VLOOKUP(H429,'BICS Equity Hierarchy 2024'!$C$5:$Q$1846,'Mapping for Equity'!$K$1,FALSE)</f>
        <v>Houseware Stores</v>
      </c>
      <c r="J429" s="6" t="s">
        <v>4</v>
      </c>
      <c r="K429" s="48" t="str">
        <f>IF(J429="","",VLOOKUP(J429,'BICS Equity Hierarchy 2024'!$C$5:$Q$1783,'Mapping for Equity'!$K$1))</f>
        <v/>
      </c>
      <c r="L429" s="6" t="s">
        <v>4</v>
      </c>
      <c r="M429" s="6" t="s">
        <v>4</v>
      </c>
      <c r="N429" s="6" t="s">
        <v>4</v>
      </c>
      <c r="O429" s="6" t="s">
        <v>4</v>
      </c>
    </row>
    <row r="430" spans="2:15" ht="18" customHeight="1">
      <c r="B430" s="10">
        <v>11121115</v>
      </c>
      <c r="C430" s="201">
        <v>4</v>
      </c>
      <c r="D430" s="8" t="str">
        <f>VLOOKUP(B430,'Current BICS'!$B$4:$P$1837,'Mapping for Equity'!$K$1,FALSE)</f>
        <v>Jewelry &amp; Watch Stores</v>
      </c>
      <c r="E430" s="15" t="s">
        <v>1643</v>
      </c>
      <c r="F430" s="18"/>
      <c r="G430" s="15" t="s">
        <v>1643</v>
      </c>
      <c r="H430" s="6">
        <v>11121115</v>
      </c>
      <c r="I430" s="48" t="str">
        <f>VLOOKUP(H430,'BICS Equity Hierarchy 2024'!$C$5:$Q$1846,'Mapping for Equity'!$K$1,FALSE)</f>
        <v>Jewelry &amp; Watch Stores</v>
      </c>
      <c r="J430" s="6" t="s">
        <v>4</v>
      </c>
      <c r="K430" s="48" t="str">
        <f>IF(J430="","",VLOOKUP(J430,'BICS Equity Hierarchy 2024'!$C$5:$Q$1783,'Mapping for Equity'!$K$1))</f>
        <v/>
      </c>
      <c r="L430" s="6" t="s">
        <v>4</v>
      </c>
      <c r="M430" s="6" t="s">
        <v>4</v>
      </c>
      <c r="N430" s="6" t="s">
        <v>4</v>
      </c>
      <c r="O430" s="6" t="s">
        <v>4</v>
      </c>
    </row>
    <row r="431" spans="2:15" ht="18" customHeight="1">
      <c r="B431" s="10">
        <v>1112111510</v>
      </c>
      <c r="C431" s="201">
        <v>5</v>
      </c>
      <c r="D431" s="8" t="str">
        <f>VLOOKUP(B431,'Current BICS'!$B$4:$P$1837,'Mapping for Equity'!$K$1,FALSE)</f>
        <v>Jewelry Stores</v>
      </c>
      <c r="E431" s="15" t="s">
        <v>1643</v>
      </c>
      <c r="F431" s="18"/>
      <c r="G431" s="15" t="s">
        <v>1643</v>
      </c>
      <c r="H431" s="6">
        <v>1112111510</v>
      </c>
      <c r="I431" s="48" t="str">
        <f>VLOOKUP(H431,'BICS Equity Hierarchy 2024'!$C$5:$Q$1846,'Mapping for Equity'!$K$1,FALSE)</f>
        <v>Jewelry Stores</v>
      </c>
      <c r="J431" s="6" t="s">
        <v>4</v>
      </c>
      <c r="K431" s="48" t="str">
        <f>IF(J431="","",VLOOKUP(J431,'BICS Equity Hierarchy 2024'!$C$5:$Q$1783,'Mapping for Equity'!$K$1))</f>
        <v/>
      </c>
      <c r="L431" s="6" t="s">
        <v>4</v>
      </c>
      <c r="M431" s="6" t="s">
        <v>4</v>
      </c>
      <c r="N431" s="6" t="s">
        <v>4</v>
      </c>
      <c r="O431" s="6" t="s">
        <v>4</v>
      </c>
    </row>
    <row r="432" spans="2:15" ht="20.25">
      <c r="B432" s="10">
        <v>1112111511</v>
      </c>
      <c r="C432" s="201">
        <v>5</v>
      </c>
      <c r="D432" s="8" t="str">
        <f>VLOOKUP(B432,'Current BICS'!$B$4:$P$1837,'Mapping for Equity'!$K$1,FALSE)</f>
        <v>Watch Stores</v>
      </c>
      <c r="E432" s="15" t="s">
        <v>1643</v>
      </c>
      <c r="F432" s="18"/>
      <c r="G432" s="15" t="s">
        <v>1643</v>
      </c>
      <c r="H432" s="6">
        <v>1112111511</v>
      </c>
      <c r="I432" s="48" t="str">
        <f>VLOOKUP(H432,'BICS Equity Hierarchy 2024'!$C$5:$Q$1846,'Mapping for Equity'!$K$1,FALSE)</f>
        <v>Watch Stores</v>
      </c>
      <c r="J432" s="6" t="s">
        <v>4</v>
      </c>
      <c r="K432" s="48" t="str">
        <f>IF(J432="","",VLOOKUP(J432,'BICS Equity Hierarchy 2024'!$C$5:$Q$1783,'Mapping for Equity'!$K$1))</f>
        <v/>
      </c>
      <c r="L432" s="6" t="s">
        <v>4</v>
      </c>
      <c r="M432" s="6" t="s">
        <v>4</v>
      </c>
      <c r="N432" s="6" t="s">
        <v>4</v>
      </c>
      <c r="O432" s="6" t="s">
        <v>4</v>
      </c>
    </row>
    <row r="433" spans="2:15" ht="20.25">
      <c r="B433" s="10">
        <v>11121116</v>
      </c>
      <c r="C433" s="201">
        <v>4</v>
      </c>
      <c r="D433" s="8" t="str">
        <f>VLOOKUP(B433,'Current BICS'!$B$4:$P$1837,'Mapping for Equity'!$K$1,FALSE)</f>
        <v>Specialty Apparel Stores</v>
      </c>
      <c r="E433" s="15" t="s">
        <v>1643</v>
      </c>
      <c r="F433" s="18"/>
      <c r="G433" s="15" t="s">
        <v>1643</v>
      </c>
      <c r="H433" s="6">
        <v>11121116</v>
      </c>
      <c r="I433" s="48" t="str">
        <f>VLOOKUP(H433,'BICS Equity Hierarchy 2024'!$C$5:$Q$1846,'Mapping for Equity'!$K$1,FALSE)</f>
        <v>Specialty Apparel Stores</v>
      </c>
      <c r="J433" s="6" t="s">
        <v>4</v>
      </c>
      <c r="K433" s="48" t="str">
        <f>IF(J433="","",VLOOKUP(J433,'BICS Equity Hierarchy 2024'!$C$5:$Q$1783,'Mapping for Equity'!$K$1))</f>
        <v/>
      </c>
      <c r="L433" s="6" t="s">
        <v>4</v>
      </c>
      <c r="M433" s="6" t="s">
        <v>4</v>
      </c>
      <c r="N433" s="6" t="s">
        <v>4</v>
      </c>
      <c r="O433" s="6" t="s">
        <v>4</v>
      </c>
    </row>
    <row r="434" spans="2:15" ht="20.25">
      <c r="B434" s="10">
        <v>1112111610</v>
      </c>
      <c r="C434" s="201">
        <v>5</v>
      </c>
      <c r="D434" s="8" t="str">
        <f>VLOOKUP(B434,'Current BICS'!$B$4:$P$1837,'Mapping for Equity'!$K$1,FALSE)</f>
        <v>Apparel Stores - Franchising</v>
      </c>
      <c r="E434" s="15" t="s">
        <v>1643</v>
      </c>
      <c r="F434" s="18"/>
      <c r="G434" s="15" t="s">
        <v>1643</v>
      </c>
      <c r="H434" s="6">
        <v>1112111610</v>
      </c>
      <c r="I434" s="48" t="str">
        <f>VLOOKUP(H434,'BICS Equity Hierarchy 2024'!$C$5:$Q$1846,'Mapping for Equity'!$K$1,FALSE)</f>
        <v>Apparel Stores - Franchising</v>
      </c>
      <c r="J434" s="6" t="s">
        <v>4</v>
      </c>
      <c r="K434" s="48" t="str">
        <f>IF(J434="","",VLOOKUP(J434,'BICS Equity Hierarchy 2024'!$C$5:$Q$1783,'Mapping for Equity'!$K$1))</f>
        <v/>
      </c>
      <c r="L434" s="6" t="s">
        <v>4</v>
      </c>
      <c r="M434" s="6" t="s">
        <v>4</v>
      </c>
      <c r="N434" s="6" t="s">
        <v>4</v>
      </c>
      <c r="O434" s="6" t="s">
        <v>4</v>
      </c>
    </row>
    <row r="435" spans="2:15" ht="20.25">
      <c r="B435" s="10">
        <v>1112111611</v>
      </c>
      <c r="C435" s="201">
        <v>5</v>
      </c>
      <c r="D435" s="8" t="str">
        <f>VLOOKUP(B435,'Current BICS'!$B$4:$P$1837,'Mapping for Equity'!$K$1,FALSE)</f>
        <v>Child &amp; Infant Clothing Stores</v>
      </c>
      <c r="E435" s="15" t="s">
        <v>1643</v>
      </c>
      <c r="F435" s="18"/>
      <c r="G435" s="15" t="s">
        <v>1643</v>
      </c>
      <c r="H435" s="6">
        <v>1112111611</v>
      </c>
      <c r="I435" s="48" t="str">
        <f>VLOOKUP(H435,'BICS Equity Hierarchy 2024'!$C$5:$Q$1846,'Mapping for Equity'!$K$1,FALSE)</f>
        <v>Child &amp; Infant Clothing Stores</v>
      </c>
      <c r="J435" s="6" t="s">
        <v>4</v>
      </c>
      <c r="K435" s="48" t="str">
        <f>IF(J435="","",VLOOKUP(J435,'BICS Equity Hierarchy 2024'!$C$5:$Q$1783,'Mapping for Equity'!$K$1))</f>
        <v/>
      </c>
      <c r="L435" s="6" t="s">
        <v>4</v>
      </c>
      <c r="M435" s="6" t="s">
        <v>4</v>
      </c>
      <c r="N435" s="6" t="s">
        <v>4</v>
      </c>
      <c r="O435" s="6" t="s">
        <v>4</v>
      </c>
    </row>
    <row r="436" spans="2:15" ht="20.25">
      <c r="B436" s="10">
        <v>1112111612</v>
      </c>
      <c r="C436" s="201">
        <v>5</v>
      </c>
      <c r="D436" s="8" t="str">
        <f>VLOOKUP(B436,'Current BICS'!$B$4:$P$1837,'Mapping for Equity'!$K$1,FALSE)</f>
        <v>Teen &amp; Young Adult Cloth Stores</v>
      </c>
      <c r="E436" s="15" t="s">
        <v>1643</v>
      </c>
      <c r="F436" s="18"/>
      <c r="G436" s="15" t="s">
        <v>1643</v>
      </c>
      <c r="H436" s="6">
        <v>1112111612</v>
      </c>
      <c r="I436" s="48" t="str">
        <f>VLOOKUP(H436,'BICS Equity Hierarchy 2024'!$C$5:$Q$1846,'Mapping for Equity'!$K$1,FALSE)</f>
        <v>Teen &amp; Young Adult Cloth Stores</v>
      </c>
      <c r="J436" s="6" t="s">
        <v>4</v>
      </c>
      <c r="K436" s="48" t="str">
        <f>IF(J436="","",VLOOKUP(J436,'BICS Equity Hierarchy 2024'!$C$5:$Q$1783,'Mapping for Equity'!$K$1))</f>
        <v/>
      </c>
      <c r="L436" s="6" t="s">
        <v>4</v>
      </c>
      <c r="M436" s="6" t="s">
        <v>4</v>
      </c>
      <c r="N436" s="6" t="s">
        <v>4</v>
      </c>
      <c r="O436" s="6" t="s">
        <v>4</v>
      </c>
    </row>
    <row r="437" spans="2:15" ht="20.25">
      <c r="B437" s="10">
        <v>1112111613</v>
      </c>
      <c r="C437" s="201">
        <v>5</v>
      </c>
      <c r="D437" s="8" t="str">
        <f>VLOOKUP(B437,'Current BICS'!$B$4:$P$1837,'Mapping for Equity'!$K$1,FALSE)</f>
        <v>Family Clothing Stores</v>
      </c>
      <c r="E437" s="15" t="s">
        <v>1643</v>
      </c>
      <c r="F437" s="18"/>
      <c r="G437" s="15" t="s">
        <v>1643</v>
      </c>
      <c r="H437" s="6">
        <v>1112111613</v>
      </c>
      <c r="I437" s="48" t="str">
        <f>VLOOKUP(H437,'BICS Equity Hierarchy 2024'!$C$5:$Q$1846,'Mapping for Equity'!$K$1,FALSE)</f>
        <v>Family Clothing Stores</v>
      </c>
      <c r="J437" s="6" t="s">
        <v>4</v>
      </c>
      <c r="K437" s="48" t="str">
        <f>IF(J437="","",VLOOKUP(J437,'BICS Equity Hierarchy 2024'!$C$5:$Q$1783,'Mapping for Equity'!$K$1))</f>
        <v/>
      </c>
      <c r="L437" s="6" t="s">
        <v>4</v>
      </c>
      <c r="M437" s="6" t="s">
        <v>4</v>
      </c>
      <c r="N437" s="6" t="s">
        <v>4</v>
      </c>
      <c r="O437" s="6" t="s">
        <v>4</v>
      </c>
    </row>
    <row r="438" spans="2:15" ht="20.25">
      <c r="B438" s="10">
        <v>1112111614</v>
      </c>
      <c r="C438" s="201">
        <v>5</v>
      </c>
      <c r="D438" s="8" t="str">
        <f>VLOOKUP(B438,'Current BICS'!$B$4:$P$1837,'Mapping for Equity'!$K$1,FALSE)</f>
        <v>Men's Clothing Stores</v>
      </c>
      <c r="E438" s="15" t="s">
        <v>1643</v>
      </c>
      <c r="F438" s="18"/>
      <c r="G438" s="15" t="s">
        <v>1643</v>
      </c>
      <c r="H438" s="6">
        <v>1112111614</v>
      </c>
      <c r="I438" s="48" t="str">
        <f>VLOOKUP(H438,'BICS Equity Hierarchy 2024'!$C$5:$Q$1846,'Mapping for Equity'!$K$1,FALSE)</f>
        <v>Men's Clothing Stores</v>
      </c>
      <c r="J438" s="6" t="s">
        <v>4</v>
      </c>
      <c r="K438" s="48" t="str">
        <f>IF(J438="","",VLOOKUP(J438,'BICS Equity Hierarchy 2024'!$C$5:$Q$1783,'Mapping for Equity'!$K$1))</f>
        <v/>
      </c>
      <c r="L438" s="6" t="s">
        <v>4</v>
      </c>
      <c r="M438" s="6" t="s">
        <v>4</v>
      </c>
      <c r="N438" s="6" t="s">
        <v>4</v>
      </c>
      <c r="O438" s="6" t="s">
        <v>4</v>
      </c>
    </row>
    <row r="439" spans="2:15" ht="20.25">
      <c r="B439" s="10">
        <v>1112111615</v>
      </c>
      <c r="C439" s="201">
        <v>5</v>
      </c>
      <c r="D439" s="8" t="str">
        <f>VLOOKUP(B439,'Current BICS'!$B$4:$P$1837,'Mapping for Equity'!$K$1,FALSE)</f>
        <v>Women's Clothing Stores</v>
      </c>
      <c r="E439" s="15" t="s">
        <v>1643</v>
      </c>
      <c r="F439" s="18"/>
      <c r="G439" s="15" t="s">
        <v>1643</v>
      </c>
      <c r="H439" s="6">
        <v>1112111615</v>
      </c>
      <c r="I439" s="48" t="str">
        <f>VLOOKUP(H439,'BICS Equity Hierarchy 2024'!$C$5:$Q$1846,'Mapping for Equity'!$K$1,FALSE)</f>
        <v>Women's Clothing Stores</v>
      </c>
      <c r="J439" s="6" t="s">
        <v>4</v>
      </c>
      <c r="K439" s="48" t="str">
        <f>IF(J439="","",VLOOKUP(J439,'BICS Equity Hierarchy 2024'!$C$5:$Q$1783,'Mapping for Equity'!$K$1))</f>
        <v/>
      </c>
      <c r="L439" s="6" t="s">
        <v>4</v>
      </c>
      <c r="M439" s="6" t="s">
        <v>4</v>
      </c>
      <c r="N439" s="6" t="s">
        <v>4</v>
      </c>
      <c r="O439" s="6" t="s">
        <v>4</v>
      </c>
    </row>
    <row r="440" spans="2:15" ht="20.25">
      <c r="B440" s="10">
        <v>1112111616</v>
      </c>
      <c r="C440" s="201">
        <v>5</v>
      </c>
      <c r="D440" s="8" t="str">
        <f>VLOOKUP(B440,'Current BICS'!$B$4:$P$1837,'Mapping for Equity'!$K$1,FALSE)</f>
        <v>Off-Price Apparel</v>
      </c>
      <c r="E440" s="15" t="s">
        <v>1643</v>
      </c>
      <c r="F440" s="18"/>
      <c r="G440" s="15" t="s">
        <v>1643</v>
      </c>
      <c r="H440" s="6">
        <v>1112111616</v>
      </c>
      <c r="I440" s="48" t="str">
        <f>VLOOKUP(H440,'BICS Equity Hierarchy 2024'!$C$5:$Q$1846,'Mapping for Equity'!$K$1,FALSE)</f>
        <v>Off-Price Apparel</v>
      </c>
      <c r="J440" s="6" t="s">
        <v>4</v>
      </c>
      <c r="K440" s="48" t="str">
        <f>IF(J440="","",VLOOKUP(J440,'BICS Equity Hierarchy 2024'!$C$5:$Q$1783,'Mapping for Equity'!$K$1))</f>
        <v/>
      </c>
      <c r="L440" s="6" t="s">
        <v>4</v>
      </c>
      <c r="M440" s="6" t="s">
        <v>4</v>
      </c>
      <c r="N440" s="6" t="s">
        <v>4</v>
      </c>
      <c r="O440" s="6" t="s">
        <v>4</v>
      </c>
    </row>
    <row r="441" spans="2:15" ht="20.25">
      <c r="B441" s="10">
        <v>1112111617</v>
      </c>
      <c r="C441" s="201">
        <v>5</v>
      </c>
      <c r="D441" s="8" t="str">
        <f>VLOOKUP(B441,'Current BICS'!$B$4:$P$1837,'Mapping for Equity'!$K$1,FALSE)</f>
        <v>Clothing Accessories Stores</v>
      </c>
      <c r="E441" s="15" t="s">
        <v>1643</v>
      </c>
      <c r="F441" s="18"/>
      <c r="G441" s="15" t="s">
        <v>1643</v>
      </c>
      <c r="H441" s="6">
        <v>1112111617</v>
      </c>
      <c r="I441" s="48" t="str">
        <f>VLOOKUP(H441,'BICS Equity Hierarchy 2024'!$C$5:$Q$1846,'Mapping for Equity'!$K$1,FALSE)</f>
        <v>Clothing Accessories Stores</v>
      </c>
      <c r="J441" s="6" t="s">
        <v>4</v>
      </c>
      <c r="K441" s="48" t="str">
        <f>IF(J441="","",VLOOKUP(J441,'BICS Equity Hierarchy 2024'!$C$5:$Q$1783,'Mapping for Equity'!$K$1))</f>
        <v/>
      </c>
      <c r="L441" s="6" t="s">
        <v>4</v>
      </c>
      <c r="M441" s="6" t="s">
        <v>4</v>
      </c>
      <c r="N441" s="6" t="s">
        <v>4</v>
      </c>
      <c r="O441" s="6" t="s">
        <v>4</v>
      </c>
    </row>
    <row r="442" spans="2:15" ht="20.25">
      <c r="B442" s="10">
        <v>1112111618</v>
      </c>
      <c r="C442" s="201">
        <v>5</v>
      </c>
      <c r="D442" s="8" t="str">
        <f>VLOOKUP(B442,'Current BICS'!$B$4:$P$1837,'Mapping for Equity'!$K$1,FALSE)</f>
        <v>Footwear Stores</v>
      </c>
      <c r="E442" s="15" t="s">
        <v>1643</v>
      </c>
      <c r="F442" s="18"/>
      <c r="G442" s="15" t="s">
        <v>1643</v>
      </c>
      <c r="H442" s="6">
        <v>1112111618</v>
      </c>
      <c r="I442" s="48" t="str">
        <f>VLOOKUP(H442,'BICS Equity Hierarchy 2024'!$C$5:$Q$1846,'Mapping for Equity'!$K$1,FALSE)</f>
        <v>Footwear Stores</v>
      </c>
      <c r="J442" s="6" t="s">
        <v>4</v>
      </c>
      <c r="K442" s="48" t="str">
        <f>IF(J442="","",VLOOKUP(J442,'BICS Equity Hierarchy 2024'!$C$5:$Q$1783,'Mapping for Equity'!$K$1))</f>
        <v/>
      </c>
      <c r="L442" s="6" t="s">
        <v>4</v>
      </c>
      <c r="M442" s="6" t="s">
        <v>4</v>
      </c>
      <c r="N442" s="6" t="s">
        <v>4</v>
      </c>
      <c r="O442" s="6" t="s">
        <v>4</v>
      </c>
    </row>
    <row r="443" spans="2:15" ht="20.25">
      <c r="B443" s="10">
        <v>11121117</v>
      </c>
      <c r="C443" s="201">
        <v>4</v>
      </c>
      <c r="D443" s="8" t="str">
        <f>VLOOKUP(B443,'Current BICS'!$B$4:$P$1837,'Mapping for Equity'!$K$1,FALSE)</f>
        <v>Sporting Goods Stores</v>
      </c>
      <c r="E443" s="15" t="s">
        <v>1643</v>
      </c>
      <c r="F443" s="18"/>
      <c r="G443" s="15" t="s">
        <v>1643</v>
      </c>
      <c r="H443" s="6">
        <v>11121117</v>
      </c>
      <c r="I443" s="48" t="str">
        <f>VLOOKUP(H443,'BICS Equity Hierarchy 2024'!$C$5:$Q$1846,'Mapping for Equity'!$K$1,FALSE)</f>
        <v>Sporting Goods Stores</v>
      </c>
      <c r="J443" s="6" t="s">
        <v>4</v>
      </c>
      <c r="K443" s="48" t="str">
        <f>IF(J443="","",VLOOKUP(J443,'BICS Equity Hierarchy 2024'!$C$5:$Q$1783,'Mapping for Equity'!$K$1))</f>
        <v/>
      </c>
      <c r="L443" s="6" t="s">
        <v>4</v>
      </c>
      <c r="M443" s="6" t="s">
        <v>4</v>
      </c>
      <c r="N443" s="6" t="s">
        <v>4</v>
      </c>
      <c r="O443" s="6" t="s">
        <v>4</v>
      </c>
    </row>
    <row r="444" spans="2:15" ht="20.25">
      <c r="B444" s="10">
        <v>11121118</v>
      </c>
      <c r="C444" s="201">
        <v>4</v>
      </c>
      <c r="D444" s="8" t="str">
        <f>VLOOKUP(B444,'Current BICS'!$B$4:$P$1837,'Mapping for Equity'!$K$1,FALSE)</f>
        <v>Other Spec Retail - Discr</v>
      </c>
      <c r="E444" s="15" t="s">
        <v>1643</v>
      </c>
      <c r="F444" s="18"/>
      <c r="G444" s="15" t="s">
        <v>1643</v>
      </c>
      <c r="H444" s="6">
        <v>11121118</v>
      </c>
      <c r="I444" s="48" t="str">
        <f>VLOOKUP(H444,'BICS Equity Hierarchy 2024'!$C$5:$Q$1846,'Mapping for Equity'!$K$1,FALSE)</f>
        <v>Other Spec Retail - Discr</v>
      </c>
      <c r="J444" s="6" t="s">
        <v>4</v>
      </c>
      <c r="K444" s="48" t="str">
        <f>IF(J444="","",VLOOKUP(J444,'BICS Equity Hierarchy 2024'!$C$5:$Q$1783,'Mapping for Equity'!$K$1))</f>
        <v/>
      </c>
      <c r="L444" s="6" t="s">
        <v>4</v>
      </c>
      <c r="M444" s="6" t="s">
        <v>4</v>
      </c>
      <c r="N444" s="6" t="s">
        <v>4</v>
      </c>
      <c r="O444" s="6" t="s">
        <v>4</v>
      </c>
    </row>
    <row r="445" spans="2:15" ht="20.25">
      <c r="B445" s="10">
        <v>1112111810</v>
      </c>
      <c r="C445" s="201">
        <v>5</v>
      </c>
      <c r="D445" s="8" t="str">
        <f>VLOOKUP(B445,'Current BICS'!$B$4:$P$1837,'Mapping for Equity'!$K$1,FALSE)</f>
        <v>Arts &amp; Crafts Stores</v>
      </c>
      <c r="E445" s="15" t="s">
        <v>1643</v>
      </c>
      <c r="F445" s="18"/>
      <c r="G445" s="15" t="s">
        <v>1643</v>
      </c>
      <c r="H445" s="6">
        <v>1112111810</v>
      </c>
      <c r="I445" s="48" t="str">
        <f>VLOOKUP(H445,'BICS Equity Hierarchy 2024'!$C$5:$Q$1846,'Mapping for Equity'!$K$1,FALSE)</f>
        <v>Arts &amp; Crafts Stores</v>
      </c>
      <c r="J445" s="6" t="s">
        <v>4</v>
      </c>
      <c r="K445" s="48" t="str">
        <f>IF(J445="","",VLOOKUP(J445,'BICS Equity Hierarchy 2024'!$C$5:$Q$1783,'Mapping for Equity'!$K$1))</f>
        <v/>
      </c>
      <c r="L445" s="6" t="s">
        <v>4</v>
      </c>
      <c r="M445" s="6" t="s">
        <v>4</v>
      </c>
      <c r="N445" s="6" t="s">
        <v>4</v>
      </c>
      <c r="O445" s="6" t="s">
        <v>4</v>
      </c>
    </row>
    <row r="446" spans="2:15" ht="20.25">
      <c r="B446" s="10">
        <v>1112111811</v>
      </c>
      <c r="C446" s="201">
        <v>5</v>
      </c>
      <c r="D446" s="8" t="str">
        <f>VLOOKUP(B446,'Current BICS'!$B$4:$P$1837,'Mapping for Equity'!$K$1,FALSE)</f>
        <v>Book Stores</v>
      </c>
      <c r="E446" s="15" t="s">
        <v>1643</v>
      </c>
      <c r="F446" s="18"/>
      <c r="G446" s="15" t="s">
        <v>1643</v>
      </c>
      <c r="H446" s="6">
        <v>1112111811</v>
      </c>
      <c r="I446" s="48" t="str">
        <f>VLOOKUP(H446,'BICS Equity Hierarchy 2024'!$C$5:$Q$1846,'Mapping for Equity'!$K$1,FALSE)</f>
        <v>Book Stores</v>
      </c>
      <c r="J446" s="6" t="s">
        <v>4</v>
      </c>
      <c r="K446" s="48" t="str">
        <f>IF(J446="","",VLOOKUP(J446,'BICS Equity Hierarchy 2024'!$C$5:$Q$1783,'Mapping for Equity'!$K$1))</f>
        <v/>
      </c>
      <c r="L446" s="6" t="s">
        <v>4</v>
      </c>
      <c r="M446" s="6" t="s">
        <v>4</v>
      </c>
      <c r="N446" s="6" t="s">
        <v>4</v>
      </c>
      <c r="O446" s="6" t="s">
        <v>4</v>
      </c>
    </row>
    <row r="447" spans="2:15" ht="20.25">
      <c r="B447" s="10">
        <v>1112111812</v>
      </c>
      <c r="C447" s="201">
        <v>5</v>
      </c>
      <c r="D447" s="8" t="str">
        <f>VLOOKUP(B447,'Current BICS'!$B$4:$P$1837,'Mapping for Equity'!$K$1,FALSE)</f>
        <v>Cosmetics &amp; Beauty Stores</v>
      </c>
      <c r="E447" s="15" t="s">
        <v>1643</v>
      </c>
      <c r="F447" s="18"/>
      <c r="G447" s="15" t="s">
        <v>1643</v>
      </c>
      <c r="H447" s="6">
        <v>1112111812</v>
      </c>
      <c r="I447" s="48" t="str">
        <f>VLOOKUP(H447,'BICS Equity Hierarchy 2024'!$C$5:$Q$1846,'Mapping for Equity'!$K$1,FALSE)</f>
        <v>Cosmetics &amp; Beauty Stores</v>
      </c>
      <c r="J447" s="6" t="s">
        <v>4</v>
      </c>
      <c r="K447" s="48" t="str">
        <f>IF(J447="","",VLOOKUP(J447,'BICS Equity Hierarchy 2024'!$C$5:$Q$1783,'Mapping for Equity'!$K$1))</f>
        <v/>
      </c>
      <c r="L447" s="6" t="s">
        <v>4</v>
      </c>
      <c r="M447" s="6" t="s">
        <v>4</v>
      </c>
      <c r="N447" s="6" t="s">
        <v>4</v>
      </c>
      <c r="O447" s="6" t="s">
        <v>4</v>
      </c>
    </row>
    <row r="448" spans="2:15" ht="20.25">
      <c r="B448" s="10">
        <v>1112111813</v>
      </c>
      <c r="C448" s="201">
        <v>5</v>
      </c>
      <c r="D448" s="8" t="str">
        <f>VLOOKUP(B448,'Current BICS'!$B$4:$P$1837,'Mapping for Equity'!$K$1,FALSE)</f>
        <v>Florists</v>
      </c>
      <c r="E448" s="15" t="s">
        <v>1643</v>
      </c>
      <c r="F448" s="18"/>
      <c r="G448" s="15" t="s">
        <v>1643</v>
      </c>
      <c r="H448" s="6">
        <v>1112111813</v>
      </c>
      <c r="I448" s="48" t="str">
        <f>VLOOKUP(H448,'BICS Equity Hierarchy 2024'!$C$5:$Q$1846,'Mapping for Equity'!$K$1,FALSE)</f>
        <v>Florists</v>
      </c>
      <c r="J448" s="6" t="s">
        <v>4</v>
      </c>
      <c r="K448" s="48" t="str">
        <f>IF(J448="","",VLOOKUP(J448,'BICS Equity Hierarchy 2024'!$C$5:$Q$1783,'Mapping for Equity'!$K$1))</f>
        <v/>
      </c>
      <c r="L448" s="6" t="s">
        <v>4</v>
      </c>
      <c r="M448" s="6" t="s">
        <v>4</v>
      </c>
      <c r="N448" s="6" t="s">
        <v>4</v>
      </c>
      <c r="O448" s="6" t="s">
        <v>4</v>
      </c>
    </row>
    <row r="449" spans="2:15" ht="20.25">
      <c r="B449" s="10">
        <v>1112111814</v>
      </c>
      <c r="C449" s="201">
        <v>5</v>
      </c>
      <c r="D449" s="8" t="str">
        <f>VLOOKUP(B449,'Current BICS'!$B$4:$P$1837,'Mapping for Equity'!$K$1,FALSE)</f>
        <v>Gift, Novelty &amp; Souvenir Stores</v>
      </c>
      <c r="E449" s="15" t="s">
        <v>1643</v>
      </c>
      <c r="F449" s="18"/>
      <c r="G449" s="15" t="s">
        <v>1643</v>
      </c>
      <c r="H449" s="6">
        <v>1112111814</v>
      </c>
      <c r="I449" s="48" t="str">
        <f>VLOOKUP(H449,'BICS Equity Hierarchy 2024'!$C$5:$Q$1846,'Mapping for Equity'!$K$1,FALSE)</f>
        <v>Gift, Novelty &amp; Souvenir Stores</v>
      </c>
      <c r="J449" s="6" t="s">
        <v>4</v>
      </c>
      <c r="K449" s="48" t="str">
        <f>IF(J449="","",VLOOKUP(J449,'BICS Equity Hierarchy 2024'!$C$5:$Q$1783,'Mapping for Equity'!$K$1))</f>
        <v/>
      </c>
      <c r="L449" s="6" t="s">
        <v>4</v>
      </c>
      <c r="M449" s="6" t="s">
        <v>4</v>
      </c>
      <c r="N449" s="6" t="s">
        <v>4</v>
      </c>
      <c r="O449" s="6" t="s">
        <v>4</v>
      </c>
    </row>
    <row r="450" spans="2:15" ht="20.25">
      <c r="B450" s="10">
        <v>1112111815</v>
      </c>
      <c r="C450" s="201">
        <v>5</v>
      </c>
      <c r="D450" s="8" t="str">
        <f>VLOOKUP(B450,'Current BICS'!$B$4:$P$1837,'Mapping for Equity'!$K$1,FALSE)</f>
        <v>Health Supplement Stores</v>
      </c>
      <c r="E450" s="15" t="s">
        <v>1643</v>
      </c>
      <c r="F450" s="18"/>
      <c r="G450" s="15" t="s">
        <v>1643</v>
      </c>
      <c r="H450" s="6">
        <v>1112111815</v>
      </c>
      <c r="I450" s="48" t="str">
        <f>VLOOKUP(H450,'BICS Equity Hierarchy 2024'!$C$5:$Q$1846,'Mapping for Equity'!$K$1,FALSE)</f>
        <v>Health Supplement Stores</v>
      </c>
      <c r="J450" s="6" t="s">
        <v>4</v>
      </c>
      <c r="K450" s="48" t="str">
        <f>IF(J450="","",VLOOKUP(J450,'BICS Equity Hierarchy 2024'!$C$5:$Q$1783,'Mapping for Equity'!$K$1))</f>
        <v/>
      </c>
      <c r="L450" s="6" t="s">
        <v>4</v>
      </c>
      <c r="M450" s="6" t="s">
        <v>4</v>
      </c>
      <c r="N450" s="6" t="s">
        <v>4</v>
      </c>
      <c r="O450" s="6" t="s">
        <v>4</v>
      </c>
    </row>
    <row r="451" spans="2:15" ht="20.25">
      <c r="B451" s="10">
        <v>1112111816</v>
      </c>
      <c r="C451" s="201">
        <v>5</v>
      </c>
      <c r="D451" s="8" t="str">
        <f>VLOOKUP(B451,'Current BICS'!$B$4:$P$1837,'Mapping for Equity'!$K$1,FALSE)</f>
        <v>Toy &amp; Game Stores</v>
      </c>
      <c r="E451" s="15" t="s">
        <v>1643</v>
      </c>
      <c r="F451" s="18"/>
      <c r="G451" s="15" t="s">
        <v>1643</v>
      </c>
      <c r="H451" s="6">
        <v>1112111816</v>
      </c>
      <c r="I451" s="48" t="str">
        <f>VLOOKUP(H451,'BICS Equity Hierarchy 2024'!$C$5:$Q$1846,'Mapping for Equity'!$K$1,FALSE)</f>
        <v>Toy &amp; Game Stores</v>
      </c>
      <c r="J451" s="6" t="s">
        <v>4</v>
      </c>
      <c r="K451" s="48" t="str">
        <f>IF(J451="","",VLOOKUP(J451,'BICS Equity Hierarchy 2024'!$C$5:$Q$1783,'Mapping for Equity'!$K$1))</f>
        <v/>
      </c>
      <c r="L451" s="6" t="s">
        <v>4</v>
      </c>
      <c r="M451" s="6" t="s">
        <v>4</v>
      </c>
      <c r="N451" s="6" t="s">
        <v>4</v>
      </c>
      <c r="O451" s="6" t="s">
        <v>4</v>
      </c>
    </row>
    <row r="452" spans="2:15" ht="20.25">
      <c r="B452" s="10">
        <v>1112111817</v>
      </c>
      <c r="C452" s="201">
        <v>5</v>
      </c>
      <c r="D452" s="8" t="str">
        <f>VLOOKUP(B452,'Current BICS'!$B$4:$P$1837,'Mapping for Equity'!$K$1,FALSE)</f>
        <v>Movie &amp; Video Game Rent Stores</v>
      </c>
      <c r="E452" s="15" t="s">
        <v>1643</v>
      </c>
      <c r="F452" s="18"/>
      <c r="G452" s="15" t="s">
        <v>1643</v>
      </c>
      <c r="H452" s="6">
        <v>1112111817</v>
      </c>
      <c r="I452" s="48" t="str">
        <f>VLOOKUP(H452,'BICS Equity Hierarchy 2024'!$C$5:$Q$1846,'Mapping for Equity'!$K$1,FALSE)</f>
        <v>Movie &amp; Video Game Rent Stores</v>
      </c>
      <c r="J452" s="6" t="s">
        <v>4</v>
      </c>
      <c r="K452" s="48" t="str">
        <f>IF(J452="","",VLOOKUP(J452,'BICS Equity Hierarchy 2024'!$C$5:$Q$1783,'Mapping for Equity'!$K$1))</f>
        <v/>
      </c>
      <c r="L452" s="6" t="s">
        <v>4</v>
      </c>
      <c r="M452" s="6" t="s">
        <v>4</v>
      </c>
      <c r="N452" s="6" t="s">
        <v>4</v>
      </c>
      <c r="O452" s="6" t="s">
        <v>4</v>
      </c>
    </row>
    <row r="453" spans="2:15" ht="20.25">
      <c r="B453" s="10">
        <v>1112111818</v>
      </c>
      <c r="C453" s="201">
        <v>5</v>
      </c>
      <c r="D453" s="8" t="str">
        <f>VLOOKUP(B453,'Current BICS'!$B$4:$P$1837,'Mapping for Equity'!$K$1,FALSE)</f>
        <v>Music &amp; Movie Stores</v>
      </c>
      <c r="E453" s="15" t="s">
        <v>1643</v>
      </c>
      <c r="F453" s="18"/>
      <c r="G453" s="15" t="s">
        <v>1643</v>
      </c>
      <c r="H453" s="6">
        <v>1112111818</v>
      </c>
      <c r="I453" s="48" t="str">
        <f>VLOOKUP(H453,'BICS Equity Hierarchy 2024'!$C$5:$Q$1846,'Mapping for Equity'!$K$1,FALSE)</f>
        <v>Music &amp; Movie Stores</v>
      </c>
      <c r="J453" s="6" t="s">
        <v>4</v>
      </c>
      <c r="K453" s="48" t="str">
        <f>IF(J453="","",VLOOKUP(J453,'BICS Equity Hierarchy 2024'!$C$5:$Q$1783,'Mapping for Equity'!$K$1))</f>
        <v/>
      </c>
      <c r="L453" s="6" t="s">
        <v>4</v>
      </c>
      <c r="M453" s="6" t="s">
        <v>4</v>
      </c>
      <c r="N453" s="6" t="s">
        <v>4</v>
      </c>
      <c r="O453" s="6" t="s">
        <v>4</v>
      </c>
    </row>
    <row r="454" spans="2:15" ht="20.25">
      <c r="B454" s="10">
        <v>1112111819</v>
      </c>
      <c r="C454" s="201">
        <v>5</v>
      </c>
      <c r="D454" s="8" t="str">
        <f>VLOOKUP(B454,'Current BICS'!$B$4:$P$1837,'Mapping for Equity'!$K$1,FALSE)</f>
        <v>Musical Instrument Stores</v>
      </c>
      <c r="E454" s="15" t="s">
        <v>1643</v>
      </c>
      <c r="F454" s="18"/>
      <c r="G454" s="15" t="s">
        <v>1643</v>
      </c>
      <c r="H454" s="6">
        <v>1112111819</v>
      </c>
      <c r="I454" s="48" t="str">
        <f>VLOOKUP(H454,'BICS Equity Hierarchy 2024'!$C$5:$Q$1846,'Mapping for Equity'!$K$1,FALSE)</f>
        <v>Musical Instrument Stores</v>
      </c>
      <c r="J454" s="6" t="s">
        <v>4</v>
      </c>
      <c r="K454" s="48" t="str">
        <f>IF(J454="","",VLOOKUP(J454,'BICS Equity Hierarchy 2024'!$C$5:$Q$1783,'Mapping for Equity'!$K$1))</f>
        <v/>
      </c>
      <c r="L454" s="6" t="s">
        <v>4</v>
      </c>
      <c r="M454" s="6" t="s">
        <v>4</v>
      </c>
      <c r="N454" s="6" t="s">
        <v>4</v>
      </c>
      <c r="O454" s="6" t="s">
        <v>4</v>
      </c>
    </row>
    <row r="455" spans="2:15" ht="20.25">
      <c r="B455" s="10">
        <v>1112111820</v>
      </c>
      <c r="C455" s="201">
        <v>5</v>
      </c>
      <c r="D455" s="8" t="str">
        <f>VLOOKUP(B455,'Current BICS'!$B$4:$P$1837,'Mapping for Equity'!$K$1,FALSE)</f>
        <v>Office Sply &amp; Stationery Stores</v>
      </c>
      <c r="E455" s="15" t="s">
        <v>1643</v>
      </c>
      <c r="F455" s="18"/>
      <c r="G455" s="15" t="s">
        <v>1643</v>
      </c>
      <c r="H455" s="6">
        <v>1112111820</v>
      </c>
      <c r="I455" s="48" t="str">
        <f>VLOOKUP(H455,'BICS Equity Hierarchy 2024'!$C$5:$Q$1846,'Mapping for Equity'!$K$1,FALSE)</f>
        <v>Office Sply &amp; Stationery Stores</v>
      </c>
      <c r="J455" s="6" t="s">
        <v>4</v>
      </c>
      <c r="K455" s="48" t="str">
        <f>IF(J455="","",VLOOKUP(J455,'BICS Equity Hierarchy 2024'!$C$5:$Q$1783,'Mapping for Equity'!$K$1))</f>
        <v/>
      </c>
      <c r="L455" s="6" t="s">
        <v>4</v>
      </c>
      <c r="M455" s="6" t="s">
        <v>4</v>
      </c>
      <c r="N455" s="6" t="s">
        <v>4</v>
      </c>
      <c r="O455" s="6" t="s">
        <v>4</v>
      </c>
    </row>
    <row r="456" spans="2:15" ht="20.25">
      <c r="B456" s="10">
        <v>1112111821</v>
      </c>
      <c r="C456" s="201">
        <v>5</v>
      </c>
      <c r="D456" s="8" t="str">
        <f>VLOOKUP(B456,'Current BICS'!$B$4:$P$1837,'Mapping for Equity'!$K$1,FALSE)</f>
        <v>Optical Goods Stores</v>
      </c>
      <c r="E456" s="15" t="s">
        <v>1643</v>
      </c>
      <c r="F456" s="18"/>
      <c r="G456" s="15" t="s">
        <v>1643</v>
      </c>
      <c r="H456" s="6">
        <v>1112111821</v>
      </c>
      <c r="I456" s="48" t="str">
        <f>VLOOKUP(H456,'BICS Equity Hierarchy 2024'!$C$5:$Q$1846,'Mapping for Equity'!$K$1,FALSE)</f>
        <v>Optical Goods Stores</v>
      </c>
      <c r="J456" s="6" t="s">
        <v>4</v>
      </c>
      <c r="K456" s="48" t="str">
        <f>IF(J456="","",VLOOKUP(J456,'BICS Equity Hierarchy 2024'!$C$5:$Q$1783,'Mapping for Equity'!$K$1))</f>
        <v/>
      </c>
      <c r="L456" s="6" t="s">
        <v>4</v>
      </c>
      <c r="M456" s="6" t="s">
        <v>4</v>
      </c>
      <c r="N456" s="6" t="s">
        <v>4</v>
      </c>
      <c r="O456" s="6" t="s">
        <v>4</v>
      </c>
    </row>
    <row r="457" spans="2:15" ht="20.25">
      <c r="B457" s="10">
        <v>1112111822</v>
      </c>
      <c r="C457" s="201">
        <v>5</v>
      </c>
      <c r="D457" s="8" t="str">
        <f>VLOOKUP(B457,'Current BICS'!$B$4:$P$1837,'Mapping for Equity'!$K$1,FALSE)</f>
        <v>Pet &amp; Pet Supplies Stores</v>
      </c>
      <c r="E457" s="15" t="s">
        <v>1643</v>
      </c>
      <c r="F457" s="18"/>
      <c r="G457" s="15" t="s">
        <v>1643</v>
      </c>
      <c r="H457" s="6">
        <v>1112111822</v>
      </c>
      <c r="I457" s="48" t="str">
        <f>VLOOKUP(H457,'BICS Equity Hierarchy 2024'!$C$5:$Q$1846,'Mapping for Equity'!$K$1,FALSE)</f>
        <v>Pet &amp; Pet Supplies Stores</v>
      </c>
      <c r="J457" s="6" t="s">
        <v>4</v>
      </c>
      <c r="K457" s="48" t="str">
        <f>IF(J457="","",VLOOKUP(J457,'BICS Equity Hierarchy 2024'!$C$5:$Q$1783,'Mapping for Equity'!$K$1))</f>
        <v/>
      </c>
      <c r="L457" s="6" t="s">
        <v>4</v>
      </c>
      <c r="M457" s="6" t="s">
        <v>4</v>
      </c>
      <c r="N457" s="6" t="s">
        <v>4</v>
      </c>
      <c r="O457" s="6" t="s">
        <v>4</v>
      </c>
    </row>
    <row r="458" spans="2:15" ht="20.25">
      <c r="B458" s="10">
        <v>1112111823</v>
      </c>
      <c r="C458" s="201">
        <v>5</v>
      </c>
      <c r="D458" s="8" t="str">
        <f>VLOOKUP(B458,'Current BICS'!$B$4:$P$1837,'Mapping for Equity'!$K$1,FALSE)</f>
        <v>Used Merchandise Stores</v>
      </c>
      <c r="E458" s="15" t="s">
        <v>1643</v>
      </c>
      <c r="F458" s="18"/>
      <c r="G458" s="15" t="s">
        <v>1643</v>
      </c>
      <c r="H458" s="6">
        <v>1112111823</v>
      </c>
      <c r="I458" s="48" t="str">
        <f>VLOOKUP(H458,'BICS Equity Hierarchy 2024'!$C$5:$Q$1846,'Mapping for Equity'!$K$1,FALSE)</f>
        <v>Used Merchandise Stores</v>
      </c>
      <c r="J458" s="6" t="s">
        <v>4</v>
      </c>
      <c r="K458" s="48" t="str">
        <f>IF(J458="","",VLOOKUP(J458,'BICS Equity Hierarchy 2024'!$C$5:$Q$1783,'Mapping for Equity'!$K$1))</f>
        <v/>
      </c>
      <c r="L458" s="6" t="s">
        <v>4</v>
      </c>
      <c r="M458" s="6" t="s">
        <v>4</v>
      </c>
      <c r="N458" s="6" t="s">
        <v>4</v>
      </c>
      <c r="O458" s="6" t="s">
        <v>4</v>
      </c>
    </row>
    <row r="459" spans="2:15" ht="20.25">
      <c r="B459" s="10">
        <v>1112111824</v>
      </c>
      <c r="C459" s="201">
        <v>5</v>
      </c>
      <c r="D459" s="8" t="str">
        <f>VLOOKUP(B459,'Current BICS'!$B$4:$P$1837,'Mapping for Equity'!$K$1,FALSE)</f>
        <v>Video Game Stores</v>
      </c>
      <c r="E459" s="15" t="s">
        <v>1643</v>
      </c>
      <c r="F459" s="18"/>
      <c r="G459" s="15" t="s">
        <v>1643</v>
      </c>
      <c r="H459" s="6">
        <v>1112111824</v>
      </c>
      <c r="I459" s="48" t="str">
        <f>VLOOKUP(H459,'BICS Equity Hierarchy 2024'!$C$5:$Q$1846,'Mapping for Equity'!$K$1,FALSE)</f>
        <v>Video Game Stores</v>
      </c>
      <c r="J459" s="6" t="s">
        <v>4</v>
      </c>
      <c r="K459" s="48" t="str">
        <f>IF(J459="","",VLOOKUP(J459,'BICS Equity Hierarchy 2024'!$C$5:$Q$1783,'Mapping for Equity'!$K$1))</f>
        <v/>
      </c>
      <c r="L459" s="6" t="s">
        <v>4</v>
      </c>
      <c r="M459" s="6" t="s">
        <v>4</v>
      </c>
      <c r="N459" s="6" t="s">
        <v>4</v>
      </c>
      <c r="O459" s="6" t="s">
        <v>4</v>
      </c>
    </row>
    <row r="460" spans="2:15" ht="20.25">
      <c r="B460" s="10">
        <v>111212</v>
      </c>
      <c r="C460" s="201">
        <v>3</v>
      </c>
      <c r="D460" s="8" t="str">
        <f>VLOOKUP(B460,'Current BICS'!$B$4:$P$1837,'Mapping for Equity'!$K$1,FALSE)</f>
        <v>E-Commerce Discretionary</v>
      </c>
      <c r="E460" s="15" t="s">
        <v>1643</v>
      </c>
      <c r="F460" s="18"/>
      <c r="G460" s="15" t="s">
        <v>1643</v>
      </c>
      <c r="H460" s="6">
        <v>111212</v>
      </c>
      <c r="I460" s="48" t="str">
        <f>VLOOKUP(H460,'BICS Equity Hierarchy 2024'!$C$5:$Q$1846,'Mapping for Equity'!$K$1,FALSE)</f>
        <v>E-Commerce Discretionary</v>
      </c>
      <c r="J460" s="6"/>
      <c r="K460" s="48" t="str">
        <f>IF(J460="","",VLOOKUP(J460,'BICS Equity Hierarchy 2024'!$C$5:$Q$1783,'Mapping for Equity'!$K$1))</f>
        <v/>
      </c>
      <c r="L460" s="6" t="s">
        <v>4</v>
      </c>
      <c r="M460" s="6" t="s">
        <v>4</v>
      </c>
      <c r="N460" s="6" t="s">
        <v>4</v>
      </c>
      <c r="O460" s="6" t="s">
        <v>4</v>
      </c>
    </row>
    <row r="461" spans="2:15" ht="20.25">
      <c r="B461" s="10">
        <v>11121210</v>
      </c>
      <c r="C461" s="201">
        <v>4</v>
      </c>
      <c r="D461" s="8" t="str">
        <f>VLOOKUP(B461,'Current BICS'!$B$4:$P$1837,'Mapping for Equity'!$K$1,FALSE)</f>
        <v>Online Marketplace</v>
      </c>
      <c r="E461" s="15" t="s">
        <v>1643</v>
      </c>
      <c r="F461" s="18"/>
      <c r="G461" s="15" t="s">
        <v>1643</v>
      </c>
      <c r="H461" s="6">
        <v>11121210</v>
      </c>
      <c r="I461" s="48" t="str">
        <f>VLOOKUP(H461,'BICS Equity Hierarchy 2024'!$C$5:$Q$1846,'Mapping for Equity'!$K$1,FALSE)</f>
        <v>Online Marketplace</v>
      </c>
      <c r="J461" s="6" t="s">
        <v>4</v>
      </c>
      <c r="K461" s="48" t="str">
        <f>IF(J461="","",VLOOKUP(J461,'BICS Equity Hierarchy 2024'!$C$5:$Q$1783,'Mapping for Equity'!$K$1))</f>
        <v/>
      </c>
      <c r="L461" s="6" t="s">
        <v>4</v>
      </c>
      <c r="M461" s="6" t="s">
        <v>4</v>
      </c>
      <c r="N461" s="6" t="s">
        <v>4</v>
      </c>
      <c r="O461" s="6" t="s">
        <v>4</v>
      </c>
    </row>
    <row r="462" spans="2:15" ht="20.25">
      <c r="B462" s="10">
        <v>11121211</v>
      </c>
      <c r="C462" s="201">
        <v>4</v>
      </c>
      <c r="D462" s="8" t="str">
        <f>VLOOKUP(B462,'Current BICS'!$B$4:$P$1837,'Mapping for Equity'!$K$1,FALSE)</f>
        <v>Specialty Online Retailers</v>
      </c>
      <c r="E462" s="15" t="s">
        <v>1643</v>
      </c>
      <c r="F462" s="18"/>
      <c r="G462" s="15" t="s">
        <v>1643</v>
      </c>
      <c r="H462" s="6">
        <v>11121211</v>
      </c>
      <c r="I462" s="48" t="str">
        <f>VLOOKUP(H462,'BICS Equity Hierarchy 2024'!$C$5:$Q$1846,'Mapping for Equity'!$K$1,FALSE)</f>
        <v>Specialty Online Retailers</v>
      </c>
      <c r="J462" s="6" t="s">
        <v>4</v>
      </c>
      <c r="K462" s="48" t="str">
        <f>IF(J462="","",VLOOKUP(J462,'BICS Equity Hierarchy 2024'!$C$5:$Q$1783,'Mapping for Equity'!$K$1))</f>
        <v/>
      </c>
      <c r="L462" s="6" t="s">
        <v>4</v>
      </c>
      <c r="M462" s="6" t="s">
        <v>4</v>
      </c>
      <c r="N462" s="6" t="s">
        <v>4</v>
      </c>
      <c r="O462" s="6" t="s">
        <v>4</v>
      </c>
    </row>
    <row r="463" spans="2:15" ht="20.25">
      <c r="B463" s="10">
        <v>1112121110</v>
      </c>
      <c r="C463" s="201">
        <v>5</v>
      </c>
      <c r="D463" s="8" t="str">
        <f>VLOOKUP(B463,'Current BICS'!$B$4:$P$1837,'Mapping for Equity'!$K$1,FALSE)</f>
        <v>Auto Parts - Online</v>
      </c>
      <c r="E463" s="15" t="s">
        <v>1643</v>
      </c>
      <c r="F463" s="18"/>
      <c r="G463" s="15" t="s">
        <v>1643</v>
      </c>
      <c r="H463" s="6">
        <v>1112121110</v>
      </c>
      <c r="I463" s="48" t="str">
        <f>VLOOKUP(H463,'BICS Equity Hierarchy 2024'!$C$5:$Q$1846,'Mapping for Equity'!$K$1,FALSE)</f>
        <v>Auto Parts - Online</v>
      </c>
      <c r="J463" s="6" t="s">
        <v>4</v>
      </c>
      <c r="K463" s="48" t="str">
        <f>IF(J463="","",VLOOKUP(J463,'BICS Equity Hierarchy 2024'!$C$5:$Q$1783,'Mapping for Equity'!$K$1))</f>
        <v/>
      </c>
      <c r="L463" s="6" t="s">
        <v>4</v>
      </c>
      <c r="M463" s="6" t="s">
        <v>4</v>
      </c>
      <c r="N463" s="6" t="s">
        <v>4</v>
      </c>
      <c r="O463" s="6" t="s">
        <v>4</v>
      </c>
    </row>
    <row r="464" spans="2:15" ht="20.25">
      <c r="B464" s="10">
        <v>1112121111</v>
      </c>
      <c r="C464" s="201">
        <v>5</v>
      </c>
      <c r="D464" s="8" t="str">
        <f>VLOOKUP(B464,'Current BICS'!$B$4:$P$1837,'Mapping for Equity'!$K$1,FALSE)</f>
        <v>Consumer Electronics - Online</v>
      </c>
      <c r="E464" s="15" t="s">
        <v>1643</v>
      </c>
      <c r="F464" s="18"/>
      <c r="G464" s="15" t="s">
        <v>1643</v>
      </c>
      <c r="H464" s="6">
        <v>1112121111</v>
      </c>
      <c r="I464" s="48" t="str">
        <f>VLOOKUP(H464,'BICS Equity Hierarchy 2024'!$C$5:$Q$1846,'Mapping for Equity'!$K$1,FALSE)</f>
        <v>Consumer Electronics - Online</v>
      </c>
      <c r="J464" s="6" t="s">
        <v>4</v>
      </c>
      <c r="K464" s="48" t="str">
        <f>IF(J464="","",VLOOKUP(J464,'BICS Equity Hierarchy 2024'!$C$5:$Q$1783,'Mapping for Equity'!$K$1))</f>
        <v/>
      </c>
      <c r="L464" s="6" t="s">
        <v>4</v>
      </c>
      <c r="M464" s="6" t="s">
        <v>4</v>
      </c>
      <c r="N464" s="6" t="s">
        <v>4</v>
      </c>
      <c r="O464" s="6" t="s">
        <v>4</v>
      </c>
    </row>
    <row r="465" spans="2:15" ht="20.25">
      <c r="B465" s="10">
        <v>1112121112</v>
      </c>
      <c r="C465" s="201">
        <v>5</v>
      </c>
      <c r="D465" s="8" t="str">
        <f>VLOOKUP(B465,'Current BICS'!$B$4:$P$1837,'Mapping for Equity'!$K$1,FALSE)</f>
        <v>Home &amp; Office Products - Online</v>
      </c>
      <c r="E465" s="15" t="s">
        <v>1643</v>
      </c>
      <c r="F465" s="18"/>
      <c r="G465" s="15" t="s">
        <v>1643</v>
      </c>
      <c r="H465" s="6">
        <v>1112121112</v>
      </c>
      <c r="I465" s="48" t="str">
        <f>VLOOKUP(H465,'BICS Equity Hierarchy 2024'!$C$5:$Q$1846,'Mapping for Equity'!$K$1,FALSE)</f>
        <v>Home &amp; Office Products - Online</v>
      </c>
      <c r="J465" s="6" t="s">
        <v>4</v>
      </c>
      <c r="K465" s="48" t="str">
        <f>IF(J465="","",VLOOKUP(J465,'BICS Equity Hierarchy 2024'!$C$5:$Q$1783,'Mapping for Equity'!$K$1))</f>
        <v/>
      </c>
      <c r="L465" s="6" t="s">
        <v>4</v>
      </c>
      <c r="M465" s="6" t="s">
        <v>4</v>
      </c>
      <c r="N465" s="6" t="s">
        <v>4</v>
      </c>
      <c r="O465" s="6" t="s">
        <v>4</v>
      </c>
    </row>
    <row r="466" spans="2:15" ht="20.25">
      <c r="B466" s="10">
        <v>1112121113</v>
      </c>
      <c r="C466" s="201">
        <v>5</v>
      </c>
      <c r="D466" s="8" t="str">
        <f>VLOOKUP(B466,'Current BICS'!$B$4:$P$1837,'Mapping for Equity'!$K$1,FALSE)</f>
        <v>Apparel &amp; Footwear - Online</v>
      </c>
      <c r="E466" s="15" t="s">
        <v>1643</v>
      </c>
      <c r="F466" s="18"/>
      <c r="G466" s="15" t="s">
        <v>1643</v>
      </c>
      <c r="H466" s="6">
        <v>1112121113</v>
      </c>
      <c r="I466" s="48" t="str">
        <f>VLOOKUP(H466,'BICS Equity Hierarchy 2024'!$C$5:$Q$1846,'Mapping for Equity'!$K$1,FALSE)</f>
        <v>Apparel &amp; Footwear - Online</v>
      </c>
      <c r="J466" s="6" t="s">
        <v>4</v>
      </c>
      <c r="K466" s="48" t="str">
        <f>IF(J466="","",VLOOKUP(J466,'BICS Equity Hierarchy 2024'!$C$5:$Q$1783,'Mapping for Equity'!$K$1))</f>
        <v/>
      </c>
      <c r="L466" s="6" t="s">
        <v>4</v>
      </c>
      <c r="M466" s="6" t="s">
        <v>4</v>
      </c>
      <c r="N466" s="6" t="s">
        <v>4</v>
      </c>
      <c r="O466" s="6" t="s">
        <v>4</v>
      </c>
    </row>
    <row r="467" spans="2:15" ht="20.25">
      <c r="B467" s="10">
        <v>1112121114</v>
      </c>
      <c r="C467" s="201">
        <v>5</v>
      </c>
      <c r="D467" s="8" t="str">
        <f>VLOOKUP(B467,'Current BICS'!$B$4:$P$1837,'Mapping for Equity'!$K$1,FALSE)</f>
        <v>Books - Online</v>
      </c>
      <c r="E467" s="15" t="s">
        <v>1643</v>
      </c>
      <c r="F467" s="18"/>
      <c r="G467" s="15" t="s">
        <v>1643</v>
      </c>
      <c r="H467" s="6">
        <v>1112121114</v>
      </c>
      <c r="I467" s="48" t="str">
        <f>VLOOKUP(H467,'BICS Equity Hierarchy 2024'!$C$5:$Q$1846,'Mapping for Equity'!$K$1,FALSE)</f>
        <v>Books - Online</v>
      </c>
      <c r="J467" s="6" t="s">
        <v>4</v>
      </c>
      <c r="K467" s="48" t="str">
        <f>IF(J467="","",VLOOKUP(J467,'BICS Equity Hierarchy 2024'!$C$5:$Q$1783,'Mapping for Equity'!$K$1))</f>
        <v/>
      </c>
      <c r="L467" s="6" t="s">
        <v>4</v>
      </c>
      <c r="M467" s="6" t="s">
        <v>4</v>
      </c>
      <c r="N467" s="6" t="s">
        <v>4</v>
      </c>
      <c r="O467" s="6" t="s">
        <v>4</v>
      </c>
    </row>
    <row r="468" spans="2:15" ht="20.25">
      <c r="B468" s="10">
        <v>1112121115</v>
      </c>
      <c r="C468" s="201">
        <v>5</v>
      </c>
      <c r="D468" s="8" t="str">
        <f>VLOOKUP(B468,'Current BICS'!$B$4:$P$1837,'Mapping for Equity'!$K$1,FALSE)</f>
        <v>Cosmetics &amp; Beauty - Online</v>
      </c>
      <c r="E468" s="15" t="s">
        <v>1643</v>
      </c>
      <c r="F468" s="18"/>
      <c r="G468" s="15" t="s">
        <v>1643</v>
      </c>
      <c r="H468" s="6">
        <v>1112121115</v>
      </c>
      <c r="I468" s="48" t="str">
        <f>VLOOKUP(H468,'BICS Equity Hierarchy 2024'!$C$5:$Q$1846,'Mapping for Equity'!$K$1,FALSE)</f>
        <v>Cosmetics &amp; Beauty - Online</v>
      </c>
      <c r="J468" s="6" t="s">
        <v>4</v>
      </c>
      <c r="K468" s="48" t="str">
        <f>IF(J468="","",VLOOKUP(J468,'BICS Equity Hierarchy 2024'!$C$5:$Q$1783,'Mapping for Equity'!$K$1))</f>
        <v/>
      </c>
      <c r="L468" s="6" t="s">
        <v>4</v>
      </c>
      <c r="M468" s="6" t="s">
        <v>4</v>
      </c>
      <c r="N468" s="6" t="s">
        <v>4</v>
      </c>
      <c r="O468" s="6" t="s">
        <v>4</v>
      </c>
    </row>
    <row r="469" spans="2:15" ht="20.25">
      <c r="B469" s="10">
        <v>1112121116</v>
      </c>
      <c r="C469" s="201">
        <v>5</v>
      </c>
      <c r="D469" s="8" t="str">
        <f>VLOOKUP(B469,'Current BICS'!$B$4:$P$1837,'Mapping for Equity'!$K$1,FALSE)</f>
        <v>Flowers - Online</v>
      </c>
      <c r="E469" s="15" t="s">
        <v>1643</v>
      </c>
      <c r="F469" s="18"/>
      <c r="G469" s="15" t="s">
        <v>1643</v>
      </c>
      <c r="H469" s="6">
        <v>1112121116</v>
      </c>
      <c r="I469" s="48" t="str">
        <f>VLOOKUP(H469,'BICS Equity Hierarchy 2024'!$C$5:$Q$1846,'Mapping for Equity'!$K$1,FALSE)</f>
        <v>Flowers - Online</v>
      </c>
      <c r="J469" s="6" t="s">
        <v>4</v>
      </c>
      <c r="K469" s="48" t="str">
        <f>IF(J469="","",VLOOKUP(J469,'BICS Equity Hierarchy 2024'!$C$5:$Q$1783,'Mapping for Equity'!$K$1))</f>
        <v/>
      </c>
      <c r="L469" s="6" t="s">
        <v>4</v>
      </c>
      <c r="M469" s="6" t="s">
        <v>4</v>
      </c>
      <c r="N469" s="6" t="s">
        <v>4</v>
      </c>
      <c r="O469" s="6" t="s">
        <v>4</v>
      </c>
    </row>
    <row r="470" spans="2:15" ht="20.25">
      <c r="B470" s="10">
        <v>1112121117</v>
      </c>
      <c r="C470" s="201">
        <v>5</v>
      </c>
      <c r="D470" s="8" t="str">
        <f>VLOOKUP(B470,'Current BICS'!$B$4:$P$1837,'Mapping for Equity'!$K$1,FALSE)</f>
        <v>Toys &amp; Games - Online</v>
      </c>
      <c r="E470" s="15" t="s">
        <v>1643</v>
      </c>
      <c r="F470" s="18"/>
      <c r="G470" s="15" t="s">
        <v>1643</v>
      </c>
      <c r="H470" s="6">
        <v>1112121117</v>
      </c>
      <c r="I470" s="48" t="str">
        <f>VLOOKUP(H470,'BICS Equity Hierarchy 2024'!$C$5:$Q$1846,'Mapping for Equity'!$K$1,FALSE)</f>
        <v>Toys &amp; Games - Online</v>
      </c>
      <c r="J470" s="6" t="s">
        <v>4</v>
      </c>
      <c r="K470" s="48" t="str">
        <f>IF(J470="","",VLOOKUP(J470,'BICS Equity Hierarchy 2024'!$C$5:$Q$1783,'Mapping for Equity'!$K$1))</f>
        <v/>
      </c>
      <c r="L470" s="6" t="s">
        <v>4</v>
      </c>
      <c r="M470" s="6" t="s">
        <v>4</v>
      </c>
      <c r="N470" s="6" t="s">
        <v>4</v>
      </c>
      <c r="O470" s="6" t="s">
        <v>4</v>
      </c>
    </row>
    <row r="471" spans="2:15" ht="20.25">
      <c r="B471" s="10">
        <v>1112121118</v>
      </c>
      <c r="C471" s="201">
        <v>5</v>
      </c>
      <c r="D471" s="8" t="str">
        <f>VLOOKUP(B471,'Current BICS'!$B$4:$P$1837,'Mapping for Equity'!$K$1,FALSE)</f>
        <v>Jewelry &amp; Watch - Online</v>
      </c>
      <c r="E471" s="15" t="s">
        <v>1643</v>
      </c>
      <c r="F471" s="18"/>
      <c r="G471" s="15" t="s">
        <v>1643</v>
      </c>
      <c r="H471" s="6">
        <v>1112121118</v>
      </c>
      <c r="I471" s="48" t="str">
        <f>VLOOKUP(H471,'BICS Equity Hierarchy 2024'!$C$5:$Q$1846,'Mapping for Equity'!$K$1,FALSE)</f>
        <v>Jewelry &amp; Watch - Online</v>
      </c>
      <c r="J471" s="6" t="s">
        <v>4</v>
      </c>
      <c r="K471" s="48" t="str">
        <f>IF(J471="","",VLOOKUP(J471,'BICS Equity Hierarchy 2024'!$C$5:$Q$1783,'Mapping for Equity'!$K$1))</f>
        <v/>
      </c>
      <c r="L471" s="6" t="s">
        <v>4</v>
      </c>
      <c r="M471" s="6" t="s">
        <v>4</v>
      </c>
      <c r="N471" s="6" t="s">
        <v>4</v>
      </c>
      <c r="O471" s="6" t="s">
        <v>4</v>
      </c>
    </row>
    <row r="472" spans="2:15" ht="20.25">
      <c r="B472" s="10">
        <v>1112121119</v>
      </c>
      <c r="C472" s="201">
        <v>5</v>
      </c>
      <c r="D472" s="8" t="str">
        <f>VLOOKUP(B472,'Current BICS'!$B$4:$P$1837,'Mapping for Equity'!$K$1,FALSE)</f>
        <v>Music &amp; Movies - Online</v>
      </c>
      <c r="E472" s="15" t="s">
        <v>1643</v>
      </c>
      <c r="F472" s="18"/>
      <c r="G472" s="15" t="s">
        <v>1643</v>
      </c>
      <c r="H472" s="6">
        <v>1112121119</v>
      </c>
      <c r="I472" s="48" t="str">
        <f>VLOOKUP(H472,'BICS Equity Hierarchy 2024'!$C$5:$Q$1846,'Mapping for Equity'!$K$1,FALSE)</f>
        <v>Music &amp; Movies - Online</v>
      </c>
      <c r="J472" s="6" t="s">
        <v>4</v>
      </c>
      <c r="K472" s="48" t="str">
        <f>IF(J472="","",VLOOKUP(J472,'BICS Equity Hierarchy 2024'!$C$5:$Q$1783,'Mapping for Equity'!$K$1))</f>
        <v/>
      </c>
      <c r="L472" s="6" t="s">
        <v>4</v>
      </c>
      <c r="M472" s="6" t="s">
        <v>4</v>
      </c>
      <c r="N472" s="6" t="s">
        <v>4</v>
      </c>
      <c r="O472" s="6" t="s">
        <v>4</v>
      </c>
    </row>
    <row r="473" spans="2:15" ht="20.25">
      <c r="B473" s="10">
        <v>1112121120</v>
      </c>
      <c r="C473" s="201">
        <v>5</v>
      </c>
      <c r="D473" s="8" t="str">
        <f>VLOOKUP(B473,'Current BICS'!$B$4:$P$1837,'Mapping for Equity'!$K$1,FALSE)</f>
        <v>Musical Instrument - Online</v>
      </c>
      <c r="E473" s="15" t="s">
        <v>1643</v>
      </c>
      <c r="F473" s="18"/>
      <c r="G473" s="15" t="s">
        <v>1643</v>
      </c>
      <c r="H473" s="6">
        <v>1112121120</v>
      </c>
      <c r="I473" s="48" t="str">
        <f>VLOOKUP(H473,'BICS Equity Hierarchy 2024'!$C$5:$Q$1846,'Mapping for Equity'!$K$1,FALSE)</f>
        <v>Musical Instrument - Online</v>
      </c>
      <c r="J473" s="6" t="s">
        <v>4</v>
      </c>
      <c r="K473" s="48" t="str">
        <f>IF(J473="","",VLOOKUP(J473,'BICS Equity Hierarchy 2024'!$C$5:$Q$1783,'Mapping for Equity'!$K$1))</f>
        <v/>
      </c>
      <c r="L473" s="6" t="s">
        <v>4</v>
      </c>
      <c r="M473" s="6" t="s">
        <v>4</v>
      </c>
      <c r="N473" s="6" t="s">
        <v>4</v>
      </c>
      <c r="O473" s="6" t="s">
        <v>4</v>
      </c>
    </row>
    <row r="474" spans="2:15" ht="20.25">
      <c r="B474" s="10">
        <v>1112121121</v>
      </c>
      <c r="C474" s="201">
        <v>5</v>
      </c>
      <c r="D474" s="8" t="str">
        <f>VLOOKUP(B474,'Current BICS'!$B$4:$P$1837,'Mapping for Equity'!$K$1,FALSE)</f>
        <v>Pets &amp; Supplies - Online</v>
      </c>
      <c r="E474" s="15" t="s">
        <v>1643</v>
      </c>
      <c r="F474" s="18"/>
      <c r="G474" s="15" t="s">
        <v>1643</v>
      </c>
      <c r="H474" s="6">
        <v>1112121121</v>
      </c>
      <c r="I474" s="48" t="str">
        <f>VLOOKUP(H474,'BICS Equity Hierarchy 2024'!$C$5:$Q$1846,'Mapping for Equity'!$K$1,FALSE)</f>
        <v>Pets &amp; Supplies - Online</v>
      </c>
      <c r="J474" s="6" t="s">
        <v>4</v>
      </c>
      <c r="K474" s="48" t="str">
        <f>IF(J474="","",VLOOKUP(J474,'BICS Equity Hierarchy 2024'!$C$5:$Q$1783,'Mapping for Equity'!$K$1))</f>
        <v/>
      </c>
      <c r="L474" s="6" t="s">
        <v>4</v>
      </c>
      <c r="M474" s="6" t="s">
        <v>4</v>
      </c>
      <c r="N474" s="6" t="s">
        <v>4</v>
      </c>
      <c r="O474" s="6" t="s">
        <v>4</v>
      </c>
    </row>
    <row r="475" spans="2:15" ht="20.25">
      <c r="B475" s="10">
        <v>1112121122</v>
      </c>
      <c r="C475" s="201">
        <v>5</v>
      </c>
      <c r="D475" s="8" t="str">
        <f>VLOOKUP(B475,'Current BICS'!$B$4:$P$1837,'Mapping for Equity'!$K$1,FALSE)</f>
        <v>Sporting Goods - Online</v>
      </c>
      <c r="E475" s="15" t="s">
        <v>1643</v>
      </c>
      <c r="F475" s="18"/>
      <c r="G475" s="15" t="s">
        <v>1643</v>
      </c>
      <c r="H475" s="6">
        <v>1112121122</v>
      </c>
      <c r="I475" s="48" t="str">
        <f>VLOOKUP(H475,'BICS Equity Hierarchy 2024'!$C$5:$Q$1846,'Mapping for Equity'!$K$1,FALSE)</f>
        <v>Sporting Goods - Online</v>
      </c>
      <c r="J475" s="6" t="s">
        <v>4</v>
      </c>
      <c r="K475" s="48" t="str">
        <f>IF(J475="","",VLOOKUP(J475,'BICS Equity Hierarchy 2024'!$C$5:$Q$1783,'Mapping for Equity'!$K$1))</f>
        <v/>
      </c>
      <c r="L475" s="6" t="s">
        <v>4</v>
      </c>
      <c r="M475" s="6" t="s">
        <v>4</v>
      </c>
      <c r="N475" s="6" t="s">
        <v>4</v>
      </c>
      <c r="O475" s="6" t="s">
        <v>4</v>
      </c>
    </row>
    <row r="476" spans="2:15" ht="20.25">
      <c r="B476" s="10">
        <v>12</v>
      </c>
      <c r="C476" s="201">
        <v>1</v>
      </c>
      <c r="D476" s="8" t="str">
        <f>VLOOKUP(B476,'Current BICS'!$B$4:$P$1837,'Mapping for Equity'!$K$1,FALSE)</f>
        <v>Consumer Staples</v>
      </c>
      <c r="E476" s="15" t="s">
        <v>1643</v>
      </c>
      <c r="F476" s="18"/>
      <c r="G476" s="15" t="s">
        <v>1643</v>
      </c>
      <c r="H476" s="6">
        <v>12</v>
      </c>
      <c r="I476" s="48" t="str">
        <f>VLOOKUP(H476,'BICS Equity Hierarchy 2024'!$C$5:$Q$1846,'Mapping for Equity'!$K$1,FALSE)</f>
        <v>Consumer Staples</v>
      </c>
      <c r="J476" s="6" t="s">
        <v>4</v>
      </c>
      <c r="K476" s="48" t="str">
        <f>IF(J476="","",VLOOKUP(J476,'BICS Equity Hierarchy 2024'!$C$5:$Q$1783,'Mapping for Equity'!$K$1))</f>
        <v/>
      </c>
      <c r="L476" s="6" t="s">
        <v>4</v>
      </c>
      <c r="M476" s="6" t="s">
        <v>4</v>
      </c>
      <c r="N476" s="6" t="s">
        <v>4</v>
      </c>
      <c r="O476" s="6" t="s">
        <v>4</v>
      </c>
    </row>
    <row r="477" spans="2:15" ht="20.25">
      <c r="B477" s="10">
        <v>1210</v>
      </c>
      <c r="C477" s="201">
        <v>2</v>
      </c>
      <c r="D477" s="8" t="str">
        <f>VLOOKUP(B477,'Current BICS'!$B$4:$P$1837,'Mapping for Equity'!$K$1,FALSE)</f>
        <v>Consumer Staple Products</v>
      </c>
      <c r="E477" s="15" t="s">
        <v>1643</v>
      </c>
      <c r="F477" s="18"/>
      <c r="G477" s="15" t="s">
        <v>1643</v>
      </c>
      <c r="H477" s="6">
        <v>1210</v>
      </c>
      <c r="I477" s="48" t="str">
        <f>VLOOKUP(H477,'BICS Equity Hierarchy 2024'!$C$5:$Q$1846,'Mapping for Equity'!$K$1,FALSE)</f>
        <v>Consumer Staple Products</v>
      </c>
      <c r="J477" s="6" t="s">
        <v>4</v>
      </c>
      <c r="K477" s="48" t="str">
        <f>IF(J477="","",VLOOKUP(J477,'BICS Equity Hierarchy 2024'!$C$5:$Q$1783,'Mapping for Equity'!$K$1))</f>
        <v/>
      </c>
      <c r="L477" s="6" t="s">
        <v>4</v>
      </c>
      <c r="M477" s="6" t="s">
        <v>4</v>
      </c>
      <c r="N477" s="6" t="s">
        <v>4</v>
      </c>
      <c r="O477" s="6" t="s">
        <v>4</v>
      </c>
    </row>
    <row r="478" spans="2:15" ht="20.25">
      <c r="B478" s="10">
        <v>121010</v>
      </c>
      <c r="C478" s="201">
        <v>3</v>
      </c>
      <c r="D478" s="8" t="str">
        <f>VLOOKUP(B478,'Current BICS'!$B$4:$P$1837,'Mapping for Equity'!$K$1,FALSE)</f>
        <v>Food</v>
      </c>
      <c r="E478" s="15" t="s">
        <v>1643</v>
      </c>
      <c r="F478" s="18"/>
      <c r="G478" s="15" t="s">
        <v>1643</v>
      </c>
      <c r="H478" s="6">
        <v>121010</v>
      </c>
      <c r="I478" s="48" t="str">
        <f>VLOOKUP(H478,'BICS Equity Hierarchy 2024'!$C$5:$Q$1846,'Mapping for Equity'!$K$1,FALSE)</f>
        <v>Food</v>
      </c>
      <c r="J478" s="6" t="s">
        <v>4</v>
      </c>
      <c r="K478" s="48" t="str">
        <f>IF(J478="","",VLOOKUP(J478,'BICS Equity Hierarchy 2024'!$C$5:$Q$1783,'Mapping for Equity'!$K$1))</f>
        <v/>
      </c>
      <c r="L478" s="6" t="s">
        <v>4</v>
      </c>
      <c r="M478" s="6" t="s">
        <v>4</v>
      </c>
      <c r="N478" s="6" t="s">
        <v>4</v>
      </c>
      <c r="O478" s="6" t="s">
        <v>4</v>
      </c>
    </row>
    <row r="479" spans="2:15" ht="20.25">
      <c r="B479" s="10">
        <v>12101010</v>
      </c>
      <c r="C479" s="201">
        <v>4</v>
      </c>
      <c r="D479" s="8" t="str">
        <f>VLOOKUP(B479,'Current BICS'!$B$4:$P$1837,'Mapping for Equity'!$K$1,FALSE)</f>
        <v>Agricultural Producers</v>
      </c>
      <c r="E479" s="15" t="s">
        <v>1643</v>
      </c>
      <c r="F479" s="18"/>
      <c r="G479" s="15" t="s">
        <v>1643</v>
      </c>
      <c r="H479" s="6">
        <v>12101010</v>
      </c>
      <c r="I479" s="48" t="str">
        <f>VLOOKUP(H479,'BICS Equity Hierarchy 2024'!$C$5:$Q$1846,'Mapping for Equity'!$K$1,FALSE)</f>
        <v>Agricultural Producers</v>
      </c>
      <c r="J479" s="6" t="s">
        <v>4</v>
      </c>
      <c r="K479" s="48" t="str">
        <f>IF(J479="","",VLOOKUP(J479,'BICS Equity Hierarchy 2024'!$C$5:$Q$1783,'Mapping for Equity'!$K$1))</f>
        <v/>
      </c>
      <c r="L479" s="6" t="s">
        <v>4</v>
      </c>
      <c r="M479" s="6" t="s">
        <v>4</v>
      </c>
      <c r="N479" s="6" t="s">
        <v>4</v>
      </c>
      <c r="O479" s="6" t="s">
        <v>4</v>
      </c>
    </row>
    <row r="480" spans="2:15" ht="20.25">
      <c r="B480" s="10">
        <v>1210101010</v>
      </c>
      <c r="C480" s="201">
        <v>5</v>
      </c>
      <c r="D480" s="8" t="str">
        <f>VLOOKUP(B480,'Current BICS'!$B$4:$P$1837,'Mapping for Equity'!$K$1,FALSE)</f>
        <v>Animal Feed</v>
      </c>
      <c r="E480" s="15" t="s">
        <v>1643</v>
      </c>
      <c r="F480" s="18"/>
      <c r="G480" s="15" t="s">
        <v>1643</v>
      </c>
      <c r="H480" s="6">
        <v>1210101010</v>
      </c>
      <c r="I480" s="48" t="str">
        <f>VLOOKUP(H480,'BICS Equity Hierarchy 2024'!$C$5:$Q$1846,'Mapping for Equity'!$K$1,FALSE)</f>
        <v>Animal Feed</v>
      </c>
      <c r="J480" s="6" t="s">
        <v>4</v>
      </c>
      <c r="K480" s="48" t="str">
        <f>IF(J480="","",VLOOKUP(J480,'BICS Equity Hierarchy 2024'!$C$5:$Q$1783,'Mapping for Equity'!$K$1))</f>
        <v/>
      </c>
      <c r="L480" s="6" t="s">
        <v>4</v>
      </c>
      <c r="M480" s="6" t="s">
        <v>4</v>
      </c>
      <c r="N480" s="6" t="s">
        <v>4</v>
      </c>
      <c r="O480" s="6" t="s">
        <v>4</v>
      </c>
    </row>
    <row r="481" spans="2:15" ht="20.25">
      <c r="B481" s="10">
        <v>1210101011</v>
      </c>
      <c r="C481" s="201">
        <v>5</v>
      </c>
      <c r="D481" s="8" t="str">
        <f>VLOOKUP(B481,'Current BICS'!$B$4:$P$1837,'Mapping for Equity'!$K$1,FALSE)</f>
        <v>Animal Production &amp; Process</v>
      </c>
      <c r="E481" s="15" t="s">
        <v>1643</v>
      </c>
      <c r="F481" s="18"/>
      <c r="G481" s="15" t="s">
        <v>1643</v>
      </c>
      <c r="H481" s="6">
        <v>1210101011</v>
      </c>
      <c r="I481" s="48" t="str">
        <f>VLOOKUP(H481,'BICS Equity Hierarchy 2024'!$C$5:$Q$1846,'Mapping for Equity'!$K$1,FALSE)</f>
        <v>Animal Production &amp; Process</v>
      </c>
      <c r="J481" s="6" t="s">
        <v>4</v>
      </c>
      <c r="K481" s="48" t="str">
        <f>IF(J481="","",VLOOKUP(J481,'BICS Equity Hierarchy 2024'!$C$5:$Q$1783,'Mapping for Equity'!$K$1))</f>
        <v/>
      </c>
      <c r="L481" s="6" t="s">
        <v>4</v>
      </c>
      <c r="M481" s="6" t="s">
        <v>4</v>
      </c>
      <c r="N481" s="6" t="s">
        <v>4</v>
      </c>
      <c r="O481" s="6" t="s">
        <v>4</v>
      </c>
    </row>
    <row r="482" spans="2:15" ht="20.25">
      <c r="B482" s="10">
        <v>121010101110</v>
      </c>
      <c r="C482" s="201">
        <v>6</v>
      </c>
      <c r="D482" s="8" t="str">
        <f>VLOOKUP(B482,'Current BICS'!$B$4:$P$1837,'Mapping for Equity'!$K$1,FALSE)</f>
        <v>Cattle Ranching &amp; Farming</v>
      </c>
      <c r="E482" s="15" t="s">
        <v>1643</v>
      </c>
      <c r="F482" s="18"/>
      <c r="G482" s="15" t="s">
        <v>1643</v>
      </c>
      <c r="H482" s="6">
        <v>121010101110</v>
      </c>
      <c r="I482" s="48" t="str">
        <f>VLOOKUP(H482,'BICS Equity Hierarchy 2024'!$C$5:$Q$1846,'Mapping for Equity'!$K$1,FALSE)</f>
        <v>Cattle Ranching &amp; Farming</v>
      </c>
      <c r="J482" s="6" t="s">
        <v>4</v>
      </c>
      <c r="K482" s="48" t="str">
        <f>IF(J482="","",VLOOKUP(J482,'BICS Equity Hierarchy 2024'!$C$5:$Q$1783,'Mapping for Equity'!$K$1))</f>
        <v/>
      </c>
      <c r="L482" s="6" t="s">
        <v>4</v>
      </c>
      <c r="M482" s="6" t="s">
        <v>4</v>
      </c>
      <c r="N482" s="6" t="s">
        <v>4</v>
      </c>
      <c r="O482" s="6" t="s">
        <v>4</v>
      </c>
    </row>
    <row r="483" spans="2:15" ht="20.25">
      <c r="B483" s="10">
        <v>12101010111010</v>
      </c>
      <c r="C483" s="201">
        <v>7</v>
      </c>
      <c r="D483" s="8" t="str">
        <f>VLOOKUP(B483,'Current BICS'!$B$4:$P$1837,'Mapping for Equity'!$K$1,FALSE)</f>
        <v>Beef Cattle Ranch &amp; Farming</v>
      </c>
      <c r="E483" s="15" t="s">
        <v>1643</v>
      </c>
      <c r="F483" s="18"/>
      <c r="G483" s="15" t="s">
        <v>1643</v>
      </c>
      <c r="H483" s="6">
        <v>12101010111010</v>
      </c>
      <c r="I483" s="48" t="str">
        <f>VLOOKUP(H483,'BICS Equity Hierarchy 2024'!$C$5:$Q$1846,'Mapping for Equity'!$K$1,FALSE)</f>
        <v>Beef Cattle Ranch &amp; Farming</v>
      </c>
      <c r="J483" s="6" t="s">
        <v>4</v>
      </c>
      <c r="K483" s="48" t="str">
        <f>IF(J483="","",VLOOKUP(J483,'BICS Equity Hierarchy 2024'!$C$5:$Q$1783,'Mapping for Equity'!$K$1))</f>
        <v/>
      </c>
      <c r="L483" s="6" t="s">
        <v>4</v>
      </c>
      <c r="M483" s="6" t="s">
        <v>4</v>
      </c>
      <c r="N483" s="6" t="s">
        <v>4</v>
      </c>
      <c r="O483" s="6" t="s">
        <v>4</v>
      </c>
    </row>
    <row r="484" spans="2:15" ht="20.25">
      <c r="B484" s="10">
        <v>12101010111011</v>
      </c>
      <c r="C484" s="201">
        <v>7</v>
      </c>
      <c r="D484" s="8" t="str">
        <f>VLOOKUP(B484,'Current BICS'!$B$4:$P$1837,'Mapping for Equity'!$K$1,FALSE)</f>
        <v>Dairy Cattle &amp; Milk Production</v>
      </c>
      <c r="E484" s="15" t="s">
        <v>1643</v>
      </c>
      <c r="F484" s="18"/>
      <c r="G484" s="15" t="s">
        <v>1643</v>
      </c>
      <c r="H484" s="6">
        <v>12101010111011</v>
      </c>
      <c r="I484" s="48" t="str">
        <f>VLOOKUP(H484,'BICS Equity Hierarchy 2024'!$C$5:$Q$1846,'Mapping for Equity'!$K$1,FALSE)</f>
        <v>Dairy Cattle &amp; Milk Production</v>
      </c>
      <c r="J484" s="6" t="s">
        <v>4</v>
      </c>
      <c r="K484" s="48" t="str">
        <f>IF(J484="","",VLOOKUP(J484,'BICS Equity Hierarchy 2024'!$C$5:$Q$1783,'Mapping for Equity'!$K$1))</f>
        <v/>
      </c>
      <c r="L484" s="6" t="s">
        <v>4</v>
      </c>
      <c r="M484" s="6" t="s">
        <v>4</v>
      </c>
      <c r="N484" s="6" t="s">
        <v>4</v>
      </c>
      <c r="O484" s="6" t="s">
        <v>4</v>
      </c>
    </row>
    <row r="485" spans="2:15" ht="20.25">
      <c r="B485" s="10">
        <v>121010101111</v>
      </c>
      <c r="C485" s="201">
        <v>6</v>
      </c>
      <c r="D485" s="8" t="str">
        <f>VLOOKUP(B485,'Current BICS'!$B$4:$P$1837,'Mapping for Equity'!$K$1,FALSE)</f>
        <v>Hog &amp; Pig Farming</v>
      </c>
      <c r="E485" s="15" t="s">
        <v>1643</v>
      </c>
      <c r="F485" s="18"/>
      <c r="G485" s="15" t="s">
        <v>1643</v>
      </c>
      <c r="H485" s="6">
        <v>121010101111</v>
      </c>
      <c r="I485" s="48" t="str">
        <f>VLOOKUP(H485,'BICS Equity Hierarchy 2024'!$C$5:$Q$1846,'Mapping for Equity'!$K$1,FALSE)</f>
        <v>Hog &amp; Pig Farming</v>
      </c>
      <c r="J485" s="6" t="s">
        <v>4</v>
      </c>
      <c r="K485" s="48" t="str">
        <f>IF(J485="","",VLOOKUP(J485,'BICS Equity Hierarchy 2024'!$C$5:$Q$1783,'Mapping for Equity'!$K$1))</f>
        <v/>
      </c>
      <c r="L485" s="6" t="s">
        <v>4</v>
      </c>
      <c r="M485" s="6" t="s">
        <v>4</v>
      </c>
      <c r="N485" s="6" t="s">
        <v>4</v>
      </c>
      <c r="O485" s="6" t="s">
        <v>4</v>
      </c>
    </row>
    <row r="486" spans="2:15" ht="20.25">
      <c r="B486" s="10">
        <v>121010101112</v>
      </c>
      <c r="C486" s="201">
        <v>6</v>
      </c>
      <c r="D486" s="8" t="str">
        <f>VLOOKUP(B486,'Current BICS'!$B$4:$P$1837,'Mapping for Equity'!$K$1,FALSE)</f>
        <v>Poultry Farming</v>
      </c>
      <c r="E486" s="15" t="s">
        <v>1643</v>
      </c>
      <c r="F486" s="18"/>
      <c r="G486" s="15" t="s">
        <v>1643</v>
      </c>
      <c r="H486" s="6">
        <v>121010101112</v>
      </c>
      <c r="I486" s="48" t="str">
        <f>VLOOKUP(H486,'BICS Equity Hierarchy 2024'!$C$5:$Q$1846,'Mapping for Equity'!$K$1,FALSE)</f>
        <v>Poultry Farming</v>
      </c>
      <c r="J486" s="6" t="s">
        <v>4</v>
      </c>
      <c r="K486" s="48" t="str">
        <f>IF(J486="","",VLOOKUP(J486,'BICS Equity Hierarchy 2024'!$C$5:$Q$1783,'Mapping for Equity'!$K$1))</f>
        <v/>
      </c>
      <c r="L486" s="6" t="s">
        <v>4</v>
      </c>
      <c r="M486" s="6" t="s">
        <v>4</v>
      </c>
      <c r="N486" s="6" t="s">
        <v>4</v>
      </c>
      <c r="O486" s="6" t="s">
        <v>4</v>
      </c>
    </row>
    <row r="487" spans="2:15" ht="20.25">
      <c r="B487" s="10">
        <v>121010101113</v>
      </c>
      <c r="C487" s="201">
        <v>6</v>
      </c>
      <c r="D487" s="8" t="str">
        <f>VLOOKUP(B487,'Current BICS'!$B$4:$P$1837,'Mapping for Equity'!$K$1,FALSE)</f>
        <v>Animal Processing</v>
      </c>
      <c r="E487" s="15" t="s">
        <v>1643</v>
      </c>
      <c r="F487" s="18"/>
      <c r="G487" s="15" t="s">
        <v>1643</v>
      </c>
      <c r="H487" s="6">
        <v>121010101113</v>
      </c>
      <c r="I487" s="48" t="str">
        <f>VLOOKUP(H487,'BICS Equity Hierarchy 2024'!$C$5:$Q$1846,'Mapping for Equity'!$K$1,FALSE)</f>
        <v>Animal Processing</v>
      </c>
      <c r="J487" s="6" t="s">
        <v>4</v>
      </c>
      <c r="K487" s="48" t="str">
        <f>IF(J487="","",VLOOKUP(J487,'BICS Equity Hierarchy 2024'!$C$5:$Q$1783,'Mapping for Equity'!$K$1))</f>
        <v/>
      </c>
      <c r="L487" s="6" t="s">
        <v>4</v>
      </c>
      <c r="M487" s="6" t="s">
        <v>4</v>
      </c>
      <c r="N487" s="6" t="s">
        <v>4</v>
      </c>
      <c r="O487" s="6" t="s">
        <v>4</v>
      </c>
    </row>
    <row r="488" spans="2:15" ht="20.25">
      <c r="B488" s="10">
        <v>12101010111310</v>
      </c>
      <c r="C488" s="201">
        <v>7</v>
      </c>
      <c r="D488" s="8" t="str">
        <f>VLOOKUP(B488,'Current BICS'!$B$4:$P$1837,'Mapping for Equity'!$K$1,FALSE)</f>
        <v>Meat Processing</v>
      </c>
      <c r="E488" s="15" t="s">
        <v>1643</v>
      </c>
      <c r="F488" s="18"/>
      <c r="G488" s="15" t="s">
        <v>1643</v>
      </c>
      <c r="H488" s="6">
        <v>12101010111310</v>
      </c>
      <c r="I488" s="48" t="str">
        <f>VLOOKUP(H488,'BICS Equity Hierarchy 2024'!$C$5:$Q$1846,'Mapping for Equity'!$K$1,FALSE)</f>
        <v>Meat Processing</v>
      </c>
      <c r="J488" s="6" t="s">
        <v>4</v>
      </c>
      <c r="K488" s="48" t="str">
        <f>IF(J488="","",VLOOKUP(J488,'BICS Equity Hierarchy 2024'!$C$5:$Q$1783,'Mapping for Equity'!$K$1))</f>
        <v/>
      </c>
      <c r="L488" s="6" t="s">
        <v>4</v>
      </c>
      <c r="M488" s="6" t="s">
        <v>4</v>
      </c>
      <c r="N488" s="6" t="s">
        <v>4</v>
      </c>
      <c r="O488" s="6" t="s">
        <v>4</v>
      </c>
    </row>
    <row r="489" spans="2:15" ht="20.25">
      <c r="B489" s="10">
        <v>12101010111311</v>
      </c>
      <c r="C489" s="201">
        <v>7</v>
      </c>
      <c r="D489" s="8" t="str">
        <f>VLOOKUP(B489,'Current BICS'!$B$4:$P$1837,'Mapping for Equity'!$K$1,FALSE)</f>
        <v>Poultry Processing</v>
      </c>
      <c r="E489" s="15" t="s">
        <v>1643</v>
      </c>
      <c r="F489" s="18"/>
      <c r="G489" s="15" t="s">
        <v>1643</v>
      </c>
      <c r="H489" s="6">
        <v>12101010111311</v>
      </c>
      <c r="I489" s="48" t="str">
        <f>VLOOKUP(H489,'BICS Equity Hierarchy 2024'!$C$5:$Q$1846,'Mapping for Equity'!$K$1,FALSE)</f>
        <v>Poultry Processing</v>
      </c>
      <c r="J489" s="6" t="s">
        <v>4</v>
      </c>
      <c r="K489" s="48" t="str">
        <f>IF(J489="","",VLOOKUP(J489,'BICS Equity Hierarchy 2024'!$C$5:$Q$1783,'Mapping for Equity'!$K$1))</f>
        <v/>
      </c>
      <c r="L489" s="6" t="s">
        <v>4</v>
      </c>
      <c r="M489" s="6" t="s">
        <v>4</v>
      </c>
      <c r="N489" s="6" t="s">
        <v>4</v>
      </c>
      <c r="O489" s="6" t="s">
        <v>4</v>
      </c>
    </row>
    <row r="490" spans="2:15" ht="20.25">
      <c r="B490" s="10">
        <v>12101010111312</v>
      </c>
      <c r="C490" s="201">
        <v>7</v>
      </c>
      <c r="D490" s="8" t="str">
        <f>VLOOKUP(B490,'Current BICS'!$B$4:$P$1837,'Mapping for Equity'!$K$1,FALSE)</f>
        <v>Rendering &amp; Meat Byproducts</v>
      </c>
      <c r="E490" s="15" t="s">
        <v>1643</v>
      </c>
      <c r="F490" s="18"/>
      <c r="G490" s="15" t="s">
        <v>1643</v>
      </c>
      <c r="H490" s="6">
        <v>12101010111312</v>
      </c>
      <c r="I490" s="48" t="str">
        <f>VLOOKUP(H490,'BICS Equity Hierarchy 2024'!$C$5:$Q$1846,'Mapping for Equity'!$K$1,FALSE)</f>
        <v>Rendering &amp; Meat Byproducts</v>
      </c>
      <c r="J490" s="6" t="s">
        <v>4</v>
      </c>
      <c r="K490" s="48" t="str">
        <f>IF(J490="","",VLOOKUP(J490,'BICS Equity Hierarchy 2024'!$C$5:$Q$1783,'Mapping for Equity'!$K$1))</f>
        <v/>
      </c>
      <c r="L490" s="6" t="s">
        <v>4</v>
      </c>
      <c r="M490" s="6" t="s">
        <v>4</v>
      </c>
      <c r="N490" s="6" t="s">
        <v>4</v>
      </c>
      <c r="O490" s="6" t="s">
        <v>4</v>
      </c>
    </row>
    <row r="491" spans="2:15" ht="20.25">
      <c r="B491" s="10">
        <v>1210101012</v>
      </c>
      <c r="C491" s="201">
        <v>5</v>
      </c>
      <c r="D491" s="8" t="str">
        <f>VLOOKUP(B491,'Current BICS'!$B$4:$P$1837,'Mapping for Equity'!$K$1,FALSE)</f>
        <v>Aquaculture Fishing</v>
      </c>
      <c r="E491" s="15" t="s">
        <v>1643</v>
      </c>
      <c r="F491" s="18"/>
      <c r="G491" s="15" t="s">
        <v>1643</v>
      </c>
      <c r="H491" s="6">
        <v>1210101012</v>
      </c>
      <c r="I491" s="48" t="str">
        <f>VLOOKUP(H491,'BICS Equity Hierarchy 2024'!$C$5:$Q$1846,'Mapping for Equity'!$K$1,FALSE)</f>
        <v>Aquaculture Fishing</v>
      </c>
      <c r="J491" s="6" t="s">
        <v>4</v>
      </c>
      <c r="K491" s="48" t="str">
        <f>IF(J491="","",VLOOKUP(J491,'BICS Equity Hierarchy 2024'!$C$5:$Q$1783,'Mapping for Equity'!$K$1))</f>
        <v/>
      </c>
      <c r="L491" s="6" t="s">
        <v>4</v>
      </c>
      <c r="M491" s="6" t="s">
        <v>4</v>
      </c>
      <c r="N491" s="6" t="s">
        <v>4</v>
      </c>
      <c r="O491" s="6" t="s">
        <v>4</v>
      </c>
    </row>
    <row r="492" spans="2:15" ht="20.25">
      <c r="B492" s="10">
        <v>121010101210</v>
      </c>
      <c r="C492" s="201">
        <v>6</v>
      </c>
      <c r="D492" s="8" t="str">
        <f>VLOOKUP(B492,'Current BICS'!$B$4:$P$1837,'Mapping for Equity'!$K$1,FALSE)</f>
        <v>Aquaculture</v>
      </c>
      <c r="E492" s="15" t="s">
        <v>1643</v>
      </c>
      <c r="F492" s="18"/>
      <c r="G492" s="15" t="s">
        <v>1643</v>
      </c>
      <c r="H492" s="6">
        <v>121010101210</v>
      </c>
      <c r="I492" s="48" t="str">
        <f>VLOOKUP(H492,'BICS Equity Hierarchy 2024'!$C$5:$Q$1846,'Mapping for Equity'!$K$1,FALSE)</f>
        <v>Aquaculture</v>
      </c>
      <c r="J492" s="6" t="s">
        <v>4</v>
      </c>
      <c r="K492" s="48" t="str">
        <f>IF(J492="","",VLOOKUP(J492,'BICS Equity Hierarchy 2024'!$C$5:$Q$1783,'Mapping for Equity'!$K$1))</f>
        <v/>
      </c>
      <c r="L492" s="6" t="s">
        <v>4</v>
      </c>
      <c r="M492" s="6" t="s">
        <v>4</v>
      </c>
      <c r="N492" s="6" t="s">
        <v>4</v>
      </c>
      <c r="O492" s="6" t="s">
        <v>4</v>
      </c>
    </row>
    <row r="493" spans="2:15" ht="20.25">
      <c r="B493" s="10">
        <v>12101010121010</v>
      </c>
      <c r="C493" s="201">
        <v>7</v>
      </c>
      <c r="D493" s="8" t="str">
        <f>VLOOKUP(B493,'Current BICS'!$B$4:$P$1837,'Mapping for Equity'!$K$1,FALSE)</f>
        <v>Finfish Farm &amp; Fish Hatcheries</v>
      </c>
      <c r="E493" s="15" t="s">
        <v>1643</v>
      </c>
      <c r="F493" s="18"/>
      <c r="G493" s="15" t="s">
        <v>1643</v>
      </c>
      <c r="H493" s="6">
        <v>12101010121010</v>
      </c>
      <c r="I493" s="48" t="str">
        <f>VLOOKUP(H493,'BICS Equity Hierarchy 2024'!$C$5:$Q$1846,'Mapping for Equity'!$K$1,FALSE)</f>
        <v>Finfish Farm &amp; Fish Hatcheries</v>
      </c>
      <c r="J493" s="6" t="s">
        <v>4</v>
      </c>
      <c r="K493" s="48" t="str">
        <f>IF(J493="","",VLOOKUP(J493,'BICS Equity Hierarchy 2024'!$C$5:$Q$1783,'Mapping for Equity'!$K$1))</f>
        <v/>
      </c>
      <c r="L493" s="6" t="s">
        <v>4</v>
      </c>
      <c r="M493" s="6" t="s">
        <v>4</v>
      </c>
      <c r="N493" s="6" t="s">
        <v>4</v>
      </c>
      <c r="O493" s="6" t="s">
        <v>4</v>
      </c>
    </row>
    <row r="494" spans="2:15" ht="20.25">
      <c r="B494" s="10">
        <v>12101010121011</v>
      </c>
      <c r="C494" s="201">
        <v>7</v>
      </c>
      <c r="D494" s="8" t="str">
        <f>VLOOKUP(B494,'Current BICS'!$B$4:$P$1837,'Mapping for Equity'!$K$1,FALSE)</f>
        <v>Shellfish Farming</v>
      </c>
      <c r="E494" s="15" t="s">
        <v>1643</v>
      </c>
      <c r="F494" s="18"/>
      <c r="G494" s="15" t="s">
        <v>1643</v>
      </c>
      <c r="H494" s="6">
        <v>12101010121011</v>
      </c>
      <c r="I494" s="48" t="str">
        <f>VLOOKUP(H494,'BICS Equity Hierarchy 2024'!$C$5:$Q$1846,'Mapping for Equity'!$K$1,FALSE)</f>
        <v>Shellfish Farming</v>
      </c>
      <c r="J494" s="6" t="s">
        <v>4</v>
      </c>
      <c r="K494" s="48" t="str">
        <f>IF(J494="","",VLOOKUP(J494,'BICS Equity Hierarchy 2024'!$C$5:$Q$1783,'Mapping for Equity'!$K$1))</f>
        <v/>
      </c>
      <c r="L494" s="6" t="s">
        <v>4</v>
      </c>
      <c r="M494" s="6" t="s">
        <v>4</v>
      </c>
      <c r="N494" s="6" t="s">
        <v>4</v>
      </c>
      <c r="O494" s="6" t="s">
        <v>4</v>
      </c>
    </row>
    <row r="495" spans="2:15" ht="20.25">
      <c r="B495" s="10">
        <v>121010101211</v>
      </c>
      <c r="C495" s="201">
        <v>6</v>
      </c>
      <c r="D495" s="8" t="str">
        <f>VLOOKUP(B495,'Current BICS'!$B$4:$P$1837,'Mapping for Equity'!$K$1,FALSE)</f>
        <v>Fishing</v>
      </c>
      <c r="E495" s="15" t="s">
        <v>1643</v>
      </c>
      <c r="F495" s="18"/>
      <c r="G495" s="15" t="s">
        <v>1643</v>
      </c>
      <c r="H495" s="6">
        <v>121010101211</v>
      </c>
      <c r="I495" s="48" t="str">
        <f>VLOOKUP(H495,'BICS Equity Hierarchy 2024'!$C$5:$Q$1846,'Mapping for Equity'!$K$1,FALSE)</f>
        <v>Fishing</v>
      </c>
      <c r="J495" s="6" t="s">
        <v>4</v>
      </c>
      <c r="K495" s="48" t="str">
        <f>IF(J495="","",VLOOKUP(J495,'BICS Equity Hierarchy 2024'!$C$5:$Q$1783,'Mapping for Equity'!$K$1))</f>
        <v/>
      </c>
      <c r="L495" s="6" t="s">
        <v>4</v>
      </c>
      <c r="M495" s="6" t="s">
        <v>4</v>
      </c>
      <c r="N495" s="6" t="s">
        <v>4</v>
      </c>
      <c r="O495" s="6" t="s">
        <v>4</v>
      </c>
    </row>
    <row r="496" spans="2:15" ht="20.25">
      <c r="B496" s="10">
        <v>12101010121110</v>
      </c>
      <c r="C496" s="201">
        <v>7</v>
      </c>
      <c r="D496" s="8" t="str">
        <f>VLOOKUP(B496,'Current BICS'!$B$4:$P$1837,'Mapping for Equity'!$K$1,FALSE)</f>
        <v>Finfish Fishing</v>
      </c>
      <c r="E496" s="15" t="s">
        <v>1643</v>
      </c>
      <c r="F496" s="18"/>
      <c r="G496" s="15" t="s">
        <v>1643</v>
      </c>
      <c r="H496" s="6">
        <v>12101010121110</v>
      </c>
      <c r="I496" s="48" t="str">
        <f>VLOOKUP(H496,'BICS Equity Hierarchy 2024'!$C$5:$Q$1846,'Mapping for Equity'!$K$1,FALSE)</f>
        <v>Finfish Fishing</v>
      </c>
      <c r="J496" s="6" t="s">
        <v>4</v>
      </c>
      <c r="K496" s="48" t="str">
        <f>IF(J496="","",VLOOKUP(J496,'BICS Equity Hierarchy 2024'!$C$5:$Q$1783,'Mapping for Equity'!$K$1))</f>
        <v/>
      </c>
      <c r="L496" s="6" t="s">
        <v>4</v>
      </c>
      <c r="M496" s="6" t="s">
        <v>4</v>
      </c>
      <c r="N496" s="6" t="s">
        <v>4</v>
      </c>
      <c r="O496" s="6" t="s">
        <v>4</v>
      </c>
    </row>
    <row r="497" spans="2:15" ht="20.25">
      <c r="B497" s="10">
        <v>12101010121111</v>
      </c>
      <c r="C497" s="201">
        <v>7</v>
      </c>
      <c r="D497" s="8" t="str">
        <f>VLOOKUP(B497,'Current BICS'!$B$4:$P$1837,'Mapping for Equity'!$K$1,FALSE)</f>
        <v>Shellfish Fishing</v>
      </c>
      <c r="E497" s="15" t="s">
        <v>1643</v>
      </c>
      <c r="F497" s="18"/>
      <c r="G497" s="15" t="s">
        <v>1643</v>
      </c>
      <c r="H497" s="6">
        <v>12101010121111</v>
      </c>
      <c r="I497" s="48" t="str">
        <f>VLOOKUP(H497,'BICS Equity Hierarchy 2024'!$C$5:$Q$1846,'Mapping for Equity'!$K$1,FALSE)</f>
        <v>Shellfish Fishing</v>
      </c>
      <c r="J497" s="6" t="s">
        <v>4</v>
      </c>
      <c r="K497" s="48" t="str">
        <f>IF(J497="","",VLOOKUP(J497,'BICS Equity Hierarchy 2024'!$C$5:$Q$1783,'Mapping for Equity'!$K$1))</f>
        <v/>
      </c>
      <c r="L497" s="6" t="s">
        <v>4</v>
      </c>
      <c r="M497" s="6" t="s">
        <v>4</v>
      </c>
      <c r="N497" s="6" t="s">
        <v>4</v>
      </c>
      <c r="O497" s="6" t="s">
        <v>4</v>
      </c>
    </row>
    <row r="498" spans="2:15" ht="20.25">
      <c r="B498" s="10">
        <v>1210101013</v>
      </c>
      <c r="C498" s="201">
        <v>5</v>
      </c>
      <c r="D498" s="8" t="str">
        <f>VLOOKUP(B498,'Current BICS'!$B$4:$P$1837,'Mapping for Equity'!$K$1,FALSE)</f>
        <v>Food Crop Production</v>
      </c>
      <c r="E498" s="15" t="s">
        <v>1643</v>
      </c>
      <c r="F498" s="18"/>
      <c r="G498" s="15" t="s">
        <v>1643</v>
      </c>
      <c r="H498" s="6">
        <v>1210101013</v>
      </c>
      <c r="I498" s="48" t="str">
        <f>VLOOKUP(H498,'BICS Equity Hierarchy 2024'!$C$5:$Q$1846,'Mapping for Equity'!$K$1,FALSE)</f>
        <v>Food Crop Production</v>
      </c>
      <c r="J498" s="6" t="s">
        <v>4</v>
      </c>
      <c r="K498" s="48" t="str">
        <f>IF(J498="","",VLOOKUP(J498,'BICS Equity Hierarchy 2024'!$C$5:$Q$1783,'Mapping for Equity'!$K$1))</f>
        <v/>
      </c>
      <c r="L498" s="6" t="s">
        <v>4</v>
      </c>
      <c r="M498" s="6" t="s">
        <v>4</v>
      </c>
      <c r="N498" s="6" t="s">
        <v>4</v>
      </c>
      <c r="O498" s="6" t="s">
        <v>4</v>
      </c>
    </row>
    <row r="499" spans="2:15" ht="20.25">
      <c r="B499" s="10">
        <v>121010101310</v>
      </c>
      <c r="C499" s="201">
        <v>6</v>
      </c>
      <c r="D499" s="8" t="str">
        <f>VLOOKUP(B499,'Current BICS'!$B$4:$P$1837,'Mapping for Equity'!$K$1,FALSE)</f>
        <v>Cocoa Farming</v>
      </c>
      <c r="E499" s="15" t="s">
        <v>1643</v>
      </c>
      <c r="F499" s="18"/>
      <c r="G499" s="15" t="s">
        <v>1643</v>
      </c>
      <c r="H499" s="6">
        <v>121010101310</v>
      </c>
      <c r="I499" s="48" t="str">
        <f>VLOOKUP(H499,'BICS Equity Hierarchy 2024'!$C$5:$Q$1846,'Mapping for Equity'!$K$1,FALSE)</f>
        <v>Cocoa Farming</v>
      </c>
      <c r="J499" s="6" t="s">
        <v>4</v>
      </c>
      <c r="K499" s="48" t="str">
        <f>IF(J499="","",VLOOKUP(J499,'BICS Equity Hierarchy 2024'!$C$5:$Q$1783,'Mapping for Equity'!$K$1))</f>
        <v/>
      </c>
      <c r="L499" s="6" t="s">
        <v>4</v>
      </c>
      <c r="M499" s="6" t="s">
        <v>4</v>
      </c>
      <c r="N499" s="6" t="s">
        <v>4</v>
      </c>
      <c r="O499" s="6" t="s">
        <v>4</v>
      </c>
    </row>
    <row r="500" spans="2:15" ht="20.25">
      <c r="B500" s="10">
        <v>121010101311</v>
      </c>
      <c r="C500" s="201">
        <v>6</v>
      </c>
      <c r="D500" s="8" t="str">
        <f>VLOOKUP(B500,'Current BICS'!$B$4:$P$1837,'Mapping for Equity'!$K$1,FALSE)</f>
        <v>Fruit Farming</v>
      </c>
      <c r="E500" s="15" t="s">
        <v>1643</v>
      </c>
      <c r="F500" s="18"/>
      <c r="G500" s="15" t="s">
        <v>1643</v>
      </c>
      <c r="H500" s="6">
        <v>121010101311</v>
      </c>
      <c r="I500" s="48" t="str">
        <f>VLOOKUP(H500,'BICS Equity Hierarchy 2024'!$C$5:$Q$1846,'Mapping for Equity'!$K$1,FALSE)</f>
        <v>Fruit Farming</v>
      </c>
      <c r="J500" s="6" t="s">
        <v>4</v>
      </c>
      <c r="K500" s="48" t="str">
        <f>IF(J500="","",VLOOKUP(J500,'BICS Equity Hierarchy 2024'!$C$5:$Q$1783,'Mapping for Equity'!$K$1))</f>
        <v/>
      </c>
      <c r="L500" s="6" t="s">
        <v>4</v>
      </c>
      <c r="M500" s="6" t="s">
        <v>4</v>
      </c>
      <c r="N500" s="6" t="s">
        <v>4</v>
      </c>
      <c r="O500" s="6" t="s">
        <v>4</v>
      </c>
    </row>
    <row r="501" spans="2:15" ht="20.25">
      <c r="B501" s="10">
        <v>12101010131110</v>
      </c>
      <c r="C501" s="201">
        <v>7</v>
      </c>
      <c r="D501" s="8" t="str">
        <f>VLOOKUP(B501,'Current BICS'!$B$4:$P$1837,'Mapping for Equity'!$K$1,FALSE)</f>
        <v>Apple Orchards</v>
      </c>
      <c r="E501" s="15" t="s">
        <v>1643</v>
      </c>
      <c r="F501" s="18"/>
      <c r="G501" s="15" t="s">
        <v>1643</v>
      </c>
      <c r="H501" s="6">
        <v>12101010131110</v>
      </c>
      <c r="I501" s="48" t="str">
        <f>VLOOKUP(H501,'BICS Equity Hierarchy 2024'!$C$5:$Q$1846,'Mapping for Equity'!$K$1,FALSE)</f>
        <v>Apple Orchards</v>
      </c>
      <c r="J501" s="6" t="s">
        <v>4</v>
      </c>
      <c r="K501" s="48" t="str">
        <f>IF(J501="","",VLOOKUP(J501,'BICS Equity Hierarchy 2024'!$C$5:$Q$1783,'Mapping for Equity'!$K$1))</f>
        <v/>
      </c>
      <c r="L501" s="6" t="s">
        <v>4</v>
      </c>
      <c r="M501" s="6" t="s">
        <v>4</v>
      </c>
      <c r="N501" s="6" t="s">
        <v>4</v>
      </c>
      <c r="O501" s="6" t="s">
        <v>4</v>
      </c>
    </row>
    <row r="502" spans="2:15" ht="20.25">
      <c r="B502" s="10">
        <v>12101010131111</v>
      </c>
      <c r="C502" s="201">
        <v>7</v>
      </c>
      <c r="D502" s="8" t="str">
        <f>VLOOKUP(B502,'Current BICS'!$B$4:$P$1837,'Mapping for Equity'!$K$1,FALSE)</f>
        <v>Citrus Groves (excl Oranges)</v>
      </c>
      <c r="E502" s="15" t="s">
        <v>1643</v>
      </c>
      <c r="F502" s="18"/>
      <c r="G502" s="15" t="s">
        <v>1643</v>
      </c>
      <c r="H502" s="6">
        <v>12101010131111</v>
      </c>
      <c r="I502" s="48" t="str">
        <f>VLOOKUP(H502,'BICS Equity Hierarchy 2024'!$C$5:$Q$1846,'Mapping for Equity'!$K$1,FALSE)</f>
        <v>Citrus Groves (excl Oranges)</v>
      </c>
      <c r="J502" s="6" t="s">
        <v>4</v>
      </c>
      <c r="K502" s="48" t="str">
        <f>IF(J502="","",VLOOKUP(J502,'BICS Equity Hierarchy 2024'!$C$5:$Q$1783,'Mapping for Equity'!$K$1))</f>
        <v/>
      </c>
      <c r="L502" s="6" t="s">
        <v>4</v>
      </c>
      <c r="M502" s="6" t="s">
        <v>4</v>
      </c>
      <c r="N502" s="6" t="s">
        <v>4</v>
      </c>
      <c r="O502" s="6" t="s">
        <v>4</v>
      </c>
    </row>
    <row r="503" spans="2:15" ht="20.25">
      <c r="B503" s="10">
        <v>12101010131112</v>
      </c>
      <c r="C503" s="201">
        <v>7</v>
      </c>
      <c r="D503" s="8" t="str">
        <f>VLOOKUP(B503,'Current BICS'!$B$4:$P$1837,'Mapping for Equity'!$K$1,FALSE)</f>
        <v>Grape Vineyards</v>
      </c>
      <c r="E503" s="15" t="s">
        <v>1643</v>
      </c>
      <c r="F503" s="18"/>
      <c r="G503" s="15" t="s">
        <v>1643</v>
      </c>
      <c r="H503" s="6">
        <v>12101010131112</v>
      </c>
      <c r="I503" s="48" t="str">
        <f>VLOOKUP(H503,'BICS Equity Hierarchy 2024'!$C$5:$Q$1846,'Mapping for Equity'!$K$1,FALSE)</f>
        <v>Grape Vineyards</v>
      </c>
      <c r="J503" s="6" t="s">
        <v>4</v>
      </c>
      <c r="K503" s="48" t="str">
        <f>IF(J503="","",VLOOKUP(J503,'BICS Equity Hierarchy 2024'!$C$5:$Q$1783,'Mapping for Equity'!$K$1))</f>
        <v/>
      </c>
      <c r="L503" s="6" t="s">
        <v>4</v>
      </c>
      <c r="M503" s="6" t="s">
        <v>4</v>
      </c>
      <c r="N503" s="6" t="s">
        <v>4</v>
      </c>
      <c r="O503" s="6" t="s">
        <v>4</v>
      </c>
    </row>
    <row r="504" spans="2:15" ht="20.25">
      <c r="B504" s="10">
        <v>12101010131113</v>
      </c>
      <c r="C504" s="201">
        <v>7</v>
      </c>
      <c r="D504" s="8" t="str">
        <f>VLOOKUP(B504,'Current BICS'!$B$4:$P$1837,'Mapping for Equity'!$K$1,FALSE)</f>
        <v>Orange Groves</v>
      </c>
      <c r="E504" s="15" t="s">
        <v>1643</v>
      </c>
      <c r="F504" s="18"/>
      <c r="G504" s="15" t="s">
        <v>1643</v>
      </c>
      <c r="H504" s="6">
        <v>12101010131113</v>
      </c>
      <c r="I504" s="48" t="str">
        <f>VLOOKUP(H504,'BICS Equity Hierarchy 2024'!$C$5:$Q$1846,'Mapping for Equity'!$K$1,FALSE)</f>
        <v>Orange Groves</v>
      </c>
      <c r="J504" s="6" t="s">
        <v>4</v>
      </c>
      <c r="K504" s="48" t="str">
        <f>IF(J504="","",VLOOKUP(J504,'BICS Equity Hierarchy 2024'!$C$5:$Q$1783,'Mapping for Equity'!$K$1))</f>
        <v/>
      </c>
      <c r="L504" s="6" t="s">
        <v>4</v>
      </c>
      <c r="M504" s="6" t="s">
        <v>4</v>
      </c>
      <c r="N504" s="6" t="s">
        <v>4</v>
      </c>
      <c r="O504" s="6" t="s">
        <v>4</v>
      </c>
    </row>
    <row r="505" spans="2:15" ht="20.25">
      <c r="B505" s="10">
        <v>12101010131114</v>
      </c>
      <c r="C505" s="201">
        <v>7</v>
      </c>
      <c r="D505" s="8" t="str">
        <f>VLOOKUP(B505,'Current BICS'!$B$4:$P$1837,'Mapping for Equity'!$K$1,FALSE)</f>
        <v>Strawberry Farming</v>
      </c>
      <c r="E505" s="15" t="s">
        <v>1643</v>
      </c>
      <c r="F505" s="18"/>
      <c r="G505" s="15" t="s">
        <v>1643</v>
      </c>
      <c r="H505" s="6">
        <v>12101010131114</v>
      </c>
      <c r="I505" s="48" t="str">
        <f>VLOOKUP(H505,'BICS Equity Hierarchy 2024'!$C$5:$Q$1846,'Mapping for Equity'!$K$1,FALSE)</f>
        <v>Strawberry Farming</v>
      </c>
      <c r="J505" s="6" t="s">
        <v>4</v>
      </c>
      <c r="K505" s="48" t="str">
        <f>IF(J505="","",VLOOKUP(J505,'BICS Equity Hierarchy 2024'!$C$5:$Q$1783,'Mapping for Equity'!$K$1))</f>
        <v/>
      </c>
      <c r="L505" s="6" t="s">
        <v>4</v>
      </c>
      <c r="M505" s="6" t="s">
        <v>4</v>
      </c>
      <c r="N505" s="6" t="s">
        <v>4</v>
      </c>
      <c r="O505" s="6" t="s">
        <v>4</v>
      </c>
    </row>
    <row r="506" spans="2:15" ht="20.25">
      <c r="B506" s="10">
        <v>121010101312</v>
      </c>
      <c r="C506" s="201">
        <v>6</v>
      </c>
      <c r="D506" s="8" t="str">
        <f>VLOOKUP(B506,'Current BICS'!$B$4:$P$1837,'Mapping for Equity'!$K$1,FALSE)</f>
        <v>Grain Farming</v>
      </c>
      <c r="E506" s="15" t="s">
        <v>1643</v>
      </c>
      <c r="F506" s="18"/>
      <c r="G506" s="15" t="s">
        <v>1643</v>
      </c>
      <c r="H506" s="6">
        <v>121010101312</v>
      </c>
      <c r="I506" s="48" t="str">
        <f>VLOOKUP(H506,'BICS Equity Hierarchy 2024'!$C$5:$Q$1846,'Mapping for Equity'!$K$1,FALSE)</f>
        <v>Grain Farming</v>
      </c>
      <c r="J506" s="6" t="s">
        <v>4</v>
      </c>
      <c r="K506" s="48" t="str">
        <f>IF(J506="","",VLOOKUP(J506,'BICS Equity Hierarchy 2024'!$C$5:$Q$1783,'Mapping for Equity'!$K$1))</f>
        <v/>
      </c>
      <c r="L506" s="6" t="s">
        <v>4</v>
      </c>
      <c r="M506" s="6" t="s">
        <v>4</v>
      </c>
      <c r="N506" s="6" t="s">
        <v>4</v>
      </c>
      <c r="O506" s="6" t="s">
        <v>4</v>
      </c>
    </row>
    <row r="507" spans="2:15" ht="20.25">
      <c r="B507" s="10">
        <v>12101010131210</v>
      </c>
      <c r="C507" s="201">
        <v>7</v>
      </c>
      <c r="D507" s="8" t="str">
        <f>VLOOKUP(B507,'Current BICS'!$B$4:$P$1837,'Mapping for Equity'!$K$1,FALSE)</f>
        <v>Corn Farming</v>
      </c>
      <c r="E507" s="15" t="s">
        <v>1643</v>
      </c>
      <c r="F507" s="18"/>
      <c r="G507" s="15" t="s">
        <v>1643</v>
      </c>
      <c r="H507" s="6">
        <v>12101010131210</v>
      </c>
      <c r="I507" s="48" t="str">
        <f>VLOOKUP(H507,'BICS Equity Hierarchy 2024'!$C$5:$Q$1846,'Mapping for Equity'!$K$1,FALSE)</f>
        <v>Corn Farming</v>
      </c>
      <c r="J507" s="6" t="s">
        <v>4</v>
      </c>
      <c r="K507" s="48" t="str">
        <f>IF(J507="","",VLOOKUP(J507,'BICS Equity Hierarchy 2024'!$C$5:$Q$1783,'Mapping for Equity'!$K$1))</f>
        <v/>
      </c>
      <c r="L507" s="6" t="s">
        <v>4</v>
      </c>
      <c r="M507" s="6" t="s">
        <v>4</v>
      </c>
      <c r="N507" s="6" t="s">
        <v>4</v>
      </c>
      <c r="O507" s="6" t="s">
        <v>4</v>
      </c>
    </row>
    <row r="508" spans="2:15" ht="20.25">
      <c r="B508" s="10">
        <v>12101010131211</v>
      </c>
      <c r="C508" s="201">
        <v>7</v>
      </c>
      <c r="D508" s="8" t="str">
        <f>VLOOKUP(B508,'Current BICS'!$B$4:$P$1837,'Mapping for Equity'!$K$1,FALSE)</f>
        <v>Rice Farming</v>
      </c>
      <c r="E508" s="15" t="s">
        <v>1643</v>
      </c>
      <c r="F508" s="18"/>
      <c r="G508" s="15" t="s">
        <v>1643</v>
      </c>
      <c r="H508" s="6">
        <v>12101010131211</v>
      </c>
      <c r="I508" s="48" t="str">
        <f>VLOOKUP(H508,'BICS Equity Hierarchy 2024'!$C$5:$Q$1846,'Mapping for Equity'!$K$1,FALSE)</f>
        <v>Rice Farming</v>
      </c>
      <c r="J508" s="6" t="s">
        <v>4</v>
      </c>
      <c r="K508" s="48" t="str">
        <f>IF(J508="","",VLOOKUP(J508,'BICS Equity Hierarchy 2024'!$C$5:$Q$1783,'Mapping for Equity'!$K$1))</f>
        <v/>
      </c>
      <c r="L508" s="6" t="s">
        <v>4</v>
      </c>
      <c r="M508" s="6" t="s">
        <v>4</v>
      </c>
      <c r="N508" s="6" t="s">
        <v>4</v>
      </c>
      <c r="O508" s="6" t="s">
        <v>4</v>
      </c>
    </row>
    <row r="509" spans="2:15" ht="20.25">
      <c r="B509" s="10">
        <v>12101010131212</v>
      </c>
      <c r="C509" s="201">
        <v>7</v>
      </c>
      <c r="D509" s="8" t="str">
        <f>VLOOKUP(B509,'Current BICS'!$B$4:$P$1837,'Mapping for Equity'!$K$1,FALSE)</f>
        <v>Wheat Farming</v>
      </c>
      <c r="E509" s="15" t="s">
        <v>1643</v>
      </c>
      <c r="F509" s="18"/>
      <c r="G509" s="15" t="s">
        <v>1643</v>
      </c>
      <c r="H509" s="6">
        <v>12101010131212</v>
      </c>
      <c r="I509" s="48" t="str">
        <f>VLOOKUP(H509,'BICS Equity Hierarchy 2024'!$C$5:$Q$1846,'Mapping for Equity'!$K$1,FALSE)</f>
        <v>Wheat Farming</v>
      </c>
      <c r="J509" s="6" t="s">
        <v>4</v>
      </c>
      <c r="K509" s="48" t="str">
        <f>IF(J509="","",VLOOKUP(J509,'BICS Equity Hierarchy 2024'!$C$5:$Q$1783,'Mapping for Equity'!$K$1))</f>
        <v/>
      </c>
      <c r="L509" s="6" t="s">
        <v>4</v>
      </c>
      <c r="M509" s="6" t="s">
        <v>4</v>
      </c>
      <c r="N509" s="6" t="s">
        <v>4</v>
      </c>
      <c r="O509" s="6" t="s">
        <v>4</v>
      </c>
    </row>
    <row r="510" spans="2:15" ht="20.25">
      <c r="B510" s="10">
        <v>121010101313</v>
      </c>
      <c r="C510" s="201">
        <v>6</v>
      </c>
      <c r="D510" s="8" t="str">
        <f>VLOOKUP(B510,'Current BICS'!$B$4:$P$1837,'Mapping for Equity'!$K$1,FALSE)</f>
        <v>Mushroom Production</v>
      </c>
      <c r="E510" s="15" t="s">
        <v>1643</v>
      </c>
      <c r="F510" s="18"/>
      <c r="G510" s="15" t="s">
        <v>1643</v>
      </c>
      <c r="H510" s="6">
        <v>121010101313</v>
      </c>
      <c r="I510" s="48" t="str">
        <f>VLOOKUP(H510,'BICS Equity Hierarchy 2024'!$C$5:$Q$1846,'Mapping for Equity'!$K$1,FALSE)</f>
        <v>Mushroom Production</v>
      </c>
      <c r="J510" s="6" t="s">
        <v>4</v>
      </c>
      <c r="K510" s="48" t="str">
        <f>IF(J510="","",VLOOKUP(J510,'BICS Equity Hierarchy 2024'!$C$5:$Q$1783,'Mapping for Equity'!$K$1))</f>
        <v/>
      </c>
      <c r="L510" s="6" t="s">
        <v>4</v>
      </c>
      <c r="M510" s="6" t="s">
        <v>4</v>
      </c>
      <c r="N510" s="6" t="s">
        <v>4</v>
      </c>
      <c r="O510" s="6" t="s">
        <v>4</v>
      </c>
    </row>
    <row r="511" spans="2:15" ht="20.25">
      <c r="B511" s="10">
        <v>121010101314</v>
      </c>
      <c r="C511" s="201">
        <v>6</v>
      </c>
      <c r="D511" s="8" t="str">
        <f>VLOOKUP(B511,'Current BICS'!$B$4:$P$1837,'Mapping for Equity'!$K$1,FALSE)</f>
        <v>Oilseed Farming</v>
      </c>
      <c r="E511" s="15" t="s">
        <v>1643</v>
      </c>
      <c r="F511" s="18"/>
      <c r="G511" s="15" t="s">
        <v>1643</v>
      </c>
      <c r="H511" s="6">
        <v>121010101314</v>
      </c>
      <c r="I511" s="48" t="str">
        <f>VLOOKUP(H511,'BICS Equity Hierarchy 2024'!$C$5:$Q$1846,'Mapping for Equity'!$K$1,FALSE)</f>
        <v>Oilseed Farming</v>
      </c>
      <c r="J511" s="6" t="s">
        <v>4</v>
      </c>
      <c r="K511" s="48" t="str">
        <f>IF(J511="","",VLOOKUP(J511,'BICS Equity Hierarchy 2024'!$C$5:$Q$1783,'Mapping for Equity'!$K$1))</f>
        <v/>
      </c>
      <c r="L511" s="6" t="s">
        <v>4</v>
      </c>
      <c r="M511" s="6" t="s">
        <v>4</v>
      </c>
      <c r="N511" s="6" t="s">
        <v>4</v>
      </c>
      <c r="O511" s="6" t="s">
        <v>4</v>
      </c>
    </row>
    <row r="512" spans="2:15" ht="20.25">
      <c r="B512" s="10">
        <v>12101010131410</v>
      </c>
      <c r="C512" s="201">
        <v>7</v>
      </c>
      <c r="D512" s="8" t="str">
        <f>VLOOKUP(B512,'Current BICS'!$B$4:$P$1837,'Mapping for Equity'!$K$1,FALSE)</f>
        <v>Palm Oil Farming</v>
      </c>
      <c r="E512" s="15" t="s">
        <v>1643</v>
      </c>
      <c r="F512" s="18"/>
      <c r="G512" s="15" t="s">
        <v>1643</v>
      </c>
      <c r="H512" s="6">
        <v>12101010131410</v>
      </c>
      <c r="I512" s="48" t="str">
        <f>VLOOKUP(H512,'BICS Equity Hierarchy 2024'!$C$5:$Q$1846,'Mapping for Equity'!$K$1,FALSE)</f>
        <v>Palm Oil Farming</v>
      </c>
      <c r="J512" s="6" t="s">
        <v>4</v>
      </c>
      <c r="K512" s="48" t="str">
        <f>IF(J512="","",VLOOKUP(J512,'BICS Equity Hierarchy 2024'!$C$5:$Q$1783,'Mapping for Equity'!$K$1))</f>
        <v/>
      </c>
      <c r="L512" s="6" t="s">
        <v>4</v>
      </c>
      <c r="M512" s="6" t="s">
        <v>4</v>
      </c>
      <c r="N512" s="6" t="s">
        <v>4</v>
      </c>
      <c r="O512" s="6" t="s">
        <v>4</v>
      </c>
    </row>
    <row r="513" spans="2:15" ht="20.25">
      <c r="B513" s="10">
        <v>12101010131411</v>
      </c>
      <c r="C513" s="201">
        <v>7</v>
      </c>
      <c r="D513" s="8" t="str">
        <f>VLOOKUP(B513,'Current BICS'!$B$4:$P$1837,'Mapping for Equity'!$K$1,FALSE)</f>
        <v>Soybean Farming</v>
      </c>
      <c r="E513" s="15" t="s">
        <v>1643</v>
      </c>
      <c r="F513" s="18"/>
      <c r="G513" s="15" t="s">
        <v>1643</v>
      </c>
      <c r="H513" s="6">
        <v>12101010131411</v>
      </c>
      <c r="I513" s="48" t="str">
        <f>VLOOKUP(H513,'BICS Equity Hierarchy 2024'!$C$5:$Q$1846,'Mapping for Equity'!$K$1,FALSE)</f>
        <v>Soybean Farming</v>
      </c>
      <c r="J513" s="6" t="s">
        <v>4</v>
      </c>
      <c r="K513" s="48" t="str">
        <f>IF(J513="","",VLOOKUP(J513,'BICS Equity Hierarchy 2024'!$C$5:$Q$1783,'Mapping for Equity'!$K$1))</f>
        <v/>
      </c>
      <c r="L513" s="6" t="s">
        <v>4</v>
      </c>
      <c r="M513" s="6" t="s">
        <v>4</v>
      </c>
      <c r="N513" s="6" t="s">
        <v>4</v>
      </c>
      <c r="O513" s="6" t="s">
        <v>4</v>
      </c>
    </row>
    <row r="514" spans="2:15" ht="20.25">
      <c r="B514" s="10">
        <v>121010101315</v>
      </c>
      <c r="C514" s="201">
        <v>6</v>
      </c>
      <c r="D514" s="8" t="str">
        <f>VLOOKUP(B514,'Current BICS'!$B$4:$P$1837,'Mapping for Equity'!$K$1,FALSE)</f>
        <v>Sugarcane Farming</v>
      </c>
      <c r="E514" s="15" t="s">
        <v>1643</v>
      </c>
      <c r="F514" s="18"/>
      <c r="G514" s="15" t="s">
        <v>1643</v>
      </c>
      <c r="H514" s="6">
        <v>121010101315</v>
      </c>
      <c r="I514" s="48" t="str">
        <f>VLOOKUP(H514,'BICS Equity Hierarchy 2024'!$C$5:$Q$1846,'Mapping for Equity'!$K$1,FALSE)</f>
        <v>Sugarcane Farming</v>
      </c>
      <c r="J514" s="6" t="s">
        <v>4</v>
      </c>
      <c r="K514" s="48" t="str">
        <f>IF(J514="","",VLOOKUP(J514,'BICS Equity Hierarchy 2024'!$C$5:$Q$1783,'Mapping for Equity'!$K$1))</f>
        <v/>
      </c>
      <c r="L514" s="6" t="s">
        <v>4</v>
      </c>
      <c r="M514" s="6" t="s">
        <v>4</v>
      </c>
      <c r="N514" s="6" t="s">
        <v>4</v>
      </c>
      <c r="O514" s="6" t="s">
        <v>4</v>
      </c>
    </row>
    <row r="515" spans="2:15" ht="20.25">
      <c r="B515" s="10">
        <v>121010101316</v>
      </c>
      <c r="C515" s="201">
        <v>6</v>
      </c>
      <c r="D515" s="8" t="str">
        <f>VLOOKUP(B515,'Current BICS'!$B$4:$P$1837,'Mapping for Equity'!$K$1,FALSE)</f>
        <v>Tree Nut Farming</v>
      </c>
      <c r="E515" s="15" t="s">
        <v>1643</v>
      </c>
      <c r="F515" s="18"/>
      <c r="G515" s="15" t="s">
        <v>1643</v>
      </c>
      <c r="H515" s="6">
        <v>121010101316</v>
      </c>
      <c r="I515" s="48" t="str">
        <f>VLOOKUP(H515,'BICS Equity Hierarchy 2024'!$C$5:$Q$1846,'Mapping for Equity'!$K$1,FALSE)</f>
        <v>Tree Nut Farming</v>
      </c>
      <c r="J515" s="6" t="s">
        <v>4</v>
      </c>
      <c r="K515" s="48" t="str">
        <f>IF(J515="","",VLOOKUP(J515,'BICS Equity Hierarchy 2024'!$C$5:$Q$1783,'Mapping for Equity'!$K$1))</f>
        <v/>
      </c>
      <c r="L515" s="6" t="s">
        <v>4</v>
      </c>
      <c r="M515" s="6" t="s">
        <v>4</v>
      </c>
      <c r="N515" s="6" t="s">
        <v>4</v>
      </c>
      <c r="O515" s="6" t="s">
        <v>4</v>
      </c>
    </row>
    <row r="516" spans="2:15" ht="20.25">
      <c r="B516" s="10">
        <v>121010101317</v>
      </c>
      <c r="C516" s="201">
        <v>6</v>
      </c>
      <c r="D516" s="8" t="str">
        <f>VLOOKUP(B516,'Current BICS'!$B$4:$P$1837,'Mapping for Equity'!$K$1,FALSE)</f>
        <v>Vegetable Farming</v>
      </c>
      <c r="E516" s="15" t="s">
        <v>1643</v>
      </c>
      <c r="F516" s="18"/>
      <c r="G516" s="15" t="s">
        <v>1643</v>
      </c>
      <c r="H516" s="6">
        <v>121010101317</v>
      </c>
      <c r="I516" s="48" t="str">
        <f>VLOOKUP(H516,'BICS Equity Hierarchy 2024'!$C$5:$Q$1846,'Mapping for Equity'!$K$1,FALSE)</f>
        <v>Vegetable Farming</v>
      </c>
      <c r="J516" s="6" t="s">
        <v>4</v>
      </c>
      <c r="K516" s="48" t="str">
        <f>IF(J516="","",VLOOKUP(J516,'BICS Equity Hierarchy 2024'!$C$5:$Q$1783,'Mapping for Equity'!$K$1))</f>
        <v/>
      </c>
      <c r="L516" s="6" t="s">
        <v>4</v>
      </c>
      <c r="M516" s="6" t="s">
        <v>4</v>
      </c>
      <c r="N516" s="6" t="s">
        <v>4</v>
      </c>
      <c r="O516" s="6" t="s">
        <v>4</v>
      </c>
    </row>
    <row r="517" spans="2:15" ht="20.25">
      <c r="B517" s="10">
        <v>121010101318</v>
      </c>
      <c r="C517" s="201">
        <v>6</v>
      </c>
      <c r="D517" s="8" t="str">
        <f>VLOOKUP(B517,'Current BICS'!$B$4:$P$1837,'Mapping for Equity'!$K$1,FALSE)</f>
        <v>Support Services - Crop Prod</v>
      </c>
      <c r="E517" s="15" t="s">
        <v>1643</v>
      </c>
      <c r="F517" s="18"/>
      <c r="G517" s="15" t="s">
        <v>1643</v>
      </c>
      <c r="H517" s="6">
        <v>121010101318</v>
      </c>
      <c r="I517" s="48" t="str">
        <f>VLOOKUP(H517,'BICS Equity Hierarchy 2024'!$C$5:$Q$1846,'Mapping for Equity'!$K$1,FALSE)</f>
        <v>Support Services - Crop Prod</v>
      </c>
      <c r="J517" s="6" t="s">
        <v>4</v>
      </c>
      <c r="K517" s="48" t="str">
        <f>IF(J517="","",VLOOKUP(J517,'BICS Equity Hierarchy 2024'!$C$5:$Q$1783,'Mapping for Equity'!$K$1))</f>
        <v/>
      </c>
      <c r="L517" s="6" t="s">
        <v>4</v>
      </c>
      <c r="M517" s="6" t="s">
        <v>4</v>
      </c>
      <c r="N517" s="6" t="s">
        <v>4</v>
      </c>
      <c r="O517" s="6" t="s">
        <v>4</v>
      </c>
    </row>
    <row r="518" spans="2:15" ht="20.25">
      <c r="B518" s="10">
        <v>1210101014</v>
      </c>
      <c r="C518" s="201">
        <v>5</v>
      </c>
      <c r="D518" s="8" t="str">
        <f>VLOOKUP(B518,'Current BICS'!$B$4:$P$1837,'Mapping for Equity'!$K$1,FALSE)</f>
        <v>Sugar, Grain &amp; Oilseed Mill</v>
      </c>
      <c r="E518" s="15" t="s">
        <v>1643</v>
      </c>
      <c r="F518" s="18" t="s">
        <v>3724</v>
      </c>
      <c r="G518" s="15" t="s">
        <v>1643</v>
      </c>
      <c r="H518" s="6">
        <v>1210101014</v>
      </c>
      <c r="I518" s="48" t="str">
        <f>VLOOKUP(H518,'BICS Equity Hierarchy 2024'!$C$5:$Q$1846,'Mapping for Equity'!$K$1,FALSE)</f>
        <v>Food Crop Processing</v>
      </c>
      <c r="J518" s="6" t="s">
        <v>4</v>
      </c>
      <c r="K518" s="48" t="str">
        <f>IF(J518="","",VLOOKUP(J518,'BICS Equity Hierarchy 2024'!$C$5:$Q$1783,'Mapping for Equity'!$K$1))</f>
        <v/>
      </c>
      <c r="L518" s="6" t="s">
        <v>4</v>
      </c>
      <c r="M518" s="6" t="s">
        <v>4</v>
      </c>
      <c r="N518" s="6" t="s">
        <v>4</v>
      </c>
      <c r="O518" s="6" t="s">
        <v>4</v>
      </c>
    </row>
    <row r="519" spans="2:15" ht="20.25">
      <c r="B519" s="10">
        <v>121010101410</v>
      </c>
      <c r="C519" s="201">
        <v>6</v>
      </c>
      <c r="D519" s="8" t="str">
        <f>VLOOKUP(B519,'Current BICS'!$B$4:$P$1837,'Mapping for Equity'!$K$1,FALSE)</f>
        <v>Grain &amp; Oilseed Milling</v>
      </c>
      <c r="E519" s="15" t="s">
        <v>1643</v>
      </c>
      <c r="F519" s="18"/>
      <c r="G519" s="15" t="s">
        <v>1643</v>
      </c>
      <c r="H519" s="6">
        <v>121010101410</v>
      </c>
      <c r="I519" s="48" t="str">
        <f>VLOOKUP(H519,'BICS Equity Hierarchy 2024'!$C$5:$Q$1846,'Mapping for Equity'!$K$1,FALSE)</f>
        <v>Grain &amp; Oilseed Milling</v>
      </c>
      <c r="J519" s="6" t="s">
        <v>4</v>
      </c>
      <c r="K519" s="48" t="str">
        <f>IF(J519="","",VLOOKUP(J519,'BICS Equity Hierarchy 2024'!$C$5:$Q$1783,'Mapping for Equity'!$K$1))</f>
        <v/>
      </c>
      <c r="L519" s="6" t="s">
        <v>4</v>
      </c>
      <c r="M519" s="6" t="s">
        <v>4</v>
      </c>
      <c r="N519" s="6" t="s">
        <v>4</v>
      </c>
      <c r="O519" s="6" t="s">
        <v>4</v>
      </c>
    </row>
    <row r="520" spans="2:15" ht="20.25">
      <c r="B520" s="10">
        <v>12101010141010</v>
      </c>
      <c r="C520" s="201">
        <v>7</v>
      </c>
      <c r="D520" s="8" t="str">
        <f>VLOOKUP(B520,'Current BICS'!$B$4:$P$1837,'Mapping for Equity'!$K$1,FALSE)</f>
        <v>Fats &amp; Oil Refining</v>
      </c>
      <c r="E520" s="15" t="s">
        <v>1643</v>
      </c>
      <c r="F520" s="18"/>
      <c r="G520" s="15" t="s">
        <v>1643</v>
      </c>
      <c r="H520" s="6">
        <v>12101010141010</v>
      </c>
      <c r="I520" s="48" t="str">
        <f>VLOOKUP(H520,'BICS Equity Hierarchy 2024'!$C$5:$Q$1846,'Mapping for Equity'!$K$1,FALSE)</f>
        <v>Fats &amp; Oil Refining</v>
      </c>
      <c r="J520" s="6" t="s">
        <v>4</v>
      </c>
      <c r="K520" s="48" t="str">
        <f>IF(J520="","",VLOOKUP(J520,'BICS Equity Hierarchy 2024'!$C$5:$Q$1783,'Mapping for Equity'!$K$1))</f>
        <v/>
      </c>
      <c r="L520" s="6" t="s">
        <v>4</v>
      </c>
      <c r="M520" s="6" t="s">
        <v>4</v>
      </c>
      <c r="N520" s="6" t="s">
        <v>4</v>
      </c>
      <c r="O520" s="6" t="s">
        <v>4</v>
      </c>
    </row>
    <row r="521" spans="2:15" ht="20.25">
      <c r="B521" s="10">
        <v>12101010141011</v>
      </c>
      <c r="C521" s="201">
        <v>7</v>
      </c>
      <c r="D521" s="8" t="str">
        <f>VLOOKUP(B521,'Current BICS'!$B$4:$P$1837,'Mapping for Equity'!$K$1,FALSE)</f>
        <v>Flour Milling</v>
      </c>
      <c r="E521" s="15" t="s">
        <v>1643</v>
      </c>
      <c r="F521" s="18"/>
      <c r="G521" s="15" t="s">
        <v>1643</v>
      </c>
      <c r="H521" s="6">
        <v>12101010141011</v>
      </c>
      <c r="I521" s="48" t="str">
        <f>VLOOKUP(H521,'BICS Equity Hierarchy 2024'!$C$5:$Q$1846,'Mapping for Equity'!$K$1,FALSE)</f>
        <v>Flour Milling</v>
      </c>
      <c r="J521" s="6" t="s">
        <v>4</v>
      </c>
      <c r="K521" s="48" t="str">
        <f>IF(J521="","",VLOOKUP(J521,'BICS Equity Hierarchy 2024'!$C$5:$Q$1783,'Mapping for Equity'!$K$1))</f>
        <v/>
      </c>
      <c r="L521" s="6" t="s">
        <v>4</v>
      </c>
      <c r="M521" s="6" t="s">
        <v>4</v>
      </c>
      <c r="N521" s="6" t="s">
        <v>4</v>
      </c>
      <c r="O521" s="6" t="s">
        <v>4</v>
      </c>
    </row>
    <row r="522" spans="2:15" ht="20.25">
      <c r="B522" s="10">
        <v>12101010141012</v>
      </c>
      <c r="C522" s="201">
        <v>7</v>
      </c>
      <c r="D522" s="8" t="str">
        <f>VLOOKUP(B522,'Current BICS'!$B$4:$P$1837,'Mapping for Equity'!$K$1,FALSE)</f>
        <v>Malt</v>
      </c>
      <c r="E522" s="15" t="s">
        <v>1643</v>
      </c>
      <c r="F522" s="18"/>
      <c r="G522" s="15" t="s">
        <v>1643</v>
      </c>
      <c r="H522" s="6">
        <v>12101010141012</v>
      </c>
      <c r="I522" s="48" t="str">
        <f>VLOOKUP(H522,'BICS Equity Hierarchy 2024'!$C$5:$Q$1846,'Mapping for Equity'!$K$1,FALSE)</f>
        <v>Malt</v>
      </c>
      <c r="J522" s="6" t="s">
        <v>4</v>
      </c>
      <c r="K522" s="48" t="str">
        <f>IF(J522="","",VLOOKUP(J522,'BICS Equity Hierarchy 2024'!$C$5:$Q$1783,'Mapping for Equity'!$K$1))</f>
        <v/>
      </c>
      <c r="L522" s="6" t="s">
        <v>4</v>
      </c>
      <c r="M522" s="6" t="s">
        <v>4</v>
      </c>
      <c r="N522" s="6" t="s">
        <v>4</v>
      </c>
      <c r="O522" s="6" t="s">
        <v>4</v>
      </c>
    </row>
    <row r="523" spans="2:15" ht="20.25">
      <c r="B523" s="10">
        <v>12101010141013</v>
      </c>
      <c r="C523" s="201">
        <v>7</v>
      </c>
      <c r="D523" s="8" t="str">
        <f>VLOOKUP(B523,'Current BICS'!$B$4:$P$1837,'Mapping for Equity'!$K$1,FALSE)</f>
        <v>Palm Oil Processing</v>
      </c>
      <c r="E523" s="15" t="s">
        <v>1643</v>
      </c>
      <c r="F523" s="18"/>
      <c r="G523" s="15" t="s">
        <v>1643</v>
      </c>
      <c r="H523" s="6">
        <v>12101010141013</v>
      </c>
      <c r="I523" s="48" t="str">
        <f>VLOOKUP(H523,'BICS Equity Hierarchy 2024'!$C$5:$Q$1846,'Mapping for Equity'!$K$1,FALSE)</f>
        <v>Palm Oil Processing</v>
      </c>
      <c r="J523" s="6" t="s">
        <v>4</v>
      </c>
      <c r="K523" s="48" t="str">
        <f>IF(J523="","",VLOOKUP(J523,'BICS Equity Hierarchy 2024'!$C$5:$Q$1783,'Mapping for Equity'!$K$1))</f>
        <v/>
      </c>
      <c r="L523" s="6" t="s">
        <v>4</v>
      </c>
      <c r="M523" s="6" t="s">
        <v>4</v>
      </c>
      <c r="N523" s="6" t="s">
        <v>4</v>
      </c>
      <c r="O523" s="6" t="s">
        <v>4</v>
      </c>
    </row>
    <row r="524" spans="2:15" ht="20.25">
      <c r="B524" s="10">
        <v>12101010141014</v>
      </c>
      <c r="C524" s="201">
        <v>7</v>
      </c>
      <c r="D524" s="8" t="str">
        <f>VLOOKUP(B524,'Current BICS'!$B$4:$P$1837,'Mapping for Equity'!$K$1,FALSE)</f>
        <v>Rice Milling</v>
      </c>
      <c r="E524" s="15" t="s">
        <v>1643</v>
      </c>
      <c r="F524" s="18"/>
      <c r="G524" s="15" t="s">
        <v>1643</v>
      </c>
      <c r="H524" s="6">
        <v>12101010141014</v>
      </c>
      <c r="I524" s="48" t="str">
        <f>VLOOKUP(H524,'BICS Equity Hierarchy 2024'!$C$5:$Q$1846,'Mapping for Equity'!$K$1,FALSE)</f>
        <v>Rice Milling</v>
      </c>
      <c r="J524" s="6" t="s">
        <v>4</v>
      </c>
      <c r="K524" s="48" t="str">
        <f>IF(J524="","",VLOOKUP(J524,'BICS Equity Hierarchy 2024'!$C$5:$Q$1783,'Mapping for Equity'!$K$1))</f>
        <v/>
      </c>
      <c r="L524" s="6" t="s">
        <v>4</v>
      </c>
      <c r="M524" s="6" t="s">
        <v>4</v>
      </c>
      <c r="N524" s="6" t="s">
        <v>4</v>
      </c>
      <c r="O524" s="6" t="s">
        <v>4</v>
      </c>
    </row>
    <row r="525" spans="2:15" ht="20.25">
      <c r="B525" s="10">
        <v>12101010141015</v>
      </c>
      <c r="C525" s="201">
        <v>7</v>
      </c>
      <c r="D525" s="8" t="str">
        <f>VLOOKUP(B525,'Current BICS'!$B$4:$P$1837,'Mapping for Equity'!$K$1,FALSE)</f>
        <v>Soybean Processing</v>
      </c>
      <c r="E525" s="15" t="s">
        <v>1643</v>
      </c>
      <c r="F525" s="18"/>
      <c r="G525" s="15" t="s">
        <v>1643</v>
      </c>
      <c r="H525" s="6">
        <v>12101010141015</v>
      </c>
      <c r="I525" s="48" t="str">
        <f>VLOOKUP(H525,'BICS Equity Hierarchy 2024'!$C$5:$Q$1846,'Mapping for Equity'!$K$1,FALSE)</f>
        <v>Soybean Processing</v>
      </c>
      <c r="J525" s="6" t="s">
        <v>4</v>
      </c>
      <c r="K525" s="48" t="str">
        <f>IF(J525="","",VLOOKUP(J525,'BICS Equity Hierarchy 2024'!$C$5:$Q$1783,'Mapping for Equity'!$K$1))</f>
        <v/>
      </c>
      <c r="L525" s="6" t="s">
        <v>4</v>
      </c>
      <c r="M525" s="6" t="s">
        <v>4</v>
      </c>
      <c r="N525" s="6" t="s">
        <v>4</v>
      </c>
      <c r="O525" s="6" t="s">
        <v>4</v>
      </c>
    </row>
    <row r="526" spans="2:15" ht="20.25">
      <c r="B526" s="10">
        <v>12101010141016</v>
      </c>
      <c r="C526" s="201">
        <v>7</v>
      </c>
      <c r="D526" s="8" t="str">
        <f>VLOOKUP(B526,'Current BICS'!$B$4:$P$1837,'Mapping for Equity'!$K$1,FALSE)</f>
        <v>Wet Corn Milling</v>
      </c>
      <c r="E526" s="15" t="s">
        <v>1643</v>
      </c>
      <c r="F526" s="18"/>
      <c r="G526" s="15" t="s">
        <v>1643</v>
      </c>
      <c r="H526" s="6">
        <v>12101010141016</v>
      </c>
      <c r="I526" s="48" t="str">
        <f>VLOOKUP(H526,'BICS Equity Hierarchy 2024'!$C$5:$Q$1846,'Mapping for Equity'!$K$1,FALSE)</f>
        <v>Wet Corn Milling</v>
      </c>
      <c r="J526" s="6" t="s">
        <v>4</v>
      </c>
      <c r="K526" s="48" t="str">
        <f>IF(J526="","",VLOOKUP(J526,'BICS Equity Hierarchy 2024'!$C$5:$Q$1783,'Mapping for Equity'!$K$1))</f>
        <v/>
      </c>
      <c r="L526" s="6" t="s">
        <v>4</v>
      </c>
      <c r="M526" s="6" t="s">
        <v>4</v>
      </c>
      <c r="N526" s="6" t="s">
        <v>4</v>
      </c>
      <c r="O526" s="6" t="s">
        <v>4</v>
      </c>
    </row>
    <row r="527" spans="2:15" ht="20.25">
      <c r="B527" s="10">
        <v>121010101411</v>
      </c>
      <c r="C527" s="201">
        <v>6</v>
      </c>
      <c r="D527" s="8" t="str">
        <f>VLOOKUP(B527,'Current BICS'!$B$4:$P$1837,'Mapping for Equity'!$K$1,FALSE)</f>
        <v>Sugar</v>
      </c>
      <c r="E527" s="15" t="s">
        <v>1643</v>
      </c>
      <c r="F527" s="18"/>
      <c r="G527" s="15" t="s">
        <v>1643</v>
      </c>
      <c r="H527" s="6">
        <v>121010101411</v>
      </c>
      <c r="I527" s="48" t="str">
        <f>VLOOKUP(H527,'BICS Equity Hierarchy 2024'!$C$5:$Q$1846,'Mapping for Equity'!$K$1,FALSE)</f>
        <v>Sugar</v>
      </c>
      <c r="J527" s="6" t="s">
        <v>4</v>
      </c>
      <c r="K527" s="48" t="str">
        <f>IF(J527="","",VLOOKUP(J527,'BICS Equity Hierarchy 2024'!$C$5:$Q$1783,'Mapping for Equity'!$K$1))</f>
        <v/>
      </c>
      <c r="L527" s="6" t="s">
        <v>4</v>
      </c>
      <c r="M527" s="6" t="s">
        <v>4</v>
      </c>
      <c r="N527" s="6" t="s">
        <v>4</v>
      </c>
      <c r="O527" s="6" t="s">
        <v>4</v>
      </c>
    </row>
    <row r="528" spans="2:15" ht="20.25">
      <c r="B528" s="10">
        <v>12101010141110</v>
      </c>
      <c r="C528" s="201">
        <v>7</v>
      </c>
      <c r="D528" s="8" t="str">
        <f>VLOOKUP(B528,'Current BICS'!$B$4:$P$1837,'Mapping for Equity'!$K$1,FALSE)</f>
        <v>Beet Sugar</v>
      </c>
      <c r="E528" s="15" t="s">
        <v>1643</v>
      </c>
      <c r="F528" s="18"/>
      <c r="G528" s="15" t="s">
        <v>1643</v>
      </c>
      <c r="H528" s="6">
        <v>12101010141110</v>
      </c>
      <c r="I528" s="48" t="str">
        <f>VLOOKUP(H528,'BICS Equity Hierarchy 2024'!$C$5:$Q$1846,'Mapping for Equity'!$K$1,FALSE)</f>
        <v>Beet Sugar</v>
      </c>
      <c r="J528" s="6" t="s">
        <v>4</v>
      </c>
      <c r="K528" s="48" t="str">
        <f>IF(J528="","",VLOOKUP(J528,'BICS Equity Hierarchy 2024'!$C$5:$Q$1783,'Mapping for Equity'!$K$1))</f>
        <v/>
      </c>
      <c r="L528" s="6" t="s">
        <v>4</v>
      </c>
      <c r="M528" s="6" t="s">
        <v>4</v>
      </c>
      <c r="N528" s="6" t="s">
        <v>4</v>
      </c>
      <c r="O528" s="6" t="s">
        <v>4</v>
      </c>
    </row>
    <row r="529" spans="2:15" ht="20.25">
      <c r="B529" s="10">
        <v>12101010141111</v>
      </c>
      <c r="C529" s="201">
        <v>7</v>
      </c>
      <c r="D529" s="8" t="str">
        <f>VLOOKUP(B529,'Current BICS'!$B$4:$P$1837,'Mapping for Equity'!$K$1,FALSE)</f>
        <v>Cane Sugar Refining</v>
      </c>
      <c r="E529" s="15" t="s">
        <v>1643</v>
      </c>
      <c r="F529" s="18"/>
      <c r="G529" s="15" t="s">
        <v>1643</v>
      </c>
      <c r="H529" s="6">
        <v>12101010141111</v>
      </c>
      <c r="I529" s="48" t="str">
        <f>VLOOKUP(H529,'BICS Equity Hierarchy 2024'!$C$5:$Q$1846,'Mapping for Equity'!$K$1,FALSE)</f>
        <v>Cane Sugar Refining</v>
      </c>
      <c r="J529" s="6" t="s">
        <v>4</v>
      </c>
      <c r="K529" s="48" t="str">
        <f>IF(J529="","",VLOOKUP(J529,'BICS Equity Hierarchy 2024'!$C$5:$Q$1783,'Mapping for Equity'!$K$1))</f>
        <v/>
      </c>
      <c r="L529" s="6" t="s">
        <v>4</v>
      </c>
      <c r="M529" s="6" t="s">
        <v>4</v>
      </c>
      <c r="N529" s="6" t="s">
        <v>4</v>
      </c>
      <c r="O529" s="6" t="s">
        <v>4</v>
      </c>
    </row>
    <row r="530" spans="2:15" ht="20.25">
      <c r="B530" s="10">
        <v>12101010141112</v>
      </c>
      <c r="C530" s="201">
        <v>7</v>
      </c>
      <c r="D530" s="8" t="str">
        <f>VLOOKUP(B530,'Current BICS'!$B$4:$P$1837,'Mapping for Equity'!$K$1,FALSE)</f>
        <v>Sugarcane Mills</v>
      </c>
      <c r="E530" s="15" t="s">
        <v>1643</v>
      </c>
      <c r="F530" s="18"/>
      <c r="G530" s="15" t="s">
        <v>1643</v>
      </c>
      <c r="H530" s="6">
        <v>12101010141112</v>
      </c>
      <c r="I530" s="48" t="str">
        <f>VLOOKUP(H530,'BICS Equity Hierarchy 2024'!$C$5:$Q$1846,'Mapping for Equity'!$K$1,FALSE)</f>
        <v>Sugarcane Mills</v>
      </c>
      <c r="J530" s="6" t="s">
        <v>4</v>
      </c>
      <c r="K530" s="48" t="str">
        <f>IF(J530="","",VLOOKUP(J530,'BICS Equity Hierarchy 2024'!$C$5:$Q$1783,'Mapping for Equity'!$K$1))</f>
        <v/>
      </c>
      <c r="L530" s="6" t="s">
        <v>4</v>
      </c>
      <c r="M530" s="6" t="s">
        <v>4</v>
      </c>
      <c r="N530" s="6" t="s">
        <v>4</v>
      </c>
      <c r="O530" s="6" t="s">
        <v>4</v>
      </c>
    </row>
    <row r="531" spans="2:15" ht="20.25">
      <c r="B531" s="10">
        <v>12101011</v>
      </c>
      <c r="C531" s="201">
        <v>4</v>
      </c>
      <c r="D531" s="8" t="str">
        <f>VLOOKUP(B531,'Current BICS'!$B$4:$P$1837,'Mapping for Equity'!$K$1,FALSE)</f>
        <v>Packaged Food</v>
      </c>
      <c r="E531" s="15" t="s">
        <v>1643</v>
      </c>
      <c r="F531" s="18"/>
      <c r="G531" s="15" t="s">
        <v>1643</v>
      </c>
      <c r="H531" s="6">
        <v>12101011</v>
      </c>
      <c r="I531" s="48" t="str">
        <f>VLOOKUP(H531,'BICS Equity Hierarchy 2024'!$C$5:$Q$1846,'Mapping for Equity'!$K$1,FALSE)</f>
        <v>Packaged Food</v>
      </c>
      <c r="J531" s="6" t="s">
        <v>4</v>
      </c>
      <c r="K531" s="48" t="str">
        <f>IF(J531="","",VLOOKUP(J531,'BICS Equity Hierarchy 2024'!$C$5:$Q$1783,'Mapping for Equity'!$K$1))</f>
        <v/>
      </c>
      <c r="L531" s="6" t="s">
        <v>4</v>
      </c>
      <c r="M531" s="6" t="s">
        <v>4</v>
      </c>
      <c r="N531" s="6" t="s">
        <v>4</v>
      </c>
      <c r="O531" s="6" t="s">
        <v>4</v>
      </c>
    </row>
    <row r="532" spans="2:15" ht="20.25">
      <c r="B532" s="10">
        <v>1210101110</v>
      </c>
      <c r="C532" s="201">
        <v>5</v>
      </c>
      <c r="D532" s="8" t="str">
        <f>VLOOKUP(B532,'Current BICS'!$B$4:$P$1837,'Mapping for Equity'!$K$1,FALSE)</f>
        <v>Bakery Products</v>
      </c>
      <c r="E532" s="15" t="s">
        <v>1643</v>
      </c>
      <c r="F532" s="18"/>
      <c r="G532" s="15" t="s">
        <v>1643</v>
      </c>
      <c r="H532" s="6">
        <v>1210101110</v>
      </c>
      <c r="I532" s="48" t="str">
        <f>VLOOKUP(H532,'BICS Equity Hierarchy 2024'!$C$5:$Q$1846,'Mapping for Equity'!$K$1,FALSE)</f>
        <v>Bakery Products</v>
      </c>
      <c r="J532" s="6" t="s">
        <v>4</v>
      </c>
      <c r="K532" s="48" t="str">
        <f>IF(J532="","",VLOOKUP(J532,'BICS Equity Hierarchy 2024'!$C$5:$Q$1783,'Mapping for Equity'!$K$1))</f>
        <v/>
      </c>
      <c r="L532" s="6" t="s">
        <v>4</v>
      </c>
      <c r="M532" s="6" t="s">
        <v>4</v>
      </c>
      <c r="N532" s="6" t="s">
        <v>4</v>
      </c>
      <c r="O532" s="6" t="s">
        <v>4</v>
      </c>
    </row>
    <row r="533" spans="2:15" ht="20.25">
      <c r="B533" s="10">
        <v>121010111010</v>
      </c>
      <c r="C533" s="201">
        <v>6</v>
      </c>
      <c r="D533" s="8" t="str">
        <f>VLOOKUP(B533,'Current BICS'!$B$4:$P$1837,'Mapping for Equity'!$K$1,FALSE)</f>
        <v>Baked Goods</v>
      </c>
      <c r="E533" s="15" t="s">
        <v>1643</v>
      </c>
      <c r="F533" s="18"/>
      <c r="G533" s="15" t="s">
        <v>1643</v>
      </c>
      <c r="H533" s="6">
        <v>121010111010</v>
      </c>
      <c r="I533" s="48" t="str">
        <f>VLOOKUP(H533,'BICS Equity Hierarchy 2024'!$C$5:$Q$1846,'Mapping for Equity'!$K$1,FALSE)</f>
        <v>Baked Goods</v>
      </c>
      <c r="J533" s="6" t="s">
        <v>4</v>
      </c>
      <c r="K533" s="48" t="str">
        <f>IF(J533="","",VLOOKUP(J533,'BICS Equity Hierarchy 2024'!$C$5:$Q$1783,'Mapping for Equity'!$K$1))</f>
        <v/>
      </c>
      <c r="L533" s="6" t="s">
        <v>4</v>
      </c>
      <c r="M533" s="6" t="s">
        <v>4</v>
      </c>
      <c r="N533" s="6" t="s">
        <v>4</v>
      </c>
      <c r="O533" s="6" t="s">
        <v>4</v>
      </c>
    </row>
    <row r="534" spans="2:15" ht="20.25">
      <c r="B534" s="10">
        <v>121010111011</v>
      </c>
      <c r="C534" s="201">
        <v>6</v>
      </c>
      <c r="D534" s="8" t="str">
        <f>VLOOKUP(B534,'Current BICS'!$B$4:$P$1837,'Mapping for Equity'!$K$1,FALSE)</f>
        <v>Frozen Cakes &amp; Pastries</v>
      </c>
      <c r="E534" s="15" t="s">
        <v>1643</v>
      </c>
      <c r="F534" s="18"/>
      <c r="G534" s="15" t="s">
        <v>1643</v>
      </c>
      <c r="H534" s="6">
        <v>121010111011</v>
      </c>
      <c r="I534" s="48" t="str">
        <f>VLOOKUP(H534,'BICS Equity Hierarchy 2024'!$C$5:$Q$1846,'Mapping for Equity'!$K$1,FALSE)</f>
        <v>Frozen Cakes &amp; Pastries</v>
      </c>
      <c r="J534" s="6" t="s">
        <v>4</v>
      </c>
      <c r="K534" s="48" t="str">
        <f>IF(J534="","",VLOOKUP(J534,'BICS Equity Hierarchy 2024'!$C$5:$Q$1783,'Mapping for Equity'!$K$1))</f>
        <v/>
      </c>
      <c r="L534" s="6" t="s">
        <v>4</v>
      </c>
      <c r="M534" s="6" t="s">
        <v>4</v>
      </c>
      <c r="N534" s="6" t="s">
        <v>4</v>
      </c>
      <c r="O534" s="6" t="s">
        <v>4</v>
      </c>
    </row>
    <row r="535" spans="2:15" ht="20.25">
      <c r="B535" s="10">
        <v>1210101111</v>
      </c>
      <c r="C535" s="201">
        <v>5</v>
      </c>
      <c r="D535" s="8" t="str">
        <f>VLOOKUP(B535,'Current BICS'!$B$4:$P$1837,'Mapping for Equity'!$K$1,FALSE)</f>
        <v>Pasta, Noodles &amp; Rice</v>
      </c>
      <c r="E535" s="15" t="s">
        <v>1643</v>
      </c>
      <c r="F535" s="18"/>
      <c r="G535" s="15" t="s">
        <v>1643</v>
      </c>
      <c r="H535" s="6">
        <v>1210101111</v>
      </c>
      <c r="I535" s="48" t="str">
        <f>VLOOKUP(H535,'BICS Equity Hierarchy 2024'!$C$5:$Q$1846,'Mapping for Equity'!$K$1,FALSE)</f>
        <v>Pasta, Noodles &amp; Rice</v>
      </c>
      <c r="J535" s="6" t="s">
        <v>4</v>
      </c>
      <c r="K535" s="48" t="str">
        <f>IF(J535="","",VLOOKUP(J535,'BICS Equity Hierarchy 2024'!$C$5:$Q$1783,'Mapping for Equity'!$K$1))</f>
        <v/>
      </c>
      <c r="L535" s="6" t="s">
        <v>4</v>
      </c>
      <c r="M535" s="6" t="s">
        <v>4</v>
      </c>
      <c r="N535" s="6" t="s">
        <v>4</v>
      </c>
      <c r="O535" s="6" t="s">
        <v>4</v>
      </c>
    </row>
    <row r="536" spans="2:15" ht="20.25">
      <c r="B536" s="10">
        <v>121010111110</v>
      </c>
      <c r="C536" s="201">
        <v>6</v>
      </c>
      <c r="D536" s="8" t="str">
        <f>VLOOKUP(B536,'Current BICS'!$B$4:$P$1837,'Mapping for Equity'!$K$1,FALSE)</f>
        <v>Pasta</v>
      </c>
      <c r="E536" s="15" t="s">
        <v>1643</v>
      </c>
      <c r="F536" s="18"/>
      <c r="G536" s="15" t="s">
        <v>1643</v>
      </c>
      <c r="H536" s="6">
        <v>121010111110</v>
      </c>
      <c r="I536" s="48" t="str">
        <f>VLOOKUP(H536,'BICS Equity Hierarchy 2024'!$C$5:$Q$1846,'Mapping for Equity'!$K$1,FALSE)</f>
        <v>Pasta</v>
      </c>
      <c r="J536" s="6" t="s">
        <v>4</v>
      </c>
      <c r="K536" s="48" t="str">
        <f>IF(J536="","",VLOOKUP(J536,'BICS Equity Hierarchy 2024'!$C$5:$Q$1783,'Mapping for Equity'!$K$1))</f>
        <v/>
      </c>
      <c r="L536" s="6" t="s">
        <v>4</v>
      </c>
      <c r="M536" s="6" t="s">
        <v>4</v>
      </c>
      <c r="N536" s="6" t="s">
        <v>4</v>
      </c>
      <c r="O536" s="6" t="s">
        <v>4</v>
      </c>
    </row>
    <row r="537" spans="2:15" ht="20.25">
      <c r="B537" s="10">
        <v>121010111111</v>
      </c>
      <c r="C537" s="201">
        <v>6</v>
      </c>
      <c r="D537" s="8" t="str">
        <f>VLOOKUP(B537,'Current BICS'!$B$4:$P$1837,'Mapping for Equity'!$K$1,FALSE)</f>
        <v>Noodles</v>
      </c>
      <c r="E537" s="15" t="s">
        <v>1643</v>
      </c>
      <c r="F537" s="18"/>
      <c r="G537" s="15" t="s">
        <v>1643</v>
      </c>
      <c r="H537" s="6">
        <v>121010111111</v>
      </c>
      <c r="I537" s="48" t="str">
        <f>VLOOKUP(H537,'BICS Equity Hierarchy 2024'!$C$5:$Q$1846,'Mapping for Equity'!$K$1,FALSE)</f>
        <v>Noodles</v>
      </c>
      <c r="J537" s="6" t="s">
        <v>4</v>
      </c>
      <c r="K537" s="48" t="str">
        <f>IF(J537="","",VLOOKUP(J537,'BICS Equity Hierarchy 2024'!$C$5:$Q$1783,'Mapping for Equity'!$K$1))</f>
        <v/>
      </c>
      <c r="L537" s="6" t="s">
        <v>4</v>
      </c>
      <c r="M537" s="6" t="s">
        <v>4</v>
      </c>
      <c r="N537" s="6" t="s">
        <v>4</v>
      </c>
      <c r="O537" s="6" t="s">
        <v>4</v>
      </c>
    </row>
    <row r="538" spans="2:15" ht="20.25">
      <c r="B538" s="10">
        <v>121010111112</v>
      </c>
      <c r="C538" s="201">
        <v>6</v>
      </c>
      <c r="D538" s="8" t="str">
        <f>VLOOKUP(B538,'Current BICS'!$B$4:$P$1837,'Mapping for Equity'!$K$1,FALSE)</f>
        <v>Rice</v>
      </c>
      <c r="E538" s="15" t="s">
        <v>1643</v>
      </c>
      <c r="F538" s="18"/>
      <c r="G538" s="15" t="s">
        <v>1643</v>
      </c>
      <c r="H538" s="6">
        <v>121010111112</v>
      </c>
      <c r="I538" s="48" t="str">
        <f>VLOOKUP(H538,'BICS Equity Hierarchy 2024'!$C$5:$Q$1846,'Mapping for Equity'!$K$1,FALSE)</f>
        <v>Rice</v>
      </c>
      <c r="J538" s="6" t="s">
        <v>4</v>
      </c>
      <c r="K538" s="48" t="str">
        <f>IF(J538="","",VLOOKUP(J538,'BICS Equity Hierarchy 2024'!$C$5:$Q$1783,'Mapping for Equity'!$K$1))</f>
        <v/>
      </c>
      <c r="L538" s="6" t="s">
        <v>4</v>
      </c>
      <c r="M538" s="6" t="s">
        <v>4</v>
      </c>
      <c r="N538" s="6" t="s">
        <v>4</v>
      </c>
      <c r="O538" s="6" t="s">
        <v>4</v>
      </c>
    </row>
    <row r="539" spans="2:15" ht="20.25">
      <c r="B539" s="10">
        <v>1210101112</v>
      </c>
      <c r="C539" s="201">
        <v>5</v>
      </c>
      <c r="D539" s="8" t="str">
        <f>VLOOKUP(B539,'Current BICS'!$B$4:$P$1837,'Mapping for Equity'!$K$1,FALSE)</f>
        <v>Sauces, Dressings &amp; Condiments</v>
      </c>
      <c r="E539" s="15" t="s">
        <v>1643</v>
      </c>
      <c r="F539" s="18"/>
      <c r="G539" s="15" t="s">
        <v>1643</v>
      </c>
      <c r="H539" s="6">
        <v>1210101112</v>
      </c>
      <c r="I539" s="48" t="str">
        <f>VLOOKUP(H539,'BICS Equity Hierarchy 2024'!$C$5:$Q$1846,'Mapping for Equity'!$K$1,FALSE)</f>
        <v>Sauces, Dressings &amp; Condiments</v>
      </c>
      <c r="J539" s="6" t="s">
        <v>4</v>
      </c>
      <c r="K539" s="48" t="str">
        <f>IF(J539="","",VLOOKUP(J539,'BICS Equity Hierarchy 2024'!$C$5:$Q$1783,'Mapping for Equity'!$K$1))</f>
        <v/>
      </c>
      <c r="L539" s="6" t="s">
        <v>4</v>
      </c>
      <c r="M539" s="6" t="s">
        <v>4</v>
      </c>
      <c r="N539" s="6" t="s">
        <v>4</v>
      </c>
      <c r="O539" s="6" t="s">
        <v>4</v>
      </c>
    </row>
    <row r="540" spans="2:15" ht="20.25">
      <c r="B540" s="10">
        <v>1210101113</v>
      </c>
      <c r="C540" s="201">
        <v>5</v>
      </c>
      <c r="D540" s="8" t="str">
        <f>VLOOKUP(B540,'Current BICS'!$B$4:$P$1837,'Mapping for Equity'!$K$1,FALSE)</f>
        <v>Dairy Products</v>
      </c>
      <c r="E540" s="15" t="s">
        <v>1643</v>
      </c>
      <c r="F540" s="18"/>
      <c r="G540" s="15" t="s">
        <v>1643</v>
      </c>
      <c r="H540" s="6">
        <v>1210101113</v>
      </c>
      <c r="I540" s="48" t="str">
        <f>VLOOKUP(H540,'BICS Equity Hierarchy 2024'!$C$5:$Q$1846,'Mapping for Equity'!$K$1,FALSE)</f>
        <v>Dairy Products</v>
      </c>
      <c r="J540" s="6" t="s">
        <v>4</v>
      </c>
      <c r="K540" s="48" t="str">
        <f>IF(J540="","",VLOOKUP(J540,'BICS Equity Hierarchy 2024'!$C$5:$Q$1783,'Mapping for Equity'!$K$1))</f>
        <v/>
      </c>
      <c r="L540" s="6" t="s">
        <v>4</v>
      </c>
      <c r="M540" s="6" t="s">
        <v>4</v>
      </c>
      <c r="N540" s="6" t="s">
        <v>4</v>
      </c>
      <c r="O540" s="6" t="s">
        <v>4</v>
      </c>
    </row>
    <row r="541" spans="2:15" ht="20.25">
      <c r="B541" s="10">
        <v>121010111310</v>
      </c>
      <c r="C541" s="201">
        <v>6</v>
      </c>
      <c r="D541" s="8" t="str">
        <f>VLOOKUP(B541,'Current BICS'!$B$4:$P$1837,'Mapping for Equity'!$K$1,FALSE)</f>
        <v>Butter</v>
      </c>
      <c r="E541" s="15" t="s">
        <v>1643</v>
      </c>
      <c r="F541" s="18"/>
      <c r="G541" s="15" t="s">
        <v>1643</v>
      </c>
      <c r="H541" s="6">
        <v>121010111310</v>
      </c>
      <c r="I541" s="48" t="str">
        <f>VLOOKUP(H541,'BICS Equity Hierarchy 2024'!$C$5:$Q$1846,'Mapping for Equity'!$K$1,FALSE)</f>
        <v>Butter</v>
      </c>
      <c r="J541" s="6" t="s">
        <v>4</v>
      </c>
      <c r="K541" s="48" t="str">
        <f>IF(J541="","",VLOOKUP(J541,'BICS Equity Hierarchy 2024'!$C$5:$Q$1783,'Mapping for Equity'!$K$1))</f>
        <v/>
      </c>
      <c r="L541" s="6" t="s">
        <v>4</v>
      </c>
      <c r="M541" s="6" t="s">
        <v>4</v>
      </c>
      <c r="N541" s="6" t="s">
        <v>4</v>
      </c>
      <c r="O541" s="6" t="s">
        <v>4</v>
      </c>
    </row>
    <row r="542" spans="2:15" ht="20.25">
      <c r="B542" s="10">
        <v>121010111311</v>
      </c>
      <c r="C542" s="201">
        <v>6</v>
      </c>
      <c r="D542" s="8" t="str">
        <f>VLOOKUP(B542,'Current BICS'!$B$4:$P$1837,'Mapping for Equity'!$K$1,FALSE)</f>
        <v>Cheese</v>
      </c>
      <c r="E542" s="15" t="s">
        <v>1643</v>
      </c>
      <c r="F542" s="18"/>
      <c r="G542" s="15" t="s">
        <v>1643</v>
      </c>
      <c r="H542" s="6">
        <v>121010111311</v>
      </c>
      <c r="I542" s="48" t="str">
        <f>VLOOKUP(H542,'BICS Equity Hierarchy 2024'!$C$5:$Q$1846,'Mapping for Equity'!$K$1,FALSE)</f>
        <v>Cheese</v>
      </c>
      <c r="J542" s="6" t="s">
        <v>4</v>
      </c>
      <c r="K542" s="48" t="str">
        <f>IF(J542="","",VLOOKUP(J542,'BICS Equity Hierarchy 2024'!$C$5:$Q$1783,'Mapping for Equity'!$K$1))</f>
        <v/>
      </c>
      <c r="L542" s="6" t="s">
        <v>4</v>
      </c>
      <c r="M542" s="6" t="s">
        <v>4</v>
      </c>
      <c r="N542" s="6" t="s">
        <v>4</v>
      </c>
      <c r="O542" s="6" t="s">
        <v>4</v>
      </c>
    </row>
    <row r="543" spans="2:15" ht="20.25">
      <c r="B543" s="10">
        <v>121010111312</v>
      </c>
      <c r="C543" s="201">
        <v>6</v>
      </c>
      <c r="D543" s="8" t="str">
        <f>VLOOKUP(B543,'Current BICS'!$B$4:$P$1837,'Mapping for Equity'!$K$1,FALSE)</f>
        <v>Dry &amp; Condensed Dairy Products</v>
      </c>
      <c r="E543" s="15" t="s">
        <v>1643</v>
      </c>
      <c r="F543" s="18"/>
      <c r="G543" s="15" t="s">
        <v>1643</v>
      </c>
      <c r="H543" s="6">
        <v>121010111312</v>
      </c>
      <c r="I543" s="48" t="str">
        <f>VLOOKUP(H543,'BICS Equity Hierarchy 2024'!$C$5:$Q$1846,'Mapping for Equity'!$K$1,FALSE)</f>
        <v>Dry &amp; Condensed Dairy Products</v>
      </c>
      <c r="J543" s="6" t="s">
        <v>4</v>
      </c>
      <c r="K543" s="48" t="str">
        <f>IF(J543="","",VLOOKUP(J543,'BICS Equity Hierarchy 2024'!$C$5:$Q$1783,'Mapping for Equity'!$K$1))</f>
        <v/>
      </c>
      <c r="L543" s="6" t="s">
        <v>4</v>
      </c>
      <c r="M543" s="6" t="s">
        <v>4</v>
      </c>
      <c r="N543" s="6" t="s">
        <v>4</v>
      </c>
      <c r="O543" s="6" t="s">
        <v>4</v>
      </c>
    </row>
    <row r="544" spans="2:15" ht="20.25">
      <c r="B544" s="10">
        <v>121010111313</v>
      </c>
      <c r="C544" s="201">
        <v>6</v>
      </c>
      <c r="D544" s="8" t="str">
        <f>VLOOKUP(B544,'Current BICS'!$B$4:$P$1837,'Mapping for Equity'!$K$1,FALSE)</f>
        <v>Eggs</v>
      </c>
      <c r="E544" s="15" t="s">
        <v>1643</v>
      </c>
      <c r="F544" s="18"/>
      <c r="G544" s="15" t="s">
        <v>1643</v>
      </c>
      <c r="H544" s="6">
        <v>121010111313</v>
      </c>
      <c r="I544" s="48" t="str">
        <f>VLOOKUP(H544,'BICS Equity Hierarchy 2024'!$C$5:$Q$1846,'Mapping for Equity'!$K$1,FALSE)</f>
        <v>Eggs</v>
      </c>
      <c r="J544" s="6" t="s">
        <v>4</v>
      </c>
      <c r="K544" s="48" t="str">
        <f>IF(J544="","",VLOOKUP(J544,'BICS Equity Hierarchy 2024'!$C$5:$Q$1783,'Mapping for Equity'!$K$1))</f>
        <v/>
      </c>
      <c r="L544" s="6" t="s">
        <v>4</v>
      </c>
      <c r="M544" s="6" t="s">
        <v>4</v>
      </c>
      <c r="N544" s="6" t="s">
        <v>4</v>
      </c>
      <c r="O544" s="6" t="s">
        <v>4</v>
      </c>
    </row>
    <row r="545" spans="2:15" ht="20.25">
      <c r="B545" s="10">
        <v>121010111314</v>
      </c>
      <c r="C545" s="201">
        <v>6</v>
      </c>
      <c r="D545" s="8" t="str">
        <f>VLOOKUP(B545,'Current BICS'!$B$4:$P$1837,'Mapping for Equity'!$K$1,FALSE)</f>
        <v>Milk</v>
      </c>
      <c r="E545" s="15" t="s">
        <v>1643</v>
      </c>
      <c r="F545" s="18"/>
      <c r="G545" s="15" t="s">
        <v>1643</v>
      </c>
      <c r="H545" s="6">
        <v>121010111314</v>
      </c>
      <c r="I545" s="48" t="str">
        <f>VLOOKUP(H545,'BICS Equity Hierarchy 2024'!$C$5:$Q$1846,'Mapping for Equity'!$K$1,FALSE)</f>
        <v>Milk</v>
      </c>
      <c r="J545" s="6" t="s">
        <v>4</v>
      </c>
      <c r="K545" s="48" t="str">
        <f>IF(J545="","",VLOOKUP(J545,'BICS Equity Hierarchy 2024'!$C$5:$Q$1783,'Mapping for Equity'!$K$1))</f>
        <v/>
      </c>
      <c r="L545" s="6" t="s">
        <v>4</v>
      </c>
      <c r="M545" s="6" t="s">
        <v>4</v>
      </c>
      <c r="N545" s="6" t="s">
        <v>4</v>
      </c>
      <c r="O545" s="6" t="s">
        <v>4</v>
      </c>
    </row>
    <row r="546" spans="2:15" ht="20.25">
      <c r="B546" s="10">
        <v>121010111315</v>
      </c>
      <c r="C546" s="201">
        <v>6</v>
      </c>
      <c r="D546" s="8" t="str">
        <f>VLOOKUP(B546,'Current BICS'!$B$4:$P$1837,'Mapping for Equity'!$K$1,FALSE)</f>
        <v>Ice Cream</v>
      </c>
      <c r="E546" s="15" t="s">
        <v>1643</v>
      </c>
      <c r="F546" s="18"/>
      <c r="G546" s="15" t="s">
        <v>1643</v>
      </c>
      <c r="H546" s="6">
        <v>121010111315</v>
      </c>
      <c r="I546" s="48" t="str">
        <f>VLOOKUP(H546,'BICS Equity Hierarchy 2024'!$C$5:$Q$1846,'Mapping for Equity'!$K$1,FALSE)</f>
        <v>Ice Cream</v>
      </c>
      <c r="J546" s="6" t="s">
        <v>4</v>
      </c>
      <c r="K546" s="48" t="str">
        <f>IF(J546="","",VLOOKUP(J546,'BICS Equity Hierarchy 2024'!$C$5:$Q$1783,'Mapping for Equity'!$K$1))</f>
        <v/>
      </c>
      <c r="L546" s="6" t="s">
        <v>4</v>
      </c>
      <c r="M546" s="6" t="s">
        <v>4</v>
      </c>
      <c r="N546" s="6" t="s">
        <v>4</v>
      </c>
      <c r="O546" s="6" t="s">
        <v>4</v>
      </c>
    </row>
    <row r="547" spans="2:15" ht="20.25">
      <c r="B547" s="10">
        <v>1210101114</v>
      </c>
      <c r="C547" s="201">
        <v>5</v>
      </c>
      <c r="D547" s="8" t="str">
        <f>VLOOKUP(B547,'Current BICS'!$B$4:$P$1837,'Mapping for Equity'!$K$1,FALSE)</f>
        <v>Food Ingredients</v>
      </c>
      <c r="E547" s="15" t="s">
        <v>1643</v>
      </c>
      <c r="F547" s="18"/>
      <c r="G547" s="15" t="s">
        <v>1643</v>
      </c>
      <c r="H547" s="6">
        <v>1210101114</v>
      </c>
      <c r="I547" s="48" t="str">
        <f>VLOOKUP(H547,'BICS Equity Hierarchy 2024'!$C$5:$Q$1846,'Mapping for Equity'!$K$1,FALSE)</f>
        <v>Food Ingredients</v>
      </c>
      <c r="J547" s="6" t="s">
        <v>4</v>
      </c>
      <c r="K547" s="48" t="str">
        <f>IF(J547="","",VLOOKUP(J547,'BICS Equity Hierarchy 2024'!$C$5:$Q$1783,'Mapping for Equity'!$K$1))</f>
        <v/>
      </c>
      <c r="L547" s="6" t="s">
        <v>4</v>
      </c>
      <c r="M547" s="6" t="s">
        <v>4</v>
      </c>
      <c r="N547" s="6" t="s">
        <v>4</v>
      </c>
      <c r="O547" s="6" t="s">
        <v>4</v>
      </c>
    </row>
    <row r="548" spans="2:15" ht="20.25">
      <c r="B548" s="10">
        <v>121010111410</v>
      </c>
      <c r="C548" s="201">
        <v>6</v>
      </c>
      <c r="D548" s="8" t="str">
        <f>VLOOKUP(B548,'Current BICS'!$B$4:$P$1837,'Mapping for Equity'!$K$1,FALSE)</f>
        <v>Flour Mixes &amp; Dough</v>
      </c>
      <c r="E548" s="15" t="s">
        <v>1643</v>
      </c>
      <c r="F548" s="18"/>
      <c r="G548" s="15" t="s">
        <v>1643</v>
      </c>
      <c r="H548" s="6">
        <v>121010111410</v>
      </c>
      <c r="I548" s="48" t="str">
        <f>VLOOKUP(H548,'BICS Equity Hierarchy 2024'!$C$5:$Q$1846,'Mapping for Equity'!$K$1,FALSE)</f>
        <v>Flour Mixes &amp; Dough</v>
      </c>
      <c r="J548" s="6" t="s">
        <v>4</v>
      </c>
      <c r="K548" s="48" t="str">
        <f>IF(J548="","",VLOOKUP(J548,'BICS Equity Hierarchy 2024'!$C$5:$Q$1783,'Mapping for Equity'!$K$1))</f>
        <v/>
      </c>
      <c r="L548" s="6" t="s">
        <v>4</v>
      </c>
      <c r="M548" s="6" t="s">
        <v>4</v>
      </c>
      <c r="N548" s="6" t="s">
        <v>4</v>
      </c>
      <c r="O548" s="6" t="s">
        <v>4</v>
      </c>
    </row>
    <row r="549" spans="2:15" ht="20.25">
      <c r="B549" s="10">
        <v>121010111411</v>
      </c>
      <c r="C549" s="201">
        <v>6</v>
      </c>
      <c r="D549" s="8" t="str">
        <f>VLOOKUP(B549,'Current BICS'!$B$4:$P$1837,'Mapping for Equity'!$K$1,FALSE)</f>
        <v>Syrup, Sugar &amp; Sweeteners</v>
      </c>
      <c r="E549" s="15" t="s">
        <v>1643</v>
      </c>
      <c r="F549" s="18"/>
      <c r="G549" s="15" t="s">
        <v>1643</v>
      </c>
      <c r="H549" s="6">
        <v>121010111411</v>
      </c>
      <c r="I549" s="48" t="str">
        <f>VLOOKUP(H549,'BICS Equity Hierarchy 2024'!$C$5:$Q$1846,'Mapping for Equity'!$K$1,FALSE)</f>
        <v>Syrup, Sugar &amp; Sweeteners</v>
      </c>
      <c r="J549" s="6" t="s">
        <v>4</v>
      </c>
      <c r="K549" s="48" t="str">
        <f>IF(J549="","",VLOOKUP(J549,'BICS Equity Hierarchy 2024'!$C$5:$Q$1783,'Mapping for Equity'!$K$1))</f>
        <v/>
      </c>
      <c r="L549" s="6" t="s">
        <v>4</v>
      </c>
      <c r="M549" s="6" t="s">
        <v>4</v>
      </c>
      <c r="N549" s="6" t="s">
        <v>4</v>
      </c>
      <c r="O549" s="6" t="s">
        <v>4</v>
      </c>
    </row>
    <row r="550" spans="2:15" ht="20.25">
      <c r="B550" s="10">
        <v>121010111412</v>
      </c>
      <c r="C550" s="201">
        <v>6</v>
      </c>
      <c r="D550" s="8" t="str">
        <f>VLOOKUP(B550,'Current BICS'!$B$4:$P$1837,'Mapping for Equity'!$K$1,FALSE)</f>
        <v>Spices, Extracts &amp; Flavorings</v>
      </c>
      <c r="E550" s="15" t="s">
        <v>1643</v>
      </c>
      <c r="F550" s="18"/>
      <c r="G550" s="15" t="s">
        <v>1643</v>
      </c>
      <c r="H550" s="6">
        <v>121010111412</v>
      </c>
      <c r="I550" s="48" t="str">
        <f>VLOOKUP(H550,'BICS Equity Hierarchy 2024'!$C$5:$Q$1846,'Mapping for Equity'!$K$1,FALSE)</f>
        <v>Spices, Extracts &amp; Flavorings</v>
      </c>
      <c r="J550" s="6" t="s">
        <v>4</v>
      </c>
      <c r="K550" s="48" t="str">
        <f>IF(J550="","",VLOOKUP(J550,'BICS Equity Hierarchy 2024'!$C$5:$Q$1783,'Mapping for Equity'!$K$1))</f>
        <v/>
      </c>
      <c r="L550" s="6" t="s">
        <v>4</v>
      </c>
      <c r="M550" s="6" t="s">
        <v>4</v>
      </c>
      <c r="N550" s="6" t="s">
        <v>4</v>
      </c>
      <c r="O550" s="6" t="s">
        <v>4</v>
      </c>
    </row>
    <row r="551" spans="2:15" ht="20.25">
      <c r="B551" s="10">
        <v>121010111413</v>
      </c>
      <c r="C551" s="201">
        <v>6</v>
      </c>
      <c r="D551" s="8" t="str">
        <f>VLOOKUP(B551,'Current BICS'!$B$4:$P$1837,'Mapping for Equity'!$K$1,FALSE)</f>
        <v>Oils &amp; Fats</v>
      </c>
      <c r="E551" s="15" t="s">
        <v>1643</v>
      </c>
      <c r="F551" s="18"/>
      <c r="G551" s="15" t="s">
        <v>1643</v>
      </c>
      <c r="H551" s="6">
        <v>121010111413</v>
      </c>
      <c r="I551" s="48" t="str">
        <f>VLOOKUP(H551,'BICS Equity Hierarchy 2024'!$C$5:$Q$1846,'Mapping for Equity'!$K$1,FALSE)</f>
        <v>Oils &amp; Fats</v>
      </c>
      <c r="J551" s="6" t="s">
        <v>4</v>
      </c>
      <c r="K551" s="48" t="str">
        <f>IF(J551="","",VLOOKUP(J551,'BICS Equity Hierarchy 2024'!$C$5:$Q$1783,'Mapping for Equity'!$K$1))</f>
        <v/>
      </c>
      <c r="L551" s="6" t="s">
        <v>4</v>
      </c>
      <c r="M551" s="6" t="s">
        <v>4</v>
      </c>
      <c r="N551" s="6" t="s">
        <v>4</v>
      </c>
      <c r="O551" s="6" t="s">
        <v>4</v>
      </c>
    </row>
    <row r="552" spans="2:15" ht="20.25">
      <c r="B552" s="10">
        <v>1210101115</v>
      </c>
      <c r="C552" s="201">
        <v>5</v>
      </c>
      <c r="D552" s="8" t="str">
        <f>VLOOKUP(B552,'Current BICS'!$B$4:$P$1837,'Mapping for Equity'!$K$1,FALSE)</f>
        <v>Frozen, Canned &amp; Perish Food</v>
      </c>
      <c r="E552" s="15" t="s">
        <v>1643</v>
      </c>
      <c r="F552" s="18"/>
      <c r="G552" s="15" t="s">
        <v>1643</v>
      </c>
      <c r="H552" s="6">
        <v>1210101115</v>
      </c>
      <c r="I552" s="48" t="str">
        <f>VLOOKUP(H552,'BICS Equity Hierarchy 2024'!$C$5:$Q$1846,'Mapping for Equity'!$K$1,FALSE)</f>
        <v>Frozen, Canned &amp; Perish Food</v>
      </c>
      <c r="J552" s="6" t="s">
        <v>4</v>
      </c>
      <c r="K552" s="48" t="str">
        <f>IF(J552="","",VLOOKUP(J552,'BICS Equity Hierarchy 2024'!$C$5:$Q$1783,'Mapping for Equity'!$K$1))</f>
        <v/>
      </c>
      <c r="L552" s="6" t="s">
        <v>4</v>
      </c>
      <c r="M552" s="6" t="s">
        <v>4</v>
      </c>
      <c r="N552" s="6" t="s">
        <v>4</v>
      </c>
      <c r="O552" s="6" t="s">
        <v>4</v>
      </c>
    </row>
    <row r="553" spans="2:15" ht="20.25">
      <c r="B553" s="10">
        <v>121010111510</v>
      </c>
      <c r="C553" s="201">
        <v>6</v>
      </c>
      <c r="D553" s="8" t="str">
        <f>VLOOKUP(B553,'Current BICS'!$B$4:$P$1837,'Mapping for Equity'!$K$1,FALSE)</f>
        <v>Canned Food</v>
      </c>
      <c r="E553" s="15" t="s">
        <v>1643</v>
      </c>
      <c r="F553" s="18"/>
      <c r="G553" s="15" t="s">
        <v>1643</v>
      </c>
      <c r="H553" s="6">
        <v>121010111510</v>
      </c>
      <c r="I553" s="48" t="str">
        <f>VLOOKUP(H553,'BICS Equity Hierarchy 2024'!$C$5:$Q$1846,'Mapping for Equity'!$K$1,FALSE)</f>
        <v>Canned Food</v>
      </c>
      <c r="J553" s="6" t="s">
        <v>4</v>
      </c>
      <c r="K553" s="48" t="str">
        <f>IF(J553="","",VLOOKUP(J553,'BICS Equity Hierarchy 2024'!$C$5:$Q$1783,'Mapping for Equity'!$K$1))</f>
        <v/>
      </c>
      <c r="L553" s="6" t="s">
        <v>4</v>
      </c>
      <c r="M553" s="6" t="s">
        <v>4</v>
      </c>
      <c r="N553" s="6" t="s">
        <v>4</v>
      </c>
      <c r="O553" s="6" t="s">
        <v>4</v>
      </c>
    </row>
    <row r="554" spans="2:15" ht="20.25">
      <c r="B554" s="10">
        <v>12101011151010</v>
      </c>
      <c r="C554" s="201">
        <v>7</v>
      </c>
      <c r="D554" s="8" t="str">
        <f>VLOOKUP(B554,'Current BICS'!$B$4:$P$1837,'Mapping for Equity'!$K$1,FALSE)</f>
        <v>Fruit &amp; Vegetable Canning</v>
      </c>
      <c r="E554" s="15" t="s">
        <v>1643</v>
      </c>
      <c r="F554" s="18"/>
      <c r="G554" s="15" t="s">
        <v>1643</v>
      </c>
      <c r="H554" s="6">
        <v>12101011151010</v>
      </c>
      <c r="I554" s="48" t="str">
        <f>VLOOKUP(H554,'BICS Equity Hierarchy 2024'!$C$5:$Q$1846,'Mapping for Equity'!$K$1,FALSE)</f>
        <v>Fruit &amp; Vegetable Canning</v>
      </c>
      <c r="J554" s="6" t="s">
        <v>4</v>
      </c>
      <c r="K554" s="48" t="str">
        <f>IF(J554="","",VLOOKUP(J554,'BICS Equity Hierarchy 2024'!$C$5:$Q$1783,'Mapping for Equity'!$K$1))</f>
        <v/>
      </c>
      <c r="L554" s="6" t="s">
        <v>4</v>
      </c>
      <c r="M554" s="6" t="s">
        <v>4</v>
      </c>
      <c r="N554" s="6" t="s">
        <v>4</v>
      </c>
      <c r="O554" s="6" t="s">
        <v>4</v>
      </c>
    </row>
    <row r="555" spans="2:15" ht="20.25">
      <c r="B555" s="10">
        <v>12101011151011</v>
      </c>
      <c r="C555" s="201">
        <v>7</v>
      </c>
      <c r="D555" s="8" t="str">
        <f>VLOOKUP(B555,'Current BICS'!$B$4:$P$1837,'Mapping for Equity'!$K$1,FALSE)</f>
        <v>Specialty Canning</v>
      </c>
      <c r="E555" s="15" t="s">
        <v>1643</v>
      </c>
      <c r="F555" s="18"/>
      <c r="G555" s="15" t="s">
        <v>1643</v>
      </c>
      <c r="H555" s="6">
        <v>12101011151011</v>
      </c>
      <c r="I555" s="48" t="str">
        <f>VLOOKUP(H555,'BICS Equity Hierarchy 2024'!$C$5:$Q$1846,'Mapping for Equity'!$K$1,FALSE)</f>
        <v>Specialty Canning</v>
      </c>
      <c r="J555" s="6" t="s">
        <v>4</v>
      </c>
      <c r="K555" s="48" t="str">
        <f>IF(J555="","",VLOOKUP(J555,'BICS Equity Hierarchy 2024'!$C$5:$Q$1783,'Mapping for Equity'!$K$1))</f>
        <v/>
      </c>
      <c r="L555" s="6" t="s">
        <v>4</v>
      </c>
      <c r="M555" s="6" t="s">
        <v>4</v>
      </c>
      <c r="N555" s="6" t="s">
        <v>4</v>
      </c>
      <c r="O555" s="6" t="s">
        <v>4</v>
      </c>
    </row>
    <row r="556" spans="2:15" ht="20.25">
      <c r="B556" s="10">
        <v>121010111511</v>
      </c>
      <c r="C556" s="201">
        <v>6</v>
      </c>
      <c r="D556" s="8" t="str">
        <f>VLOOKUP(B556,'Current BICS'!$B$4:$P$1837,'Mapping for Equity'!$K$1,FALSE)</f>
        <v>Dried &amp; Dehydrated Food</v>
      </c>
      <c r="E556" s="15" t="s">
        <v>1643</v>
      </c>
      <c r="F556" s="18"/>
      <c r="G556" s="15" t="s">
        <v>1643</v>
      </c>
      <c r="H556" s="6">
        <v>121010111511</v>
      </c>
      <c r="I556" s="48" t="str">
        <f>VLOOKUP(H556,'BICS Equity Hierarchy 2024'!$C$5:$Q$1846,'Mapping for Equity'!$K$1,FALSE)</f>
        <v>Dried &amp; Dehydrated Food</v>
      </c>
      <c r="J556" s="6" t="s">
        <v>4</v>
      </c>
      <c r="K556" s="48" t="str">
        <f>IF(J556="","",VLOOKUP(J556,'BICS Equity Hierarchy 2024'!$C$5:$Q$1783,'Mapping for Equity'!$K$1))</f>
        <v/>
      </c>
      <c r="L556" s="6" t="s">
        <v>4</v>
      </c>
      <c r="M556" s="6" t="s">
        <v>4</v>
      </c>
      <c r="N556" s="6" t="s">
        <v>4</v>
      </c>
      <c r="O556" s="6" t="s">
        <v>4</v>
      </c>
    </row>
    <row r="557" spans="2:15" ht="20.25">
      <c r="B557" s="10">
        <v>121010111512</v>
      </c>
      <c r="C557" s="201">
        <v>6</v>
      </c>
      <c r="D557" s="8" t="str">
        <f>VLOOKUP(B557,'Current BICS'!$B$4:$P$1837,'Mapping for Equity'!$K$1,FALSE)</f>
        <v>Frozen Food</v>
      </c>
      <c r="E557" s="15" t="s">
        <v>1643</v>
      </c>
      <c r="F557" s="18"/>
      <c r="G557" s="15" t="s">
        <v>1643</v>
      </c>
      <c r="H557" s="6">
        <v>121010111512</v>
      </c>
      <c r="I557" s="48" t="str">
        <f>VLOOKUP(H557,'BICS Equity Hierarchy 2024'!$C$5:$Q$1846,'Mapping for Equity'!$K$1,FALSE)</f>
        <v>Frozen Food</v>
      </c>
      <c r="J557" s="6" t="s">
        <v>4</v>
      </c>
      <c r="K557" s="48" t="str">
        <f>IF(J557="","",VLOOKUP(J557,'BICS Equity Hierarchy 2024'!$C$5:$Q$1783,'Mapping for Equity'!$K$1))</f>
        <v/>
      </c>
      <c r="L557" s="6" t="s">
        <v>4</v>
      </c>
      <c r="M557" s="6" t="s">
        <v>4</v>
      </c>
      <c r="N557" s="6" t="s">
        <v>4</v>
      </c>
      <c r="O557" s="6" t="s">
        <v>4</v>
      </c>
    </row>
    <row r="558" spans="2:15" ht="20.25">
      <c r="B558" s="10">
        <v>12101011151210</v>
      </c>
      <c r="C558" s="201">
        <v>7</v>
      </c>
      <c r="D558" s="8" t="str">
        <f>VLOOKUP(B558,'Current BICS'!$B$4:$P$1837,'Mapping for Equity'!$K$1,FALSE)</f>
        <v>Frozen Fruit &amp; Vegetable</v>
      </c>
      <c r="E558" s="15" t="s">
        <v>1643</v>
      </c>
      <c r="F558" s="18"/>
      <c r="G558" s="15" t="s">
        <v>1643</v>
      </c>
      <c r="H558" s="6">
        <v>12101011151210</v>
      </c>
      <c r="I558" s="48" t="str">
        <f>VLOOKUP(H558,'BICS Equity Hierarchy 2024'!$C$5:$Q$1846,'Mapping for Equity'!$K$1,FALSE)</f>
        <v>Frozen Fruit &amp; Vegetable</v>
      </c>
      <c r="J558" s="6" t="s">
        <v>4</v>
      </c>
      <c r="K558" s="48" t="str">
        <f>IF(J558="","",VLOOKUP(J558,'BICS Equity Hierarchy 2024'!$C$5:$Q$1783,'Mapping for Equity'!$K$1))</f>
        <v/>
      </c>
      <c r="L558" s="6" t="s">
        <v>4</v>
      </c>
      <c r="M558" s="6" t="s">
        <v>4</v>
      </c>
      <c r="N558" s="6" t="s">
        <v>4</v>
      </c>
      <c r="O558" s="6" t="s">
        <v>4</v>
      </c>
    </row>
    <row r="559" spans="2:15" ht="20.25">
      <c r="B559" s="10">
        <v>12101011151211</v>
      </c>
      <c r="C559" s="201">
        <v>7</v>
      </c>
      <c r="D559" s="8" t="str">
        <f>VLOOKUP(B559,'Current BICS'!$B$4:$P$1837,'Mapping for Equity'!$K$1,FALSE)</f>
        <v>Frozen Specialty Food</v>
      </c>
      <c r="E559" s="15" t="s">
        <v>1643</v>
      </c>
      <c r="F559" s="18"/>
      <c r="G559" s="15" t="s">
        <v>1643</v>
      </c>
      <c r="H559" s="6">
        <v>12101011151211</v>
      </c>
      <c r="I559" s="48" t="str">
        <f>VLOOKUP(H559,'BICS Equity Hierarchy 2024'!$C$5:$Q$1846,'Mapping for Equity'!$K$1,FALSE)</f>
        <v>Frozen Specialty Food</v>
      </c>
      <c r="J559" s="6" t="s">
        <v>4</v>
      </c>
      <c r="K559" s="48" t="str">
        <f>IF(J559="","",VLOOKUP(J559,'BICS Equity Hierarchy 2024'!$C$5:$Q$1783,'Mapping for Equity'!$K$1))</f>
        <v/>
      </c>
      <c r="L559" s="6" t="s">
        <v>4</v>
      </c>
      <c r="M559" s="6" t="s">
        <v>4</v>
      </c>
      <c r="N559" s="6" t="s">
        <v>4</v>
      </c>
      <c r="O559" s="6" t="s">
        <v>4</v>
      </c>
    </row>
    <row r="560" spans="2:15" ht="20.25">
      <c r="B560" s="10">
        <v>121010111513</v>
      </c>
      <c r="C560" s="201">
        <v>6</v>
      </c>
      <c r="D560" s="8" t="str">
        <f>VLOOKUP(B560,'Current BICS'!$B$4:$P$1837,'Mapping for Equity'!$K$1,FALSE)</f>
        <v>Perishable Prepared Food</v>
      </c>
      <c r="E560" s="15" t="s">
        <v>1643</v>
      </c>
      <c r="F560" s="18"/>
      <c r="G560" s="15" t="s">
        <v>1643</v>
      </c>
      <c r="H560" s="6">
        <v>121010111513</v>
      </c>
      <c r="I560" s="48" t="str">
        <f>VLOOKUP(H560,'BICS Equity Hierarchy 2024'!$C$5:$Q$1846,'Mapping for Equity'!$K$1,FALSE)</f>
        <v>Perishable Prepared Food</v>
      </c>
      <c r="J560" s="6" t="s">
        <v>4</v>
      </c>
      <c r="K560" s="48" t="str">
        <f>IF(J560="","",VLOOKUP(J560,'BICS Equity Hierarchy 2024'!$C$5:$Q$1783,'Mapping for Equity'!$K$1))</f>
        <v/>
      </c>
      <c r="L560" s="6" t="s">
        <v>4</v>
      </c>
      <c r="M560" s="6" t="s">
        <v>4</v>
      </c>
      <c r="N560" s="6" t="s">
        <v>4</v>
      </c>
      <c r="O560" s="6" t="s">
        <v>4</v>
      </c>
    </row>
    <row r="561" spans="2:15" ht="20.25">
      <c r="B561" s="10">
        <v>121010111514</v>
      </c>
      <c r="C561" s="201">
        <v>6</v>
      </c>
      <c r="D561" s="8" t="str">
        <f>VLOOKUP(B561,'Current BICS'!$B$4:$P$1837,'Mapping for Equity'!$K$1,FALSE)</f>
        <v>Seafood Products Prep &amp; Pkg</v>
      </c>
      <c r="E561" s="15" t="s">
        <v>1643</v>
      </c>
      <c r="F561" s="18"/>
      <c r="G561" s="15" t="s">
        <v>1643</v>
      </c>
      <c r="H561" s="6">
        <v>121010111514</v>
      </c>
      <c r="I561" s="48" t="str">
        <f>VLOOKUP(H561,'BICS Equity Hierarchy 2024'!$C$5:$Q$1846,'Mapping for Equity'!$K$1,FALSE)</f>
        <v>Seafood Products Prep &amp; Pkg</v>
      </c>
      <c r="J561" s="6" t="s">
        <v>4</v>
      </c>
      <c r="K561" s="48" t="str">
        <f>IF(J561="","",VLOOKUP(J561,'BICS Equity Hierarchy 2024'!$C$5:$Q$1783,'Mapping for Equity'!$K$1))</f>
        <v/>
      </c>
      <c r="L561" s="6" t="s">
        <v>4</v>
      </c>
      <c r="M561" s="6" t="s">
        <v>4</v>
      </c>
      <c r="N561" s="6" t="s">
        <v>4</v>
      </c>
      <c r="O561" s="6" t="s">
        <v>4</v>
      </c>
    </row>
    <row r="562" spans="2:15" ht="20.25">
      <c r="B562" s="10">
        <v>12101011151410</v>
      </c>
      <c r="C562" s="201">
        <v>7</v>
      </c>
      <c r="D562" s="8" t="str">
        <f>VLOOKUP(B562,'Current BICS'!$B$4:$P$1837,'Mapping for Equity'!$K$1,FALSE)</f>
        <v>Fresh &amp; Frozen Seafood Process</v>
      </c>
      <c r="E562" s="15" t="s">
        <v>1643</v>
      </c>
      <c r="F562" s="18"/>
      <c r="G562" s="15" t="s">
        <v>1643</v>
      </c>
      <c r="H562" s="6">
        <v>12101011151410</v>
      </c>
      <c r="I562" s="48" t="str">
        <f>VLOOKUP(H562,'BICS Equity Hierarchy 2024'!$C$5:$Q$1846,'Mapping for Equity'!$K$1,FALSE)</f>
        <v>Fresh &amp; Frozen Seafood Process</v>
      </c>
      <c r="J562" s="6" t="s">
        <v>4</v>
      </c>
      <c r="K562" s="48" t="str">
        <f>IF(J562="","",VLOOKUP(J562,'BICS Equity Hierarchy 2024'!$C$5:$Q$1783,'Mapping for Equity'!$K$1))</f>
        <v/>
      </c>
      <c r="L562" s="6" t="s">
        <v>4</v>
      </c>
      <c r="M562" s="6" t="s">
        <v>4</v>
      </c>
      <c r="N562" s="6" t="s">
        <v>4</v>
      </c>
      <c r="O562" s="6" t="s">
        <v>4</v>
      </c>
    </row>
    <row r="563" spans="2:15" ht="20.25">
      <c r="B563" s="10">
        <v>12101011151411</v>
      </c>
      <c r="C563" s="201">
        <v>7</v>
      </c>
      <c r="D563" s="8" t="str">
        <f>VLOOKUP(B563,'Current BICS'!$B$4:$P$1837,'Mapping for Equity'!$K$1,FALSE)</f>
        <v>Seafood Canning</v>
      </c>
      <c r="E563" s="15" t="s">
        <v>1643</v>
      </c>
      <c r="F563" s="18"/>
      <c r="G563" s="15" t="s">
        <v>1643</v>
      </c>
      <c r="H563" s="6">
        <v>12101011151411</v>
      </c>
      <c r="I563" s="48" t="str">
        <f>VLOOKUP(H563,'BICS Equity Hierarchy 2024'!$C$5:$Q$1846,'Mapping for Equity'!$K$1,FALSE)</f>
        <v>Seafood Canning</v>
      </c>
      <c r="J563" s="6" t="s">
        <v>4</v>
      </c>
      <c r="K563" s="48" t="str">
        <f>IF(J563="","",VLOOKUP(J563,'BICS Equity Hierarchy 2024'!$C$5:$Q$1783,'Mapping for Equity'!$K$1))</f>
        <v/>
      </c>
      <c r="L563" s="6" t="s">
        <v>4</v>
      </c>
      <c r="M563" s="6" t="s">
        <v>4</v>
      </c>
      <c r="N563" s="6" t="s">
        <v>4</v>
      </c>
      <c r="O563" s="6" t="s">
        <v>4</v>
      </c>
    </row>
    <row r="564" spans="2:15" ht="20.25">
      <c r="B564" s="10">
        <v>1210101116</v>
      </c>
      <c r="C564" s="201">
        <v>5</v>
      </c>
      <c r="D564" s="8" t="str">
        <f>VLOOKUP(B564,'Current BICS'!$B$4:$P$1837,'Mapping for Equity'!$K$1,FALSE)</f>
        <v>Meat Products</v>
      </c>
      <c r="E564" s="15" t="s">
        <v>1643</v>
      </c>
      <c r="F564" s="18"/>
      <c r="G564" s="15" t="s">
        <v>1643</v>
      </c>
      <c r="H564" s="6">
        <v>1210101116</v>
      </c>
      <c r="I564" s="48" t="str">
        <f>VLOOKUP(H564,'BICS Equity Hierarchy 2024'!$C$5:$Q$1846,'Mapping for Equity'!$K$1,FALSE)</f>
        <v>Meat Products</v>
      </c>
      <c r="J564" s="6" t="s">
        <v>4</v>
      </c>
      <c r="K564" s="48" t="str">
        <f>IF(J564="","",VLOOKUP(J564,'BICS Equity Hierarchy 2024'!$C$5:$Q$1783,'Mapping for Equity'!$K$1))</f>
        <v/>
      </c>
      <c r="L564" s="6" t="s">
        <v>4</v>
      </c>
      <c r="M564" s="6" t="s">
        <v>4</v>
      </c>
      <c r="N564" s="6" t="s">
        <v>4</v>
      </c>
      <c r="O564" s="6" t="s">
        <v>4</v>
      </c>
    </row>
    <row r="565" spans="2:15" ht="20.25">
      <c r="B565" s="10">
        <v>121010111610</v>
      </c>
      <c r="C565" s="201">
        <v>6</v>
      </c>
      <c r="D565" s="8" t="str">
        <f>VLOOKUP(B565,'Current BICS'!$B$4:$P$1837,'Mapping for Equity'!$K$1,FALSE)</f>
        <v>Cured &amp; Smoked Meat</v>
      </c>
      <c r="E565" s="15" t="s">
        <v>1643</v>
      </c>
      <c r="F565" s="18"/>
      <c r="G565" s="15" t="s">
        <v>1643</v>
      </c>
      <c r="H565" s="6">
        <v>121010111610</v>
      </c>
      <c r="I565" s="48" t="str">
        <f>VLOOKUP(H565,'BICS Equity Hierarchy 2024'!$C$5:$Q$1846,'Mapping for Equity'!$K$1,FALSE)</f>
        <v>Cured &amp; Smoked Meat</v>
      </c>
      <c r="J565" s="6" t="s">
        <v>4</v>
      </c>
      <c r="K565" s="48" t="str">
        <f>IF(J565="","",VLOOKUP(J565,'BICS Equity Hierarchy 2024'!$C$5:$Q$1783,'Mapping for Equity'!$K$1))</f>
        <v/>
      </c>
      <c r="L565" s="6" t="s">
        <v>4</v>
      </c>
      <c r="M565" s="6" t="s">
        <v>4</v>
      </c>
      <c r="N565" s="6" t="s">
        <v>4</v>
      </c>
      <c r="O565" s="6" t="s">
        <v>4</v>
      </c>
    </row>
    <row r="566" spans="2:15" ht="20.25">
      <c r="B566" s="10">
        <v>121010111611</v>
      </c>
      <c r="C566" s="201">
        <v>6</v>
      </c>
      <c r="D566" s="8" t="str">
        <f>VLOOKUP(B566,'Current BICS'!$B$4:$P$1837,'Mapping for Equity'!$K$1,FALSE)</f>
        <v>Fresh Meat Products</v>
      </c>
      <c r="E566" s="15" t="s">
        <v>1643</v>
      </c>
      <c r="F566" s="18"/>
      <c r="G566" s="15" t="s">
        <v>1643</v>
      </c>
      <c r="H566" s="6">
        <v>121010111611</v>
      </c>
      <c r="I566" s="48" t="str">
        <f>VLOOKUP(H566,'BICS Equity Hierarchy 2024'!$C$5:$Q$1846,'Mapping for Equity'!$K$1,FALSE)</f>
        <v>Fresh Meat Products</v>
      </c>
      <c r="J566" s="6" t="s">
        <v>4</v>
      </c>
      <c r="K566" s="48" t="str">
        <f>IF(J566="","",VLOOKUP(J566,'BICS Equity Hierarchy 2024'!$C$5:$Q$1783,'Mapping for Equity'!$K$1))</f>
        <v/>
      </c>
      <c r="L566" s="6" t="s">
        <v>4</v>
      </c>
      <c r="M566" s="6" t="s">
        <v>4</v>
      </c>
      <c r="N566" s="6" t="s">
        <v>4</v>
      </c>
      <c r="O566" s="6" t="s">
        <v>4</v>
      </c>
    </row>
    <row r="567" spans="2:15" ht="20.25">
      <c r="B567" s="10">
        <v>121010111612</v>
      </c>
      <c r="C567" s="201">
        <v>6</v>
      </c>
      <c r="D567" s="8" t="str">
        <f>VLOOKUP(B567,'Current BICS'!$B$4:$P$1837,'Mapping for Equity'!$K$1,FALSE)</f>
        <v>Poultry Products</v>
      </c>
      <c r="E567" s="15" t="s">
        <v>1643</v>
      </c>
      <c r="F567" s="18"/>
      <c r="G567" s="15" t="s">
        <v>1643</v>
      </c>
      <c r="H567" s="6">
        <v>121010111612</v>
      </c>
      <c r="I567" s="48" t="str">
        <f>VLOOKUP(H567,'BICS Equity Hierarchy 2024'!$C$5:$Q$1846,'Mapping for Equity'!$K$1,FALSE)</f>
        <v>Poultry Products</v>
      </c>
      <c r="J567" s="6" t="s">
        <v>4</v>
      </c>
      <c r="K567" s="48" t="str">
        <f>IF(J567="","",VLOOKUP(J567,'BICS Equity Hierarchy 2024'!$C$5:$Q$1783,'Mapping for Equity'!$K$1))</f>
        <v/>
      </c>
      <c r="L567" s="6" t="s">
        <v>4</v>
      </c>
      <c r="M567" s="6" t="s">
        <v>4</v>
      </c>
      <c r="N567" s="6" t="s">
        <v>4</v>
      </c>
      <c r="O567" s="6" t="s">
        <v>4</v>
      </c>
    </row>
    <row r="568" spans="2:15" ht="20.25">
      <c r="B568" s="10">
        <v>1210101117</v>
      </c>
      <c r="C568" s="201">
        <v>5</v>
      </c>
      <c r="D568" s="8" t="str">
        <f>VLOOKUP(B568,'Current BICS'!$B$4:$P$1837,'Mapping for Equity'!$K$1,FALSE)</f>
        <v>Pet Food</v>
      </c>
      <c r="E568" s="15" t="s">
        <v>1643</v>
      </c>
      <c r="F568" s="18"/>
      <c r="G568" s="15" t="s">
        <v>1643</v>
      </c>
      <c r="H568" s="6">
        <v>1210101117</v>
      </c>
      <c r="I568" s="48" t="str">
        <f>VLOOKUP(H568,'BICS Equity Hierarchy 2024'!$C$5:$Q$1846,'Mapping for Equity'!$K$1,FALSE)</f>
        <v>Pet Food</v>
      </c>
      <c r="J568" s="6" t="s">
        <v>4</v>
      </c>
      <c r="K568" s="48" t="str">
        <f>IF(J568="","",VLOOKUP(J568,'BICS Equity Hierarchy 2024'!$C$5:$Q$1783,'Mapping for Equity'!$K$1))</f>
        <v/>
      </c>
      <c r="L568" s="6" t="s">
        <v>4</v>
      </c>
      <c r="M568" s="6" t="s">
        <v>4</v>
      </c>
      <c r="N568" s="6" t="s">
        <v>4</v>
      </c>
      <c r="O568" s="6" t="s">
        <v>4</v>
      </c>
    </row>
    <row r="569" spans="2:15" ht="20.25">
      <c r="B569" s="10">
        <v>1210101118</v>
      </c>
      <c r="C569" s="201">
        <v>5</v>
      </c>
      <c r="D569" s="8" t="str">
        <f>VLOOKUP(B569,'Current BICS'!$B$4:$P$1837,'Mapping for Equity'!$K$1,FALSE)</f>
        <v>Snack Food &amp; Confectionary</v>
      </c>
      <c r="E569" s="15" t="s">
        <v>1643</v>
      </c>
      <c r="F569" s="18" t="s">
        <v>3724</v>
      </c>
      <c r="G569" s="15" t="s">
        <v>1643</v>
      </c>
      <c r="H569" s="6">
        <v>1210101118</v>
      </c>
      <c r="I569" s="48" t="str">
        <f>VLOOKUP(H569,'BICS Equity Hierarchy 2024'!$C$5:$Q$1846,'Mapping for Equity'!$K$1,FALSE)</f>
        <v>Snack Food &amp; Confectionery</v>
      </c>
      <c r="J569" s="6" t="s">
        <v>4</v>
      </c>
      <c r="K569" s="48" t="str">
        <f>IF(J569="","",VLOOKUP(J569,'BICS Equity Hierarchy 2024'!$C$5:$Q$1783,'Mapping for Equity'!$K$1))</f>
        <v/>
      </c>
      <c r="L569" s="6" t="s">
        <v>4</v>
      </c>
      <c r="M569" s="6" t="s">
        <v>4</v>
      </c>
      <c r="N569" s="6" t="s">
        <v>4</v>
      </c>
      <c r="O569" s="6" t="s">
        <v>4</v>
      </c>
    </row>
    <row r="570" spans="2:15" ht="20.25">
      <c r="B570" s="10">
        <v>121010111810</v>
      </c>
      <c r="C570" s="201">
        <v>6</v>
      </c>
      <c r="D570" s="8" t="str">
        <f>VLOOKUP(B570,'Current BICS'!$B$4:$P$1837,'Mapping for Equity'!$K$1,FALSE)</f>
        <v>Confectionery</v>
      </c>
      <c r="E570" s="15" t="s">
        <v>1643</v>
      </c>
      <c r="F570" s="18"/>
      <c r="G570" s="15" t="s">
        <v>1643</v>
      </c>
      <c r="H570" s="6">
        <v>121010111810</v>
      </c>
      <c r="I570" s="48" t="str">
        <f>VLOOKUP(H570,'BICS Equity Hierarchy 2024'!$C$5:$Q$1846,'Mapping for Equity'!$K$1,FALSE)</f>
        <v>Confectionery</v>
      </c>
      <c r="J570" s="6" t="s">
        <v>4</v>
      </c>
      <c r="K570" s="48" t="str">
        <f>IF(J570="","",VLOOKUP(J570,'BICS Equity Hierarchy 2024'!$C$5:$Q$1783,'Mapping for Equity'!$K$1))</f>
        <v/>
      </c>
      <c r="L570" s="6" t="s">
        <v>4</v>
      </c>
      <c r="M570" s="6" t="s">
        <v>4</v>
      </c>
      <c r="N570" s="6" t="s">
        <v>4</v>
      </c>
      <c r="O570" s="6" t="s">
        <v>4</v>
      </c>
    </row>
    <row r="571" spans="2:15" ht="20.25">
      <c r="B571" s="10">
        <v>12101011181010</v>
      </c>
      <c r="C571" s="201">
        <v>7</v>
      </c>
      <c r="D571" s="8" t="str">
        <f>VLOOKUP(B571,'Current BICS'!$B$4:$P$1837,'Mapping for Equity'!$K$1,FALSE)</f>
        <v>Chocolate Confectionery</v>
      </c>
      <c r="E571" s="15" t="s">
        <v>1643</v>
      </c>
      <c r="F571" s="18"/>
      <c r="G571" s="15" t="s">
        <v>1643</v>
      </c>
      <c r="H571" s="6">
        <v>12101011181010</v>
      </c>
      <c r="I571" s="48" t="str">
        <f>VLOOKUP(H571,'BICS Equity Hierarchy 2024'!$C$5:$Q$1846,'Mapping for Equity'!$K$1,FALSE)</f>
        <v>Chocolate Confectionery</v>
      </c>
      <c r="J571" s="6" t="s">
        <v>4</v>
      </c>
      <c r="K571" s="48" t="str">
        <f>IF(J571="","",VLOOKUP(J571,'BICS Equity Hierarchy 2024'!$C$5:$Q$1783,'Mapping for Equity'!$K$1))</f>
        <v/>
      </c>
      <c r="L571" s="6" t="s">
        <v>4</v>
      </c>
      <c r="M571" s="6" t="s">
        <v>4</v>
      </c>
      <c r="N571" s="6" t="s">
        <v>4</v>
      </c>
      <c r="O571" s="6" t="s">
        <v>4</v>
      </c>
    </row>
    <row r="572" spans="2:15" ht="20.25">
      <c r="B572" s="10">
        <v>12101011181011</v>
      </c>
      <c r="C572" s="201">
        <v>7</v>
      </c>
      <c r="D572" s="8" t="str">
        <f>VLOOKUP(B572,'Current BICS'!$B$4:$P$1837,'Mapping for Equity'!$K$1,FALSE)</f>
        <v>Sugar &amp; Other Confectionary</v>
      </c>
      <c r="E572" s="15" t="s">
        <v>1643</v>
      </c>
      <c r="F572" s="18" t="s">
        <v>3724</v>
      </c>
      <c r="G572" s="15" t="s">
        <v>1643</v>
      </c>
      <c r="H572" s="6">
        <v>12101011181011</v>
      </c>
      <c r="I572" s="48" t="str">
        <f>VLOOKUP(H572,'BICS Equity Hierarchy 2024'!$C$5:$Q$1846,'Mapping for Equity'!$K$1,FALSE)</f>
        <v>Sugar &amp; Other Confectionery</v>
      </c>
      <c r="J572" s="6" t="s">
        <v>4</v>
      </c>
      <c r="K572" s="48" t="str">
        <f>IF(J572="","",VLOOKUP(J572,'BICS Equity Hierarchy 2024'!$C$5:$Q$1783,'Mapping for Equity'!$K$1))</f>
        <v/>
      </c>
      <c r="L572" s="6" t="s">
        <v>4</v>
      </c>
      <c r="M572" s="6" t="s">
        <v>4</v>
      </c>
      <c r="N572" s="6" t="s">
        <v>4</v>
      </c>
      <c r="O572" s="6" t="s">
        <v>4</v>
      </c>
    </row>
    <row r="573" spans="2:15" ht="20.25">
      <c r="B573" s="10">
        <v>121010111811</v>
      </c>
      <c r="C573" s="201">
        <v>6</v>
      </c>
      <c r="D573" s="8" t="str">
        <f>VLOOKUP(B573,'Current BICS'!$B$4:$P$1837,'Mapping for Equity'!$K$1,FALSE)</f>
        <v>Snack Food</v>
      </c>
      <c r="E573" s="15" t="s">
        <v>1643</v>
      </c>
      <c r="F573" s="18"/>
      <c r="G573" s="15" t="s">
        <v>1643</v>
      </c>
      <c r="H573" s="6">
        <v>121010111811</v>
      </c>
      <c r="I573" s="48" t="str">
        <f>VLOOKUP(H573,'BICS Equity Hierarchy 2024'!$C$5:$Q$1846,'Mapping for Equity'!$K$1,FALSE)</f>
        <v>Snack Food</v>
      </c>
      <c r="J573" s="6" t="s">
        <v>4</v>
      </c>
      <c r="K573" s="48" t="str">
        <f>IF(J573="","",VLOOKUP(J573,'BICS Equity Hierarchy 2024'!$C$5:$Q$1783,'Mapping for Equity'!$K$1))</f>
        <v/>
      </c>
      <c r="L573" s="6" t="s">
        <v>4</v>
      </c>
      <c r="M573" s="6" t="s">
        <v>4</v>
      </c>
      <c r="N573" s="6" t="s">
        <v>4</v>
      </c>
      <c r="O573" s="6" t="s">
        <v>4</v>
      </c>
    </row>
    <row r="574" spans="2:15" ht="20.25">
      <c r="B574" s="10">
        <v>12101011181110</v>
      </c>
      <c r="C574" s="201">
        <v>7</v>
      </c>
      <c r="D574" s="8" t="str">
        <f>VLOOKUP(B574,'Current BICS'!$B$4:$P$1837,'Mapping for Equity'!$K$1,FALSE)</f>
        <v>Breakfast Cereal</v>
      </c>
      <c r="E574" s="15" t="s">
        <v>1643</v>
      </c>
      <c r="F574" s="18"/>
      <c r="G574" s="15" t="s">
        <v>1643</v>
      </c>
      <c r="H574" s="6">
        <v>12101011181110</v>
      </c>
      <c r="I574" s="48" t="str">
        <f>VLOOKUP(H574,'BICS Equity Hierarchy 2024'!$C$5:$Q$1846,'Mapping for Equity'!$K$1,FALSE)</f>
        <v>Breakfast Cereal</v>
      </c>
      <c r="J574" s="6" t="s">
        <v>4</v>
      </c>
      <c r="K574" s="48" t="str">
        <f>IF(J574="","",VLOOKUP(J574,'BICS Equity Hierarchy 2024'!$C$5:$Q$1783,'Mapping for Equity'!$K$1))</f>
        <v/>
      </c>
      <c r="L574" s="6" t="s">
        <v>4</v>
      </c>
      <c r="M574" s="6" t="s">
        <v>4</v>
      </c>
      <c r="N574" s="6" t="s">
        <v>4</v>
      </c>
      <c r="O574" s="6" t="s">
        <v>4</v>
      </c>
    </row>
    <row r="575" spans="2:15" ht="20.25">
      <c r="B575" s="10">
        <v>12101011181111</v>
      </c>
      <c r="C575" s="201">
        <v>7</v>
      </c>
      <c r="D575" s="8" t="str">
        <f>VLOOKUP(B575,'Current BICS'!$B$4:$P$1837,'Mapping for Equity'!$K$1,FALSE)</f>
        <v>Cookies &amp; Crackers</v>
      </c>
      <c r="E575" s="15" t="s">
        <v>1643</v>
      </c>
      <c r="F575" s="18"/>
      <c r="G575" s="15" t="s">
        <v>1643</v>
      </c>
      <c r="H575" s="6">
        <v>12101011181111</v>
      </c>
      <c r="I575" s="48" t="str">
        <f>VLOOKUP(H575,'BICS Equity Hierarchy 2024'!$C$5:$Q$1846,'Mapping for Equity'!$K$1,FALSE)</f>
        <v>Cookies &amp; Crackers</v>
      </c>
      <c r="J575" s="6" t="s">
        <v>4</v>
      </c>
      <c r="K575" s="48" t="str">
        <f>IF(J575="","",VLOOKUP(J575,'BICS Equity Hierarchy 2024'!$C$5:$Q$1783,'Mapping for Equity'!$K$1))</f>
        <v/>
      </c>
      <c r="L575" s="6" t="s">
        <v>4</v>
      </c>
      <c r="M575" s="6" t="s">
        <v>4</v>
      </c>
      <c r="N575" s="6" t="s">
        <v>4</v>
      </c>
      <c r="O575" s="6" t="s">
        <v>4</v>
      </c>
    </row>
    <row r="576" spans="2:15" ht="20.25">
      <c r="B576" s="10">
        <v>12101011181112</v>
      </c>
      <c r="C576" s="201">
        <v>7</v>
      </c>
      <c r="D576" s="8" t="str">
        <f>VLOOKUP(B576,'Current BICS'!$B$4:$P$1837,'Mapping for Equity'!$K$1,FALSE)</f>
        <v>Roast Nuts &amp; Peanut Butter</v>
      </c>
      <c r="E576" s="15" t="s">
        <v>1643</v>
      </c>
      <c r="F576" s="18"/>
      <c r="G576" s="15" t="s">
        <v>1643</v>
      </c>
      <c r="H576" s="6">
        <v>12101011181112</v>
      </c>
      <c r="I576" s="48" t="str">
        <f>VLOOKUP(H576,'BICS Equity Hierarchy 2024'!$C$5:$Q$1846,'Mapping for Equity'!$K$1,FALSE)</f>
        <v>Roast Nuts &amp; Peanut Butter</v>
      </c>
      <c r="J576" s="6" t="s">
        <v>4</v>
      </c>
      <c r="K576" s="48" t="str">
        <f>IF(J576="","",VLOOKUP(J576,'BICS Equity Hierarchy 2024'!$C$5:$Q$1783,'Mapping for Equity'!$K$1))</f>
        <v/>
      </c>
      <c r="L576" s="6" t="s">
        <v>4</v>
      </c>
      <c r="M576" s="6" t="s">
        <v>4</v>
      </c>
      <c r="N576" s="6" t="s">
        <v>4</v>
      </c>
      <c r="O576" s="6" t="s">
        <v>4</v>
      </c>
    </row>
    <row r="577" spans="2:15" ht="20.25">
      <c r="B577" s="10">
        <v>1210101119</v>
      </c>
      <c r="C577" s="201">
        <v>5</v>
      </c>
      <c r="D577" s="8" t="str">
        <f>VLOOKUP(B577,'Current BICS'!$B$4:$P$1837,'Mapping for Equity'!$K$1,FALSE)</f>
        <v>Nutritional Supplements</v>
      </c>
      <c r="E577" s="15" t="s">
        <v>1643</v>
      </c>
      <c r="F577" s="18"/>
      <c r="G577" s="15" t="s">
        <v>1643</v>
      </c>
      <c r="H577" s="6">
        <v>1210101119</v>
      </c>
      <c r="I577" s="48" t="str">
        <f>VLOOKUP(H577,'BICS Equity Hierarchy 2024'!$C$5:$Q$1846,'Mapping for Equity'!$K$1,FALSE)</f>
        <v>Nutritional Supplements</v>
      </c>
      <c r="J577" s="6" t="s">
        <v>4</v>
      </c>
      <c r="K577" s="48" t="str">
        <f>IF(J577="","",VLOOKUP(J577,'BICS Equity Hierarchy 2024'!$C$5:$Q$1783,'Mapping for Equity'!$K$1))</f>
        <v/>
      </c>
      <c r="L577" s="6" t="s">
        <v>4</v>
      </c>
      <c r="M577" s="6" t="s">
        <v>4</v>
      </c>
      <c r="N577" s="6" t="s">
        <v>4</v>
      </c>
      <c r="O577" s="6" t="s">
        <v>4</v>
      </c>
    </row>
    <row r="578" spans="2:15" ht="20.25">
      <c r="B578" s="10">
        <v>121011</v>
      </c>
      <c r="C578" s="201">
        <v>3</v>
      </c>
      <c r="D578" s="8" t="str">
        <f>VLOOKUP(B578,'Current BICS'!$B$4:$P$1837,'Mapping for Equity'!$K$1,FALSE)</f>
        <v>Beverages</v>
      </c>
      <c r="E578" s="15" t="s">
        <v>1643</v>
      </c>
      <c r="F578" s="18"/>
      <c r="G578" s="15" t="s">
        <v>1643</v>
      </c>
      <c r="H578" s="6">
        <v>121011</v>
      </c>
      <c r="I578" s="48" t="str">
        <f>VLOOKUP(H578,'BICS Equity Hierarchy 2024'!$C$5:$Q$1846,'Mapping for Equity'!$K$1,FALSE)</f>
        <v>Beverages</v>
      </c>
      <c r="J578" s="6" t="s">
        <v>4</v>
      </c>
      <c r="K578" s="48" t="str">
        <f>IF(J578="","",VLOOKUP(J578,'BICS Equity Hierarchy 2024'!$C$5:$Q$1783,'Mapping for Equity'!$K$1))</f>
        <v/>
      </c>
      <c r="L578" s="6" t="s">
        <v>4</v>
      </c>
      <c r="M578" s="6" t="s">
        <v>4</v>
      </c>
      <c r="N578" s="6" t="s">
        <v>4</v>
      </c>
      <c r="O578" s="6" t="s">
        <v>4</v>
      </c>
    </row>
    <row r="579" spans="2:15" ht="20.25">
      <c r="B579" s="10">
        <v>12101110</v>
      </c>
      <c r="C579" s="201">
        <v>4</v>
      </c>
      <c r="D579" s="8" t="str">
        <f>VLOOKUP(B579,'Current BICS'!$B$4:$P$1837,'Mapping for Equity'!$K$1,FALSE)</f>
        <v>Alcoholic Beverages</v>
      </c>
      <c r="E579" s="15" t="s">
        <v>1643</v>
      </c>
      <c r="F579" s="18"/>
      <c r="G579" s="15" t="s">
        <v>1643</v>
      </c>
      <c r="H579" s="6">
        <v>12101110</v>
      </c>
      <c r="I579" s="48" t="str">
        <f>VLOOKUP(H579,'BICS Equity Hierarchy 2024'!$C$5:$Q$1846,'Mapping for Equity'!$K$1,FALSE)</f>
        <v>Alcoholic Beverages</v>
      </c>
      <c r="J579" s="6" t="s">
        <v>4</v>
      </c>
      <c r="K579" s="48" t="str">
        <f>IF(J579="","",VLOOKUP(J579,'BICS Equity Hierarchy 2024'!$C$5:$Q$1783,'Mapping for Equity'!$K$1))</f>
        <v/>
      </c>
      <c r="L579" s="6" t="s">
        <v>4</v>
      </c>
      <c r="M579" s="6" t="s">
        <v>4</v>
      </c>
      <c r="N579" s="6" t="s">
        <v>4</v>
      </c>
      <c r="O579" s="6" t="s">
        <v>4</v>
      </c>
    </row>
    <row r="580" spans="2:15" ht="20.25">
      <c r="B580" s="10">
        <v>1210111010</v>
      </c>
      <c r="C580" s="201">
        <v>5</v>
      </c>
      <c r="D580" s="8" t="str">
        <f>VLOOKUP(B580,'Current BICS'!$B$4:$P$1837,'Mapping for Equity'!$K$1,FALSE)</f>
        <v>Brewers</v>
      </c>
      <c r="E580" s="15" t="s">
        <v>1643</v>
      </c>
      <c r="F580" s="18"/>
      <c r="G580" s="15" t="s">
        <v>1643</v>
      </c>
      <c r="H580" s="6">
        <v>1210111010</v>
      </c>
      <c r="I580" s="48" t="str">
        <f>VLOOKUP(H580,'BICS Equity Hierarchy 2024'!$C$5:$Q$1846,'Mapping for Equity'!$K$1,FALSE)</f>
        <v>Brewers</v>
      </c>
      <c r="J580" s="6" t="s">
        <v>4</v>
      </c>
      <c r="K580" s="48" t="str">
        <f>IF(J580="","",VLOOKUP(J580,'BICS Equity Hierarchy 2024'!$C$5:$Q$1783,'Mapping for Equity'!$K$1))</f>
        <v/>
      </c>
      <c r="L580" s="6" t="s">
        <v>4</v>
      </c>
      <c r="M580" s="6" t="s">
        <v>4</v>
      </c>
      <c r="N580" s="6" t="s">
        <v>4</v>
      </c>
      <c r="O580" s="6" t="s">
        <v>4</v>
      </c>
    </row>
    <row r="581" spans="2:15" ht="20.25">
      <c r="B581" s="10">
        <v>1210111011</v>
      </c>
      <c r="C581" s="201">
        <v>5</v>
      </c>
      <c r="D581" s="8" t="str">
        <f>VLOOKUP(B581,'Current BICS'!$B$4:$P$1837,'Mapping for Equity'!$K$1,FALSE)</f>
        <v>Distillers</v>
      </c>
      <c r="E581" s="15" t="s">
        <v>1643</v>
      </c>
      <c r="F581" s="18"/>
      <c r="G581" s="15" t="s">
        <v>1643</v>
      </c>
      <c r="H581" s="6">
        <v>1210111011</v>
      </c>
      <c r="I581" s="48" t="str">
        <f>VLOOKUP(H581,'BICS Equity Hierarchy 2024'!$C$5:$Q$1846,'Mapping for Equity'!$K$1,FALSE)</f>
        <v>Distillers</v>
      </c>
      <c r="J581" s="6" t="s">
        <v>4</v>
      </c>
      <c r="K581" s="48" t="str">
        <f>IF(J581="","",VLOOKUP(J581,'BICS Equity Hierarchy 2024'!$C$5:$Q$1783,'Mapping for Equity'!$K$1))</f>
        <v/>
      </c>
      <c r="L581" s="6" t="s">
        <v>4</v>
      </c>
      <c r="M581" s="6" t="s">
        <v>4</v>
      </c>
      <c r="N581" s="6" t="s">
        <v>4</v>
      </c>
      <c r="O581" s="6" t="s">
        <v>4</v>
      </c>
    </row>
    <row r="582" spans="2:15" ht="20.25">
      <c r="B582" s="10">
        <v>1210111012</v>
      </c>
      <c r="C582" s="201">
        <v>5</v>
      </c>
      <c r="D582" s="8" t="str">
        <f>VLOOKUP(B582,'Current BICS'!$B$4:$P$1837,'Mapping for Equity'!$K$1,FALSE)</f>
        <v>Vintners</v>
      </c>
      <c r="E582" s="15" t="s">
        <v>1643</v>
      </c>
      <c r="F582" s="18"/>
      <c r="G582" s="15" t="s">
        <v>1643</v>
      </c>
      <c r="H582" s="6">
        <v>1210111012</v>
      </c>
      <c r="I582" s="48" t="str">
        <f>VLOOKUP(H582,'BICS Equity Hierarchy 2024'!$C$5:$Q$1846,'Mapping for Equity'!$K$1,FALSE)</f>
        <v>Vintners</v>
      </c>
      <c r="J582" s="6" t="s">
        <v>4</v>
      </c>
      <c r="K582" s="48" t="str">
        <f>IF(J582="","",VLOOKUP(J582,'BICS Equity Hierarchy 2024'!$C$5:$Q$1783,'Mapping for Equity'!$K$1))</f>
        <v/>
      </c>
      <c r="L582" s="6" t="s">
        <v>4</v>
      </c>
      <c r="M582" s="6" t="s">
        <v>4</v>
      </c>
      <c r="N582" s="6" t="s">
        <v>4</v>
      </c>
      <c r="O582" s="6" t="s">
        <v>4</v>
      </c>
    </row>
    <row r="583" spans="2:15" ht="20.25">
      <c r="B583" s="10">
        <v>12101111</v>
      </c>
      <c r="C583" s="201">
        <v>4</v>
      </c>
      <c r="D583" s="8" t="str">
        <f>VLOOKUP(B583,'Current BICS'!$B$4:$P$1837,'Mapping for Equity'!$K$1,FALSE)</f>
        <v>Non-Alcoholic Beverages</v>
      </c>
      <c r="E583" s="15" t="s">
        <v>1643</v>
      </c>
      <c r="F583" s="18"/>
      <c r="G583" s="15" t="s">
        <v>1643</v>
      </c>
      <c r="H583" s="6">
        <v>12101111</v>
      </c>
      <c r="I583" s="48" t="str">
        <f>VLOOKUP(H583,'BICS Equity Hierarchy 2024'!$C$5:$Q$1846,'Mapping for Equity'!$K$1,FALSE)</f>
        <v>Non-Alcoholic Beverages</v>
      </c>
      <c r="J583" s="6" t="s">
        <v>4</v>
      </c>
      <c r="K583" s="48" t="str">
        <f>IF(J583="","",VLOOKUP(J583,'BICS Equity Hierarchy 2024'!$C$5:$Q$1783,'Mapping for Equity'!$K$1))</f>
        <v/>
      </c>
      <c r="L583" s="6" t="s">
        <v>4</v>
      </c>
      <c r="M583" s="6" t="s">
        <v>4</v>
      </c>
      <c r="N583" s="6" t="s">
        <v>4</v>
      </c>
      <c r="O583" s="6" t="s">
        <v>4</v>
      </c>
    </row>
    <row r="584" spans="2:15" ht="20.25">
      <c r="B584" s="10">
        <v>1210111110</v>
      </c>
      <c r="C584" s="201">
        <v>5</v>
      </c>
      <c r="D584" s="8" t="str">
        <f>VLOOKUP(B584,'Current BICS'!$B$4:$P$1837,'Mapping for Equity'!$K$1,FALSE)</f>
        <v>Coffee</v>
      </c>
      <c r="E584" s="15" t="s">
        <v>1643</v>
      </c>
      <c r="F584" s="18"/>
      <c r="G584" s="15" t="s">
        <v>1643</v>
      </c>
      <c r="H584" s="6">
        <v>1210111110</v>
      </c>
      <c r="I584" s="48" t="str">
        <f>VLOOKUP(H584,'BICS Equity Hierarchy 2024'!$C$5:$Q$1846,'Mapping for Equity'!$K$1,FALSE)</f>
        <v>Coffee</v>
      </c>
      <c r="J584" s="6" t="s">
        <v>4</v>
      </c>
      <c r="K584" s="48" t="str">
        <f>IF(J584="","",VLOOKUP(J584,'BICS Equity Hierarchy 2024'!$C$5:$Q$1783,'Mapping for Equity'!$K$1))</f>
        <v/>
      </c>
      <c r="L584" s="6" t="s">
        <v>4</v>
      </c>
      <c r="M584" s="6" t="s">
        <v>4</v>
      </c>
      <c r="N584" s="6" t="s">
        <v>4</v>
      </c>
      <c r="O584" s="6" t="s">
        <v>4</v>
      </c>
    </row>
    <row r="585" spans="2:15" ht="20.25">
      <c r="B585" s="10">
        <v>1210111111</v>
      </c>
      <c r="C585" s="201">
        <v>5</v>
      </c>
      <c r="D585" s="8" t="str">
        <f>VLOOKUP(B585,'Current BICS'!$B$4:$P$1837,'Mapping for Equity'!$K$1,FALSE)</f>
        <v>Tea</v>
      </c>
      <c r="E585" s="15" t="s">
        <v>1643</v>
      </c>
      <c r="F585" s="18"/>
      <c r="G585" s="15" t="s">
        <v>1643</v>
      </c>
      <c r="H585" s="6">
        <v>1210111111</v>
      </c>
      <c r="I585" s="48" t="str">
        <f>VLOOKUP(H585,'BICS Equity Hierarchy 2024'!$C$5:$Q$1846,'Mapping for Equity'!$K$1,FALSE)</f>
        <v>Tea</v>
      </c>
      <c r="J585" s="6" t="s">
        <v>4</v>
      </c>
      <c r="K585" s="48" t="str">
        <f>IF(J585="","",VLOOKUP(J585,'BICS Equity Hierarchy 2024'!$C$5:$Q$1783,'Mapping for Equity'!$K$1))</f>
        <v/>
      </c>
      <c r="L585" s="6" t="s">
        <v>4</v>
      </c>
      <c r="M585" s="6" t="s">
        <v>4</v>
      </c>
      <c r="N585" s="6" t="s">
        <v>4</v>
      </c>
      <c r="O585" s="6" t="s">
        <v>4</v>
      </c>
    </row>
    <row r="586" spans="2:15" ht="20.25">
      <c r="B586" s="10">
        <v>1210111112</v>
      </c>
      <c r="C586" s="201">
        <v>5</v>
      </c>
      <c r="D586" s="8" t="str">
        <f>VLOOKUP(B586,'Current BICS'!$B$4:$P$1837,'Mapping for Equity'!$K$1,FALSE)</f>
        <v>Bottled Water</v>
      </c>
      <c r="E586" s="15" t="s">
        <v>1643</v>
      </c>
      <c r="F586" s="18"/>
      <c r="G586" s="15" t="s">
        <v>1643</v>
      </c>
      <c r="H586" s="6">
        <v>1210111112</v>
      </c>
      <c r="I586" s="48" t="str">
        <f>VLOOKUP(H586,'BICS Equity Hierarchy 2024'!$C$5:$Q$1846,'Mapping for Equity'!$K$1,FALSE)</f>
        <v>Bottled Water</v>
      </c>
      <c r="J586" s="6" t="s">
        <v>4</v>
      </c>
      <c r="K586" s="48" t="str">
        <f>IF(J586="","",VLOOKUP(J586,'BICS Equity Hierarchy 2024'!$C$5:$Q$1783,'Mapping for Equity'!$K$1))</f>
        <v/>
      </c>
      <c r="L586" s="6" t="s">
        <v>4</v>
      </c>
      <c r="M586" s="6" t="s">
        <v>4</v>
      </c>
      <c r="N586" s="6" t="s">
        <v>4</v>
      </c>
      <c r="O586" s="6" t="s">
        <v>4</v>
      </c>
    </row>
    <row r="587" spans="2:15" ht="20.25">
      <c r="B587" s="10">
        <v>1210111113</v>
      </c>
      <c r="C587" s="201">
        <v>5</v>
      </c>
      <c r="D587" s="8" t="str">
        <f>VLOOKUP(B587,'Current BICS'!$B$4:$P$1837,'Mapping for Equity'!$K$1,FALSE)</f>
        <v>Carbonated Soft Drinks</v>
      </c>
      <c r="E587" s="15" t="s">
        <v>1643</v>
      </c>
      <c r="F587" s="18"/>
      <c r="G587" s="15" t="s">
        <v>1643</v>
      </c>
      <c r="H587" s="6">
        <v>1210111113</v>
      </c>
      <c r="I587" s="48" t="str">
        <f>VLOOKUP(H587,'BICS Equity Hierarchy 2024'!$C$5:$Q$1846,'Mapping for Equity'!$K$1,FALSE)</f>
        <v>Carbonated Soft Drinks</v>
      </c>
      <c r="J587" s="6" t="s">
        <v>4</v>
      </c>
      <c r="K587" s="48" t="str">
        <f>IF(J587="","",VLOOKUP(J587,'BICS Equity Hierarchy 2024'!$C$5:$Q$1783,'Mapping for Equity'!$K$1))</f>
        <v/>
      </c>
      <c r="L587" s="6" t="s">
        <v>4</v>
      </c>
      <c r="M587" s="6" t="s">
        <v>4</v>
      </c>
      <c r="N587" s="6" t="s">
        <v>4</v>
      </c>
      <c r="O587" s="6" t="s">
        <v>4</v>
      </c>
    </row>
    <row r="588" spans="2:15" ht="20.25">
      <c r="B588" s="10">
        <v>1210111114</v>
      </c>
      <c r="C588" s="201">
        <v>5</v>
      </c>
      <c r="D588" s="8" t="str">
        <f>VLOOKUP(B588,'Current BICS'!$B$4:$P$1837,'Mapping for Equity'!$K$1,FALSE)</f>
        <v>Fruit &amp; Vegetable Juice</v>
      </c>
      <c r="E588" s="15" t="s">
        <v>1643</v>
      </c>
      <c r="F588" s="18"/>
      <c r="G588" s="15" t="s">
        <v>1643</v>
      </c>
      <c r="H588" s="6">
        <v>1210111114</v>
      </c>
      <c r="I588" s="48" t="str">
        <f>VLOOKUP(H588,'BICS Equity Hierarchy 2024'!$C$5:$Q$1846,'Mapping for Equity'!$K$1,FALSE)</f>
        <v>Fruit &amp; Vegetable Juice</v>
      </c>
      <c r="J588" s="6" t="s">
        <v>4</v>
      </c>
      <c r="K588" s="48" t="str">
        <f>IF(J588="","",VLOOKUP(J588,'BICS Equity Hierarchy 2024'!$C$5:$Q$1783,'Mapping for Equity'!$K$1))</f>
        <v/>
      </c>
      <c r="L588" s="6" t="s">
        <v>4</v>
      </c>
      <c r="M588" s="6" t="s">
        <v>4</v>
      </c>
      <c r="N588" s="6" t="s">
        <v>4</v>
      </c>
      <c r="O588" s="6" t="s">
        <v>4</v>
      </c>
    </row>
    <row r="589" spans="2:15" ht="20.25">
      <c r="B589" s="10">
        <v>1210111115</v>
      </c>
      <c r="C589" s="201">
        <v>5</v>
      </c>
      <c r="D589" s="8" t="str">
        <f>VLOOKUP(B589,'Current BICS'!$B$4:$P$1837,'Mapping for Equity'!$K$1,FALSE)</f>
        <v>Sports &amp; Energy Drinks</v>
      </c>
      <c r="E589" s="15" t="s">
        <v>1643</v>
      </c>
      <c r="F589" s="18"/>
      <c r="G589" s="15" t="s">
        <v>1643</v>
      </c>
      <c r="H589" s="6">
        <v>1210111115</v>
      </c>
      <c r="I589" s="48" t="str">
        <f>VLOOKUP(H589,'BICS Equity Hierarchy 2024'!$C$5:$Q$1846,'Mapping for Equity'!$K$1,FALSE)</f>
        <v>Sports &amp; Energy Drinks</v>
      </c>
      <c r="J589" s="6" t="s">
        <v>4</v>
      </c>
      <c r="K589" s="48" t="str">
        <f>IF(J589="","",VLOOKUP(J589,'BICS Equity Hierarchy 2024'!$C$5:$Q$1783,'Mapping for Equity'!$K$1))</f>
        <v/>
      </c>
      <c r="L589" s="6" t="s">
        <v>4</v>
      </c>
      <c r="M589" s="6" t="s">
        <v>4</v>
      </c>
      <c r="N589" s="6" t="s">
        <v>4</v>
      </c>
      <c r="O589" s="6" t="s">
        <v>4</v>
      </c>
    </row>
    <row r="590" spans="2:15" ht="20.25">
      <c r="B590" s="10">
        <v>121012</v>
      </c>
      <c r="C590" s="201">
        <v>3</v>
      </c>
      <c r="D590" s="8" t="str">
        <f>VLOOKUP(B590,'Current BICS'!$B$4:$P$1837,'Mapping for Equity'!$K$1,FALSE)</f>
        <v>Tobacco &amp; Cannabis</v>
      </c>
      <c r="E590" s="15" t="s">
        <v>1643</v>
      </c>
      <c r="F590" s="18"/>
      <c r="G590" s="15" t="s">
        <v>1643</v>
      </c>
      <c r="H590" s="6">
        <v>121012</v>
      </c>
      <c r="I590" s="48" t="str">
        <f>VLOOKUP(H590,'BICS Equity Hierarchy 2024'!$C$5:$Q$1846,'Mapping for Equity'!$K$1,FALSE)</f>
        <v>Tobacco &amp; Cannabis</v>
      </c>
      <c r="J590" s="6" t="s">
        <v>4</v>
      </c>
      <c r="K590" s="48" t="str">
        <f>IF(J590="","",VLOOKUP(J590,'BICS Equity Hierarchy 2024'!$C$5:$Q$1783,'Mapping for Equity'!$K$1))</f>
        <v/>
      </c>
      <c r="L590" s="6" t="s">
        <v>4</v>
      </c>
      <c r="M590" s="6" t="s">
        <v>4</v>
      </c>
      <c r="N590" s="6" t="s">
        <v>4</v>
      </c>
      <c r="O590" s="6" t="s">
        <v>4</v>
      </c>
    </row>
    <row r="591" spans="2:15" ht="20.25">
      <c r="B591" s="10">
        <v>12101210</v>
      </c>
      <c r="C591" s="201">
        <v>4</v>
      </c>
      <c r="D591" s="8" t="str">
        <f>VLOOKUP(B591,'Current BICS'!$B$4:$P$1837,'Mapping for Equity'!$K$1,FALSE)</f>
        <v>Tobacco</v>
      </c>
      <c r="E591" s="15" t="s">
        <v>1643</v>
      </c>
      <c r="F591" s="18"/>
      <c r="G591" s="15" t="s">
        <v>1643</v>
      </c>
      <c r="H591" s="6">
        <v>12101210</v>
      </c>
      <c r="I591" s="48" t="str">
        <f>VLOOKUP(H591,'BICS Equity Hierarchy 2024'!$C$5:$Q$1846,'Mapping for Equity'!$K$1,FALSE)</f>
        <v>Tobacco</v>
      </c>
      <c r="J591" s="6" t="s">
        <v>4</v>
      </c>
      <c r="K591" s="48" t="str">
        <f>IF(J591="","",VLOOKUP(J591,'BICS Equity Hierarchy 2024'!$C$5:$Q$1783,'Mapping for Equity'!$K$1))</f>
        <v/>
      </c>
      <c r="L591" s="6" t="s">
        <v>4</v>
      </c>
      <c r="M591" s="6" t="s">
        <v>4</v>
      </c>
      <c r="N591" s="6" t="s">
        <v>4</v>
      </c>
      <c r="O591" s="6" t="s">
        <v>4</v>
      </c>
    </row>
    <row r="592" spans="2:15" ht="20.25">
      <c r="B592" s="10">
        <v>1210121010</v>
      </c>
      <c r="C592" s="201">
        <v>5</v>
      </c>
      <c r="D592" s="8" t="str">
        <f>VLOOKUP(B592,'Current BICS'!$B$4:$P$1837,'Mapping for Equity'!$K$1,FALSE)</f>
        <v>Tobacco Farming</v>
      </c>
      <c r="E592" s="15" t="s">
        <v>1643</v>
      </c>
      <c r="F592" s="18"/>
      <c r="G592" s="15" t="s">
        <v>1643</v>
      </c>
      <c r="H592" s="6">
        <v>1210121010</v>
      </c>
      <c r="I592" s="48" t="str">
        <f>VLOOKUP(H592,'BICS Equity Hierarchy 2024'!$C$5:$Q$1846,'Mapping for Equity'!$K$1,FALSE)</f>
        <v>Tobacco Farming</v>
      </c>
      <c r="J592" s="6" t="s">
        <v>4</v>
      </c>
      <c r="K592" s="48" t="str">
        <f>IF(J592="","",VLOOKUP(J592,'BICS Equity Hierarchy 2024'!$C$5:$Q$1783,'Mapping for Equity'!$K$1))</f>
        <v/>
      </c>
      <c r="L592" s="6" t="s">
        <v>4</v>
      </c>
      <c r="M592" s="6" t="s">
        <v>4</v>
      </c>
      <c r="N592" s="6" t="s">
        <v>4</v>
      </c>
      <c r="O592" s="6" t="s">
        <v>4</v>
      </c>
    </row>
    <row r="593" spans="2:15" ht="20.25">
      <c r="B593" s="10">
        <v>1210121011</v>
      </c>
      <c r="C593" s="201">
        <v>5</v>
      </c>
      <c r="D593" s="8" t="str">
        <f>VLOOKUP(B593,'Current BICS'!$B$4:$P$1837,'Mapping for Equity'!$K$1,FALSE)</f>
        <v>Tobacco Leaf</v>
      </c>
      <c r="E593" s="15" t="s">
        <v>1643</v>
      </c>
      <c r="F593" s="18"/>
      <c r="G593" s="15" t="s">
        <v>1643</v>
      </c>
      <c r="H593" s="6">
        <v>1210121011</v>
      </c>
      <c r="I593" s="48" t="str">
        <f>VLOOKUP(H593,'BICS Equity Hierarchy 2024'!$C$5:$Q$1846,'Mapping for Equity'!$K$1,FALSE)</f>
        <v>Tobacco Leaf</v>
      </c>
      <c r="J593" s="6" t="s">
        <v>4</v>
      </c>
      <c r="K593" s="48" t="str">
        <f>IF(J593="","",VLOOKUP(J593,'BICS Equity Hierarchy 2024'!$C$5:$Q$1783,'Mapping for Equity'!$K$1))</f>
        <v/>
      </c>
      <c r="L593" s="6" t="s">
        <v>4</v>
      </c>
      <c r="M593" s="6" t="s">
        <v>4</v>
      </c>
      <c r="N593" s="6" t="s">
        <v>4</v>
      </c>
      <c r="O593" s="6" t="s">
        <v>4</v>
      </c>
    </row>
    <row r="594" spans="2:15" ht="20.25">
      <c r="B594" s="10">
        <v>1210121012</v>
      </c>
      <c r="C594" s="201">
        <v>5</v>
      </c>
      <c r="D594" s="8" t="str">
        <f>VLOOKUP(B594,'Current BICS'!$B$4:$P$1837,'Mapping for Equity'!$K$1,FALSE)</f>
        <v>Tobacco Products</v>
      </c>
      <c r="E594" s="15" t="s">
        <v>1643</v>
      </c>
      <c r="F594" s="18"/>
      <c r="G594" s="15" t="s">
        <v>1643</v>
      </c>
      <c r="H594" s="6">
        <v>1210121012</v>
      </c>
      <c r="I594" s="48" t="str">
        <f>VLOOKUP(H594,'BICS Equity Hierarchy 2024'!$C$5:$Q$1846,'Mapping for Equity'!$K$1,FALSE)</f>
        <v>Tobacco Products</v>
      </c>
      <c r="J594" s="6" t="s">
        <v>4</v>
      </c>
      <c r="K594" s="48" t="str">
        <f>IF(J594="","",VLOOKUP(J594,'BICS Equity Hierarchy 2024'!$C$5:$Q$1783,'Mapping for Equity'!$K$1))</f>
        <v/>
      </c>
      <c r="L594" s="6" t="s">
        <v>4</v>
      </c>
      <c r="M594" s="6" t="s">
        <v>4</v>
      </c>
      <c r="N594" s="6" t="s">
        <v>4</v>
      </c>
      <c r="O594" s="6" t="s">
        <v>4</v>
      </c>
    </row>
    <row r="595" spans="2:15" ht="20.25">
      <c r="B595" s="10">
        <v>121012101210</v>
      </c>
      <c r="C595" s="201">
        <v>6</v>
      </c>
      <c r="D595" s="8" t="str">
        <f>VLOOKUP(B595,'Current BICS'!$B$4:$P$1837,'Mapping for Equity'!$K$1,FALSE)</f>
        <v>Cigar</v>
      </c>
      <c r="E595" s="15" t="s">
        <v>1643</v>
      </c>
      <c r="F595" s="18"/>
      <c r="G595" s="15" t="s">
        <v>1643</v>
      </c>
      <c r="H595" s="6">
        <v>121012101210</v>
      </c>
      <c r="I595" s="48" t="str">
        <f>VLOOKUP(H595,'BICS Equity Hierarchy 2024'!$C$5:$Q$1846,'Mapping for Equity'!$K$1,FALSE)</f>
        <v>Cigar</v>
      </c>
      <c r="J595" s="6" t="s">
        <v>4</v>
      </c>
      <c r="K595" s="48" t="str">
        <f>IF(J595="","",VLOOKUP(J595,'BICS Equity Hierarchy 2024'!$C$5:$Q$1783,'Mapping for Equity'!$K$1))</f>
        <v/>
      </c>
      <c r="L595" s="6" t="s">
        <v>4</v>
      </c>
      <c r="M595" s="6" t="s">
        <v>4</v>
      </c>
      <c r="N595" s="6" t="s">
        <v>4</v>
      </c>
      <c r="O595" s="6" t="s">
        <v>4</v>
      </c>
    </row>
    <row r="596" spans="2:15" ht="20.25">
      <c r="B596" s="10">
        <v>121012101211</v>
      </c>
      <c r="C596" s="201">
        <v>6</v>
      </c>
      <c r="D596" s="8" t="str">
        <f>VLOOKUP(B596,'Current BICS'!$B$4:$P$1837,'Mapping for Equity'!$K$1,FALSE)</f>
        <v>Cigarette</v>
      </c>
      <c r="E596" s="15" t="s">
        <v>1643</v>
      </c>
      <c r="F596" s="18"/>
      <c r="G596" s="15" t="s">
        <v>1643</v>
      </c>
      <c r="H596" s="6">
        <v>121012101211</v>
      </c>
      <c r="I596" s="48" t="str">
        <f>VLOOKUP(H596,'BICS Equity Hierarchy 2024'!$C$5:$Q$1846,'Mapping for Equity'!$K$1,FALSE)</f>
        <v>Cigarette</v>
      </c>
      <c r="J596" s="6" t="s">
        <v>4</v>
      </c>
      <c r="K596" s="48" t="str">
        <f>IF(J596="","",VLOOKUP(J596,'BICS Equity Hierarchy 2024'!$C$5:$Q$1783,'Mapping for Equity'!$K$1))</f>
        <v/>
      </c>
      <c r="L596" s="6" t="s">
        <v>4</v>
      </c>
      <c r="M596" s="6" t="s">
        <v>4</v>
      </c>
      <c r="N596" s="6" t="s">
        <v>4</v>
      </c>
      <c r="O596" s="6" t="s">
        <v>4</v>
      </c>
    </row>
    <row r="597" spans="2:15" ht="20.25">
      <c r="B597" s="10">
        <v>121012101212</v>
      </c>
      <c r="C597" s="201">
        <v>6</v>
      </c>
      <c r="D597" s="8" t="str">
        <f>VLOOKUP(B597,'Current BICS'!$B$4:$P$1837,'Mapping for Equity'!$K$1,FALSE)</f>
        <v>Smokeless Tobacco</v>
      </c>
      <c r="E597" s="15" t="s">
        <v>1643</v>
      </c>
      <c r="F597" s="18"/>
      <c r="G597" s="15" t="s">
        <v>1643</v>
      </c>
      <c r="H597" s="6">
        <v>121012101212</v>
      </c>
      <c r="I597" s="48" t="str">
        <f>VLOOKUP(H597,'BICS Equity Hierarchy 2024'!$C$5:$Q$1846,'Mapping for Equity'!$K$1,FALSE)</f>
        <v>Smokeless Tobacco</v>
      </c>
      <c r="J597" s="6" t="s">
        <v>4</v>
      </c>
      <c r="K597" s="48" t="str">
        <f>IF(J597="","",VLOOKUP(J597,'BICS Equity Hierarchy 2024'!$C$5:$Q$1783,'Mapping for Equity'!$K$1))</f>
        <v/>
      </c>
      <c r="L597" s="6" t="s">
        <v>4</v>
      </c>
      <c r="M597" s="6" t="s">
        <v>4</v>
      </c>
      <c r="N597" s="6" t="s">
        <v>4</v>
      </c>
      <c r="O597" s="6" t="s">
        <v>4</v>
      </c>
    </row>
    <row r="598" spans="2:15" ht="20.25">
      <c r="B598" s="10">
        <v>12101211</v>
      </c>
      <c r="C598" s="201">
        <v>4</v>
      </c>
      <c r="D598" s="8" t="str">
        <f>VLOOKUP(B598,'Current BICS'!$B$4:$P$1837,'Mapping for Equity'!$K$1,FALSE)</f>
        <v>Cannabis</v>
      </c>
      <c r="E598" s="15" t="s">
        <v>1643</v>
      </c>
      <c r="F598" s="18"/>
      <c r="G598" s="15" t="s">
        <v>1643</v>
      </c>
      <c r="H598" s="6">
        <v>12101211</v>
      </c>
      <c r="I598" s="48" t="str">
        <f>VLOOKUP(H598,'BICS Equity Hierarchy 2024'!$C$5:$Q$1846,'Mapping for Equity'!$K$1,FALSE)</f>
        <v>Cannabis</v>
      </c>
      <c r="J598" s="6" t="s">
        <v>4</v>
      </c>
      <c r="K598" s="48" t="str">
        <f>IF(J598="","",VLOOKUP(J598,'BICS Equity Hierarchy 2024'!$C$5:$Q$1783,'Mapping for Equity'!$K$1))</f>
        <v/>
      </c>
      <c r="L598" s="6" t="s">
        <v>4</v>
      </c>
      <c r="M598" s="6" t="s">
        <v>4</v>
      </c>
      <c r="N598" s="6" t="s">
        <v>4</v>
      </c>
      <c r="O598" s="6" t="s">
        <v>4</v>
      </c>
    </row>
    <row r="599" spans="2:15" ht="20.25">
      <c r="B599" s="10">
        <v>121013</v>
      </c>
      <c r="C599" s="201">
        <v>3</v>
      </c>
      <c r="D599" s="8" t="str">
        <f>VLOOKUP(B599,'Current BICS'!$B$4:$P$1837,'Mapping for Equity'!$K$1,FALSE)</f>
        <v>Household Products</v>
      </c>
      <c r="E599" s="15" t="s">
        <v>1643</v>
      </c>
      <c r="F599" s="18"/>
      <c r="G599" s="15" t="s">
        <v>1643</v>
      </c>
      <c r="H599" s="6">
        <v>121013</v>
      </c>
      <c r="I599" s="48" t="str">
        <f>VLOOKUP(H599,'BICS Equity Hierarchy 2024'!$C$5:$Q$1846,'Mapping for Equity'!$K$1,FALSE)</f>
        <v>Household Products</v>
      </c>
      <c r="J599" s="6" t="s">
        <v>4</v>
      </c>
      <c r="K599" s="48" t="str">
        <f>IF(J599="","",VLOOKUP(J599,'BICS Equity Hierarchy 2024'!$C$5:$Q$1783,'Mapping for Equity'!$K$1))</f>
        <v/>
      </c>
      <c r="L599" s="6" t="s">
        <v>4</v>
      </c>
      <c r="M599" s="6" t="s">
        <v>4</v>
      </c>
      <c r="N599" s="6" t="s">
        <v>4</v>
      </c>
      <c r="O599" s="6" t="s">
        <v>4</v>
      </c>
    </row>
    <row r="600" spans="2:15" ht="20.25">
      <c r="B600" s="10">
        <v>12101310</v>
      </c>
      <c r="C600" s="201">
        <v>4</v>
      </c>
      <c r="D600" s="8" t="str">
        <f>VLOOKUP(B600,'Current BICS'!$B$4:$P$1837,'Mapping for Equity'!$K$1,FALSE)</f>
        <v>Home Products</v>
      </c>
      <c r="E600" s="15" t="s">
        <v>1643</v>
      </c>
      <c r="F600" s="18"/>
      <c r="G600" s="15" t="s">
        <v>1643</v>
      </c>
      <c r="H600" s="6">
        <v>12101310</v>
      </c>
      <c r="I600" s="48" t="str">
        <f>VLOOKUP(H600,'BICS Equity Hierarchy 2024'!$C$5:$Q$1846,'Mapping for Equity'!$K$1,FALSE)</f>
        <v>Home Products</v>
      </c>
      <c r="J600" s="6" t="s">
        <v>4</v>
      </c>
      <c r="K600" s="48" t="str">
        <f>IF(J600="","",VLOOKUP(J600,'BICS Equity Hierarchy 2024'!$C$5:$Q$1783,'Mapping for Equity'!$K$1))</f>
        <v/>
      </c>
      <c r="L600" s="6" t="s">
        <v>4</v>
      </c>
      <c r="M600" s="6" t="s">
        <v>4</v>
      </c>
      <c r="N600" s="6" t="s">
        <v>4</v>
      </c>
      <c r="O600" s="6" t="s">
        <v>4</v>
      </c>
    </row>
    <row r="601" spans="2:15" ht="20.25">
      <c r="B601" s="10">
        <v>1210131010</v>
      </c>
      <c r="C601" s="201">
        <v>5</v>
      </c>
      <c r="D601" s="8" t="str">
        <f>VLOOKUP(B601,'Current BICS'!$B$4:$P$1837,'Mapping for Equity'!$K$1,FALSE)</f>
        <v>Electric Lamp Bulb &amp; Parts</v>
      </c>
      <c r="E601" s="15" t="s">
        <v>1643</v>
      </c>
      <c r="F601" s="18"/>
      <c r="G601" s="15" t="s">
        <v>1643</v>
      </c>
      <c r="H601" s="6">
        <v>1210131010</v>
      </c>
      <c r="I601" s="48" t="str">
        <f>VLOOKUP(H601,'BICS Equity Hierarchy 2024'!$C$5:$Q$1846,'Mapping for Equity'!$K$1,FALSE)</f>
        <v>Electric Lamp Bulb &amp; Parts</v>
      </c>
      <c r="J601" s="6" t="s">
        <v>4</v>
      </c>
      <c r="K601" s="48" t="str">
        <f>IF(J601="","",VLOOKUP(J601,'BICS Equity Hierarchy 2024'!$C$5:$Q$1783,'Mapping for Equity'!$K$1))</f>
        <v/>
      </c>
      <c r="L601" s="6" t="s">
        <v>4</v>
      </c>
      <c r="M601" s="6" t="s">
        <v>4</v>
      </c>
      <c r="N601" s="6" t="s">
        <v>4</v>
      </c>
      <c r="O601" s="6" t="s">
        <v>4</v>
      </c>
    </row>
    <row r="602" spans="2:15" ht="20.25">
      <c r="B602" s="10">
        <v>1210131011</v>
      </c>
      <c r="C602" s="201">
        <v>5</v>
      </c>
      <c r="D602" s="8" t="str">
        <f>VLOOKUP(B602,'Current BICS'!$B$4:$P$1837,'Mapping for Equity'!$K$1,FALSE)</f>
        <v>Home Cleaning &amp; Detergents</v>
      </c>
      <c r="E602" s="15" t="s">
        <v>1643</v>
      </c>
      <c r="F602" s="18"/>
      <c r="G602" s="15" t="s">
        <v>1643</v>
      </c>
      <c r="H602" s="6">
        <v>1210131011</v>
      </c>
      <c r="I602" s="48" t="str">
        <f>VLOOKUP(H602,'BICS Equity Hierarchy 2024'!$C$5:$Q$1846,'Mapping for Equity'!$K$1,FALSE)</f>
        <v>Home Cleaning &amp; Detergents</v>
      </c>
      <c r="J602" s="6" t="s">
        <v>4</v>
      </c>
      <c r="K602" s="48" t="str">
        <f>IF(J602="","",VLOOKUP(J602,'BICS Equity Hierarchy 2024'!$C$5:$Q$1783,'Mapping for Equity'!$K$1))</f>
        <v/>
      </c>
      <c r="L602" s="6" t="s">
        <v>4</v>
      </c>
      <c r="M602" s="6" t="s">
        <v>4</v>
      </c>
      <c r="N602" s="6" t="s">
        <v>4</v>
      </c>
      <c r="O602" s="6" t="s">
        <v>4</v>
      </c>
    </row>
    <row r="603" spans="2:15" ht="20.25">
      <c r="B603" s="10">
        <v>1210131012</v>
      </c>
      <c r="C603" s="201">
        <v>5</v>
      </c>
      <c r="D603" s="8" t="str">
        <f>VLOOKUP(B603,'Current BICS'!$B$4:$P$1837,'Mapping for Equity'!$K$1,FALSE)</f>
        <v>Household Batteries</v>
      </c>
      <c r="E603" s="15" t="s">
        <v>1643</v>
      </c>
      <c r="F603" s="18"/>
      <c r="G603" s="15" t="s">
        <v>1643</v>
      </c>
      <c r="H603" s="6">
        <v>1210131012</v>
      </c>
      <c r="I603" s="48" t="str">
        <f>VLOOKUP(H603,'BICS Equity Hierarchy 2024'!$C$5:$Q$1846,'Mapping for Equity'!$K$1,FALSE)</f>
        <v>Household Batteries</v>
      </c>
      <c r="J603" s="6" t="s">
        <v>4</v>
      </c>
      <c r="K603" s="48" t="str">
        <f>IF(J603="","",VLOOKUP(J603,'BICS Equity Hierarchy 2024'!$C$5:$Q$1783,'Mapping for Equity'!$K$1))</f>
        <v/>
      </c>
      <c r="L603" s="6" t="s">
        <v>4</v>
      </c>
      <c r="M603" s="6" t="s">
        <v>4</v>
      </c>
      <c r="N603" s="6" t="s">
        <v>4</v>
      </c>
      <c r="O603" s="6" t="s">
        <v>4</v>
      </c>
    </row>
    <row r="604" spans="2:15" ht="20.25">
      <c r="B604" s="10">
        <v>12101311</v>
      </c>
      <c r="C604" s="201">
        <v>4</v>
      </c>
      <c r="D604" s="8" t="str">
        <f>VLOOKUP(B604,'Current BICS'!$B$4:$P$1837,'Mapping for Equity'!$K$1,FALSE)</f>
        <v>Personal Care Products</v>
      </c>
      <c r="E604" s="15" t="s">
        <v>1643</v>
      </c>
      <c r="F604" s="18"/>
      <c r="G604" s="15" t="s">
        <v>1643</v>
      </c>
      <c r="H604" s="6">
        <v>12101311</v>
      </c>
      <c r="I604" s="48" t="str">
        <f>VLOOKUP(H604,'BICS Equity Hierarchy 2024'!$C$5:$Q$1846,'Mapping for Equity'!$K$1,FALSE)</f>
        <v>Personal Care Products</v>
      </c>
      <c r="J604" s="6" t="s">
        <v>4</v>
      </c>
      <c r="K604" s="48" t="str">
        <f>IF(J604="","",VLOOKUP(J604,'BICS Equity Hierarchy 2024'!$C$5:$Q$1783,'Mapping for Equity'!$K$1))</f>
        <v/>
      </c>
      <c r="L604" s="6" t="s">
        <v>4</v>
      </c>
      <c r="M604" s="6" t="s">
        <v>4</v>
      </c>
      <c r="N604" s="6" t="s">
        <v>4</v>
      </c>
      <c r="O604" s="6" t="s">
        <v>4</v>
      </c>
    </row>
    <row r="605" spans="2:15" ht="20.25">
      <c r="B605" s="10">
        <v>1210131110</v>
      </c>
      <c r="C605" s="201">
        <v>5</v>
      </c>
      <c r="D605" s="8" t="str">
        <f>VLOOKUP(B605,'Current BICS'!$B$4:$P$1837,'Mapping for Equity'!$K$1,FALSE)</f>
        <v>Cosmetics</v>
      </c>
      <c r="E605" s="15" t="s">
        <v>1643</v>
      </c>
      <c r="F605" s="18"/>
      <c r="G605" s="15" t="s">
        <v>1643</v>
      </c>
      <c r="H605" s="6">
        <v>1210131110</v>
      </c>
      <c r="I605" s="48" t="str">
        <f>VLOOKUP(H605,'BICS Equity Hierarchy 2024'!$C$5:$Q$1846,'Mapping for Equity'!$K$1,FALSE)</f>
        <v>Cosmetics</v>
      </c>
      <c r="J605" s="6" t="s">
        <v>4</v>
      </c>
      <c r="K605" s="48" t="str">
        <f>IF(J605="","",VLOOKUP(J605,'BICS Equity Hierarchy 2024'!$C$5:$Q$1783,'Mapping for Equity'!$K$1))</f>
        <v/>
      </c>
      <c r="L605" s="6" t="s">
        <v>4</v>
      </c>
      <c r="M605" s="6" t="s">
        <v>4</v>
      </c>
      <c r="N605" s="6" t="s">
        <v>4</v>
      </c>
      <c r="O605" s="6" t="s">
        <v>4</v>
      </c>
    </row>
    <row r="606" spans="2:15" ht="20.25">
      <c r="B606" s="10">
        <v>1210131111</v>
      </c>
      <c r="C606" s="201">
        <v>5</v>
      </c>
      <c r="D606" s="8" t="str">
        <f>VLOOKUP(B606,'Current BICS'!$B$4:$P$1837,'Mapping for Equity'!$K$1,FALSE)</f>
        <v>Razor &amp; Razor Blade</v>
      </c>
      <c r="E606" s="15" t="s">
        <v>1643</v>
      </c>
      <c r="F606" s="18"/>
      <c r="G606" s="15" t="s">
        <v>1643</v>
      </c>
      <c r="H606" s="6">
        <v>1210131111</v>
      </c>
      <c r="I606" s="48" t="str">
        <f>VLOOKUP(H606,'BICS Equity Hierarchy 2024'!$C$5:$Q$1846,'Mapping for Equity'!$K$1,FALSE)</f>
        <v>Razor &amp; Razor Blade</v>
      </c>
      <c r="J606" s="6" t="s">
        <v>4</v>
      </c>
      <c r="K606" s="48" t="str">
        <f>IF(J606="","",VLOOKUP(J606,'BICS Equity Hierarchy 2024'!$C$5:$Q$1783,'Mapping for Equity'!$K$1))</f>
        <v/>
      </c>
      <c r="L606" s="6" t="s">
        <v>4</v>
      </c>
      <c r="M606" s="6" t="s">
        <v>4</v>
      </c>
      <c r="N606" s="6" t="s">
        <v>4</v>
      </c>
      <c r="O606" s="6" t="s">
        <v>4</v>
      </c>
    </row>
    <row r="607" spans="2:15" ht="20.25">
      <c r="B607" s="10">
        <v>1210131112</v>
      </c>
      <c r="C607" s="201">
        <v>5</v>
      </c>
      <c r="D607" s="8" t="str">
        <f>VLOOKUP(B607,'Current BICS'!$B$4:$P$1837,'Mapping for Equity'!$K$1,FALSE)</f>
        <v>Sanitary Paper Products</v>
      </c>
      <c r="E607" s="15" t="s">
        <v>1643</v>
      </c>
      <c r="F607" s="18"/>
      <c r="G607" s="15" t="s">
        <v>1643</v>
      </c>
      <c r="H607" s="6">
        <v>1210131112</v>
      </c>
      <c r="I607" s="48" t="str">
        <f>VLOOKUP(H607,'BICS Equity Hierarchy 2024'!$C$5:$Q$1846,'Mapping for Equity'!$K$1,FALSE)</f>
        <v>Sanitary Paper Products</v>
      </c>
      <c r="J607" s="6" t="s">
        <v>4</v>
      </c>
      <c r="K607" s="48" t="str">
        <f>IF(J607="","",VLOOKUP(J607,'BICS Equity Hierarchy 2024'!$C$5:$Q$1783,'Mapping for Equity'!$K$1))</f>
        <v/>
      </c>
      <c r="L607" s="6" t="s">
        <v>4</v>
      </c>
      <c r="M607" s="6" t="s">
        <v>4</v>
      </c>
      <c r="N607" s="6" t="s">
        <v>4</v>
      </c>
      <c r="O607" s="6" t="s">
        <v>4</v>
      </c>
    </row>
    <row r="608" spans="2:15" ht="20.25">
      <c r="B608" s="10">
        <v>1210131113</v>
      </c>
      <c r="C608" s="201">
        <v>5</v>
      </c>
      <c r="D608" s="8" t="str">
        <f>VLOOKUP(B608,'Current BICS'!$B$4:$P$1837,'Mapping for Equity'!$K$1,FALSE)</f>
        <v>Hand &amp; Body Soap</v>
      </c>
      <c r="E608" s="15" t="s">
        <v>1643</v>
      </c>
      <c r="F608" s="18"/>
      <c r="G608" s="15" t="s">
        <v>1643</v>
      </c>
      <c r="H608" s="6">
        <v>1210131113</v>
      </c>
      <c r="I608" s="48" t="str">
        <f>VLOOKUP(H608,'BICS Equity Hierarchy 2024'!$C$5:$Q$1846,'Mapping for Equity'!$K$1,FALSE)</f>
        <v>Hand &amp; Body Soap</v>
      </c>
      <c r="J608" s="6" t="s">
        <v>4</v>
      </c>
      <c r="K608" s="48" t="str">
        <f>IF(J608="","",VLOOKUP(J608,'BICS Equity Hierarchy 2024'!$C$5:$Q$1783,'Mapping for Equity'!$K$1))</f>
        <v/>
      </c>
      <c r="L608" s="6" t="s">
        <v>4</v>
      </c>
      <c r="M608" s="6" t="s">
        <v>4</v>
      </c>
      <c r="N608" s="6" t="s">
        <v>4</v>
      </c>
      <c r="O608" s="6" t="s">
        <v>4</v>
      </c>
    </row>
    <row r="609" spans="2:15" ht="20.25">
      <c r="B609" s="10">
        <v>1211</v>
      </c>
      <c r="C609" s="201">
        <v>2</v>
      </c>
      <c r="D609" s="8" t="str">
        <f>VLOOKUP(B609,'Current BICS'!$B$4:$P$1837,'Mapping for Equity'!$K$1,FALSE)</f>
        <v>Retail &amp; Wholesale - Staples</v>
      </c>
      <c r="E609" s="15" t="s">
        <v>1643</v>
      </c>
      <c r="F609" s="18"/>
      <c r="G609" s="15" t="s">
        <v>1643</v>
      </c>
      <c r="H609" s="6">
        <v>1211</v>
      </c>
      <c r="I609" s="48" t="str">
        <f>VLOOKUP(H609,'BICS Equity Hierarchy 2024'!$C$5:$Q$1846,'Mapping for Equity'!$K$1,FALSE)</f>
        <v>Retail &amp; Wholesale - Staples</v>
      </c>
      <c r="J609" s="6" t="s">
        <v>4</v>
      </c>
      <c r="K609" s="48" t="str">
        <f>IF(J609="","",VLOOKUP(J609,'BICS Equity Hierarchy 2024'!$C$5:$Q$1783,'Mapping for Equity'!$K$1))</f>
        <v/>
      </c>
      <c r="L609" s="6" t="s">
        <v>4</v>
      </c>
      <c r="M609" s="6" t="s">
        <v>4</v>
      </c>
      <c r="N609" s="6" t="s">
        <v>4</v>
      </c>
      <c r="O609" s="6" t="s">
        <v>4</v>
      </c>
    </row>
    <row r="610" spans="2:15" ht="20.25">
      <c r="B610" s="10">
        <v>121110</v>
      </c>
      <c r="C610" s="201">
        <v>3</v>
      </c>
      <c r="D610" s="8" t="str">
        <f>VLOOKUP(B610,'Current BICS'!$B$4:$P$1837,'Mapping for Equity'!$K$1,FALSE)</f>
        <v>Wholesale - Consumer Staples</v>
      </c>
      <c r="E610" s="15" t="s">
        <v>1643</v>
      </c>
      <c r="F610" s="18"/>
      <c r="G610" s="15" t="s">
        <v>1643</v>
      </c>
      <c r="H610" s="6">
        <v>121110</v>
      </c>
      <c r="I610" s="48" t="str">
        <f>VLOOKUP(H610,'BICS Equity Hierarchy 2024'!$C$5:$Q$1846,'Mapping for Equity'!$K$1,FALSE)</f>
        <v>Wholesale - Consumer Staples</v>
      </c>
      <c r="J610" s="6" t="s">
        <v>4</v>
      </c>
      <c r="K610" s="48" t="str">
        <f>IF(J610="","",VLOOKUP(J610,'BICS Equity Hierarchy 2024'!$C$5:$Q$1783,'Mapping for Equity'!$K$1))</f>
        <v/>
      </c>
      <c r="L610" s="6" t="s">
        <v>4</v>
      </c>
      <c r="M610" s="6" t="s">
        <v>4</v>
      </c>
      <c r="N610" s="6" t="s">
        <v>4</v>
      </c>
      <c r="O610" s="6" t="s">
        <v>4</v>
      </c>
    </row>
    <row r="611" spans="2:15" ht="20.25">
      <c r="B611" s="10">
        <v>12111010</v>
      </c>
      <c r="C611" s="201">
        <v>4</v>
      </c>
      <c r="D611" s="8" t="str">
        <f>VLOOKUP(B611,'Current BICS'!$B$4:$P$1837,'Mapping for Equity'!$K$1,FALSE)</f>
        <v>Agricultural Products Whslrs</v>
      </c>
      <c r="E611" s="15" t="s">
        <v>1643</v>
      </c>
      <c r="F611" s="18"/>
      <c r="G611" s="15" t="s">
        <v>1643</v>
      </c>
      <c r="H611" s="6">
        <v>12111010</v>
      </c>
      <c r="I611" s="48" t="str">
        <f>VLOOKUP(H611,'BICS Equity Hierarchy 2024'!$C$5:$Q$1846,'Mapping for Equity'!$K$1,FALSE)</f>
        <v>Agricultural Products Whslrs</v>
      </c>
      <c r="J611" s="6" t="s">
        <v>4</v>
      </c>
      <c r="K611" s="48" t="str">
        <f>IF(J611="","",VLOOKUP(J611,'BICS Equity Hierarchy 2024'!$C$5:$Q$1783,'Mapping for Equity'!$K$1))</f>
        <v/>
      </c>
      <c r="L611" s="6" t="s">
        <v>4</v>
      </c>
      <c r="M611" s="6" t="s">
        <v>4</v>
      </c>
      <c r="N611" s="6" t="s">
        <v>4</v>
      </c>
      <c r="O611" s="6" t="s">
        <v>4</v>
      </c>
    </row>
    <row r="612" spans="2:15" ht="20.25">
      <c r="B612" s="10">
        <v>1211101010</v>
      </c>
      <c r="C612" s="201">
        <v>5</v>
      </c>
      <c r="D612" s="8" t="str">
        <f>VLOOKUP(B612,'Current BICS'!$B$4:$P$1837,'Mapping for Equity'!$K$1,FALSE)</f>
        <v>Farm Supplies Wholesalers</v>
      </c>
      <c r="E612" s="15" t="s">
        <v>1643</v>
      </c>
      <c r="F612" s="18"/>
      <c r="G612" s="15" t="s">
        <v>1643</v>
      </c>
      <c r="H612" s="6">
        <v>1211101010</v>
      </c>
      <c r="I612" s="48" t="str">
        <f>VLOOKUP(H612,'BICS Equity Hierarchy 2024'!$C$5:$Q$1846,'Mapping for Equity'!$K$1,FALSE)</f>
        <v>Farm Supplies Wholesalers</v>
      </c>
      <c r="J612" s="6" t="s">
        <v>4</v>
      </c>
      <c r="K612" s="48" t="str">
        <f>IF(J612="","",VLOOKUP(J612,'BICS Equity Hierarchy 2024'!$C$5:$Q$1783,'Mapping for Equity'!$K$1))</f>
        <v/>
      </c>
      <c r="L612" s="6" t="s">
        <v>4</v>
      </c>
      <c r="M612" s="6" t="s">
        <v>4</v>
      </c>
      <c r="N612" s="6" t="s">
        <v>4</v>
      </c>
      <c r="O612" s="6" t="s">
        <v>4</v>
      </c>
    </row>
    <row r="613" spans="2:15" ht="20.25">
      <c r="B613" s="10">
        <v>1211101011</v>
      </c>
      <c r="C613" s="201">
        <v>5</v>
      </c>
      <c r="D613" s="8" t="str">
        <f>VLOOKUP(B613,'Current BICS'!$B$4:$P$1837,'Mapping for Equity'!$K$1,FALSE)</f>
        <v>Grain &amp; Field Bean Whslrs</v>
      </c>
      <c r="E613" s="15" t="s">
        <v>1643</v>
      </c>
      <c r="F613" s="18"/>
      <c r="G613" s="15" t="s">
        <v>1643</v>
      </c>
      <c r="H613" s="6">
        <v>1211101011</v>
      </c>
      <c r="I613" s="48" t="str">
        <f>VLOOKUP(H613,'BICS Equity Hierarchy 2024'!$C$5:$Q$1846,'Mapping for Equity'!$K$1,FALSE)</f>
        <v>Grain &amp; Field Bean Whslrs</v>
      </c>
      <c r="J613" s="6" t="s">
        <v>4</v>
      </c>
      <c r="K613" s="48" t="str">
        <f>IF(J613="","",VLOOKUP(J613,'BICS Equity Hierarchy 2024'!$C$5:$Q$1783,'Mapping for Equity'!$K$1))</f>
        <v/>
      </c>
      <c r="L613" s="6" t="s">
        <v>4</v>
      </c>
      <c r="M613" s="6" t="s">
        <v>4</v>
      </c>
      <c r="N613" s="6" t="s">
        <v>4</v>
      </c>
      <c r="O613" s="6" t="s">
        <v>4</v>
      </c>
    </row>
    <row r="614" spans="2:15" ht="20.25">
      <c r="B614" s="10">
        <v>1211101012</v>
      </c>
      <c r="C614" s="201">
        <v>5</v>
      </c>
      <c r="D614" s="8" t="str">
        <f>VLOOKUP(B614,'Current BICS'!$B$4:$P$1837,'Mapping for Equity'!$K$1,FALSE)</f>
        <v>Livestock Wholesalers</v>
      </c>
      <c r="E614" s="15" t="s">
        <v>1643</v>
      </c>
      <c r="F614" s="18"/>
      <c r="G614" s="15" t="s">
        <v>1643</v>
      </c>
      <c r="H614" s="6">
        <v>1211101012</v>
      </c>
      <c r="I614" s="48" t="str">
        <f>VLOOKUP(H614,'BICS Equity Hierarchy 2024'!$C$5:$Q$1846,'Mapping for Equity'!$K$1,FALSE)</f>
        <v>Livestock Wholesalers</v>
      </c>
      <c r="J614" s="6" t="s">
        <v>4</v>
      </c>
      <c r="K614" s="48" t="str">
        <f>IF(J614="","",VLOOKUP(J614,'BICS Equity Hierarchy 2024'!$C$5:$Q$1783,'Mapping for Equity'!$K$1))</f>
        <v/>
      </c>
      <c r="L614" s="6" t="s">
        <v>4</v>
      </c>
      <c r="M614" s="6" t="s">
        <v>4</v>
      </c>
      <c r="N614" s="6" t="s">
        <v>4</v>
      </c>
      <c r="O614" s="6" t="s">
        <v>4</v>
      </c>
    </row>
    <row r="615" spans="2:15" ht="20.25">
      <c r="B615" s="10">
        <v>12111011</v>
      </c>
      <c r="C615" s="201">
        <v>4</v>
      </c>
      <c r="D615" s="8" t="str">
        <f>VLOOKUP(B615,'Current BICS'!$B$4:$P$1837,'Mapping for Equity'!$K$1,FALSE)</f>
        <v>Food &amp; Beverage Wholesalers</v>
      </c>
      <c r="E615" s="15" t="s">
        <v>1643</v>
      </c>
      <c r="F615" s="18"/>
      <c r="G615" s="15" t="s">
        <v>1643</v>
      </c>
      <c r="H615" s="6">
        <v>12111011</v>
      </c>
      <c r="I615" s="48" t="str">
        <f>VLOOKUP(H615,'BICS Equity Hierarchy 2024'!$C$5:$Q$1846,'Mapping for Equity'!$K$1,FALSE)</f>
        <v>Food &amp; Beverage Wholesalers</v>
      </c>
      <c r="J615" s="6" t="s">
        <v>4</v>
      </c>
      <c r="K615" s="48" t="str">
        <f>IF(J615="","",VLOOKUP(J615,'BICS Equity Hierarchy 2024'!$C$5:$Q$1783,'Mapping for Equity'!$K$1))</f>
        <v/>
      </c>
      <c r="L615" s="6" t="s">
        <v>4</v>
      </c>
      <c r="M615" s="6" t="s">
        <v>4</v>
      </c>
      <c r="N615" s="6" t="s">
        <v>4</v>
      </c>
      <c r="O615" s="6" t="s">
        <v>4</v>
      </c>
    </row>
    <row r="616" spans="2:15" ht="20.25">
      <c r="B616" s="10">
        <v>1211101110</v>
      </c>
      <c r="C616" s="201">
        <v>5</v>
      </c>
      <c r="D616" s="8" t="str">
        <f>VLOOKUP(B616,'Current BICS'!$B$4:$P$1837,'Mapping for Equity'!$K$1,FALSE)</f>
        <v>Beer &amp; Ale Wholesalers</v>
      </c>
      <c r="E616" s="15" t="s">
        <v>1643</v>
      </c>
      <c r="F616" s="18"/>
      <c r="G616" s="15" t="s">
        <v>1643</v>
      </c>
      <c r="H616" s="6">
        <v>1211101110</v>
      </c>
      <c r="I616" s="48" t="str">
        <f>VLOOKUP(H616,'BICS Equity Hierarchy 2024'!$C$5:$Q$1846,'Mapping for Equity'!$K$1,FALSE)</f>
        <v>Beer &amp; Ale Wholesalers</v>
      </c>
      <c r="J616" s="6" t="s">
        <v>4</v>
      </c>
      <c r="K616" s="48" t="str">
        <f>IF(J616="","",VLOOKUP(J616,'BICS Equity Hierarchy 2024'!$C$5:$Q$1783,'Mapping for Equity'!$K$1))</f>
        <v/>
      </c>
      <c r="L616" s="6" t="s">
        <v>4</v>
      </c>
      <c r="M616" s="6" t="s">
        <v>4</v>
      </c>
      <c r="N616" s="6" t="s">
        <v>4</v>
      </c>
      <c r="O616" s="6" t="s">
        <v>4</v>
      </c>
    </row>
    <row r="617" spans="2:15" ht="20.25">
      <c r="B617" s="10">
        <v>1211101111</v>
      </c>
      <c r="C617" s="201">
        <v>5</v>
      </c>
      <c r="D617" s="8" t="str">
        <f>VLOOKUP(B617,'Current BICS'!$B$4:$P$1837,'Mapping for Equity'!$K$1,FALSE)</f>
        <v>Confectionery Wholesalers</v>
      </c>
      <c r="E617" s="15" t="s">
        <v>1643</v>
      </c>
      <c r="F617" s="18"/>
      <c r="G617" s="15" t="s">
        <v>1643</v>
      </c>
      <c r="H617" s="6">
        <v>1211101111</v>
      </c>
      <c r="I617" s="48" t="str">
        <f>VLOOKUP(H617,'BICS Equity Hierarchy 2024'!$C$5:$Q$1846,'Mapping for Equity'!$K$1,FALSE)</f>
        <v>Confectionery Wholesalers</v>
      </c>
      <c r="J617" s="6" t="s">
        <v>4</v>
      </c>
      <c r="K617" s="48" t="str">
        <f>IF(J617="","",VLOOKUP(J617,'BICS Equity Hierarchy 2024'!$C$5:$Q$1783,'Mapping for Equity'!$K$1))</f>
        <v/>
      </c>
      <c r="L617" s="6" t="s">
        <v>4</v>
      </c>
      <c r="M617" s="6" t="s">
        <v>4</v>
      </c>
      <c r="N617" s="6" t="s">
        <v>4</v>
      </c>
      <c r="O617" s="6" t="s">
        <v>4</v>
      </c>
    </row>
    <row r="618" spans="2:15" ht="20.25">
      <c r="B618" s="10">
        <v>1211101112</v>
      </c>
      <c r="C618" s="201">
        <v>5</v>
      </c>
      <c r="D618" s="8" t="str">
        <f>VLOOKUP(B618,'Current BICS'!$B$4:$P$1837,'Mapping for Equity'!$K$1,FALSE)</f>
        <v>Dairy Prods Whslrs (ex Dry/Can)</v>
      </c>
      <c r="E618" s="15" t="s">
        <v>1643</v>
      </c>
      <c r="F618" s="18"/>
      <c r="G618" s="15" t="s">
        <v>1643</v>
      </c>
      <c r="H618" s="6">
        <v>1211101112</v>
      </c>
      <c r="I618" s="48" t="str">
        <f>VLOOKUP(H618,'BICS Equity Hierarchy 2024'!$C$5:$Q$1846,'Mapping for Equity'!$K$1,FALSE)</f>
        <v>Dairy Prods Whslrs (ex Dry/Can)</v>
      </c>
      <c r="J618" s="6" t="s">
        <v>4</v>
      </c>
      <c r="K618" s="48" t="str">
        <f>IF(J618="","",VLOOKUP(J618,'BICS Equity Hierarchy 2024'!$C$5:$Q$1783,'Mapping for Equity'!$K$1))</f>
        <v/>
      </c>
      <c r="L618" s="6" t="s">
        <v>4</v>
      </c>
      <c r="M618" s="6" t="s">
        <v>4</v>
      </c>
      <c r="N618" s="6" t="s">
        <v>4</v>
      </c>
      <c r="O618" s="6" t="s">
        <v>4</v>
      </c>
    </row>
    <row r="619" spans="2:15" ht="20.25">
      <c r="B619" s="10">
        <v>1211101113</v>
      </c>
      <c r="C619" s="201">
        <v>5</v>
      </c>
      <c r="D619" s="8" t="str">
        <f>VLOOKUP(B619,'Current BICS'!$B$4:$P$1837,'Mapping for Equity'!$K$1,FALSE)</f>
        <v>Fish &amp; Seafood Wholesalers</v>
      </c>
      <c r="E619" s="15" t="s">
        <v>1643</v>
      </c>
      <c r="F619" s="18"/>
      <c r="G619" s="15" t="s">
        <v>1643</v>
      </c>
      <c r="H619" s="6">
        <v>1211101113</v>
      </c>
      <c r="I619" s="48" t="str">
        <f>VLOOKUP(H619,'BICS Equity Hierarchy 2024'!$C$5:$Q$1846,'Mapping for Equity'!$K$1,FALSE)</f>
        <v>Fish &amp; Seafood Wholesalers</v>
      </c>
      <c r="J619" s="6" t="s">
        <v>4</v>
      </c>
      <c r="K619" s="48" t="str">
        <f>IF(J619="","",VLOOKUP(J619,'BICS Equity Hierarchy 2024'!$C$5:$Q$1783,'Mapping for Equity'!$K$1))</f>
        <v/>
      </c>
      <c r="L619" s="6" t="s">
        <v>4</v>
      </c>
      <c r="M619" s="6" t="s">
        <v>4</v>
      </c>
      <c r="N619" s="6" t="s">
        <v>4</v>
      </c>
      <c r="O619" s="6" t="s">
        <v>4</v>
      </c>
    </row>
    <row r="620" spans="2:15" ht="20.25">
      <c r="B620" s="10">
        <v>1211101114</v>
      </c>
      <c r="C620" s="201">
        <v>5</v>
      </c>
      <c r="D620" s="8" t="str">
        <f>VLOOKUP(B620,'Current BICS'!$B$4:$P$1837,'Mapping for Equity'!$K$1,FALSE)</f>
        <v>Fresh Fruit &amp; Vegetable Whslrs</v>
      </c>
      <c r="E620" s="15" t="s">
        <v>1643</v>
      </c>
      <c r="F620" s="18"/>
      <c r="G620" s="15" t="s">
        <v>1643</v>
      </c>
      <c r="H620" s="6">
        <v>1211101114</v>
      </c>
      <c r="I620" s="48" t="str">
        <f>VLOOKUP(H620,'BICS Equity Hierarchy 2024'!$C$5:$Q$1846,'Mapping for Equity'!$K$1,FALSE)</f>
        <v>Fresh Fruit &amp; Vegetable Whslrs</v>
      </c>
      <c r="J620" s="6" t="s">
        <v>4</v>
      </c>
      <c r="K620" s="48" t="str">
        <f>IF(J620="","",VLOOKUP(J620,'BICS Equity Hierarchy 2024'!$C$5:$Q$1783,'Mapping for Equity'!$K$1))</f>
        <v/>
      </c>
      <c r="L620" s="6" t="s">
        <v>4</v>
      </c>
      <c r="M620" s="6" t="s">
        <v>4</v>
      </c>
      <c r="N620" s="6" t="s">
        <v>4</v>
      </c>
      <c r="O620" s="6" t="s">
        <v>4</v>
      </c>
    </row>
    <row r="621" spans="2:15" ht="20.25">
      <c r="B621" s="10">
        <v>1211101115</v>
      </c>
      <c r="C621" s="201">
        <v>5</v>
      </c>
      <c r="D621" s="8" t="str">
        <f>VLOOKUP(B621,'Current BICS'!$B$4:$P$1837,'Mapping for Equity'!$K$1,FALSE)</f>
        <v>General-Line Grocery Whslrs</v>
      </c>
      <c r="E621" s="15" t="s">
        <v>1643</v>
      </c>
      <c r="F621" s="18"/>
      <c r="G621" s="15" t="s">
        <v>1643</v>
      </c>
      <c r="H621" s="6">
        <v>1211101115</v>
      </c>
      <c r="I621" s="48" t="str">
        <f>VLOOKUP(H621,'BICS Equity Hierarchy 2024'!$C$5:$Q$1846,'Mapping for Equity'!$K$1,FALSE)</f>
        <v>General-Line Grocery Whslrs</v>
      </c>
      <c r="J621" s="6" t="s">
        <v>4</v>
      </c>
      <c r="K621" s="48" t="str">
        <f>IF(J621="","",VLOOKUP(J621,'BICS Equity Hierarchy 2024'!$C$5:$Q$1783,'Mapping for Equity'!$K$1))</f>
        <v/>
      </c>
      <c r="L621" s="6" t="s">
        <v>4</v>
      </c>
      <c r="M621" s="6" t="s">
        <v>4</v>
      </c>
      <c r="N621" s="6" t="s">
        <v>4</v>
      </c>
      <c r="O621" s="6" t="s">
        <v>4</v>
      </c>
    </row>
    <row r="622" spans="2:15" ht="20.25">
      <c r="B622" s="10">
        <v>1211101116</v>
      </c>
      <c r="C622" s="201">
        <v>5</v>
      </c>
      <c r="D622" s="8" t="str">
        <f>VLOOKUP(B622,'Current BICS'!$B$4:$P$1837,'Mapping for Equity'!$K$1,FALSE)</f>
        <v>Meat Products Wholesalers</v>
      </c>
      <c r="E622" s="15" t="s">
        <v>1643</v>
      </c>
      <c r="F622" s="18"/>
      <c r="G622" s="15" t="s">
        <v>1643</v>
      </c>
      <c r="H622" s="6">
        <v>1211101116</v>
      </c>
      <c r="I622" s="48" t="str">
        <f>VLOOKUP(H622,'BICS Equity Hierarchy 2024'!$C$5:$Q$1846,'Mapping for Equity'!$K$1,FALSE)</f>
        <v>Meat Products Wholesalers</v>
      </c>
      <c r="J622" s="6" t="s">
        <v>4</v>
      </c>
      <c r="K622" s="48" t="str">
        <f>IF(J622="","",VLOOKUP(J622,'BICS Equity Hierarchy 2024'!$C$5:$Q$1783,'Mapping for Equity'!$K$1))</f>
        <v/>
      </c>
      <c r="L622" s="6" t="s">
        <v>4</v>
      </c>
      <c r="M622" s="6" t="s">
        <v>4</v>
      </c>
      <c r="N622" s="6" t="s">
        <v>4</v>
      </c>
      <c r="O622" s="6" t="s">
        <v>4</v>
      </c>
    </row>
    <row r="623" spans="2:15" ht="20.25">
      <c r="B623" s="10">
        <v>1211101117</v>
      </c>
      <c r="C623" s="201">
        <v>5</v>
      </c>
      <c r="D623" s="8" t="str">
        <f>VLOOKUP(B623,'Current BICS'!$B$4:$P$1837,'Mapping for Equity'!$K$1,FALSE)</f>
        <v>Packaged Frozen Food Whslrs</v>
      </c>
      <c r="E623" s="15" t="s">
        <v>1643</v>
      </c>
      <c r="F623" s="18"/>
      <c r="G623" s="15" t="s">
        <v>1643</v>
      </c>
      <c r="H623" s="6">
        <v>1211101117</v>
      </c>
      <c r="I623" s="48" t="str">
        <f>VLOOKUP(H623,'BICS Equity Hierarchy 2024'!$C$5:$Q$1846,'Mapping for Equity'!$K$1,FALSE)</f>
        <v>Packaged Frozen Food Whslrs</v>
      </c>
      <c r="J623" s="6" t="s">
        <v>4</v>
      </c>
      <c r="K623" s="48" t="str">
        <f>IF(J623="","",VLOOKUP(J623,'BICS Equity Hierarchy 2024'!$C$5:$Q$1783,'Mapping for Equity'!$K$1))</f>
        <v/>
      </c>
      <c r="L623" s="6" t="s">
        <v>4</v>
      </c>
      <c r="M623" s="6" t="s">
        <v>4</v>
      </c>
      <c r="N623" s="6" t="s">
        <v>4</v>
      </c>
      <c r="O623" s="6" t="s">
        <v>4</v>
      </c>
    </row>
    <row r="624" spans="2:15" ht="20.25">
      <c r="B624" s="10">
        <v>1211101118</v>
      </c>
      <c r="C624" s="201">
        <v>5</v>
      </c>
      <c r="D624" s="8" t="str">
        <f>VLOOKUP(B624,'Current BICS'!$B$4:$P$1837,'Mapping for Equity'!$K$1,FALSE)</f>
        <v>Poultry Products Wholesalers</v>
      </c>
      <c r="E624" s="15" t="s">
        <v>1643</v>
      </c>
      <c r="F624" s="18"/>
      <c r="G624" s="15" t="s">
        <v>1643</v>
      </c>
      <c r="H624" s="6">
        <v>1211101118</v>
      </c>
      <c r="I624" s="48" t="str">
        <f>VLOOKUP(H624,'BICS Equity Hierarchy 2024'!$C$5:$Q$1846,'Mapping for Equity'!$K$1,FALSE)</f>
        <v>Poultry Products Wholesalers</v>
      </c>
      <c r="J624" s="6" t="s">
        <v>4</v>
      </c>
      <c r="K624" s="48" t="str">
        <f>IF(J624="","",VLOOKUP(J624,'BICS Equity Hierarchy 2024'!$C$5:$Q$1783,'Mapping for Equity'!$K$1))</f>
        <v/>
      </c>
      <c r="L624" s="6" t="s">
        <v>4</v>
      </c>
      <c r="M624" s="6" t="s">
        <v>4</v>
      </c>
      <c r="N624" s="6" t="s">
        <v>4</v>
      </c>
      <c r="O624" s="6" t="s">
        <v>4</v>
      </c>
    </row>
    <row r="625" spans="2:15" ht="20.25">
      <c r="B625" s="10">
        <v>1211101119</v>
      </c>
      <c r="C625" s="201">
        <v>5</v>
      </c>
      <c r="D625" s="8" t="str">
        <f>VLOOKUP(B625,'Current BICS'!$B$4:$P$1837,'Mapping for Equity'!$K$1,FALSE)</f>
        <v>Tobacco Products Wholesalers</v>
      </c>
      <c r="E625" s="15" t="s">
        <v>1643</v>
      </c>
      <c r="F625" s="18"/>
      <c r="G625" s="15" t="s">
        <v>1643</v>
      </c>
      <c r="H625" s="6">
        <v>1211101119</v>
      </c>
      <c r="I625" s="48" t="str">
        <f>VLOOKUP(H625,'BICS Equity Hierarchy 2024'!$C$5:$Q$1846,'Mapping for Equity'!$K$1,FALSE)</f>
        <v>Tobacco Products Wholesalers</v>
      </c>
      <c r="J625" s="6" t="s">
        <v>4</v>
      </c>
      <c r="K625" s="48" t="str">
        <f>IF(J625="","",VLOOKUP(J625,'BICS Equity Hierarchy 2024'!$C$5:$Q$1783,'Mapping for Equity'!$K$1))</f>
        <v/>
      </c>
      <c r="L625" s="6" t="s">
        <v>4</v>
      </c>
      <c r="M625" s="6" t="s">
        <v>4</v>
      </c>
      <c r="N625" s="6" t="s">
        <v>4</v>
      </c>
      <c r="O625" s="6" t="s">
        <v>4</v>
      </c>
    </row>
    <row r="626" spans="2:15" ht="20.25">
      <c r="B626" s="10">
        <v>1211101120</v>
      </c>
      <c r="C626" s="201">
        <v>5</v>
      </c>
      <c r="D626" s="8" t="str">
        <f>VLOOKUP(B626,'Current BICS'!$B$4:$P$1837,'Mapping for Equity'!$K$1,FALSE)</f>
        <v>Wine &amp; Distilled Alcohol Whslrs</v>
      </c>
      <c r="E626" s="15" t="s">
        <v>1643</v>
      </c>
      <c r="F626" s="18"/>
      <c r="G626" s="15" t="s">
        <v>1643</v>
      </c>
      <c r="H626" s="6">
        <v>1211101120</v>
      </c>
      <c r="I626" s="48" t="str">
        <f>VLOOKUP(H626,'BICS Equity Hierarchy 2024'!$C$5:$Q$1846,'Mapping for Equity'!$K$1,FALSE)</f>
        <v>Wine &amp; Distilled Alcohol Whslrs</v>
      </c>
      <c r="J626" s="6" t="s">
        <v>4</v>
      </c>
      <c r="K626" s="48" t="str">
        <f>IF(J626="","",VLOOKUP(J626,'BICS Equity Hierarchy 2024'!$C$5:$Q$1783,'Mapping for Equity'!$K$1))</f>
        <v/>
      </c>
      <c r="L626" s="6" t="s">
        <v>4</v>
      </c>
      <c r="M626" s="6" t="s">
        <v>4</v>
      </c>
      <c r="N626" s="6" t="s">
        <v>4</v>
      </c>
      <c r="O626" s="6" t="s">
        <v>4</v>
      </c>
    </row>
    <row r="627" spans="2:15" ht="20.25">
      <c r="B627" s="10">
        <v>12111012</v>
      </c>
      <c r="C627" s="201">
        <v>4</v>
      </c>
      <c r="D627" s="8" t="str">
        <f>VLOOKUP(B627,'Current BICS'!$B$4:$P$1837,'Mapping for Equity'!$K$1,FALSE)</f>
        <v>Other Wholesalers - Staples</v>
      </c>
      <c r="E627" s="15" t="s">
        <v>1643</v>
      </c>
      <c r="F627" s="18"/>
      <c r="G627" s="15" t="s">
        <v>1643</v>
      </c>
      <c r="H627" s="6">
        <v>12111012</v>
      </c>
      <c r="I627" s="48" t="str">
        <f>VLOOKUP(H627,'BICS Equity Hierarchy 2024'!$C$5:$Q$1846,'Mapping for Equity'!$K$1,FALSE)</f>
        <v>Other Wholesalers - Staples</v>
      </c>
      <c r="J627" s="6" t="s">
        <v>4</v>
      </c>
      <c r="K627" s="48" t="str">
        <f>IF(J627="","",VLOOKUP(J627,'BICS Equity Hierarchy 2024'!$C$5:$Q$1783,'Mapping for Equity'!$K$1))</f>
        <v/>
      </c>
      <c r="L627" s="6" t="s">
        <v>4</v>
      </c>
      <c r="M627" s="6" t="s">
        <v>4</v>
      </c>
      <c r="N627" s="6" t="s">
        <v>4</v>
      </c>
      <c r="O627" s="6" t="s">
        <v>4</v>
      </c>
    </row>
    <row r="628" spans="2:15" ht="20.25">
      <c r="B628" s="10">
        <v>121111</v>
      </c>
      <c r="C628" s="201">
        <v>3</v>
      </c>
      <c r="D628" s="8" t="str">
        <f>VLOOKUP(B628,'Current BICS'!$B$4:$P$1837,'Mapping for Equity'!$K$1,FALSE)</f>
        <v>Retail - Consumer Staples</v>
      </c>
      <c r="E628" s="15" t="s">
        <v>1643</v>
      </c>
      <c r="F628" s="18"/>
      <c r="G628" s="15" t="s">
        <v>1643</v>
      </c>
      <c r="H628" s="6">
        <v>121111</v>
      </c>
      <c r="I628" s="48" t="str">
        <f>VLOOKUP(H628,'BICS Equity Hierarchy 2024'!$C$5:$Q$1846,'Mapping for Equity'!$K$1,FALSE)</f>
        <v>Retail - Consumer Staples</v>
      </c>
      <c r="J628" s="6" t="s">
        <v>4</v>
      </c>
      <c r="K628" s="48" t="str">
        <f>IF(J628="","",VLOOKUP(J628,'BICS Equity Hierarchy 2024'!$C$5:$Q$1783,'Mapping for Equity'!$K$1))</f>
        <v/>
      </c>
      <c r="L628" s="6" t="s">
        <v>4</v>
      </c>
      <c r="M628" s="6" t="s">
        <v>4</v>
      </c>
      <c r="N628" s="6" t="s">
        <v>4</v>
      </c>
      <c r="O628" s="6" t="s">
        <v>4</v>
      </c>
    </row>
    <row r="629" spans="2:15" ht="20.25">
      <c r="B629" s="10">
        <v>12111110</v>
      </c>
      <c r="C629" s="201">
        <v>4</v>
      </c>
      <c r="D629" s="8" t="str">
        <f>VLOOKUP(B629,'Current BICS'!$B$4:$P$1837,'Mapping for Equity'!$K$1,FALSE)</f>
        <v>Food &amp; Drug Stores</v>
      </c>
      <c r="E629" s="15" t="s">
        <v>1643</v>
      </c>
      <c r="F629" s="18"/>
      <c r="G629" s="15" t="s">
        <v>1643</v>
      </c>
      <c r="H629" s="6">
        <v>12111110</v>
      </c>
      <c r="I629" s="48" t="str">
        <f>VLOOKUP(H629,'BICS Equity Hierarchy 2024'!$C$5:$Q$1846,'Mapping for Equity'!$K$1,FALSE)</f>
        <v>Food &amp; Drug Stores</v>
      </c>
      <c r="J629" s="6" t="s">
        <v>4</v>
      </c>
      <c r="K629" s="48" t="str">
        <f>IF(J629="","",VLOOKUP(J629,'BICS Equity Hierarchy 2024'!$C$5:$Q$1783,'Mapping for Equity'!$K$1))</f>
        <v/>
      </c>
      <c r="L629" s="6" t="s">
        <v>4</v>
      </c>
      <c r="M629" s="6" t="s">
        <v>4</v>
      </c>
      <c r="N629" s="6" t="s">
        <v>4</v>
      </c>
      <c r="O629" s="6" t="s">
        <v>4</v>
      </c>
    </row>
    <row r="630" spans="2:15" ht="20.25">
      <c r="B630" s="10">
        <v>1211111010</v>
      </c>
      <c r="C630" s="201">
        <v>5</v>
      </c>
      <c r="D630" s="8" t="str">
        <f>VLOOKUP(B630,'Current BICS'!$B$4:$P$1837,'Mapping for Equity'!$K$1,FALSE)</f>
        <v>Supermarkets</v>
      </c>
      <c r="E630" s="15" t="s">
        <v>1643</v>
      </c>
      <c r="F630" s="18"/>
      <c r="G630" s="15" t="s">
        <v>1643</v>
      </c>
      <c r="H630" s="6">
        <v>1211111010</v>
      </c>
      <c r="I630" s="48" t="str">
        <f>VLOOKUP(H630,'BICS Equity Hierarchy 2024'!$C$5:$Q$1846,'Mapping for Equity'!$K$1,FALSE)</f>
        <v>Supermarkets</v>
      </c>
      <c r="J630" s="6" t="s">
        <v>4</v>
      </c>
      <c r="K630" s="48" t="str">
        <f>IF(J630="","",VLOOKUP(J630,'BICS Equity Hierarchy 2024'!$C$5:$Q$1783,'Mapping for Equity'!$K$1))</f>
        <v/>
      </c>
      <c r="L630" s="6" t="s">
        <v>4</v>
      </c>
      <c r="M630" s="6" t="s">
        <v>4</v>
      </c>
      <c r="N630" s="6" t="s">
        <v>4</v>
      </c>
      <c r="O630" s="6" t="s">
        <v>4</v>
      </c>
    </row>
    <row r="631" spans="2:15" ht="20.25">
      <c r="B631" s="10">
        <v>121111101010</v>
      </c>
      <c r="C631" s="201">
        <v>6</v>
      </c>
      <c r="D631" s="8" t="str">
        <f>VLOOKUP(B631,'Current BICS'!$B$4:$P$1837,'Mapping for Equity'!$K$1,FALSE)</f>
        <v>Hypermarkets</v>
      </c>
      <c r="E631" s="15" t="s">
        <v>1643</v>
      </c>
      <c r="F631" s="18"/>
      <c r="G631" s="15" t="s">
        <v>1643</v>
      </c>
      <c r="H631" s="6">
        <v>121111101010</v>
      </c>
      <c r="I631" s="48" t="str">
        <f>VLOOKUP(H631,'BICS Equity Hierarchy 2024'!$C$5:$Q$1846,'Mapping for Equity'!$K$1,FALSE)</f>
        <v>Hypermarkets</v>
      </c>
      <c r="J631" s="6" t="s">
        <v>4</v>
      </c>
      <c r="K631" s="48" t="str">
        <f>IF(J631="","",VLOOKUP(J631,'BICS Equity Hierarchy 2024'!$C$5:$Q$1783,'Mapping for Equity'!$K$1))</f>
        <v/>
      </c>
      <c r="L631" s="6" t="s">
        <v>4</v>
      </c>
      <c r="M631" s="6" t="s">
        <v>4</v>
      </c>
      <c r="N631" s="6" t="s">
        <v>4</v>
      </c>
      <c r="O631" s="6" t="s">
        <v>4</v>
      </c>
    </row>
    <row r="632" spans="2:15" ht="20.25">
      <c r="B632" s="10">
        <v>121111101011</v>
      </c>
      <c r="C632" s="201">
        <v>6</v>
      </c>
      <c r="D632" s="8" t="str">
        <f>VLOOKUP(B632,'Current BICS'!$B$4:$P$1837,'Mapping for Equity'!$K$1,FALSE)</f>
        <v>Traditional Supermarkets</v>
      </c>
      <c r="E632" s="15" t="s">
        <v>1643</v>
      </c>
      <c r="F632" s="18"/>
      <c r="G632" s="15" t="s">
        <v>1643</v>
      </c>
      <c r="H632" s="6">
        <v>121111101011</v>
      </c>
      <c r="I632" s="48" t="str">
        <f>VLOOKUP(H632,'BICS Equity Hierarchy 2024'!$C$5:$Q$1846,'Mapping for Equity'!$K$1,FALSE)</f>
        <v>Traditional Supermarkets</v>
      </c>
      <c r="J632" s="6" t="s">
        <v>4</v>
      </c>
      <c r="K632" s="48" t="str">
        <f>IF(J632="","",VLOOKUP(J632,'BICS Equity Hierarchy 2024'!$C$5:$Q$1783,'Mapping for Equity'!$K$1))</f>
        <v/>
      </c>
      <c r="L632" s="6" t="s">
        <v>4</v>
      </c>
      <c r="M632" s="6" t="s">
        <v>4</v>
      </c>
      <c r="N632" s="6" t="s">
        <v>4</v>
      </c>
      <c r="O632" s="6" t="s">
        <v>4</v>
      </c>
    </row>
    <row r="633" spans="2:15" ht="20.25">
      <c r="B633" s="10">
        <v>121111101012</v>
      </c>
      <c r="C633" s="201">
        <v>6</v>
      </c>
      <c r="D633" s="8" t="str">
        <f>VLOOKUP(B633,'Current BICS'!$B$4:$P$1837,'Mapping for Equity'!$K$1,FALSE)</f>
        <v>Supermarket - Online</v>
      </c>
      <c r="E633" s="15" t="s">
        <v>1643</v>
      </c>
      <c r="F633" s="18"/>
      <c r="G633" s="15" t="s">
        <v>1643</v>
      </c>
      <c r="H633" s="6">
        <v>121111101012</v>
      </c>
      <c r="I633" s="48" t="str">
        <f>VLOOKUP(H633,'BICS Equity Hierarchy 2024'!$C$5:$Q$1846,'Mapping for Equity'!$K$1,FALSE)</f>
        <v>Supermarket - Online</v>
      </c>
      <c r="J633" s="6" t="s">
        <v>4</v>
      </c>
      <c r="K633" s="48" t="str">
        <f>IF(J633="","",VLOOKUP(J633,'BICS Equity Hierarchy 2024'!$C$5:$Q$1783,'Mapping for Equity'!$K$1))</f>
        <v/>
      </c>
      <c r="L633" s="6" t="s">
        <v>4</v>
      </c>
      <c r="M633" s="6" t="s">
        <v>4</v>
      </c>
      <c r="N633" s="6" t="s">
        <v>4</v>
      </c>
      <c r="O633" s="6" t="s">
        <v>4</v>
      </c>
    </row>
    <row r="634" spans="2:15" ht="20.25">
      <c r="B634" s="10">
        <v>1211111011</v>
      </c>
      <c r="C634" s="201">
        <v>5</v>
      </c>
      <c r="D634" s="8" t="str">
        <f>VLOOKUP(B634,'Current BICS'!$B$4:$P$1837,'Mapping for Equity'!$K$1,FALSE)</f>
        <v>Specialty Food &amp; Staples Stores</v>
      </c>
      <c r="E634" s="15" t="s">
        <v>1643</v>
      </c>
      <c r="F634" s="18"/>
      <c r="G634" s="15" t="s">
        <v>1643</v>
      </c>
      <c r="H634" s="6">
        <v>1211111011</v>
      </c>
      <c r="I634" s="48" t="str">
        <f>VLOOKUP(H634,'BICS Equity Hierarchy 2024'!$C$5:$Q$1846,'Mapping for Equity'!$K$1,FALSE)</f>
        <v>Specialty Food &amp; Staples Stores</v>
      </c>
      <c r="J634" s="6" t="s">
        <v>4</v>
      </c>
      <c r="K634" s="48" t="str">
        <f>IF(J634="","",VLOOKUP(J634,'BICS Equity Hierarchy 2024'!$C$5:$Q$1783,'Mapping for Equity'!$K$1))</f>
        <v/>
      </c>
      <c r="L634" s="6" t="s">
        <v>4</v>
      </c>
      <c r="M634" s="6" t="s">
        <v>4</v>
      </c>
      <c r="N634" s="6" t="s">
        <v>4</v>
      </c>
      <c r="O634" s="6" t="s">
        <v>4</v>
      </c>
    </row>
    <row r="635" spans="2:15" ht="20.25">
      <c r="B635" s="10">
        <v>121111101110</v>
      </c>
      <c r="C635" s="201">
        <v>6</v>
      </c>
      <c r="D635" s="8" t="str">
        <f>VLOOKUP(B635,'Current BICS'!$B$4:$P$1837,'Mapping for Equity'!$K$1,FALSE)</f>
        <v>Retail Bakeries</v>
      </c>
      <c r="E635" s="15" t="s">
        <v>1643</v>
      </c>
      <c r="F635" s="18"/>
      <c r="G635" s="15" t="s">
        <v>1643</v>
      </c>
      <c r="H635" s="6">
        <v>121111101110</v>
      </c>
      <c r="I635" s="48" t="str">
        <f>VLOOKUP(H635,'BICS Equity Hierarchy 2024'!$C$5:$Q$1846,'Mapping for Equity'!$K$1,FALSE)</f>
        <v>Retail Bakeries</v>
      </c>
      <c r="J635" s="6" t="s">
        <v>4</v>
      </c>
      <c r="K635" s="48" t="str">
        <f>IF(J635="","",VLOOKUP(J635,'BICS Equity Hierarchy 2024'!$C$5:$Q$1783,'Mapping for Equity'!$K$1))</f>
        <v/>
      </c>
      <c r="L635" s="6" t="s">
        <v>4</v>
      </c>
      <c r="M635" s="6" t="s">
        <v>4</v>
      </c>
      <c r="N635" s="6" t="s">
        <v>4</v>
      </c>
      <c r="O635" s="6" t="s">
        <v>4</v>
      </c>
    </row>
    <row r="636" spans="2:15" ht="20.25">
      <c r="B636" s="10">
        <v>121111101111</v>
      </c>
      <c r="C636" s="201">
        <v>6</v>
      </c>
      <c r="D636" s="8" t="str">
        <f>VLOOKUP(B636,'Current BICS'!$B$4:$P$1837,'Mapping for Equity'!$K$1,FALSE)</f>
        <v>Beer, Wine &amp; Liquor Stores</v>
      </c>
      <c r="E636" s="15" t="s">
        <v>1643</v>
      </c>
      <c r="F636" s="18"/>
      <c r="G636" s="15" t="s">
        <v>1643</v>
      </c>
      <c r="H636" s="6">
        <v>121111101111</v>
      </c>
      <c r="I636" s="48" t="str">
        <f>VLOOKUP(H636,'BICS Equity Hierarchy 2024'!$C$5:$Q$1846,'Mapping for Equity'!$K$1,FALSE)</f>
        <v>Beer, Wine &amp; Liquor Stores</v>
      </c>
      <c r="J636" s="6" t="s">
        <v>4</v>
      </c>
      <c r="K636" s="48" t="str">
        <f>IF(J636="","",VLOOKUP(J636,'BICS Equity Hierarchy 2024'!$C$5:$Q$1783,'Mapping for Equity'!$K$1))</f>
        <v/>
      </c>
      <c r="L636" s="6" t="s">
        <v>4</v>
      </c>
      <c r="M636" s="6" t="s">
        <v>4</v>
      </c>
      <c r="N636" s="6" t="s">
        <v>4</v>
      </c>
      <c r="O636" s="6" t="s">
        <v>4</v>
      </c>
    </row>
    <row r="637" spans="2:15" ht="20.25">
      <c r="B637" s="10">
        <v>121111101112</v>
      </c>
      <c r="C637" s="201">
        <v>6</v>
      </c>
      <c r="D637" s="8" t="str">
        <f>VLOOKUP(B637,'Current BICS'!$B$4:$P$1837,'Mapping for Equity'!$K$1,FALSE)</f>
        <v>Health &amp; Natural Food Stores</v>
      </c>
      <c r="E637" s="15" t="s">
        <v>1643</v>
      </c>
      <c r="F637" s="18"/>
      <c r="G637" s="15" t="s">
        <v>1643</v>
      </c>
      <c r="H637" s="6">
        <v>121111101112</v>
      </c>
      <c r="I637" s="48" t="str">
        <f>VLOOKUP(H637,'BICS Equity Hierarchy 2024'!$C$5:$Q$1846,'Mapping for Equity'!$K$1,FALSE)</f>
        <v>Health &amp; Natural Food Stores</v>
      </c>
      <c r="J637" s="6" t="s">
        <v>4</v>
      </c>
      <c r="K637" s="48" t="str">
        <f>IF(J637="","",VLOOKUP(J637,'BICS Equity Hierarchy 2024'!$C$5:$Q$1783,'Mapping for Equity'!$K$1))</f>
        <v/>
      </c>
      <c r="L637" s="6" t="s">
        <v>4</v>
      </c>
      <c r="M637" s="6" t="s">
        <v>4</v>
      </c>
      <c r="N637" s="6" t="s">
        <v>4</v>
      </c>
      <c r="O637" s="6" t="s">
        <v>4</v>
      </c>
    </row>
    <row r="638" spans="2:15" ht="20.25">
      <c r="B638" s="10">
        <v>1211111012</v>
      </c>
      <c r="C638" s="201">
        <v>5</v>
      </c>
      <c r="D638" s="8" t="str">
        <f>VLOOKUP(B638,'Current BICS'!$B$4:$P$1837,'Mapping for Equity'!$K$1,FALSE)</f>
        <v>Convenience Stores</v>
      </c>
      <c r="E638" s="15" t="s">
        <v>1643</v>
      </c>
      <c r="F638" s="18"/>
      <c r="G638" s="15" t="s">
        <v>1643</v>
      </c>
      <c r="H638" s="6">
        <v>1211111012</v>
      </c>
      <c r="I638" s="48" t="str">
        <f>VLOOKUP(H638,'BICS Equity Hierarchy 2024'!$C$5:$Q$1846,'Mapping for Equity'!$K$1,FALSE)</f>
        <v>Convenience Stores</v>
      </c>
      <c r="J638" s="6" t="s">
        <v>4</v>
      </c>
      <c r="K638" s="48" t="str">
        <f>IF(J638="","",VLOOKUP(J638,'BICS Equity Hierarchy 2024'!$C$5:$Q$1783,'Mapping for Equity'!$K$1))</f>
        <v/>
      </c>
      <c r="L638" s="6" t="s">
        <v>4</v>
      </c>
      <c r="M638" s="6" t="s">
        <v>4</v>
      </c>
      <c r="N638" s="6" t="s">
        <v>4</v>
      </c>
      <c r="O638" s="6" t="s">
        <v>4</v>
      </c>
    </row>
    <row r="639" spans="2:15" ht="20.25">
      <c r="B639" s="10">
        <v>1211111013</v>
      </c>
      <c r="C639" s="201">
        <v>5</v>
      </c>
      <c r="D639" s="8" t="str">
        <f>VLOOKUP(B639,'Current BICS'!$B$4:$P$1837,'Mapping for Equity'!$K$1,FALSE)</f>
        <v>Pharmacies &amp; Drug Stores</v>
      </c>
      <c r="E639" s="15" t="s">
        <v>1643</v>
      </c>
      <c r="F639" s="18"/>
      <c r="G639" s="15" t="s">
        <v>1643</v>
      </c>
      <c r="H639" s="6">
        <v>1211111013</v>
      </c>
      <c r="I639" s="48" t="str">
        <f>VLOOKUP(H639,'BICS Equity Hierarchy 2024'!$C$5:$Q$1846,'Mapping for Equity'!$K$1,FALSE)</f>
        <v>Pharmacies &amp; Drug Stores</v>
      </c>
      <c r="J639" s="6" t="s">
        <v>4</v>
      </c>
      <c r="K639" s="48" t="str">
        <f>IF(J639="","",VLOOKUP(J639,'BICS Equity Hierarchy 2024'!$C$5:$Q$1783,'Mapping for Equity'!$K$1))</f>
        <v/>
      </c>
      <c r="L639" s="6" t="s">
        <v>4</v>
      </c>
      <c r="M639" s="6" t="s">
        <v>4</v>
      </c>
      <c r="N639" s="6" t="s">
        <v>4</v>
      </c>
      <c r="O639" s="6" t="s">
        <v>4</v>
      </c>
    </row>
    <row r="640" spans="2:15" ht="20.25">
      <c r="B640" s="10">
        <v>121111101310</v>
      </c>
      <c r="C640" s="201">
        <v>6</v>
      </c>
      <c r="D640" s="8" t="str">
        <f>VLOOKUP(B640,'Current BICS'!$B$4:$P$1837,'Mapping for Equity'!$K$1,FALSE)</f>
        <v>Pharmacies</v>
      </c>
      <c r="E640" s="15" t="s">
        <v>1643</v>
      </c>
      <c r="F640" s="18"/>
      <c r="G640" s="15" t="s">
        <v>1643</v>
      </c>
      <c r="H640" s="6">
        <v>121111101310</v>
      </c>
      <c r="I640" s="48" t="str">
        <f>VLOOKUP(H640,'BICS Equity Hierarchy 2024'!$C$5:$Q$1846,'Mapping for Equity'!$K$1,FALSE)</f>
        <v>Pharmacies</v>
      </c>
      <c r="J640" s="6" t="s">
        <v>4</v>
      </c>
      <c r="K640" s="48" t="str">
        <f>IF(J640="","",VLOOKUP(J640,'BICS Equity Hierarchy 2024'!$C$5:$Q$1783,'Mapping for Equity'!$K$1))</f>
        <v/>
      </c>
      <c r="L640" s="6" t="s">
        <v>4</v>
      </c>
      <c r="M640" s="6" t="s">
        <v>4</v>
      </c>
      <c r="N640" s="6" t="s">
        <v>4</v>
      </c>
      <c r="O640" s="6" t="s">
        <v>4</v>
      </c>
    </row>
    <row r="641" spans="2:15" ht="20.25">
      <c r="B641" s="10">
        <v>121111101311</v>
      </c>
      <c r="C641" s="201">
        <v>6</v>
      </c>
      <c r="D641" s="8" t="str">
        <f>VLOOKUP(B641,'Current BICS'!$B$4:$P$1837,'Mapping for Equity'!$K$1,FALSE)</f>
        <v>Drug Stores</v>
      </c>
      <c r="E641" s="15" t="s">
        <v>1643</v>
      </c>
      <c r="F641" s="18"/>
      <c r="G641" s="15" t="s">
        <v>1643</v>
      </c>
      <c r="H641" s="6">
        <v>121111101311</v>
      </c>
      <c r="I641" s="48" t="str">
        <f>VLOOKUP(H641,'BICS Equity Hierarchy 2024'!$C$5:$Q$1846,'Mapping for Equity'!$K$1,FALSE)</f>
        <v>Drug Stores</v>
      </c>
      <c r="J641" s="6" t="s">
        <v>4</v>
      </c>
      <c r="K641" s="48" t="str">
        <f>IF(J641="","",VLOOKUP(J641,'BICS Equity Hierarchy 2024'!$C$5:$Q$1783,'Mapping for Equity'!$K$1))</f>
        <v/>
      </c>
      <c r="L641" s="6" t="s">
        <v>4</v>
      </c>
      <c r="M641" s="6" t="s">
        <v>4</v>
      </c>
      <c r="N641" s="6" t="s">
        <v>4</v>
      </c>
      <c r="O641" s="6" t="s">
        <v>4</v>
      </c>
    </row>
    <row r="642" spans="2:15" ht="20.25">
      <c r="B642" s="10">
        <v>121111101312</v>
      </c>
      <c r="C642" s="201">
        <v>6</v>
      </c>
      <c r="D642" s="8" t="str">
        <f>VLOOKUP(B642,'Current BICS'!$B$4:$P$1837,'Mapping for Equity'!$K$1,FALSE)</f>
        <v>Pharmacies &amp; Drug - Online</v>
      </c>
      <c r="E642" s="15" t="s">
        <v>1643</v>
      </c>
      <c r="F642" s="18"/>
      <c r="G642" s="15" t="s">
        <v>1643</v>
      </c>
      <c r="H642" s="6">
        <v>121111101312</v>
      </c>
      <c r="I642" s="48" t="str">
        <f>VLOOKUP(H642,'BICS Equity Hierarchy 2024'!$C$5:$Q$1846,'Mapping for Equity'!$K$1,FALSE)</f>
        <v>Pharmacies &amp; Drug - Online</v>
      </c>
      <c r="J642" s="6" t="s">
        <v>4</v>
      </c>
      <c r="K642" s="48" t="str">
        <f>IF(J642="","",VLOOKUP(J642,'BICS Equity Hierarchy 2024'!$C$5:$Q$1783,'Mapping for Equity'!$K$1))</f>
        <v/>
      </c>
      <c r="L642" s="6" t="s">
        <v>4</v>
      </c>
      <c r="M642" s="6" t="s">
        <v>4</v>
      </c>
      <c r="N642" s="6" t="s">
        <v>4</v>
      </c>
      <c r="O642" s="6" t="s">
        <v>4</v>
      </c>
    </row>
    <row r="643" spans="2:15" ht="20.25">
      <c r="B643" s="10">
        <v>12111111</v>
      </c>
      <c r="C643" s="201">
        <v>4</v>
      </c>
      <c r="D643" s="8" t="str">
        <f>VLOOKUP(B643,'Current BICS'!$B$4:$P$1837,'Mapping for Equity'!$K$1,FALSE)</f>
        <v>Mass Merchants</v>
      </c>
      <c r="E643" s="15" t="s">
        <v>1643</v>
      </c>
      <c r="F643" s="18"/>
      <c r="G643" s="15" t="s">
        <v>1643</v>
      </c>
      <c r="H643" s="6">
        <v>12111111</v>
      </c>
      <c r="I643" s="48" t="str">
        <f>VLOOKUP(H643,'BICS Equity Hierarchy 2024'!$C$5:$Q$1846,'Mapping for Equity'!$K$1,FALSE)</f>
        <v>Mass Merchants</v>
      </c>
      <c r="J643" s="6" t="s">
        <v>4</v>
      </c>
      <c r="K643" s="48" t="str">
        <f>IF(J643="","",VLOOKUP(J643,'BICS Equity Hierarchy 2024'!$C$5:$Q$1783,'Mapping for Equity'!$K$1))</f>
        <v/>
      </c>
      <c r="L643" s="6" t="s">
        <v>4</v>
      </c>
      <c r="M643" s="6" t="s">
        <v>4</v>
      </c>
      <c r="N643" s="6" t="s">
        <v>4</v>
      </c>
      <c r="O643" s="6" t="s">
        <v>4</v>
      </c>
    </row>
    <row r="644" spans="2:15" ht="20.25">
      <c r="B644" s="10">
        <v>1211111110</v>
      </c>
      <c r="C644" s="201">
        <v>5</v>
      </c>
      <c r="D644" s="8" t="str">
        <f>VLOOKUP(B644,'Current BICS'!$B$4:$P$1837,'Mapping for Equity'!$K$1,FALSE)</f>
        <v>Supercenters</v>
      </c>
      <c r="E644" s="15" t="s">
        <v>1643</v>
      </c>
      <c r="F644" s="18"/>
      <c r="G644" s="15" t="s">
        <v>1643</v>
      </c>
      <c r="H644" s="6">
        <v>1211111110</v>
      </c>
      <c r="I644" s="48" t="str">
        <f>VLOOKUP(H644,'BICS Equity Hierarchy 2024'!$C$5:$Q$1846,'Mapping for Equity'!$K$1,FALSE)</f>
        <v>Supercenters</v>
      </c>
      <c r="J644" s="6" t="s">
        <v>4</v>
      </c>
      <c r="K644" s="48" t="str">
        <f>IF(J644="","",VLOOKUP(J644,'BICS Equity Hierarchy 2024'!$C$5:$Q$1783,'Mapping for Equity'!$K$1))</f>
        <v/>
      </c>
      <c r="L644" s="6" t="s">
        <v>4</v>
      </c>
      <c r="M644" s="6" t="s">
        <v>4</v>
      </c>
      <c r="N644" s="6" t="s">
        <v>4</v>
      </c>
      <c r="O644" s="6" t="s">
        <v>4</v>
      </c>
    </row>
    <row r="645" spans="2:15" ht="20.25">
      <c r="B645" s="10">
        <v>1211111111</v>
      </c>
      <c r="C645" s="201">
        <v>5</v>
      </c>
      <c r="D645" s="8" t="str">
        <f>VLOOKUP(B645,'Current BICS'!$B$4:$P$1837,'Mapping for Equity'!$K$1,FALSE)</f>
        <v>Warehouse Clubs</v>
      </c>
      <c r="E645" s="15" t="s">
        <v>1643</v>
      </c>
      <c r="F645" s="18"/>
      <c r="G645" s="15" t="s">
        <v>1643</v>
      </c>
      <c r="H645" s="6">
        <v>1211111111</v>
      </c>
      <c r="I645" s="48" t="str">
        <f>VLOOKUP(H645,'BICS Equity Hierarchy 2024'!$C$5:$Q$1846,'Mapping for Equity'!$K$1,FALSE)</f>
        <v>Warehouse Clubs</v>
      </c>
      <c r="J645" s="6" t="s">
        <v>4</v>
      </c>
      <c r="K645" s="48" t="str">
        <f>IF(J645="","",VLOOKUP(J645,'BICS Equity Hierarchy 2024'!$C$5:$Q$1783,'Mapping for Equity'!$K$1))</f>
        <v/>
      </c>
      <c r="L645" s="6" t="s">
        <v>4</v>
      </c>
      <c r="M645" s="6" t="s">
        <v>4</v>
      </c>
      <c r="N645" s="6" t="s">
        <v>4</v>
      </c>
      <c r="O645" s="6" t="s">
        <v>4</v>
      </c>
    </row>
    <row r="646" spans="2:15" ht="20.25">
      <c r="B646" s="10">
        <v>1211111112</v>
      </c>
      <c r="C646" s="201">
        <v>5</v>
      </c>
      <c r="D646" s="8" t="str">
        <f>VLOOKUP(B646,'Current BICS'!$B$4:$P$1837,'Mapping for Equity'!$K$1,FALSE)</f>
        <v>Discount Stores</v>
      </c>
      <c r="E646" s="15" t="s">
        <v>1643</v>
      </c>
      <c r="F646" s="18"/>
      <c r="G646" s="15" t="s">
        <v>1643</v>
      </c>
      <c r="H646" s="6">
        <v>1211111112</v>
      </c>
      <c r="I646" s="48" t="str">
        <f>VLOOKUP(H646,'BICS Equity Hierarchy 2024'!$C$5:$Q$1846,'Mapping for Equity'!$K$1,FALSE)</f>
        <v>Discount Stores</v>
      </c>
      <c r="J646" s="6" t="s">
        <v>4</v>
      </c>
      <c r="K646" s="48" t="str">
        <f>IF(J646="","",VLOOKUP(J646,'BICS Equity Hierarchy 2024'!$C$5:$Q$1783,'Mapping for Equity'!$K$1))</f>
        <v/>
      </c>
      <c r="L646" s="6" t="s">
        <v>4</v>
      </c>
      <c r="M646" s="6" t="s">
        <v>4</v>
      </c>
      <c r="N646" s="6" t="s">
        <v>4</v>
      </c>
      <c r="O646" s="6" t="s">
        <v>4</v>
      </c>
    </row>
    <row r="647" spans="2:15" ht="20.25">
      <c r="B647" s="10">
        <v>1211111113</v>
      </c>
      <c r="C647" s="201">
        <v>5</v>
      </c>
      <c r="D647" s="8" t="str">
        <f>VLOOKUP(B647,'Current BICS'!$B$4:$P$1837,'Mapping for Equity'!$K$1,FALSE)</f>
        <v>Dollar Stores</v>
      </c>
      <c r="E647" s="15" t="s">
        <v>1643</v>
      </c>
      <c r="F647" s="18"/>
      <c r="G647" s="15" t="s">
        <v>1643</v>
      </c>
      <c r="H647" s="6">
        <v>1211111113</v>
      </c>
      <c r="I647" s="48" t="str">
        <f>VLOOKUP(H647,'BICS Equity Hierarchy 2024'!$C$5:$Q$1846,'Mapping for Equity'!$K$1,FALSE)</f>
        <v>Dollar Stores</v>
      </c>
      <c r="J647" s="6" t="s">
        <v>4</v>
      </c>
      <c r="K647" s="48" t="str">
        <f>IF(J647="","",VLOOKUP(J647,'BICS Equity Hierarchy 2024'!$C$5:$Q$1783,'Mapping for Equity'!$K$1))</f>
        <v/>
      </c>
      <c r="L647" s="6" t="s">
        <v>4</v>
      </c>
      <c r="M647" s="6" t="s">
        <v>4</v>
      </c>
      <c r="N647" s="6" t="s">
        <v>4</v>
      </c>
      <c r="O647" s="6" t="s">
        <v>4</v>
      </c>
    </row>
    <row r="648" spans="2:15" ht="20.25">
      <c r="B648" s="10">
        <v>13</v>
      </c>
      <c r="C648" s="201">
        <v>1</v>
      </c>
      <c r="D648" s="8" t="str">
        <f>VLOOKUP(B648,'Current BICS'!$B$4:$P$1837,'Mapping for Equity'!$K$1,FALSE)</f>
        <v>Energy</v>
      </c>
      <c r="E648" s="15" t="s">
        <v>1643</v>
      </c>
      <c r="F648" s="18"/>
      <c r="G648" s="15" t="s">
        <v>1643</v>
      </c>
      <c r="H648" s="6">
        <v>13</v>
      </c>
      <c r="I648" s="48" t="str">
        <f>VLOOKUP(H648,'BICS Equity Hierarchy 2024'!$C$5:$Q$1846,'Mapping for Equity'!$K$1,FALSE)</f>
        <v>Energy</v>
      </c>
      <c r="J648" s="6" t="s">
        <v>4</v>
      </c>
      <c r="K648" s="48" t="str">
        <f>IF(J648="","",VLOOKUP(J648,'BICS Equity Hierarchy 2024'!$C$5:$Q$1783,'Mapping for Equity'!$K$1))</f>
        <v/>
      </c>
      <c r="L648" s="6" t="s">
        <v>4</v>
      </c>
      <c r="M648" s="6" t="s">
        <v>4</v>
      </c>
      <c r="N648" s="6" t="s">
        <v>4</v>
      </c>
      <c r="O648" s="6" t="s">
        <v>4</v>
      </c>
    </row>
    <row r="649" spans="2:15" ht="20.25">
      <c r="B649" s="10">
        <v>1310</v>
      </c>
      <c r="C649" s="201">
        <v>2</v>
      </c>
      <c r="D649" s="8" t="str">
        <f>VLOOKUP(B649,'Current BICS'!$B$4:$P$1837,'Mapping for Equity'!$K$1,FALSE)</f>
        <v>Oil &amp; Gas</v>
      </c>
      <c r="E649" s="15" t="s">
        <v>1643</v>
      </c>
      <c r="F649" s="18"/>
      <c r="G649" s="15" t="s">
        <v>1643</v>
      </c>
      <c r="H649" s="6">
        <v>1310</v>
      </c>
      <c r="I649" s="48" t="str">
        <f>VLOOKUP(H649,'BICS Equity Hierarchy 2024'!$C$5:$Q$1846,'Mapping for Equity'!$K$1,FALSE)</f>
        <v>Oil &amp; Gas</v>
      </c>
      <c r="J649" s="6" t="s">
        <v>4</v>
      </c>
      <c r="K649" s="48" t="str">
        <f>IF(J649="","",VLOOKUP(J649,'BICS Equity Hierarchy 2024'!$C$5:$Q$1783,'Mapping for Equity'!$K$1))</f>
        <v/>
      </c>
      <c r="L649" s="6" t="s">
        <v>4</v>
      </c>
      <c r="M649" s="6" t="s">
        <v>4</v>
      </c>
      <c r="N649" s="6" t="s">
        <v>4</v>
      </c>
      <c r="O649" s="6" t="s">
        <v>4</v>
      </c>
    </row>
    <row r="650" spans="2:15" ht="20.25">
      <c r="B650" s="10">
        <v>131010</v>
      </c>
      <c r="C650" s="201">
        <v>3</v>
      </c>
      <c r="D650" s="8" t="str">
        <f>VLOOKUP(B650,'Current BICS'!$B$4:$P$1837,'Mapping for Equity'!$K$1,FALSE)</f>
        <v>Oil &amp; Gas Producers</v>
      </c>
      <c r="E650" s="15" t="s">
        <v>1643</v>
      </c>
      <c r="F650" s="18" t="s">
        <v>3724</v>
      </c>
      <c r="G650" s="15" t="s">
        <v>1643</v>
      </c>
      <c r="H650" s="6">
        <v>131010</v>
      </c>
      <c r="I650" s="48" t="str">
        <f>VLOOKUP(H650,'BICS Equity Hierarchy 2024'!$C$5:$Q$1846,'Mapping for Equity'!$K$1,FALSE)</f>
        <v>Oil &amp; Gas Supply Chain</v>
      </c>
      <c r="J650" s="6" t="s">
        <v>4</v>
      </c>
      <c r="K650" s="48" t="str">
        <f>IF(J650="","",VLOOKUP(J650,'BICS Equity Hierarchy 2024'!$C$5:$Q$1783,'Mapping for Equity'!$K$1))</f>
        <v/>
      </c>
      <c r="L650" s="6" t="s">
        <v>4</v>
      </c>
      <c r="M650" s="6" t="s">
        <v>4</v>
      </c>
      <c r="N650" s="6" t="s">
        <v>4</v>
      </c>
      <c r="O650" s="6" t="s">
        <v>4</v>
      </c>
    </row>
    <row r="651" spans="2:15" ht="20.25">
      <c r="B651" s="10">
        <v>13101010</v>
      </c>
      <c r="C651" s="201">
        <v>4</v>
      </c>
      <c r="D651" s="8" t="str">
        <f>VLOOKUP(B651,'Current BICS'!$B$4:$P$1837,'Mapping for Equity'!$K$1,FALSE)</f>
        <v>Integrated Oils</v>
      </c>
      <c r="E651" s="15" t="s">
        <v>1643</v>
      </c>
      <c r="F651" s="18"/>
      <c r="G651" s="15" t="s">
        <v>1643</v>
      </c>
      <c r="H651" s="6">
        <v>13101010</v>
      </c>
      <c r="I651" s="48" t="str">
        <f>VLOOKUP(H651,'BICS Equity Hierarchy 2024'!$C$5:$Q$1846,'Mapping for Equity'!$K$1,FALSE)</f>
        <v>Integrated Oils</v>
      </c>
      <c r="J651" s="6" t="s">
        <v>4</v>
      </c>
      <c r="K651" s="48" t="str">
        <f>IF(J651="","",VLOOKUP(J651,'BICS Equity Hierarchy 2024'!$C$5:$Q$1783,'Mapping for Equity'!$K$1))</f>
        <v/>
      </c>
      <c r="L651" s="6" t="s">
        <v>4</v>
      </c>
      <c r="M651" s="6" t="s">
        <v>4</v>
      </c>
      <c r="N651" s="6" t="s">
        <v>4</v>
      </c>
      <c r="O651" s="6" t="s">
        <v>4</v>
      </c>
    </row>
    <row r="652" spans="2:15" ht="20.25">
      <c r="B652" s="10">
        <v>13101011</v>
      </c>
      <c r="C652" s="201">
        <v>4</v>
      </c>
      <c r="D652" s="8" t="str">
        <f>VLOOKUP(B652,'Current BICS'!$B$4:$P$1837,'Mapping for Equity'!$K$1,FALSE)</f>
        <v>Exploration &amp; Production</v>
      </c>
      <c r="E652" s="15" t="s">
        <v>1643</v>
      </c>
      <c r="F652" s="18"/>
      <c r="G652" s="15" t="s">
        <v>1643</v>
      </c>
      <c r="H652" s="6">
        <v>13101011</v>
      </c>
      <c r="I652" s="48" t="str">
        <f>VLOOKUP(H652,'BICS Equity Hierarchy 2024'!$C$5:$Q$1846,'Mapping for Equity'!$K$1,FALSE)</f>
        <v>Exploration &amp; Production</v>
      </c>
      <c r="J652" s="6" t="s">
        <v>4</v>
      </c>
      <c r="K652" s="48" t="str">
        <f>IF(J652="","",VLOOKUP(J652,'BICS Equity Hierarchy 2024'!$C$5:$Q$1783,'Mapping for Equity'!$K$1))</f>
        <v/>
      </c>
      <c r="L652" s="6" t="s">
        <v>4</v>
      </c>
      <c r="M652" s="6" t="s">
        <v>4</v>
      </c>
      <c r="N652" s="6" t="s">
        <v>4</v>
      </c>
      <c r="O652" s="6" t="s">
        <v>4</v>
      </c>
    </row>
    <row r="653" spans="2:15" ht="20.25">
      <c r="B653" s="10">
        <v>1310101110</v>
      </c>
      <c r="C653" s="201">
        <v>5</v>
      </c>
      <c r="D653" s="8" t="str">
        <f>VLOOKUP(B653,'Current BICS'!$B$4:$P$1837,'Mapping for Equity'!$K$1,FALSE)</f>
        <v>Crude Oil &amp; Natural Gas E&amp;P</v>
      </c>
      <c r="E653" s="15" t="s">
        <v>1643</v>
      </c>
      <c r="F653" s="18"/>
      <c r="G653" s="15" t="s">
        <v>1643</v>
      </c>
      <c r="H653" s="6">
        <v>1310101110</v>
      </c>
      <c r="I653" s="48" t="str">
        <f>VLOOKUP(H653,'BICS Equity Hierarchy 2024'!$C$5:$Q$1846,'Mapping for Equity'!$K$1,FALSE)</f>
        <v>Crude Oil &amp; Natural Gas E&amp;P</v>
      </c>
      <c r="J653" s="6" t="s">
        <v>4</v>
      </c>
      <c r="K653" s="48" t="str">
        <f>IF(J653="","",VLOOKUP(J653,'BICS Equity Hierarchy 2024'!$C$5:$Q$1783,'Mapping for Equity'!$K$1))</f>
        <v/>
      </c>
      <c r="L653" s="6" t="s">
        <v>4</v>
      </c>
      <c r="M653" s="6" t="s">
        <v>4</v>
      </c>
      <c r="N653" s="6" t="s">
        <v>4</v>
      </c>
      <c r="O653" s="6" t="s">
        <v>4</v>
      </c>
    </row>
    <row r="654" spans="2:15" ht="20.25">
      <c r="B654" s="10">
        <v>131010111010</v>
      </c>
      <c r="C654" s="201">
        <v>6</v>
      </c>
      <c r="D654" s="8" t="str">
        <f>VLOOKUP(B654,'Current BICS'!$B$4:$P$1837,'Mapping for Equity'!$K$1,FALSE)</f>
        <v>Crude Oil Production</v>
      </c>
      <c r="E654" s="15" t="s">
        <v>1643</v>
      </c>
      <c r="F654" s="18"/>
      <c r="G654" s="15" t="s">
        <v>1643</v>
      </c>
      <c r="H654" s="6">
        <v>131010111010</v>
      </c>
      <c r="I654" s="48" t="str">
        <f>VLOOKUP(H654,'BICS Equity Hierarchy 2024'!$C$5:$Q$1846,'Mapping for Equity'!$K$1,FALSE)</f>
        <v>Crude Oil Production</v>
      </c>
      <c r="J654" s="6" t="s">
        <v>4</v>
      </c>
      <c r="K654" s="48" t="str">
        <f>IF(J654="","",VLOOKUP(J654,'BICS Equity Hierarchy 2024'!$C$5:$Q$1783,'Mapping for Equity'!$K$1))</f>
        <v/>
      </c>
      <c r="L654" s="6" t="s">
        <v>4</v>
      </c>
      <c r="M654" s="6" t="s">
        <v>4</v>
      </c>
      <c r="N654" s="6" t="s">
        <v>4</v>
      </c>
      <c r="O654" s="6" t="s">
        <v>4</v>
      </c>
    </row>
    <row r="655" spans="2:15" ht="20.25">
      <c r="B655" s="10">
        <v>131010111011</v>
      </c>
      <c r="C655" s="201">
        <v>6</v>
      </c>
      <c r="D655" s="8" t="str">
        <f>VLOOKUP(B655,'Current BICS'!$B$4:$P$1837,'Mapping for Equity'!$K$1,FALSE)</f>
        <v>Oil Sands Production</v>
      </c>
      <c r="E655" s="15" t="s">
        <v>1643</v>
      </c>
      <c r="F655" s="18"/>
      <c r="G655" s="15" t="s">
        <v>1643</v>
      </c>
      <c r="H655" s="6">
        <v>131010111011</v>
      </c>
      <c r="I655" s="48" t="str">
        <f>VLOOKUP(H655,'BICS Equity Hierarchy 2024'!$C$5:$Q$1846,'Mapping for Equity'!$K$1,FALSE)</f>
        <v>Oil Sands Production</v>
      </c>
      <c r="J655" s="6" t="s">
        <v>4</v>
      </c>
      <c r="K655" s="48" t="str">
        <f>IF(J655="","",VLOOKUP(J655,'BICS Equity Hierarchy 2024'!$C$5:$Q$1783,'Mapping for Equity'!$K$1))</f>
        <v/>
      </c>
      <c r="L655" s="6" t="s">
        <v>4</v>
      </c>
      <c r="M655" s="6" t="s">
        <v>4</v>
      </c>
      <c r="N655" s="6" t="s">
        <v>4</v>
      </c>
      <c r="O655" s="6" t="s">
        <v>4</v>
      </c>
    </row>
    <row r="656" spans="2:15" ht="20.25">
      <c r="B656" s="10">
        <v>131010111012</v>
      </c>
      <c r="C656" s="201">
        <v>6</v>
      </c>
      <c r="D656" s="8" t="str">
        <f>VLOOKUP(B656,'Current BICS'!$B$4:$P$1837,'Mapping for Equity'!$K$1,FALSE)</f>
        <v>Natural Gas Liquids Production</v>
      </c>
      <c r="E656" s="15" t="s">
        <v>1643</v>
      </c>
      <c r="F656" s="18"/>
      <c r="G656" s="15" t="s">
        <v>1643</v>
      </c>
      <c r="H656" s="6">
        <v>131010111012</v>
      </c>
      <c r="I656" s="48" t="str">
        <f>VLOOKUP(H656,'BICS Equity Hierarchy 2024'!$C$5:$Q$1846,'Mapping for Equity'!$K$1,FALSE)</f>
        <v>Natural Gas Liquids Production</v>
      </c>
      <c r="J656" s="6" t="s">
        <v>4</v>
      </c>
      <c r="K656" s="48" t="str">
        <f>IF(J656="","",VLOOKUP(J656,'BICS Equity Hierarchy 2024'!$C$5:$Q$1783,'Mapping for Equity'!$K$1))</f>
        <v/>
      </c>
      <c r="L656" s="6" t="s">
        <v>4</v>
      </c>
      <c r="M656" s="6" t="s">
        <v>4</v>
      </c>
      <c r="N656" s="6" t="s">
        <v>4</v>
      </c>
      <c r="O656" s="6" t="s">
        <v>4</v>
      </c>
    </row>
    <row r="657" spans="2:15" ht="20.25">
      <c r="B657" s="10">
        <v>131010111013</v>
      </c>
      <c r="C657" s="201">
        <v>6</v>
      </c>
      <c r="D657" s="8" t="str">
        <f>VLOOKUP(B657,'Current BICS'!$B$4:$P$1837,'Mapping for Equity'!$K$1,FALSE)</f>
        <v>Natural Gas Production</v>
      </c>
      <c r="E657" s="15" t="s">
        <v>1643</v>
      </c>
      <c r="F657" s="18"/>
      <c r="G657" s="15" t="s">
        <v>1643</v>
      </c>
      <c r="H657" s="6">
        <v>131010111013</v>
      </c>
      <c r="I657" s="48" t="str">
        <f>VLOOKUP(H657,'BICS Equity Hierarchy 2024'!$C$5:$Q$1846,'Mapping for Equity'!$K$1,FALSE)</f>
        <v>Natural Gas Production</v>
      </c>
      <c r="J657" s="6" t="s">
        <v>4</v>
      </c>
      <c r="K657" s="48" t="str">
        <f>IF(J657="","",VLOOKUP(J657,'BICS Equity Hierarchy 2024'!$C$5:$Q$1783,'Mapping for Equity'!$K$1))</f>
        <v/>
      </c>
      <c r="L657" s="6" t="s">
        <v>4</v>
      </c>
      <c r="M657" s="6" t="s">
        <v>4</v>
      </c>
      <c r="N657" s="6" t="s">
        <v>4</v>
      </c>
      <c r="O657" s="6" t="s">
        <v>4</v>
      </c>
    </row>
    <row r="658" spans="2:15" ht="20.25">
      <c r="B658" s="10">
        <v>131010111014</v>
      </c>
      <c r="C658" s="201">
        <v>6</v>
      </c>
      <c r="D658" s="8" t="str">
        <f>VLOOKUP(B658,'Current BICS'!$B$4:$P$1837,'Mapping for Equity'!$K$1,FALSE)</f>
        <v>Negative Royalties</v>
      </c>
      <c r="E658" s="15" t="s">
        <v>1643</v>
      </c>
      <c r="F658" s="18"/>
      <c r="G658" s="15" t="s">
        <v>1643</v>
      </c>
      <c r="H658" s="6">
        <v>131010111014</v>
      </c>
      <c r="I658" s="48" t="str">
        <f>VLOOKUP(H658,'BICS Equity Hierarchy 2024'!$C$5:$Q$1846,'Mapping for Equity'!$K$1,FALSE)</f>
        <v>Negative Royalties</v>
      </c>
      <c r="J658" s="6" t="s">
        <v>4</v>
      </c>
      <c r="K658" s="48" t="str">
        <f>IF(J658="","",VLOOKUP(J658,'BICS Equity Hierarchy 2024'!$C$5:$Q$1783,'Mapping for Equity'!$K$1))</f>
        <v/>
      </c>
      <c r="L658" s="6" t="s">
        <v>4</v>
      </c>
      <c r="M658" s="6" t="s">
        <v>4</v>
      </c>
      <c r="N658" s="6" t="s">
        <v>4</v>
      </c>
      <c r="O658" s="6" t="s">
        <v>4</v>
      </c>
    </row>
    <row r="659" spans="2:15" ht="20.25">
      <c r="B659" s="10">
        <v>1310101111</v>
      </c>
      <c r="C659" s="201">
        <v>5</v>
      </c>
      <c r="D659" s="8" t="str">
        <f>VLOOKUP(B659,'Current BICS'!$B$4:$P$1837,'Mapping for Equity'!$K$1,FALSE)</f>
        <v>Oil &amp; Natural Gas Mkt &amp; Trading</v>
      </c>
      <c r="E659" s="15" t="s">
        <v>1643</v>
      </c>
      <c r="F659" s="18"/>
      <c r="G659" s="15" t="s">
        <v>1643</v>
      </c>
      <c r="H659" s="6">
        <v>1310101111</v>
      </c>
      <c r="I659" s="48" t="str">
        <f>VLOOKUP(H659,'BICS Equity Hierarchy 2024'!$C$5:$Q$1846,'Mapping for Equity'!$K$1,FALSE)</f>
        <v>Oil &amp; Natural Gas Mkt &amp; Trading</v>
      </c>
      <c r="J659" s="6" t="s">
        <v>4</v>
      </c>
      <c r="K659" s="48" t="str">
        <f>IF(J659="","",VLOOKUP(J659,'BICS Equity Hierarchy 2024'!$C$5:$Q$1783,'Mapping for Equity'!$K$1))</f>
        <v/>
      </c>
      <c r="L659" s="6" t="s">
        <v>4</v>
      </c>
      <c r="M659" s="6" t="s">
        <v>4</v>
      </c>
      <c r="N659" s="6" t="s">
        <v>4</v>
      </c>
      <c r="O659" s="6" t="s">
        <v>4</v>
      </c>
    </row>
    <row r="660" spans="2:15" ht="20.25">
      <c r="B660" s="10">
        <v>1310101112</v>
      </c>
      <c r="C660" s="201">
        <v>5</v>
      </c>
      <c r="D660" s="8" t="str">
        <f>VLOOKUP(B660,'Current BICS'!$B$4:$P$1837,'Mapping for Equity'!$K$1,FALSE)</f>
        <v>Royalty Income - Oil &amp; Gas</v>
      </c>
      <c r="E660" s="15" t="s">
        <v>1643</v>
      </c>
      <c r="F660" s="18"/>
      <c r="G660" s="15" t="s">
        <v>1643</v>
      </c>
      <c r="H660" s="6">
        <v>1310101112</v>
      </c>
      <c r="I660" s="48" t="str">
        <f>VLOOKUP(H660,'BICS Equity Hierarchy 2024'!$C$5:$Q$1846,'Mapping for Equity'!$K$1,FALSE)</f>
        <v>Royalty Income - Oil &amp; Gas</v>
      </c>
      <c r="J660" s="6" t="s">
        <v>4</v>
      </c>
      <c r="K660" s="48" t="str">
        <f>IF(J660="","",VLOOKUP(J660,'BICS Equity Hierarchy 2024'!$C$5:$Q$1783,'Mapping for Equity'!$K$1))</f>
        <v/>
      </c>
      <c r="L660" s="6" t="s">
        <v>4</v>
      </c>
      <c r="M660" s="6" t="s">
        <v>4</v>
      </c>
      <c r="N660" s="6" t="s">
        <v>4</v>
      </c>
      <c r="O660" s="6" t="s">
        <v>4</v>
      </c>
    </row>
    <row r="661" spans="2:15" ht="20.25">
      <c r="B661" s="10">
        <v>13101012</v>
      </c>
      <c r="C661" s="201">
        <v>4</v>
      </c>
      <c r="D661" s="8" t="str">
        <f>VLOOKUP(B661,'Current BICS'!$B$4:$P$1837,'Mapping for Equity'!$K$1,FALSE)</f>
        <v>Midstream - Oil &amp; Gas</v>
      </c>
      <c r="E661" s="15" t="s">
        <v>1643</v>
      </c>
      <c r="F661" s="18"/>
      <c r="G661" s="15" t="s">
        <v>1643</v>
      </c>
      <c r="H661" s="6">
        <v>13101012</v>
      </c>
      <c r="I661" s="48" t="str">
        <f>VLOOKUP(H661,'BICS Equity Hierarchy 2024'!$C$5:$Q$1846,'Mapping for Equity'!$K$1,FALSE)</f>
        <v>Midstream - Oil &amp; Gas</v>
      </c>
      <c r="J661" s="6" t="s">
        <v>4</v>
      </c>
      <c r="K661" s="48" t="str">
        <f>IF(J661="","",VLOOKUP(J661,'BICS Equity Hierarchy 2024'!$C$5:$Q$1783,'Mapping for Equity'!$K$1))</f>
        <v/>
      </c>
      <c r="L661" s="6" t="s">
        <v>4</v>
      </c>
      <c r="M661" s="6" t="s">
        <v>4</v>
      </c>
      <c r="N661" s="6" t="s">
        <v>4</v>
      </c>
      <c r="O661" s="6" t="s">
        <v>4</v>
      </c>
    </row>
    <row r="662" spans="2:15" ht="20.25">
      <c r="B662" s="10">
        <v>1310101210</v>
      </c>
      <c r="C662" s="201">
        <v>5</v>
      </c>
      <c r="D662" s="8" t="str">
        <f>VLOOKUP(B662,'Current BICS'!$B$4:$P$1837,'Mapping for Equity'!$K$1,FALSE)</f>
        <v>Oil &amp; Liquid Rich Gas Pipelines</v>
      </c>
      <c r="E662" s="15" t="s">
        <v>1643</v>
      </c>
      <c r="F662" s="18"/>
      <c r="G662" s="15" t="s">
        <v>1643</v>
      </c>
      <c r="H662" s="6">
        <v>1310101210</v>
      </c>
      <c r="I662" s="48" t="str">
        <f>VLOOKUP(H662,'BICS Equity Hierarchy 2024'!$C$5:$Q$1846,'Mapping for Equity'!$K$1,FALSE)</f>
        <v>Oil &amp; Liquid Rich Gas Pipelines</v>
      </c>
      <c r="J662" s="6" t="s">
        <v>4</v>
      </c>
      <c r="K662" s="48" t="str">
        <f>IF(J662="","",VLOOKUP(J662,'BICS Equity Hierarchy 2024'!$C$5:$Q$1783,'Mapping for Equity'!$K$1))</f>
        <v/>
      </c>
      <c r="L662" s="6" t="s">
        <v>4</v>
      </c>
      <c r="M662" s="6" t="s">
        <v>4</v>
      </c>
      <c r="N662" s="6" t="s">
        <v>4</v>
      </c>
      <c r="O662" s="6" t="s">
        <v>4</v>
      </c>
    </row>
    <row r="663" spans="2:15" ht="20.25">
      <c r="B663" s="10">
        <v>131010121010</v>
      </c>
      <c r="C663" s="201">
        <v>6</v>
      </c>
      <c r="D663" s="8" t="str">
        <f>VLOOKUP(B663,'Current BICS'!$B$4:$P$1837,'Mapping for Equity'!$K$1,FALSE)</f>
        <v>Oil Pipelines &amp; Storage</v>
      </c>
      <c r="E663" s="15" t="s">
        <v>1643</v>
      </c>
      <c r="F663" s="18"/>
      <c r="G663" s="15" t="s">
        <v>1643</v>
      </c>
      <c r="H663" s="6">
        <v>131010121010</v>
      </c>
      <c r="I663" s="48" t="str">
        <f>VLOOKUP(H663,'BICS Equity Hierarchy 2024'!$C$5:$Q$1846,'Mapping for Equity'!$K$1,FALSE)</f>
        <v>Oil Pipelines &amp; Storage</v>
      </c>
      <c r="J663" s="6" t="s">
        <v>4</v>
      </c>
      <c r="K663" s="48" t="str">
        <f>IF(J663="","",VLOOKUP(J663,'BICS Equity Hierarchy 2024'!$C$5:$Q$1783,'Mapping for Equity'!$K$1))</f>
        <v/>
      </c>
      <c r="L663" s="6" t="s">
        <v>4</v>
      </c>
      <c r="M663" s="6" t="s">
        <v>4</v>
      </c>
      <c r="N663" s="6" t="s">
        <v>4</v>
      </c>
      <c r="O663" s="6" t="s">
        <v>4</v>
      </c>
    </row>
    <row r="664" spans="2:15" ht="20.25">
      <c r="B664" s="10">
        <v>13101012101010</v>
      </c>
      <c r="C664" s="201">
        <v>7</v>
      </c>
      <c r="D664" s="8" t="str">
        <f>VLOOKUP(B664,'Current BICS'!$B$4:$P$1837,'Mapping for Equity'!$K$1,FALSE)</f>
        <v>Crude Oil Pipelines &amp; Storage</v>
      </c>
      <c r="E664" s="15" t="s">
        <v>1643</v>
      </c>
      <c r="F664" s="18"/>
      <c r="G664" s="15" t="s">
        <v>1643</v>
      </c>
      <c r="H664" s="6">
        <v>13101012101010</v>
      </c>
      <c r="I664" s="48" t="str">
        <f>VLOOKUP(H664,'BICS Equity Hierarchy 2024'!$C$5:$Q$1846,'Mapping for Equity'!$K$1,FALSE)</f>
        <v>Crude Oil Pipelines &amp; Storage</v>
      </c>
      <c r="J664" s="6" t="s">
        <v>4</v>
      </c>
      <c r="K664" s="48" t="str">
        <f>IF(J664="","",VLOOKUP(J664,'BICS Equity Hierarchy 2024'!$C$5:$Q$1783,'Mapping for Equity'!$K$1))</f>
        <v/>
      </c>
      <c r="L664" s="6" t="s">
        <v>4</v>
      </c>
      <c r="M664" s="6" t="s">
        <v>4</v>
      </c>
      <c r="N664" s="6" t="s">
        <v>4</v>
      </c>
      <c r="O664" s="6" t="s">
        <v>4</v>
      </c>
    </row>
    <row r="665" spans="2:15" ht="20.25">
      <c r="B665" s="10">
        <v>13101012101011</v>
      </c>
      <c r="C665" s="201">
        <v>7</v>
      </c>
      <c r="D665" s="8" t="str">
        <f>VLOOKUP(B665,'Current BICS'!$B$4:$P$1837,'Mapping for Equity'!$K$1,FALSE)</f>
        <v>Refined Products Pipelines &amp; Sto</v>
      </c>
      <c r="E665" s="15" t="s">
        <v>1643</v>
      </c>
      <c r="F665" s="18"/>
      <c r="G665" s="15" t="s">
        <v>1643</v>
      </c>
      <c r="H665" s="6">
        <v>13101012101011</v>
      </c>
      <c r="I665" s="48" t="str">
        <f>VLOOKUP(H665,'BICS Equity Hierarchy 2024'!$C$5:$Q$1846,'Mapping for Equity'!$K$1,FALSE)</f>
        <v>Refined Products Pipelines &amp; Sto</v>
      </c>
      <c r="J665" s="6" t="s">
        <v>4</v>
      </c>
      <c r="K665" s="48" t="str">
        <f>IF(J665="","",VLOOKUP(J665,'BICS Equity Hierarchy 2024'!$C$5:$Q$1783,'Mapping for Equity'!$K$1))</f>
        <v/>
      </c>
      <c r="L665" s="6" t="s">
        <v>4</v>
      </c>
      <c r="M665" s="6" t="s">
        <v>4</v>
      </c>
      <c r="N665" s="6" t="s">
        <v>4</v>
      </c>
      <c r="O665" s="6" t="s">
        <v>4</v>
      </c>
    </row>
    <row r="666" spans="2:15" ht="20.25">
      <c r="B666" s="10">
        <v>131010121011</v>
      </c>
      <c r="C666" s="201">
        <v>6</v>
      </c>
      <c r="D666" s="8" t="str">
        <f>VLOOKUP(B666,'Current BICS'!$B$4:$P$1837,'Mapping for Equity'!$K$1,FALSE)</f>
        <v>NGL Pipelines &amp; Services</v>
      </c>
      <c r="E666" s="15" t="s">
        <v>1643</v>
      </c>
      <c r="F666" s="18"/>
      <c r="G666" s="15" t="s">
        <v>1643</v>
      </c>
      <c r="H666" s="6">
        <v>131010121011</v>
      </c>
      <c r="I666" s="48" t="str">
        <f>VLOOKUP(H666,'BICS Equity Hierarchy 2024'!$C$5:$Q$1846,'Mapping for Equity'!$K$1,FALSE)</f>
        <v>NGL Pipelines &amp; Services</v>
      </c>
      <c r="J666" s="6" t="s">
        <v>4</v>
      </c>
      <c r="K666" s="48" t="str">
        <f>IF(J666="","",VLOOKUP(J666,'BICS Equity Hierarchy 2024'!$C$5:$Q$1783,'Mapping for Equity'!$K$1))</f>
        <v/>
      </c>
      <c r="L666" s="6" t="s">
        <v>4</v>
      </c>
      <c r="M666" s="6" t="s">
        <v>4</v>
      </c>
      <c r="N666" s="6" t="s">
        <v>4</v>
      </c>
      <c r="O666" s="6" t="s">
        <v>4</v>
      </c>
    </row>
    <row r="667" spans="2:15" ht="20.25">
      <c r="B667" s="10">
        <v>13101012101110</v>
      </c>
      <c r="C667" s="201">
        <v>7</v>
      </c>
      <c r="D667" s="8" t="str">
        <f>VLOOKUP(B667,'Current BICS'!$B$4:$P$1837,'Mapping for Equity'!$K$1,FALSE)</f>
        <v>Nat Gas Gathering &amp; Processing</v>
      </c>
      <c r="E667" s="15" t="s">
        <v>1643</v>
      </c>
      <c r="F667" s="18"/>
      <c r="G667" s="15" t="s">
        <v>1643</v>
      </c>
      <c r="H667" s="6">
        <v>13101012101110</v>
      </c>
      <c r="I667" s="48" t="str">
        <f>VLOOKUP(H667,'BICS Equity Hierarchy 2024'!$C$5:$Q$1846,'Mapping for Equity'!$K$1,FALSE)</f>
        <v>Nat Gas Gathering &amp; Processing</v>
      </c>
      <c r="J667" s="6" t="s">
        <v>4</v>
      </c>
      <c r="K667" s="48" t="str">
        <f>IF(J667="","",VLOOKUP(J667,'BICS Equity Hierarchy 2024'!$C$5:$Q$1783,'Mapping for Equity'!$K$1))</f>
        <v/>
      </c>
      <c r="L667" s="6" t="s">
        <v>4</v>
      </c>
      <c r="M667" s="6" t="s">
        <v>4</v>
      </c>
      <c r="N667" s="6" t="s">
        <v>4</v>
      </c>
      <c r="O667" s="6" t="s">
        <v>4</v>
      </c>
    </row>
    <row r="668" spans="2:15" ht="20.25">
      <c r="B668" s="10">
        <v>13101012101111</v>
      </c>
      <c r="C668" s="201">
        <v>7</v>
      </c>
      <c r="D668" s="8" t="str">
        <f>VLOOKUP(B668,'Current BICS'!$B$4:$P$1837,'Mapping for Equity'!$K$1,FALSE)</f>
        <v>NGL Fractionation &amp; Marketing</v>
      </c>
      <c r="E668" s="15" t="s">
        <v>1643</v>
      </c>
      <c r="F668" s="18"/>
      <c r="G668" s="15" t="s">
        <v>1643</v>
      </c>
      <c r="H668" s="6">
        <v>13101012101111</v>
      </c>
      <c r="I668" s="48" t="str">
        <f>VLOOKUP(H668,'BICS Equity Hierarchy 2024'!$C$5:$Q$1846,'Mapping for Equity'!$K$1,FALSE)</f>
        <v>NGL Fractionation &amp; Marketing</v>
      </c>
      <c r="J668" s="6" t="s">
        <v>4</v>
      </c>
      <c r="K668" s="48" t="str">
        <f>IF(J668="","",VLOOKUP(J668,'BICS Equity Hierarchy 2024'!$C$5:$Q$1783,'Mapping for Equity'!$K$1))</f>
        <v/>
      </c>
      <c r="L668" s="6" t="s">
        <v>4</v>
      </c>
      <c r="M668" s="6" t="s">
        <v>4</v>
      </c>
      <c r="N668" s="6" t="s">
        <v>4</v>
      </c>
      <c r="O668" s="6" t="s">
        <v>4</v>
      </c>
    </row>
    <row r="669" spans="2:15" ht="20.25">
      <c r="B669" s="10">
        <v>13101012101112</v>
      </c>
      <c r="C669" s="201">
        <v>7</v>
      </c>
      <c r="D669" s="8" t="str">
        <f>VLOOKUP(B669,'Current BICS'!$B$4:$P$1837,'Mapping for Equity'!$K$1,FALSE)</f>
        <v>Nat Gas Liquids Pipelines</v>
      </c>
      <c r="E669" s="15" t="s">
        <v>1643</v>
      </c>
      <c r="F669" s="18"/>
      <c r="G669" s="15" t="s">
        <v>1643</v>
      </c>
      <c r="H669" s="6">
        <v>13101012101112</v>
      </c>
      <c r="I669" s="48" t="str">
        <f>VLOOKUP(H669,'BICS Equity Hierarchy 2024'!$C$5:$Q$1846,'Mapping for Equity'!$K$1,FALSE)</f>
        <v>Nat Gas Liquids Pipelines</v>
      </c>
      <c r="J669" s="6" t="s">
        <v>4</v>
      </c>
      <c r="K669" s="48" t="str">
        <f>IF(J669="","",VLOOKUP(J669,'BICS Equity Hierarchy 2024'!$C$5:$Q$1783,'Mapping for Equity'!$K$1))</f>
        <v/>
      </c>
      <c r="L669" s="6" t="s">
        <v>4</v>
      </c>
      <c r="M669" s="6" t="s">
        <v>4</v>
      </c>
      <c r="N669" s="6" t="s">
        <v>4</v>
      </c>
      <c r="O669" s="6" t="s">
        <v>4</v>
      </c>
    </row>
    <row r="670" spans="2:15" ht="20.25">
      <c r="B670" s="10">
        <v>1310101211</v>
      </c>
      <c r="C670" s="201">
        <v>5</v>
      </c>
      <c r="D670" s="8" t="str">
        <f>VLOOKUP(B670,'Current BICS'!$B$4:$P$1837,'Mapping for Equity'!$K$1,FALSE)</f>
        <v>Dry Natural Gas Pipelines</v>
      </c>
      <c r="E670" s="15" t="s">
        <v>1643</v>
      </c>
      <c r="F670" s="18"/>
      <c r="G670" s="15" t="s">
        <v>1643</v>
      </c>
      <c r="H670" s="6">
        <v>1310101211</v>
      </c>
      <c r="I670" s="48" t="str">
        <f>VLOOKUP(H670,'BICS Equity Hierarchy 2024'!$C$5:$Q$1846,'Mapping for Equity'!$K$1,FALSE)</f>
        <v>Dry Natural Gas Pipelines</v>
      </c>
      <c r="J670" s="6" t="s">
        <v>4</v>
      </c>
      <c r="K670" s="48" t="str">
        <f>IF(J670="","",VLOOKUP(J670,'BICS Equity Hierarchy 2024'!$C$5:$Q$1783,'Mapping for Equity'!$K$1))</f>
        <v/>
      </c>
      <c r="L670" s="6" t="s">
        <v>4</v>
      </c>
      <c r="M670" s="6" t="s">
        <v>4</v>
      </c>
      <c r="N670" s="6" t="s">
        <v>4</v>
      </c>
      <c r="O670" s="6" t="s">
        <v>4</v>
      </c>
    </row>
    <row r="671" spans="2:15" ht="20.25">
      <c r="B671" s="10">
        <v>1310101212</v>
      </c>
      <c r="C671" s="201">
        <v>5</v>
      </c>
      <c r="D671" s="8" t="str">
        <f>VLOOKUP(B671,'Current BICS'!$B$4:$P$1837,'Mapping for Equity'!$K$1,FALSE)</f>
        <v>Liquefied Natural Gas (LNG)</v>
      </c>
      <c r="E671" s="15" t="s">
        <v>1643</v>
      </c>
      <c r="F671" s="18"/>
      <c r="G671" s="15" t="s">
        <v>1643</v>
      </c>
      <c r="H671" s="6">
        <v>1310101212</v>
      </c>
      <c r="I671" s="48" t="str">
        <f>VLOOKUP(H671,'BICS Equity Hierarchy 2024'!$C$5:$Q$1846,'Mapping for Equity'!$K$1,FALSE)</f>
        <v>Liquefied Natural Gas (LNG)</v>
      </c>
      <c r="J671" s="6" t="s">
        <v>4</v>
      </c>
      <c r="K671" s="48" t="str">
        <f>IF(J671="","",VLOOKUP(J671,'BICS Equity Hierarchy 2024'!$C$5:$Q$1783,'Mapping for Equity'!$K$1))</f>
        <v/>
      </c>
      <c r="L671" s="6" t="s">
        <v>4</v>
      </c>
      <c r="M671" s="6" t="s">
        <v>4</v>
      </c>
      <c r="N671" s="6" t="s">
        <v>4</v>
      </c>
      <c r="O671" s="6" t="s">
        <v>4</v>
      </c>
    </row>
    <row r="672" spans="2:15" ht="20.25">
      <c r="B672" s="10">
        <v>131010121210</v>
      </c>
      <c r="C672" s="201">
        <v>6</v>
      </c>
      <c r="D672" s="8" t="str">
        <f>VLOOKUP(B672,'Current BICS'!$B$4:$P$1837,'Mapping for Equity'!$K$1,FALSE)</f>
        <v>LNG Liquefaction</v>
      </c>
      <c r="E672" s="15" t="s">
        <v>1643</v>
      </c>
      <c r="F672" s="18"/>
      <c r="G672" s="15" t="s">
        <v>1643</v>
      </c>
      <c r="H672" s="6">
        <v>131010121210</v>
      </c>
      <c r="I672" s="48" t="str">
        <f>VLOOKUP(H672,'BICS Equity Hierarchy 2024'!$C$5:$Q$1846,'Mapping for Equity'!$K$1,FALSE)</f>
        <v>LNG Liquefaction</v>
      </c>
      <c r="J672" s="6" t="s">
        <v>4</v>
      </c>
      <c r="K672" s="48" t="str">
        <f>IF(J672="","",VLOOKUP(J672,'BICS Equity Hierarchy 2024'!$C$5:$Q$1783,'Mapping for Equity'!$K$1))</f>
        <v/>
      </c>
      <c r="L672" s="6" t="s">
        <v>4</v>
      </c>
      <c r="M672" s="6" t="s">
        <v>4</v>
      </c>
      <c r="N672" s="6" t="s">
        <v>4</v>
      </c>
      <c r="O672" s="6" t="s">
        <v>4</v>
      </c>
    </row>
    <row r="673" spans="2:15" ht="20.25">
      <c r="B673" s="10">
        <v>131010121211</v>
      </c>
      <c r="C673" s="201">
        <v>6</v>
      </c>
      <c r="D673" s="8" t="str">
        <f>VLOOKUP(B673,'Current BICS'!$B$4:$P$1837,'Mapping for Equity'!$K$1,FALSE)</f>
        <v>LNG Regasification</v>
      </c>
      <c r="E673" s="15" t="s">
        <v>1643</v>
      </c>
      <c r="F673" s="18"/>
      <c r="G673" s="15" t="s">
        <v>1643</v>
      </c>
      <c r="H673" s="6">
        <v>131010121211</v>
      </c>
      <c r="I673" s="48" t="str">
        <f>VLOOKUP(H673,'BICS Equity Hierarchy 2024'!$C$5:$Q$1846,'Mapping for Equity'!$K$1,FALSE)</f>
        <v>LNG Regasification</v>
      </c>
      <c r="J673" s="6" t="s">
        <v>4</v>
      </c>
      <c r="K673" s="48" t="str">
        <f>IF(J673="","",VLOOKUP(J673,'BICS Equity Hierarchy 2024'!$C$5:$Q$1783,'Mapping for Equity'!$K$1))</f>
        <v/>
      </c>
      <c r="L673" s="6" t="s">
        <v>4</v>
      </c>
      <c r="M673" s="6" t="s">
        <v>4</v>
      </c>
      <c r="N673" s="6" t="s">
        <v>4</v>
      </c>
      <c r="O673" s="6" t="s">
        <v>4</v>
      </c>
    </row>
    <row r="674" spans="2:15" ht="20.25">
      <c r="B674" s="10">
        <v>13101013</v>
      </c>
      <c r="C674" s="201">
        <v>4</v>
      </c>
      <c r="D674" s="8" t="str">
        <f>VLOOKUP(B674,'Current BICS'!$B$4:$P$1837,'Mapping for Equity'!$K$1,FALSE)</f>
        <v>Refining &amp; Marketing</v>
      </c>
      <c r="E674" s="15" t="s">
        <v>1643</v>
      </c>
      <c r="F674" s="18"/>
      <c r="G674" s="15" t="s">
        <v>1643</v>
      </c>
      <c r="H674" s="6">
        <v>13101013</v>
      </c>
      <c r="I674" s="48" t="str">
        <f>VLOOKUP(H674,'BICS Equity Hierarchy 2024'!$C$5:$Q$1846,'Mapping for Equity'!$K$1,FALSE)</f>
        <v>Refining &amp; Marketing</v>
      </c>
      <c r="J674" s="6" t="s">
        <v>4</v>
      </c>
      <c r="K674" s="48" t="str">
        <f>IF(J674="","",VLOOKUP(J674,'BICS Equity Hierarchy 2024'!$C$5:$Q$1783,'Mapping for Equity'!$K$1))</f>
        <v/>
      </c>
      <c r="L674" s="6" t="s">
        <v>4</v>
      </c>
      <c r="M674" s="6" t="s">
        <v>4</v>
      </c>
      <c r="N674" s="6" t="s">
        <v>4</v>
      </c>
      <c r="O674" s="6" t="s">
        <v>4</v>
      </c>
    </row>
    <row r="675" spans="2:15" ht="20.25">
      <c r="B675" s="10">
        <v>1310101310</v>
      </c>
      <c r="C675" s="201">
        <v>5</v>
      </c>
      <c r="D675" s="8" t="str">
        <f>VLOOKUP(B675,'Current BICS'!$B$4:$P$1837,'Mapping for Equity'!$K$1,FALSE)</f>
        <v>Petroleum Refining</v>
      </c>
      <c r="E675" s="15" t="s">
        <v>1643</v>
      </c>
      <c r="F675" s="18"/>
      <c r="G675" s="15" t="s">
        <v>1643</v>
      </c>
      <c r="H675" s="6">
        <v>1310101310</v>
      </c>
      <c r="I675" s="48" t="str">
        <f>VLOOKUP(H675,'BICS Equity Hierarchy 2024'!$C$5:$Q$1846,'Mapping for Equity'!$K$1,FALSE)</f>
        <v>Petroleum Refining</v>
      </c>
      <c r="J675" s="6" t="s">
        <v>4</v>
      </c>
      <c r="K675" s="48" t="str">
        <f>IF(J675="","",VLOOKUP(J675,'BICS Equity Hierarchy 2024'!$C$5:$Q$1783,'Mapping for Equity'!$K$1))</f>
        <v/>
      </c>
      <c r="L675" s="6" t="s">
        <v>4</v>
      </c>
      <c r="M675" s="6" t="s">
        <v>4</v>
      </c>
      <c r="N675" s="6" t="s">
        <v>4</v>
      </c>
      <c r="O675" s="6" t="s">
        <v>4</v>
      </c>
    </row>
    <row r="676" spans="2:15" ht="20.25">
      <c r="B676" s="10">
        <v>1310101311</v>
      </c>
      <c r="C676" s="201">
        <v>5</v>
      </c>
      <c r="D676" s="8" t="str">
        <f>VLOOKUP(B676,'Current BICS'!$B$4:$P$1837,'Mapping for Equity'!$K$1,FALSE)</f>
        <v>Petroleum Marketing</v>
      </c>
      <c r="E676" s="15" t="s">
        <v>1643</v>
      </c>
      <c r="F676" s="18"/>
      <c r="G676" s="15" t="s">
        <v>1643</v>
      </c>
      <c r="H676" s="6">
        <v>1310101311</v>
      </c>
      <c r="I676" s="48" t="str">
        <f>VLOOKUP(H676,'BICS Equity Hierarchy 2024'!$C$5:$Q$1846,'Mapping for Equity'!$K$1,FALSE)</f>
        <v>Petroleum Marketing</v>
      </c>
      <c r="J676" s="6" t="s">
        <v>4</v>
      </c>
      <c r="K676" s="48" t="str">
        <f>IF(J676="","",VLOOKUP(J676,'BICS Equity Hierarchy 2024'!$C$5:$Q$1783,'Mapping for Equity'!$K$1))</f>
        <v/>
      </c>
      <c r="L676" s="6" t="s">
        <v>4</v>
      </c>
      <c r="M676" s="6" t="s">
        <v>4</v>
      </c>
      <c r="N676" s="6" t="s">
        <v>4</v>
      </c>
      <c r="O676" s="6" t="s">
        <v>4</v>
      </c>
    </row>
    <row r="677" spans="2:15" ht="20.25">
      <c r="B677" s="10">
        <v>131010131110</v>
      </c>
      <c r="C677" s="201">
        <v>6</v>
      </c>
      <c r="D677" s="8" t="str">
        <f>VLOOKUP(B677,'Current BICS'!$B$4:$P$1837,'Mapping for Equity'!$K$1,FALSE)</f>
        <v>Petroleum Retailers</v>
      </c>
      <c r="E677" s="15" t="s">
        <v>1643</v>
      </c>
      <c r="F677" s="18"/>
      <c r="G677" s="15" t="s">
        <v>1643</v>
      </c>
      <c r="H677" s="6">
        <v>131010131110</v>
      </c>
      <c r="I677" s="48" t="str">
        <f>VLOOKUP(H677,'BICS Equity Hierarchy 2024'!$C$5:$Q$1846,'Mapping for Equity'!$K$1,FALSE)</f>
        <v>Petroleum Retailers</v>
      </c>
      <c r="J677" s="6" t="s">
        <v>4</v>
      </c>
      <c r="K677" s="48" t="str">
        <f>IF(J677="","",VLOOKUP(J677,'BICS Equity Hierarchy 2024'!$C$5:$Q$1783,'Mapping for Equity'!$K$1))</f>
        <v/>
      </c>
      <c r="L677" s="6" t="s">
        <v>4</v>
      </c>
      <c r="M677" s="6" t="s">
        <v>4</v>
      </c>
      <c r="N677" s="6" t="s">
        <v>4</v>
      </c>
      <c r="O677" s="6" t="s">
        <v>4</v>
      </c>
    </row>
    <row r="678" spans="2:15" ht="20.25">
      <c r="B678" s="10">
        <v>13101013111010</v>
      </c>
      <c r="C678" s="201">
        <v>7</v>
      </c>
      <c r="D678" s="8" t="str">
        <f>VLOOKUP(B678,'Current BICS'!$B$4:$P$1837,'Mapping for Equity'!$K$1,FALSE)</f>
        <v>Company Owned Stations</v>
      </c>
      <c r="E678" s="15" t="s">
        <v>1643</v>
      </c>
      <c r="F678" s="18"/>
      <c r="G678" s="15" t="s">
        <v>1643</v>
      </c>
      <c r="H678" s="6">
        <v>13101013111010</v>
      </c>
      <c r="I678" s="48" t="str">
        <f>VLOOKUP(H678,'BICS Equity Hierarchy 2024'!$C$5:$Q$1846,'Mapping for Equity'!$K$1,FALSE)</f>
        <v>Company Owned Stations</v>
      </c>
      <c r="J678" s="6" t="s">
        <v>4</v>
      </c>
      <c r="K678" s="48" t="str">
        <f>IF(J678="","",VLOOKUP(J678,'BICS Equity Hierarchy 2024'!$C$5:$Q$1783,'Mapping for Equity'!$K$1))</f>
        <v/>
      </c>
      <c r="L678" s="6" t="s">
        <v>4</v>
      </c>
      <c r="M678" s="6" t="s">
        <v>4</v>
      </c>
      <c r="N678" s="6" t="s">
        <v>4</v>
      </c>
      <c r="O678" s="6" t="s">
        <v>4</v>
      </c>
    </row>
    <row r="679" spans="2:15" ht="20.25">
      <c r="B679" s="10">
        <v>13101013111011</v>
      </c>
      <c r="C679" s="201">
        <v>7</v>
      </c>
      <c r="D679" s="8" t="str">
        <f>VLOOKUP(B679,'Current BICS'!$B$4:$P$1837,'Mapping for Equity'!$K$1,FALSE)</f>
        <v>Filling Stations</v>
      </c>
      <c r="E679" s="15" t="s">
        <v>1643</v>
      </c>
      <c r="F679" s="18"/>
      <c r="G679" s="15" t="s">
        <v>1643</v>
      </c>
      <c r="H679" s="6">
        <v>13101013111011</v>
      </c>
      <c r="I679" s="48" t="str">
        <f>VLOOKUP(H679,'BICS Equity Hierarchy 2024'!$C$5:$Q$1846,'Mapping for Equity'!$K$1,FALSE)</f>
        <v>Filling Stations</v>
      </c>
      <c r="J679" s="6" t="s">
        <v>4</v>
      </c>
      <c r="K679" s="48" t="str">
        <f>IF(J679="","",VLOOKUP(J679,'BICS Equity Hierarchy 2024'!$C$5:$Q$1783,'Mapping for Equity'!$K$1))</f>
        <v/>
      </c>
      <c r="L679" s="6" t="s">
        <v>4</v>
      </c>
      <c r="M679" s="6" t="s">
        <v>4</v>
      </c>
      <c r="N679" s="6" t="s">
        <v>4</v>
      </c>
      <c r="O679" s="6" t="s">
        <v>4</v>
      </c>
    </row>
    <row r="680" spans="2:15" ht="20.25">
      <c r="B680" s="10">
        <v>131010131111</v>
      </c>
      <c r="C680" s="201">
        <v>6</v>
      </c>
      <c r="D680" s="8" t="str">
        <f>VLOOKUP(B680,'Current BICS'!$B$4:$P$1837,'Mapping for Equity'!$K$1,FALSE)</f>
        <v>Petroleum Wholesalers</v>
      </c>
      <c r="E680" s="15" t="s">
        <v>1643</v>
      </c>
      <c r="F680" s="18"/>
      <c r="G680" s="15" t="s">
        <v>1643</v>
      </c>
      <c r="H680" s="6">
        <v>131010131111</v>
      </c>
      <c r="I680" s="48" t="str">
        <f>VLOOKUP(H680,'BICS Equity Hierarchy 2024'!$C$5:$Q$1846,'Mapping for Equity'!$K$1,FALSE)</f>
        <v>Petroleum Wholesalers</v>
      </c>
      <c r="J680" s="6" t="s">
        <v>4</v>
      </c>
      <c r="K680" s="48" t="str">
        <f>IF(J680="","",VLOOKUP(J680,'BICS Equity Hierarchy 2024'!$C$5:$Q$1783,'Mapping for Equity'!$K$1))</f>
        <v/>
      </c>
      <c r="L680" s="6" t="s">
        <v>4</v>
      </c>
      <c r="M680" s="6" t="s">
        <v>4</v>
      </c>
      <c r="N680" s="6" t="s">
        <v>4</v>
      </c>
      <c r="O680" s="6" t="s">
        <v>4</v>
      </c>
    </row>
    <row r="681" spans="2:15" ht="20.25">
      <c r="B681" s="10">
        <v>131011</v>
      </c>
      <c r="C681" s="201">
        <v>3</v>
      </c>
      <c r="D681" s="8" t="str">
        <f>VLOOKUP(B681,'Current BICS'!$B$4:$P$1837,'Mapping for Equity'!$K$1,FALSE)</f>
        <v>Oil &amp; Gas Services &amp; Equip</v>
      </c>
      <c r="E681" s="15" t="s">
        <v>1643</v>
      </c>
      <c r="F681" s="18"/>
      <c r="G681" s="15" t="s">
        <v>1643</v>
      </c>
      <c r="H681" s="6">
        <v>131011</v>
      </c>
      <c r="I681" s="48" t="str">
        <f>VLOOKUP(H681,'BICS Equity Hierarchy 2024'!$C$5:$Q$1846,'Mapping for Equity'!$K$1,FALSE)</f>
        <v>Oil &amp; Gas Services &amp; Equip</v>
      </c>
      <c r="J681" s="6" t="s">
        <v>4</v>
      </c>
      <c r="K681" s="48" t="str">
        <f>IF(J681="","",VLOOKUP(J681,'BICS Equity Hierarchy 2024'!$C$5:$Q$1783,'Mapping for Equity'!$K$1))</f>
        <v/>
      </c>
      <c r="L681" s="6" t="s">
        <v>4</v>
      </c>
      <c r="M681" s="6" t="s">
        <v>4</v>
      </c>
      <c r="N681" s="6" t="s">
        <v>4</v>
      </c>
      <c r="O681" s="6" t="s">
        <v>4</v>
      </c>
    </row>
    <row r="682" spans="2:15" ht="20.25">
      <c r="B682" s="10">
        <v>13101110</v>
      </c>
      <c r="C682" s="201">
        <v>4</v>
      </c>
      <c r="D682" s="8" t="str">
        <f>VLOOKUP(B682,'Current BICS'!$B$4:$P$1837,'Mapping for Equity'!$K$1,FALSE)</f>
        <v>Drilling &amp; Drilling Support</v>
      </c>
      <c r="E682" s="15" t="s">
        <v>1643</v>
      </c>
      <c r="F682" s="18"/>
      <c r="G682" s="15" t="s">
        <v>1643</v>
      </c>
      <c r="H682" s="6">
        <v>13101110</v>
      </c>
      <c r="I682" s="48" t="str">
        <f>VLOOKUP(H682,'BICS Equity Hierarchy 2024'!$C$5:$Q$1846,'Mapping for Equity'!$K$1,FALSE)</f>
        <v>Drilling &amp; Drilling Support</v>
      </c>
      <c r="J682" s="6" t="s">
        <v>4</v>
      </c>
      <c r="K682" s="48" t="str">
        <f>IF(J682="","",VLOOKUP(J682,'BICS Equity Hierarchy 2024'!$C$5:$Q$1783,'Mapping for Equity'!$K$1))</f>
        <v/>
      </c>
      <c r="L682" s="6" t="s">
        <v>4</v>
      </c>
      <c r="M682" s="6" t="s">
        <v>4</v>
      </c>
      <c r="N682" s="6" t="s">
        <v>4</v>
      </c>
      <c r="O682" s="6" t="s">
        <v>4</v>
      </c>
    </row>
    <row r="683" spans="2:15" ht="20.25">
      <c r="B683" s="10">
        <v>1310111010</v>
      </c>
      <c r="C683" s="201">
        <v>5</v>
      </c>
      <c r="D683" s="8" t="str">
        <f>VLOOKUP(B683,'Current BICS'!$B$4:$P$1837,'Mapping for Equity'!$K$1,FALSE)</f>
        <v>Onshore Drilling</v>
      </c>
      <c r="E683" s="15" t="s">
        <v>1643</v>
      </c>
      <c r="F683" s="18"/>
      <c r="G683" s="15" t="s">
        <v>1643</v>
      </c>
      <c r="H683" s="6">
        <v>1310111010</v>
      </c>
      <c r="I683" s="48" t="str">
        <f>VLOOKUP(H683,'BICS Equity Hierarchy 2024'!$C$5:$Q$1846,'Mapping for Equity'!$K$1,FALSE)</f>
        <v>Onshore Drilling</v>
      </c>
      <c r="J683" s="6" t="s">
        <v>4</v>
      </c>
      <c r="K683" s="48" t="str">
        <f>IF(J683="","",VLOOKUP(J683,'BICS Equity Hierarchy 2024'!$C$5:$Q$1783,'Mapping for Equity'!$K$1))</f>
        <v/>
      </c>
      <c r="L683" s="6" t="s">
        <v>4</v>
      </c>
      <c r="M683" s="6" t="s">
        <v>4</v>
      </c>
      <c r="N683" s="6" t="s">
        <v>4</v>
      </c>
      <c r="O683" s="6" t="s">
        <v>4</v>
      </c>
    </row>
    <row r="684" spans="2:15" ht="20.25">
      <c r="B684" s="10">
        <v>1310111011</v>
      </c>
      <c r="C684" s="201">
        <v>5</v>
      </c>
      <c r="D684" s="8" t="str">
        <f>VLOOKUP(B684,'Current BICS'!$B$4:$P$1837,'Mapping for Equity'!$K$1,FALSE)</f>
        <v>Offshore Drilling</v>
      </c>
      <c r="E684" s="15" t="s">
        <v>1643</v>
      </c>
      <c r="F684" s="18"/>
      <c r="G684" s="15" t="s">
        <v>1643</v>
      </c>
      <c r="H684" s="6">
        <v>1310111011</v>
      </c>
      <c r="I684" s="48" t="str">
        <f>VLOOKUP(H684,'BICS Equity Hierarchy 2024'!$C$5:$Q$1846,'Mapping for Equity'!$K$1,FALSE)</f>
        <v>Offshore Drilling</v>
      </c>
      <c r="J684" s="6" t="s">
        <v>4</v>
      </c>
      <c r="K684" s="48" t="str">
        <f>IF(J684="","",VLOOKUP(J684,'BICS Equity Hierarchy 2024'!$C$5:$Q$1783,'Mapping for Equity'!$K$1))</f>
        <v/>
      </c>
      <c r="L684" s="6" t="s">
        <v>4</v>
      </c>
      <c r="M684" s="6" t="s">
        <v>4</v>
      </c>
      <c r="N684" s="6" t="s">
        <v>4</v>
      </c>
      <c r="O684" s="6" t="s">
        <v>4</v>
      </c>
    </row>
    <row r="685" spans="2:15" ht="20.25">
      <c r="B685" s="10">
        <v>1310111012</v>
      </c>
      <c r="C685" s="201">
        <v>5</v>
      </c>
      <c r="D685" s="8" t="str">
        <f>VLOOKUP(B685,'Current BICS'!$B$4:$P$1837,'Mapping for Equity'!$K$1,FALSE)</f>
        <v>Drill Support</v>
      </c>
      <c r="E685" s="15" t="s">
        <v>1643</v>
      </c>
      <c r="F685" s="18"/>
      <c r="G685" s="15" t="s">
        <v>1643</v>
      </c>
      <c r="H685" s="6">
        <v>1310111012</v>
      </c>
      <c r="I685" s="48" t="str">
        <f>VLOOKUP(H685,'BICS Equity Hierarchy 2024'!$C$5:$Q$1846,'Mapping for Equity'!$K$1,FALSE)</f>
        <v>Drill Support</v>
      </c>
      <c r="J685" s="6" t="s">
        <v>4</v>
      </c>
      <c r="K685" s="48" t="str">
        <f>IF(J685="","",VLOOKUP(J685,'BICS Equity Hierarchy 2024'!$C$5:$Q$1783,'Mapping for Equity'!$K$1))</f>
        <v/>
      </c>
      <c r="L685" s="6" t="s">
        <v>4</v>
      </c>
      <c r="M685" s="6" t="s">
        <v>4</v>
      </c>
      <c r="N685" s="6" t="s">
        <v>4</v>
      </c>
      <c r="O685" s="6" t="s">
        <v>4</v>
      </c>
    </row>
    <row r="686" spans="2:15" ht="20.25">
      <c r="B686" s="10">
        <v>13101111</v>
      </c>
      <c r="C686" s="201">
        <v>4</v>
      </c>
      <c r="D686" s="8" t="str">
        <f>VLOOKUP(B686,'Current BICS'!$B$4:$P$1837,'Mapping for Equity'!$K$1,FALSE)</f>
        <v>Oilfield Services &amp; Equipment</v>
      </c>
      <c r="E686" s="15" t="s">
        <v>1643</v>
      </c>
      <c r="F686" s="18"/>
      <c r="G686" s="15" t="s">
        <v>1643</v>
      </c>
      <c r="H686" s="6">
        <v>13101111</v>
      </c>
      <c r="I686" s="48" t="str">
        <f>VLOOKUP(H686,'BICS Equity Hierarchy 2024'!$C$5:$Q$1846,'Mapping for Equity'!$K$1,FALSE)</f>
        <v>Oilfield Services &amp; Equipment</v>
      </c>
      <c r="J686" s="6" t="s">
        <v>4</v>
      </c>
      <c r="K686" s="48" t="str">
        <f>IF(J686="","",VLOOKUP(J686,'BICS Equity Hierarchy 2024'!$C$5:$Q$1783,'Mapping for Equity'!$K$1))</f>
        <v/>
      </c>
      <c r="L686" s="6" t="s">
        <v>4</v>
      </c>
      <c r="M686" s="6" t="s">
        <v>4</v>
      </c>
      <c r="N686" s="6" t="s">
        <v>4</v>
      </c>
      <c r="O686" s="6" t="s">
        <v>4</v>
      </c>
    </row>
    <row r="687" spans="2:15" ht="20.25">
      <c r="B687" s="10">
        <v>1310111110</v>
      </c>
      <c r="C687" s="201">
        <v>5</v>
      </c>
      <c r="D687" s="8" t="str">
        <f>VLOOKUP(B687,'Current BICS'!$B$4:$P$1837,'Mapping for Equity'!$K$1,FALSE)</f>
        <v>Onshore Oilfield Services</v>
      </c>
      <c r="E687" s="15" t="s">
        <v>1643</v>
      </c>
      <c r="F687" s="18"/>
      <c r="G687" s="15" t="s">
        <v>1643</v>
      </c>
      <c r="H687" s="6">
        <v>1310111110</v>
      </c>
      <c r="I687" s="48" t="str">
        <f>VLOOKUP(H687,'BICS Equity Hierarchy 2024'!$C$5:$Q$1846,'Mapping for Equity'!$K$1,FALSE)</f>
        <v>Onshore Oilfield Services</v>
      </c>
      <c r="J687" s="6" t="s">
        <v>4</v>
      </c>
      <c r="K687" s="48" t="str">
        <f>IF(J687="","",VLOOKUP(J687,'BICS Equity Hierarchy 2024'!$C$5:$Q$1783,'Mapping for Equity'!$K$1))</f>
        <v/>
      </c>
      <c r="L687" s="6" t="s">
        <v>4</v>
      </c>
      <c r="M687" s="6" t="s">
        <v>4</v>
      </c>
      <c r="N687" s="6" t="s">
        <v>4</v>
      </c>
      <c r="O687" s="6" t="s">
        <v>4</v>
      </c>
    </row>
    <row r="688" spans="2:15" ht="20.25">
      <c r="B688" s="10">
        <v>1310111111</v>
      </c>
      <c r="C688" s="201">
        <v>5</v>
      </c>
      <c r="D688" s="8" t="str">
        <f>VLOOKUP(B688,'Current BICS'!$B$4:$P$1837,'Mapping for Equity'!$K$1,FALSE)</f>
        <v>Subsea &amp; Offshore Oilfield Svcs</v>
      </c>
      <c r="E688" s="15" t="s">
        <v>1643</v>
      </c>
      <c r="F688" s="18"/>
      <c r="G688" s="15" t="s">
        <v>1643</v>
      </c>
      <c r="H688" s="6">
        <v>1310111111</v>
      </c>
      <c r="I688" s="48" t="str">
        <f>VLOOKUP(H688,'BICS Equity Hierarchy 2024'!$C$5:$Q$1846,'Mapping for Equity'!$K$1,FALSE)</f>
        <v>Subsea &amp; Offshore Oilfield Svcs</v>
      </c>
      <c r="J688" s="6" t="s">
        <v>4</v>
      </c>
      <c r="K688" s="48" t="str">
        <f>IF(J688="","",VLOOKUP(J688,'BICS Equity Hierarchy 2024'!$C$5:$Q$1783,'Mapping for Equity'!$K$1))</f>
        <v/>
      </c>
      <c r="L688" s="6" t="s">
        <v>4</v>
      </c>
      <c r="M688" s="6" t="s">
        <v>4</v>
      </c>
      <c r="N688" s="6" t="s">
        <v>4</v>
      </c>
      <c r="O688" s="6" t="s">
        <v>4</v>
      </c>
    </row>
    <row r="689" spans="2:15" ht="20.25">
      <c r="B689" s="10">
        <v>1310111112</v>
      </c>
      <c r="C689" s="201">
        <v>5</v>
      </c>
      <c r="D689" s="8" t="str">
        <f>VLOOKUP(B689,'Current BICS'!$B$4:$P$1837,'Mapping for Equity'!$K$1,FALSE)</f>
        <v>Seismic Surveying</v>
      </c>
      <c r="E689" s="15" t="s">
        <v>1643</v>
      </c>
      <c r="F689" s="18"/>
      <c r="G689" s="15" t="s">
        <v>1643</v>
      </c>
      <c r="H689" s="6">
        <v>1310111112</v>
      </c>
      <c r="I689" s="48" t="str">
        <f>VLOOKUP(H689,'BICS Equity Hierarchy 2024'!$C$5:$Q$1846,'Mapping for Equity'!$K$1,FALSE)</f>
        <v>Seismic Surveying</v>
      </c>
      <c r="J689" s="6" t="s">
        <v>4</v>
      </c>
      <c r="K689" s="48" t="str">
        <f>IF(J689="","",VLOOKUP(J689,'BICS Equity Hierarchy 2024'!$C$5:$Q$1783,'Mapping for Equity'!$K$1))</f>
        <v/>
      </c>
      <c r="L689" s="6" t="s">
        <v>4</v>
      </c>
      <c r="M689" s="6" t="s">
        <v>4</v>
      </c>
      <c r="N689" s="6" t="s">
        <v>4</v>
      </c>
      <c r="O689" s="6" t="s">
        <v>4</v>
      </c>
    </row>
    <row r="690" spans="2:15" ht="20.25">
      <c r="B690" s="10">
        <v>1311</v>
      </c>
      <c r="C690" s="201">
        <v>2</v>
      </c>
      <c r="D690" s="8" t="str">
        <f>VLOOKUP(B690,'Current BICS'!$B$4:$P$1837,'Mapping for Equity'!$K$1,FALSE)</f>
        <v>Renewable Energy</v>
      </c>
      <c r="E690" s="15" t="s">
        <v>1643</v>
      </c>
      <c r="F690" s="18"/>
      <c r="G690" s="15" t="s">
        <v>1643</v>
      </c>
      <c r="H690" s="6">
        <v>1311</v>
      </c>
      <c r="I690" s="48" t="str">
        <f>VLOOKUP(H690,'BICS Equity Hierarchy 2024'!$C$5:$Q$1846,'Mapping for Equity'!$K$1,FALSE)</f>
        <v>Renewable Energy</v>
      </c>
      <c r="J690" s="6" t="s">
        <v>4</v>
      </c>
      <c r="K690" s="48" t="str">
        <f>IF(J690="","",VLOOKUP(J690,'BICS Equity Hierarchy 2024'!$C$5:$Q$1783,'Mapping for Equity'!$K$1))</f>
        <v/>
      </c>
      <c r="L690" s="6" t="s">
        <v>4</v>
      </c>
      <c r="M690" s="6" t="s">
        <v>4</v>
      </c>
      <c r="N690" s="6" t="s">
        <v>4</v>
      </c>
      <c r="O690" s="6" t="s">
        <v>4</v>
      </c>
    </row>
    <row r="691" spans="2:15" ht="20.25">
      <c r="B691" s="10">
        <v>131110</v>
      </c>
      <c r="C691" s="201">
        <v>3</v>
      </c>
      <c r="D691" s="8" t="str">
        <f>VLOOKUP(B691,'Current BICS'!$B$4:$P$1837,'Mapping for Equity'!$K$1,FALSE)</f>
        <v>Renewable Energy</v>
      </c>
      <c r="E691" s="15" t="s">
        <v>1643</v>
      </c>
      <c r="F691" s="18"/>
      <c r="G691" s="15" t="s">
        <v>1643</v>
      </c>
      <c r="H691" s="6">
        <v>131110</v>
      </c>
      <c r="I691" s="48" t="str">
        <f>VLOOKUP(H691,'BICS Equity Hierarchy 2024'!$C$5:$Q$1846,'Mapping for Equity'!$K$1,FALSE)</f>
        <v>Renewable Energy</v>
      </c>
      <c r="J691" s="6" t="s">
        <v>4</v>
      </c>
      <c r="K691" s="48" t="str">
        <f>IF(J691="","",VLOOKUP(J691,'BICS Equity Hierarchy 2024'!$C$5:$Q$1783,'Mapping for Equity'!$K$1))</f>
        <v/>
      </c>
      <c r="L691" s="6" t="s">
        <v>4</v>
      </c>
      <c r="M691" s="6" t="s">
        <v>4</v>
      </c>
      <c r="N691" s="6" t="s">
        <v>4</v>
      </c>
      <c r="O691" s="6" t="s">
        <v>4</v>
      </c>
    </row>
    <row r="692" spans="2:15" ht="20.25">
      <c r="B692" s="10">
        <v>13111010</v>
      </c>
      <c r="C692" s="201">
        <v>4</v>
      </c>
      <c r="D692" s="8" t="str">
        <f>VLOOKUP(B692,'Current BICS'!$B$4:$P$1837,'Mapping for Equity'!$K$1,FALSE)</f>
        <v>Biofuels</v>
      </c>
      <c r="E692" s="15" t="s">
        <v>1643</v>
      </c>
      <c r="F692" s="18"/>
      <c r="G692" s="15" t="s">
        <v>1643</v>
      </c>
      <c r="H692" s="6">
        <v>13111010</v>
      </c>
      <c r="I692" s="48" t="str">
        <f>VLOOKUP(H692,'BICS Equity Hierarchy 2024'!$C$5:$Q$1846,'Mapping for Equity'!$K$1,FALSE)</f>
        <v>Biofuels</v>
      </c>
      <c r="J692" s="6" t="s">
        <v>4</v>
      </c>
      <c r="K692" s="48" t="str">
        <f>IF(J692="","",VLOOKUP(J692,'BICS Equity Hierarchy 2024'!$C$5:$Q$1783,'Mapping for Equity'!$K$1))</f>
        <v/>
      </c>
      <c r="L692" s="6" t="s">
        <v>4</v>
      </c>
      <c r="M692" s="6" t="s">
        <v>4</v>
      </c>
      <c r="N692" s="6" t="s">
        <v>4</v>
      </c>
      <c r="O692" s="6" t="s">
        <v>4</v>
      </c>
    </row>
    <row r="693" spans="2:15" ht="20.25">
      <c r="B693" s="10">
        <v>1311101010</v>
      </c>
      <c r="C693" s="201">
        <v>5</v>
      </c>
      <c r="D693" s="8" t="str">
        <f>VLOOKUP(B693,'Current BICS'!$B$4:$P$1837,'Mapping for Equity'!$K$1,FALSE)</f>
        <v>Biofuel Feedstock Suppliers</v>
      </c>
      <c r="E693" s="15" t="s">
        <v>1643</v>
      </c>
      <c r="F693" s="18"/>
      <c r="G693" s="15" t="s">
        <v>1643</v>
      </c>
      <c r="H693" s="6">
        <v>1311101010</v>
      </c>
      <c r="I693" s="48" t="str">
        <f>VLOOKUP(H693,'BICS Equity Hierarchy 2024'!$C$5:$Q$1846,'Mapping for Equity'!$K$1,FALSE)</f>
        <v>Biofuel Feedstock Suppliers</v>
      </c>
      <c r="J693" s="6" t="s">
        <v>4</v>
      </c>
      <c r="K693" s="48" t="str">
        <f>IF(J693="","",VLOOKUP(J693,'BICS Equity Hierarchy 2024'!$C$5:$Q$1783,'Mapping for Equity'!$K$1))</f>
        <v/>
      </c>
      <c r="L693" s="6" t="s">
        <v>4</v>
      </c>
      <c r="M693" s="6" t="s">
        <v>4</v>
      </c>
      <c r="N693" s="6" t="s">
        <v>4</v>
      </c>
      <c r="O693" s="6" t="s">
        <v>4</v>
      </c>
    </row>
    <row r="694" spans="2:15" ht="20.25">
      <c r="B694" s="10">
        <v>1311101011</v>
      </c>
      <c r="C694" s="201">
        <v>5</v>
      </c>
      <c r="D694" s="8" t="str">
        <f>VLOOKUP(B694,'Current BICS'!$B$4:$P$1837,'Mapping for Equity'!$K$1,FALSE)</f>
        <v>Diesel Substitutes</v>
      </c>
      <c r="E694" s="15" t="s">
        <v>1643</v>
      </c>
      <c r="F694" s="18"/>
      <c r="G694" s="15" t="s">
        <v>1643</v>
      </c>
      <c r="H694" s="6">
        <v>1311101011</v>
      </c>
      <c r="I694" s="48" t="str">
        <f>VLOOKUP(H694,'BICS Equity Hierarchy 2024'!$C$5:$Q$1846,'Mapping for Equity'!$K$1,FALSE)</f>
        <v>Diesel Substitutes</v>
      </c>
      <c r="J694" s="6" t="s">
        <v>4</v>
      </c>
      <c r="K694" s="48" t="str">
        <f>IF(J694="","",VLOOKUP(J694,'BICS Equity Hierarchy 2024'!$C$5:$Q$1783,'Mapping for Equity'!$K$1))</f>
        <v/>
      </c>
      <c r="L694" s="6" t="s">
        <v>4</v>
      </c>
      <c r="M694" s="6" t="s">
        <v>4</v>
      </c>
      <c r="N694" s="6" t="s">
        <v>4</v>
      </c>
      <c r="O694" s="6" t="s">
        <v>4</v>
      </c>
    </row>
    <row r="695" spans="2:15" ht="20.25">
      <c r="B695" s="10">
        <v>1311101012</v>
      </c>
      <c r="C695" s="201">
        <v>5</v>
      </c>
      <c r="D695" s="8" t="str">
        <f>VLOOKUP(B695,'Current BICS'!$B$4:$P$1837,'Mapping for Equity'!$K$1,FALSE)</f>
        <v>Gasoline Substitutes</v>
      </c>
      <c r="E695" s="15" t="s">
        <v>1643</v>
      </c>
      <c r="F695" s="18"/>
      <c r="G695" s="15" t="s">
        <v>1643</v>
      </c>
      <c r="H695" s="6">
        <v>1311101012</v>
      </c>
      <c r="I695" s="48" t="str">
        <f>VLOOKUP(H695,'BICS Equity Hierarchy 2024'!$C$5:$Q$1846,'Mapping for Equity'!$K$1,FALSE)</f>
        <v>Gasoline Substitutes</v>
      </c>
      <c r="J695" s="6" t="s">
        <v>4</v>
      </c>
      <c r="K695" s="48" t="str">
        <f>IF(J695="","",VLOOKUP(J695,'BICS Equity Hierarchy 2024'!$C$5:$Q$1783,'Mapping for Equity'!$K$1))</f>
        <v/>
      </c>
      <c r="L695" s="6" t="s">
        <v>4</v>
      </c>
      <c r="M695" s="6" t="s">
        <v>4</v>
      </c>
      <c r="N695" s="6" t="s">
        <v>4</v>
      </c>
      <c r="O695" s="6" t="s">
        <v>4</v>
      </c>
    </row>
    <row r="696" spans="2:15" ht="20.25">
      <c r="B696" s="10">
        <v>13111011</v>
      </c>
      <c r="C696" s="201">
        <v>4</v>
      </c>
      <c r="D696" s="8" t="str">
        <f>VLOOKUP(B696,'Current BICS'!$B$4:$P$1837,'Mapping for Equity'!$K$1,FALSE)</f>
        <v>Renewable Energy Equipment</v>
      </c>
      <c r="E696" s="15" t="s">
        <v>1643</v>
      </c>
      <c r="F696" s="18"/>
      <c r="G696" s="15" t="s">
        <v>1643</v>
      </c>
      <c r="H696" s="6">
        <v>13111011</v>
      </c>
      <c r="I696" s="48" t="str">
        <f>VLOOKUP(H696,'BICS Equity Hierarchy 2024'!$C$5:$Q$1846,'Mapping for Equity'!$K$1,FALSE)</f>
        <v>Renewable Energy Equipment</v>
      </c>
      <c r="J696" s="6" t="s">
        <v>4</v>
      </c>
      <c r="K696" s="48" t="str">
        <f>IF(J696="","",VLOOKUP(J696,'BICS Equity Hierarchy 2024'!$C$5:$Q$1783,'Mapping for Equity'!$K$1))</f>
        <v/>
      </c>
      <c r="L696" s="6" t="s">
        <v>4</v>
      </c>
      <c r="M696" s="6" t="s">
        <v>4</v>
      </c>
      <c r="N696" s="6" t="s">
        <v>4</v>
      </c>
      <c r="O696" s="6" t="s">
        <v>4</v>
      </c>
    </row>
    <row r="697" spans="2:15" ht="20.25">
      <c r="B697" s="10">
        <v>1311101110</v>
      </c>
      <c r="C697" s="201">
        <v>5</v>
      </c>
      <c r="D697" s="8" t="str">
        <f>VLOOKUP(B697,'Current BICS'!$B$4:$P$1837,'Mapping for Equity'!$K$1,FALSE)</f>
        <v>Solar Energy Equipment</v>
      </c>
      <c r="E697" s="15" t="s">
        <v>1643</v>
      </c>
      <c r="F697" s="18"/>
      <c r="G697" s="15" t="s">
        <v>1643</v>
      </c>
      <c r="H697" s="6">
        <v>1311101110</v>
      </c>
      <c r="I697" s="48" t="str">
        <f>VLOOKUP(H697,'BICS Equity Hierarchy 2024'!$C$5:$Q$1846,'Mapping for Equity'!$K$1,FALSE)</f>
        <v>Solar Energy Equipment</v>
      </c>
      <c r="J697" s="6" t="s">
        <v>4</v>
      </c>
      <c r="K697" s="48" t="str">
        <f>IF(J697="","",VLOOKUP(J697,'BICS Equity Hierarchy 2024'!$C$5:$Q$1783,'Mapping for Equity'!$K$1))</f>
        <v/>
      </c>
      <c r="L697" s="6" t="s">
        <v>4</v>
      </c>
      <c r="M697" s="6" t="s">
        <v>4</v>
      </c>
      <c r="N697" s="6" t="s">
        <v>4</v>
      </c>
      <c r="O697" s="6" t="s">
        <v>4</v>
      </c>
    </row>
    <row r="698" spans="2:15" ht="20.25">
      <c r="B698" s="10">
        <v>131110111010</v>
      </c>
      <c r="C698" s="201">
        <v>6</v>
      </c>
      <c r="D698" s="8" t="str">
        <f>VLOOKUP(B698,'Current BICS'!$B$4:$P$1837,'Mapping for Equity'!$K$1,FALSE)</f>
        <v>Polysilicon</v>
      </c>
      <c r="E698" s="15" t="s">
        <v>1643</v>
      </c>
      <c r="F698" s="18"/>
      <c r="G698" s="15" t="s">
        <v>1643</v>
      </c>
      <c r="H698" s="6">
        <v>131110111010</v>
      </c>
      <c r="I698" s="48" t="str">
        <f>VLOOKUP(H698,'BICS Equity Hierarchy 2024'!$C$5:$Q$1846,'Mapping for Equity'!$K$1,FALSE)</f>
        <v>Polysilicon</v>
      </c>
      <c r="J698" s="6" t="s">
        <v>4</v>
      </c>
      <c r="K698" s="48" t="str">
        <f>IF(J698="","",VLOOKUP(J698,'BICS Equity Hierarchy 2024'!$C$5:$Q$1783,'Mapping for Equity'!$K$1))</f>
        <v/>
      </c>
      <c r="L698" s="6" t="s">
        <v>4</v>
      </c>
      <c r="M698" s="6" t="s">
        <v>4</v>
      </c>
      <c r="N698" s="6" t="s">
        <v>4</v>
      </c>
      <c r="O698" s="6" t="s">
        <v>4</v>
      </c>
    </row>
    <row r="699" spans="2:15" ht="20.25">
      <c r="B699" s="10">
        <v>131110111011</v>
      </c>
      <c r="C699" s="201">
        <v>6</v>
      </c>
      <c r="D699" s="8" t="str">
        <f>VLOOKUP(B699,'Current BICS'!$B$4:$P$1837,'Mapping for Equity'!$K$1,FALSE)</f>
        <v>PV Cells</v>
      </c>
      <c r="E699" s="15" t="s">
        <v>1643</v>
      </c>
      <c r="F699" s="18"/>
      <c r="G699" s="15" t="s">
        <v>1643</v>
      </c>
      <c r="H699" s="6">
        <v>131110111011</v>
      </c>
      <c r="I699" s="48" t="str">
        <f>VLOOKUP(H699,'BICS Equity Hierarchy 2024'!$C$5:$Q$1846,'Mapping for Equity'!$K$1,FALSE)</f>
        <v>PV Cells</v>
      </c>
      <c r="J699" s="6" t="s">
        <v>4</v>
      </c>
      <c r="K699" s="48" t="str">
        <f>IF(J699="","",VLOOKUP(J699,'BICS Equity Hierarchy 2024'!$C$5:$Q$1783,'Mapping for Equity'!$K$1))</f>
        <v/>
      </c>
      <c r="L699" s="6" t="s">
        <v>4</v>
      </c>
      <c r="M699" s="6" t="s">
        <v>4</v>
      </c>
      <c r="N699" s="6" t="s">
        <v>4</v>
      </c>
      <c r="O699" s="6" t="s">
        <v>4</v>
      </c>
    </row>
    <row r="700" spans="2:15" ht="20.25">
      <c r="B700" s="10">
        <v>131110111012</v>
      </c>
      <c r="C700" s="201">
        <v>6</v>
      </c>
      <c r="D700" s="8" t="str">
        <f>VLOOKUP(B700,'Current BICS'!$B$4:$P$1837,'Mapping for Equity'!$K$1,FALSE)</f>
        <v>PV Modules</v>
      </c>
      <c r="E700" s="15" t="s">
        <v>1643</v>
      </c>
      <c r="F700" s="18"/>
      <c r="G700" s="15" t="s">
        <v>1643</v>
      </c>
      <c r="H700" s="6">
        <v>131110111012</v>
      </c>
      <c r="I700" s="48" t="str">
        <f>VLOOKUP(H700,'BICS Equity Hierarchy 2024'!$C$5:$Q$1846,'Mapping for Equity'!$K$1,FALSE)</f>
        <v>PV Modules</v>
      </c>
      <c r="J700" s="6" t="s">
        <v>4</v>
      </c>
      <c r="K700" s="48" t="str">
        <f>IF(J700="","",VLOOKUP(J700,'BICS Equity Hierarchy 2024'!$C$5:$Q$1783,'Mapping for Equity'!$K$1))</f>
        <v/>
      </c>
      <c r="L700" s="6" t="s">
        <v>4</v>
      </c>
      <c r="M700" s="6" t="s">
        <v>4</v>
      </c>
      <c r="N700" s="6" t="s">
        <v>4</v>
      </c>
      <c r="O700" s="6" t="s">
        <v>4</v>
      </c>
    </row>
    <row r="701" spans="2:15" ht="20.25">
      <c r="B701" s="10">
        <v>131110111013</v>
      </c>
      <c r="C701" s="201">
        <v>6</v>
      </c>
      <c r="D701" s="8" t="str">
        <f>VLOOKUP(B701,'Current BICS'!$B$4:$P$1837,'Mapping for Equity'!$K$1,FALSE)</f>
        <v>PV Wafers</v>
      </c>
      <c r="E701" s="15" t="s">
        <v>1643</v>
      </c>
      <c r="F701" s="18"/>
      <c r="G701" s="15" t="s">
        <v>1643</v>
      </c>
      <c r="H701" s="6">
        <v>131110111013</v>
      </c>
      <c r="I701" s="48" t="str">
        <f>VLOOKUP(H701,'BICS Equity Hierarchy 2024'!$C$5:$Q$1846,'Mapping for Equity'!$K$1,FALSE)</f>
        <v>PV Wafers</v>
      </c>
      <c r="J701" s="6" t="s">
        <v>4</v>
      </c>
      <c r="K701" s="48" t="str">
        <f>IF(J701="","",VLOOKUP(J701,'BICS Equity Hierarchy 2024'!$C$5:$Q$1783,'Mapping for Equity'!$K$1))</f>
        <v/>
      </c>
      <c r="L701" s="6" t="s">
        <v>4</v>
      </c>
      <c r="M701" s="6" t="s">
        <v>4</v>
      </c>
      <c r="N701" s="6" t="s">
        <v>4</v>
      </c>
      <c r="O701" s="6" t="s">
        <v>4</v>
      </c>
    </row>
    <row r="702" spans="2:15" ht="20.25">
      <c r="B702" s="10">
        <v>131110111014</v>
      </c>
      <c r="C702" s="201">
        <v>6</v>
      </c>
      <c r="D702" s="8" t="str">
        <f>VLOOKUP(B702,'Current BICS'!$B$4:$P$1837,'Mapping for Equity'!$K$1,FALSE)</f>
        <v>Solar Inverters</v>
      </c>
      <c r="E702" s="15" t="s">
        <v>1643</v>
      </c>
      <c r="F702" s="18"/>
      <c r="G702" s="15" t="s">
        <v>1643</v>
      </c>
      <c r="H702" s="6">
        <v>131110111014</v>
      </c>
      <c r="I702" s="48" t="str">
        <f>VLOOKUP(H702,'BICS Equity Hierarchy 2024'!$C$5:$Q$1846,'Mapping for Equity'!$K$1,FALSE)</f>
        <v>Solar Inverters</v>
      </c>
      <c r="J702" s="6" t="s">
        <v>4</v>
      </c>
      <c r="K702" s="48" t="str">
        <f>IF(J702="","",VLOOKUP(J702,'BICS Equity Hierarchy 2024'!$C$5:$Q$1783,'Mapping for Equity'!$K$1))</f>
        <v/>
      </c>
      <c r="L702" s="6" t="s">
        <v>4</v>
      </c>
      <c r="M702" s="6" t="s">
        <v>4</v>
      </c>
      <c r="N702" s="6" t="s">
        <v>4</v>
      </c>
      <c r="O702" s="6" t="s">
        <v>4</v>
      </c>
    </row>
    <row r="703" spans="2:15" ht="20.25">
      <c r="B703" s="10">
        <v>131110111015</v>
      </c>
      <c r="C703" s="201">
        <v>6</v>
      </c>
      <c r="D703" s="8" t="str">
        <f>VLOOKUP(B703,'Current BICS'!$B$4:$P$1837,'Mapping for Equity'!$K$1,FALSE)</f>
        <v>Solar Thermal Elec Gen Equip</v>
      </c>
      <c r="E703" s="15" t="s">
        <v>1643</v>
      </c>
      <c r="F703" s="18"/>
      <c r="G703" s="15" t="s">
        <v>1643</v>
      </c>
      <c r="H703" s="6">
        <v>131110111015</v>
      </c>
      <c r="I703" s="48" t="str">
        <f>VLOOKUP(H703,'BICS Equity Hierarchy 2024'!$C$5:$Q$1846,'Mapping for Equity'!$K$1,FALSE)</f>
        <v>Solar Thermal Elec Gen Equip</v>
      </c>
      <c r="J703" s="6" t="s">
        <v>4</v>
      </c>
      <c r="K703" s="48" t="str">
        <f>IF(J703="","",VLOOKUP(J703,'BICS Equity Hierarchy 2024'!$C$5:$Q$1783,'Mapping for Equity'!$K$1))</f>
        <v/>
      </c>
      <c r="L703" s="6" t="s">
        <v>4</v>
      </c>
      <c r="M703" s="6" t="s">
        <v>4</v>
      </c>
      <c r="N703" s="6" t="s">
        <v>4</v>
      </c>
      <c r="O703" s="6" t="s">
        <v>4</v>
      </c>
    </row>
    <row r="704" spans="2:15" ht="20.25">
      <c r="B704" s="10">
        <v>131110111016</v>
      </c>
      <c r="C704" s="201">
        <v>6</v>
      </c>
      <c r="D704" s="8" t="str">
        <f>VLOOKUP(B704,'Current BICS'!$B$4:$P$1837,'Mapping for Equity'!$K$1,FALSE)</f>
        <v>Thin Film Modules</v>
      </c>
      <c r="E704" s="15" t="s">
        <v>1643</v>
      </c>
      <c r="F704" s="18"/>
      <c r="G704" s="15" t="s">
        <v>1643</v>
      </c>
      <c r="H704" s="6">
        <v>131110111016</v>
      </c>
      <c r="I704" s="48" t="str">
        <f>VLOOKUP(H704,'BICS Equity Hierarchy 2024'!$C$5:$Q$1846,'Mapping for Equity'!$K$1,FALSE)</f>
        <v>Thin Film Modules</v>
      </c>
      <c r="J704" s="6" t="s">
        <v>4</v>
      </c>
      <c r="K704" s="48" t="str">
        <f>IF(J704="","",VLOOKUP(J704,'BICS Equity Hierarchy 2024'!$C$5:$Q$1783,'Mapping for Equity'!$K$1))</f>
        <v/>
      </c>
      <c r="L704" s="6" t="s">
        <v>4</v>
      </c>
      <c r="M704" s="6" t="s">
        <v>4</v>
      </c>
      <c r="N704" s="6" t="s">
        <v>4</v>
      </c>
      <c r="O704" s="6" t="s">
        <v>4</v>
      </c>
    </row>
    <row r="705" spans="2:15" ht="20.25">
      <c r="B705" s="10">
        <v>1311101111</v>
      </c>
      <c r="C705" s="201">
        <v>5</v>
      </c>
      <c r="D705" s="8" t="str">
        <f>VLOOKUP(B705,'Current BICS'!$B$4:$P$1837,'Mapping for Equity'!$K$1,FALSE)</f>
        <v>Wind Energy Equipment</v>
      </c>
      <c r="E705" s="15" t="s">
        <v>1643</v>
      </c>
      <c r="F705" s="18"/>
      <c r="G705" s="15" t="s">
        <v>1643</v>
      </c>
      <c r="H705" s="6">
        <v>1311101111</v>
      </c>
      <c r="I705" s="48" t="str">
        <f>VLOOKUP(H705,'BICS Equity Hierarchy 2024'!$C$5:$Q$1846,'Mapping for Equity'!$K$1,FALSE)</f>
        <v>Wind Energy Equipment</v>
      </c>
      <c r="J705" s="6" t="s">
        <v>4</v>
      </c>
      <c r="K705" s="48" t="str">
        <f>IF(J705="","",VLOOKUP(J705,'BICS Equity Hierarchy 2024'!$C$5:$Q$1783,'Mapping for Equity'!$K$1))</f>
        <v/>
      </c>
      <c r="L705" s="6" t="s">
        <v>4</v>
      </c>
      <c r="M705" s="6" t="s">
        <v>4</v>
      </c>
      <c r="N705" s="6" t="s">
        <v>4</v>
      </c>
      <c r="O705" s="6" t="s">
        <v>4</v>
      </c>
    </row>
    <row r="706" spans="2:15" ht="20.25">
      <c r="B706" s="10">
        <v>131110111110</v>
      </c>
      <c r="C706" s="201">
        <v>6</v>
      </c>
      <c r="D706" s="8" t="str">
        <f>VLOOKUP(B706,'Current BICS'!$B$4:$P$1837,'Mapping for Equity'!$K$1,FALSE)</f>
        <v>Wind Turbines</v>
      </c>
      <c r="E706" s="15" t="s">
        <v>1643</v>
      </c>
      <c r="F706" s="18"/>
      <c r="G706" s="15" t="s">
        <v>1643</v>
      </c>
      <c r="H706" s="6">
        <v>131110111110</v>
      </c>
      <c r="I706" s="48" t="str">
        <f>VLOOKUP(H706,'BICS Equity Hierarchy 2024'!$C$5:$Q$1846,'Mapping for Equity'!$K$1,FALSE)</f>
        <v>Wind Turbines</v>
      </c>
      <c r="J706" s="6" t="s">
        <v>4</v>
      </c>
      <c r="K706" s="48" t="str">
        <f>IF(J706="","",VLOOKUP(J706,'BICS Equity Hierarchy 2024'!$C$5:$Q$1783,'Mapping for Equity'!$K$1))</f>
        <v/>
      </c>
      <c r="L706" s="6" t="s">
        <v>4</v>
      </c>
      <c r="M706" s="6" t="s">
        <v>4</v>
      </c>
      <c r="N706" s="6" t="s">
        <v>4</v>
      </c>
      <c r="O706" s="6" t="s">
        <v>4</v>
      </c>
    </row>
    <row r="707" spans="2:15" ht="20.25">
      <c r="B707" s="10">
        <v>131110111111</v>
      </c>
      <c r="C707" s="201">
        <v>6</v>
      </c>
      <c r="D707" s="8" t="str">
        <f>VLOOKUP(B707,'Current BICS'!$B$4:$P$1837,'Mapping for Equity'!$K$1,FALSE)</f>
        <v>Wind Turbine Components</v>
      </c>
      <c r="E707" s="15" t="s">
        <v>1643</v>
      </c>
      <c r="F707" s="18"/>
      <c r="G707" s="15" t="s">
        <v>1643</v>
      </c>
      <c r="H707" s="6">
        <v>131110111111</v>
      </c>
      <c r="I707" s="48" t="str">
        <f>VLOOKUP(H707,'BICS Equity Hierarchy 2024'!$C$5:$Q$1846,'Mapping for Equity'!$K$1,FALSE)</f>
        <v>Wind Turbine Components</v>
      </c>
      <c r="J707" s="6" t="s">
        <v>4</v>
      </c>
      <c r="K707" s="48" t="str">
        <f>IF(J707="","",VLOOKUP(J707,'BICS Equity Hierarchy 2024'!$C$5:$Q$1783,'Mapping for Equity'!$K$1))</f>
        <v/>
      </c>
      <c r="L707" s="6" t="s">
        <v>4</v>
      </c>
      <c r="M707" s="6" t="s">
        <v>4</v>
      </c>
      <c r="N707" s="6" t="s">
        <v>4</v>
      </c>
      <c r="O707" s="6" t="s">
        <v>4</v>
      </c>
    </row>
    <row r="708" spans="2:15" ht="20.25">
      <c r="B708" s="10">
        <v>1311101112</v>
      </c>
      <c r="C708" s="201">
        <v>5</v>
      </c>
      <c r="D708" s="8" t="str">
        <f>VLOOKUP(B708,'Current BICS'!$B$4:$P$1837,'Mapping for Equity'!$K$1,FALSE)</f>
        <v>Geothermal Energy Equipment</v>
      </c>
      <c r="E708" s="15" t="s">
        <v>1643</v>
      </c>
      <c r="F708" s="18"/>
      <c r="G708" s="15" t="s">
        <v>1643</v>
      </c>
      <c r="H708" s="6">
        <v>1311101112</v>
      </c>
      <c r="I708" s="48" t="str">
        <f>VLOOKUP(H708,'BICS Equity Hierarchy 2024'!$C$5:$Q$1846,'Mapping for Equity'!$K$1,FALSE)</f>
        <v>Geothermal Energy Equipment</v>
      </c>
      <c r="J708" s="6" t="s">
        <v>4</v>
      </c>
      <c r="K708" s="48" t="str">
        <f>IF(J708="","",VLOOKUP(J708,'BICS Equity Hierarchy 2024'!$C$5:$Q$1783,'Mapping for Equity'!$K$1))</f>
        <v/>
      </c>
      <c r="L708" s="6" t="s">
        <v>4</v>
      </c>
      <c r="M708" s="6" t="s">
        <v>4</v>
      </c>
      <c r="N708" s="6" t="s">
        <v>4</v>
      </c>
      <c r="O708" s="6" t="s">
        <v>4</v>
      </c>
    </row>
    <row r="709" spans="2:15" ht="20.25">
      <c r="B709" s="10">
        <v>1311101113</v>
      </c>
      <c r="C709" s="201">
        <v>5</v>
      </c>
      <c r="D709" s="8" t="str">
        <f>VLOOKUP(B709,'Current BICS'!$B$4:$P$1837,'Mapping for Equity'!$K$1,FALSE)</f>
        <v>Hydro Energy Equipment</v>
      </c>
      <c r="E709" s="15" t="s">
        <v>1643</v>
      </c>
      <c r="F709" s="18"/>
      <c r="G709" s="15" t="s">
        <v>1643</v>
      </c>
      <c r="H709" s="6">
        <v>1311101113</v>
      </c>
      <c r="I709" s="48" t="str">
        <f>VLOOKUP(H709,'BICS Equity Hierarchy 2024'!$C$5:$Q$1846,'Mapping for Equity'!$K$1,FALSE)</f>
        <v>Hydro Energy Equipment</v>
      </c>
      <c r="J709" s="6" t="s">
        <v>4</v>
      </c>
      <c r="K709" s="48" t="str">
        <f>IF(J709="","",VLOOKUP(J709,'BICS Equity Hierarchy 2024'!$C$5:$Q$1783,'Mapping for Equity'!$K$1))</f>
        <v/>
      </c>
      <c r="L709" s="6" t="s">
        <v>4</v>
      </c>
      <c r="M709" s="6" t="s">
        <v>4</v>
      </c>
      <c r="N709" s="6" t="s">
        <v>4</v>
      </c>
      <c r="O709" s="6" t="s">
        <v>4</v>
      </c>
    </row>
    <row r="710" spans="2:15" ht="20.25">
      <c r="B710" s="10">
        <v>1311101114</v>
      </c>
      <c r="C710" s="201">
        <v>5</v>
      </c>
      <c r="D710" s="8" t="str">
        <f>VLOOKUP(B710,'Current BICS'!$B$4:$P$1837,'Mapping for Equity'!$K$1,FALSE)</f>
        <v>Marine Energy Equipment</v>
      </c>
      <c r="E710" s="15" t="s">
        <v>1643</v>
      </c>
      <c r="F710" s="18"/>
      <c r="G710" s="15" t="s">
        <v>1643</v>
      </c>
      <c r="H710" s="6">
        <v>1311101114</v>
      </c>
      <c r="I710" s="48" t="str">
        <f>VLOOKUP(H710,'BICS Equity Hierarchy 2024'!$C$5:$Q$1846,'Mapping for Equity'!$K$1,FALSE)</f>
        <v>Marine Energy Equipment</v>
      </c>
      <c r="J710" s="6" t="s">
        <v>4</v>
      </c>
      <c r="K710" s="48" t="str">
        <f>IF(J710="","",VLOOKUP(J710,'BICS Equity Hierarchy 2024'!$C$5:$Q$1783,'Mapping for Equity'!$K$1))</f>
        <v/>
      </c>
      <c r="L710" s="6" t="s">
        <v>4</v>
      </c>
      <c r="M710" s="6" t="s">
        <v>4</v>
      </c>
      <c r="N710" s="6" t="s">
        <v>4</v>
      </c>
      <c r="O710" s="6" t="s">
        <v>4</v>
      </c>
    </row>
    <row r="711" spans="2:15" ht="20.25">
      <c r="B711" s="10">
        <v>1311101115</v>
      </c>
      <c r="C711" s="201">
        <v>5</v>
      </c>
      <c r="D711" s="8" t="str">
        <f>VLOOKUP(B711,'Current BICS'!$B$4:$P$1837,'Mapping for Equity'!$K$1,FALSE)</f>
        <v>Other Renewable Energy Equip</v>
      </c>
      <c r="E711" s="15" t="s">
        <v>1643</v>
      </c>
      <c r="F711" s="18"/>
      <c r="G711" s="15" t="s">
        <v>1643</v>
      </c>
      <c r="H711" s="6">
        <v>1311101115</v>
      </c>
      <c r="I711" s="48" t="str">
        <f>VLOOKUP(H711,'BICS Equity Hierarchy 2024'!$C$5:$Q$1846,'Mapping for Equity'!$K$1,FALSE)</f>
        <v>Other Renewable Energy Equip</v>
      </c>
      <c r="J711" s="6" t="s">
        <v>4</v>
      </c>
      <c r="K711" s="48" t="str">
        <f>IF(J711="","",VLOOKUP(J711,'BICS Equity Hierarchy 2024'!$C$5:$Q$1783,'Mapping for Equity'!$K$1))</f>
        <v/>
      </c>
      <c r="L711" s="6" t="s">
        <v>4</v>
      </c>
      <c r="M711" s="6" t="s">
        <v>4</v>
      </c>
      <c r="N711" s="6" t="s">
        <v>4</v>
      </c>
      <c r="O711" s="6" t="s">
        <v>4</v>
      </c>
    </row>
    <row r="712" spans="2:15" ht="20.25">
      <c r="B712" s="10">
        <v>131110111510</v>
      </c>
      <c r="C712" s="201">
        <v>6</v>
      </c>
      <c r="D712" s="8" t="str">
        <f>VLOOKUP(B712,'Current BICS'!$B$4:$P$1837,'Mapping for Equity'!$K$1,FALSE)</f>
        <v>Fuel Cells</v>
      </c>
      <c r="E712" s="15" t="s">
        <v>1643</v>
      </c>
      <c r="F712" s="18"/>
      <c r="G712" s="15" t="s">
        <v>1643</v>
      </c>
      <c r="H712" s="6">
        <v>131110111510</v>
      </c>
      <c r="I712" s="48" t="str">
        <f>VLOOKUP(H712,'BICS Equity Hierarchy 2024'!$C$5:$Q$1846,'Mapping for Equity'!$K$1,FALSE)</f>
        <v>Fuel Cells</v>
      </c>
      <c r="J712" s="6" t="s">
        <v>4</v>
      </c>
      <c r="K712" s="48" t="str">
        <f>IF(J712="","",VLOOKUP(J712,'BICS Equity Hierarchy 2024'!$C$5:$Q$1783,'Mapping for Equity'!$K$1))</f>
        <v/>
      </c>
      <c r="L712" s="6" t="s">
        <v>4</v>
      </c>
      <c r="M712" s="6" t="s">
        <v>4</v>
      </c>
      <c r="N712" s="6" t="s">
        <v>4</v>
      </c>
      <c r="O712" s="6" t="s">
        <v>4</v>
      </c>
    </row>
    <row r="713" spans="2:15" ht="20.25">
      <c r="B713" s="10">
        <v>131110111511</v>
      </c>
      <c r="C713" s="201">
        <v>6</v>
      </c>
      <c r="D713" s="8" t="str">
        <f>VLOOKUP(B713,'Current BICS'!$B$4:$P$1837,'Mapping for Equity'!$K$1,FALSE)</f>
        <v>Smart Grid Equipment</v>
      </c>
      <c r="E713" s="15" t="s">
        <v>1643</v>
      </c>
      <c r="F713" s="18"/>
      <c r="G713" s="15" t="s">
        <v>1643</v>
      </c>
      <c r="H713" s="6">
        <v>131110111511</v>
      </c>
      <c r="I713" s="48" t="str">
        <f>VLOOKUP(H713,'BICS Equity Hierarchy 2024'!$C$5:$Q$1846,'Mapping for Equity'!$K$1,FALSE)</f>
        <v>Smart Grid Equipment</v>
      </c>
      <c r="J713" s="6" t="s">
        <v>4</v>
      </c>
      <c r="K713" s="48" t="str">
        <f>IF(J713="","",VLOOKUP(J713,'BICS Equity Hierarchy 2024'!$C$5:$Q$1783,'Mapping for Equity'!$K$1))</f>
        <v/>
      </c>
      <c r="L713" s="6" t="s">
        <v>4</v>
      </c>
      <c r="M713" s="6" t="s">
        <v>4</v>
      </c>
      <c r="N713" s="6" t="s">
        <v>4</v>
      </c>
      <c r="O713" s="6" t="s">
        <v>4</v>
      </c>
    </row>
    <row r="714" spans="2:15" ht="20.25">
      <c r="B714" s="10">
        <v>131110111512</v>
      </c>
      <c r="C714" s="201">
        <v>6</v>
      </c>
      <c r="D714" s="8" t="str">
        <f>VLOOKUP(B714,'Current BICS'!$B$4:$P$1837,'Mapping for Equity'!$K$1,FALSE)</f>
        <v>Energy Storage Systems</v>
      </c>
      <c r="E714" s="15" t="s">
        <v>1643</v>
      </c>
      <c r="F714" s="18"/>
      <c r="G714" s="15" t="s">
        <v>1643</v>
      </c>
      <c r="H714" s="6">
        <v>131110111512</v>
      </c>
      <c r="I714" s="48" t="str">
        <f>VLOOKUP(H714,'BICS Equity Hierarchy 2024'!$C$5:$Q$1846,'Mapping for Equity'!$K$1,FALSE)</f>
        <v>Energy Storage Systems</v>
      </c>
      <c r="J714" s="6" t="s">
        <v>4</v>
      </c>
      <c r="K714" s="48" t="str">
        <f>IF(J714="","",VLOOKUP(J714,'BICS Equity Hierarchy 2024'!$C$5:$Q$1783,'Mapping for Equity'!$K$1))</f>
        <v/>
      </c>
      <c r="L714" s="6" t="s">
        <v>4</v>
      </c>
      <c r="M714" s="6" t="s">
        <v>4</v>
      </c>
      <c r="N714" s="6" t="s">
        <v>4</v>
      </c>
      <c r="O714" s="6" t="s">
        <v>4</v>
      </c>
    </row>
    <row r="715" spans="2:15" ht="20.25">
      <c r="B715" s="10">
        <v>13111012</v>
      </c>
      <c r="C715" s="201">
        <v>4</v>
      </c>
      <c r="D715" s="8" t="str">
        <f>VLOOKUP(B715,'Current BICS'!$B$4:$P$1837,'Mapping for Equity'!$K$1,FALSE)</f>
        <v>Renewable Energy Project Dev</v>
      </c>
      <c r="E715" s="15" t="s">
        <v>1643</v>
      </c>
      <c r="F715" s="18"/>
      <c r="G715" s="15" t="s">
        <v>1643</v>
      </c>
      <c r="H715" s="6">
        <v>13111012</v>
      </c>
      <c r="I715" s="48" t="str">
        <f>VLOOKUP(H715,'BICS Equity Hierarchy 2024'!$C$5:$Q$1846,'Mapping for Equity'!$K$1,FALSE)</f>
        <v>Renewable Energy Project Dev</v>
      </c>
      <c r="J715" s="6" t="s">
        <v>4</v>
      </c>
      <c r="K715" s="48" t="str">
        <f>IF(J715="","",VLOOKUP(J715,'BICS Equity Hierarchy 2024'!$C$5:$Q$1783,'Mapping for Equity'!$K$1))</f>
        <v/>
      </c>
      <c r="L715" s="6" t="s">
        <v>4</v>
      </c>
      <c r="M715" s="6" t="s">
        <v>4</v>
      </c>
      <c r="N715" s="6" t="s">
        <v>4</v>
      </c>
      <c r="O715" s="6" t="s">
        <v>4</v>
      </c>
    </row>
    <row r="716" spans="2:15" ht="20.25">
      <c r="B716" s="10">
        <v>1311101210</v>
      </c>
      <c r="C716" s="201">
        <v>5</v>
      </c>
      <c r="D716" s="8" t="str">
        <f>VLOOKUP(B716,'Current BICS'!$B$4:$P$1837,'Mapping for Equity'!$K$1,FALSE)</f>
        <v>Development &amp; Construction</v>
      </c>
      <c r="E716" s="15" t="s">
        <v>1643</v>
      </c>
      <c r="F716" s="18"/>
      <c r="G716" s="15" t="s">
        <v>1643</v>
      </c>
      <c r="H716" s="6">
        <v>1311101210</v>
      </c>
      <c r="I716" s="48" t="str">
        <f>VLOOKUP(H716,'BICS Equity Hierarchy 2024'!$C$5:$Q$1846,'Mapping for Equity'!$K$1,FALSE)</f>
        <v>Development &amp; Construction</v>
      </c>
      <c r="J716" s="6" t="s">
        <v>4</v>
      </c>
      <c r="K716" s="48" t="str">
        <f>IF(J716="","",VLOOKUP(J716,'BICS Equity Hierarchy 2024'!$C$5:$Q$1783,'Mapping for Equity'!$K$1))</f>
        <v/>
      </c>
      <c r="L716" s="6" t="s">
        <v>4</v>
      </c>
      <c r="M716" s="6" t="s">
        <v>4</v>
      </c>
      <c r="N716" s="6" t="s">
        <v>4</v>
      </c>
      <c r="O716" s="6" t="s">
        <v>4</v>
      </c>
    </row>
    <row r="717" spans="2:15" ht="20.25">
      <c r="B717" s="10">
        <v>131110121010</v>
      </c>
      <c r="C717" s="201">
        <v>6</v>
      </c>
      <c r="D717" s="8" t="str">
        <f>VLOOKUP(B717,'Current BICS'!$B$4:$P$1837,'Mapping for Equity'!$K$1,FALSE)</f>
        <v>Biomass Plant Construction</v>
      </c>
      <c r="E717" s="15" t="s">
        <v>1643</v>
      </c>
      <c r="F717" s="18"/>
      <c r="G717" s="15" t="s">
        <v>1643</v>
      </c>
      <c r="H717" s="6">
        <v>131110121010</v>
      </c>
      <c r="I717" s="48" t="str">
        <f>VLOOKUP(H717,'BICS Equity Hierarchy 2024'!$C$5:$Q$1846,'Mapping for Equity'!$K$1,FALSE)</f>
        <v>Biomass Plant Construction</v>
      </c>
      <c r="J717" s="6" t="s">
        <v>4</v>
      </c>
      <c r="K717" s="48" t="str">
        <f>IF(J717="","",VLOOKUP(J717,'BICS Equity Hierarchy 2024'!$C$5:$Q$1783,'Mapping for Equity'!$K$1))</f>
        <v/>
      </c>
      <c r="L717" s="6" t="s">
        <v>4</v>
      </c>
      <c r="M717" s="6" t="s">
        <v>4</v>
      </c>
      <c r="N717" s="6" t="s">
        <v>4</v>
      </c>
      <c r="O717" s="6" t="s">
        <v>4</v>
      </c>
    </row>
    <row r="718" spans="2:15" ht="20.25">
      <c r="B718" s="10">
        <v>131110121011</v>
      </c>
      <c r="C718" s="201">
        <v>6</v>
      </c>
      <c r="D718" s="8" t="str">
        <f>VLOOKUP(B718,'Current BICS'!$B$4:$P$1837,'Mapping for Equity'!$K$1,FALSE)</f>
        <v>Solar Plant Construction</v>
      </c>
      <c r="E718" s="15" t="s">
        <v>1643</v>
      </c>
      <c r="F718" s="18"/>
      <c r="G718" s="15" t="s">
        <v>1643</v>
      </c>
      <c r="H718" s="6">
        <v>131110121011</v>
      </c>
      <c r="I718" s="48" t="str">
        <f>VLOOKUP(H718,'BICS Equity Hierarchy 2024'!$C$5:$Q$1846,'Mapping for Equity'!$K$1,FALSE)</f>
        <v>Solar Plant Construction</v>
      </c>
      <c r="J718" s="6" t="s">
        <v>4</v>
      </c>
      <c r="K718" s="48" t="str">
        <f>IF(J718="","",VLOOKUP(J718,'BICS Equity Hierarchy 2024'!$C$5:$Q$1783,'Mapping for Equity'!$K$1))</f>
        <v/>
      </c>
      <c r="L718" s="6" t="s">
        <v>4</v>
      </c>
      <c r="M718" s="6" t="s">
        <v>4</v>
      </c>
      <c r="N718" s="6" t="s">
        <v>4</v>
      </c>
      <c r="O718" s="6" t="s">
        <v>4</v>
      </c>
    </row>
    <row r="719" spans="2:15" ht="20.25">
      <c r="B719" s="10">
        <v>131110121012</v>
      </c>
      <c r="C719" s="201">
        <v>6</v>
      </c>
      <c r="D719" s="8" t="str">
        <f>VLOOKUP(B719,'Current BICS'!$B$4:$P$1837,'Mapping for Equity'!$K$1,FALSE)</f>
        <v>Wind Farm Construction</v>
      </c>
      <c r="E719" s="15" t="s">
        <v>1643</v>
      </c>
      <c r="F719" s="18"/>
      <c r="G719" s="15" t="s">
        <v>1643</v>
      </c>
      <c r="H719" s="6">
        <v>131110121012</v>
      </c>
      <c r="I719" s="48" t="str">
        <f>VLOOKUP(H719,'BICS Equity Hierarchy 2024'!$C$5:$Q$1846,'Mapping for Equity'!$K$1,FALSE)</f>
        <v>Wind Farm Construction</v>
      </c>
      <c r="J719" s="6" t="s">
        <v>4</v>
      </c>
      <c r="K719" s="48" t="str">
        <f>IF(J719="","",VLOOKUP(J719,'BICS Equity Hierarchy 2024'!$C$5:$Q$1783,'Mapping for Equity'!$K$1))</f>
        <v/>
      </c>
      <c r="L719" s="6" t="s">
        <v>4</v>
      </c>
      <c r="M719" s="6" t="s">
        <v>4</v>
      </c>
      <c r="N719" s="6" t="s">
        <v>4</v>
      </c>
      <c r="O719" s="6" t="s">
        <v>4</v>
      </c>
    </row>
    <row r="720" spans="2:15" ht="20.25">
      <c r="B720" s="10">
        <v>1311101211</v>
      </c>
      <c r="C720" s="201">
        <v>5</v>
      </c>
      <c r="D720" s="8" t="str">
        <f>VLOOKUP(B720,'Current BICS'!$B$4:$P$1837,'Mapping for Equity'!$K$1,FALSE)</f>
        <v>Operations &amp; Maintenance</v>
      </c>
      <c r="E720" s="15" t="s">
        <v>1643</v>
      </c>
      <c r="F720" s="18"/>
      <c r="G720" s="15" t="s">
        <v>1643</v>
      </c>
      <c r="H720" s="6">
        <v>1311101211</v>
      </c>
      <c r="I720" s="48" t="str">
        <f>VLOOKUP(H720,'BICS Equity Hierarchy 2024'!$C$5:$Q$1846,'Mapping for Equity'!$K$1,FALSE)</f>
        <v>Operations &amp; Maintenance</v>
      </c>
      <c r="J720" s="6" t="s">
        <v>4</v>
      </c>
      <c r="K720" s="48" t="str">
        <f>IF(J720="","",VLOOKUP(J720,'BICS Equity Hierarchy 2024'!$C$5:$Q$1783,'Mapping for Equity'!$K$1))</f>
        <v/>
      </c>
      <c r="L720" s="6" t="s">
        <v>4</v>
      </c>
      <c r="M720" s="6" t="s">
        <v>4</v>
      </c>
      <c r="N720" s="6" t="s">
        <v>4</v>
      </c>
      <c r="O720" s="6" t="s">
        <v>4</v>
      </c>
    </row>
    <row r="721" spans="2:15" ht="20.25">
      <c r="B721" s="10">
        <v>14</v>
      </c>
      <c r="C721" s="201">
        <v>1</v>
      </c>
      <c r="D721" s="8" t="str">
        <f>VLOOKUP(B721,'Current BICS'!$B$4:$P$1837,'Mapping for Equity'!$K$1,FALSE)</f>
        <v>Financials</v>
      </c>
      <c r="E721" s="15" t="s">
        <v>1643</v>
      </c>
      <c r="F721" s="18"/>
      <c r="G721" s="15" t="s">
        <v>1643</v>
      </c>
      <c r="H721" s="6">
        <v>14</v>
      </c>
      <c r="I721" s="48" t="str">
        <f>VLOOKUP(H721,'BICS Equity Hierarchy 2024'!$C$5:$Q$1846,'Mapping for Equity'!$K$1,FALSE)</f>
        <v>Financials</v>
      </c>
      <c r="J721" s="6" t="s">
        <v>4</v>
      </c>
      <c r="K721" s="48" t="str">
        <f>IF(J721="","",VLOOKUP(J721,'BICS Equity Hierarchy 2024'!$C$5:$Q$1783,'Mapping for Equity'!$K$1))</f>
        <v/>
      </c>
      <c r="L721" s="6" t="s">
        <v>4</v>
      </c>
      <c r="M721" s="6" t="s">
        <v>4</v>
      </c>
      <c r="N721" s="6" t="s">
        <v>4</v>
      </c>
      <c r="O721" s="6" t="s">
        <v>4</v>
      </c>
    </row>
    <row r="722" spans="2:15" ht="20.25">
      <c r="B722" s="10">
        <v>1410</v>
      </c>
      <c r="C722" s="201">
        <v>2</v>
      </c>
      <c r="D722" s="8" t="str">
        <f>VLOOKUP(B722,'Current BICS'!$B$4:$P$1837,'Mapping for Equity'!$K$1,FALSE)</f>
        <v>Banking</v>
      </c>
      <c r="E722" s="15" t="s">
        <v>1643</v>
      </c>
      <c r="F722" s="18"/>
      <c r="G722" s="15" t="s">
        <v>1643</v>
      </c>
      <c r="H722" s="6">
        <v>1410</v>
      </c>
      <c r="I722" s="48" t="str">
        <f>VLOOKUP(H722,'BICS Equity Hierarchy 2024'!$C$5:$Q$1846,'Mapping for Equity'!$K$1,FALSE)</f>
        <v>Banking</v>
      </c>
      <c r="J722" s="6" t="s">
        <v>4</v>
      </c>
      <c r="K722" s="48" t="str">
        <f>IF(J722="","",VLOOKUP(J722,'BICS Equity Hierarchy 2024'!$C$5:$Q$1783,'Mapping for Equity'!$K$1))</f>
        <v/>
      </c>
      <c r="L722" s="6" t="s">
        <v>4</v>
      </c>
      <c r="M722" s="6" t="s">
        <v>4</v>
      </c>
      <c r="N722" s="6" t="s">
        <v>4</v>
      </c>
      <c r="O722" s="6" t="s">
        <v>4</v>
      </c>
    </row>
    <row r="723" spans="2:15" ht="20.25">
      <c r="B723" s="10">
        <v>141010</v>
      </c>
      <c r="C723" s="201">
        <v>3</v>
      </c>
      <c r="D723" s="8" t="str">
        <f>VLOOKUP(B723,'Current BICS'!$B$4:$P$1837,'Mapping for Equity'!$K$1,FALSE)</f>
        <v>Banking</v>
      </c>
      <c r="E723" s="15" t="s">
        <v>1643</v>
      </c>
      <c r="F723" s="18"/>
      <c r="G723" s="15" t="s">
        <v>1643</v>
      </c>
      <c r="H723" s="6">
        <v>141010</v>
      </c>
      <c r="I723" s="48" t="str">
        <f>VLOOKUP(H723,'BICS Equity Hierarchy 2024'!$C$5:$Q$1846,'Mapping for Equity'!$K$1,FALSE)</f>
        <v>Banking</v>
      </c>
      <c r="J723" s="6" t="s">
        <v>4</v>
      </c>
      <c r="K723" s="48" t="str">
        <f>IF(J723="","",VLOOKUP(J723,'BICS Equity Hierarchy 2024'!$C$5:$Q$1783,'Mapping for Equity'!$K$1))</f>
        <v/>
      </c>
      <c r="L723" s="6" t="s">
        <v>4</v>
      </c>
      <c r="M723" s="6" t="s">
        <v>4</v>
      </c>
      <c r="N723" s="6" t="s">
        <v>4</v>
      </c>
      <c r="O723" s="6" t="s">
        <v>4</v>
      </c>
    </row>
    <row r="724" spans="2:15" ht="20.25">
      <c r="B724" s="10">
        <v>14101010</v>
      </c>
      <c r="C724" s="201">
        <v>4</v>
      </c>
      <c r="D724" s="8" t="str">
        <f>VLOOKUP(B724,'Current BICS'!$B$4:$P$1837,'Mapping for Equity'!$K$1,FALSE)</f>
        <v>Diversified Banks</v>
      </c>
      <c r="E724" s="15" t="s">
        <v>1643</v>
      </c>
      <c r="F724" s="18"/>
      <c r="G724" s="15" t="s">
        <v>1643</v>
      </c>
      <c r="H724" s="6">
        <v>14101010</v>
      </c>
      <c r="I724" s="48" t="str">
        <f>VLOOKUP(H724,'BICS Equity Hierarchy 2024'!$C$5:$Q$1846,'Mapping for Equity'!$K$1,FALSE)</f>
        <v>Diversified Banks</v>
      </c>
      <c r="J724" s="6" t="s">
        <v>4</v>
      </c>
      <c r="K724" s="48" t="str">
        <f>IF(J724="","",VLOOKUP(J724,'BICS Equity Hierarchy 2024'!$C$5:$Q$1783,'Mapping for Equity'!$K$1))</f>
        <v/>
      </c>
      <c r="L724" s="6" t="s">
        <v>4</v>
      </c>
      <c r="M724" s="6" t="s">
        <v>4</v>
      </c>
      <c r="N724" s="6" t="s">
        <v>4</v>
      </c>
      <c r="O724" s="6" t="s">
        <v>4</v>
      </c>
    </row>
    <row r="725" spans="2:15" ht="20.25">
      <c r="B725" s="10">
        <v>14101011</v>
      </c>
      <c r="C725" s="201">
        <v>4</v>
      </c>
      <c r="D725" s="8" t="str">
        <f>VLOOKUP(B725,'Current BICS'!$B$4:$P$1837,'Mapping for Equity'!$K$1,FALSE)</f>
        <v>Banks</v>
      </c>
      <c r="E725" s="15" t="s">
        <v>1643</v>
      </c>
      <c r="F725" s="18"/>
      <c r="G725" s="15" t="s">
        <v>1643</v>
      </c>
      <c r="H725" s="6">
        <v>14101011</v>
      </c>
      <c r="I725" s="48" t="str">
        <f>VLOOKUP(H725,'BICS Equity Hierarchy 2024'!$C$5:$Q$1846,'Mapping for Equity'!$K$1,FALSE)</f>
        <v>Banks</v>
      </c>
      <c r="J725" s="6" t="s">
        <v>4</v>
      </c>
      <c r="K725" s="48" t="str">
        <f>IF(J725="","",VLOOKUP(J725,'BICS Equity Hierarchy 2024'!$C$5:$Q$1783,'Mapping for Equity'!$K$1))</f>
        <v/>
      </c>
      <c r="L725" s="6" t="s">
        <v>4</v>
      </c>
      <c r="M725" s="6" t="s">
        <v>4</v>
      </c>
      <c r="N725" s="6" t="s">
        <v>4</v>
      </c>
      <c r="O725" s="6" t="s">
        <v>4</v>
      </c>
    </row>
    <row r="726" spans="2:15" ht="20.25">
      <c r="B726" s="10">
        <v>1410101110</v>
      </c>
      <c r="C726" s="201">
        <v>5</v>
      </c>
      <c r="D726" s="8" t="str">
        <f>VLOOKUP(B726,'Current BICS'!$B$4:$P$1837,'Mapping for Equity'!$K$1,FALSE)</f>
        <v>Corporate Banking</v>
      </c>
      <c r="E726" s="15" t="s">
        <v>1643</v>
      </c>
      <c r="F726" s="18"/>
      <c r="G726" s="15" t="s">
        <v>1643</v>
      </c>
      <c r="H726" s="6">
        <v>1410101110</v>
      </c>
      <c r="I726" s="48" t="str">
        <f>VLOOKUP(H726,'BICS Equity Hierarchy 2024'!$C$5:$Q$1846,'Mapping for Equity'!$K$1,FALSE)</f>
        <v>Corporate Banking</v>
      </c>
      <c r="J726" s="6" t="s">
        <v>4</v>
      </c>
      <c r="K726" s="48" t="str">
        <f>IF(J726="","",VLOOKUP(J726,'BICS Equity Hierarchy 2024'!$C$5:$Q$1783,'Mapping for Equity'!$K$1))</f>
        <v/>
      </c>
      <c r="L726" s="6" t="s">
        <v>4</v>
      </c>
      <c r="M726" s="6" t="s">
        <v>4</v>
      </c>
      <c r="N726" s="6" t="s">
        <v>4</v>
      </c>
      <c r="O726" s="6" t="s">
        <v>4</v>
      </c>
    </row>
    <row r="727" spans="2:15" ht="20.25">
      <c r="B727" s="10">
        <v>1410101111</v>
      </c>
      <c r="C727" s="201">
        <v>5</v>
      </c>
      <c r="D727" s="8" t="str">
        <f>VLOOKUP(B727,'Current BICS'!$B$4:$P$1837,'Mapping for Equity'!$K$1,FALSE)</f>
        <v>Retail Banking</v>
      </c>
      <c r="E727" s="15" t="s">
        <v>1643</v>
      </c>
      <c r="F727" s="18"/>
      <c r="G727" s="15" t="s">
        <v>1643</v>
      </c>
      <c r="H727" s="6">
        <v>1410101111</v>
      </c>
      <c r="I727" s="48" t="str">
        <f>VLOOKUP(H727,'BICS Equity Hierarchy 2024'!$C$5:$Q$1846,'Mapping for Equity'!$K$1,FALSE)</f>
        <v>Retail Banking</v>
      </c>
      <c r="J727" s="6" t="s">
        <v>4</v>
      </c>
      <c r="K727" s="48" t="str">
        <f>IF(J727="","",VLOOKUP(J727,'BICS Equity Hierarchy 2024'!$C$5:$Q$1783,'Mapping for Equity'!$K$1))</f>
        <v/>
      </c>
      <c r="L727" s="6" t="s">
        <v>4</v>
      </c>
      <c r="M727" s="6" t="s">
        <v>4</v>
      </c>
      <c r="N727" s="6" t="s">
        <v>4</v>
      </c>
      <c r="O727" s="6" t="s">
        <v>4</v>
      </c>
    </row>
    <row r="728" spans="2:15" ht="20.25">
      <c r="B728" s="10">
        <v>1410101112</v>
      </c>
      <c r="C728" s="201">
        <v>5</v>
      </c>
      <c r="D728" s="8" t="str">
        <f>VLOOKUP(B728,'Current BICS'!$B$4:$P$1837,'Mapping for Equity'!$K$1,FALSE)</f>
        <v>Islamic Banking</v>
      </c>
      <c r="E728" s="15" t="s">
        <v>1643</v>
      </c>
      <c r="F728" s="18"/>
      <c r="G728" s="15" t="s">
        <v>1643</v>
      </c>
      <c r="H728" s="6">
        <v>1410101112</v>
      </c>
      <c r="I728" s="48" t="str">
        <f>VLOOKUP(H728,'BICS Equity Hierarchy 2024'!$C$5:$Q$1846,'Mapping for Equity'!$K$1,FALSE)</f>
        <v>Islamic Banking</v>
      </c>
      <c r="J728" s="6" t="s">
        <v>4</v>
      </c>
      <c r="K728" s="48" t="str">
        <f>IF(J728="","",VLOOKUP(J728,'BICS Equity Hierarchy 2024'!$C$5:$Q$1783,'Mapping for Equity'!$K$1))</f>
        <v/>
      </c>
      <c r="L728" s="6" t="s">
        <v>4</v>
      </c>
      <c r="M728" s="6" t="s">
        <v>4</v>
      </c>
      <c r="N728" s="6" t="s">
        <v>4</v>
      </c>
      <c r="O728" s="6" t="s">
        <v>4</v>
      </c>
    </row>
    <row r="729" spans="2:15" ht="20.25">
      <c r="B729" s="10">
        <v>1411</v>
      </c>
      <c r="C729" s="201">
        <v>2</v>
      </c>
      <c r="D729" s="8" t="str">
        <f>VLOOKUP(B729,'Current BICS'!$B$4:$P$1837,'Mapping for Equity'!$K$1,FALSE)</f>
        <v>Financial Services</v>
      </c>
      <c r="E729" s="15" t="s">
        <v>1643</v>
      </c>
      <c r="F729" s="18"/>
      <c r="G729" s="15" t="s">
        <v>1643</v>
      </c>
      <c r="H729" s="6">
        <v>1411</v>
      </c>
      <c r="I729" s="48" t="str">
        <f>VLOOKUP(H729,'BICS Equity Hierarchy 2024'!$C$5:$Q$1846,'Mapping for Equity'!$K$1,FALSE)</f>
        <v>Financial Services</v>
      </c>
      <c r="J729" s="6" t="s">
        <v>4</v>
      </c>
      <c r="K729" s="48" t="str">
        <f>IF(J729="","",VLOOKUP(J729,'BICS Equity Hierarchy 2024'!$C$5:$Q$1783,'Mapping for Equity'!$K$1))</f>
        <v/>
      </c>
      <c r="L729" s="6" t="s">
        <v>4</v>
      </c>
      <c r="M729" s="6" t="s">
        <v>4</v>
      </c>
      <c r="N729" s="6" t="s">
        <v>4</v>
      </c>
      <c r="O729" s="6" t="s">
        <v>4</v>
      </c>
    </row>
    <row r="730" spans="2:15" ht="20.25">
      <c r="B730" s="10">
        <v>141110</v>
      </c>
      <c r="C730" s="201">
        <v>3</v>
      </c>
      <c r="D730" s="8" t="str">
        <f>VLOOKUP(B730,'Current BICS'!$B$4:$P$1837,'Mapping for Equity'!$K$1,FALSE)</f>
        <v>Asset Management</v>
      </c>
      <c r="E730" s="15" t="s">
        <v>1643</v>
      </c>
      <c r="F730" s="18"/>
      <c r="G730" s="15" t="s">
        <v>1643</v>
      </c>
      <c r="H730" s="6">
        <v>141110</v>
      </c>
      <c r="I730" s="48" t="str">
        <f>VLOOKUP(H730,'BICS Equity Hierarchy 2024'!$C$5:$Q$1846,'Mapping for Equity'!$K$1,FALSE)</f>
        <v>Asset Management</v>
      </c>
      <c r="J730" s="6" t="s">
        <v>4</v>
      </c>
      <c r="K730" s="48" t="str">
        <f>IF(J730="","",VLOOKUP(J730,'BICS Equity Hierarchy 2024'!$C$5:$Q$1783,'Mapping for Equity'!$K$1))</f>
        <v/>
      </c>
      <c r="L730" s="6" t="s">
        <v>4</v>
      </c>
      <c r="M730" s="6" t="s">
        <v>4</v>
      </c>
      <c r="N730" s="6" t="s">
        <v>4</v>
      </c>
      <c r="O730" s="6" t="s">
        <v>4</v>
      </c>
    </row>
    <row r="731" spans="2:15" ht="20.25">
      <c r="B731" s="10">
        <v>14111010</v>
      </c>
      <c r="C731" s="201">
        <v>4</v>
      </c>
      <c r="D731" s="8" t="str">
        <f>VLOOKUP(B731,'Current BICS'!$B$4:$P$1837,'Mapping for Equity'!$K$1,FALSE)</f>
        <v>Investment Companies</v>
      </c>
      <c r="E731" s="15" t="s">
        <v>1643</v>
      </c>
      <c r="F731" s="18"/>
      <c r="G731" s="15" t="s">
        <v>1643</v>
      </c>
      <c r="H731" s="6">
        <v>14111010</v>
      </c>
      <c r="I731" s="48" t="str">
        <f>VLOOKUP(H731,'BICS Equity Hierarchy 2024'!$C$5:$Q$1846,'Mapping for Equity'!$K$1,FALSE)</f>
        <v>Investment Companies</v>
      </c>
      <c r="J731" s="6" t="s">
        <v>4</v>
      </c>
      <c r="K731" s="48" t="str">
        <f>IF(J731="","",VLOOKUP(J731,'BICS Equity Hierarchy 2024'!$C$5:$Q$1783,'Mapping for Equity'!$K$1))</f>
        <v/>
      </c>
      <c r="L731" s="6" t="s">
        <v>4</v>
      </c>
      <c r="M731" s="6" t="s">
        <v>4</v>
      </c>
      <c r="N731" s="6" t="s">
        <v>4</v>
      </c>
      <c r="O731" s="6" t="s">
        <v>4</v>
      </c>
    </row>
    <row r="732" spans="2:15" ht="20.25">
      <c r="B732" s="10">
        <v>1411101010</v>
      </c>
      <c r="C732" s="201">
        <v>5</v>
      </c>
      <c r="D732" s="8" t="str">
        <f>VLOOKUP(B732,'Current BICS'!$B$4:$P$1837,'Mapping for Equity'!$K$1,FALSE)</f>
        <v>Investment Holding Companies</v>
      </c>
      <c r="E732" s="15" t="s">
        <v>1643</v>
      </c>
      <c r="F732" s="18"/>
      <c r="G732" s="15" t="s">
        <v>1643</v>
      </c>
      <c r="H732" s="6">
        <v>1411101010</v>
      </c>
      <c r="I732" s="48" t="str">
        <f>VLOOKUP(H732,'BICS Equity Hierarchy 2024'!$C$5:$Q$1846,'Mapping for Equity'!$K$1,FALSE)</f>
        <v>Investment Holding Companies</v>
      </c>
      <c r="J732" s="6" t="s">
        <v>4</v>
      </c>
      <c r="K732" s="48" t="str">
        <f>IF(J732="","",VLOOKUP(J732,'BICS Equity Hierarchy 2024'!$C$5:$Q$1783,'Mapping for Equity'!$K$1))</f>
        <v/>
      </c>
      <c r="L732" s="6" t="s">
        <v>4</v>
      </c>
      <c r="M732" s="6" t="s">
        <v>4</v>
      </c>
      <c r="N732" s="6" t="s">
        <v>4</v>
      </c>
      <c r="O732" s="6" t="s">
        <v>4</v>
      </c>
    </row>
    <row r="733" spans="2:15" ht="20.25">
      <c r="B733" s="10">
        <v>1411101011</v>
      </c>
      <c r="C733" s="201">
        <v>5</v>
      </c>
      <c r="D733" s="8" t="str">
        <f>VLOOKUP(B733,'Current BICS'!$B$4:$P$1837,'Mapping for Equity'!$K$1,FALSE)</f>
        <v>BDCs</v>
      </c>
      <c r="E733" s="15" t="s">
        <v>1643</v>
      </c>
      <c r="F733" s="18"/>
      <c r="G733" s="15" t="s">
        <v>1643</v>
      </c>
      <c r="H733" s="6">
        <v>1411101011</v>
      </c>
      <c r="I733" s="48" t="str">
        <f>VLOOKUP(H733,'BICS Equity Hierarchy 2024'!$C$5:$Q$1846,'Mapping for Equity'!$K$1,FALSE)</f>
        <v>BDCs</v>
      </c>
      <c r="J733" s="6" t="s">
        <v>4</v>
      </c>
      <c r="K733" s="48" t="str">
        <f>IF(J733="","",VLOOKUP(J733,'BICS Equity Hierarchy 2024'!$C$5:$Q$1783,'Mapping for Equity'!$K$1))</f>
        <v/>
      </c>
      <c r="L733" s="6" t="s">
        <v>4</v>
      </c>
      <c r="M733" s="6" t="s">
        <v>4</v>
      </c>
      <c r="N733" s="6" t="s">
        <v>4</v>
      </c>
      <c r="O733" s="6" t="s">
        <v>4</v>
      </c>
    </row>
    <row r="734" spans="2:15" ht="20.25">
      <c r="B734" s="10">
        <v>1411101012</v>
      </c>
      <c r="C734" s="201">
        <v>5</v>
      </c>
      <c r="D734" s="8" t="str">
        <f>VLOOKUP(B734,'Current BICS'!$B$4:$P$1837,'Mapping for Equity'!$K$1,FALSE)</f>
        <v>SPAC</v>
      </c>
      <c r="E734" s="15" t="s">
        <v>1643</v>
      </c>
      <c r="F734" s="18" t="s">
        <v>3724</v>
      </c>
      <c r="G734" s="15" t="s">
        <v>1643</v>
      </c>
      <c r="H734" s="6">
        <v>1411101012</v>
      </c>
      <c r="I734" s="48" t="str">
        <f>VLOOKUP(H734,'BICS Equity Hierarchy 2024'!$C$5:$Q$1846,'Mapping for Equity'!$K$1,FALSE)</f>
        <v>Blank Check</v>
      </c>
      <c r="J734" s="6" t="s">
        <v>4</v>
      </c>
      <c r="K734" s="48" t="str">
        <f>IF(J734="","",VLOOKUP(J734,'BICS Equity Hierarchy 2024'!$C$5:$Q$1783,'Mapping for Equity'!$K$1))</f>
        <v/>
      </c>
      <c r="L734" s="6" t="s">
        <v>4</v>
      </c>
      <c r="M734" s="6" t="s">
        <v>4</v>
      </c>
      <c r="N734" s="6" t="s">
        <v>4</v>
      </c>
      <c r="O734" s="6" t="s">
        <v>4</v>
      </c>
    </row>
    <row r="735" spans="2:15" ht="20.25">
      <c r="B735" s="10">
        <v>14111011</v>
      </c>
      <c r="C735" s="201">
        <v>4</v>
      </c>
      <c r="D735" s="8" t="str">
        <f>VLOOKUP(B735,'Current BICS'!$B$4:$P$1837,'Mapping for Equity'!$K$1,FALSE)</f>
        <v>Investment Management</v>
      </c>
      <c r="E735" s="15" t="s">
        <v>1643</v>
      </c>
      <c r="F735" s="18"/>
      <c r="G735" s="15" t="s">
        <v>1643</v>
      </c>
      <c r="H735" s="6">
        <v>14111011</v>
      </c>
      <c r="I735" s="48" t="str">
        <f>VLOOKUP(H735,'BICS Equity Hierarchy 2024'!$C$5:$Q$1846,'Mapping for Equity'!$K$1,FALSE)</f>
        <v>Investment Management</v>
      </c>
      <c r="J735" s="6" t="s">
        <v>4</v>
      </c>
      <c r="K735" s="48" t="str">
        <f>IF(J735="","",VLOOKUP(J735,'BICS Equity Hierarchy 2024'!$C$5:$Q$1783,'Mapping for Equity'!$K$1))</f>
        <v/>
      </c>
      <c r="L735" s="6" t="s">
        <v>4</v>
      </c>
      <c r="M735" s="6" t="s">
        <v>4</v>
      </c>
      <c r="N735" s="6" t="s">
        <v>4</v>
      </c>
      <c r="O735" s="6" t="s">
        <v>4</v>
      </c>
    </row>
    <row r="736" spans="2:15" ht="20.25">
      <c r="B736" s="10">
        <v>1411101110</v>
      </c>
      <c r="C736" s="201">
        <v>5</v>
      </c>
      <c r="D736" s="8" t="str">
        <f>VLOOKUP(B736,'Current BICS'!$B$4:$P$1837,'Mapping for Equity'!$K$1,FALSE)</f>
        <v>Equities</v>
      </c>
      <c r="E736" s="15" t="s">
        <v>1643</v>
      </c>
      <c r="F736" s="18"/>
      <c r="G736" s="15" t="s">
        <v>1643</v>
      </c>
      <c r="H736" s="6">
        <v>1411101110</v>
      </c>
      <c r="I736" s="48" t="str">
        <f>VLOOKUP(H736,'BICS Equity Hierarchy 2024'!$C$5:$Q$1846,'Mapping for Equity'!$K$1,FALSE)</f>
        <v>Equities</v>
      </c>
      <c r="J736" s="6" t="s">
        <v>4</v>
      </c>
      <c r="K736" s="48" t="str">
        <f>IF(J736="","",VLOOKUP(J736,'BICS Equity Hierarchy 2024'!$C$5:$Q$1783,'Mapping for Equity'!$K$1))</f>
        <v/>
      </c>
      <c r="L736" s="6" t="s">
        <v>4</v>
      </c>
      <c r="M736" s="6" t="s">
        <v>4</v>
      </c>
      <c r="N736" s="6" t="s">
        <v>4</v>
      </c>
      <c r="O736" s="6" t="s">
        <v>4</v>
      </c>
    </row>
    <row r="737" spans="2:15" ht="20.25">
      <c r="B737" s="10">
        <v>1411101111</v>
      </c>
      <c r="C737" s="201">
        <v>5</v>
      </c>
      <c r="D737" s="8" t="str">
        <f>VLOOKUP(B737,'Current BICS'!$B$4:$P$1837,'Mapping for Equity'!$K$1,FALSE)</f>
        <v>Fixed Income</v>
      </c>
      <c r="E737" s="15" t="s">
        <v>1643</v>
      </c>
      <c r="F737" s="18"/>
      <c r="G737" s="15" t="s">
        <v>1643</v>
      </c>
      <c r="H737" s="6">
        <v>1411101111</v>
      </c>
      <c r="I737" s="48" t="str">
        <f>VLOOKUP(H737,'BICS Equity Hierarchy 2024'!$C$5:$Q$1846,'Mapping for Equity'!$K$1,FALSE)</f>
        <v>Fixed Income</v>
      </c>
      <c r="J737" s="6" t="s">
        <v>4</v>
      </c>
      <c r="K737" s="48" t="str">
        <f>IF(J737="","",VLOOKUP(J737,'BICS Equity Hierarchy 2024'!$C$5:$Q$1783,'Mapping for Equity'!$K$1))</f>
        <v/>
      </c>
      <c r="L737" s="6" t="s">
        <v>4</v>
      </c>
      <c r="M737" s="6" t="s">
        <v>4</v>
      </c>
      <c r="N737" s="6" t="s">
        <v>4</v>
      </c>
      <c r="O737" s="6" t="s">
        <v>4</v>
      </c>
    </row>
    <row r="738" spans="2:15" ht="20.25">
      <c r="B738" s="10">
        <v>1411101112</v>
      </c>
      <c r="C738" s="201">
        <v>5</v>
      </c>
      <c r="D738" s="8" t="str">
        <f>VLOOKUP(B738,'Current BICS'!$B$4:$P$1837,'Mapping for Equity'!$K$1,FALSE)</f>
        <v>Hedge Fund Investments</v>
      </c>
      <c r="E738" s="15" t="s">
        <v>1643</v>
      </c>
      <c r="F738" s="18"/>
      <c r="G738" s="15" t="s">
        <v>1643</v>
      </c>
      <c r="H738" s="6">
        <v>1411101112</v>
      </c>
      <c r="I738" s="48" t="str">
        <f>VLOOKUP(H738,'BICS Equity Hierarchy 2024'!$C$5:$Q$1846,'Mapping for Equity'!$K$1,FALSE)</f>
        <v>Hedge Fund Investments</v>
      </c>
      <c r="J738" s="6" t="s">
        <v>4</v>
      </c>
      <c r="K738" s="48" t="str">
        <f>IF(J738="","",VLOOKUP(J738,'BICS Equity Hierarchy 2024'!$C$5:$Q$1783,'Mapping for Equity'!$K$1))</f>
        <v/>
      </c>
      <c r="L738" s="6" t="s">
        <v>4</v>
      </c>
      <c r="M738" s="6" t="s">
        <v>4</v>
      </c>
      <c r="N738" s="6" t="s">
        <v>4</v>
      </c>
      <c r="O738" s="6" t="s">
        <v>4</v>
      </c>
    </row>
    <row r="739" spans="2:15" ht="20.25">
      <c r="B739" s="10">
        <v>1411101113</v>
      </c>
      <c r="C739" s="201">
        <v>5</v>
      </c>
      <c r="D739" s="8" t="str">
        <f>VLOOKUP(B739,'Current BICS'!$B$4:$P$1837,'Mapping for Equity'!$K$1,FALSE)</f>
        <v>Mixed Asset</v>
      </c>
      <c r="E739" s="15" t="s">
        <v>1643</v>
      </c>
      <c r="F739" s="18"/>
      <c r="G739" s="15" t="s">
        <v>1643</v>
      </c>
      <c r="H739" s="6">
        <v>1411101113</v>
      </c>
      <c r="I739" s="48" t="str">
        <f>VLOOKUP(H739,'BICS Equity Hierarchy 2024'!$C$5:$Q$1846,'Mapping for Equity'!$K$1,FALSE)</f>
        <v>Mixed Asset</v>
      </c>
      <c r="J739" s="6" t="s">
        <v>4</v>
      </c>
      <c r="K739" s="48" t="str">
        <f>IF(J739="","",VLOOKUP(J739,'BICS Equity Hierarchy 2024'!$C$5:$Q$1783,'Mapping for Equity'!$K$1))</f>
        <v/>
      </c>
      <c r="L739" s="6" t="s">
        <v>4</v>
      </c>
      <c r="M739" s="6" t="s">
        <v>4</v>
      </c>
      <c r="N739" s="6" t="s">
        <v>4</v>
      </c>
      <c r="O739" s="6" t="s">
        <v>4</v>
      </c>
    </row>
    <row r="740" spans="2:15" ht="20.25">
      <c r="B740" s="10">
        <v>14111012</v>
      </c>
      <c r="C740" s="201">
        <v>4</v>
      </c>
      <c r="D740" s="8" t="str">
        <f>VLOOKUP(B740,'Current BICS'!$B$4:$P$1837,'Mapping for Equity'!$K$1,FALSE)</f>
        <v>Private Equity</v>
      </c>
      <c r="E740" s="15" t="s">
        <v>1643</v>
      </c>
      <c r="F740" s="18"/>
      <c r="G740" s="15" t="s">
        <v>1643</v>
      </c>
      <c r="H740" s="6">
        <v>14111012</v>
      </c>
      <c r="I740" s="48" t="str">
        <f>VLOOKUP(H740,'BICS Equity Hierarchy 2024'!$C$5:$Q$1846,'Mapping for Equity'!$K$1,FALSE)</f>
        <v>Private Equity</v>
      </c>
      <c r="J740" s="6" t="s">
        <v>4</v>
      </c>
      <c r="K740" s="48" t="str">
        <f>IF(J740="","",VLOOKUP(J740,'BICS Equity Hierarchy 2024'!$C$5:$Q$1783,'Mapping for Equity'!$K$1))</f>
        <v/>
      </c>
      <c r="L740" s="6" t="s">
        <v>4</v>
      </c>
      <c r="M740" s="6" t="s">
        <v>4</v>
      </c>
      <c r="N740" s="6" t="s">
        <v>4</v>
      </c>
      <c r="O740" s="6" t="s">
        <v>4</v>
      </c>
    </row>
    <row r="741" spans="2:15" ht="20.25">
      <c r="B741" s="10">
        <v>1411101210</v>
      </c>
      <c r="C741" s="201">
        <v>5</v>
      </c>
      <c r="D741" s="8" t="str">
        <f>VLOOKUP(B741,'Current BICS'!$B$4:$P$1837,'Mapping for Equity'!$K$1,FALSE)</f>
        <v>Co-Investments</v>
      </c>
      <c r="E741" s="15" t="s">
        <v>1643</v>
      </c>
      <c r="F741" s="18"/>
      <c r="G741" s="15" t="s">
        <v>1643</v>
      </c>
      <c r="H741" s="6">
        <v>1411101210</v>
      </c>
      <c r="I741" s="48" t="str">
        <f>VLOOKUP(H741,'BICS Equity Hierarchy 2024'!$C$5:$Q$1846,'Mapping for Equity'!$K$1,FALSE)</f>
        <v>Co-Investments</v>
      </c>
      <c r="J741" s="6" t="s">
        <v>4</v>
      </c>
      <c r="K741" s="48" t="str">
        <f>IF(J741="","",VLOOKUP(J741,'BICS Equity Hierarchy 2024'!$C$5:$Q$1783,'Mapping for Equity'!$K$1))</f>
        <v/>
      </c>
      <c r="L741" s="6" t="s">
        <v>4</v>
      </c>
      <c r="M741" s="6" t="s">
        <v>4</v>
      </c>
      <c r="N741" s="6" t="s">
        <v>4</v>
      </c>
      <c r="O741" s="6" t="s">
        <v>4</v>
      </c>
    </row>
    <row r="742" spans="2:15" ht="20.25">
      <c r="B742" s="10">
        <v>1411101211</v>
      </c>
      <c r="C742" s="201">
        <v>5</v>
      </c>
      <c r="D742" s="8" t="str">
        <f>VLOOKUP(B742,'Current BICS'!$B$4:$P$1837,'Mapping for Equity'!$K$1,FALSE)</f>
        <v>Debt Investments</v>
      </c>
      <c r="E742" s="15" t="s">
        <v>1643</v>
      </c>
      <c r="F742" s="18"/>
      <c r="G742" s="15" t="s">
        <v>1643</v>
      </c>
      <c r="H742" s="6">
        <v>1411101211</v>
      </c>
      <c r="I742" s="48" t="str">
        <f>VLOOKUP(H742,'BICS Equity Hierarchy 2024'!$C$5:$Q$1846,'Mapping for Equity'!$K$1,FALSE)</f>
        <v>Debt Investments</v>
      </c>
      <c r="J742" s="6" t="s">
        <v>4</v>
      </c>
      <c r="K742" s="48" t="str">
        <f>IF(J742="","",VLOOKUP(J742,'BICS Equity Hierarchy 2024'!$C$5:$Q$1783,'Mapping for Equity'!$K$1))</f>
        <v/>
      </c>
      <c r="L742" s="6" t="s">
        <v>4</v>
      </c>
      <c r="M742" s="6" t="s">
        <v>4</v>
      </c>
      <c r="N742" s="6" t="s">
        <v>4</v>
      </c>
      <c r="O742" s="6" t="s">
        <v>4</v>
      </c>
    </row>
    <row r="743" spans="2:15" ht="20.25">
      <c r="B743" s="10">
        <v>1411101212</v>
      </c>
      <c r="C743" s="201">
        <v>5</v>
      </c>
      <c r="D743" s="8" t="str">
        <f>VLOOKUP(B743,'Current BICS'!$B$4:$P$1837,'Mapping for Equity'!$K$1,FALSE)</f>
        <v>Fund of Funds</v>
      </c>
      <c r="E743" s="15" t="s">
        <v>1643</v>
      </c>
      <c r="F743" s="18"/>
      <c r="G743" s="15" t="s">
        <v>1643</v>
      </c>
      <c r="H743" s="6">
        <v>1411101212</v>
      </c>
      <c r="I743" s="48" t="str">
        <f>VLOOKUP(H743,'BICS Equity Hierarchy 2024'!$C$5:$Q$1846,'Mapping for Equity'!$K$1,FALSE)</f>
        <v>Fund of Funds</v>
      </c>
      <c r="J743" s="6" t="s">
        <v>4</v>
      </c>
      <c r="K743" s="48" t="str">
        <f>IF(J743="","",VLOOKUP(J743,'BICS Equity Hierarchy 2024'!$C$5:$Q$1783,'Mapping for Equity'!$K$1))</f>
        <v/>
      </c>
      <c r="L743" s="6" t="s">
        <v>4</v>
      </c>
      <c r="M743" s="6" t="s">
        <v>4</v>
      </c>
      <c r="N743" s="6" t="s">
        <v>4</v>
      </c>
      <c r="O743" s="6" t="s">
        <v>4</v>
      </c>
    </row>
    <row r="744" spans="2:15" ht="20.25">
      <c r="B744" s="10">
        <v>1411101213</v>
      </c>
      <c r="C744" s="201">
        <v>5</v>
      </c>
      <c r="D744" s="8" t="str">
        <f>VLOOKUP(B744,'Current BICS'!$B$4:$P$1837,'Mapping for Equity'!$K$1,FALSE)</f>
        <v>Growth Capital</v>
      </c>
      <c r="E744" s="15" t="s">
        <v>1643</v>
      </c>
      <c r="F744" s="18"/>
      <c r="G744" s="15" t="s">
        <v>1643</v>
      </c>
      <c r="H744" s="6">
        <v>1411101213</v>
      </c>
      <c r="I744" s="48" t="str">
        <f>VLOOKUP(H744,'BICS Equity Hierarchy 2024'!$C$5:$Q$1846,'Mapping for Equity'!$K$1,FALSE)</f>
        <v>Growth Capital</v>
      </c>
      <c r="J744" s="6" t="s">
        <v>4</v>
      </c>
      <c r="K744" s="48" t="str">
        <f>IF(J744="","",VLOOKUP(J744,'BICS Equity Hierarchy 2024'!$C$5:$Q$1783,'Mapping for Equity'!$K$1))</f>
        <v/>
      </c>
      <c r="L744" s="6" t="s">
        <v>4</v>
      </c>
      <c r="M744" s="6" t="s">
        <v>4</v>
      </c>
      <c r="N744" s="6" t="s">
        <v>4</v>
      </c>
      <c r="O744" s="6" t="s">
        <v>4</v>
      </c>
    </row>
    <row r="745" spans="2:15" ht="20.25">
      <c r="B745" s="10">
        <v>1411101214</v>
      </c>
      <c r="C745" s="201">
        <v>5</v>
      </c>
      <c r="D745" s="8" t="str">
        <f>VLOOKUP(B745,'Current BICS'!$B$4:$P$1837,'Mapping for Equity'!$K$1,FALSE)</f>
        <v>Leveraged Buyout</v>
      </c>
      <c r="E745" s="15" t="s">
        <v>1643</v>
      </c>
      <c r="F745" s="18"/>
      <c r="G745" s="15" t="s">
        <v>1643</v>
      </c>
      <c r="H745" s="6">
        <v>1411101214</v>
      </c>
      <c r="I745" s="48" t="str">
        <f>VLOOKUP(H745,'BICS Equity Hierarchy 2024'!$C$5:$Q$1846,'Mapping for Equity'!$K$1,FALSE)</f>
        <v>Leveraged Buyout</v>
      </c>
      <c r="J745" s="6" t="s">
        <v>4</v>
      </c>
      <c r="K745" s="48" t="str">
        <f>IF(J745="","",VLOOKUP(J745,'BICS Equity Hierarchy 2024'!$C$5:$Q$1783,'Mapping for Equity'!$K$1))</f>
        <v/>
      </c>
      <c r="L745" s="6" t="s">
        <v>4</v>
      </c>
      <c r="M745" s="6" t="s">
        <v>4</v>
      </c>
      <c r="N745" s="6" t="s">
        <v>4</v>
      </c>
      <c r="O745" s="6" t="s">
        <v>4</v>
      </c>
    </row>
    <row r="746" spans="2:15" ht="20.25">
      <c r="B746" s="10">
        <v>1411101215</v>
      </c>
      <c r="C746" s="201">
        <v>5</v>
      </c>
      <c r="D746" s="8" t="str">
        <f>VLOOKUP(B746,'Current BICS'!$B$4:$P$1837,'Mapping for Equity'!$K$1,FALSE)</f>
        <v>Real Assets Investments</v>
      </c>
      <c r="E746" s="15" t="s">
        <v>1643</v>
      </c>
      <c r="F746" s="18"/>
      <c r="G746" s="15" t="s">
        <v>1643</v>
      </c>
      <c r="H746" s="6">
        <v>1411101215</v>
      </c>
      <c r="I746" s="48" t="str">
        <f>VLOOKUP(H746,'BICS Equity Hierarchy 2024'!$C$5:$Q$1846,'Mapping for Equity'!$K$1,FALSE)</f>
        <v>Real Assets Investments</v>
      </c>
      <c r="J746" s="6" t="s">
        <v>4</v>
      </c>
      <c r="K746" s="48" t="str">
        <f>IF(J746="","",VLOOKUP(J746,'BICS Equity Hierarchy 2024'!$C$5:$Q$1783,'Mapping for Equity'!$K$1))</f>
        <v/>
      </c>
      <c r="L746" s="6" t="s">
        <v>4</v>
      </c>
      <c r="M746" s="6" t="s">
        <v>4</v>
      </c>
      <c r="N746" s="6" t="s">
        <v>4</v>
      </c>
      <c r="O746" s="6" t="s">
        <v>4</v>
      </c>
    </row>
    <row r="747" spans="2:15" ht="20.25">
      <c r="B747" s="10">
        <v>1411101216</v>
      </c>
      <c r="C747" s="201">
        <v>5</v>
      </c>
      <c r="D747" s="8" t="str">
        <f>VLOOKUP(B747,'Current BICS'!$B$4:$P$1837,'Mapping for Equity'!$K$1,FALSE)</f>
        <v>Real Estate Investments</v>
      </c>
      <c r="E747" s="15" t="s">
        <v>1643</v>
      </c>
      <c r="F747" s="18"/>
      <c r="G747" s="15" t="s">
        <v>1643</v>
      </c>
      <c r="H747" s="6">
        <v>1411101216</v>
      </c>
      <c r="I747" s="48" t="str">
        <f>VLOOKUP(H747,'BICS Equity Hierarchy 2024'!$C$5:$Q$1846,'Mapping for Equity'!$K$1,FALSE)</f>
        <v>Real Estate Investments</v>
      </c>
      <c r="J747" s="6" t="s">
        <v>4</v>
      </c>
      <c r="K747" s="48" t="str">
        <f>IF(J747="","",VLOOKUP(J747,'BICS Equity Hierarchy 2024'!$C$5:$Q$1783,'Mapping for Equity'!$K$1))</f>
        <v/>
      </c>
      <c r="L747" s="6" t="s">
        <v>4</v>
      </c>
      <c r="M747" s="6" t="s">
        <v>4</v>
      </c>
      <c r="N747" s="6" t="s">
        <v>4</v>
      </c>
      <c r="O747" s="6" t="s">
        <v>4</v>
      </c>
    </row>
    <row r="748" spans="2:15" ht="20.25">
      <c r="B748" s="10">
        <v>1411101217</v>
      </c>
      <c r="C748" s="201">
        <v>5</v>
      </c>
      <c r="D748" s="8" t="str">
        <f>VLOOKUP(B748,'Current BICS'!$B$4:$P$1837,'Mapping for Equity'!$K$1,FALSE)</f>
        <v>Secondary Transactions</v>
      </c>
      <c r="E748" s="15" t="s">
        <v>1643</v>
      </c>
      <c r="F748" s="18"/>
      <c r="G748" s="15" t="s">
        <v>1643</v>
      </c>
      <c r="H748" s="6">
        <v>1411101217</v>
      </c>
      <c r="I748" s="48" t="str">
        <f>VLOOKUP(H748,'BICS Equity Hierarchy 2024'!$C$5:$Q$1846,'Mapping for Equity'!$K$1,FALSE)</f>
        <v>Secondary Transactions</v>
      </c>
      <c r="J748" s="6" t="s">
        <v>4</v>
      </c>
      <c r="K748" s="48" t="str">
        <f>IF(J748="","",VLOOKUP(J748,'BICS Equity Hierarchy 2024'!$C$5:$Q$1783,'Mapping for Equity'!$K$1))</f>
        <v/>
      </c>
      <c r="L748" s="6" t="s">
        <v>4</v>
      </c>
      <c r="M748" s="6" t="s">
        <v>4</v>
      </c>
      <c r="N748" s="6" t="s">
        <v>4</v>
      </c>
      <c r="O748" s="6" t="s">
        <v>4</v>
      </c>
    </row>
    <row r="749" spans="2:15" ht="20.25">
      <c r="B749" s="10">
        <v>1411101218</v>
      </c>
      <c r="C749" s="201">
        <v>5</v>
      </c>
      <c r="D749" s="8" t="str">
        <f>VLOOKUP(B749,'Current BICS'!$B$4:$P$1837,'Mapping for Equity'!$K$1,FALSE)</f>
        <v>Venture Capital</v>
      </c>
      <c r="E749" s="15" t="s">
        <v>1643</v>
      </c>
      <c r="F749" s="18"/>
      <c r="G749" s="15" t="s">
        <v>1643</v>
      </c>
      <c r="H749" s="6">
        <v>1411101218</v>
      </c>
      <c r="I749" s="48" t="str">
        <f>VLOOKUP(H749,'BICS Equity Hierarchy 2024'!$C$5:$Q$1846,'Mapping for Equity'!$K$1,FALSE)</f>
        <v>Venture Capital</v>
      </c>
      <c r="J749" s="6" t="s">
        <v>4</v>
      </c>
      <c r="K749" s="48" t="str">
        <f>IF(J749="","",VLOOKUP(J749,'BICS Equity Hierarchy 2024'!$C$5:$Q$1783,'Mapping for Equity'!$K$1))</f>
        <v/>
      </c>
      <c r="L749" s="6" t="s">
        <v>4</v>
      </c>
      <c r="M749" s="6" t="s">
        <v>4</v>
      </c>
      <c r="N749" s="6" t="s">
        <v>4</v>
      </c>
      <c r="O749" s="6" t="s">
        <v>4</v>
      </c>
    </row>
    <row r="750" spans="2:15" ht="20.25">
      <c r="B750" s="10">
        <v>14111013</v>
      </c>
      <c r="C750" s="201">
        <v>4</v>
      </c>
      <c r="D750" s="8" t="str">
        <f>VLOOKUP(B750,'Current BICS'!$B$4:$P$1837,'Mapping for Equity'!$K$1,FALSE)</f>
        <v>Wealth Management</v>
      </c>
      <c r="E750" s="15" t="s">
        <v>1643</v>
      </c>
      <c r="F750" s="18"/>
      <c r="G750" s="15" t="s">
        <v>1643</v>
      </c>
      <c r="H750" s="6">
        <v>14111013</v>
      </c>
      <c r="I750" s="48" t="str">
        <f>VLOOKUP(H750,'BICS Equity Hierarchy 2024'!$C$5:$Q$1846,'Mapping for Equity'!$K$1,FALSE)</f>
        <v>Wealth Management</v>
      </c>
      <c r="J750" s="6" t="s">
        <v>4</v>
      </c>
      <c r="K750" s="48" t="str">
        <f>IF(J750="","",VLOOKUP(J750,'BICS Equity Hierarchy 2024'!$C$5:$Q$1783,'Mapping for Equity'!$K$1))</f>
        <v/>
      </c>
      <c r="L750" s="6" t="s">
        <v>4</v>
      </c>
      <c r="M750" s="6" t="s">
        <v>4</v>
      </c>
      <c r="N750" s="6" t="s">
        <v>4</v>
      </c>
      <c r="O750" s="6" t="s">
        <v>4</v>
      </c>
    </row>
    <row r="751" spans="2:15" ht="20.25">
      <c r="B751" s="10">
        <v>1411101310</v>
      </c>
      <c r="C751" s="201">
        <v>5</v>
      </c>
      <c r="D751" s="8" t="str">
        <f>VLOOKUP(B751,'Current BICS'!$B$4:$P$1837,'Mapping for Equity'!$K$1,FALSE)</f>
        <v>Financial Plan &amp; Invst Advisory</v>
      </c>
      <c r="E751" s="15" t="s">
        <v>1643</v>
      </c>
      <c r="F751" s="18"/>
      <c r="G751" s="15" t="s">
        <v>1643</v>
      </c>
      <c r="H751" s="6">
        <v>1411101310</v>
      </c>
      <c r="I751" s="48" t="str">
        <f>VLOOKUP(H751,'BICS Equity Hierarchy 2024'!$C$5:$Q$1846,'Mapping for Equity'!$K$1,FALSE)</f>
        <v>Financial Plan &amp; Invst Advisory</v>
      </c>
      <c r="J751" s="6" t="s">
        <v>4</v>
      </c>
      <c r="K751" s="48" t="str">
        <f>IF(J751="","",VLOOKUP(J751,'BICS Equity Hierarchy 2024'!$C$5:$Q$1783,'Mapping for Equity'!$K$1))</f>
        <v/>
      </c>
      <c r="L751" s="6" t="s">
        <v>4</v>
      </c>
      <c r="M751" s="6" t="s">
        <v>4</v>
      </c>
      <c r="N751" s="6" t="s">
        <v>4</v>
      </c>
      <c r="O751" s="6" t="s">
        <v>4</v>
      </c>
    </row>
    <row r="752" spans="2:15" ht="20.25">
      <c r="B752" s="10">
        <v>1411101311</v>
      </c>
      <c r="C752" s="201">
        <v>5</v>
      </c>
      <c r="D752" s="8" t="str">
        <f>VLOOKUP(B752,'Current BICS'!$B$4:$P$1837,'Mapping for Equity'!$K$1,FALSE)</f>
        <v>Private Banking</v>
      </c>
      <c r="E752" s="15" t="s">
        <v>1643</v>
      </c>
      <c r="F752" s="18"/>
      <c r="G752" s="15" t="s">
        <v>1643</v>
      </c>
      <c r="H752" s="6">
        <v>1411101311</v>
      </c>
      <c r="I752" s="48" t="str">
        <f>VLOOKUP(H752,'BICS Equity Hierarchy 2024'!$C$5:$Q$1846,'Mapping for Equity'!$K$1,FALSE)</f>
        <v>Private Banking</v>
      </c>
      <c r="J752" s="6" t="s">
        <v>4</v>
      </c>
      <c r="K752" s="48" t="str">
        <f>IF(J752="","",VLOOKUP(J752,'BICS Equity Hierarchy 2024'!$C$5:$Q$1783,'Mapping for Equity'!$K$1))</f>
        <v/>
      </c>
      <c r="L752" s="6" t="s">
        <v>4</v>
      </c>
      <c r="M752" s="6" t="s">
        <v>4</v>
      </c>
      <c r="N752" s="6" t="s">
        <v>4</v>
      </c>
      <c r="O752" s="6" t="s">
        <v>4</v>
      </c>
    </row>
    <row r="753" spans="2:15" ht="20.25">
      <c r="B753" s="10">
        <v>1411101312</v>
      </c>
      <c r="C753" s="201">
        <v>5</v>
      </c>
      <c r="D753" s="8" t="str">
        <f>VLOOKUP(B753,'Current BICS'!$B$4:$P$1837,'Mapping for Equity'!$K$1,FALSE)</f>
        <v>Retail Securities Brokerage</v>
      </c>
      <c r="E753" s="15" t="s">
        <v>1643</v>
      </c>
      <c r="F753" s="18"/>
      <c r="G753" s="15" t="s">
        <v>1643</v>
      </c>
      <c r="H753" s="6">
        <v>1411101312</v>
      </c>
      <c r="I753" s="48" t="str">
        <f>VLOOKUP(H753,'BICS Equity Hierarchy 2024'!$C$5:$Q$1846,'Mapping for Equity'!$K$1,FALSE)</f>
        <v>Retail Securities Brokerage</v>
      </c>
      <c r="J753" s="6" t="s">
        <v>4</v>
      </c>
      <c r="K753" s="48" t="str">
        <f>IF(J753="","",VLOOKUP(J753,'BICS Equity Hierarchy 2024'!$C$5:$Q$1783,'Mapping for Equity'!$K$1))</f>
        <v/>
      </c>
      <c r="L753" s="6" t="s">
        <v>4</v>
      </c>
      <c r="M753" s="6" t="s">
        <v>4</v>
      </c>
      <c r="N753" s="6" t="s">
        <v>4</v>
      </c>
      <c r="O753" s="6" t="s">
        <v>4</v>
      </c>
    </row>
    <row r="754" spans="2:15" ht="20.25">
      <c r="B754" s="10">
        <v>141111</v>
      </c>
      <c r="C754" s="201">
        <v>3</v>
      </c>
      <c r="D754" s="8" t="str">
        <f>VLOOKUP(B754,'Current BICS'!$B$4:$P$1837,'Mapping for Equity'!$K$1,FALSE)</f>
        <v>Specialty Finance</v>
      </c>
      <c r="E754" s="15" t="s">
        <v>1643</v>
      </c>
      <c r="F754" s="18"/>
      <c r="G754" s="15" t="s">
        <v>1643</v>
      </c>
      <c r="H754" s="6">
        <v>141111</v>
      </c>
      <c r="I754" s="48" t="str">
        <f>VLOOKUP(H754,'BICS Equity Hierarchy 2024'!$C$5:$Q$1846,'Mapping for Equity'!$K$1,FALSE)</f>
        <v>Specialty Finance</v>
      </c>
      <c r="J754" s="6" t="s">
        <v>4</v>
      </c>
      <c r="K754" s="48" t="str">
        <f>IF(J754="","",VLOOKUP(J754,'BICS Equity Hierarchy 2024'!$C$5:$Q$1783,'Mapping for Equity'!$K$1))</f>
        <v/>
      </c>
      <c r="L754" s="6" t="s">
        <v>4</v>
      </c>
      <c r="M754" s="6" t="s">
        <v>4</v>
      </c>
      <c r="N754" s="6" t="s">
        <v>4</v>
      </c>
      <c r="O754" s="6" t="s">
        <v>4</v>
      </c>
    </row>
    <row r="755" spans="2:15" ht="20.25">
      <c r="B755" s="10">
        <v>14111110</v>
      </c>
      <c r="C755" s="201">
        <v>4</v>
      </c>
      <c r="D755" s="8" t="str">
        <f>VLOOKUP(B755,'Current BICS'!$B$4:$P$1837,'Mapping for Equity'!$K$1,FALSE)</f>
        <v>Commercial Finance</v>
      </c>
      <c r="E755" s="15" t="s">
        <v>1643</v>
      </c>
      <c r="F755" s="18"/>
      <c r="G755" s="15" t="s">
        <v>1643</v>
      </c>
      <c r="H755" s="6">
        <v>14111110</v>
      </c>
      <c r="I755" s="48" t="str">
        <f>VLOOKUP(H755,'BICS Equity Hierarchy 2024'!$C$5:$Q$1846,'Mapping for Equity'!$K$1,FALSE)</f>
        <v>Commercial Finance</v>
      </c>
      <c r="J755" s="6" t="s">
        <v>4</v>
      </c>
      <c r="K755" s="48" t="str">
        <f>IF(J755="","",VLOOKUP(J755,'BICS Equity Hierarchy 2024'!$C$5:$Q$1783,'Mapping for Equity'!$K$1))</f>
        <v/>
      </c>
      <c r="L755" s="6" t="s">
        <v>4</v>
      </c>
      <c r="M755" s="6" t="s">
        <v>4</v>
      </c>
      <c r="N755" s="6" t="s">
        <v>4</v>
      </c>
      <c r="O755" s="6" t="s">
        <v>4</v>
      </c>
    </row>
    <row r="756" spans="2:15" ht="20.25">
      <c r="B756" s="10">
        <v>1411111010</v>
      </c>
      <c r="C756" s="201">
        <v>5</v>
      </c>
      <c r="D756" s="8" t="str">
        <f>VLOOKUP(B756,'Current BICS'!$B$4:$P$1837,'Mapping for Equity'!$K$1,FALSE)</f>
        <v>Comml Equip Finance &amp; Leasing</v>
      </c>
      <c r="E756" s="15" t="s">
        <v>1643</v>
      </c>
      <c r="F756" s="18"/>
      <c r="G756" s="15" t="s">
        <v>1643</v>
      </c>
      <c r="H756" s="6">
        <v>1411111010</v>
      </c>
      <c r="I756" s="48" t="str">
        <f>VLOOKUP(H756,'BICS Equity Hierarchy 2024'!$C$5:$Q$1846,'Mapping for Equity'!$K$1,FALSE)</f>
        <v>Comml Equip Finance &amp; Leasing</v>
      </c>
      <c r="J756" s="6" t="s">
        <v>4</v>
      </c>
      <c r="K756" s="48" t="str">
        <f>IF(J756="","",VLOOKUP(J756,'BICS Equity Hierarchy 2024'!$C$5:$Q$1783,'Mapping for Equity'!$K$1))</f>
        <v/>
      </c>
      <c r="L756" s="6" t="s">
        <v>4</v>
      </c>
      <c r="M756" s="6" t="s">
        <v>4</v>
      </c>
      <c r="N756" s="6" t="s">
        <v>4</v>
      </c>
      <c r="O756" s="6" t="s">
        <v>4</v>
      </c>
    </row>
    <row r="757" spans="2:15" ht="20.25">
      <c r="B757" s="10">
        <v>141111101010</v>
      </c>
      <c r="C757" s="201">
        <v>6</v>
      </c>
      <c r="D757" s="8" t="str">
        <f>VLOOKUP(B757,'Current BICS'!$B$4:$P$1837,'Mapping for Equity'!$K$1,FALSE)</f>
        <v>General Equip Finance &amp; Leasing</v>
      </c>
      <c r="E757" s="15" t="s">
        <v>1643</v>
      </c>
      <c r="F757" s="18"/>
      <c r="G757" s="15" t="s">
        <v>1643</v>
      </c>
      <c r="H757" s="6">
        <v>141111101010</v>
      </c>
      <c r="I757" s="48" t="str">
        <f>VLOOKUP(H757,'BICS Equity Hierarchy 2024'!$C$5:$Q$1846,'Mapping for Equity'!$K$1,FALSE)</f>
        <v>General Equip Finance &amp; Leasing</v>
      </c>
      <c r="J757" s="6" t="s">
        <v>4</v>
      </c>
      <c r="K757" s="48" t="str">
        <f>IF(J757="","",VLOOKUP(J757,'BICS Equity Hierarchy 2024'!$C$5:$Q$1783,'Mapping for Equity'!$K$1))</f>
        <v/>
      </c>
      <c r="L757" s="6" t="s">
        <v>4</v>
      </c>
      <c r="M757" s="6" t="s">
        <v>4</v>
      </c>
      <c r="N757" s="6" t="s">
        <v>4</v>
      </c>
      <c r="O757" s="6" t="s">
        <v>4</v>
      </c>
    </row>
    <row r="758" spans="2:15" ht="20.25">
      <c r="B758" s="10">
        <v>141111101011</v>
      </c>
      <c r="C758" s="201">
        <v>6</v>
      </c>
      <c r="D758" s="8" t="str">
        <f>VLOOKUP(B758,'Current BICS'!$B$4:$P$1837,'Mapping for Equity'!$K$1,FALSE)</f>
        <v>Ind Equip Finance &amp; Leasing</v>
      </c>
      <c r="E758" s="15" t="s">
        <v>1643</v>
      </c>
      <c r="F758" s="18"/>
      <c r="G758" s="15" t="s">
        <v>1643</v>
      </c>
      <c r="H758" s="6">
        <v>141111101011</v>
      </c>
      <c r="I758" s="48" t="str">
        <f>VLOOKUP(H758,'BICS Equity Hierarchy 2024'!$C$5:$Q$1846,'Mapping for Equity'!$K$1,FALSE)</f>
        <v>Ind Equip Finance &amp; Leasing</v>
      </c>
      <c r="J758" s="6" t="s">
        <v>4</v>
      </c>
      <c r="K758" s="48" t="str">
        <f>IF(J758="","",VLOOKUP(J758,'BICS Equity Hierarchy 2024'!$C$5:$Q$1783,'Mapping for Equity'!$K$1))</f>
        <v/>
      </c>
      <c r="L758" s="6" t="s">
        <v>4</v>
      </c>
      <c r="M758" s="6" t="s">
        <v>4</v>
      </c>
      <c r="N758" s="6" t="s">
        <v>4</v>
      </c>
      <c r="O758" s="6" t="s">
        <v>4</v>
      </c>
    </row>
    <row r="759" spans="2:15" ht="20.25">
      <c r="B759" s="10">
        <v>141111101012</v>
      </c>
      <c r="C759" s="201">
        <v>6</v>
      </c>
      <c r="D759" s="8" t="str">
        <f>VLOOKUP(B759,'Current BICS'!$B$4:$P$1837,'Mapping for Equity'!$K$1,FALSE)</f>
        <v>Machinery Finance &amp; Leasing</v>
      </c>
      <c r="E759" s="15" t="s">
        <v>1643</v>
      </c>
      <c r="F759" s="18"/>
      <c r="G759" s="15" t="s">
        <v>1643</v>
      </c>
      <c r="H759" s="6">
        <v>141111101012</v>
      </c>
      <c r="I759" s="48" t="str">
        <f>VLOOKUP(H759,'BICS Equity Hierarchy 2024'!$C$5:$Q$1846,'Mapping for Equity'!$K$1,FALSE)</f>
        <v>Machinery Finance &amp; Leasing</v>
      </c>
      <c r="J759" s="6" t="s">
        <v>4</v>
      </c>
      <c r="K759" s="48" t="str">
        <f>IF(J759="","",VLOOKUP(J759,'BICS Equity Hierarchy 2024'!$C$5:$Q$1783,'Mapping for Equity'!$K$1))</f>
        <v/>
      </c>
      <c r="L759" s="6" t="s">
        <v>4</v>
      </c>
      <c r="M759" s="6" t="s">
        <v>4</v>
      </c>
      <c r="N759" s="6" t="s">
        <v>4</v>
      </c>
      <c r="O759" s="6" t="s">
        <v>4</v>
      </c>
    </row>
    <row r="760" spans="2:15" ht="20.25">
      <c r="B760" s="10">
        <v>1411111011</v>
      </c>
      <c r="C760" s="201">
        <v>5</v>
      </c>
      <c r="D760" s="8" t="str">
        <f>VLOOKUP(B760,'Current BICS'!$B$4:$P$1837,'Mapping for Equity'!$K$1,FALSE)</f>
        <v>Transp Equip Finance &amp; Leasing</v>
      </c>
      <c r="E760" s="15" t="s">
        <v>1643</v>
      </c>
      <c r="F760" s="18"/>
      <c r="G760" s="15" t="s">
        <v>1643</v>
      </c>
      <c r="H760" s="6">
        <v>1411111011</v>
      </c>
      <c r="I760" s="48" t="str">
        <f>VLOOKUP(H760,'BICS Equity Hierarchy 2024'!$C$5:$Q$1846,'Mapping for Equity'!$K$1,FALSE)</f>
        <v>Transp Equip Finance &amp; Leasing</v>
      </c>
      <c r="J760" s="6" t="s">
        <v>4</v>
      </c>
      <c r="K760" s="48" t="str">
        <f>IF(J760="","",VLOOKUP(J760,'BICS Equity Hierarchy 2024'!$C$5:$Q$1783,'Mapping for Equity'!$K$1))</f>
        <v/>
      </c>
      <c r="L760" s="6" t="s">
        <v>4</v>
      </c>
      <c r="M760" s="6" t="s">
        <v>4</v>
      </c>
      <c r="N760" s="6" t="s">
        <v>4</v>
      </c>
      <c r="O760" s="6" t="s">
        <v>4</v>
      </c>
    </row>
    <row r="761" spans="2:15" ht="20.25">
      <c r="B761" s="10">
        <v>141111101110</v>
      </c>
      <c r="C761" s="201">
        <v>6</v>
      </c>
      <c r="D761" s="8" t="str">
        <f>VLOOKUP(B761,'Current BICS'!$B$4:$P$1837,'Mapping for Equity'!$K$1,FALSE)</f>
        <v>Aircraft Finance &amp; Leasing</v>
      </c>
      <c r="E761" s="15" t="s">
        <v>1643</v>
      </c>
      <c r="F761" s="18"/>
      <c r="G761" s="15" t="s">
        <v>1643</v>
      </c>
      <c r="H761" s="6">
        <v>141111101110</v>
      </c>
      <c r="I761" s="48" t="str">
        <f>VLOOKUP(H761,'BICS Equity Hierarchy 2024'!$C$5:$Q$1846,'Mapping for Equity'!$K$1,FALSE)</f>
        <v>Aircraft Finance &amp; Leasing</v>
      </c>
      <c r="J761" s="6" t="s">
        <v>4</v>
      </c>
      <c r="K761" s="48" t="str">
        <f>IF(J761="","",VLOOKUP(J761,'BICS Equity Hierarchy 2024'!$C$5:$Q$1783,'Mapping for Equity'!$K$1))</f>
        <v/>
      </c>
      <c r="L761" s="6" t="s">
        <v>4</v>
      </c>
      <c r="M761" s="6" t="s">
        <v>4</v>
      </c>
      <c r="N761" s="6" t="s">
        <v>4</v>
      </c>
      <c r="O761" s="6" t="s">
        <v>4</v>
      </c>
    </row>
    <row r="762" spans="2:15" ht="20.25">
      <c r="B762" s="10">
        <v>141111101111</v>
      </c>
      <c r="C762" s="201">
        <v>6</v>
      </c>
      <c r="D762" s="8" t="str">
        <f>VLOOKUP(B762,'Current BICS'!$B$4:$P$1837,'Mapping for Equity'!$K$1,FALSE)</f>
        <v>Commercial Veh Fin &amp; Leasing</v>
      </c>
      <c r="E762" s="15" t="s">
        <v>1643</v>
      </c>
      <c r="F762" s="18"/>
      <c r="G762" s="15" t="s">
        <v>1643</v>
      </c>
      <c r="H762" s="6">
        <v>141111101111</v>
      </c>
      <c r="I762" s="48" t="str">
        <f>VLOOKUP(H762,'BICS Equity Hierarchy 2024'!$C$5:$Q$1846,'Mapping for Equity'!$K$1,FALSE)</f>
        <v>Commercial Veh Fin &amp; Leasing</v>
      </c>
      <c r="J762" s="6" t="s">
        <v>4</v>
      </c>
      <c r="K762" s="48" t="str">
        <f>IF(J762="","",VLOOKUP(J762,'BICS Equity Hierarchy 2024'!$C$5:$Q$1783,'Mapping for Equity'!$K$1))</f>
        <v/>
      </c>
      <c r="L762" s="6" t="s">
        <v>4</v>
      </c>
      <c r="M762" s="6" t="s">
        <v>4</v>
      </c>
      <c r="N762" s="6" t="s">
        <v>4</v>
      </c>
      <c r="O762" s="6" t="s">
        <v>4</v>
      </c>
    </row>
    <row r="763" spans="2:15" ht="20.25">
      <c r="B763" s="10">
        <v>14111110111110</v>
      </c>
      <c r="C763" s="201">
        <v>7</v>
      </c>
      <c r="D763" s="8" t="str">
        <f>VLOOKUP(B763,'Current BICS'!$B$4:$P$1837,'Mapping for Equity'!$K$1,FALSE)</f>
        <v>Comml Veh Fin &amp; Leasing - Electric</v>
      </c>
      <c r="E763" s="15" t="s">
        <v>1643</v>
      </c>
      <c r="F763" s="18"/>
      <c r="G763" s="15" t="s">
        <v>1643</v>
      </c>
      <c r="H763" s="6">
        <v>14111110111110</v>
      </c>
      <c r="I763" s="48" t="str">
        <f>VLOOKUP(H763,'BICS Equity Hierarchy 2024'!$C$5:$Q$1846,'Mapping for Equity'!$K$1,FALSE)</f>
        <v>Comml Veh Fin &amp; Leasing - Electric</v>
      </c>
      <c r="J763" s="6" t="s">
        <v>4</v>
      </c>
      <c r="K763" s="48" t="str">
        <f>IF(J763="","",VLOOKUP(J763,'BICS Equity Hierarchy 2024'!$C$5:$Q$1783,'Mapping for Equity'!$K$1))</f>
        <v/>
      </c>
      <c r="L763" s="6" t="s">
        <v>4</v>
      </c>
      <c r="M763" s="6" t="s">
        <v>4</v>
      </c>
      <c r="N763" s="6" t="s">
        <v>4</v>
      </c>
      <c r="O763" s="6" t="s">
        <v>4</v>
      </c>
    </row>
    <row r="764" spans="2:15" ht="20.25">
      <c r="B764" s="10">
        <v>14111110111111</v>
      </c>
      <c r="C764" s="201">
        <v>7</v>
      </c>
      <c r="D764" s="8" t="str">
        <f>VLOOKUP(B764,'Current BICS'!$B$4:$P$1837,'Mapping for Equity'!$K$1,FALSE)</f>
        <v>Comml Veh Fin &amp; Leasing - Fossil Fuels</v>
      </c>
      <c r="E764" s="15" t="s">
        <v>1643</v>
      </c>
      <c r="F764" s="18"/>
      <c r="G764" s="15" t="s">
        <v>1643</v>
      </c>
      <c r="H764" s="6">
        <v>14111110111111</v>
      </c>
      <c r="I764" s="48" t="str">
        <f>VLOOKUP(H764,'BICS Equity Hierarchy 2024'!$C$5:$Q$1846,'Mapping for Equity'!$K$1,FALSE)</f>
        <v>Comml Veh Fin &amp; Leasing - Fossil Fuels</v>
      </c>
      <c r="J764" s="6" t="s">
        <v>4</v>
      </c>
      <c r="K764" s="48" t="str">
        <f>IF(J764="","",VLOOKUP(J764,'BICS Equity Hierarchy 2024'!$C$5:$Q$1783,'Mapping for Equity'!$K$1))</f>
        <v/>
      </c>
      <c r="L764" s="6" t="s">
        <v>4</v>
      </c>
      <c r="M764" s="6" t="s">
        <v>4</v>
      </c>
      <c r="N764" s="6" t="s">
        <v>4</v>
      </c>
      <c r="O764" s="6" t="s">
        <v>4</v>
      </c>
    </row>
    <row r="765" spans="2:15" ht="20.25">
      <c r="B765" s="10">
        <v>141111101112</v>
      </c>
      <c r="C765" s="201">
        <v>6</v>
      </c>
      <c r="D765" s="8" t="str">
        <f>VLOOKUP(B765,'Current BICS'!$B$4:$P$1837,'Mapping for Equity'!$K$1,FALSE)</f>
        <v>Railroad Car Finance &amp; Leasing</v>
      </c>
      <c r="E765" s="15" t="s">
        <v>1643</v>
      </c>
      <c r="F765" s="18"/>
      <c r="G765" s="15" t="s">
        <v>1643</v>
      </c>
      <c r="H765" s="6">
        <v>141111101112</v>
      </c>
      <c r="I765" s="48" t="str">
        <f>VLOOKUP(H765,'BICS Equity Hierarchy 2024'!$C$5:$Q$1846,'Mapping for Equity'!$K$1,FALSE)</f>
        <v>Railroad Car Finance &amp; Leasing</v>
      </c>
      <c r="J765" s="6" t="s">
        <v>4</v>
      </c>
      <c r="K765" s="48" t="str">
        <f>IF(J765="","",VLOOKUP(J765,'BICS Equity Hierarchy 2024'!$C$5:$Q$1783,'Mapping for Equity'!$K$1))</f>
        <v/>
      </c>
      <c r="L765" s="6" t="s">
        <v>4</v>
      </c>
      <c r="M765" s="6" t="s">
        <v>4</v>
      </c>
      <c r="N765" s="6" t="s">
        <v>4</v>
      </c>
      <c r="O765" s="6" t="s">
        <v>4</v>
      </c>
    </row>
    <row r="766" spans="2:15" ht="20.25">
      <c r="B766" s="10">
        <v>14111110111210</v>
      </c>
      <c r="C766" s="201">
        <v>7</v>
      </c>
      <c r="D766" s="8" t="str">
        <f>VLOOKUP(B766,'Current BICS'!$B$4:$P$1837,'Mapping for Equity'!$K$1,FALSE)</f>
        <v>Railcar Fin &amp; Leasing - Electric</v>
      </c>
      <c r="E766" s="15" t="s">
        <v>1643</v>
      </c>
      <c r="F766" s="18"/>
      <c r="G766" s="15" t="s">
        <v>1643</v>
      </c>
      <c r="H766" s="6">
        <v>14111110111210</v>
      </c>
      <c r="I766" s="48" t="str">
        <f>VLOOKUP(H766,'BICS Equity Hierarchy 2024'!$C$5:$Q$1846,'Mapping for Equity'!$K$1,FALSE)</f>
        <v>Railcar Fin &amp; Leasing - Electric</v>
      </c>
      <c r="J766" s="6" t="s">
        <v>4</v>
      </c>
      <c r="K766" s="48" t="str">
        <f>IF(J766="","",VLOOKUP(J766,'BICS Equity Hierarchy 2024'!$C$5:$Q$1783,'Mapping for Equity'!$K$1))</f>
        <v/>
      </c>
      <c r="L766" s="6" t="s">
        <v>4</v>
      </c>
      <c r="M766" s="6" t="s">
        <v>4</v>
      </c>
      <c r="N766" s="6" t="s">
        <v>4</v>
      </c>
      <c r="O766" s="6" t="s">
        <v>4</v>
      </c>
    </row>
    <row r="767" spans="2:15" ht="20.25">
      <c r="B767" s="10">
        <v>14111110111211</v>
      </c>
      <c r="C767" s="201">
        <v>7</v>
      </c>
      <c r="D767" s="8" t="str">
        <f>VLOOKUP(B767,'Current BICS'!$B$4:$P$1837,'Mapping for Equity'!$K$1,FALSE)</f>
        <v>Railcar Fin &amp; Leasing - Fossil Fuels</v>
      </c>
      <c r="E767" s="15" t="s">
        <v>1643</v>
      </c>
      <c r="F767" s="18"/>
      <c r="G767" s="15" t="s">
        <v>1643</v>
      </c>
      <c r="H767" s="6">
        <v>14111110111211</v>
      </c>
      <c r="I767" s="48" t="str">
        <f>VLOOKUP(H767,'BICS Equity Hierarchy 2024'!$C$5:$Q$1846,'Mapping for Equity'!$K$1,FALSE)</f>
        <v>Railcar Fin &amp; Leasing - Fossil Fuels</v>
      </c>
      <c r="J767" s="6" t="s">
        <v>4</v>
      </c>
      <c r="K767" s="48" t="str">
        <f>IF(J767="","",VLOOKUP(J767,'BICS Equity Hierarchy 2024'!$C$5:$Q$1783,'Mapping for Equity'!$K$1))</f>
        <v/>
      </c>
      <c r="L767" s="6" t="s">
        <v>4</v>
      </c>
      <c r="M767" s="6" t="s">
        <v>4</v>
      </c>
      <c r="N767" s="6" t="s">
        <v>4</v>
      </c>
      <c r="O767" s="6" t="s">
        <v>4</v>
      </c>
    </row>
    <row r="768" spans="2:15" ht="20.25">
      <c r="B768" s="10">
        <v>141111101113</v>
      </c>
      <c r="C768" s="201">
        <v>6</v>
      </c>
      <c r="D768" s="8" t="str">
        <f>VLOOKUP(B768,'Current BICS'!$B$4:$P$1837,'Mapping for Equity'!$K$1,FALSE)</f>
        <v>Ship &amp; Boat Finance &amp; Leasing</v>
      </c>
      <c r="E768" s="15" t="s">
        <v>1643</v>
      </c>
      <c r="F768" s="18"/>
      <c r="G768" s="15" t="s">
        <v>1643</v>
      </c>
      <c r="H768" s="6">
        <v>141111101113</v>
      </c>
      <c r="I768" s="48" t="str">
        <f>VLOOKUP(H768,'BICS Equity Hierarchy 2024'!$C$5:$Q$1846,'Mapping for Equity'!$K$1,FALSE)</f>
        <v>Ship &amp; Boat Finance &amp; Leasing</v>
      </c>
      <c r="J768" s="6" t="s">
        <v>4</v>
      </c>
      <c r="K768" s="48" t="str">
        <f>IF(J768="","",VLOOKUP(J768,'BICS Equity Hierarchy 2024'!$C$5:$Q$1783,'Mapping for Equity'!$K$1))</f>
        <v/>
      </c>
      <c r="L768" s="6" t="s">
        <v>4</v>
      </c>
      <c r="M768" s="6" t="s">
        <v>4</v>
      </c>
      <c r="N768" s="6" t="s">
        <v>4</v>
      </c>
      <c r="O768" s="6" t="s">
        <v>4</v>
      </c>
    </row>
    <row r="769" spans="2:15" ht="20.25">
      <c r="B769" s="10">
        <v>14111111</v>
      </c>
      <c r="C769" s="201">
        <v>4</v>
      </c>
      <c r="D769" s="8" t="str">
        <f>VLOOKUP(B769,'Current BICS'!$B$4:$P$1837,'Mapping for Equity'!$K$1,FALSE)</f>
        <v>Consumer Finance</v>
      </c>
      <c r="E769" s="15" t="s">
        <v>1643</v>
      </c>
      <c r="F769" s="18"/>
      <c r="G769" s="15" t="s">
        <v>1643</v>
      </c>
      <c r="H769" s="6">
        <v>14111111</v>
      </c>
      <c r="I769" s="48" t="str">
        <f>VLOOKUP(H769,'BICS Equity Hierarchy 2024'!$C$5:$Q$1846,'Mapping for Equity'!$K$1,FALSE)</f>
        <v>Consumer Finance</v>
      </c>
      <c r="J769" s="6" t="s">
        <v>4</v>
      </c>
      <c r="K769" s="48" t="str">
        <f>IF(J769="","",VLOOKUP(J769,'BICS Equity Hierarchy 2024'!$C$5:$Q$1783,'Mapping for Equity'!$K$1))</f>
        <v/>
      </c>
      <c r="L769" s="6" t="s">
        <v>4</v>
      </c>
      <c r="M769" s="6" t="s">
        <v>4</v>
      </c>
      <c r="N769" s="6" t="s">
        <v>4</v>
      </c>
      <c r="O769" s="6" t="s">
        <v>4</v>
      </c>
    </row>
    <row r="770" spans="2:15" ht="20.25">
      <c r="B770" s="10">
        <v>1411111110</v>
      </c>
      <c r="C770" s="201">
        <v>5</v>
      </c>
      <c r="D770" s="8" t="str">
        <f>VLOOKUP(B770,'Current BICS'!$B$4:$P$1837,'Mapping for Equity'!$K$1,FALSE)</f>
        <v>Auto Finance</v>
      </c>
      <c r="E770" s="15" t="s">
        <v>1643</v>
      </c>
      <c r="F770" s="18"/>
      <c r="G770" s="15" t="s">
        <v>1643</v>
      </c>
      <c r="H770" s="6">
        <v>1411111110</v>
      </c>
      <c r="I770" s="48" t="str">
        <f>VLOOKUP(H770,'BICS Equity Hierarchy 2024'!$C$5:$Q$1846,'Mapping for Equity'!$K$1,FALSE)</f>
        <v>Auto Finance</v>
      </c>
      <c r="J770" s="6" t="s">
        <v>4</v>
      </c>
      <c r="K770" s="48" t="str">
        <f>IF(J770="","",VLOOKUP(J770,'BICS Equity Hierarchy 2024'!$C$5:$Q$1783,'Mapping for Equity'!$K$1))</f>
        <v/>
      </c>
      <c r="L770" s="6" t="s">
        <v>4</v>
      </c>
      <c r="M770" s="6" t="s">
        <v>4</v>
      </c>
      <c r="N770" s="6" t="s">
        <v>4</v>
      </c>
      <c r="O770" s="6" t="s">
        <v>4</v>
      </c>
    </row>
    <row r="771" spans="2:15" ht="20.25">
      <c r="B771" s="10">
        <v>141111111010</v>
      </c>
      <c r="C771" s="201" t="s">
        <v>21672</v>
      </c>
      <c r="D771" s="8" t="str">
        <f>VLOOKUP(B771,'Current BICS'!$B$4:$P$1837,'Mapping for Equity'!$K$1,FALSE)</f>
        <v>Auto Finance - Electric</v>
      </c>
      <c r="E771" s="15" t="s">
        <v>1643</v>
      </c>
      <c r="F771" s="18"/>
      <c r="G771" s="15" t="s">
        <v>1643</v>
      </c>
      <c r="H771" s="6">
        <v>141111111010</v>
      </c>
      <c r="I771" s="48" t="str">
        <f>VLOOKUP(H771,'BICS Equity Hierarchy 2024'!$C$5:$Q$1846,'Mapping for Equity'!$K$1,FALSE)</f>
        <v>Auto Finance - Electric</v>
      </c>
      <c r="J771" s="6" t="s">
        <v>4</v>
      </c>
      <c r="K771" s="48" t="str">
        <f>IF(J771="","",VLOOKUP(J771,'BICS Equity Hierarchy 2024'!$C$5:$Q$1783,'Mapping for Equity'!$K$1))</f>
        <v/>
      </c>
      <c r="L771" s="6" t="s">
        <v>4</v>
      </c>
      <c r="M771" s="6" t="s">
        <v>4</v>
      </c>
      <c r="N771" s="6" t="s">
        <v>4</v>
      </c>
      <c r="O771" s="6" t="s">
        <v>4</v>
      </c>
    </row>
    <row r="772" spans="2:15" ht="20.25">
      <c r="B772" s="10">
        <v>141111111011</v>
      </c>
      <c r="C772" s="201" t="s">
        <v>21672</v>
      </c>
      <c r="D772" s="8" t="str">
        <f>VLOOKUP(B772,'Current BICS'!$B$4:$P$1837,'Mapping for Equity'!$K$1,FALSE)</f>
        <v>Auto Finance - Fossil Fuels</v>
      </c>
      <c r="E772" s="15" t="s">
        <v>1643</v>
      </c>
      <c r="F772" s="18"/>
      <c r="G772" s="15" t="s">
        <v>1643</v>
      </c>
      <c r="H772" s="6">
        <v>141111111011</v>
      </c>
      <c r="I772" s="48" t="str">
        <f>VLOOKUP(H772,'BICS Equity Hierarchy 2024'!$C$5:$Q$1846,'Mapping for Equity'!$K$1,FALSE)</f>
        <v>Auto Finance - Fossil Fuels</v>
      </c>
      <c r="J772" s="6" t="s">
        <v>4</v>
      </c>
      <c r="K772" s="48" t="str">
        <f>IF(J772="","",VLOOKUP(J772,'BICS Equity Hierarchy 2024'!$C$5:$Q$1783,'Mapping for Equity'!$K$1))</f>
        <v/>
      </c>
      <c r="L772" s="6" t="s">
        <v>4</v>
      </c>
      <c r="M772" s="6" t="s">
        <v>4</v>
      </c>
      <c r="N772" s="6" t="s">
        <v>4</v>
      </c>
      <c r="O772" s="6" t="s">
        <v>4</v>
      </c>
    </row>
    <row r="773" spans="2:15" ht="20.25">
      <c r="B773" s="10">
        <v>1411111111</v>
      </c>
      <c r="C773" s="201">
        <v>5</v>
      </c>
      <c r="D773" s="8" t="str">
        <f>VLOOKUP(B773,'Current BICS'!$B$4:$P$1837,'Mapping for Equity'!$K$1,FALSE)</f>
        <v>Consumer Microlending</v>
      </c>
      <c r="E773" s="15" t="s">
        <v>1643</v>
      </c>
      <c r="F773" s="18"/>
      <c r="G773" s="15" t="s">
        <v>1643</v>
      </c>
      <c r="H773" s="6">
        <v>1411111111</v>
      </c>
      <c r="I773" s="48" t="str">
        <f>VLOOKUP(H773,'BICS Equity Hierarchy 2024'!$C$5:$Q$1846,'Mapping for Equity'!$K$1,FALSE)</f>
        <v>Consumer Microlending</v>
      </c>
      <c r="J773" s="6" t="s">
        <v>4</v>
      </c>
      <c r="K773" s="48" t="str">
        <f>IF(J773="","",VLOOKUP(J773,'BICS Equity Hierarchy 2024'!$C$5:$Q$1783,'Mapping for Equity'!$K$1))</f>
        <v/>
      </c>
      <c r="L773" s="6" t="s">
        <v>4</v>
      </c>
      <c r="M773" s="6" t="s">
        <v>4</v>
      </c>
      <c r="N773" s="6" t="s">
        <v>4</v>
      </c>
      <c r="O773" s="6" t="s">
        <v>4</v>
      </c>
    </row>
    <row r="774" spans="2:15" ht="20.25">
      <c r="B774" s="10">
        <v>1411111112</v>
      </c>
      <c r="C774" s="201">
        <v>5</v>
      </c>
      <c r="D774" s="8" t="str">
        <f>VLOOKUP(B774,'Current BICS'!$B$4:$P$1837,'Mapping for Equity'!$K$1,FALSE)</f>
        <v>Credit Card Lending</v>
      </c>
      <c r="E774" s="15" t="s">
        <v>1643</v>
      </c>
      <c r="F774" s="18"/>
      <c r="G774" s="15" t="s">
        <v>1643</v>
      </c>
      <c r="H774" s="6">
        <v>1411111112</v>
      </c>
      <c r="I774" s="48" t="str">
        <f>VLOOKUP(H774,'BICS Equity Hierarchy 2024'!$C$5:$Q$1846,'Mapping for Equity'!$K$1,FALSE)</f>
        <v>Credit Card Lending</v>
      </c>
      <c r="J774" s="6" t="s">
        <v>4</v>
      </c>
      <c r="K774" s="48" t="str">
        <f>IF(J774="","",VLOOKUP(J774,'BICS Equity Hierarchy 2024'!$C$5:$Q$1783,'Mapping for Equity'!$K$1))</f>
        <v/>
      </c>
      <c r="L774" s="6" t="s">
        <v>4</v>
      </c>
      <c r="M774" s="6" t="s">
        <v>4</v>
      </c>
      <c r="N774" s="6" t="s">
        <v>4</v>
      </c>
      <c r="O774" s="6" t="s">
        <v>4</v>
      </c>
    </row>
    <row r="775" spans="2:15" ht="20.25">
      <c r="B775" s="10">
        <v>1411111113</v>
      </c>
      <c r="C775" s="201">
        <v>5</v>
      </c>
      <c r="D775" s="8" t="str">
        <f>VLOOKUP(B775,'Current BICS'!$B$4:$P$1837,'Mapping for Equity'!$K$1,FALSE)</f>
        <v>Student Lending</v>
      </c>
      <c r="E775" s="15" t="s">
        <v>1643</v>
      </c>
      <c r="F775" s="18"/>
      <c r="G775" s="15" t="s">
        <v>1643</v>
      </c>
      <c r="H775" s="6">
        <v>1411111113</v>
      </c>
      <c r="I775" s="48" t="str">
        <f>VLOOKUP(H775,'BICS Equity Hierarchy 2024'!$C$5:$Q$1846,'Mapping for Equity'!$K$1,FALSE)</f>
        <v>Student Lending</v>
      </c>
      <c r="J775" s="6" t="s">
        <v>4</v>
      </c>
      <c r="K775" s="48" t="str">
        <f>IF(J775="","",VLOOKUP(J775,'BICS Equity Hierarchy 2024'!$C$5:$Q$1783,'Mapping for Equity'!$K$1))</f>
        <v/>
      </c>
      <c r="L775" s="6" t="s">
        <v>4</v>
      </c>
      <c r="M775" s="6" t="s">
        <v>4</v>
      </c>
      <c r="N775" s="6" t="s">
        <v>4</v>
      </c>
      <c r="O775" s="6" t="s">
        <v>4</v>
      </c>
    </row>
    <row r="776" spans="2:15" ht="20.25">
      <c r="B776" s="10">
        <v>14111112</v>
      </c>
      <c r="C776" s="201">
        <v>4</v>
      </c>
      <c r="D776" s="8" t="str">
        <f>VLOOKUP(B776,'Current BICS'!$B$4:$P$1837,'Mapping for Equity'!$K$1,FALSE)</f>
        <v>Mortgage Finance</v>
      </c>
      <c r="E776" s="15" t="s">
        <v>1643</v>
      </c>
      <c r="F776" s="18"/>
      <c r="G776" s="15" t="s">
        <v>1643</v>
      </c>
      <c r="H776" s="6">
        <v>14111112</v>
      </c>
      <c r="I776" s="48" t="str">
        <f>VLOOKUP(H776,'BICS Equity Hierarchy 2024'!$C$5:$Q$1846,'Mapping for Equity'!$K$1,FALSE)</f>
        <v>Mortgage Finance</v>
      </c>
      <c r="J776" s="6" t="s">
        <v>4</v>
      </c>
      <c r="K776" s="48" t="str">
        <f>IF(J776="","",VLOOKUP(J776,'BICS Equity Hierarchy 2024'!$C$5:$Q$1783,'Mapping for Equity'!$K$1))</f>
        <v/>
      </c>
      <c r="L776" s="6" t="s">
        <v>4</v>
      </c>
      <c r="M776" s="6" t="s">
        <v>4</v>
      </c>
      <c r="N776" s="6" t="s">
        <v>4</v>
      </c>
      <c r="O776" s="6" t="s">
        <v>4</v>
      </c>
    </row>
    <row r="777" spans="2:15" ht="20.25">
      <c r="B777" s="10">
        <v>1411111210</v>
      </c>
      <c r="C777" s="201">
        <v>5</v>
      </c>
      <c r="D777" s="8" t="str">
        <f>VLOOKUP(B777,'Current BICS'!$B$4:$P$1837,'Mapping for Equity'!$K$1,FALSE)</f>
        <v>Mortgage Lenders</v>
      </c>
      <c r="E777" s="15" t="s">
        <v>1643</v>
      </c>
      <c r="F777" s="18"/>
      <c r="G777" s="15" t="s">
        <v>1643</v>
      </c>
      <c r="H777" s="6">
        <v>1411111210</v>
      </c>
      <c r="I777" s="48" t="str">
        <f>VLOOKUP(H777,'BICS Equity Hierarchy 2024'!$C$5:$Q$1846,'Mapping for Equity'!$K$1,FALSE)</f>
        <v>Mortgage Lenders</v>
      </c>
      <c r="J777" s="6" t="s">
        <v>4</v>
      </c>
      <c r="K777" s="48" t="str">
        <f>IF(J777="","",VLOOKUP(J777,'BICS Equity Hierarchy 2024'!$C$5:$Q$1783,'Mapping for Equity'!$K$1))</f>
        <v/>
      </c>
      <c r="L777" s="6" t="s">
        <v>4</v>
      </c>
      <c r="M777" s="6" t="s">
        <v>4</v>
      </c>
      <c r="N777" s="6" t="s">
        <v>4</v>
      </c>
      <c r="O777" s="6" t="s">
        <v>4</v>
      </c>
    </row>
    <row r="778" spans="2:15" ht="20.25">
      <c r="B778" s="10">
        <v>1411111211</v>
      </c>
      <c r="C778" s="201">
        <v>5</v>
      </c>
      <c r="D778" s="8" t="str">
        <f>VLOOKUP(B778,'Current BICS'!$B$4:$P$1837,'Mapping for Equity'!$K$1,FALSE)</f>
        <v>Mortgage Loan Brokers</v>
      </c>
      <c r="E778" s="15" t="s">
        <v>1643</v>
      </c>
      <c r="F778" s="18"/>
      <c r="G778" s="15" t="s">
        <v>1643</v>
      </c>
      <c r="H778" s="6">
        <v>1411111211</v>
      </c>
      <c r="I778" s="48" t="str">
        <f>VLOOKUP(H778,'BICS Equity Hierarchy 2024'!$C$5:$Q$1846,'Mapping for Equity'!$K$1,FALSE)</f>
        <v>Mortgage Loan Brokers</v>
      </c>
      <c r="J778" s="6" t="s">
        <v>4</v>
      </c>
      <c r="K778" s="48" t="str">
        <f>IF(J778="","",VLOOKUP(J778,'BICS Equity Hierarchy 2024'!$C$5:$Q$1783,'Mapping for Equity'!$K$1))</f>
        <v/>
      </c>
      <c r="L778" s="6" t="s">
        <v>4</v>
      </c>
      <c r="M778" s="6" t="s">
        <v>4</v>
      </c>
      <c r="N778" s="6" t="s">
        <v>4</v>
      </c>
      <c r="O778" s="6" t="s">
        <v>4</v>
      </c>
    </row>
    <row r="779" spans="2:15" ht="20.25">
      <c r="B779" s="10">
        <v>1411111212</v>
      </c>
      <c r="C779" s="201">
        <v>5</v>
      </c>
      <c r="D779" s="8" t="str">
        <f>VLOOKUP(B779,'Current BICS'!$B$4:$P$1837,'Mapping for Equity'!$K$1,FALSE)</f>
        <v>Mortgage Services</v>
      </c>
      <c r="E779" s="15" t="s">
        <v>1643</v>
      </c>
      <c r="F779" s="18"/>
      <c r="G779" s="15" t="s">
        <v>1643</v>
      </c>
      <c r="H779" s="6">
        <v>1411111212</v>
      </c>
      <c r="I779" s="48" t="str">
        <f>VLOOKUP(H779,'BICS Equity Hierarchy 2024'!$C$5:$Q$1846,'Mapping for Equity'!$K$1,FALSE)</f>
        <v>Mortgage Services</v>
      </c>
      <c r="J779" s="6" t="s">
        <v>4</v>
      </c>
      <c r="K779" s="48" t="str">
        <f>IF(J779="","",VLOOKUP(J779,'BICS Equity Hierarchy 2024'!$C$5:$Q$1783,'Mapping for Equity'!$K$1))</f>
        <v/>
      </c>
      <c r="L779" s="6" t="s">
        <v>4</v>
      </c>
      <c r="M779" s="6" t="s">
        <v>4</v>
      </c>
      <c r="N779" s="6" t="s">
        <v>4</v>
      </c>
      <c r="O779" s="6" t="s">
        <v>4</v>
      </c>
    </row>
    <row r="780" spans="2:15" ht="20.25">
      <c r="B780" s="10">
        <v>1411111213</v>
      </c>
      <c r="C780" s="201">
        <v>5</v>
      </c>
      <c r="D780" s="8" t="str">
        <f>VLOOKUP(B780,'Current BICS'!$B$4:$P$1837,'Mapping for Equity'!$K$1,FALSE)</f>
        <v>Mortgage Insurance</v>
      </c>
      <c r="E780" s="15" t="s">
        <v>1643</v>
      </c>
      <c r="F780" s="18"/>
      <c r="G780" s="15" t="s">
        <v>1643</v>
      </c>
      <c r="H780" s="6">
        <v>1411111213</v>
      </c>
      <c r="I780" s="48" t="str">
        <f>VLOOKUP(H780,'BICS Equity Hierarchy 2024'!$C$5:$Q$1846,'Mapping for Equity'!$K$1,FALSE)</f>
        <v>Mortgage Insurance</v>
      </c>
      <c r="J780" s="6" t="s">
        <v>4</v>
      </c>
      <c r="K780" s="48" t="str">
        <f>IF(J780="","",VLOOKUP(J780,'BICS Equity Hierarchy 2024'!$C$5:$Q$1783,'Mapping for Equity'!$K$1))</f>
        <v/>
      </c>
      <c r="L780" s="6" t="s">
        <v>4</v>
      </c>
      <c r="M780" s="6" t="s">
        <v>4</v>
      </c>
      <c r="N780" s="6" t="s">
        <v>4</v>
      </c>
      <c r="O780" s="6" t="s">
        <v>4</v>
      </c>
    </row>
    <row r="781" spans="2:15" ht="20.25">
      <c r="B781" s="10">
        <v>141111121310</v>
      </c>
      <c r="C781" s="201">
        <v>6</v>
      </c>
      <c r="D781" s="8" t="str">
        <f>VLOOKUP(B781,'Current BICS'!$B$4:$P$1837,'Mapping for Equity'!$K$1,FALSE)</f>
        <v>Mortgage Insurance Premiums</v>
      </c>
      <c r="E781" s="15" t="s">
        <v>1643</v>
      </c>
      <c r="F781" s="18"/>
      <c r="G781" s="15" t="s">
        <v>1643</v>
      </c>
      <c r="H781" s="6">
        <v>141111121310</v>
      </c>
      <c r="I781" s="48" t="str">
        <f>VLOOKUP(H781,'BICS Equity Hierarchy 2024'!$C$5:$Q$1846,'Mapping for Equity'!$K$1,FALSE)</f>
        <v>Mortgage Insurance Premiums</v>
      </c>
      <c r="J781" s="6" t="s">
        <v>4</v>
      </c>
      <c r="K781" s="48" t="str">
        <f>IF(J781="","",VLOOKUP(J781,'BICS Equity Hierarchy 2024'!$C$5:$Q$1783,'Mapping for Equity'!$K$1))</f>
        <v/>
      </c>
      <c r="L781" s="6" t="s">
        <v>4</v>
      </c>
      <c r="M781" s="6" t="s">
        <v>4</v>
      </c>
      <c r="N781" s="6" t="s">
        <v>4</v>
      </c>
      <c r="O781" s="6" t="s">
        <v>4</v>
      </c>
    </row>
    <row r="782" spans="2:15" ht="20.25">
      <c r="B782" s="10">
        <v>141111121311</v>
      </c>
      <c r="C782" s="201">
        <v>6</v>
      </c>
      <c r="D782" s="8" t="str">
        <f>VLOOKUP(B782,'Current BICS'!$B$4:$P$1837,'Mapping for Equity'!$K$1,FALSE)</f>
        <v>Mortgage Insurance Non-Prem</v>
      </c>
      <c r="E782" s="15" t="s">
        <v>1643</v>
      </c>
      <c r="F782" s="18"/>
      <c r="G782" s="15" t="s">
        <v>1643</v>
      </c>
      <c r="H782" s="6">
        <v>141111121311</v>
      </c>
      <c r="I782" s="48" t="str">
        <f>VLOOKUP(H782,'BICS Equity Hierarchy 2024'!$C$5:$Q$1846,'Mapping for Equity'!$K$1,FALSE)</f>
        <v>Mortgage Insurance Non-Prem</v>
      </c>
      <c r="J782" s="6" t="s">
        <v>4</v>
      </c>
      <c r="K782" s="48" t="str">
        <f>IF(J782="","",VLOOKUP(J782,'BICS Equity Hierarchy 2024'!$C$5:$Q$1783,'Mapping for Equity'!$K$1))</f>
        <v/>
      </c>
      <c r="L782" s="6" t="s">
        <v>4</v>
      </c>
      <c r="M782" s="6" t="s">
        <v>4</v>
      </c>
      <c r="N782" s="6" t="s">
        <v>4</v>
      </c>
      <c r="O782" s="6" t="s">
        <v>4</v>
      </c>
    </row>
    <row r="783" spans="2:15" ht="20.25">
      <c r="B783" s="10">
        <v>14111112131110</v>
      </c>
      <c r="C783" s="201">
        <v>7</v>
      </c>
      <c r="D783" s="8" t="str">
        <f>VLOOKUP(B783,'Current BICS'!$B$4:$P$1837,'Mapping for Equity'!$K$1,FALSE)</f>
        <v>Investment Income - Mortg Ins</v>
      </c>
      <c r="E783" s="15" t="s">
        <v>1643</v>
      </c>
      <c r="F783" s="18"/>
      <c r="G783" s="15" t="s">
        <v>1643</v>
      </c>
      <c r="H783" s="6">
        <v>14111112131110</v>
      </c>
      <c r="I783" s="48" t="str">
        <f>VLOOKUP(H783,'BICS Equity Hierarchy 2024'!$C$5:$Q$1846,'Mapping for Equity'!$K$1,FALSE)</f>
        <v>Investment Income - Mortg Ins</v>
      </c>
      <c r="J783" s="6" t="s">
        <v>4</v>
      </c>
      <c r="K783" s="48" t="str">
        <f>IF(J783="","",VLOOKUP(J783,'BICS Equity Hierarchy 2024'!$C$5:$Q$1783,'Mapping for Equity'!$K$1))</f>
        <v/>
      </c>
      <c r="L783" s="6" t="s">
        <v>4</v>
      </c>
      <c r="M783" s="6" t="s">
        <v>4</v>
      </c>
      <c r="N783" s="6" t="s">
        <v>4</v>
      </c>
      <c r="O783" s="6" t="s">
        <v>4</v>
      </c>
    </row>
    <row r="784" spans="2:15" ht="20.25">
      <c r="B784" s="10">
        <v>14111112131111</v>
      </c>
      <c r="C784" s="201">
        <v>7</v>
      </c>
      <c r="D784" s="8" t="str">
        <f>VLOOKUP(B784,'Current BICS'!$B$4:$P$1837,'Mapping for Equity'!$K$1,FALSE)</f>
        <v>Realized Gain/Loss - Mortg Ins</v>
      </c>
      <c r="E784" s="15" t="s">
        <v>1643</v>
      </c>
      <c r="F784" s="18"/>
      <c r="G784" s="15" t="s">
        <v>1643</v>
      </c>
      <c r="H784" s="6">
        <v>14111112131111</v>
      </c>
      <c r="I784" s="48" t="str">
        <f>VLOOKUP(H784,'BICS Equity Hierarchy 2024'!$C$5:$Q$1846,'Mapping for Equity'!$K$1,FALSE)</f>
        <v>Realized Gain/Loss - Mortg Ins</v>
      </c>
      <c r="J784" s="6" t="s">
        <v>4</v>
      </c>
      <c r="K784" s="48" t="str">
        <f>IF(J784="","",VLOOKUP(J784,'BICS Equity Hierarchy 2024'!$C$5:$Q$1783,'Mapping for Equity'!$K$1))</f>
        <v/>
      </c>
      <c r="L784" s="6" t="s">
        <v>4</v>
      </c>
      <c r="M784" s="6" t="s">
        <v>4</v>
      </c>
      <c r="N784" s="6" t="s">
        <v>4</v>
      </c>
      <c r="O784" s="6" t="s">
        <v>4</v>
      </c>
    </row>
    <row r="785" spans="2:15" ht="20.25">
      <c r="B785" s="10">
        <v>14111112131112</v>
      </c>
      <c r="C785" s="201">
        <v>7</v>
      </c>
      <c r="D785" s="8" t="str">
        <f>VLOOKUP(B785,'Current BICS'!$B$4:$P$1837,'Mapping for Equity'!$K$1,FALSE)</f>
        <v>Other Income - Mortgage Ins</v>
      </c>
      <c r="E785" s="15" t="s">
        <v>1643</v>
      </c>
      <c r="F785" s="18"/>
      <c r="G785" s="15" t="s">
        <v>1643</v>
      </c>
      <c r="H785" s="6">
        <v>14111112131112</v>
      </c>
      <c r="I785" s="48" t="str">
        <f>VLOOKUP(H785,'BICS Equity Hierarchy 2024'!$C$5:$Q$1846,'Mapping for Equity'!$K$1,FALSE)</f>
        <v>Other Income - Mortgage Ins</v>
      </c>
      <c r="J785" s="6" t="s">
        <v>4</v>
      </c>
      <c r="K785" s="48" t="str">
        <f>IF(J785="","",VLOOKUP(J785,'BICS Equity Hierarchy 2024'!$C$5:$Q$1783,'Mapping for Equity'!$K$1))</f>
        <v/>
      </c>
      <c r="L785" s="6" t="s">
        <v>4</v>
      </c>
      <c r="M785" s="6" t="s">
        <v>4</v>
      </c>
      <c r="N785" s="6" t="s">
        <v>4</v>
      </c>
      <c r="O785" s="6" t="s">
        <v>4</v>
      </c>
    </row>
    <row r="786" spans="2:15" ht="20.25">
      <c r="B786" s="10">
        <v>1411111214</v>
      </c>
      <c r="C786" s="201">
        <v>5</v>
      </c>
      <c r="D786" s="8" t="str">
        <f>VLOOKUP(B786,'Current BICS'!$B$4:$P$1837,'Mapping for Equity'!$K$1,FALSE)</f>
        <v>Title Insurance</v>
      </c>
      <c r="E786" s="15" t="s">
        <v>1643</v>
      </c>
      <c r="F786" s="18"/>
      <c r="G786" s="15" t="s">
        <v>1643</v>
      </c>
      <c r="H786" s="6">
        <v>1411111214</v>
      </c>
      <c r="I786" s="48" t="str">
        <f>VLOOKUP(H786,'BICS Equity Hierarchy 2024'!$C$5:$Q$1846,'Mapping for Equity'!$K$1,FALSE)</f>
        <v>Title Insurance</v>
      </c>
      <c r="J786" s="6" t="s">
        <v>4</v>
      </c>
      <c r="K786" s="48" t="str">
        <f>IF(J786="","",VLOOKUP(J786,'BICS Equity Hierarchy 2024'!$C$5:$Q$1783,'Mapping for Equity'!$K$1))</f>
        <v/>
      </c>
      <c r="L786" s="6" t="s">
        <v>4</v>
      </c>
      <c r="M786" s="6" t="s">
        <v>4</v>
      </c>
      <c r="N786" s="6" t="s">
        <v>4</v>
      </c>
      <c r="O786" s="6" t="s">
        <v>4</v>
      </c>
    </row>
    <row r="787" spans="2:15" ht="20.25">
      <c r="B787" s="10">
        <v>141111121410</v>
      </c>
      <c r="C787" s="201">
        <v>6</v>
      </c>
      <c r="D787" s="8" t="str">
        <f>VLOOKUP(B787,'Current BICS'!$B$4:$P$1837,'Mapping for Equity'!$K$1,FALSE)</f>
        <v>Direct Title Insurance Premiums</v>
      </c>
      <c r="E787" s="15" t="s">
        <v>1643</v>
      </c>
      <c r="F787" s="18"/>
      <c r="G787" s="15" t="s">
        <v>1643</v>
      </c>
      <c r="H787" s="6">
        <v>141111121410</v>
      </c>
      <c r="I787" s="48" t="str">
        <f>VLOOKUP(H787,'BICS Equity Hierarchy 2024'!$C$5:$Q$1846,'Mapping for Equity'!$K$1,FALSE)</f>
        <v>Direct Title Insurance Premiums</v>
      </c>
      <c r="J787" s="6" t="s">
        <v>4</v>
      </c>
      <c r="K787" s="48" t="str">
        <f>IF(J787="","",VLOOKUP(J787,'BICS Equity Hierarchy 2024'!$C$5:$Q$1783,'Mapping for Equity'!$K$1))</f>
        <v/>
      </c>
      <c r="L787" s="6" t="s">
        <v>4</v>
      </c>
      <c r="M787" s="6" t="s">
        <v>4</v>
      </c>
      <c r="N787" s="6" t="s">
        <v>4</v>
      </c>
      <c r="O787" s="6" t="s">
        <v>4</v>
      </c>
    </row>
    <row r="788" spans="2:15" ht="20.25">
      <c r="B788" s="10">
        <v>141111121411</v>
      </c>
      <c r="C788" s="201">
        <v>6</v>
      </c>
      <c r="D788" s="8" t="str">
        <f>VLOOKUP(B788,'Current BICS'!$B$4:$P$1837,'Mapping for Equity'!$K$1,FALSE)</f>
        <v>Direct Title Insurance Non-Prem</v>
      </c>
      <c r="E788" s="15" t="s">
        <v>1643</v>
      </c>
      <c r="F788" s="18"/>
      <c r="G788" s="15" t="s">
        <v>1643</v>
      </c>
      <c r="H788" s="6">
        <v>141111121411</v>
      </c>
      <c r="I788" s="48" t="str">
        <f>VLOOKUP(H788,'BICS Equity Hierarchy 2024'!$C$5:$Q$1846,'Mapping for Equity'!$K$1,FALSE)</f>
        <v>Direct Title Insurance Non-Prem</v>
      </c>
      <c r="J788" s="6" t="s">
        <v>4</v>
      </c>
      <c r="K788" s="48" t="str">
        <f>IF(J788="","",VLOOKUP(J788,'BICS Equity Hierarchy 2024'!$C$5:$Q$1783,'Mapping for Equity'!$K$1))</f>
        <v/>
      </c>
      <c r="L788" s="6" t="s">
        <v>4</v>
      </c>
      <c r="M788" s="6" t="s">
        <v>4</v>
      </c>
      <c r="N788" s="6" t="s">
        <v>4</v>
      </c>
      <c r="O788" s="6" t="s">
        <v>4</v>
      </c>
    </row>
    <row r="789" spans="2:15" ht="20.25">
      <c r="B789" s="10">
        <v>14111112141110</v>
      </c>
      <c r="C789" s="201">
        <v>7</v>
      </c>
      <c r="D789" s="8" t="str">
        <f>VLOOKUP(B789,'Current BICS'!$B$4:$P$1837,'Mapping for Equity'!$K$1,FALSE)</f>
        <v>Investment Inc - Direct Title Ins</v>
      </c>
      <c r="E789" s="15" t="s">
        <v>1643</v>
      </c>
      <c r="F789" s="18"/>
      <c r="G789" s="15" t="s">
        <v>1643</v>
      </c>
      <c r="H789" s="6">
        <v>14111112141110</v>
      </c>
      <c r="I789" s="48" t="str">
        <f>VLOOKUP(H789,'BICS Equity Hierarchy 2024'!$C$5:$Q$1846,'Mapping for Equity'!$K$1,FALSE)</f>
        <v>Investment Inc - Direct Title Ins</v>
      </c>
      <c r="J789" s="6" t="s">
        <v>4</v>
      </c>
      <c r="K789" s="48" t="str">
        <f>IF(J789="","",VLOOKUP(J789,'BICS Equity Hierarchy 2024'!$C$5:$Q$1783,'Mapping for Equity'!$K$1))</f>
        <v/>
      </c>
      <c r="L789" s="6" t="s">
        <v>4</v>
      </c>
      <c r="M789" s="6" t="s">
        <v>4</v>
      </c>
      <c r="N789" s="6" t="s">
        <v>4</v>
      </c>
      <c r="O789" s="6" t="s">
        <v>4</v>
      </c>
    </row>
    <row r="790" spans="2:15" ht="20.25">
      <c r="B790" s="10">
        <v>14111112141111</v>
      </c>
      <c r="C790" s="201">
        <v>7</v>
      </c>
      <c r="D790" s="8" t="str">
        <f>VLOOKUP(B790,'Current BICS'!$B$4:$P$1837,'Mapping for Equity'!$K$1,FALSE)</f>
        <v>Realized G/L - Direct Title Ins</v>
      </c>
      <c r="E790" s="15" t="s">
        <v>1643</v>
      </c>
      <c r="F790" s="18"/>
      <c r="G790" s="15" t="s">
        <v>1643</v>
      </c>
      <c r="H790" s="6">
        <v>14111112141111</v>
      </c>
      <c r="I790" s="48" t="str">
        <f>VLOOKUP(H790,'BICS Equity Hierarchy 2024'!$C$5:$Q$1846,'Mapping for Equity'!$K$1,FALSE)</f>
        <v>Realized G/L - Direct Title Ins</v>
      </c>
      <c r="J790" s="6" t="s">
        <v>4</v>
      </c>
      <c r="K790" s="48" t="str">
        <f>IF(J790="","",VLOOKUP(J790,'BICS Equity Hierarchy 2024'!$C$5:$Q$1783,'Mapping for Equity'!$K$1))</f>
        <v/>
      </c>
      <c r="L790" s="6" t="s">
        <v>4</v>
      </c>
      <c r="M790" s="6" t="s">
        <v>4</v>
      </c>
      <c r="N790" s="6" t="s">
        <v>4</v>
      </c>
      <c r="O790" s="6" t="s">
        <v>4</v>
      </c>
    </row>
    <row r="791" spans="2:15" ht="20.25">
      <c r="B791" s="10">
        <v>14111112141112</v>
      </c>
      <c r="C791" s="201">
        <v>7</v>
      </c>
      <c r="D791" s="8" t="str">
        <f>VLOOKUP(B791,'Current BICS'!$B$4:$P$1837,'Mapping for Equity'!$K$1,FALSE)</f>
        <v>Other Income - Direct Title Ins</v>
      </c>
      <c r="E791" s="15" t="s">
        <v>1643</v>
      </c>
      <c r="F791" s="18"/>
      <c r="G791" s="15" t="s">
        <v>1643</v>
      </c>
      <c r="H791" s="6">
        <v>14111112141112</v>
      </c>
      <c r="I791" s="48" t="str">
        <f>VLOOKUP(H791,'BICS Equity Hierarchy 2024'!$C$5:$Q$1846,'Mapping for Equity'!$K$1,FALSE)</f>
        <v>Other Income - Direct Title Ins</v>
      </c>
      <c r="J791" s="6" t="s">
        <v>4</v>
      </c>
      <c r="K791" s="48" t="str">
        <f>IF(J791="","",VLOOKUP(J791,'BICS Equity Hierarchy 2024'!$C$5:$Q$1783,'Mapping for Equity'!$K$1))</f>
        <v/>
      </c>
      <c r="L791" s="6" t="s">
        <v>4</v>
      </c>
      <c r="M791" s="6" t="s">
        <v>4</v>
      </c>
      <c r="N791" s="6" t="s">
        <v>4</v>
      </c>
      <c r="O791" s="6" t="s">
        <v>4</v>
      </c>
    </row>
    <row r="792" spans="2:15" ht="20.25">
      <c r="B792" s="10">
        <v>1411111215</v>
      </c>
      <c r="C792" s="201">
        <v>5</v>
      </c>
      <c r="D792" s="8" t="str">
        <f>VLOOKUP(B792,'Current BICS'!$B$4:$P$1837,'Mapping for Equity'!$K$1,FALSE)</f>
        <v>Mortgage REIT</v>
      </c>
      <c r="E792" s="15" t="s">
        <v>1643</v>
      </c>
      <c r="F792" s="18"/>
      <c r="G792" s="15" t="s">
        <v>1643</v>
      </c>
      <c r="H792" s="6">
        <v>1411111215</v>
      </c>
      <c r="I792" s="48" t="str">
        <f>VLOOKUP(H792,'BICS Equity Hierarchy 2024'!$C$5:$Q$1846,'Mapping for Equity'!$K$1,FALSE)</f>
        <v>Mortgage REIT</v>
      </c>
      <c r="J792" s="6" t="s">
        <v>4</v>
      </c>
      <c r="K792" s="48" t="str">
        <f>IF(J792="","",VLOOKUP(J792,'BICS Equity Hierarchy 2024'!$C$5:$Q$1783,'Mapping for Equity'!$K$1))</f>
        <v/>
      </c>
      <c r="L792" s="6" t="s">
        <v>4</v>
      </c>
      <c r="M792" s="6" t="s">
        <v>4</v>
      </c>
      <c r="N792" s="6" t="s">
        <v>4</v>
      </c>
      <c r="O792" s="6" t="s">
        <v>4</v>
      </c>
    </row>
    <row r="793" spans="2:15" ht="20.25">
      <c r="B793" s="10">
        <v>141111121510</v>
      </c>
      <c r="C793" s="201">
        <v>6</v>
      </c>
      <c r="D793" s="8" t="str">
        <f>VLOOKUP(B793,'Current BICS'!$B$4:$P$1837,'Mapping for Equity'!$K$1,FALSE)</f>
        <v>Commercial Mortgage - REIT</v>
      </c>
      <c r="E793" s="15" t="s">
        <v>1643</v>
      </c>
      <c r="F793" s="18"/>
      <c r="G793" s="15" t="s">
        <v>1643</v>
      </c>
      <c r="H793" s="6">
        <v>141111121510</v>
      </c>
      <c r="I793" s="48" t="str">
        <f>VLOOKUP(H793,'BICS Equity Hierarchy 2024'!$C$5:$Q$1846,'Mapping for Equity'!$K$1,FALSE)</f>
        <v>Commercial Mortgage - REIT</v>
      </c>
      <c r="J793" s="6" t="s">
        <v>4</v>
      </c>
      <c r="K793" s="48" t="str">
        <f>IF(J793="","",VLOOKUP(J793,'BICS Equity Hierarchy 2024'!$C$5:$Q$1783,'Mapping for Equity'!$K$1))</f>
        <v/>
      </c>
      <c r="L793" s="6" t="s">
        <v>4</v>
      </c>
      <c r="M793" s="6" t="s">
        <v>4</v>
      </c>
      <c r="N793" s="6" t="s">
        <v>4</v>
      </c>
      <c r="O793" s="6" t="s">
        <v>4</v>
      </c>
    </row>
    <row r="794" spans="2:15" ht="20.25">
      <c r="B794" s="10">
        <v>141111121511</v>
      </c>
      <c r="C794" s="201">
        <v>6</v>
      </c>
      <c r="D794" s="8" t="str">
        <f>VLOOKUP(B794,'Current BICS'!$B$4:$P$1837,'Mapping for Equity'!$K$1,FALSE)</f>
        <v>Residential Mortgage - REIT</v>
      </c>
      <c r="E794" s="15" t="s">
        <v>1643</v>
      </c>
      <c r="F794" s="18"/>
      <c r="G794" s="15" t="s">
        <v>1643</v>
      </c>
      <c r="H794" s="6">
        <v>141111121511</v>
      </c>
      <c r="I794" s="48" t="str">
        <f>VLOOKUP(H794,'BICS Equity Hierarchy 2024'!$C$5:$Q$1846,'Mapping for Equity'!$K$1,FALSE)</f>
        <v>Residential Mortgage - REIT</v>
      </c>
      <c r="J794" s="6" t="s">
        <v>4</v>
      </c>
      <c r="K794" s="48" t="str">
        <f>IF(J794="","",VLOOKUP(J794,'BICS Equity Hierarchy 2024'!$C$5:$Q$1783,'Mapping for Equity'!$K$1))</f>
        <v/>
      </c>
      <c r="L794" s="6" t="s">
        <v>4</v>
      </c>
      <c r="M794" s="6" t="s">
        <v>4</v>
      </c>
      <c r="N794" s="6" t="s">
        <v>4</v>
      </c>
      <c r="O794" s="6" t="s">
        <v>4</v>
      </c>
    </row>
    <row r="795" spans="2:15" ht="20.25">
      <c r="B795" s="10">
        <v>14111113</v>
      </c>
      <c r="C795" s="201">
        <v>4</v>
      </c>
      <c r="D795" s="8" t="str">
        <f>VLOOKUP(B795,'Current BICS'!$B$4:$P$1837,'Mapping for Equity'!$K$1,FALSE)</f>
        <v>Other Financial Services</v>
      </c>
      <c r="E795" s="15" t="s">
        <v>1643</v>
      </c>
      <c r="F795" s="18"/>
      <c r="G795" s="15" t="s">
        <v>1643</v>
      </c>
      <c r="H795" s="6">
        <v>14111113</v>
      </c>
      <c r="I795" s="48" t="str">
        <f>VLOOKUP(H795,'BICS Equity Hierarchy 2024'!$C$5:$Q$1846,'Mapping for Equity'!$K$1,FALSE)</f>
        <v>Other Financial Services</v>
      </c>
      <c r="J795" s="6" t="s">
        <v>4</v>
      </c>
      <c r="K795" s="48" t="str">
        <f>IF(J795="","",VLOOKUP(J795,'BICS Equity Hierarchy 2024'!$C$5:$Q$1783,'Mapping for Equity'!$K$1))</f>
        <v/>
      </c>
      <c r="L795" s="6" t="s">
        <v>4</v>
      </c>
      <c r="M795" s="6" t="s">
        <v>4</v>
      </c>
      <c r="N795" s="6" t="s">
        <v>4</v>
      </c>
      <c r="O795" s="6" t="s">
        <v>4</v>
      </c>
    </row>
    <row r="796" spans="2:15" ht="20.25">
      <c r="B796" s="10">
        <v>141112</v>
      </c>
      <c r="C796" s="201">
        <v>3</v>
      </c>
      <c r="D796" s="8" t="str">
        <f>VLOOKUP(B796,'Current BICS'!$B$4:$P$1837,'Mapping for Equity'!$K$1,FALSE)</f>
        <v>Institutional Financial Svcs</v>
      </c>
      <c r="E796" s="15" t="s">
        <v>1643</v>
      </c>
      <c r="F796" s="18"/>
      <c r="G796" s="15" t="s">
        <v>1643</v>
      </c>
      <c r="H796" s="6">
        <v>141112</v>
      </c>
      <c r="I796" s="48" t="str">
        <f>VLOOKUP(H796,'BICS Equity Hierarchy 2024'!$C$5:$Q$1846,'Mapping for Equity'!$K$1,FALSE)</f>
        <v>Institutional Financial Svcs</v>
      </c>
      <c r="J796" s="6" t="s">
        <v>4</v>
      </c>
      <c r="K796" s="48" t="str">
        <f>IF(J796="","",VLOOKUP(J796,'BICS Equity Hierarchy 2024'!$C$5:$Q$1783,'Mapping for Equity'!$K$1))</f>
        <v/>
      </c>
      <c r="L796" s="6" t="s">
        <v>4</v>
      </c>
      <c r="M796" s="6" t="s">
        <v>4</v>
      </c>
      <c r="N796" s="6" t="s">
        <v>4</v>
      </c>
      <c r="O796" s="6" t="s">
        <v>4</v>
      </c>
    </row>
    <row r="797" spans="2:15" ht="20.25">
      <c r="B797" s="10">
        <v>14111210</v>
      </c>
      <c r="C797" s="201">
        <v>4</v>
      </c>
      <c r="D797" s="8" t="str">
        <f>VLOOKUP(B797,'Current BICS'!$B$4:$P$1837,'Mapping for Equity'!$K$1,FALSE)</f>
        <v>Institutional Brokerage</v>
      </c>
      <c r="E797" s="15" t="s">
        <v>1643</v>
      </c>
      <c r="F797" s="18"/>
      <c r="G797" s="15" t="s">
        <v>1643</v>
      </c>
      <c r="H797" s="6">
        <v>14111210</v>
      </c>
      <c r="I797" s="48" t="str">
        <f>VLOOKUP(H797,'BICS Equity Hierarchy 2024'!$C$5:$Q$1846,'Mapping for Equity'!$K$1,FALSE)</f>
        <v>Institutional Brokerage</v>
      </c>
      <c r="J797" s="6" t="s">
        <v>4</v>
      </c>
      <c r="K797" s="48" t="str">
        <f>IF(J797="","",VLOOKUP(J797,'BICS Equity Hierarchy 2024'!$C$5:$Q$1783,'Mapping for Equity'!$K$1))</f>
        <v/>
      </c>
      <c r="L797" s="6" t="s">
        <v>4</v>
      </c>
      <c r="M797" s="6" t="s">
        <v>4</v>
      </c>
      <c r="N797" s="6" t="s">
        <v>4</v>
      </c>
      <c r="O797" s="6" t="s">
        <v>4</v>
      </c>
    </row>
    <row r="798" spans="2:15" ht="20.25">
      <c r="B798" s="10">
        <v>1411121010</v>
      </c>
      <c r="C798" s="201">
        <v>5</v>
      </c>
      <c r="D798" s="8" t="str">
        <f>VLOOKUP(B798,'Current BICS'!$B$4:$P$1837,'Mapping for Equity'!$K$1,FALSE)</f>
        <v>Investment Banking</v>
      </c>
      <c r="E798" s="15" t="s">
        <v>1643</v>
      </c>
      <c r="F798" s="18"/>
      <c r="G798" s="15" t="s">
        <v>1643</v>
      </c>
      <c r="H798" s="6">
        <v>1411121010</v>
      </c>
      <c r="I798" s="48" t="str">
        <f>VLOOKUP(H798,'BICS Equity Hierarchy 2024'!$C$5:$Q$1846,'Mapping for Equity'!$K$1,FALSE)</f>
        <v>Investment Banking</v>
      </c>
      <c r="J798" s="6" t="s">
        <v>4</v>
      </c>
      <c r="K798" s="48" t="str">
        <f>IF(J798="","",VLOOKUP(J798,'BICS Equity Hierarchy 2024'!$C$5:$Q$1783,'Mapping for Equity'!$K$1))</f>
        <v/>
      </c>
      <c r="L798" s="6" t="s">
        <v>4</v>
      </c>
      <c r="M798" s="6" t="s">
        <v>4</v>
      </c>
      <c r="N798" s="6" t="s">
        <v>4</v>
      </c>
      <c r="O798" s="6" t="s">
        <v>4</v>
      </c>
    </row>
    <row r="799" spans="2:15" ht="20.25">
      <c r="B799" s="10">
        <v>141112101010</v>
      </c>
      <c r="C799" s="201">
        <v>6</v>
      </c>
      <c r="D799" s="8" t="str">
        <f>VLOOKUP(B799,'Current BICS'!$B$4:$P$1837,'Mapping for Equity'!$K$1,FALSE)</f>
        <v>Financial Advisory Services</v>
      </c>
      <c r="E799" s="15" t="s">
        <v>1643</v>
      </c>
      <c r="F799" s="18"/>
      <c r="G799" s="15" t="s">
        <v>1643</v>
      </c>
      <c r="H799" s="6">
        <v>141112101010</v>
      </c>
      <c r="I799" s="48" t="str">
        <f>VLOOKUP(H799,'BICS Equity Hierarchy 2024'!$C$5:$Q$1846,'Mapping for Equity'!$K$1,FALSE)</f>
        <v>Financial Advisory Services</v>
      </c>
      <c r="J799" s="6" t="s">
        <v>4</v>
      </c>
      <c r="K799" s="48" t="str">
        <f>IF(J799="","",VLOOKUP(J799,'BICS Equity Hierarchy 2024'!$C$5:$Q$1783,'Mapping for Equity'!$K$1))</f>
        <v/>
      </c>
      <c r="L799" s="6" t="s">
        <v>4</v>
      </c>
      <c r="M799" s="6" t="s">
        <v>4</v>
      </c>
      <c r="N799" s="6" t="s">
        <v>4</v>
      </c>
      <c r="O799" s="6" t="s">
        <v>4</v>
      </c>
    </row>
    <row r="800" spans="2:15" ht="20.25">
      <c r="B800" s="10">
        <v>141112101011</v>
      </c>
      <c r="C800" s="201">
        <v>6</v>
      </c>
      <c r="D800" s="8" t="str">
        <f>VLOOKUP(B800,'Current BICS'!$B$4:$P$1837,'Mapping for Equity'!$K$1,FALSE)</f>
        <v>Underwriting Services</v>
      </c>
      <c r="E800" s="15" t="s">
        <v>1643</v>
      </c>
      <c r="F800" s="18"/>
      <c r="G800" s="15" t="s">
        <v>1643</v>
      </c>
      <c r="H800" s="6">
        <v>141112101011</v>
      </c>
      <c r="I800" s="48" t="str">
        <f>VLOOKUP(H800,'BICS Equity Hierarchy 2024'!$C$5:$Q$1846,'Mapping for Equity'!$K$1,FALSE)</f>
        <v>Underwriting Services</v>
      </c>
      <c r="J800" s="6" t="s">
        <v>4</v>
      </c>
      <c r="K800" s="48" t="str">
        <f>IF(J800="","",VLOOKUP(J800,'BICS Equity Hierarchy 2024'!$C$5:$Q$1783,'Mapping for Equity'!$K$1))</f>
        <v/>
      </c>
      <c r="L800" s="6" t="s">
        <v>4</v>
      </c>
      <c r="M800" s="6" t="s">
        <v>4</v>
      </c>
      <c r="N800" s="6" t="s">
        <v>4</v>
      </c>
      <c r="O800" s="6" t="s">
        <v>4</v>
      </c>
    </row>
    <row r="801" spans="2:15" ht="20.25">
      <c r="B801" s="10">
        <v>14111210101110</v>
      </c>
      <c r="C801" s="201">
        <v>7</v>
      </c>
      <c r="D801" s="8" t="str">
        <f>VLOOKUP(B801,'Current BICS'!$B$4:$P$1837,'Mapping for Equity'!$K$1,FALSE)</f>
        <v>Debt Underwriting Services</v>
      </c>
      <c r="E801" s="15" t="s">
        <v>1643</v>
      </c>
      <c r="F801" s="18"/>
      <c r="G801" s="15" t="s">
        <v>1643</v>
      </c>
      <c r="H801" s="6">
        <v>14111210101110</v>
      </c>
      <c r="I801" s="48" t="str">
        <f>VLOOKUP(H801,'BICS Equity Hierarchy 2024'!$C$5:$Q$1846,'Mapping for Equity'!$K$1,FALSE)</f>
        <v>Debt Underwriting Services</v>
      </c>
      <c r="J801" s="6" t="s">
        <v>4</v>
      </c>
      <c r="K801" s="48" t="str">
        <f>IF(J801="","",VLOOKUP(J801,'BICS Equity Hierarchy 2024'!$C$5:$Q$1783,'Mapping for Equity'!$K$1))</f>
        <v/>
      </c>
      <c r="L801" s="6" t="s">
        <v>4</v>
      </c>
      <c r="M801" s="6" t="s">
        <v>4</v>
      </c>
      <c r="N801" s="6" t="s">
        <v>4</v>
      </c>
      <c r="O801" s="6" t="s">
        <v>4</v>
      </c>
    </row>
    <row r="802" spans="2:15" ht="20.25">
      <c r="B802" s="10">
        <v>14111210101111</v>
      </c>
      <c r="C802" s="201">
        <v>7</v>
      </c>
      <c r="D802" s="8" t="str">
        <f>VLOOKUP(B802,'Current BICS'!$B$4:$P$1837,'Mapping for Equity'!$K$1,FALSE)</f>
        <v>Equity Underwriting Services</v>
      </c>
      <c r="E802" s="15" t="s">
        <v>1643</v>
      </c>
      <c r="F802" s="18"/>
      <c r="G802" s="15" t="s">
        <v>1643</v>
      </c>
      <c r="H802" s="6">
        <v>14111210101111</v>
      </c>
      <c r="I802" s="48" t="str">
        <f>VLOOKUP(H802,'BICS Equity Hierarchy 2024'!$C$5:$Q$1846,'Mapping for Equity'!$K$1,FALSE)</f>
        <v>Equity Underwriting Services</v>
      </c>
      <c r="J802" s="6" t="s">
        <v>4</v>
      </c>
      <c r="K802" s="48" t="str">
        <f>IF(J802="","",VLOOKUP(J802,'BICS Equity Hierarchy 2024'!$C$5:$Q$1783,'Mapping for Equity'!$K$1))</f>
        <v/>
      </c>
      <c r="L802" s="6" t="s">
        <v>4</v>
      </c>
      <c r="M802" s="6" t="s">
        <v>4</v>
      </c>
      <c r="N802" s="6" t="s">
        <v>4</v>
      </c>
      <c r="O802" s="6" t="s">
        <v>4</v>
      </c>
    </row>
    <row r="803" spans="2:15" ht="20.25">
      <c r="B803" s="10">
        <v>1411121011</v>
      </c>
      <c r="C803" s="201">
        <v>5</v>
      </c>
      <c r="D803" s="8" t="str">
        <f>VLOOKUP(B803,'Current BICS'!$B$4:$P$1837,'Mapping for Equity'!$K$1,FALSE)</f>
        <v>Security &amp; Commodity Brokerage</v>
      </c>
      <c r="E803" s="15" t="s">
        <v>1643</v>
      </c>
      <c r="F803" s="18"/>
      <c r="G803" s="15" t="s">
        <v>1643</v>
      </c>
      <c r="H803" s="6">
        <v>1411121011</v>
      </c>
      <c r="I803" s="48" t="str">
        <f>VLOOKUP(H803,'BICS Equity Hierarchy 2024'!$C$5:$Q$1846,'Mapping for Equity'!$K$1,FALSE)</f>
        <v>Security &amp; Commodity Brokerage</v>
      </c>
      <c r="J803" s="6" t="s">
        <v>4</v>
      </c>
      <c r="K803" s="48" t="str">
        <f>IF(J803="","",VLOOKUP(J803,'BICS Equity Hierarchy 2024'!$C$5:$Q$1783,'Mapping for Equity'!$K$1))</f>
        <v/>
      </c>
      <c r="L803" s="6" t="s">
        <v>4</v>
      </c>
      <c r="M803" s="6" t="s">
        <v>4</v>
      </c>
      <c r="N803" s="6" t="s">
        <v>4</v>
      </c>
      <c r="O803" s="6" t="s">
        <v>4</v>
      </c>
    </row>
    <row r="804" spans="2:15" ht="20.25">
      <c r="B804" s="10">
        <v>141112101110</v>
      </c>
      <c r="C804" s="201">
        <v>6</v>
      </c>
      <c r="D804" s="8" t="str">
        <f>VLOOKUP(B804,'Current BICS'!$B$4:$P$1837,'Mapping for Equity'!$K$1,FALSE)</f>
        <v>Commodities Brokerage</v>
      </c>
      <c r="E804" s="15" t="s">
        <v>1643</v>
      </c>
      <c r="F804" s="18"/>
      <c r="G804" s="15" t="s">
        <v>1643</v>
      </c>
      <c r="H804" s="6">
        <v>141112101110</v>
      </c>
      <c r="I804" s="48" t="str">
        <f>VLOOKUP(H804,'BICS Equity Hierarchy 2024'!$C$5:$Q$1846,'Mapping for Equity'!$K$1,FALSE)</f>
        <v>Commodities Brokerage</v>
      </c>
      <c r="J804" s="6" t="s">
        <v>4</v>
      </c>
      <c r="K804" s="48" t="str">
        <f>IF(J804="","",VLOOKUP(J804,'BICS Equity Hierarchy 2024'!$C$5:$Q$1783,'Mapping for Equity'!$K$1))</f>
        <v/>
      </c>
      <c r="L804" s="6" t="s">
        <v>4</v>
      </c>
      <c r="M804" s="6" t="s">
        <v>4</v>
      </c>
      <c r="N804" s="6" t="s">
        <v>4</v>
      </c>
      <c r="O804" s="6" t="s">
        <v>4</v>
      </c>
    </row>
    <row r="805" spans="2:15" ht="20.25">
      <c r="B805" s="10">
        <v>141112101111</v>
      </c>
      <c r="C805" s="201">
        <v>6</v>
      </c>
      <c r="D805" s="8" t="str">
        <f>VLOOKUP(B805,'Current BICS'!$B$4:$P$1837,'Mapping for Equity'!$K$1,FALSE)</f>
        <v>Instl Securities Brokerage</v>
      </c>
      <c r="E805" s="15" t="s">
        <v>1643</v>
      </c>
      <c r="F805" s="18"/>
      <c r="G805" s="15" t="s">
        <v>1643</v>
      </c>
      <c r="H805" s="6">
        <v>141112101111</v>
      </c>
      <c r="I805" s="48" t="str">
        <f>VLOOKUP(H805,'BICS Equity Hierarchy 2024'!$C$5:$Q$1846,'Mapping for Equity'!$K$1,FALSE)</f>
        <v>Instl Securities Brokerage</v>
      </c>
      <c r="J805" s="6" t="s">
        <v>4</v>
      </c>
      <c r="K805" s="48" t="str">
        <f>IF(J805="","",VLOOKUP(J805,'BICS Equity Hierarchy 2024'!$C$5:$Q$1783,'Mapping for Equity'!$K$1))</f>
        <v/>
      </c>
      <c r="L805" s="6" t="s">
        <v>4</v>
      </c>
      <c r="M805" s="6" t="s">
        <v>4</v>
      </c>
      <c r="N805" s="6" t="s">
        <v>4</v>
      </c>
      <c r="O805" s="6" t="s">
        <v>4</v>
      </c>
    </row>
    <row r="806" spans="2:15" ht="20.25">
      <c r="B806" s="10">
        <v>1411121012</v>
      </c>
      <c r="C806" s="201">
        <v>5</v>
      </c>
      <c r="D806" s="8" t="str">
        <f>VLOOKUP(B806,'Current BICS'!$B$4:$P$1837,'Mapping for Equity'!$K$1,FALSE)</f>
        <v>Trading &amp; Principal Investment</v>
      </c>
      <c r="E806" s="15" t="s">
        <v>1643</v>
      </c>
      <c r="F806" s="18"/>
      <c r="G806" s="15" t="s">
        <v>1643</v>
      </c>
      <c r="H806" s="6">
        <v>1411121012</v>
      </c>
      <c r="I806" s="48" t="str">
        <f>VLOOKUP(H806,'BICS Equity Hierarchy 2024'!$C$5:$Q$1846,'Mapping for Equity'!$K$1,FALSE)</f>
        <v>Trading &amp; Principal Investment</v>
      </c>
      <c r="J806" s="6" t="s">
        <v>4</v>
      </c>
      <c r="K806" s="48" t="str">
        <f>IF(J806="","",VLOOKUP(J806,'BICS Equity Hierarchy 2024'!$C$5:$Q$1783,'Mapping for Equity'!$K$1))</f>
        <v/>
      </c>
      <c r="L806" s="6" t="s">
        <v>4</v>
      </c>
      <c r="M806" s="6" t="s">
        <v>4</v>
      </c>
      <c r="N806" s="6" t="s">
        <v>4</v>
      </c>
      <c r="O806" s="6" t="s">
        <v>4</v>
      </c>
    </row>
    <row r="807" spans="2:15" ht="20.25">
      <c r="B807" s="10">
        <v>141112101210</v>
      </c>
      <c r="C807" s="201">
        <v>6</v>
      </c>
      <c r="D807" s="8" t="str">
        <f>VLOOKUP(B807,'Current BICS'!$B$4:$P$1837,'Mapping for Equity'!$K$1,FALSE)</f>
        <v>Equities Trading</v>
      </c>
      <c r="E807" s="15" t="s">
        <v>1643</v>
      </c>
      <c r="F807" s="18"/>
      <c r="G807" s="15" t="s">
        <v>1643</v>
      </c>
      <c r="H807" s="6">
        <v>141112101210</v>
      </c>
      <c r="I807" s="48" t="str">
        <f>VLOOKUP(H807,'BICS Equity Hierarchy 2024'!$C$5:$Q$1846,'Mapping for Equity'!$K$1,FALSE)</f>
        <v>Equities Trading</v>
      </c>
      <c r="J807" s="6" t="s">
        <v>4</v>
      </c>
      <c r="K807" s="48" t="str">
        <f>IF(J807="","",VLOOKUP(J807,'BICS Equity Hierarchy 2024'!$C$5:$Q$1783,'Mapping for Equity'!$K$1))</f>
        <v/>
      </c>
      <c r="L807" s="6" t="s">
        <v>4</v>
      </c>
      <c r="M807" s="6" t="s">
        <v>4</v>
      </c>
      <c r="N807" s="6" t="s">
        <v>4</v>
      </c>
      <c r="O807" s="6" t="s">
        <v>4</v>
      </c>
    </row>
    <row r="808" spans="2:15" ht="20.25">
      <c r="B808" s="10">
        <v>141112101211</v>
      </c>
      <c r="C808" s="201">
        <v>6</v>
      </c>
      <c r="D808" s="8" t="str">
        <f>VLOOKUP(B808,'Current BICS'!$B$4:$P$1837,'Mapping for Equity'!$K$1,FALSE)</f>
        <v>Commodities Contract Dealing</v>
      </c>
      <c r="E808" s="15" t="s">
        <v>1643</v>
      </c>
      <c r="F808" s="18"/>
      <c r="G808" s="15" t="s">
        <v>1643</v>
      </c>
      <c r="H808" s="6">
        <v>141112101211</v>
      </c>
      <c r="I808" s="48" t="str">
        <f>VLOOKUP(H808,'BICS Equity Hierarchy 2024'!$C$5:$Q$1846,'Mapping for Equity'!$K$1,FALSE)</f>
        <v>Commodities Contract Dealing</v>
      </c>
      <c r="J808" s="6" t="s">
        <v>4</v>
      </c>
      <c r="K808" s="48" t="str">
        <f>IF(J808="","",VLOOKUP(J808,'BICS Equity Hierarchy 2024'!$C$5:$Q$1783,'Mapping for Equity'!$K$1))</f>
        <v/>
      </c>
      <c r="L808" s="6" t="s">
        <v>4</v>
      </c>
      <c r="M808" s="6" t="s">
        <v>4</v>
      </c>
      <c r="N808" s="6" t="s">
        <v>4</v>
      </c>
      <c r="O808" s="6" t="s">
        <v>4</v>
      </c>
    </row>
    <row r="809" spans="2:15" ht="20.25">
      <c r="B809" s="10">
        <v>141112101212</v>
      </c>
      <c r="C809" s="201">
        <v>6</v>
      </c>
      <c r="D809" s="8" t="str">
        <f>VLOOKUP(B809,'Current BICS'!$B$4:$P$1837,'Mapping for Equity'!$K$1,FALSE)</f>
        <v>Currencies Trading</v>
      </c>
      <c r="E809" s="15" t="s">
        <v>1643</v>
      </c>
      <c r="F809" s="18"/>
      <c r="G809" s="15" t="s">
        <v>1643</v>
      </c>
      <c r="H809" s="6">
        <v>141112101212</v>
      </c>
      <c r="I809" s="48" t="str">
        <f>VLOOKUP(H809,'BICS Equity Hierarchy 2024'!$C$5:$Q$1846,'Mapping for Equity'!$K$1,FALSE)</f>
        <v>Currencies Trading</v>
      </c>
      <c r="J809" s="6" t="s">
        <v>4</v>
      </c>
      <c r="K809" s="48" t="str">
        <f>IF(J809="","",VLOOKUP(J809,'BICS Equity Hierarchy 2024'!$C$5:$Q$1783,'Mapping for Equity'!$K$1))</f>
        <v/>
      </c>
      <c r="L809" s="6" t="s">
        <v>4</v>
      </c>
      <c r="M809" s="6" t="s">
        <v>4</v>
      </c>
      <c r="N809" s="6" t="s">
        <v>4</v>
      </c>
      <c r="O809" s="6" t="s">
        <v>4</v>
      </c>
    </row>
    <row r="810" spans="2:15" ht="20.25">
      <c r="B810" s="10">
        <v>141112101213</v>
      </c>
      <c r="C810" s="201">
        <v>6</v>
      </c>
      <c r="D810" s="8" t="str">
        <f>VLOOKUP(B810,'Current BICS'!$B$4:$P$1837,'Mapping for Equity'!$K$1,FALSE)</f>
        <v>Fixed Income Trading</v>
      </c>
      <c r="E810" s="15" t="s">
        <v>1643</v>
      </c>
      <c r="F810" s="18"/>
      <c r="G810" s="15" t="s">
        <v>1643</v>
      </c>
      <c r="H810" s="6">
        <v>141112101213</v>
      </c>
      <c r="I810" s="48" t="str">
        <f>VLOOKUP(H810,'BICS Equity Hierarchy 2024'!$C$5:$Q$1846,'Mapping for Equity'!$K$1,FALSE)</f>
        <v>Fixed Income Trading</v>
      </c>
      <c r="J810" s="6" t="s">
        <v>4</v>
      </c>
      <c r="K810" s="48" t="str">
        <f>IF(J810="","",VLOOKUP(J810,'BICS Equity Hierarchy 2024'!$C$5:$Q$1783,'Mapping for Equity'!$K$1))</f>
        <v/>
      </c>
      <c r="L810" s="6" t="s">
        <v>4</v>
      </c>
      <c r="M810" s="6" t="s">
        <v>4</v>
      </c>
      <c r="N810" s="6" t="s">
        <v>4</v>
      </c>
      <c r="O810" s="6" t="s">
        <v>4</v>
      </c>
    </row>
    <row r="811" spans="2:15" ht="20.25">
      <c r="B811" s="10">
        <v>14111211</v>
      </c>
      <c r="C811" s="201">
        <v>4</v>
      </c>
      <c r="D811" s="8" t="str">
        <f>VLOOKUP(B811,'Current BICS'!$B$4:$P$1837,'Mapping for Equity'!$K$1,FALSE)</f>
        <v>Instl Trust, Fiduciary &amp; Custody</v>
      </c>
      <c r="E811" s="15" t="s">
        <v>1643</v>
      </c>
      <c r="F811" s="18"/>
      <c r="G811" s="15" t="s">
        <v>1643</v>
      </c>
      <c r="H811" s="6">
        <v>14111211</v>
      </c>
      <c r="I811" s="48" t="str">
        <f>VLOOKUP(H811,'BICS Equity Hierarchy 2024'!$C$5:$Q$1846,'Mapping for Equity'!$K$1,FALSE)</f>
        <v>Instl Trust, Fiduciary &amp; Custody</v>
      </c>
      <c r="J811" s="6" t="s">
        <v>4</v>
      </c>
      <c r="K811" s="48" t="str">
        <f>IF(J811="","",VLOOKUP(J811,'BICS Equity Hierarchy 2024'!$C$5:$Q$1783,'Mapping for Equity'!$K$1))</f>
        <v/>
      </c>
      <c r="L811" s="6" t="s">
        <v>4</v>
      </c>
      <c r="M811" s="6" t="s">
        <v>4</v>
      </c>
      <c r="N811" s="6" t="s">
        <v>4</v>
      </c>
      <c r="O811" s="6" t="s">
        <v>4</v>
      </c>
    </row>
    <row r="812" spans="2:15" ht="20.25">
      <c r="B812" s="10">
        <v>1411121110</v>
      </c>
      <c r="C812" s="201">
        <v>5</v>
      </c>
      <c r="D812" s="8" t="str">
        <f>VLOOKUP(B812,'Current BICS'!$B$4:$P$1837,'Mapping for Equity'!$K$1,FALSE)</f>
        <v>Asset &amp; Investment Servicing</v>
      </c>
      <c r="E812" s="15" t="s">
        <v>1643</v>
      </c>
      <c r="F812" s="18"/>
      <c r="G812" s="15" t="s">
        <v>1643</v>
      </c>
      <c r="H812" s="6">
        <v>1411121110</v>
      </c>
      <c r="I812" s="48" t="str">
        <f>VLOOKUP(H812,'BICS Equity Hierarchy 2024'!$C$5:$Q$1846,'Mapping for Equity'!$K$1,FALSE)</f>
        <v>Asset &amp; Investment Servicing</v>
      </c>
      <c r="J812" s="6" t="s">
        <v>4</v>
      </c>
      <c r="K812" s="48" t="str">
        <f>IF(J812="","",VLOOKUP(J812,'BICS Equity Hierarchy 2024'!$C$5:$Q$1783,'Mapping for Equity'!$K$1))</f>
        <v/>
      </c>
      <c r="L812" s="6" t="s">
        <v>4</v>
      </c>
      <c r="M812" s="6" t="s">
        <v>4</v>
      </c>
      <c r="N812" s="6" t="s">
        <v>4</v>
      </c>
      <c r="O812" s="6" t="s">
        <v>4</v>
      </c>
    </row>
    <row r="813" spans="2:15" ht="20.25">
      <c r="B813" s="10">
        <v>1411121111</v>
      </c>
      <c r="C813" s="201">
        <v>5</v>
      </c>
      <c r="D813" s="8" t="str">
        <f>VLOOKUP(B813,'Current BICS'!$B$4:$P$1837,'Mapping for Equity'!$K$1,FALSE)</f>
        <v>Execution &amp; Clearing Services</v>
      </c>
      <c r="E813" s="15" t="s">
        <v>1643</v>
      </c>
      <c r="F813" s="18"/>
      <c r="G813" s="15" t="s">
        <v>1643</v>
      </c>
      <c r="H813" s="6">
        <v>1411121111</v>
      </c>
      <c r="I813" s="48" t="str">
        <f>VLOOKUP(H813,'BICS Equity Hierarchy 2024'!$C$5:$Q$1846,'Mapping for Equity'!$K$1,FALSE)</f>
        <v>Execution &amp; Clearing Services</v>
      </c>
      <c r="J813" s="6" t="s">
        <v>4</v>
      </c>
      <c r="K813" s="48" t="str">
        <f>IF(J813="","",VLOOKUP(J813,'BICS Equity Hierarchy 2024'!$C$5:$Q$1783,'Mapping for Equity'!$K$1))</f>
        <v/>
      </c>
      <c r="L813" s="6" t="s">
        <v>4</v>
      </c>
      <c r="M813" s="6" t="s">
        <v>4</v>
      </c>
      <c r="N813" s="6" t="s">
        <v>4</v>
      </c>
      <c r="O813" s="6" t="s">
        <v>4</v>
      </c>
    </row>
    <row r="814" spans="2:15" ht="20.25">
      <c r="B814" s="10">
        <v>1411121112</v>
      </c>
      <c r="C814" s="201">
        <v>5</v>
      </c>
      <c r="D814" s="8" t="str">
        <f>VLOOKUP(B814,'Current BICS'!$B$4:$P$1837,'Mapping for Equity'!$K$1,FALSE)</f>
        <v>Issuer Services</v>
      </c>
      <c r="E814" s="15" t="s">
        <v>1643</v>
      </c>
      <c r="F814" s="18"/>
      <c r="G814" s="15" t="s">
        <v>1643</v>
      </c>
      <c r="H814" s="6">
        <v>1411121112</v>
      </c>
      <c r="I814" s="48" t="str">
        <f>VLOOKUP(H814,'BICS Equity Hierarchy 2024'!$C$5:$Q$1846,'Mapping for Equity'!$K$1,FALSE)</f>
        <v>Issuer Services</v>
      </c>
      <c r="J814" s="6" t="s">
        <v>4</v>
      </c>
      <c r="K814" s="48" t="str">
        <f>IF(J814="","",VLOOKUP(J814,'BICS Equity Hierarchy 2024'!$C$5:$Q$1783,'Mapping for Equity'!$K$1))</f>
        <v/>
      </c>
      <c r="L814" s="6" t="s">
        <v>4</v>
      </c>
      <c r="M814" s="6" t="s">
        <v>4</v>
      </c>
      <c r="N814" s="6" t="s">
        <v>4</v>
      </c>
      <c r="O814" s="6" t="s">
        <v>4</v>
      </c>
    </row>
    <row r="815" spans="2:15" ht="20.25">
      <c r="B815" s="10">
        <v>1411121113</v>
      </c>
      <c r="C815" s="201">
        <v>5</v>
      </c>
      <c r="D815" s="8" t="str">
        <f>VLOOKUP(B815,'Current BICS'!$B$4:$P$1837,'Mapping for Equity'!$K$1,FALSE)</f>
        <v>Transaction Services</v>
      </c>
      <c r="E815" s="15" t="s">
        <v>1643</v>
      </c>
      <c r="F815" s="18"/>
      <c r="G815" s="15" t="s">
        <v>1643</v>
      </c>
      <c r="H815" s="6">
        <v>1411121113</v>
      </c>
      <c r="I815" s="48" t="str">
        <f>VLOOKUP(H815,'BICS Equity Hierarchy 2024'!$C$5:$Q$1846,'Mapping for Equity'!$K$1,FALSE)</f>
        <v>Transaction Services</v>
      </c>
      <c r="J815" s="6" t="s">
        <v>4</v>
      </c>
      <c r="K815" s="48" t="str">
        <f>IF(J815="","",VLOOKUP(J815,'BICS Equity Hierarchy 2024'!$C$5:$Q$1783,'Mapping for Equity'!$K$1))</f>
        <v/>
      </c>
      <c r="L815" s="6" t="s">
        <v>4</v>
      </c>
      <c r="M815" s="6" t="s">
        <v>4</v>
      </c>
      <c r="N815" s="6" t="s">
        <v>4</v>
      </c>
      <c r="O815" s="6" t="s">
        <v>4</v>
      </c>
    </row>
    <row r="816" spans="2:15" ht="20.25">
      <c r="B816" s="10">
        <v>14111212</v>
      </c>
      <c r="C816" s="201">
        <v>4</v>
      </c>
      <c r="D816" s="8" t="str">
        <f>VLOOKUP(B816,'Current BICS'!$B$4:$P$1837,'Mapping for Equity'!$K$1,FALSE)</f>
        <v>Security &amp; Cmdty Exchanges</v>
      </c>
      <c r="E816" s="15" t="s">
        <v>1643</v>
      </c>
      <c r="F816" s="18"/>
      <c r="G816" s="15" t="s">
        <v>1643</v>
      </c>
      <c r="H816" s="6">
        <v>14111212</v>
      </c>
      <c r="I816" s="48" t="str">
        <f>VLOOKUP(H816,'BICS Equity Hierarchy 2024'!$C$5:$Q$1846,'Mapping for Equity'!$K$1,FALSE)</f>
        <v>Security &amp; Cmdty Exchanges</v>
      </c>
      <c r="J816" s="6" t="s">
        <v>4</v>
      </c>
      <c r="K816" s="48" t="str">
        <f>IF(J816="","",VLOOKUP(J816,'BICS Equity Hierarchy 2024'!$C$5:$Q$1783,'Mapping for Equity'!$K$1))</f>
        <v/>
      </c>
      <c r="L816" s="6" t="s">
        <v>4</v>
      </c>
      <c r="M816" s="6" t="s">
        <v>4</v>
      </c>
      <c r="N816" s="6" t="s">
        <v>4</v>
      </c>
      <c r="O816" s="6" t="s">
        <v>4</v>
      </c>
    </row>
    <row r="817" spans="2:15" ht="20.25">
      <c r="B817" s="10">
        <v>1412</v>
      </c>
      <c r="C817" s="201">
        <v>2</v>
      </c>
      <c r="D817" s="8" t="str">
        <f>VLOOKUP(B817,'Current BICS'!$B$4:$P$1837,'Mapping for Equity'!$K$1,FALSE)</f>
        <v>Insurance</v>
      </c>
      <c r="E817" s="15" t="s">
        <v>1643</v>
      </c>
      <c r="F817" s="18"/>
      <c r="G817" s="15" t="s">
        <v>1643</v>
      </c>
      <c r="H817" s="6">
        <v>1412</v>
      </c>
      <c r="I817" s="48" t="str">
        <f>VLOOKUP(H817,'BICS Equity Hierarchy 2024'!$C$5:$Q$1846,'Mapping for Equity'!$K$1,FALSE)</f>
        <v>Insurance</v>
      </c>
      <c r="J817" s="6" t="s">
        <v>4</v>
      </c>
      <c r="K817" s="48" t="str">
        <f>IF(J817="","",VLOOKUP(J817,'BICS Equity Hierarchy 2024'!$C$5:$Q$1783,'Mapping for Equity'!$K$1))</f>
        <v/>
      </c>
      <c r="L817" s="6" t="s">
        <v>4</v>
      </c>
      <c r="M817" s="6" t="s">
        <v>4</v>
      </c>
      <c r="N817" s="6" t="s">
        <v>4</v>
      </c>
      <c r="O817" s="6" t="s">
        <v>4</v>
      </c>
    </row>
    <row r="818" spans="2:15" ht="20.25">
      <c r="B818" s="10">
        <v>141210</v>
      </c>
      <c r="C818" s="201">
        <v>3</v>
      </c>
      <c r="D818" s="8" t="str">
        <f>VLOOKUP(B818,'Current BICS'!$B$4:$P$1837,'Mapping for Equity'!$K$1,FALSE)</f>
        <v>Insurance</v>
      </c>
      <c r="E818" s="15" t="s">
        <v>1643</v>
      </c>
      <c r="F818" s="18"/>
      <c r="G818" s="15" t="s">
        <v>1643</v>
      </c>
      <c r="H818" s="6">
        <v>141210</v>
      </c>
      <c r="I818" s="48" t="str">
        <f>VLOOKUP(H818,'BICS Equity Hierarchy 2024'!$C$5:$Q$1846,'Mapping for Equity'!$K$1,FALSE)</f>
        <v>Insurance</v>
      </c>
      <c r="J818" s="6" t="s">
        <v>4</v>
      </c>
      <c r="K818" s="48" t="str">
        <f>IF(J818="","",VLOOKUP(J818,'BICS Equity Hierarchy 2024'!$C$5:$Q$1783,'Mapping for Equity'!$K$1))</f>
        <v/>
      </c>
      <c r="L818" s="6" t="s">
        <v>4</v>
      </c>
      <c r="M818" s="6" t="s">
        <v>4</v>
      </c>
      <c r="N818" s="6" t="s">
        <v>4</v>
      </c>
      <c r="O818" s="6" t="s">
        <v>4</v>
      </c>
    </row>
    <row r="819" spans="2:15" ht="20.25">
      <c r="B819" s="10">
        <v>14121010</v>
      </c>
      <c r="C819" s="201">
        <v>4</v>
      </c>
      <c r="D819" s="8" t="str">
        <f>VLOOKUP(B819,'Current BICS'!$B$4:$P$1837,'Mapping for Equity'!$K$1,FALSE)</f>
        <v>Life Insurance</v>
      </c>
      <c r="E819" s="15" t="s">
        <v>1643</v>
      </c>
      <c r="F819" s="18"/>
      <c r="G819" s="15" t="s">
        <v>1643</v>
      </c>
      <c r="H819" s="6">
        <v>14121010</v>
      </c>
      <c r="I819" s="48" t="str">
        <f>VLOOKUP(H819,'BICS Equity Hierarchy 2024'!$C$5:$Q$1846,'Mapping for Equity'!$K$1,FALSE)</f>
        <v>Life Insurance</v>
      </c>
      <c r="J819" s="6" t="s">
        <v>4</v>
      </c>
      <c r="K819" s="48" t="str">
        <f>IF(J819="","",VLOOKUP(J819,'BICS Equity Hierarchy 2024'!$C$5:$Q$1783,'Mapping for Equity'!$K$1))</f>
        <v/>
      </c>
      <c r="L819" s="6" t="s">
        <v>4</v>
      </c>
      <c r="M819" s="6" t="s">
        <v>4</v>
      </c>
      <c r="N819" s="6" t="s">
        <v>4</v>
      </c>
      <c r="O819" s="6" t="s">
        <v>4</v>
      </c>
    </row>
    <row r="820" spans="2:15" ht="20.25">
      <c r="B820" s="10">
        <v>1412101010</v>
      </c>
      <c r="C820" s="201">
        <v>5</v>
      </c>
      <c r="D820" s="8" t="str">
        <f>VLOOKUP(B820,'Current BICS'!$B$4:$P$1837,'Mapping for Equity'!$K$1,FALSE)</f>
        <v>Life Insurance Premiums</v>
      </c>
      <c r="E820" s="15" t="s">
        <v>1643</v>
      </c>
      <c r="F820" s="18"/>
      <c r="G820" s="15" t="s">
        <v>1643</v>
      </c>
      <c r="H820" s="6">
        <v>1412101010</v>
      </c>
      <c r="I820" s="48" t="str">
        <f>VLOOKUP(H820,'BICS Equity Hierarchy 2024'!$C$5:$Q$1846,'Mapping for Equity'!$K$1,FALSE)</f>
        <v>Life Insurance Premiums</v>
      </c>
      <c r="J820" s="6" t="s">
        <v>4</v>
      </c>
      <c r="K820" s="48" t="str">
        <f>IF(J820="","",VLOOKUP(J820,'BICS Equity Hierarchy 2024'!$C$5:$Q$1783,'Mapping for Equity'!$K$1))</f>
        <v/>
      </c>
      <c r="L820" s="6" t="s">
        <v>4</v>
      </c>
      <c r="M820" s="6" t="s">
        <v>4</v>
      </c>
      <c r="N820" s="6" t="s">
        <v>4</v>
      </c>
      <c r="O820" s="6" t="s">
        <v>4</v>
      </c>
    </row>
    <row r="821" spans="2:15" ht="20.25">
      <c r="B821" s="10">
        <v>141210101010</v>
      </c>
      <c r="C821" s="201">
        <v>6</v>
      </c>
      <c r="D821" s="8" t="str">
        <f>VLOOKUP(B821,'Current BICS'!$B$4:$P$1837,'Mapping for Equity'!$K$1,FALSE)</f>
        <v>Protection Prods Premiums</v>
      </c>
      <c r="E821" s="15" t="s">
        <v>1643</v>
      </c>
      <c r="F821" s="18"/>
      <c r="G821" s="15" t="s">
        <v>1643</v>
      </c>
      <c r="H821" s="6">
        <v>141210101010</v>
      </c>
      <c r="I821" s="48" t="str">
        <f>VLOOKUP(H821,'BICS Equity Hierarchy 2024'!$C$5:$Q$1846,'Mapping for Equity'!$K$1,FALSE)</f>
        <v>Protection Prods Premiums</v>
      </c>
      <c r="J821" s="6" t="s">
        <v>4</v>
      </c>
      <c r="K821" s="48" t="str">
        <f>IF(J821="","",VLOOKUP(J821,'BICS Equity Hierarchy 2024'!$C$5:$Q$1783,'Mapping for Equity'!$K$1))</f>
        <v/>
      </c>
      <c r="L821" s="6" t="s">
        <v>4</v>
      </c>
      <c r="M821" s="6" t="s">
        <v>4</v>
      </c>
      <c r="N821" s="6" t="s">
        <v>4</v>
      </c>
      <c r="O821" s="6" t="s">
        <v>4</v>
      </c>
    </row>
    <row r="822" spans="2:15" ht="20.25">
      <c r="B822" s="10">
        <v>141210101011</v>
      </c>
      <c r="C822" s="201">
        <v>6</v>
      </c>
      <c r="D822" s="8" t="str">
        <f>VLOOKUP(B822,'Current BICS'!$B$4:$P$1837,'Mapping for Equity'!$K$1,FALSE)</f>
        <v>Saving &amp; Retire Prods Premiums</v>
      </c>
      <c r="E822" s="15" t="s">
        <v>1643</v>
      </c>
      <c r="F822" s="18"/>
      <c r="G822" s="15" t="s">
        <v>1643</v>
      </c>
      <c r="H822" s="6">
        <v>141210101011</v>
      </c>
      <c r="I822" s="48" t="str">
        <f>VLOOKUP(H822,'BICS Equity Hierarchy 2024'!$C$5:$Q$1846,'Mapping for Equity'!$K$1,FALSE)</f>
        <v>Saving &amp; Retire Prods Premiums</v>
      </c>
      <c r="J822" s="6" t="s">
        <v>4</v>
      </c>
      <c r="K822" s="48" t="str">
        <f>IF(J822="","",VLOOKUP(J822,'BICS Equity Hierarchy 2024'!$C$5:$Q$1783,'Mapping for Equity'!$K$1))</f>
        <v/>
      </c>
      <c r="L822" s="6" t="s">
        <v>4</v>
      </c>
      <c r="M822" s="6" t="s">
        <v>4</v>
      </c>
      <c r="N822" s="6" t="s">
        <v>4</v>
      </c>
      <c r="O822" s="6" t="s">
        <v>4</v>
      </c>
    </row>
    <row r="823" spans="2:15" ht="20.25">
      <c r="B823" s="10">
        <v>1412101011</v>
      </c>
      <c r="C823" s="201">
        <v>5</v>
      </c>
      <c r="D823" s="8" t="str">
        <f>VLOOKUP(B823,'Current BICS'!$B$4:$P$1837,'Mapping for Equity'!$K$1,FALSE)</f>
        <v>Life Insurance Non-Premium</v>
      </c>
      <c r="E823" s="15" t="s">
        <v>1643</v>
      </c>
      <c r="F823" s="18"/>
      <c r="G823" s="15" t="s">
        <v>1643</v>
      </c>
      <c r="H823" s="6">
        <v>1412101011</v>
      </c>
      <c r="I823" s="48" t="str">
        <f>VLOOKUP(H823,'BICS Equity Hierarchy 2024'!$C$5:$Q$1846,'Mapping for Equity'!$K$1,FALSE)</f>
        <v>Life Insurance Non-Premium</v>
      </c>
      <c r="J823" s="6" t="s">
        <v>4</v>
      </c>
      <c r="K823" s="48" t="str">
        <f>IF(J823="","",VLOOKUP(J823,'BICS Equity Hierarchy 2024'!$C$5:$Q$1783,'Mapping for Equity'!$K$1))</f>
        <v/>
      </c>
      <c r="L823" s="6" t="s">
        <v>4</v>
      </c>
      <c r="M823" s="6" t="s">
        <v>4</v>
      </c>
      <c r="N823" s="6" t="s">
        <v>4</v>
      </c>
      <c r="O823" s="6" t="s">
        <v>4</v>
      </c>
    </row>
    <row r="824" spans="2:15" ht="20.25">
      <c r="B824" s="10">
        <v>141210101110</v>
      </c>
      <c r="C824" s="201">
        <v>6</v>
      </c>
      <c r="D824" s="8" t="str">
        <f>VLOOKUP(B824,'Current BICS'!$B$4:$P$1837,'Mapping for Equity'!$K$1,FALSE)</f>
        <v>Investment Income - Life Ins</v>
      </c>
      <c r="E824" s="15" t="s">
        <v>1643</v>
      </c>
      <c r="F824" s="18"/>
      <c r="G824" s="15" t="s">
        <v>1643</v>
      </c>
      <c r="H824" s="6">
        <v>141210101110</v>
      </c>
      <c r="I824" s="48" t="str">
        <f>VLOOKUP(H824,'BICS Equity Hierarchy 2024'!$C$5:$Q$1846,'Mapping for Equity'!$K$1,FALSE)</f>
        <v>Investment Income - Life Ins</v>
      </c>
      <c r="J824" s="6" t="s">
        <v>4</v>
      </c>
      <c r="K824" s="48" t="str">
        <f>IF(J824="","",VLOOKUP(J824,'BICS Equity Hierarchy 2024'!$C$5:$Q$1783,'Mapping for Equity'!$K$1))</f>
        <v/>
      </c>
      <c r="L824" s="6" t="s">
        <v>4</v>
      </c>
      <c r="M824" s="6" t="s">
        <v>4</v>
      </c>
      <c r="N824" s="6" t="s">
        <v>4</v>
      </c>
      <c r="O824" s="6" t="s">
        <v>4</v>
      </c>
    </row>
    <row r="825" spans="2:15" ht="20.25">
      <c r="B825" s="10">
        <v>141210101111</v>
      </c>
      <c r="C825" s="201">
        <v>6</v>
      </c>
      <c r="D825" s="8" t="str">
        <f>VLOOKUP(B825,'Current BICS'!$B$4:$P$1837,'Mapping for Equity'!$K$1,FALSE)</f>
        <v>Protect Prods Non-Premium</v>
      </c>
      <c r="E825" s="15" t="s">
        <v>1643</v>
      </c>
      <c r="F825" s="18"/>
      <c r="G825" s="15" t="s">
        <v>1643</v>
      </c>
      <c r="H825" s="6">
        <v>141210101111</v>
      </c>
      <c r="I825" s="48" t="str">
        <f>VLOOKUP(H825,'BICS Equity Hierarchy 2024'!$C$5:$Q$1846,'Mapping for Equity'!$K$1,FALSE)</f>
        <v>Protect Prods Non-Premium</v>
      </c>
      <c r="J825" s="6" t="s">
        <v>4</v>
      </c>
      <c r="K825" s="48" t="str">
        <f>IF(J825="","",VLOOKUP(J825,'BICS Equity Hierarchy 2024'!$C$5:$Q$1783,'Mapping for Equity'!$K$1))</f>
        <v/>
      </c>
      <c r="L825" s="6" t="s">
        <v>4</v>
      </c>
      <c r="M825" s="6" t="s">
        <v>4</v>
      </c>
      <c r="N825" s="6" t="s">
        <v>4</v>
      </c>
      <c r="O825" s="6" t="s">
        <v>4</v>
      </c>
    </row>
    <row r="826" spans="2:15" ht="20.25">
      <c r="B826" s="10">
        <v>14121010111110</v>
      </c>
      <c r="C826" s="201">
        <v>7</v>
      </c>
      <c r="D826" s="8" t="str">
        <f>VLOOKUP(B826,'Current BICS'!$B$4:$P$1837,'Mapping for Equity'!$K$1,FALSE)</f>
        <v>Invst Inc - Protection Prods</v>
      </c>
      <c r="E826" s="15" t="s">
        <v>1643</v>
      </c>
      <c r="F826" s="18"/>
      <c r="G826" s="15" t="s">
        <v>1643</v>
      </c>
      <c r="H826" s="6">
        <v>14121010111110</v>
      </c>
      <c r="I826" s="48" t="str">
        <f>VLOOKUP(H826,'BICS Equity Hierarchy 2024'!$C$5:$Q$1846,'Mapping for Equity'!$K$1,FALSE)</f>
        <v>Invst Inc - Protection Prods</v>
      </c>
      <c r="J826" s="6" t="s">
        <v>4</v>
      </c>
      <c r="K826" s="48" t="str">
        <f>IF(J826="","",VLOOKUP(J826,'BICS Equity Hierarchy 2024'!$C$5:$Q$1783,'Mapping for Equity'!$K$1))</f>
        <v/>
      </c>
      <c r="L826" s="6" t="s">
        <v>4</v>
      </c>
      <c r="M826" s="6" t="s">
        <v>4</v>
      </c>
      <c r="N826" s="6" t="s">
        <v>4</v>
      </c>
      <c r="O826" s="6" t="s">
        <v>4</v>
      </c>
    </row>
    <row r="827" spans="2:15" ht="20.25">
      <c r="B827" s="10">
        <v>14121010111111</v>
      </c>
      <c r="C827" s="201">
        <v>7</v>
      </c>
      <c r="D827" s="8" t="str">
        <f>VLOOKUP(B827,'Current BICS'!$B$4:$P$1837,'Mapping for Equity'!$K$1,FALSE)</f>
        <v>Realized G/L - Protection Prods</v>
      </c>
      <c r="E827" s="15" t="s">
        <v>1643</v>
      </c>
      <c r="F827" s="18"/>
      <c r="G827" s="15" t="s">
        <v>1643</v>
      </c>
      <c r="H827" s="6">
        <v>14121010111111</v>
      </c>
      <c r="I827" s="48" t="str">
        <f>VLOOKUP(H827,'BICS Equity Hierarchy 2024'!$C$5:$Q$1846,'Mapping for Equity'!$K$1,FALSE)</f>
        <v>Realized G/L - Protection Prods</v>
      </c>
      <c r="J827" s="6" t="s">
        <v>4</v>
      </c>
      <c r="K827" s="48" t="str">
        <f>IF(J827="","",VLOOKUP(J827,'BICS Equity Hierarchy 2024'!$C$5:$Q$1783,'Mapping for Equity'!$K$1))</f>
        <v/>
      </c>
      <c r="L827" s="6" t="s">
        <v>4</v>
      </c>
      <c r="M827" s="6" t="s">
        <v>4</v>
      </c>
      <c r="N827" s="6" t="s">
        <v>4</v>
      </c>
      <c r="O827" s="6" t="s">
        <v>4</v>
      </c>
    </row>
    <row r="828" spans="2:15" ht="20.25">
      <c r="B828" s="10">
        <v>14121010111112</v>
      </c>
      <c r="C828" s="201">
        <v>7</v>
      </c>
      <c r="D828" s="8" t="str">
        <f>VLOOKUP(B828,'Current BICS'!$B$4:$P$1837,'Mapping for Equity'!$K$1,FALSE)</f>
        <v>Fees &amp; Other Inc - Protect Prods</v>
      </c>
      <c r="E828" s="15" t="s">
        <v>1643</v>
      </c>
      <c r="F828" s="18"/>
      <c r="G828" s="15" t="s">
        <v>1643</v>
      </c>
      <c r="H828" s="6">
        <v>14121010111112</v>
      </c>
      <c r="I828" s="48" t="str">
        <f>VLOOKUP(H828,'BICS Equity Hierarchy 2024'!$C$5:$Q$1846,'Mapping for Equity'!$K$1,FALSE)</f>
        <v>Fees &amp; Other Inc - Protect Prods</v>
      </c>
      <c r="J828" s="6" t="s">
        <v>4</v>
      </c>
      <c r="K828" s="48" t="str">
        <f>IF(J828="","",VLOOKUP(J828,'BICS Equity Hierarchy 2024'!$C$5:$Q$1783,'Mapping for Equity'!$K$1))</f>
        <v/>
      </c>
      <c r="L828" s="6" t="s">
        <v>4</v>
      </c>
      <c r="M828" s="6" t="s">
        <v>4</v>
      </c>
      <c r="N828" s="6" t="s">
        <v>4</v>
      </c>
      <c r="O828" s="6" t="s">
        <v>4</v>
      </c>
    </row>
    <row r="829" spans="2:15" ht="20.25">
      <c r="B829" s="10">
        <v>141210101112</v>
      </c>
      <c r="C829" s="201">
        <v>6</v>
      </c>
      <c r="D829" s="8" t="str">
        <f>VLOOKUP(B829,'Current BICS'!$B$4:$P$1837,'Mapping for Equity'!$K$1,FALSE)</f>
        <v>Realized G/L - Life Insurance</v>
      </c>
      <c r="E829" s="15" t="s">
        <v>1643</v>
      </c>
      <c r="F829" s="18"/>
      <c r="G829" s="15" t="s">
        <v>1643</v>
      </c>
      <c r="H829" s="6">
        <v>141210101112</v>
      </c>
      <c r="I829" s="48" t="str">
        <f>VLOOKUP(H829,'BICS Equity Hierarchy 2024'!$C$5:$Q$1846,'Mapping for Equity'!$K$1,FALSE)</f>
        <v>Realized G/L - Life Insurance</v>
      </c>
      <c r="J829" s="6" t="s">
        <v>4</v>
      </c>
      <c r="K829" s="48" t="str">
        <f>IF(J829="","",VLOOKUP(J829,'BICS Equity Hierarchy 2024'!$C$5:$Q$1783,'Mapping for Equity'!$K$1))</f>
        <v/>
      </c>
      <c r="L829" s="6" t="s">
        <v>4</v>
      </c>
      <c r="M829" s="6" t="s">
        <v>4</v>
      </c>
      <c r="N829" s="6" t="s">
        <v>4</v>
      </c>
      <c r="O829" s="6" t="s">
        <v>4</v>
      </c>
    </row>
    <row r="830" spans="2:15" ht="20.25">
      <c r="B830" s="10">
        <v>141210101113</v>
      </c>
      <c r="C830" s="201">
        <v>6</v>
      </c>
      <c r="D830" s="8" t="str">
        <f>VLOOKUP(B830,'Current BICS'!$B$4:$P$1837,'Mapping for Equity'!$K$1,FALSE)</f>
        <v>Saving &amp; Retire Prods Non-Prem</v>
      </c>
      <c r="E830" s="15" t="s">
        <v>1643</v>
      </c>
      <c r="F830" s="18"/>
      <c r="G830" s="15" t="s">
        <v>1643</v>
      </c>
      <c r="H830" s="6">
        <v>141210101113</v>
      </c>
      <c r="I830" s="48" t="str">
        <f>VLOOKUP(H830,'BICS Equity Hierarchy 2024'!$C$5:$Q$1846,'Mapping for Equity'!$K$1,FALSE)</f>
        <v>Saving &amp; Retire Prods Non-Prem</v>
      </c>
      <c r="J830" s="6" t="s">
        <v>4</v>
      </c>
      <c r="K830" s="48" t="str">
        <f>IF(J830="","",VLOOKUP(J830,'BICS Equity Hierarchy 2024'!$C$5:$Q$1783,'Mapping for Equity'!$K$1))</f>
        <v/>
      </c>
      <c r="L830" s="6" t="s">
        <v>4</v>
      </c>
      <c r="M830" s="6" t="s">
        <v>4</v>
      </c>
      <c r="N830" s="6" t="s">
        <v>4</v>
      </c>
      <c r="O830" s="6" t="s">
        <v>4</v>
      </c>
    </row>
    <row r="831" spans="2:15" ht="20.25">
      <c r="B831" s="10">
        <v>14121010111310</v>
      </c>
      <c r="C831" s="201">
        <v>7</v>
      </c>
      <c r="D831" s="8" t="str">
        <f>VLOOKUP(B831,'Current BICS'!$B$4:$P$1837,'Mapping for Equity'!$K$1,FALSE)</f>
        <v>Investment Income - Life Invst</v>
      </c>
      <c r="E831" s="15" t="s">
        <v>1643</v>
      </c>
      <c r="F831" s="18"/>
      <c r="G831" s="15" t="s">
        <v>1643</v>
      </c>
      <c r="H831" s="6">
        <v>14121010111310</v>
      </c>
      <c r="I831" s="48" t="str">
        <f>VLOOKUP(H831,'BICS Equity Hierarchy 2024'!$C$5:$Q$1846,'Mapping for Equity'!$K$1,FALSE)</f>
        <v>Investment Income - Life Invst</v>
      </c>
      <c r="J831" s="6" t="s">
        <v>4</v>
      </c>
      <c r="K831" s="48" t="str">
        <f>IF(J831="","",VLOOKUP(J831,'BICS Equity Hierarchy 2024'!$C$5:$Q$1783,'Mapping for Equity'!$K$1))</f>
        <v/>
      </c>
      <c r="L831" s="6" t="s">
        <v>4</v>
      </c>
      <c r="M831" s="6" t="s">
        <v>4</v>
      </c>
      <c r="N831" s="6" t="s">
        <v>4</v>
      </c>
      <c r="O831" s="6" t="s">
        <v>4</v>
      </c>
    </row>
    <row r="832" spans="2:15" ht="20.25">
      <c r="B832" s="10">
        <v>14121010111311</v>
      </c>
      <c r="C832" s="201">
        <v>7</v>
      </c>
      <c r="D832" s="8" t="str">
        <f>VLOOKUP(B832,'Current BICS'!$B$4:$P$1837,'Mapping for Equity'!$K$1,FALSE)</f>
        <v>Realized G/L - Life Investment</v>
      </c>
      <c r="E832" s="15" t="s">
        <v>1643</v>
      </c>
      <c r="F832" s="18"/>
      <c r="G832" s="15" t="s">
        <v>1643</v>
      </c>
      <c r="H832" s="6">
        <v>14121010111311</v>
      </c>
      <c r="I832" s="48" t="str">
        <f>VLOOKUP(H832,'BICS Equity Hierarchy 2024'!$C$5:$Q$1846,'Mapping for Equity'!$K$1,FALSE)</f>
        <v>Realized G/L - Life Investment</v>
      </c>
      <c r="J832" s="6" t="s">
        <v>4</v>
      </c>
      <c r="K832" s="48" t="str">
        <f>IF(J832="","",VLOOKUP(J832,'BICS Equity Hierarchy 2024'!$C$5:$Q$1783,'Mapping for Equity'!$K$1))</f>
        <v/>
      </c>
      <c r="L832" s="6" t="s">
        <v>4</v>
      </c>
      <c r="M832" s="6" t="s">
        <v>4</v>
      </c>
      <c r="N832" s="6" t="s">
        <v>4</v>
      </c>
      <c r="O832" s="6" t="s">
        <v>4</v>
      </c>
    </row>
    <row r="833" spans="2:15" ht="20.25">
      <c r="B833" s="10">
        <v>14121010111312</v>
      </c>
      <c r="C833" s="201">
        <v>7</v>
      </c>
      <c r="D833" s="8" t="str">
        <f>VLOOKUP(B833,'Current BICS'!$B$4:$P$1837,'Mapping for Equity'!$K$1,FALSE)</f>
        <v>Fees &amp; Other Income - Life Invst</v>
      </c>
      <c r="E833" s="15" t="s">
        <v>1643</v>
      </c>
      <c r="F833" s="18"/>
      <c r="G833" s="15" t="s">
        <v>1643</v>
      </c>
      <c r="H833" s="6">
        <v>14121010111312</v>
      </c>
      <c r="I833" s="48" t="str">
        <f>VLOOKUP(H833,'BICS Equity Hierarchy 2024'!$C$5:$Q$1846,'Mapping for Equity'!$K$1,FALSE)</f>
        <v>Fees &amp; Other Income - Life Invst</v>
      </c>
      <c r="J833" s="6" t="s">
        <v>4</v>
      </c>
      <c r="K833" s="48" t="str">
        <f>IF(J833="","",VLOOKUP(J833,'BICS Equity Hierarchy 2024'!$C$5:$Q$1783,'Mapping for Equity'!$K$1))</f>
        <v/>
      </c>
      <c r="L833" s="6" t="s">
        <v>4</v>
      </c>
      <c r="M833" s="6" t="s">
        <v>4</v>
      </c>
      <c r="N833" s="6" t="s">
        <v>4</v>
      </c>
      <c r="O833" s="6" t="s">
        <v>4</v>
      </c>
    </row>
    <row r="834" spans="2:15" ht="20.25">
      <c r="B834" s="10">
        <v>141210101114</v>
      </c>
      <c r="C834" s="201">
        <v>6</v>
      </c>
      <c r="D834" s="8" t="str">
        <f>VLOOKUP(B834,'Current BICS'!$B$4:$P$1837,'Mapping for Equity'!$K$1,FALSE)</f>
        <v>Fees &amp; Other Income - Life Ins</v>
      </c>
      <c r="E834" s="15" t="s">
        <v>1643</v>
      </c>
      <c r="F834" s="18"/>
      <c r="G834" s="15" t="s">
        <v>1643</v>
      </c>
      <c r="H834" s="6">
        <v>141210101114</v>
      </c>
      <c r="I834" s="48" t="str">
        <f>VLOOKUP(H834,'BICS Equity Hierarchy 2024'!$C$5:$Q$1846,'Mapping for Equity'!$K$1,FALSE)</f>
        <v>Fees &amp; Other Income - Life Ins</v>
      </c>
      <c r="J834" s="6" t="s">
        <v>4</v>
      </c>
      <c r="K834" s="48" t="str">
        <f>IF(J834="","",VLOOKUP(J834,'BICS Equity Hierarchy 2024'!$C$5:$Q$1783,'Mapping for Equity'!$K$1))</f>
        <v/>
      </c>
      <c r="L834" s="6" t="s">
        <v>4</v>
      </c>
      <c r="M834" s="6" t="s">
        <v>4</v>
      </c>
      <c r="N834" s="6" t="s">
        <v>4</v>
      </c>
      <c r="O834" s="6" t="s">
        <v>4</v>
      </c>
    </row>
    <row r="835" spans="2:15" ht="20.25">
      <c r="B835" s="10">
        <v>14121011</v>
      </c>
      <c r="C835" s="201">
        <v>4</v>
      </c>
      <c r="D835" s="8" t="str">
        <f>VLOOKUP(B835,'Current BICS'!$B$4:$P$1837,'Mapping for Equity'!$K$1,FALSE)</f>
        <v>P&amp;C Insurance</v>
      </c>
      <c r="E835" s="15" t="s">
        <v>1643</v>
      </c>
      <c r="F835" s="18"/>
      <c r="G835" s="15" t="s">
        <v>1643</v>
      </c>
      <c r="H835" s="6">
        <v>14121011</v>
      </c>
      <c r="I835" s="48" t="str">
        <f>VLOOKUP(H835,'BICS Equity Hierarchy 2024'!$C$5:$Q$1846,'Mapping for Equity'!$K$1,FALSE)</f>
        <v>P&amp;C Insurance</v>
      </c>
      <c r="J835" s="6" t="s">
        <v>4</v>
      </c>
      <c r="K835" s="48" t="str">
        <f>IF(J835="","",VLOOKUP(J835,'BICS Equity Hierarchy 2024'!$C$5:$Q$1783,'Mapping for Equity'!$K$1))</f>
        <v/>
      </c>
      <c r="L835" s="6" t="s">
        <v>4</v>
      </c>
      <c r="M835" s="6" t="s">
        <v>4</v>
      </c>
      <c r="N835" s="6" t="s">
        <v>4</v>
      </c>
      <c r="O835" s="6" t="s">
        <v>4</v>
      </c>
    </row>
    <row r="836" spans="2:15" ht="20.25">
      <c r="B836" s="10">
        <v>1412101110</v>
      </c>
      <c r="C836" s="201">
        <v>5</v>
      </c>
      <c r="D836" s="8" t="str">
        <f>VLOOKUP(B836,'Current BICS'!$B$4:$P$1837,'Mapping for Equity'!$K$1,FALSE)</f>
        <v>P&amp;C Insurance Premiums</v>
      </c>
      <c r="E836" s="15" t="s">
        <v>1643</v>
      </c>
      <c r="F836" s="18"/>
      <c r="G836" s="15" t="s">
        <v>1643</v>
      </c>
      <c r="H836" s="6">
        <v>1412101110</v>
      </c>
      <c r="I836" s="48" t="str">
        <f>VLOOKUP(H836,'BICS Equity Hierarchy 2024'!$C$5:$Q$1846,'Mapping for Equity'!$K$1,FALSE)</f>
        <v>P&amp;C Insurance Premiums</v>
      </c>
      <c r="J836" s="6" t="s">
        <v>4</v>
      </c>
      <c r="K836" s="48" t="str">
        <f>IF(J836="","",VLOOKUP(J836,'BICS Equity Hierarchy 2024'!$C$5:$Q$1783,'Mapping for Equity'!$K$1))</f>
        <v/>
      </c>
      <c r="L836" s="6" t="s">
        <v>4</v>
      </c>
      <c r="M836" s="6" t="s">
        <v>4</v>
      </c>
      <c r="N836" s="6" t="s">
        <v>4</v>
      </c>
      <c r="O836" s="6" t="s">
        <v>4</v>
      </c>
    </row>
    <row r="837" spans="2:15" ht="20.25">
      <c r="B837" s="10">
        <v>141210111010</v>
      </c>
      <c r="C837" s="201">
        <v>6</v>
      </c>
      <c r="D837" s="8" t="str">
        <f>VLOOKUP(B837,'Current BICS'!$B$4:$P$1837,'Mapping for Equity'!$K$1,FALSE)</f>
        <v>P&amp;C Commercial Lines</v>
      </c>
      <c r="E837" s="15" t="s">
        <v>1643</v>
      </c>
      <c r="F837" s="18"/>
      <c r="G837" s="15" t="s">
        <v>1643</v>
      </c>
      <c r="H837" s="6">
        <v>141210111010</v>
      </c>
      <c r="I837" s="48" t="str">
        <f>VLOOKUP(H837,'BICS Equity Hierarchy 2024'!$C$5:$Q$1846,'Mapping for Equity'!$K$1,FALSE)</f>
        <v>P&amp;C Commercial Lines</v>
      </c>
      <c r="J837" s="6" t="s">
        <v>4</v>
      </c>
      <c r="K837" s="48" t="str">
        <f>IF(J837="","",VLOOKUP(J837,'BICS Equity Hierarchy 2024'!$C$5:$Q$1783,'Mapping for Equity'!$K$1))</f>
        <v/>
      </c>
      <c r="L837" s="6" t="s">
        <v>4</v>
      </c>
      <c r="M837" s="6" t="s">
        <v>4</v>
      </c>
      <c r="N837" s="6" t="s">
        <v>4</v>
      </c>
      <c r="O837" s="6" t="s">
        <v>4</v>
      </c>
    </row>
    <row r="838" spans="2:15" ht="20.25">
      <c r="B838" s="10">
        <v>14121011101010</v>
      </c>
      <c r="C838" s="201">
        <v>7</v>
      </c>
      <c r="D838" s="8" t="str">
        <f>VLOOKUP(B838,'Current BICS'!$B$4:$P$1837,'Mapping for Equity'!$K$1,FALSE)</f>
        <v>Commercial Auto Premiums</v>
      </c>
      <c r="E838" s="15" t="s">
        <v>1643</v>
      </c>
      <c r="F838" s="18"/>
      <c r="G838" s="15" t="s">
        <v>1643</v>
      </c>
      <c r="H838" s="6">
        <v>14121011101010</v>
      </c>
      <c r="I838" s="48" t="str">
        <f>VLOOKUP(H838,'BICS Equity Hierarchy 2024'!$C$5:$Q$1846,'Mapping for Equity'!$K$1,FALSE)</f>
        <v>Commercial Auto Premiums</v>
      </c>
      <c r="J838" s="6" t="s">
        <v>4</v>
      </c>
      <c r="K838" s="48" t="str">
        <f>IF(J838="","",VLOOKUP(J838,'BICS Equity Hierarchy 2024'!$C$5:$Q$1783,'Mapping for Equity'!$K$1))</f>
        <v/>
      </c>
      <c r="L838" s="6" t="s">
        <v>4</v>
      </c>
      <c r="M838" s="6" t="s">
        <v>4</v>
      </c>
      <c r="N838" s="6" t="s">
        <v>4</v>
      </c>
      <c r="O838" s="6" t="s">
        <v>4</v>
      </c>
    </row>
    <row r="839" spans="2:15" ht="20.25">
      <c r="B839" s="110">
        <v>14121011101011</v>
      </c>
      <c r="C839" s="200">
        <v>7</v>
      </c>
      <c r="D839" s="109" t="str">
        <f>VLOOKUP(B839,'Current BICS'!$B$4:$P$1837,'Mapping for Equity'!$K$1,FALSE)</f>
        <v>Comml Prop &amp; Multi-Peril Prem</v>
      </c>
      <c r="E839" s="15" t="s">
        <v>1643</v>
      </c>
      <c r="F839" s="18"/>
      <c r="G839" s="15" t="s">
        <v>1643</v>
      </c>
      <c r="H839" s="6">
        <v>14121011101011</v>
      </c>
      <c r="I839" s="48" t="str">
        <f>VLOOKUP(H839,'BICS Equity Hierarchy 2024'!$C$5:$Q$1846,'Mapping for Equity'!$K$1,FALSE)</f>
        <v>Comml Prop &amp; Multi-Peril Prem</v>
      </c>
      <c r="J839" s="6" t="s">
        <v>4</v>
      </c>
      <c r="K839" s="48" t="str">
        <f>IF(J839="","",VLOOKUP(J839,'BICS Equity Hierarchy 2024'!$C$5:$Q$1783,'Mapping for Equity'!$K$1))</f>
        <v/>
      </c>
      <c r="L839" s="6" t="s">
        <v>4</v>
      </c>
      <c r="M839" s="6" t="s">
        <v>4</v>
      </c>
      <c r="N839" s="6" t="s">
        <v>4</v>
      </c>
      <c r="O839" s="6" t="s">
        <v>4</v>
      </c>
    </row>
    <row r="840" spans="2:15" ht="20.25">
      <c r="B840" s="10">
        <v>14121011101012</v>
      </c>
      <c r="C840" s="201">
        <v>7</v>
      </c>
      <c r="D840" s="8" t="str">
        <f>VLOOKUP(B840,'Current BICS'!$B$4:$P$1837,'Mapping for Equity'!$K$1,FALSE)</f>
        <v>Financial Guarantee Premiums</v>
      </c>
      <c r="E840" s="15" t="s">
        <v>1643</v>
      </c>
      <c r="F840" s="18"/>
      <c r="G840" s="15" t="s">
        <v>1643</v>
      </c>
      <c r="H840" s="6">
        <v>14121011101012</v>
      </c>
      <c r="I840" s="48" t="str">
        <f>VLOOKUP(H840,'BICS Equity Hierarchy 2024'!$C$5:$Q$1846,'Mapping for Equity'!$K$1,FALSE)</f>
        <v>Financial Guarantee Premiums</v>
      </c>
      <c r="J840" s="6" t="s">
        <v>4</v>
      </c>
      <c r="K840" s="48" t="str">
        <f>IF(J840="","",VLOOKUP(J840,'BICS Equity Hierarchy 2024'!$C$5:$Q$1783,'Mapping for Equity'!$K$1))</f>
        <v/>
      </c>
      <c r="L840" s="6" t="s">
        <v>4</v>
      </c>
      <c r="M840" s="6" t="s">
        <v>4</v>
      </c>
      <c r="N840" s="6" t="s">
        <v>4</v>
      </c>
      <c r="O840" s="6" t="s">
        <v>4</v>
      </c>
    </row>
    <row r="841" spans="2:15" ht="20.25">
      <c r="B841" s="10">
        <v>14121011101013</v>
      </c>
      <c r="C841" s="201">
        <v>7</v>
      </c>
      <c r="D841" s="8" t="str">
        <f>VLOOKUP(B841,'Current BICS'!$B$4:$P$1837,'Mapping for Equity'!$K$1,FALSE)</f>
        <v>Liability Premiums</v>
      </c>
      <c r="E841" s="15" t="s">
        <v>1643</v>
      </c>
      <c r="F841" s="18"/>
      <c r="G841" s="15" t="s">
        <v>1643</v>
      </c>
      <c r="H841" s="6">
        <v>14121011101013</v>
      </c>
      <c r="I841" s="48" t="str">
        <f>VLOOKUP(H841,'BICS Equity Hierarchy 2024'!$C$5:$Q$1846,'Mapping for Equity'!$K$1,FALSE)</f>
        <v>Liability Premiums</v>
      </c>
      <c r="J841" s="6" t="s">
        <v>4</v>
      </c>
      <c r="K841" s="48" t="str">
        <f>IF(J841="","",VLOOKUP(J841,'BICS Equity Hierarchy 2024'!$C$5:$Q$1783,'Mapping for Equity'!$K$1))</f>
        <v/>
      </c>
      <c r="L841" s="6" t="s">
        <v>4</v>
      </c>
      <c r="M841" s="6" t="s">
        <v>4</v>
      </c>
      <c r="N841" s="6" t="s">
        <v>4</v>
      </c>
      <c r="O841" s="6" t="s">
        <v>4</v>
      </c>
    </row>
    <row r="842" spans="2:15" ht="20.25">
      <c r="B842" s="10">
        <v>14121011101014</v>
      </c>
      <c r="C842" s="201">
        <v>7</v>
      </c>
      <c r="D842" s="8" t="str">
        <f>VLOOKUP(B842,'Current BICS'!$B$4:$P$1837,'Mapping for Equity'!$K$1,FALSE)</f>
        <v>Surety &amp; Fidelity Premiums</v>
      </c>
      <c r="E842" s="15" t="s">
        <v>1643</v>
      </c>
      <c r="F842" s="18"/>
      <c r="G842" s="15" t="s">
        <v>1643</v>
      </c>
      <c r="H842" s="6">
        <v>14121011101014</v>
      </c>
      <c r="I842" s="48" t="str">
        <f>VLOOKUP(H842,'BICS Equity Hierarchy 2024'!$C$5:$Q$1846,'Mapping for Equity'!$K$1,FALSE)</f>
        <v>Surety &amp; Fidelity Premiums</v>
      </c>
      <c r="J842" s="6" t="s">
        <v>4</v>
      </c>
      <c r="K842" s="48" t="str">
        <f>IF(J842="","",VLOOKUP(J842,'BICS Equity Hierarchy 2024'!$C$5:$Q$1783,'Mapping for Equity'!$K$1))</f>
        <v/>
      </c>
      <c r="L842" s="6" t="s">
        <v>4</v>
      </c>
      <c r="M842" s="6" t="s">
        <v>4</v>
      </c>
      <c r="N842" s="6" t="s">
        <v>4</v>
      </c>
      <c r="O842" s="6" t="s">
        <v>4</v>
      </c>
    </row>
    <row r="843" spans="2:15" ht="20.25">
      <c r="B843" s="10">
        <v>14121011101015</v>
      </c>
      <c r="C843" s="201">
        <v>7</v>
      </c>
      <c r="D843" s="8" t="str">
        <f>VLOOKUP(B843,'Current BICS'!$B$4:$P$1837,'Mapping for Equity'!$K$1,FALSE)</f>
        <v>Workers Compensation Premiums</v>
      </c>
      <c r="E843" s="15" t="s">
        <v>1643</v>
      </c>
      <c r="F843" s="18"/>
      <c r="G843" s="15" t="s">
        <v>1643</v>
      </c>
      <c r="H843" s="6">
        <v>14121011101015</v>
      </c>
      <c r="I843" s="48" t="str">
        <f>VLOOKUP(H843,'BICS Equity Hierarchy 2024'!$C$5:$Q$1846,'Mapping for Equity'!$K$1,FALSE)</f>
        <v>Workers Compensation Premiums</v>
      </c>
      <c r="J843" s="6" t="s">
        <v>4</v>
      </c>
      <c r="K843" s="48" t="str">
        <f>IF(J843="","",VLOOKUP(J843,'BICS Equity Hierarchy 2024'!$C$5:$Q$1783,'Mapping for Equity'!$K$1))</f>
        <v/>
      </c>
      <c r="L843" s="6" t="s">
        <v>4</v>
      </c>
      <c r="M843" s="6" t="s">
        <v>4</v>
      </c>
      <c r="N843" s="6" t="s">
        <v>4</v>
      </c>
      <c r="O843" s="6" t="s">
        <v>4</v>
      </c>
    </row>
    <row r="844" spans="2:15" ht="20.25">
      <c r="B844" s="10">
        <v>14121011101016</v>
      </c>
      <c r="C844" s="201">
        <v>7</v>
      </c>
      <c r="D844" s="8" t="str">
        <f>VLOOKUP(B844,'Current BICS'!$B$4:$P$1837,'Mapping for Equity'!$K$1,FALSE)</f>
        <v>Other Commercial Premiums</v>
      </c>
      <c r="E844" s="15" t="s">
        <v>1643</v>
      </c>
      <c r="F844" s="18"/>
      <c r="G844" s="15" t="s">
        <v>1643</v>
      </c>
      <c r="H844" s="6">
        <v>14121011101016</v>
      </c>
      <c r="I844" s="48" t="str">
        <f>VLOOKUP(H844,'BICS Equity Hierarchy 2024'!$C$5:$Q$1846,'Mapping for Equity'!$K$1,FALSE)</f>
        <v>Other Commercial Premiums</v>
      </c>
      <c r="J844" s="6" t="s">
        <v>4</v>
      </c>
      <c r="K844" s="48" t="str">
        <f>IF(J844="","",VLOOKUP(J844,'BICS Equity Hierarchy 2024'!$C$5:$Q$1783,'Mapping for Equity'!$K$1))</f>
        <v/>
      </c>
      <c r="L844" s="6" t="s">
        <v>4</v>
      </c>
      <c r="M844" s="6" t="s">
        <v>4</v>
      </c>
      <c r="N844" s="6" t="s">
        <v>4</v>
      </c>
      <c r="O844" s="6" t="s">
        <v>4</v>
      </c>
    </row>
    <row r="845" spans="2:15" ht="20.25">
      <c r="B845" s="10">
        <v>141210111011</v>
      </c>
      <c r="C845" s="201">
        <v>6</v>
      </c>
      <c r="D845" s="8" t="str">
        <f>VLOOKUP(B845,'Current BICS'!$B$4:$P$1837,'Mapping for Equity'!$K$1,FALSE)</f>
        <v>P&amp;C Personal Lines</v>
      </c>
      <c r="E845" s="15" t="s">
        <v>1643</v>
      </c>
      <c r="F845" s="18"/>
      <c r="G845" s="15" t="s">
        <v>1643</v>
      </c>
      <c r="H845" s="6">
        <v>141210111011</v>
      </c>
      <c r="I845" s="48" t="str">
        <f>VLOOKUP(H845,'BICS Equity Hierarchy 2024'!$C$5:$Q$1846,'Mapping for Equity'!$K$1,FALSE)</f>
        <v>P&amp;C Personal Lines</v>
      </c>
      <c r="J845" s="6" t="s">
        <v>4</v>
      </c>
      <c r="K845" s="48" t="str">
        <f>IF(J845="","",VLOOKUP(J845,'BICS Equity Hierarchy 2024'!$C$5:$Q$1783,'Mapping for Equity'!$K$1))</f>
        <v/>
      </c>
      <c r="L845" s="6" t="s">
        <v>4</v>
      </c>
      <c r="M845" s="6" t="s">
        <v>4</v>
      </c>
      <c r="N845" s="6" t="s">
        <v>4</v>
      </c>
      <c r="O845" s="6" t="s">
        <v>4</v>
      </c>
    </row>
    <row r="846" spans="2:15" ht="20.25">
      <c r="B846" s="10">
        <v>14121011101110</v>
      </c>
      <c r="C846" s="201">
        <v>7</v>
      </c>
      <c r="D846" s="8" t="str">
        <f>VLOOKUP(B846,'Current BICS'!$B$4:$P$1837,'Mapping for Equity'!$K$1,FALSE)</f>
        <v>Homeowners Premiums</v>
      </c>
      <c r="E846" s="15" t="s">
        <v>1643</v>
      </c>
      <c r="F846" s="18"/>
      <c r="G846" s="15" t="s">
        <v>1643</v>
      </c>
      <c r="H846" s="6">
        <v>14121011101110</v>
      </c>
      <c r="I846" s="48" t="str">
        <f>VLOOKUP(H846,'BICS Equity Hierarchy 2024'!$C$5:$Q$1846,'Mapping for Equity'!$K$1,FALSE)</f>
        <v>Homeowners Premiums</v>
      </c>
      <c r="J846" s="6" t="s">
        <v>4</v>
      </c>
      <c r="K846" s="48" t="str">
        <f>IF(J846="","",VLOOKUP(J846,'BICS Equity Hierarchy 2024'!$C$5:$Q$1783,'Mapping for Equity'!$K$1))</f>
        <v/>
      </c>
      <c r="L846" s="6" t="s">
        <v>4</v>
      </c>
      <c r="M846" s="6" t="s">
        <v>4</v>
      </c>
      <c r="N846" s="6" t="s">
        <v>4</v>
      </c>
      <c r="O846" s="6" t="s">
        <v>4</v>
      </c>
    </row>
    <row r="847" spans="2:15" ht="20.25">
      <c r="B847" s="10">
        <v>14121011101111</v>
      </c>
      <c r="C847" s="201">
        <v>7</v>
      </c>
      <c r="D847" s="8" t="str">
        <f>VLOOKUP(B847,'Current BICS'!$B$4:$P$1837,'Mapping for Equity'!$K$1,FALSE)</f>
        <v>Personal Auto Premiums</v>
      </c>
      <c r="E847" s="15" t="s">
        <v>1643</v>
      </c>
      <c r="F847" s="18"/>
      <c r="G847" s="15" t="s">
        <v>1643</v>
      </c>
      <c r="H847" s="6">
        <v>14121011101111</v>
      </c>
      <c r="I847" s="48" t="str">
        <f>VLOOKUP(H847,'BICS Equity Hierarchy 2024'!$C$5:$Q$1846,'Mapping for Equity'!$K$1,FALSE)</f>
        <v>Personal Auto Premiums</v>
      </c>
      <c r="J847" s="6" t="s">
        <v>4</v>
      </c>
      <c r="K847" s="48" t="str">
        <f>IF(J847="","",VLOOKUP(J847,'BICS Equity Hierarchy 2024'!$C$5:$Q$1783,'Mapping for Equity'!$K$1))</f>
        <v/>
      </c>
      <c r="L847" s="6" t="s">
        <v>4</v>
      </c>
      <c r="M847" s="6" t="s">
        <v>4</v>
      </c>
      <c r="N847" s="6" t="s">
        <v>4</v>
      </c>
      <c r="O847" s="6" t="s">
        <v>4</v>
      </c>
    </row>
    <row r="848" spans="2:15" ht="20.25">
      <c r="B848" s="10">
        <v>14121011101112</v>
      </c>
      <c r="C848" s="201">
        <v>7</v>
      </c>
      <c r="D848" s="8" t="str">
        <f>VLOOKUP(B848,'Current BICS'!$B$4:$P$1837,'Mapping for Equity'!$K$1,FALSE)</f>
        <v>Other Personal Premiums</v>
      </c>
      <c r="E848" s="15" t="s">
        <v>1643</v>
      </c>
      <c r="F848" s="18"/>
      <c r="G848" s="15" t="s">
        <v>1643</v>
      </c>
      <c r="H848" s="6">
        <v>14121011101112</v>
      </c>
      <c r="I848" s="48" t="str">
        <f>VLOOKUP(H848,'BICS Equity Hierarchy 2024'!$C$5:$Q$1846,'Mapping for Equity'!$K$1,FALSE)</f>
        <v>Other Personal Premiums</v>
      </c>
      <c r="J848" s="6" t="s">
        <v>4</v>
      </c>
      <c r="K848" s="48" t="str">
        <f>IF(J848="","",VLOOKUP(J848,'BICS Equity Hierarchy 2024'!$C$5:$Q$1783,'Mapping for Equity'!$K$1))</f>
        <v/>
      </c>
      <c r="L848" s="6" t="s">
        <v>4</v>
      </c>
      <c r="M848" s="6" t="s">
        <v>4</v>
      </c>
      <c r="N848" s="6" t="s">
        <v>4</v>
      </c>
      <c r="O848" s="6" t="s">
        <v>4</v>
      </c>
    </row>
    <row r="849" spans="2:15" ht="20.25">
      <c r="B849" s="10">
        <v>1412101111</v>
      </c>
      <c r="C849" s="201">
        <v>5</v>
      </c>
      <c r="D849" s="8" t="str">
        <f>VLOOKUP(B849,'Current BICS'!$B$4:$P$1837,'Mapping for Equity'!$K$1,FALSE)</f>
        <v>P&amp;C Insurance Non-Premium</v>
      </c>
      <c r="E849" s="15" t="s">
        <v>1643</v>
      </c>
      <c r="F849" s="18"/>
      <c r="G849" s="15" t="s">
        <v>1643</v>
      </c>
      <c r="H849" s="6">
        <v>1412101111</v>
      </c>
      <c r="I849" s="48" t="str">
        <f>VLOOKUP(H849,'BICS Equity Hierarchy 2024'!$C$5:$Q$1846,'Mapping for Equity'!$K$1,FALSE)</f>
        <v>P&amp;C Insurance Non-Premium</v>
      </c>
      <c r="J849" s="6" t="s">
        <v>4</v>
      </c>
      <c r="K849" s="48" t="str">
        <f>IF(J849="","",VLOOKUP(J849,'BICS Equity Hierarchy 2024'!$C$5:$Q$1783,'Mapping for Equity'!$K$1))</f>
        <v/>
      </c>
      <c r="L849" s="6" t="s">
        <v>4</v>
      </c>
      <c r="M849" s="6" t="s">
        <v>4</v>
      </c>
      <c r="N849" s="6" t="s">
        <v>4</v>
      </c>
      <c r="O849" s="6" t="s">
        <v>4</v>
      </c>
    </row>
    <row r="850" spans="2:15" ht="20.25">
      <c r="B850" s="10">
        <v>141210111110</v>
      </c>
      <c r="C850" s="201">
        <v>6</v>
      </c>
      <c r="D850" s="8" t="str">
        <f>VLOOKUP(B850,'Current BICS'!$B$4:$P$1837,'Mapping for Equity'!$K$1,FALSE)</f>
        <v>Investment Income - P&amp;C</v>
      </c>
      <c r="E850" s="15" t="s">
        <v>1643</v>
      </c>
      <c r="F850" s="18"/>
      <c r="G850" s="15" t="s">
        <v>1643</v>
      </c>
      <c r="H850" s="6">
        <v>141210111110</v>
      </c>
      <c r="I850" s="48" t="str">
        <f>VLOOKUP(H850,'BICS Equity Hierarchy 2024'!$C$5:$Q$1846,'Mapping for Equity'!$K$1,FALSE)</f>
        <v>Investment Income - P&amp;C</v>
      </c>
      <c r="J850" s="6" t="s">
        <v>4</v>
      </c>
      <c r="K850" s="48" t="str">
        <f>IF(J850="","",VLOOKUP(J850,'BICS Equity Hierarchy 2024'!$C$5:$Q$1783,'Mapping for Equity'!$K$1))</f>
        <v/>
      </c>
      <c r="L850" s="6" t="s">
        <v>4</v>
      </c>
      <c r="M850" s="6" t="s">
        <v>4</v>
      </c>
      <c r="N850" s="6" t="s">
        <v>4</v>
      </c>
      <c r="O850" s="6" t="s">
        <v>4</v>
      </c>
    </row>
    <row r="851" spans="2:15" ht="20.25">
      <c r="B851" s="10">
        <v>141210111111</v>
      </c>
      <c r="C851" s="201">
        <v>6</v>
      </c>
      <c r="D851" s="8" t="str">
        <f>VLOOKUP(B851,'Current BICS'!$B$4:$P$1837,'Mapping for Equity'!$K$1,FALSE)</f>
        <v>Realized Gains/Losses - P&amp;C</v>
      </c>
      <c r="E851" s="15" t="s">
        <v>1643</v>
      </c>
      <c r="F851" s="18"/>
      <c r="G851" s="15" t="s">
        <v>1643</v>
      </c>
      <c r="H851" s="6">
        <v>141210111111</v>
      </c>
      <c r="I851" s="48" t="str">
        <f>VLOOKUP(H851,'BICS Equity Hierarchy 2024'!$C$5:$Q$1846,'Mapping for Equity'!$K$1,FALSE)</f>
        <v>Realized Gains/Losses - P&amp;C</v>
      </c>
      <c r="J851" s="6" t="s">
        <v>4</v>
      </c>
      <c r="K851" s="48" t="str">
        <f>IF(J851="","",VLOOKUP(J851,'BICS Equity Hierarchy 2024'!$C$5:$Q$1783,'Mapping for Equity'!$K$1))</f>
        <v/>
      </c>
      <c r="L851" s="6" t="s">
        <v>4</v>
      </c>
      <c r="M851" s="6" t="s">
        <v>4</v>
      </c>
      <c r="N851" s="6" t="s">
        <v>4</v>
      </c>
      <c r="O851" s="6" t="s">
        <v>4</v>
      </c>
    </row>
    <row r="852" spans="2:15" ht="20.25">
      <c r="B852" s="10">
        <v>141210111112</v>
      </c>
      <c r="C852" s="201">
        <v>6</v>
      </c>
      <c r="D852" s="8" t="str">
        <f>VLOOKUP(B852,'Current BICS'!$B$4:$P$1837,'Mapping for Equity'!$K$1,FALSE)</f>
        <v>Fees &amp; Other Income - P&amp;C</v>
      </c>
      <c r="E852" s="15" t="s">
        <v>1643</v>
      </c>
      <c r="F852" s="18"/>
      <c r="G852" s="15" t="s">
        <v>1643</v>
      </c>
      <c r="H852" s="6">
        <v>141210111112</v>
      </c>
      <c r="I852" s="48" t="str">
        <f>VLOOKUP(H852,'BICS Equity Hierarchy 2024'!$C$5:$Q$1846,'Mapping for Equity'!$K$1,FALSE)</f>
        <v>Fees &amp; Other Income - P&amp;C</v>
      </c>
      <c r="J852" s="6" t="s">
        <v>4</v>
      </c>
      <c r="K852" s="48" t="str">
        <f>IF(J852="","",VLOOKUP(J852,'BICS Equity Hierarchy 2024'!$C$5:$Q$1783,'Mapping for Equity'!$K$1))</f>
        <v/>
      </c>
      <c r="L852" s="6" t="s">
        <v>4</v>
      </c>
      <c r="M852" s="6" t="s">
        <v>4</v>
      </c>
      <c r="N852" s="6" t="s">
        <v>4</v>
      </c>
      <c r="O852" s="6" t="s">
        <v>4</v>
      </c>
    </row>
    <row r="853" spans="2:15" ht="20.25">
      <c r="B853" s="10">
        <v>14121012</v>
      </c>
      <c r="C853" s="201">
        <v>4</v>
      </c>
      <c r="D853" s="8" t="str">
        <f>VLOOKUP(B853,'Current BICS'!$B$4:$P$1837,'Mapping for Equity'!$K$1,FALSE)</f>
        <v>Islamic Insurance</v>
      </c>
      <c r="E853" s="15" t="s">
        <v>1643</v>
      </c>
      <c r="F853" s="18"/>
      <c r="G853" s="15" t="s">
        <v>1643</v>
      </c>
      <c r="H853" s="6">
        <v>14121012</v>
      </c>
      <c r="I853" s="48" t="str">
        <f>VLOOKUP(H853,'BICS Equity Hierarchy 2024'!$C$5:$Q$1846,'Mapping for Equity'!$K$1,FALSE)</f>
        <v>Islamic Insurance</v>
      </c>
      <c r="J853" s="6" t="s">
        <v>4</v>
      </c>
      <c r="K853" s="48" t="str">
        <f>IF(J853="","",VLOOKUP(J853,'BICS Equity Hierarchy 2024'!$C$5:$Q$1783,'Mapping for Equity'!$K$1))</f>
        <v/>
      </c>
      <c r="L853" s="6" t="s">
        <v>4</v>
      </c>
      <c r="M853" s="6" t="s">
        <v>4</v>
      </c>
      <c r="N853" s="6" t="s">
        <v>4</v>
      </c>
      <c r="O853" s="6" t="s">
        <v>4</v>
      </c>
    </row>
    <row r="854" spans="2:15" ht="20.25">
      <c r="B854" s="10">
        <v>1412101210</v>
      </c>
      <c r="C854" s="201">
        <v>5</v>
      </c>
      <c r="D854" s="8" t="str">
        <f>VLOOKUP(B854,'Current BICS'!$B$4:$P$1837,'Mapping for Equity'!$K$1,FALSE)</f>
        <v>Health Insurance - Islamic</v>
      </c>
      <c r="E854" s="15" t="s">
        <v>1643</v>
      </c>
      <c r="F854" s="18"/>
      <c r="G854" s="15" t="s">
        <v>1643</v>
      </c>
      <c r="H854" s="6">
        <v>1412101210</v>
      </c>
      <c r="I854" s="48" t="str">
        <f>VLOOKUP(H854,'BICS Equity Hierarchy 2024'!$C$5:$Q$1846,'Mapping for Equity'!$K$1,FALSE)</f>
        <v>Health Insurance - Islamic</v>
      </c>
      <c r="J854" s="6" t="s">
        <v>4</v>
      </c>
      <c r="K854" s="48" t="str">
        <f>IF(J854="","",VLOOKUP(J854,'BICS Equity Hierarchy 2024'!$C$5:$Q$1783,'Mapping for Equity'!$K$1))</f>
        <v/>
      </c>
      <c r="L854" s="6" t="s">
        <v>4</v>
      </c>
      <c r="M854" s="6" t="s">
        <v>4</v>
      </c>
      <c r="N854" s="6" t="s">
        <v>4</v>
      </c>
      <c r="O854" s="6" t="s">
        <v>4</v>
      </c>
    </row>
    <row r="855" spans="2:15" ht="20.25">
      <c r="B855" s="10">
        <v>141210121010</v>
      </c>
      <c r="C855" s="201">
        <v>6</v>
      </c>
      <c r="D855" s="8" t="str">
        <f>VLOOKUP(B855,'Current BICS'!$B$4:$P$1837,'Mapping for Equity'!$K$1,FALSE)</f>
        <v>Islamic Health Ins Premiums</v>
      </c>
      <c r="E855" s="15" t="s">
        <v>1643</v>
      </c>
      <c r="F855" s="18"/>
      <c r="G855" s="15" t="s">
        <v>1643</v>
      </c>
      <c r="H855" s="6">
        <v>141210121010</v>
      </c>
      <c r="I855" s="48" t="str">
        <f>VLOOKUP(H855,'BICS Equity Hierarchy 2024'!$C$5:$Q$1846,'Mapping for Equity'!$K$1,FALSE)</f>
        <v>Islamic Health Ins Premiums</v>
      </c>
      <c r="J855" s="6" t="s">
        <v>4</v>
      </c>
      <c r="K855" s="48" t="str">
        <f>IF(J855="","",VLOOKUP(J855,'BICS Equity Hierarchy 2024'!$C$5:$Q$1783,'Mapping for Equity'!$K$1))</f>
        <v/>
      </c>
      <c r="L855" s="6" t="s">
        <v>4</v>
      </c>
      <c r="M855" s="6" t="s">
        <v>4</v>
      </c>
      <c r="N855" s="6" t="s">
        <v>4</v>
      </c>
      <c r="O855" s="6" t="s">
        <v>4</v>
      </c>
    </row>
    <row r="856" spans="2:15" ht="20.25">
      <c r="B856" s="10">
        <v>141210121011</v>
      </c>
      <c r="C856" s="201">
        <v>6</v>
      </c>
      <c r="D856" s="8" t="str">
        <f>VLOOKUP(B856,'Current BICS'!$B$4:$P$1837,'Mapping for Equity'!$K$1,FALSE)</f>
        <v>Islamic Health Ins Non-Premium</v>
      </c>
      <c r="E856" s="15" t="s">
        <v>1643</v>
      </c>
      <c r="F856" s="18"/>
      <c r="G856" s="15" t="s">
        <v>1643</v>
      </c>
      <c r="H856" s="6">
        <v>141210121011</v>
      </c>
      <c r="I856" s="48" t="str">
        <f>VLOOKUP(H856,'BICS Equity Hierarchy 2024'!$C$5:$Q$1846,'Mapping for Equity'!$K$1,FALSE)</f>
        <v>Islamic Health Ins Non-Premium</v>
      </c>
      <c r="J856" s="6" t="s">
        <v>4</v>
      </c>
      <c r="K856" s="48" t="str">
        <f>IF(J856="","",VLOOKUP(J856,'BICS Equity Hierarchy 2024'!$C$5:$Q$1783,'Mapping for Equity'!$K$1))</f>
        <v/>
      </c>
      <c r="L856" s="6" t="s">
        <v>4</v>
      </c>
      <c r="M856" s="6" t="s">
        <v>4</v>
      </c>
      <c r="N856" s="6" t="s">
        <v>4</v>
      </c>
      <c r="O856" s="6" t="s">
        <v>4</v>
      </c>
    </row>
    <row r="857" spans="2:15" ht="20.25">
      <c r="B857" s="10">
        <v>14121012101110</v>
      </c>
      <c r="C857" s="201">
        <v>7</v>
      </c>
      <c r="D857" s="8" t="str">
        <f>VLOOKUP(B857,'Current BICS'!$B$4:$P$1837,'Mapping for Equity'!$K$1,FALSE)</f>
        <v>Invst Inc - Islamic Health Ins</v>
      </c>
      <c r="E857" s="15" t="s">
        <v>1643</v>
      </c>
      <c r="F857" s="18"/>
      <c r="G857" s="15" t="s">
        <v>1643</v>
      </c>
      <c r="H857" s="6">
        <v>14121012101110</v>
      </c>
      <c r="I857" s="48" t="str">
        <f>VLOOKUP(H857,'BICS Equity Hierarchy 2024'!$C$5:$Q$1846,'Mapping for Equity'!$K$1,FALSE)</f>
        <v>Invst Inc - Islamic Health Ins</v>
      </c>
      <c r="J857" s="6" t="s">
        <v>4</v>
      </c>
      <c r="K857" s="48" t="str">
        <f>IF(J857="","",VLOOKUP(J857,'BICS Equity Hierarchy 2024'!$C$5:$Q$1783,'Mapping for Equity'!$K$1))</f>
        <v/>
      </c>
      <c r="L857" s="6" t="s">
        <v>4</v>
      </c>
      <c r="M857" s="6" t="s">
        <v>4</v>
      </c>
      <c r="N857" s="6" t="s">
        <v>4</v>
      </c>
      <c r="O857" s="6" t="s">
        <v>4</v>
      </c>
    </row>
    <row r="858" spans="2:15" ht="20.25">
      <c r="B858" s="10">
        <v>14121012101111</v>
      </c>
      <c r="C858" s="201">
        <v>7</v>
      </c>
      <c r="D858" s="8" t="str">
        <f>VLOOKUP(B858,'Current BICS'!$B$4:$P$1837,'Mapping for Equity'!$K$1,FALSE)</f>
        <v>Realized G/L - Islamic Health</v>
      </c>
      <c r="E858" s="15" t="s">
        <v>1643</v>
      </c>
      <c r="F858" s="18"/>
      <c r="G858" s="15" t="s">
        <v>1643</v>
      </c>
      <c r="H858" s="6">
        <v>14121012101111</v>
      </c>
      <c r="I858" s="48" t="str">
        <f>VLOOKUP(H858,'BICS Equity Hierarchy 2024'!$C$5:$Q$1846,'Mapping for Equity'!$K$1,FALSE)</f>
        <v>Realized G/L - Islamic Health</v>
      </c>
      <c r="J858" s="6" t="s">
        <v>4</v>
      </c>
      <c r="K858" s="48" t="str">
        <f>IF(J858="","",VLOOKUP(J858,'BICS Equity Hierarchy 2024'!$C$5:$Q$1783,'Mapping for Equity'!$K$1))</f>
        <v/>
      </c>
      <c r="L858" s="6" t="s">
        <v>4</v>
      </c>
      <c r="M858" s="6" t="s">
        <v>4</v>
      </c>
      <c r="N858" s="6" t="s">
        <v>4</v>
      </c>
      <c r="O858" s="6" t="s">
        <v>4</v>
      </c>
    </row>
    <row r="859" spans="2:15" ht="20.25">
      <c r="B859" s="10">
        <v>14121012101112</v>
      </c>
      <c r="C859" s="201">
        <v>7</v>
      </c>
      <c r="D859" s="8" t="str">
        <f>VLOOKUP(B859,'Current BICS'!$B$4:$P$1837,'Mapping for Equity'!$K$1,FALSE)</f>
        <v>Other Income - Islamic Health</v>
      </c>
      <c r="E859" s="15" t="s">
        <v>1643</v>
      </c>
      <c r="F859" s="18"/>
      <c r="G859" s="15" t="s">
        <v>1643</v>
      </c>
      <c r="H859" s="6">
        <v>14121012101112</v>
      </c>
      <c r="I859" s="48" t="str">
        <f>VLOOKUP(H859,'BICS Equity Hierarchy 2024'!$C$5:$Q$1846,'Mapping for Equity'!$K$1,FALSE)</f>
        <v>Other Income - Islamic Health</v>
      </c>
      <c r="J859" s="6" t="s">
        <v>4</v>
      </c>
      <c r="K859" s="48" t="str">
        <f>IF(J859="","",VLOOKUP(J859,'BICS Equity Hierarchy 2024'!$C$5:$Q$1783,'Mapping for Equity'!$K$1))</f>
        <v/>
      </c>
      <c r="L859" s="6" t="s">
        <v>4</v>
      </c>
      <c r="M859" s="6" t="s">
        <v>4</v>
      </c>
      <c r="N859" s="6" t="s">
        <v>4</v>
      </c>
      <c r="O859" s="6" t="s">
        <v>4</v>
      </c>
    </row>
    <row r="860" spans="2:15" ht="20.25">
      <c r="B860" s="10">
        <v>1412101211</v>
      </c>
      <c r="C860" s="201">
        <v>5</v>
      </c>
      <c r="D860" s="8" t="str">
        <f>VLOOKUP(B860,'Current BICS'!$B$4:$P$1837,'Mapping for Equity'!$K$1,FALSE)</f>
        <v>Life Insurance - Islamic</v>
      </c>
      <c r="E860" s="15" t="s">
        <v>1643</v>
      </c>
      <c r="F860" s="18"/>
      <c r="G860" s="15" t="s">
        <v>1643</v>
      </c>
      <c r="H860" s="6">
        <v>1412101211</v>
      </c>
      <c r="I860" s="48" t="str">
        <f>VLOOKUP(H860,'BICS Equity Hierarchy 2024'!$C$5:$Q$1846,'Mapping for Equity'!$K$1,FALSE)</f>
        <v>Life Insurance - Islamic</v>
      </c>
      <c r="J860" s="6" t="s">
        <v>4</v>
      </c>
      <c r="K860" s="48" t="str">
        <f>IF(J860="","",VLOOKUP(J860,'BICS Equity Hierarchy 2024'!$C$5:$Q$1783,'Mapping for Equity'!$K$1))</f>
        <v/>
      </c>
      <c r="L860" s="6" t="s">
        <v>4</v>
      </c>
      <c r="M860" s="6" t="s">
        <v>4</v>
      </c>
      <c r="N860" s="6" t="s">
        <v>4</v>
      </c>
      <c r="O860" s="6" t="s">
        <v>4</v>
      </c>
    </row>
    <row r="861" spans="2:15" ht="20.25">
      <c r="B861" s="10">
        <v>141210121110</v>
      </c>
      <c r="C861" s="201">
        <v>6</v>
      </c>
      <c r="D861" s="8" t="str">
        <f>VLOOKUP(B861,'Current BICS'!$B$4:$P$1837,'Mapping for Equity'!$K$1,FALSE)</f>
        <v>Islamic Life Ins Premiums</v>
      </c>
      <c r="E861" s="15" t="s">
        <v>1643</v>
      </c>
      <c r="F861" s="18"/>
      <c r="G861" s="15" t="s">
        <v>1643</v>
      </c>
      <c r="H861" s="6">
        <v>141210121110</v>
      </c>
      <c r="I861" s="48" t="str">
        <f>VLOOKUP(H861,'BICS Equity Hierarchy 2024'!$C$5:$Q$1846,'Mapping for Equity'!$K$1,FALSE)</f>
        <v>Islamic Life Ins Premiums</v>
      </c>
      <c r="J861" s="6" t="s">
        <v>4</v>
      </c>
      <c r="K861" s="48" t="str">
        <f>IF(J861="","",VLOOKUP(J861,'BICS Equity Hierarchy 2024'!$C$5:$Q$1783,'Mapping for Equity'!$K$1))</f>
        <v/>
      </c>
      <c r="L861" s="6" t="s">
        <v>4</v>
      </c>
      <c r="M861" s="6" t="s">
        <v>4</v>
      </c>
      <c r="N861" s="6" t="s">
        <v>4</v>
      </c>
      <c r="O861" s="6" t="s">
        <v>4</v>
      </c>
    </row>
    <row r="862" spans="2:15" ht="20.25">
      <c r="B862" s="10">
        <v>141210121111</v>
      </c>
      <c r="C862" s="201">
        <v>6</v>
      </c>
      <c r="D862" s="8" t="str">
        <f>VLOOKUP(B862,'Current BICS'!$B$4:$P$1837,'Mapping for Equity'!$K$1,FALSE)</f>
        <v>Islamic Life Ins Non-Premium</v>
      </c>
      <c r="E862" s="15" t="s">
        <v>1643</v>
      </c>
      <c r="F862" s="18"/>
      <c r="G862" s="15" t="s">
        <v>1643</v>
      </c>
      <c r="H862" s="6">
        <v>141210121111</v>
      </c>
      <c r="I862" s="48" t="str">
        <f>VLOOKUP(H862,'BICS Equity Hierarchy 2024'!$C$5:$Q$1846,'Mapping for Equity'!$K$1,FALSE)</f>
        <v>Islamic Life Ins Non-Premium</v>
      </c>
      <c r="J862" s="6" t="s">
        <v>4</v>
      </c>
      <c r="K862" s="48" t="str">
        <f>IF(J862="","",VLOOKUP(J862,'BICS Equity Hierarchy 2024'!$C$5:$Q$1783,'Mapping for Equity'!$K$1))</f>
        <v/>
      </c>
      <c r="L862" s="6" t="s">
        <v>4</v>
      </c>
      <c r="M862" s="6" t="s">
        <v>4</v>
      </c>
      <c r="N862" s="6" t="s">
        <v>4</v>
      </c>
      <c r="O862" s="6" t="s">
        <v>4</v>
      </c>
    </row>
    <row r="863" spans="2:15" ht="20.25">
      <c r="B863" s="10">
        <v>14121012111110</v>
      </c>
      <c r="C863" s="201">
        <v>7</v>
      </c>
      <c r="D863" s="8" t="str">
        <f>VLOOKUP(B863,'Current BICS'!$B$4:$P$1837,'Mapping for Equity'!$K$1,FALSE)</f>
        <v>Invst Income - Islamic Life Ins</v>
      </c>
      <c r="E863" s="15" t="s">
        <v>1643</v>
      </c>
      <c r="F863" s="18"/>
      <c r="G863" s="15" t="s">
        <v>1643</v>
      </c>
      <c r="H863" s="6">
        <v>14121012111110</v>
      </c>
      <c r="I863" s="48" t="str">
        <f>VLOOKUP(H863,'BICS Equity Hierarchy 2024'!$C$5:$Q$1846,'Mapping for Equity'!$K$1,FALSE)</f>
        <v>Invst Income - Islamic Life Ins</v>
      </c>
      <c r="J863" s="6" t="s">
        <v>4</v>
      </c>
      <c r="K863" s="48" t="str">
        <f>IF(J863="","",VLOOKUP(J863,'BICS Equity Hierarchy 2024'!$C$5:$Q$1783,'Mapping for Equity'!$K$1))</f>
        <v/>
      </c>
      <c r="L863" s="6" t="s">
        <v>4</v>
      </c>
      <c r="M863" s="6" t="s">
        <v>4</v>
      </c>
      <c r="N863" s="6" t="s">
        <v>4</v>
      </c>
      <c r="O863" s="6" t="s">
        <v>4</v>
      </c>
    </row>
    <row r="864" spans="2:15" ht="20.25">
      <c r="B864" s="10">
        <v>14121012111111</v>
      </c>
      <c r="C864" s="201">
        <v>7</v>
      </c>
      <c r="D864" s="8" t="str">
        <f>VLOOKUP(B864,'Current BICS'!$B$4:$P$1837,'Mapping for Equity'!$K$1,FALSE)</f>
        <v>Realized G/L - Islamic Life Ins</v>
      </c>
      <c r="E864" s="15" t="s">
        <v>1643</v>
      </c>
      <c r="F864" s="18"/>
      <c r="G864" s="15" t="s">
        <v>1643</v>
      </c>
      <c r="H864" s="6">
        <v>14121012111111</v>
      </c>
      <c r="I864" s="48" t="str">
        <f>VLOOKUP(H864,'BICS Equity Hierarchy 2024'!$C$5:$Q$1846,'Mapping for Equity'!$K$1,FALSE)</f>
        <v>Realized G/L - Islamic Life Ins</v>
      </c>
      <c r="J864" s="6" t="s">
        <v>4</v>
      </c>
      <c r="K864" s="48" t="str">
        <f>IF(J864="","",VLOOKUP(J864,'BICS Equity Hierarchy 2024'!$C$5:$Q$1783,'Mapping for Equity'!$K$1))</f>
        <v/>
      </c>
      <c r="L864" s="6" t="s">
        <v>4</v>
      </c>
      <c r="M864" s="6" t="s">
        <v>4</v>
      </c>
      <c r="N864" s="6" t="s">
        <v>4</v>
      </c>
      <c r="O864" s="6" t="s">
        <v>4</v>
      </c>
    </row>
    <row r="865" spans="2:15" ht="20.25">
      <c r="B865" s="10">
        <v>14121012111112</v>
      </c>
      <c r="C865" s="201">
        <v>7</v>
      </c>
      <c r="D865" s="8" t="str">
        <f>VLOOKUP(B865,'Current BICS'!$B$4:$P$1837,'Mapping for Equity'!$K$1,FALSE)</f>
        <v>Other Income - Islamic Life Ins</v>
      </c>
      <c r="E865" s="15" t="s">
        <v>1643</v>
      </c>
      <c r="F865" s="18"/>
      <c r="G865" s="15" t="s">
        <v>1643</v>
      </c>
      <c r="H865" s="6">
        <v>14121012111112</v>
      </c>
      <c r="I865" s="48" t="str">
        <f>VLOOKUP(H865,'BICS Equity Hierarchy 2024'!$C$5:$Q$1846,'Mapping for Equity'!$K$1,FALSE)</f>
        <v>Other Income - Islamic Life Ins</v>
      </c>
      <c r="J865" s="6" t="s">
        <v>4</v>
      </c>
      <c r="K865" s="48" t="str">
        <f>IF(J865="","",VLOOKUP(J865,'BICS Equity Hierarchy 2024'!$C$5:$Q$1783,'Mapping for Equity'!$K$1))</f>
        <v/>
      </c>
      <c r="L865" s="6" t="s">
        <v>4</v>
      </c>
      <c r="M865" s="6" t="s">
        <v>4</v>
      </c>
      <c r="N865" s="6" t="s">
        <v>4</v>
      </c>
      <c r="O865" s="6" t="s">
        <v>4</v>
      </c>
    </row>
    <row r="866" spans="2:15" ht="20.25">
      <c r="B866" s="10">
        <v>1412101212</v>
      </c>
      <c r="C866" s="201">
        <v>5</v>
      </c>
      <c r="D866" s="8" t="str">
        <f>VLOOKUP(B866,'Current BICS'!$B$4:$P$1837,'Mapping for Equity'!$K$1,FALSE)</f>
        <v>P&amp;C Insurance - Islamic</v>
      </c>
      <c r="E866" s="15" t="s">
        <v>1643</v>
      </c>
      <c r="F866" s="18"/>
      <c r="G866" s="15" t="s">
        <v>1643</v>
      </c>
      <c r="H866" s="6">
        <v>1412101212</v>
      </c>
      <c r="I866" s="48" t="str">
        <f>VLOOKUP(H866,'BICS Equity Hierarchy 2024'!$C$5:$Q$1846,'Mapping for Equity'!$K$1,FALSE)</f>
        <v>P&amp;C Insurance - Islamic</v>
      </c>
      <c r="J866" s="6" t="s">
        <v>4</v>
      </c>
      <c r="K866" s="48" t="str">
        <f>IF(J866="","",VLOOKUP(J866,'BICS Equity Hierarchy 2024'!$C$5:$Q$1783,'Mapping for Equity'!$K$1))</f>
        <v/>
      </c>
      <c r="L866" s="6" t="s">
        <v>4</v>
      </c>
      <c r="M866" s="6" t="s">
        <v>4</v>
      </c>
      <c r="N866" s="6" t="s">
        <v>4</v>
      </c>
      <c r="O866" s="6" t="s">
        <v>4</v>
      </c>
    </row>
    <row r="867" spans="2:15" ht="20.25">
      <c r="B867" s="10">
        <v>141210121210</v>
      </c>
      <c r="C867" s="201">
        <v>6</v>
      </c>
      <c r="D867" s="8" t="str">
        <f>VLOOKUP(B867,'Current BICS'!$B$4:$P$1837,'Mapping for Equity'!$K$1,FALSE)</f>
        <v>Islamic P&amp;C Ins Premiums</v>
      </c>
      <c r="E867" s="15" t="s">
        <v>1643</v>
      </c>
      <c r="F867" s="18"/>
      <c r="G867" s="15" t="s">
        <v>1643</v>
      </c>
      <c r="H867" s="6">
        <v>141210121210</v>
      </c>
      <c r="I867" s="48" t="str">
        <f>VLOOKUP(H867,'BICS Equity Hierarchy 2024'!$C$5:$Q$1846,'Mapping for Equity'!$K$1,FALSE)</f>
        <v>Islamic P&amp;C Ins Premiums</v>
      </c>
      <c r="J867" s="6" t="s">
        <v>4</v>
      </c>
      <c r="K867" s="48" t="str">
        <f>IF(J867="","",VLOOKUP(J867,'BICS Equity Hierarchy 2024'!$C$5:$Q$1783,'Mapping for Equity'!$K$1))</f>
        <v/>
      </c>
      <c r="L867" s="6" t="s">
        <v>4</v>
      </c>
      <c r="M867" s="6" t="s">
        <v>4</v>
      </c>
      <c r="N867" s="6" t="s">
        <v>4</v>
      </c>
      <c r="O867" s="6" t="s">
        <v>4</v>
      </c>
    </row>
    <row r="868" spans="2:15" ht="20.25">
      <c r="B868" s="10">
        <v>141210121211</v>
      </c>
      <c r="C868" s="201">
        <v>6</v>
      </c>
      <c r="D868" s="8" t="str">
        <f>VLOOKUP(B868,'Current BICS'!$B$4:$P$1837,'Mapping for Equity'!$K$1,FALSE)</f>
        <v>Islamic P&amp;C Ins Non-Premium</v>
      </c>
      <c r="E868" s="15" t="s">
        <v>1643</v>
      </c>
      <c r="F868" s="18"/>
      <c r="G868" s="15" t="s">
        <v>1643</v>
      </c>
      <c r="H868" s="6">
        <v>141210121211</v>
      </c>
      <c r="I868" s="48" t="str">
        <f>VLOOKUP(H868,'BICS Equity Hierarchy 2024'!$C$5:$Q$1846,'Mapping for Equity'!$K$1,FALSE)</f>
        <v>Islamic P&amp;C Ins Non-Premium</v>
      </c>
      <c r="J868" s="6" t="s">
        <v>4</v>
      </c>
      <c r="K868" s="48" t="str">
        <f>IF(J868="","",VLOOKUP(J868,'BICS Equity Hierarchy 2024'!$C$5:$Q$1783,'Mapping for Equity'!$K$1))</f>
        <v/>
      </c>
      <c r="L868" s="6" t="s">
        <v>4</v>
      </c>
      <c r="M868" s="6" t="s">
        <v>4</v>
      </c>
      <c r="N868" s="6" t="s">
        <v>4</v>
      </c>
      <c r="O868" s="6" t="s">
        <v>4</v>
      </c>
    </row>
    <row r="869" spans="2:15" ht="20.25">
      <c r="B869" s="10">
        <v>14121012121110</v>
      </c>
      <c r="C869" s="201">
        <v>7</v>
      </c>
      <c r="D869" s="8" t="str">
        <f>VLOOKUP(B869,'Current BICS'!$B$4:$P$1837,'Mapping for Equity'!$K$1,FALSE)</f>
        <v>Invst Income - Islamic P&amp;C Ins</v>
      </c>
      <c r="E869" s="15" t="s">
        <v>1643</v>
      </c>
      <c r="F869" s="18"/>
      <c r="G869" s="15" t="s">
        <v>1643</v>
      </c>
      <c r="H869" s="6">
        <v>14121012121110</v>
      </c>
      <c r="I869" s="48" t="str">
        <f>VLOOKUP(H869,'BICS Equity Hierarchy 2024'!$C$5:$Q$1846,'Mapping for Equity'!$K$1,FALSE)</f>
        <v>Invst Income - Islamic P&amp;C Ins</v>
      </c>
      <c r="J869" s="6" t="s">
        <v>4</v>
      </c>
      <c r="K869" s="48" t="str">
        <f>IF(J869="","",VLOOKUP(J869,'BICS Equity Hierarchy 2024'!$C$5:$Q$1783,'Mapping for Equity'!$K$1))</f>
        <v/>
      </c>
      <c r="L869" s="6" t="s">
        <v>4</v>
      </c>
      <c r="M869" s="6" t="s">
        <v>4</v>
      </c>
      <c r="N869" s="6" t="s">
        <v>4</v>
      </c>
      <c r="O869" s="6" t="s">
        <v>4</v>
      </c>
    </row>
    <row r="870" spans="2:15" ht="20.25">
      <c r="B870" s="10">
        <v>14121012121111</v>
      </c>
      <c r="C870" s="201">
        <v>7</v>
      </c>
      <c r="D870" s="8" t="str">
        <f>VLOOKUP(B870,'Current BICS'!$B$4:$P$1837,'Mapping for Equity'!$K$1,FALSE)</f>
        <v>Realized G/L - Islamic P&amp;C Ins</v>
      </c>
      <c r="E870" s="15" t="s">
        <v>1643</v>
      </c>
      <c r="F870" s="18"/>
      <c r="G870" s="15" t="s">
        <v>1643</v>
      </c>
      <c r="H870" s="6">
        <v>14121012121111</v>
      </c>
      <c r="I870" s="48" t="str">
        <f>VLOOKUP(H870,'BICS Equity Hierarchy 2024'!$C$5:$Q$1846,'Mapping for Equity'!$K$1,FALSE)</f>
        <v>Realized G/L - Islamic P&amp;C Ins</v>
      </c>
      <c r="J870" s="6" t="s">
        <v>4</v>
      </c>
      <c r="K870" s="48" t="str">
        <f>IF(J870="","",VLOOKUP(J870,'BICS Equity Hierarchy 2024'!$C$5:$Q$1783,'Mapping for Equity'!$K$1))</f>
        <v/>
      </c>
      <c r="L870" s="6" t="s">
        <v>4</v>
      </c>
      <c r="M870" s="6" t="s">
        <v>4</v>
      </c>
      <c r="N870" s="6" t="s">
        <v>4</v>
      </c>
      <c r="O870" s="6" t="s">
        <v>4</v>
      </c>
    </row>
    <row r="871" spans="2:15" ht="20.25">
      <c r="B871" s="10">
        <v>14121012121112</v>
      </c>
      <c r="C871" s="201">
        <v>7</v>
      </c>
      <c r="D871" s="8" t="str">
        <f>VLOOKUP(B871,'Current BICS'!$B$4:$P$1837,'Mapping for Equity'!$K$1,FALSE)</f>
        <v>Other Income - Islamic P&amp;C Ins</v>
      </c>
      <c r="E871" s="15" t="s">
        <v>1643</v>
      </c>
      <c r="F871" s="18"/>
      <c r="G871" s="15" t="s">
        <v>1643</v>
      </c>
      <c r="H871" s="6">
        <v>14121012121112</v>
      </c>
      <c r="I871" s="48" t="str">
        <f>VLOOKUP(H871,'BICS Equity Hierarchy 2024'!$C$5:$Q$1846,'Mapping for Equity'!$K$1,FALSE)</f>
        <v>Other Income - Islamic P&amp;C Ins</v>
      </c>
      <c r="J871" s="6" t="s">
        <v>4</v>
      </c>
      <c r="K871" s="48" t="str">
        <f>IF(J871="","",VLOOKUP(J871,'BICS Equity Hierarchy 2024'!$C$5:$Q$1783,'Mapping for Equity'!$K$1))</f>
        <v/>
      </c>
      <c r="L871" s="6" t="s">
        <v>4</v>
      </c>
      <c r="M871" s="6" t="s">
        <v>4</v>
      </c>
      <c r="N871" s="6" t="s">
        <v>4</v>
      </c>
      <c r="O871" s="6" t="s">
        <v>4</v>
      </c>
    </row>
    <row r="872" spans="2:15" ht="20.25">
      <c r="B872" s="10">
        <v>14121013</v>
      </c>
      <c r="C872" s="201">
        <v>4</v>
      </c>
      <c r="D872" s="8" t="str">
        <f>VLOOKUP(B872,'Current BICS'!$B$4:$P$1837,'Mapping for Equity'!$K$1,FALSE)</f>
        <v>Reinsurance</v>
      </c>
      <c r="E872" s="15" t="s">
        <v>1643</v>
      </c>
      <c r="F872" s="18"/>
      <c r="G872" s="15" t="s">
        <v>1643</v>
      </c>
      <c r="H872" s="6">
        <v>14121013</v>
      </c>
      <c r="I872" s="48" t="str">
        <f>VLOOKUP(H872,'BICS Equity Hierarchy 2024'!$C$5:$Q$1846,'Mapping for Equity'!$K$1,FALSE)</f>
        <v>Reinsurance</v>
      </c>
      <c r="J872" s="6" t="s">
        <v>4</v>
      </c>
      <c r="K872" s="48" t="str">
        <f>IF(J872="","",VLOOKUP(J872,'BICS Equity Hierarchy 2024'!$C$5:$Q$1783,'Mapping for Equity'!$K$1))</f>
        <v/>
      </c>
      <c r="L872" s="6" t="s">
        <v>4</v>
      </c>
      <c r="M872" s="6" t="s">
        <v>4</v>
      </c>
      <c r="N872" s="6" t="s">
        <v>4</v>
      </c>
      <c r="O872" s="6" t="s">
        <v>4</v>
      </c>
    </row>
    <row r="873" spans="2:15" ht="20.25">
      <c r="B873" s="10">
        <v>1412101310</v>
      </c>
      <c r="C873" s="201">
        <v>5</v>
      </c>
      <c r="D873" s="8" t="str">
        <f>VLOOKUP(B873,'Current BICS'!$B$4:$P$1837,'Mapping for Equity'!$K$1,FALSE)</f>
        <v>Life Reinsurance</v>
      </c>
      <c r="E873" s="15" t="s">
        <v>1643</v>
      </c>
      <c r="F873" s="18"/>
      <c r="G873" s="15" t="s">
        <v>1643</v>
      </c>
      <c r="H873" s="6">
        <v>1412101310</v>
      </c>
      <c r="I873" s="48" t="str">
        <f>VLOOKUP(H873,'BICS Equity Hierarchy 2024'!$C$5:$Q$1846,'Mapping for Equity'!$K$1,FALSE)</f>
        <v>Life Reinsurance</v>
      </c>
      <c r="J873" s="6" t="s">
        <v>4</v>
      </c>
      <c r="K873" s="48" t="str">
        <f>IF(J873="","",VLOOKUP(J873,'BICS Equity Hierarchy 2024'!$C$5:$Q$1783,'Mapping for Equity'!$K$1))</f>
        <v/>
      </c>
      <c r="L873" s="6" t="s">
        <v>4</v>
      </c>
      <c r="M873" s="6" t="s">
        <v>4</v>
      </c>
      <c r="N873" s="6" t="s">
        <v>4</v>
      </c>
      <c r="O873" s="6" t="s">
        <v>4</v>
      </c>
    </row>
    <row r="874" spans="2:15" ht="20.25">
      <c r="B874" s="10">
        <v>141210131010</v>
      </c>
      <c r="C874" s="201">
        <v>6</v>
      </c>
      <c r="D874" s="8" t="str">
        <f>VLOOKUP(B874,'Current BICS'!$B$4:$P$1837,'Mapping for Equity'!$K$1,FALSE)</f>
        <v>Life Reinsurance Premiums</v>
      </c>
      <c r="E874" s="15" t="s">
        <v>1643</v>
      </c>
      <c r="F874" s="18"/>
      <c r="G874" s="15" t="s">
        <v>1643</v>
      </c>
      <c r="H874" s="6">
        <v>141210131010</v>
      </c>
      <c r="I874" s="48" t="str">
        <f>VLOOKUP(H874,'BICS Equity Hierarchy 2024'!$C$5:$Q$1846,'Mapping for Equity'!$K$1,FALSE)</f>
        <v>Life Reinsurance Premiums</v>
      </c>
      <c r="J874" s="6" t="s">
        <v>4</v>
      </c>
      <c r="K874" s="48" t="str">
        <f>IF(J874="","",VLOOKUP(J874,'BICS Equity Hierarchy 2024'!$C$5:$Q$1783,'Mapping for Equity'!$K$1))</f>
        <v/>
      </c>
      <c r="L874" s="6" t="s">
        <v>4</v>
      </c>
      <c r="M874" s="6" t="s">
        <v>4</v>
      </c>
      <c r="N874" s="6" t="s">
        <v>4</v>
      </c>
      <c r="O874" s="6" t="s">
        <v>4</v>
      </c>
    </row>
    <row r="875" spans="2:15" ht="20.25">
      <c r="B875" s="10">
        <v>141210131011</v>
      </c>
      <c r="C875" s="201">
        <v>6</v>
      </c>
      <c r="D875" s="8" t="str">
        <f>VLOOKUP(B875,'Current BICS'!$B$4:$P$1837,'Mapping for Equity'!$K$1,FALSE)</f>
        <v>Life Reinsurance Non-Premium</v>
      </c>
      <c r="E875" s="15" t="s">
        <v>1643</v>
      </c>
      <c r="F875" s="18"/>
      <c r="G875" s="15" t="s">
        <v>1643</v>
      </c>
      <c r="H875" s="6">
        <v>141210131011</v>
      </c>
      <c r="I875" s="48" t="str">
        <f>VLOOKUP(H875,'BICS Equity Hierarchy 2024'!$C$5:$Q$1846,'Mapping for Equity'!$K$1,FALSE)</f>
        <v>Life Reinsurance Non-Premium</v>
      </c>
      <c r="J875" s="6" t="s">
        <v>4</v>
      </c>
      <c r="K875" s="48" t="str">
        <f>IF(J875="","",VLOOKUP(J875,'BICS Equity Hierarchy 2024'!$C$5:$Q$1783,'Mapping for Equity'!$K$1))</f>
        <v/>
      </c>
      <c r="L875" s="6" t="s">
        <v>4</v>
      </c>
      <c r="M875" s="6" t="s">
        <v>4</v>
      </c>
      <c r="N875" s="6" t="s">
        <v>4</v>
      </c>
      <c r="O875" s="6" t="s">
        <v>4</v>
      </c>
    </row>
    <row r="876" spans="2:15" ht="20.25">
      <c r="B876" s="10">
        <v>14121013101110</v>
      </c>
      <c r="C876" s="201">
        <v>7</v>
      </c>
      <c r="D876" s="8" t="str">
        <f>VLOOKUP(B876,'Current BICS'!$B$4:$P$1837,'Mapping for Equity'!$K$1,FALSE)</f>
        <v>Investment Income - Life Re</v>
      </c>
      <c r="E876" s="15" t="s">
        <v>1643</v>
      </c>
      <c r="F876" s="18"/>
      <c r="G876" s="15" t="s">
        <v>1643</v>
      </c>
      <c r="H876" s="6">
        <v>14121013101110</v>
      </c>
      <c r="I876" s="48" t="str">
        <f>VLOOKUP(H876,'BICS Equity Hierarchy 2024'!$C$5:$Q$1846,'Mapping for Equity'!$K$1,FALSE)</f>
        <v>Investment Income - Life Re</v>
      </c>
      <c r="J876" s="6" t="s">
        <v>4</v>
      </c>
      <c r="K876" s="48" t="str">
        <f>IF(J876="","",VLOOKUP(J876,'BICS Equity Hierarchy 2024'!$C$5:$Q$1783,'Mapping for Equity'!$K$1))</f>
        <v/>
      </c>
      <c r="L876" s="6" t="s">
        <v>4</v>
      </c>
      <c r="M876" s="6" t="s">
        <v>4</v>
      </c>
      <c r="N876" s="6" t="s">
        <v>4</v>
      </c>
      <c r="O876" s="6" t="s">
        <v>4</v>
      </c>
    </row>
    <row r="877" spans="2:15" ht="20.25">
      <c r="B877" s="10">
        <v>14121013101111</v>
      </c>
      <c r="C877" s="201">
        <v>7</v>
      </c>
      <c r="D877" s="8" t="str">
        <f>VLOOKUP(B877,'Current BICS'!$B$4:$P$1837,'Mapping for Equity'!$K$1,FALSE)</f>
        <v>Realized G/L - Life Reinsurance</v>
      </c>
      <c r="E877" s="15" t="s">
        <v>1643</v>
      </c>
      <c r="F877" s="18"/>
      <c r="G877" s="15" t="s">
        <v>1643</v>
      </c>
      <c r="H877" s="6">
        <v>14121013101111</v>
      </c>
      <c r="I877" s="48" t="str">
        <f>VLOOKUP(H877,'BICS Equity Hierarchy 2024'!$C$5:$Q$1846,'Mapping for Equity'!$K$1,FALSE)</f>
        <v>Realized G/L - Life Reinsurance</v>
      </c>
      <c r="J877" s="6" t="s">
        <v>4</v>
      </c>
      <c r="K877" s="48" t="str">
        <f>IF(J877="","",VLOOKUP(J877,'BICS Equity Hierarchy 2024'!$C$5:$Q$1783,'Mapping for Equity'!$K$1))</f>
        <v/>
      </c>
      <c r="L877" s="6" t="s">
        <v>4</v>
      </c>
      <c r="M877" s="6" t="s">
        <v>4</v>
      </c>
      <c r="N877" s="6" t="s">
        <v>4</v>
      </c>
      <c r="O877" s="6" t="s">
        <v>4</v>
      </c>
    </row>
    <row r="878" spans="2:15" ht="20.25">
      <c r="B878" s="10">
        <v>14121013101112</v>
      </c>
      <c r="C878" s="201">
        <v>7</v>
      </c>
      <c r="D878" s="8" t="str">
        <f>VLOOKUP(B878,'Current BICS'!$B$4:$P$1837,'Mapping for Equity'!$K$1,FALSE)</f>
        <v>Other Income - Life Reinsurance</v>
      </c>
      <c r="E878" s="15" t="s">
        <v>1643</v>
      </c>
      <c r="F878" s="18"/>
      <c r="G878" s="15" t="s">
        <v>1643</v>
      </c>
      <c r="H878" s="6">
        <v>14121013101112</v>
      </c>
      <c r="I878" s="48" t="str">
        <f>VLOOKUP(H878,'BICS Equity Hierarchy 2024'!$C$5:$Q$1846,'Mapping for Equity'!$K$1,FALSE)</f>
        <v>Other Income - Life Reinsurance</v>
      </c>
      <c r="J878" s="6" t="s">
        <v>4</v>
      </c>
      <c r="K878" s="48" t="str">
        <f>IF(J878="","",VLOOKUP(J878,'BICS Equity Hierarchy 2024'!$C$5:$Q$1783,'Mapping for Equity'!$K$1))</f>
        <v/>
      </c>
      <c r="L878" s="6" t="s">
        <v>4</v>
      </c>
      <c r="M878" s="6" t="s">
        <v>4</v>
      </c>
      <c r="N878" s="6" t="s">
        <v>4</v>
      </c>
      <c r="O878" s="6" t="s">
        <v>4</v>
      </c>
    </row>
    <row r="879" spans="2:15" ht="20.25">
      <c r="B879" s="10">
        <v>1412101311</v>
      </c>
      <c r="C879" s="201">
        <v>5</v>
      </c>
      <c r="D879" s="8" t="str">
        <f>VLOOKUP(B879,'Current BICS'!$B$4:$P$1837,'Mapping for Equity'!$K$1,FALSE)</f>
        <v>P&amp;C Reinsurance</v>
      </c>
      <c r="E879" s="15" t="s">
        <v>1643</v>
      </c>
      <c r="F879" s="18"/>
      <c r="G879" s="15" t="s">
        <v>1643</v>
      </c>
      <c r="H879" s="6">
        <v>1412101311</v>
      </c>
      <c r="I879" s="48" t="str">
        <f>VLOOKUP(H879,'BICS Equity Hierarchy 2024'!$C$5:$Q$1846,'Mapping for Equity'!$K$1,FALSE)</f>
        <v>P&amp;C Reinsurance</v>
      </c>
      <c r="J879" s="6" t="s">
        <v>4</v>
      </c>
      <c r="K879" s="48" t="str">
        <f>IF(J879="","",VLOOKUP(J879,'BICS Equity Hierarchy 2024'!$C$5:$Q$1783,'Mapping for Equity'!$K$1))</f>
        <v/>
      </c>
      <c r="L879" s="6" t="s">
        <v>4</v>
      </c>
      <c r="M879" s="6" t="s">
        <v>4</v>
      </c>
      <c r="N879" s="6" t="s">
        <v>4</v>
      </c>
      <c r="O879" s="6" t="s">
        <v>4</v>
      </c>
    </row>
    <row r="880" spans="2:15" ht="20.25">
      <c r="B880" s="10">
        <v>141210131110</v>
      </c>
      <c r="C880" s="201">
        <v>6</v>
      </c>
      <c r="D880" s="8" t="str">
        <f>VLOOKUP(B880,'Current BICS'!$B$4:$P$1837,'Mapping for Equity'!$K$1,FALSE)</f>
        <v>P&amp;C Reinsurance Premiums</v>
      </c>
      <c r="E880" s="15" t="s">
        <v>1643</v>
      </c>
      <c r="F880" s="18"/>
      <c r="G880" s="15" t="s">
        <v>1643</v>
      </c>
      <c r="H880" s="6">
        <v>141210131110</v>
      </c>
      <c r="I880" s="48" t="str">
        <f>VLOOKUP(H880,'BICS Equity Hierarchy 2024'!$C$5:$Q$1846,'Mapping for Equity'!$K$1,FALSE)</f>
        <v>P&amp;C Reinsurance Premiums</v>
      </c>
      <c r="J880" s="6" t="s">
        <v>4</v>
      </c>
      <c r="K880" s="48" t="str">
        <f>IF(J880="","",VLOOKUP(J880,'BICS Equity Hierarchy 2024'!$C$5:$Q$1783,'Mapping for Equity'!$K$1))</f>
        <v/>
      </c>
      <c r="L880" s="6" t="s">
        <v>4</v>
      </c>
      <c r="M880" s="6" t="s">
        <v>4</v>
      </c>
      <c r="N880" s="6" t="s">
        <v>4</v>
      </c>
      <c r="O880" s="6" t="s">
        <v>4</v>
      </c>
    </row>
    <row r="881" spans="2:15" ht="20.25">
      <c r="B881" s="10">
        <v>14121013111010</v>
      </c>
      <c r="C881" s="201">
        <v>7</v>
      </c>
      <c r="D881" s="8" t="str">
        <f>VLOOKUP(B881,'Current BICS'!$B$4:$P$1837,'Mapping for Equity'!$K$1,FALSE)</f>
        <v>Casualty Lines Premiums</v>
      </c>
      <c r="E881" s="15" t="s">
        <v>1643</v>
      </c>
      <c r="F881" s="18"/>
      <c r="G881" s="15" t="s">
        <v>1643</v>
      </c>
      <c r="H881" s="6">
        <v>14121013111010</v>
      </c>
      <c r="I881" s="48" t="str">
        <f>VLOOKUP(H881,'BICS Equity Hierarchy 2024'!$C$5:$Q$1846,'Mapping for Equity'!$K$1,FALSE)</f>
        <v>Casualty Lines Premiums</v>
      </c>
      <c r="J881" s="6" t="s">
        <v>4</v>
      </c>
      <c r="K881" s="48" t="str">
        <f>IF(J881="","",VLOOKUP(J881,'BICS Equity Hierarchy 2024'!$C$5:$Q$1783,'Mapping for Equity'!$K$1))</f>
        <v/>
      </c>
      <c r="L881" s="6" t="s">
        <v>4</v>
      </c>
      <c r="M881" s="6" t="s">
        <v>4</v>
      </c>
      <c r="N881" s="6" t="s">
        <v>4</v>
      </c>
      <c r="O881" s="6" t="s">
        <v>4</v>
      </c>
    </row>
    <row r="882" spans="2:15" ht="20.25">
      <c r="B882" s="10">
        <v>14121013111011</v>
      </c>
      <c r="C882" s="201">
        <v>7</v>
      </c>
      <c r="D882" s="8" t="str">
        <f>VLOOKUP(B882,'Current BICS'!$B$4:$P$1837,'Mapping for Equity'!$K$1,FALSE)</f>
        <v>Property Lines Premiums</v>
      </c>
      <c r="E882" s="15" t="s">
        <v>1643</v>
      </c>
      <c r="F882" s="18"/>
      <c r="G882" s="15" t="s">
        <v>1643</v>
      </c>
      <c r="H882" s="6">
        <v>14121013111011</v>
      </c>
      <c r="I882" s="48" t="str">
        <f>VLOOKUP(H882,'BICS Equity Hierarchy 2024'!$C$5:$Q$1846,'Mapping for Equity'!$K$1,FALSE)</f>
        <v>Property Lines Premiums</v>
      </c>
      <c r="J882" s="6" t="s">
        <v>4</v>
      </c>
      <c r="K882" s="48" t="str">
        <f>IF(J882="","",VLOOKUP(J882,'BICS Equity Hierarchy 2024'!$C$5:$Q$1783,'Mapping for Equity'!$K$1))</f>
        <v/>
      </c>
      <c r="L882" s="6" t="s">
        <v>4</v>
      </c>
      <c r="M882" s="6" t="s">
        <v>4</v>
      </c>
      <c r="N882" s="6" t="s">
        <v>4</v>
      </c>
      <c r="O882" s="6" t="s">
        <v>4</v>
      </c>
    </row>
    <row r="883" spans="2:15" ht="20.25">
      <c r="B883" s="10">
        <v>141210131111</v>
      </c>
      <c r="C883" s="201">
        <v>6</v>
      </c>
      <c r="D883" s="8" t="str">
        <f>VLOOKUP(B883,'Current BICS'!$B$4:$P$1837,'Mapping for Equity'!$K$1,FALSE)</f>
        <v>P&amp;C Reinsurance Non-Premium</v>
      </c>
      <c r="E883" s="15" t="s">
        <v>1643</v>
      </c>
      <c r="F883" s="18"/>
      <c r="G883" s="15" t="s">
        <v>1643</v>
      </c>
      <c r="H883" s="6">
        <v>141210131111</v>
      </c>
      <c r="I883" s="48" t="str">
        <f>VLOOKUP(H883,'BICS Equity Hierarchy 2024'!$C$5:$Q$1846,'Mapping for Equity'!$K$1,FALSE)</f>
        <v>P&amp;C Reinsurance Non-Premium</v>
      </c>
      <c r="J883" s="6" t="s">
        <v>4</v>
      </c>
      <c r="K883" s="48" t="str">
        <f>IF(J883="","",VLOOKUP(J883,'BICS Equity Hierarchy 2024'!$C$5:$Q$1783,'Mapping for Equity'!$K$1))</f>
        <v/>
      </c>
      <c r="L883" s="6" t="s">
        <v>4</v>
      </c>
      <c r="M883" s="6" t="s">
        <v>4</v>
      </c>
      <c r="N883" s="6" t="s">
        <v>4</v>
      </c>
      <c r="O883" s="6" t="s">
        <v>4</v>
      </c>
    </row>
    <row r="884" spans="2:15" ht="20.25">
      <c r="B884" s="10">
        <v>14121013111110</v>
      </c>
      <c r="C884" s="201">
        <v>7</v>
      </c>
      <c r="D884" s="8" t="str">
        <f>VLOOKUP(B884,'Current BICS'!$B$4:$P$1837,'Mapping for Equity'!$K$1,FALSE)</f>
        <v>Investment Income - P&amp;C Re</v>
      </c>
      <c r="E884" s="15" t="s">
        <v>1643</v>
      </c>
      <c r="F884" s="18"/>
      <c r="G884" s="15" t="s">
        <v>1643</v>
      </c>
      <c r="H884" s="6">
        <v>14121013111110</v>
      </c>
      <c r="I884" s="48" t="str">
        <f>VLOOKUP(H884,'BICS Equity Hierarchy 2024'!$C$5:$Q$1846,'Mapping for Equity'!$K$1,FALSE)</f>
        <v>Investment Income - P&amp;C Re</v>
      </c>
      <c r="J884" s="6" t="s">
        <v>4</v>
      </c>
      <c r="K884" s="48" t="str">
        <f>IF(J884="","",VLOOKUP(J884,'BICS Equity Hierarchy 2024'!$C$5:$Q$1783,'Mapping for Equity'!$K$1))</f>
        <v/>
      </c>
      <c r="L884" s="6" t="s">
        <v>4</v>
      </c>
      <c r="M884" s="6" t="s">
        <v>4</v>
      </c>
      <c r="N884" s="6" t="s">
        <v>4</v>
      </c>
      <c r="O884" s="6" t="s">
        <v>4</v>
      </c>
    </row>
    <row r="885" spans="2:15" ht="20.25">
      <c r="B885" s="10">
        <v>14121013111111</v>
      </c>
      <c r="C885" s="201">
        <v>7</v>
      </c>
      <c r="D885" s="8" t="str">
        <f>VLOOKUP(B885,'Current BICS'!$B$4:$P$1837,'Mapping for Equity'!$K$1,FALSE)</f>
        <v>Realized G/L - P&amp;C Reinsurance</v>
      </c>
      <c r="E885" s="15" t="s">
        <v>1643</v>
      </c>
      <c r="F885" s="18"/>
      <c r="G885" s="15" t="s">
        <v>1643</v>
      </c>
      <c r="H885" s="6">
        <v>14121013111111</v>
      </c>
      <c r="I885" s="48" t="str">
        <f>VLOOKUP(H885,'BICS Equity Hierarchy 2024'!$C$5:$Q$1846,'Mapping for Equity'!$K$1,FALSE)</f>
        <v>Realized G/L - P&amp;C Reinsurance</v>
      </c>
      <c r="J885" s="6" t="s">
        <v>4</v>
      </c>
      <c r="K885" s="48" t="str">
        <f>IF(J885="","",VLOOKUP(J885,'BICS Equity Hierarchy 2024'!$C$5:$Q$1783,'Mapping for Equity'!$K$1))</f>
        <v/>
      </c>
      <c r="L885" s="6" t="s">
        <v>4</v>
      </c>
      <c r="M885" s="6" t="s">
        <v>4</v>
      </c>
      <c r="N885" s="6" t="s">
        <v>4</v>
      </c>
      <c r="O885" s="6" t="s">
        <v>4</v>
      </c>
    </row>
    <row r="886" spans="2:15" ht="20.25">
      <c r="B886" s="10">
        <v>14121013111112</v>
      </c>
      <c r="C886" s="201">
        <v>7</v>
      </c>
      <c r="D886" s="8" t="str">
        <f>VLOOKUP(B886,'Current BICS'!$B$4:$P$1837,'Mapping for Equity'!$K$1,FALSE)</f>
        <v>Other Income - P&amp;C Reinsurance</v>
      </c>
      <c r="E886" s="15" t="s">
        <v>1643</v>
      </c>
      <c r="F886" s="18"/>
      <c r="G886" s="15" t="s">
        <v>1643</v>
      </c>
      <c r="H886" s="6">
        <v>14121013111112</v>
      </c>
      <c r="I886" s="48" t="str">
        <f>VLOOKUP(H886,'BICS Equity Hierarchy 2024'!$C$5:$Q$1846,'Mapping for Equity'!$K$1,FALSE)</f>
        <v>Other Income - P&amp;C Reinsurance</v>
      </c>
      <c r="J886" s="6" t="s">
        <v>4</v>
      </c>
      <c r="K886" s="48" t="str">
        <f>IF(J886="","",VLOOKUP(J886,'BICS Equity Hierarchy 2024'!$C$5:$Q$1783,'Mapping for Equity'!$K$1))</f>
        <v/>
      </c>
      <c r="L886" s="6" t="s">
        <v>4</v>
      </c>
      <c r="M886" s="6" t="s">
        <v>4</v>
      </c>
      <c r="N886" s="6" t="s">
        <v>4</v>
      </c>
      <c r="O886" s="6" t="s">
        <v>4</v>
      </c>
    </row>
    <row r="887" spans="2:15" ht="20.25">
      <c r="B887" s="10">
        <v>14121014</v>
      </c>
      <c r="C887" s="201">
        <v>4</v>
      </c>
      <c r="D887" s="8" t="str">
        <f>VLOOKUP(B887,'Current BICS'!$B$4:$P$1837,'Mapping for Equity'!$K$1,FALSE)</f>
        <v>Insurance Brokers &amp; Services</v>
      </c>
      <c r="E887" s="15" t="s">
        <v>1643</v>
      </c>
      <c r="F887" s="18"/>
      <c r="G887" s="15" t="s">
        <v>1643</v>
      </c>
      <c r="H887" s="6">
        <v>14121014</v>
      </c>
      <c r="I887" s="48" t="str">
        <f>VLOOKUP(H887,'BICS Equity Hierarchy 2024'!$C$5:$Q$1846,'Mapping for Equity'!$K$1,FALSE)</f>
        <v>Insurance Brokers &amp; Services</v>
      </c>
      <c r="J887" s="6" t="s">
        <v>4</v>
      </c>
      <c r="K887" s="48" t="str">
        <f>IF(J887="","",VLOOKUP(J887,'BICS Equity Hierarchy 2024'!$C$5:$Q$1783,'Mapping for Equity'!$K$1))</f>
        <v/>
      </c>
      <c r="L887" s="6" t="s">
        <v>4</v>
      </c>
      <c r="M887" s="6" t="s">
        <v>4</v>
      </c>
      <c r="N887" s="6" t="s">
        <v>4</v>
      </c>
      <c r="O887" s="6" t="s">
        <v>4</v>
      </c>
    </row>
    <row r="888" spans="2:15" ht="20.25">
      <c r="B888" s="10">
        <v>15</v>
      </c>
      <c r="C888" s="201">
        <v>1</v>
      </c>
      <c r="D888" s="8" t="str">
        <f>VLOOKUP(B888,'Current BICS'!$B$4:$P$1837,'Mapping for Equity'!$K$1,FALSE)</f>
        <v>Real Estate</v>
      </c>
      <c r="E888" s="15" t="s">
        <v>1643</v>
      </c>
      <c r="F888" s="18"/>
      <c r="G888" s="15" t="s">
        <v>1643</v>
      </c>
      <c r="H888" s="6">
        <v>15</v>
      </c>
      <c r="I888" s="48" t="str">
        <f>VLOOKUP(H888,'BICS Equity Hierarchy 2024'!$C$5:$Q$1846,'Mapping for Equity'!$K$1,FALSE)</f>
        <v>Real Estate</v>
      </c>
      <c r="J888" s="6" t="s">
        <v>4</v>
      </c>
      <c r="K888" s="48" t="str">
        <f>IF(J888="","",VLOOKUP(J888,'BICS Equity Hierarchy 2024'!$C$5:$Q$1783,'Mapping for Equity'!$K$1))</f>
        <v/>
      </c>
      <c r="L888" s="6" t="s">
        <v>4</v>
      </c>
      <c r="M888" s="6" t="s">
        <v>4</v>
      </c>
      <c r="N888" s="6" t="s">
        <v>4</v>
      </c>
      <c r="O888" s="6" t="s">
        <v>4</v>
      </c>
    </row>
    <row r="889" spans="2:15" ht="20.25">
      <c r="B889" s="10">
        <v>1510</v>
      </c>
      <c r="C889" s="201">
        <v>2</v>
      </c>
      <c r="D889" s="8" t="str">
        <f>VLOOKUP(B889,'Current BICS'!$B$4:$P$1837,'Mapping for Equity'!$K$1,FALSE)</f>
        <v>Real Estate</v>
      </c>
      <c r="E889" s="15" t="s">
        <v>1643</v>
      </c>
      <c r="F889" s="18"/>
      <c r="G889" s="15" t="s">
        <v>1643</v>
      </c>
      <c r="H889" s="6">
        <v>1510</v>
      </c>
      <c r="I889" s="48" t="str">
        <f>VLOOKUP(H889,'BICS Equity Hierarchy 2024'!$C$5:$Q$1846,'Mapping for Equity'!$K$1,FALSE)</f>
        <v>Real Estate</v>
      </c>
      <c r="J889" s="6" t="s">
        <v>4</v>
      </c>
      <c r="K889" s="48" t="str">
        <f>IF(J889="","",VLOOKUP(J889,'BICS Equity Hierarchy 2024'!$C$5:$Q$1783,'Mapping for Equity'!$K$1))</f>
        <v/>
      </c>
      <c r="L889" s="6" t="s">
        <v>4</v>
      </c>
      <c r="M889" s="6" t="s">
        <v>4</v>
      </c>
      <c r="N889" s="6" t="s">
        <v>4</v>
      </c>
      <c r="O889" s="6" t="s">
        <v>4</v>
      </c>
    </row>
    <row r="890" spans="2:15" ht="20.25">
      <c r="B890" s="10">
        <v>151010</v>
      </c>
      <c r="C890" s="201">
        <v>3</v>
      </c>
      <c r="D890" s="8" t="str">
        <f>VLOOKUP(B890,'Current BICS'!$B$4:$P$1837,'Mapping for Equity'!$K$1,FALSE)</f>
        <v>Real Estate Owners &amp; Developers</v>
      </c>
      <c r="E890" s="15" t="s">
        <v>1643</v>
      </c>
      <c r="F890" s="18"/>
      <c r="G890" s="15" t="s">
        <v>1643</v>
      </c>
      <c r="H890" s="6">
        <v>151010</v>
      </c>
      <c r="I890" s="48" t="str">
        <f>VLOOKUP(H890,'BICS Equity Hierarchy 2024'!$C$5:$Q$1846,'Mapping for Equity'!$K$1,FALSE)</f>
        <v>Real Estate Owners &amp; Developers</v>
      </c>
      <c r="J890" s="6" t="s">
        <v>4</v>
      </c>
      <c r="K890" s="48" t="str">
        <f>IF(J890="","",VLOOKUP(J890,'BICS Equity Hierarchy 2024'!$C$5:$Q$1783,'Mapping for Equity'!$K$1))</f>
        <v/>
      </c>
      <c r="L890" s="6" t="s">
        <v>4</v>
      </c>
      <c r="M890" s="6" t="s">
        <v>4</v>
      </c>
      <c r="N890" s="6" t="s">
        <v>4</v>
      </c>
      <c r="O890" s="6" t="s">
        <v>4</v>
      </c>
    </row>
    <row r="891" spans="2:15" ht="20.25">
      <c r="B891" s="10">
        <v>15101010</v>
      </c>
      <c r="C891" s="201">
        <v>4</v>
      </c>
      <c r="D891" s="8" t="str">
        <f>VLOOKUP(B891,'Current BICS'!$B$4:$P$1837,'Mapping for Equity'!$K$1,FALSE)</f>
        <v>Multi Asset Class Own &amp; Develop</v>
      </c>
      <c r="E891" s="15" t="s">
        <v>1643</v>
      </c>
      <c r="F891" s="18"/>
      <c r="G891" s="15" t="s">
        <v>1643</v>
      </c>
      <c r="H891" s="6">
        <v>15101010</v>
      </c>
      <c r="I891" s="48" t="str">
        <f>VLOOKUP(H891,'BICS Equity Hierarchy 2024'!$C$5:$Q$1846,'Mapping for Equity'!$K$1,FALSE)</f>
        <v>Multi Asset Class Own &amp; Develop</v>
      </c>
      <c r="J891" s="6" t="s">
        <v>4</v>
      </c>
      <c r="K891" s="48" t="str">
        <f>IF(J891="","",VLOOKUP(J891,'BICS Equity Hierarchy 2024'!$C$5:$Q$1783,'Mapping for Equity'!$K$1))</f>
        <v/>
      </c>
      <c r="L891" s="6" t="s">
        <v>4</v>
      </c>
      <c r="M891" s="6" t="s">
        <v>4</v>
      </c>
      <c r="N891" s="6" t="s">
        <v>4</v>
      </c>
      <c r="O891" s="6" t="s">
        <v>4</v>
      </c>
    </row>
    <row r="892" spans="2:15" ht="20.25">
      <c r="B892" s="10">
        <v>15101011</v>
      </c>
      <c r="C892" s="201">
        <v>4</v>
      </c>
      <c r="D892" s="8" t="str">
        <f>VLOOKUP(B892,'Current BICS'!$B$4:$P$1837,'Mapping for Equity'!$K$1,FALSE)</f>
        <v>Health Care Owners &amp; Develop</v>
      </c>
      <c r="E892" s="15" t="s">
        <v>1643</v>
      </c>
      <c r="F892" s="18"/>
      <c r="G892" s="15" t="s">
        <v>1643</v>
      </c>
      <c r="H892" s="6">
        <v>15101011</v>
      </c>
      <c r="I892" s="48" t="str">
        <f>VLOOKUP(H892,'BICS Equity Hierarchy 2024'!$C$5:$Q$1846,'Mapping for Equity'!$K$1,FALSE)</f>
        <v>Health Care Owners &amp; Develop</v>
      </c>
      <c r="J892" s="6" t="s">
        <v>4</v>
      </c>
      <c r="K892" s="48" t="str">
        <f>IF(J892="","",VLOOKUP(J892,'BICS Equity Hierarchy 2024'!$C$5:$Q$1783,'Mapping for Equity'!$K$1))</f>
        <v/>
      </c>
      <c r="L892" s="6" t="s">
        <v>4</v>
      </c>
      <c r="M892" s="6" t="s">
        <v>4</v>
      </c>
      <c r="N892" s="6" t="s">
        <v>4</v>
      </c>
      <c r="O892" s="6" t="s">
        <v>4</v>
      </c>
    </row>
    <row r="893" spans="2:15" ht="20.25">
      <c r="B893" s="10">
        <v>15101012</v>
      </c>
      <c r="C893" s="201">
        <v>4</v>
      </c>
      <c r="D893" s="8" t="str">
        <f>VLOOKUP(B893,'Current BICS'!$B$4:$P$1837,'Mapping for Equity'!$K$1,FALSE)</f>
        <v>Hotel Owners &amp; Developers</v>
      </c>
      <c r="E893" s="15" t="s">
        <v>1643</v>
      </c>
      <c r="F893" s="18"/>
      <c r="G893" s="15" t="s">
        <v>1643</v>
      </c>
      <c r="H893" s="6">
        <v>15101012</v>
      </c>
      <c r="I893" s="48" t="str">
        <f>VLOOKUP(H893,'BICS Equity Hierarchy 2024'!$C$5:$Q$1846,'Mapping for Equity'!$K$1,FALSE)</f>
        <v>Hotel Owners &amp; Developers</v>
      </c>
      <c r="J893" s="6" t="s">
        <v>4</v>
      </c>
      <c r="K893" s="48" t="str">
        <f>IF(J893="","",VLOOKUP(J893,'BICS Equity Hierarchy 2024'!$C$5:$Q$1783,'Mapping for Equity'!$K$1))</f>
        <v/>
      </c>
      <c r="L893" s="6" t="s">
        <v>4</v>
      </c>
      <c r="M893" s="6" t="s">
        <v>4</v>
      </c>
      <c r="N893" s="6" t="s">
        <v>4</v>
      </c>
      <c r="O893" s="6" t="s">
        <v>4</v>
      </c>
    </row>
    <row r="894" spans="2:15" ht="20.25">
      <c r="B894" s="10">
        <v>15101013</v>
      </c>
      <c r="C894" s="201">
        <v>4</v>
      </c>
      <c r="D894" s="8" t="str">
        <f>VLOOKUP(B894,'Current BICS'!$B$4:$P$1837,'Mapping for Equity'!$K$1,FALSE)</f>
        <v>Residential Owners &amp; Developers</v>
      </c>
      <c r="E894" s="15" t="s">
        <v>1643</v>
      </c>
      <c r="F894" s="18"/>
      <c r="G894" s="15" t="s">
        <v>1643</v>
      </c>
      <c r="H894" s="6">
        <v>15101013</v>
      </c>
      <c r="I894" s="48" t="str">
        <f>VLOOKUP(H894,'BICS Equity Hierarchy 2024'!$C$5:$Q$1846,'Mapping for Equity'!$K$1,FALSE)</f>
        <v>Residential Owners &amp; Developers</v>
      </c>
      <c r="J894" s="6" t="s">
        <v>4</v>
      </c>
      <c r="K894" s="48" t="str">
        <f>IF(J894="","",VLOOKUP(J894,'BICS Equity Hierarchy 2024'!$C$5:$Q$1783,'Mapping for Equity'!$K$1))</f>
        <v/>
      </c>
      <c r="L894" s="6" t="s">
        <v>4</v>
      </c>
      <c r="M894" s="6" t="s">
        <v>4</v>
      </c>
      <c r="N894" s="6" t="s">
        <v>4</v>
      </c>
      <c r="O894" s="6" t="s">
        <v>4</v>
      </c>
    </row>
    <row r="895" spans="2:15" ht="20.25">
      <c r="B895" s="10">
        <v>1510101310</v>
      </c>
      <c r="C895" s="201">
        <v>5</v>
      </c>
      <c r="D895" s="8" t="str">
        <f>VLOOKUP(B895,'Current BICS'!$B$4:$P$1837,'Mapping for Equity'!$K$1,FALSE)</f>
        <v>Apartment Owners &amp; Develop</v>
      </c>
      <c r="E895" s="15" t="s">
        <v>1643</v>
      </c>
      <c r="F895" s="18"/>
      <c r="G895" s="15" t="s">
        <v>1643</v>
      </c>
      <c r="H895" s="6">
        <v>1510101310</v>
      </c>
      <c r="I895" s="48" t="str">
        <f>VLOOKUP(H895,'BICS Equity Hierarchy 2024'!$C$5:$Q$1846,'Mapping for Equity'!$K$1,FALSE)</f>
        <v>Apartment Owners &amp; Develop</v>
      </c>
      <c r="J895" s="6" t="s">
        <v>4</v>
      </c>
      <c r="K895" s="48" t="str">
        <f>IF(J895="","",VLOOKUP(J895,'BICS Equity Hierarchy 2024'!$C$5:$Q$1783,'Mapping for Equity'!$K$1))</f>
        <v/>
      </c>
      <c r="L895" s="6" t="s">
        <v>4</v>
      </c>
      <c r="M895" s="6" t="s">
        <v>4</v>
      </c>
      <c r="N895" s="6" t="s">
        <v>4</v>
      </c>
      <c r="O895" s="6" t="s">
        <v>4</v>
      </c>
    </row>
    <row r="896" spans="2:15" ht="20.25">
      <c r="B896" s="10">
        <v>1510101311</v>
      </c>
      <c r="C896" s="201">
        <v>5</v>
      </c>
      <c r="D896" s="8" t="str">
        <f>VLOOKUP(B896,'Current BICS'!$B$4:$P$1837,'Mapping for Equity'!$K$1,FALSE)</f>
        <v>Mfgd Housing Owners &amp; Develop</v>
      </c>
      <c r="E896" s="15" t="s">
        <v>1643</v>
      </c>
      <c r="F896" s="18"/>
      <c r="G896" s="15" t="s">
        <v>1643</v>
      </c>
      <c r="H896" s="6">
        <v>1510101311</v>
      </c>
      <c r="I896" s="48" t="str">
        <f>VLOOKUP(H896,'BICS Equity Hierarchy 2024'!$C$5:$Q$1846,'Mapping for Equity'!$K$1,FALSE)</f>
        <v>Mfgd Housing Owners &amp; Develop</v>
      </c>
      <c r="J896" s="6" t="s">
        <v>4</v>
      </c>
      <c r="K896" s="48" t="str">
        <f>IF(J896="","",VLOOKUP(J896,'BICS Equity Hierarchy 2024'!$C$5:$Q$1783,'Mapping for Equity'!$K$1))</f>
        <v/>
      </c>
      <c r="L896" s="6" t="s">
        <v>4</v>
      </c>
      <c r="M896" s="6" t="s">
        <v>4</v>
      </c>
      <c r="N896" s="6" t="s">
        <v>4</v>
      </c>
      <c r="O896" s="6" t="s">
        <v>4</v>
      </c>
    </row>
    <row r="897" spans="2:15" ht="20.25">
      <c r="B897" s="10">
        <v>1510101312</v>
      </c>
      <c r="C897" s="201">
        <v>5</v>
      </c>
      <c r="D897" s="8" t="str">
        <f>VLOOKUP(B897,'Current BICS'!$B$4:$P$1837,'Mapping for Equity'!$K$1,FALSE)</f>
        <v>Student Housing Own &amp; Develop</v>
      </c>
      <c r="E897" s="15" t="s">
        <v>1643</v>
      </c>
      <c r="F897" s="18"/>
      <c r="G897" s="15" t="s">
        <v>1643</v>
      </c>
      <c r="H897" s="6">
        <v>1510101312</v>
      </c>
      <c r="I897" s="48" t="str">
        <f>VLOOKUP(H897,'BICS Equity Hierarchy 2024'!$C$5:$Q$1846,'Mapping for Equity'!$K$1,FALSE)</f>
        <v>Student Housing Own &amp; Develop</v>
      </c>
      <c r="J897" s="6" t="s">
        <v>4</v>
      </c>
      <c r="K897" s="48" t="str">
        <f>IF(J897="","",VLOOKUP(J897,'BICS Equity Hierarchy 2024'!$C$5:$Q$1783,'Mapping for Equity'!$K$1))</f>
        <v/>
      </c>
      <c r="L897" s="6" t="s">
        <v>4</v>
      </c>
      <c r="M897" s="6" t="s">
        <v>4</v>
      </c>
      <c r="N897" s="6" t="s">
        <v>4</v>
      </c>
      <c r="O897" s="6" t="s">
        <v>4</v>
      </c>
    </row>
    <row r="898" spans="2:15" ht="20.25">
      <c r="B898" s="10">
        <v>15101014</v>
      </c>
      <c r="C898" s="201">
        <v>4</v>
      </c>
      <c r="D898" s="8" t="str">
        <f>VLOOKUP(B898,'Current BICS'!$B$4:$P$1837,'Mapping for Equity'!$K$1,FALSE)</f>
        <v>Industrial Owners &amp; Developers</v>
      </c>
      <c r="E898" s="15" t="s">
        <v>1643</v>
      </c>
      <c r="F898" s="18"/>
      <c r="G898" s="15" t="s">
        <v>1643</v>
      </c>
      <c r="H898" s="6">
        <v>15101014</v>
      </c>
      <c r="I898" s="48" t="str">
        <f>VLOOKUP(H898,'BICS Equity Hierarchy 2024'!$C$5:$Q$1846,'Mapping for Equity'!$K$1,FALSE)</f>
        <v>Industrial Owners &amp; Developers</v>
      </c>
      <c r="J898" s="6" t="s">
        <v>4</v>
      </c>
      <c r="K898" s="48" t="str">
        <f>IF(J898="","",VLOOKUP(J898,'BICS Equity Hierarchy 2024'!$C$5:$Q$1783,'Mapping for Equity'!$K$1))</f>
        <v/>
      </c>
      <c r="L898" s="6" t="s">
        <v>4</v>
      </c>
      <c r="M898" s="6" t="s">
        <v>4</v>
      </c>
      <c r="N898" s="6" t="s">
        <v>4</v>
      </c>
      <c r="O898" s="6" t="s">
        <v>4</v>
      </c>
    </row>
    <row r="899" spans="2:15" ht="20.25">
      <c r="B899" s="10">
        <v>1510101410</v>
      </c>
      <c r="C899" s="201">
        <v>5</v>
      </c>
      <c r="D899" s="8" t="str">
        <f>VLOOKUP(B899,'Current BICS'!$B$4:$P$1837,'Mapping for Equity'!$K$1,FALSE)</f>
        <v>Bulk Warehouse Own &amp; Develop</v>
      </c>
      <c r="E899" s="15" t="s">
        <v>1643</v>
      </c>
      <c r="F899" s="18"/>
      <c r="G899" s="15" t="s">
        <v>1643</v>
      </c>
      <c r="H899" s="6">
        <v>1510101410</v>
      </c>
      <c r="I899" s="48" t="str">
        <f>VLOOKUP(H899,'BICS Equity Hierarchy 2024'!$C$5:$Q$1846,'Mapping for Equity'!$K$1,FALSE)</f>
        <v>Bulk Warehouse Own &amp; Develop</v>
      </c>
      <c r="J899" s="6" t="s">
        <v>4</v>
      </c>
      <c r="K899" s="48" t="str">
        <f>IF(J899="","",VLOOKUP(J899,'BICS Equity Hierarchy 2024'!$C$5:$Q$1783,'Mapping for Equity'!$K$1))</f>
        <v/>
      </c>
      <c r="L899" s="6" t="s">
        <v>4</v>
      </c>
      <c r="M899" s="6" t="s">
        <v>4</v>
      </c>
      <c r="N899" s="6" t="s">
        <v>4</v>
      </c>
      <c r="O899" s="6" t="s">
        <v>4</v>
      </c>
    </row>
    <row r="900" spans="2:15" ht="20.25">
      <c r="B900" s="10">
        <v>1510101411</v>
      </c>
      <c r="C900" s="201">
        <v>5</v>
      </c>
      <c r="D900" s="8" t="str">
        <f>VLOOKUP(B900,'Current BICS'!$B$4:$P$1837,'Mapping for Equity'!$K$1,FALSE)</f>
        <v>Flex Industrial Own &amp; Develop</v>
      </c>
      <c r="E900" s="15" t="s">
        <v>1643</v>
      </c>
      <c r="F900" s="18"/>
      <c r="G900" s="15" t="s">
        <v>1643</v>
      </c>
      <c r="H900" s="6">
        <v>1510101411</v>
      </c>
      <c r="I900" s="48" t="str">
        <f>VLOOKUP(H900,'BICS Equity Hierarchy 2024'!$C$5:$Q$1846,'Mapping for Equity'!$K$1,FALSE)</f>
        <v>Flex Industrial Own &amp; Develop</v>
      </c>
      <c r="J900" s="6" t="s">
        <v>4</v>
      </c>
      <c r="K900" s="48" t="str">
        <f>IF(J900="","",VLOOKUP(J900,'BICS Equity Hierarchy 2024'!$C$5:$Q$1783,'Mapping for Equity'!$K$1))</f>
        <v/>
      </c>
      <c r="L900" s="6" t="s">
        <v>4</v>
      </c>
      <c r="M900" s="6" t="s">
        <v>4</v>
      </c>
      <c r="N900" s="6" t="s">
        <v>4</v>
      </c>
      <c r="O900" s="6" t="s">
        <v>4</v>
      </c>
    </row>
    <row r="901" spans="2:15" ht="20.25">
      <c r="B901" s="10">
        <v>1510101412</v>
      </c>
      <c r="C901" s="201">
        <v>5</v>
      </c>
      <c r="D901" s="8" t="str">
        <f>VLOOKUP(B901,'Current BICS'!$B$4:$P$1837,'Mapping for Equity'!$K$1,FALSE)</f>
        <v>Temp Control Logist Own &amp; Dev</v>
      </c>
      <c r="E901" s="15" t="s">
        <v>1643</v>
      </c>
      <c r="F901" s="18"/>
      <c r="G901" s="15" t="s">
        <v>1643</v>
      </c>
      <c r="H901" s="6">
        <v>1510101412</v>
      </c>
      <c r="I901" s="48" t="str">
        <f>VLOOKUP(H901,'BICS Equity Hierarchy 2024'!$C$5:$Q$1846,'Mapping for Equity'!$K$1,FALSE)</f>
        <v>Temp Control Logist Own &amp; Dev</v>
      </c>
      <c r="J901" s="6" t="s">
        <v>4</v>
      </c>
      <c r="K901" s="48" t="str">
        <f>IF(J901="","",VLOOKUP(J901,'BICS Equity Hierarchy 2024'!$C$5:$Q$1783,'Mapping for Equity'!$K$1))</f>
        <v/>
      </c>
      <c r="L901" s="6" t="s">
        <v>4</v>
      </c>
      <c r="M901" s="6" t="s">
        <v>4</v>
      </c>
      <c r="N901" s="6" t="s">
        <v>4</v>
      </c>
      <c r="O901" s="6" t="s">
        <v>4</v>
      </c>
    </row>
    <row r="902" spans="2:15" ht="20.25">
      <c r="B902" s="10">
        <v>15101015</v>
      </c>
      <c r="C902" s="201">
        <v>4</v>
      </c>
      <c r="D902" s="8" t="str">
        <f>VLOOKUP(B902,'Current BICS'!$B$4:$P$1837,'Mapping for Equity'!$K$1,FALSE)</f>
        <v>Office Owners &amp; Developers</v>
      </c>
      <c r="E902" s="15" t="s">
        <v>1643</v>
      </c>
      <c r="F902" s="18"/>
      <c r="G902" s="15" t="s">
        <v>1643</v>
      </c>
      <c r="H902" s="6">
        <v>15101015</v>
      </c>
      <c r="I902" s="48" t="str">
        <f>VLOOKUP(H902,'BICS Equity Hierarchy 2024'!$C$5:$Q$1846,'Mapping for Equity'!$K$1,FALSE)</f>
        <v>Office Owners &amp; Developers</v>
      </c>
      <c r="J902" s="6" t="s">
        <v>4</v>
      </c>
      <c r="K902" s="48" t="str">
        <f>IF(J902="","",VLOOKUP(J902,'BICS Equity Hierarchy 2024'!$C$5:$Q$1783,'Mapping for Equity'!$K$1))</f>
        <v/>
      </c>
      <c r="L902" s="6" t="s">
        <v>4</v>
      </c>
      <c r="M902" s="6" t="s">
        <v>4</v>
      </c>
      <c r="N902" s="6" t="s">
        <v>4</v>
      </c>
      <c r="O902" s="6" t="s">
        <v>4</v>
      </c>
    </row>
    <row r="903" spans="2:15" ht="20.25">
      <c r="B903" s="10">
        <v>1510101510</v>
      </c>
      <c r="C903" s="201">
        <v>5</v>
      </c>
      <c r="D903" s="8" t="str">
        <f>VLOOKUP(B903,'Current BICS'!$B$4:$P$1837,'Mapping for Equity'!$K$1,FALSE)</f>
        <v>CBD Office Own &amp; Developers</v>
      </c>
      <c r="E903" s="15" t="s">
        <v>1643</v>
      </c>
      <c r="F903" s="18"/>
      <c r="G903" s="15" t="s">
        <v>1643</v>
      </c>
      <c r="H903" s="6">
        <v>1510101510</v>
      </c>
      <c r="I903" s="48" t="str">
        <f>VLOOKUP(H903,'BICS Equity Hierarchy 2024'!$C$5:$Q$1846,'Mapping for Equity'!$K$1,FALSE)</f>
        <v>CBD Office Own &amp; Developers</v>
      </c>
      <c r="J903" s="6" t="s">
        <v>4</v>
      </c>
      <c r="K903" s="48" t="str">
        <f>IF(J903="","",VLOOKUP(J903,'BICS Equity Hierarchy 2024'!$C$5:$Q$1783,'Mapping for Equity'!$K$1))</f>
        <v/>
      </c>
      <c r="L903" s="6" t="s">
        <v>4</v>
      </c>
      <c r="M903" s="6" t="s">
        <v>4</v>
      </c>
      <c r="N903" s="6" t="s">
        <v>4</v>
      </c>
      <c r="O903" s="6" t="s">
        <v>4</v>
      </c>
    </row>
    <row r="904" spans="2:15" ht="20.25">
      <c r="B904" s="10">
        <v>1510101511</v>
      </c>
      <c r="C904" s="201">
        <v>5</v>
      </c>
      <c r="D904" s="8" t="str">
        <f>VLOOKUP(B904,'Current BICS'!$B$4:$P$1837,'Mapping for Equity'!$K$1,FALSE)</f>
        <v>Suburban Office Own &amp; Develop</v>
      </c>
      <c r="E904" s="15" t="s">
        <v>1643</v>
      </c>
      <c r="F904" s="18"/>
      <c r="G904" s="15" t="s">
        <v>1643</v>
      </c>
      <c r="H904" s="6">
        <v>1510101511</v>
      </c>
      <c r="I904" s="48" t="str">
        <f>VLOOKUP(H904,'BICS Equity Hierarchy 2024'!$C$5:$Q$1846,'Mapping for Equity'!$K$1,FALSE)</f>
        <v>Suburban Office Own &amp; Develop</v>
      </c>
      <c r="J904" s="6" t="s">
        <v>4</v>
      </c>
      <c r="K904" s="48" t="str">
        <f>IF(J904="","",VLOOKUP(J904,'BICS Equity Hierarchy 2024'!$C$5:$Q$1783,'Mapping for Equity'!$K$1))</f>
        <v/>
      </c>
      <c r="L904" s="6" t="s">
        <v>4</v>
      </c>
      <c r="M904" s="6" t="s">
        <v>4</v>
      </c>
      <c r="N904" s="6" t="s">
        <v>4</v>
      </c>
      <c r="O904" s="6" t="s">
        <v>4</v>
      </c>
    </row>
    <row r="905" spans="2:15" ht="20.25">
      <c r="B905" s="10">
        <v>15101016</v>
      </c>
      <c r="C905" s="201">
        <v>4</v>
      </c>
      <c r="D905" s="8" t="str">
        <f>VLOOKUP(B905,'Current BICS'!$B$4:$P$1837,'Mapping for Equity'!$K$1,FALSE)</f>
        <v>Retail Owners &amp; Developers</v>
      </c>
      <c r="E905" s="15" t="s">
        <v>1643</v>
      </c>
      <c r="F905" s="18"/>
      <c r="G905" s="15" t="s">
        <v>1643</v>
      </c>
      <c r="H905" s="6">
        <v>15101016</v>
      </c>
      <c r="I905" s="48" t="str">
        <f>VLOOKUP(H905,'BICS Equity Hierarchy 2024'!$C$5:$Q$1846,'Mapping for Equity'!$K$1,FALSE)</f>
        <v>Retail Owners &amp; Developers</v>
      </c>
      <c r="J905" s="6" t="s">
        <v>4</v>
      </c>
      <c r="K905" s="48" t="str">
        <f>IF(J905="","",VLOOKUP(J905,'BICS Equity Hierarchy 2024'!$C$5:$Q$1783,'Mapping for Equity'!$K$1))</f>
        <v/>
      </c>
      <c r="L905" s="6" t="s">
        <v>4</v>
      </c>
      <c r="M905" s="6" t="s">
        <v>4</v>
      </c>
      <c r="N905" s="6" t="s">
        <v>4</v>
      </c>
      <c r="O905" s="6" t="s">
        <v>4</v>
      </c>
    </row>
    <row r="906" spans="2:15" ht="20.25">
      <c r="B906" s="10">
        <v>1510101610</v>
      </c>
      <c r="C906" s="201">
        <v>5</v>
      </c>
      <c r="D906" s="8" t="str">
        <f>VLOOKUP(B906,'Current BICS'!$B$4:$P$1837,'Mapping for Equity'!$K$1,FALSE)</f>
        <v>Regional Malls Own &amp; Develop</v>
      </c>
      <c r="E906" s="15" t="s">
        <v>1643</v>
      </c>
      <c r="F906" s="18"/>
      <c r="G906" s="15" t="s">
        <v>1643</v>
      </c>
      <c r="H906" s="6">
        <v>1510101610</v>
      </c>
      <c r="I906" s="48" t="str">
        <f>VLOOKUP(H906,'BICS Equity Hierarchy 2024'!$C$5:$Q$1846,'Mapping for Equity'!$K$1,FALSE)</f>
        <v>Regional Malls Own &amp; Develop</v>
      </c>
      <c r="J906" s="6" t="s">
        <v>4</v>
      </c>
      <c r="K906" s="48" t="str">
        <f>IF(J906="","",VLOOKUP(J906,'BICS Equity Hierarchy 2024'!$C$5:$Q$1783,'Mapping for Equity'!$K$1))</f>
        <v/>
      </c>
      <c r="L906" s="6" t="s">
        <v>4</v>
      </c>
      <c r="M906" s="6" t="s">
        <v>4</v>
      </c>
      <c r="N906" s="6" t="s">
        <v>4</v>
      </c>
      <c r="O906" s="6" t="s">
        <v>4</v>
      </c>
    </row>
    <row r="907" spans="2:15" ht="20.25">
      <c r="B907" s="10">
        <v>1510101611</v>
      </c>
      <c r="C907" s="201">
        <v>5</v>
      </c>
      <c r="D907" s="8" t="str">
        <f>VLOOKUP(B907,'Current BICS'!$B$4:$P$1837,'Mapping for Equity'!$K$1,FALSE)</f>
        <v>Shopping Center Own &amp; Develop</v>
      </c>
      <c r="E907" s="15" t="s">
        <v>1643</v>
      </c>
      <c r="F907" s="18"/>
      <c r="G907" s="15" t="s">
        <v>1643</v>
      </c>
      <c r="H907" s="6">
        <v>1510101611</v>
      </c>
      <c r="I907" s="48" t="str">
        <f>VLOOKUP(H907,'BICS Equity Hierarchy 2024'!$C$5:$Q$1846,'Mapping for Equity'!$K$1,FALSE)</f>
        <v>Shopping Center Own &amp; Develop</v>
      </c>
      <c r="J907" s="6" t="s">
        <v>4</v>
      </c>
      <c r="K907" s="48" t="str">
        <f>IF(J907="","",VLOOKUP(J907,'BICS Equity Hierarchy 2024'!$C$5:$Q$1783,'Mapping for Equity'!$K$1))</f>
        <v/>
      </c>
      <c r="L907" s="6" t="s">
        <v>4</v>
      </c>
      <c r="M907" s="6" t="s">
        <v>4</v>
      </c>
      <c r="N907" s="6" t="s">
        <v>4</v>
      </c>
      <c r="O907" s="6" t="s">
        <v>4</v>
      </c>
    </row>
    <row r="908" spans="2:15" ht="20.25">
      <c r="B908" s="10">
        <v>1510101612</v>
      </c>
      <c r="C908" s="201">
        <v>5</v>
      </c>
      <c r="D908" s="8" t="str">
        <f>VLOOKUP(B908,'Current BICS'!$B$4:$P$1837,'Mapping for Equity'!$K$1,FALSE)</f>
        <v>Single Tenant Own &amp; Develop</v>
      </c>
      <c r="E908" s="15" t="s">
        <v>1643</v>
      </c>
      <c r="F908" s="18"/>
      <c r="G908" s="15" t="s">
        <v>1643</v>
      </c>
      <c r="H908" s="6">
        <v>1510101612</v>
      </c>
      <c r="I908" s="48" t="str">
        <f>VLOOKUP(H908,'BICS Equity Hierarchy 2024'!$C$5:$Q$1846,'Mapping for Equity'!$K$1,FALSE)</f>
        <v>Single Tenant Own &amp; Develop</v>
      </c>
      <c r="J908" s="6" t="s">
        <v>4</v>
      </c>
      <c r="K908" s="48" t="str">
        <f>IF(J908="","",VLOOKUP(J908,'BICS Equity Hierarchy 2024'!$C$5:$Q$1783,'Mapping for Equity'!$K$1))</f>
        <v/>
      </c>
      <c r="L908" s="6" t="s">
        <v>4</v>
      </c>
      <c r="M908" s="6" t="s">
        <v>4</v>
      </c>
      <c r="N908" s="6" t="s">
        <v>4</v>
      </c>
      <c r="O908" s="6" t="s">
        <v>4</v>
      </c>
    </row>
    <row r="909" spans="2:15" ht="20.25">
      <c r="B909" s="10">
        <v>15101017</v>
      </c>
      <c r="C909" s="201">
        <v>4</v>
      </c>
      <c r="D909" s="8" t="str">
        <f>VLOOKUP(B909,'Current BICS'!$B$4:$P$1837,'Mapping for Equity'!$K$1,FALSE)</f>
        <v>Self-Storage Owners &amp; Develop</v>
      </c>
      <c r="E909" s="15" t="s">
        <v>1643</v>
      </c>
      <c r="F909" s="18"/>
      <c r="G909" s="15" t="s">
        <v>1643</v>
      </c>
      <c r="H909" s="6">
        <v>15101017</v>
      </c>
      <c r="I909" s="48" t="str">
        <f>VLOOKUP(H909,'BICS Equity Hierarchy 2024'!$C$5:$Q$1846,'Mapping for Equity'!$K$1,FALSE)</f>
        <v>Self-Storage Owners &amp; Develop</v>
      </c>
      <c r="J909" s="6" t="s">
        <v>4</v>
      </c>
      <c r="K909" s="48" t="str">
        <f>IF(J909="","",VLOOKUP(J909,'BICS Equity Hierarchy 2024'!$C$5:$Q$1783,'Mapping for Equity'!$K$1))</f>
        <v/>
      </c>
      <c r="L909" s="6" t="s">
        <v>4</v>
      </c>
      <c r="M909" s="6" t="s">
        <v>4</v>
      </c>
      <c r="N909" s="6" t="s">
        <v>4</v>
      </c>
      <c r="O909" s="6" t="s">
        <v>4</v>
      </c>
    </row>
    <row r="910" spans="2:15" ht="20.25">
      <c r="B910" s="10">
        <v>15101018</v>
      </c>
      <c r="C910" s="201">
        <v>4</v>
      </c>
      <c r="D910" s="8" t="str">
        <f>VLOOKUP(B910,'Current BICS'!$B$4:$P$1837,'Mapping for Equity'!$K$1,FALSE)</f>
        <v>Specialty Owners &amp; Developers</v>
      </c>
      <c r="E910" s="15" t="s">
        <v>1643</v>
      </c>
      <c r="F910" s="18"/>
      <c r="G910" s="15" t="s">
        <v>1643</v>
      </c>
      <c r="H910" s="6">
        <v>15101018</v>
      </c>
      <c r="I910" s="48" t="str">
        <f>VLOOKUP(H910,'BICS Equity Hierarchy 2024'!$C$5:$Q$1846,'Mapping for Equity'!$K$1,FALSE)</f>
        <v>Specialty Owners &amp; Developers</v>
      </c>
      <c r="J910" s="6" t="s">
        <v>4</v>
      </c>
      <c r="K910" s="48" t="str">
        <f>IF(J910="","",VLOOKUP(J910,'BICS Equity Hierarchy 2024'!$C$5:$Q$1783,'Mapping for Equity'!$K$1))</f>
        <v/>
      </c>
      <c r="L910" s="6" t="s">
        <v>4</v>
      </c>
      <c r="M910" s="6" t="s">
        <v>4</v>
      </c>
      <c r="N910" s="6" t="s">
        <v>4</v>
      </c>
      <c r="O910" s="6" t="s">
        <v>4</v>
      </c>
    </row>
    <row r="911" spans="2:15" ht="20.25">
      <c r="B911" s="10">
        <v>151011</v>
      </c>
      <c r="C911" s="201">
        <v>3</v>
      </c>
      <c r="D911" s="8" t="str">
        <f>VLOOKUP(B911,'Current BICS'!$B$4:$P$1837,'Mapping for Equity'!$K$1,FALSE)</f>
        <v>REIT</v>
      </c>
      <c r="E911" s="15" t="s">
        <v>1643</v>
      </c>
      <c r="F911" s="18"/>
      <c r="G911" s="15" t="s">
        <v>1643</v>
      </c>
      <c r="H911" s="6">
        <v>151011</v>
      </c>
      <c r="I911" s="48" t="str">
        <f>VLOOKUP(H911,'BICS Equity Hierarchy 2024'!$C$5:$Q$1846,'Mapping for Equity'!$K$1,FALSE)</f>
        <v>REIT</v>
      </c>
      <c r="J911" s="6" t="s">
        <v>4</v>
      </c>
      <c r="K911" s="48" t="str">
        <f>IF(J911="","",VLOOKUP(J911,'BICS Equity Hierarchy 2024'!$C$5:$Q$1783,'Mapping for Equity'!$K$1))</f>
        <v/>
      </c>
      <c r="L911" s="6" t="s">
        <v>4</v>
      </c>
      <c r="M911" s="6" t="s">
        <v>4</v>
      </c>
      <c r="N911" s="6" t="s">
        <v>4</v>
      </c>
      <c r="O911" s="6" t="s">
        <v>4</v>
      </c>
    </row>
    <row r="912" spans="2:15" ht="20.25">
      <c r="B912" s="10">
        <v>15101110</v>
      </c>
      <c r="C912" s="201">
        <v>4</v>
      </c>
      <c r="D912" s="8" t="str">
        <f>VLOOKUP(B912,'Current BICS'!$B$4:$P$1837,'Mapping for Equity'!$K$1,FALSE)</f>
        <v>Multi Asset Class REIT</v>
      </c>
      <c r="E912" s="15" t="s">
        <v>1643</v>
      </c>
      <c r="F912" s="18"/>
      <c r="G912" s="15" t="s">
        <v>1643</v>
      </c>
      <c r="H912" s="6">
        <v>15101110</v>
      </c>
      <c r="I912" s="48" t="str">
        <f>VLOOKUP(H912,'BICS Equity Hierarchy 2024'!$C$5:$Q$1846,'Mapping for Equity'!$K$1,FALSE)</f>
        <v>Multi Asset Class REIT</v>
      </c>
      <c r="J912" s="6" t="s">
        <v>4</v>
      </c>
      <c r="K912" s="48" t="str">
        <f>IF(J912="","",VLOOKUP(J912,'BICS Equity Hierarchy 2024'!$C$5:$Q$1783,'Mapping for Equity'!$K$1))</f>
        <v/>
      </c>
      <c r="L912" s="6" t="s">
        <v>4</v>
      </c>
      <c r="M912" s="6" t="s">
        <v>4</v>
      </c>
      <c r="N912" s="6" t="s">
        <v>4</v>
      </c>
      <c r="O912" s="6" t="s">
        <v>4</v>
      </c>
    </row>
    <row r="913" spans="2:15" ht="20.25">
      <c r="B913" s="10">
        <v>15101111</v>
      </c>
      <c r="C913" s="201">
        <v>4</v>
      </c>
      <c r="D913" s="8" t="str">
        <f>VLOOKUP(B913,'Current BICS'!$B$4:$P$1837,'Mapping for Equity'!$K$1,FALSE)</f>
        <v>Health Care REIT</v>
      </c>
      <c r="E913" s="15" t="s">
        <v>1643</v>
      </c>
      <c r="F913" s="18"/>
      <c r="G913" s="15" t="s">
        <v>1643</v>
      </c>
      <c r="H913" s="6">
        <v>15101111</v>
      </c>
      <c r="I913" s="48" t="str">
        <f>VLOOKUP(H913,'BICS Equity Hierarchy 2024'!$C$5:$Q$1846,'Mapping for Equity'!$K$1,FALSE)</f>
        <v>Health Care REIT</v>
      </c>
      <c r="J913" s="6" t="s">
        <v>4</v>
      </c>
      <c r="K913" s="48" t="str">
        <f>IF(J913="","",VLOOKUP(J913,'BICS Equity Hierarchy 2024'!$C$5:$Q$1783,'Mapping for Equity'!$K$1))</f>
        <v/>
      </c>
      <c r="L913" s="6" t="s">
        <v>4</v>
      </c>
      <c r="M913" s="6" t="s">
        <v>4</v>
      </c>
      <c r="N913" s="6" t="s">
        <v>4</v>
      </c>
      <c r="O913" s="6" t="s">
        <v>4</v>
      </c>
    </row>
    <row r="914" spans="2:15" ht="20.25">
      <c r="B914" s="10">
        <v>1510111110</v>
      </c>
      <c r="C914" s="201">
        <v>5</v>
      </c>
      <c r="D914" s="8" t="str">
        <f>VLOOKUP(B914,'Current BICS'!$B$4:$P$1837,'Mapping for Equity'!$K$1,FALSE)</f>
        <v>Hospital REIT</v>
      </c>
      <c r="E914" s="15" t="s">
        <v>1643</v>
      </c>
      <c r="F914" s="18"/>
      <c r="G914" s="15" t="s">
        <v>1643</v>
      </c>
      <c r="H914" s="6">
        <v>1510111110</v>
      </c>
      <c r="I914" s="48" t="str">
        <f>VLOOKUP(H914,'BICS Equity Hierarchy 2024'!$C$5:$Q$1846,'Mapping for Equity'!$K$1,FALSE)</f>
        <v>Hospital REIT</v>
      </c>
      <c r="J914" s="6" t="s">
        <v>4</v>
      </c>
      <c r="K914" s="48" t="str">
        <f>IF(J914="","",VLOOKUP(J914,'BICS Equity Hierarchy 2024'!$C$5:$Q$1783,'Mapping for Equity'!$K$1))</f>
        <v/>
      </c>
      <c r="L914" s="6" t="s">
        <v>4</v>
      </c>
      <c r="M914" s="6" t="s">
        <v>4</v>
      </c>
      <c r="N914" s="6" t="s">
        <v>4</v>
      </c>
      <c r="O914" s="6" t="s">
        <v>4</v>
      </c>
    </row>
    <row r="915" spans="2:15" ht="20.25">
      <c r="B915" s="10">
        <v>1510111111</v>
      </c>
      <c r="C915" s="201">
        <v>5</v>
      </c>
      <c r="D915" s="8" t="str">
        <f>VLOOKUP(B915,'Current BICS'!$B$4:$P$1837,'Mapping for Equity'!$K$1,FALSE)</f>
        <v>Medical Office REIT</v>
      </c>
      <c r="E915" s="15" t="s">
        <v>1643</v>
      </c>
      <c r="F915" s="18"/>
      <c r="G915" s="15" t="s">
        <v>1643</v>
      </c>
      <c r="H915" s="6">
        <v>1510111111</v>
      </c>
      <c r="I915" s="48" t="str">
        <f>VLOOKUP(H915,'BICS Equity Hierarchy 2024'!$C$5:$Q$1846,'Mapping for Equity'!$K$1,FALSE)</f>
        <v>Medical Office REIT</v>
      </c>
      <c r="J915" s="6" t="s">
        <v>4</v>
      </c>
      <c r="K915" s="48" t="str">
        <f>IF(J915="","",VLOOKUP(J915,'BICS Equity Hierarchy 2024'!$C$5:$Q$1783,'Mapping for Equity'!$K$1))</f>
        <v/>
      </c>
      <c r="L915" s="6" t="s">
        <v>4</v>
      </c>
      <c r="M915" s="6" t="s">
        <v>4</v>
      </c>
      <c r="N915" s="6" t="s">
        <v>4</v>
      </c>
      <c r="O915" s="6" t="s">
        <v>4</v>
      </c>
    </row>
    <row r="916" spans="2:15" ht="20.25">
      <c r="B916" s="10">
        <v>1510111112</v>
      </c>
      <c r="C916" s="201">
        <v>5</v>
      </c>
      <c r="D916" s="8" t="str">
        <f>VLOOKUP(B916,'Current BICS'!$B$4:$P$1837,'Mapping for Equity'!$K$1,FALSE)</f>
        <v>Senior Housing REIT</v>
      </c>
      <c r="E916" s="15" t="s">
        <v>1643</v>
      </c>
      <c r="F916" s="18"/>
      <c r="G916" s="15" t="s">
        <v>1643</v>
      </c>
      <c r="H916" s="6">
        <v>1510111112</v>
      </c>
      <c r="I916" s="48" t="str">
        <f>VLOOKUP(H916,'BICS Equity Hierarchy 2024'!$C$5:$Q$1846,'Mapping for Equity'!$K$1,FALSE)</f>
        <v>Senior Housing REIT</v>
      </c>
      <c r="J916" s="6" t="s">
        <v>4</v>
      </c>
      <c r="K916" s="48" t="str">
        <f>IF(J916="","",VLOOKUP(J916,'BICS Equity Hierarchy 2024'!$C$5:$Q$1783,'Mapping for Equity'!$K$1))</f>
        <v/>
      </c>
      <c r="L916" s="6" t="s">
        <v>4</v>
      </c>
      <c r="M916" s="6" t="s">
        <v>4</v>
      </c>
      <c r="N916" s="6" t="s">
        <v>4</v>
      </c>
      <c r="O916" s="6" t="s">
        <v>4</v>
      </c>
    </row>
    <row r="917" spans="2:15" ht="20.25">
      <c r="B917" s="10">
        <v>1510111113</v>
      </c>
      <c r="C917" s="201">
        <v>5</v>
      </c>
      <c r="D917" s="8" t="str">
        <f>VLOOKUP(B917,'Current BICS'!$B$4:$P$1837,'Mapping for Equity'!$K$1,FALSE)</f>
        <v>Skilled Nursing REIT</v>
      </c>
      <c r="E917" s="15" t="s">
        <v>1643</v>
      </c>
      <c r="F917" s="18"/>
      <c r="G917" s="15" t="s">
        <v>1643</v>
      </c>
      <c r="H917" s="6">
        <v>1510111113</v>
      </c>
      <c r="I917" s="48" t="str">
        <f>VLOOKUP(H917,'BICS Equity Hierarchy 2024'!$C$5:$Q$1846,'Mapping for Equity'!$K$1,FALSE)</f>
        <v>Skilled Nursing REIT</v>
      </c>
      <c r="J917" s="6" t="s">
        <v>4</v>
      </c>
      <c r="K917" s="48" t="str">
        <f>IF(J917="","",VLOOKUP(J917,'BICS Equity Hierarchy 2024'!$C$5:$Q$1783,'Mapping for Equity'!$K$1))</f>
        <v/>
      </c>
      <c r="L917" s="6" t="s">
        <v>4</v>
      </c>
      <c r="M917" s="6" t="s">
        <v>4</v>
      </c>
      <c r="N917" s="6" t="s">
        <v>4</v>
      </c>
      <c r="O917" s="6" t="s">
        <v>4</v>
      </c>
    </row>
    <row r="918" spans="2:15" ht="20.25">
      <c r="B918" s="10">
        <v>15101112</v>
      </c>
      <c r="C918" s="201">
        <v>4</v>
      </c>
      <c r="D918" s="8" t="str">
        <f>VLOOKUP(B918,'Current BICS'!$B$4:$P$1837,'Mapping for Equity'!$K$1,FALSE)</f>
        <v>Hotel REIT</v>
      </c>
      <c r="E918" s="15" t="s">
        <v>1643</v>
      </c>
      <c r="F918" s="18"/>
      <c r="G918" s="15" t="s">
        <v>1643</v>
      </c>
      <c r="H918" s="6">
        <v>15101112</v>
      </c>
      <c r="I918" s="48" t="str">
        <f>VLOOKUP(H918,'BICS Equity Hierarchy 2024'!$C$5:$Q$1846,'Mapping for Equity'!$K$1,FALSE)</f>
        <v>Hotel REIT</v>
      </c>
      <c r="J918" s="6" t="s">
        <v>4</v>
      </c>
      <c r="K918" s="48" t="str">
        <f>IF(J918="","",VLOOKUP(J918,'BICS Equity Hierarchy 2024'!$C$5:$Q$1783,'Mapping for Equity'!$K$1))</f>
        <v/>
      </c>
      <c r="L918" s="6" t="s">
        <v>4</v>
      </c>
      <c r="M918" s="6" t="s">
        <v>4</v>
      </c>
      <c r="N918" s="6" t="s">
        <v>4</v>
      </c>
      <c r="O918" s="6" t="s">
        <v>4</v>
      </c>
    </row>
    <row r="919" spans="2:15" ht="20.25">
      <c r="B919" s="10">
        <v>15101113</v>
      </c>
      <c r="C919" s="201">
        <v>4</v>
      </c>
      <c r="D919" s="8" t="str">
        <f>VLOOKUP(B919,'Current BICS'!$B$4:$P$1837,'Mapping for Equity'!$K$1,FALSE)</f>
        <v>Residential REIT</v>
      </c>
      <c r="E919" s="15" t="s">
        <v>1643</v>
      </c>
      <c r="F919" s="18"/>
      <c r="G919" s="15" t="s">
        <v>1643</v>
      </c>
      <c r="H919" s="6">
        <v>15101113</v>
      </c>
      <c r="I919" s="48" t="str">
        <f>VLOOKUP(H919,'BICS Equity Hierarchy 2024'!$C$5:$Q$1846,'Mapping for Equity'!$K$1,FALSE)</f>
        <v>Residential REIT</v>
      </c>
      <c r="J919" s="6" t="s">
        <v>4</v>
      </c>
      <c r="K919" s="48" t="str">
        <f>IF(J919="","",VLOOKUP(J919,'BICS Equity Hierarchy 2024'!$C$5:$Q$1783,'Mapping for Equity'!$K$1))</f>
        <v/>
      </c>
      <c r="L919" s="6" t="s">
        <v>4</v>
      </c>
      <c r="M919" s="6" t="s">
        <v>4</v>
      </c>
      <c r="N919" s="6" t="s">
        <v>4</v>
      </c>
      <c r="O919" s="6" t="s">
        <v>4</v>
      </c>
    </row>
    <row r="920" spans="2:15" ht="20.25">
      <c r="B920" s="10">
        <v>1510111310</v>
      </c>
      <c r="C920" s="201">
        <v>5</v>
      </c>
      <c r="D920" s="8" t="str">
        <f>VLOOKUP(B920,'Current BICS'!$B$4:$P$1837,'Mapping for Equity'!$K$1,FALSE)</f>
        <v>Apartment REIT</v>
      </c>
      <c r="E920" s="15" t="s">
        <v>1643</v>
      </c>
      <c r="F920" s="18"/>
      <c r="G920" s="15" t="s">
        <v>1643</v>
      </c>
      <c r="H920" s="6">
        <v>1510111310</v>
      </c>
      <c r="I920" s="48" t="str">
        <f>VLOOKUP(H920,'BICS Equity Hierarchy 2024'!$C$5:$Q$1846,'Mapping for Equity'!$K$1,FALSE)</f>
        <v>Apartment REIT</v>
      </c>
      <c r="J920" s="6" t="s">
        <v>4</v>
      </c>
      <c r="K920" s="48" t="str">
        <f>IF(J920="","",VLOOKUP(J920,'BICS Equity Hierarchy 2024'!$C$5:$Q$1783,'Mapping for Equity'!$K$1))</f>
        <v/>
      </c>
      <c r="L920" s="6" t="s">
        <v>4</v>
      </c>
      <c r="M920" s="6" t="s">
        <v>4</v>
      </c>
      <c r="N920" s="6" t="s">
        <v>4</v>
      </c>
      <c r="O920" s="6" t="s">
        <v>4</v>
      </c>
    </row>
    <row r="921" spans="2:15" ht="20.25">
      <c r="B921" s="10">
        <v>1510111311</v>
      </c>
      <c r="C921" s="201">
        <v>5</v>
      </c>
      <c r="D921" s="8" t="str">
        <f>VLOOKUP(B921,'Current BICS'!$B$4:$P$1837,'Mapping for Equity'!$K$1,FALSE)</f>
        <v>Single Family Housing REIT</v>
      </c>
      <c r="E921" s="15" t="s">
        <v>1643</v>
      </c>
      <c r="F921" s="18"/>
      <c r="G921" s="15" t="s">
        <v>1643</v>
      </c>
      <c r="H921" s="6">
        <v>1510111311</v>
      </c>
      <c r="I921" s="48" t="str">
        <f>VLOOKUP(H921,'BICS Equity Hierarchy 2024'!$C$5:$Q$1846,'Mapping for Equity'!$K$1,FALSE)</f>
        <v>Single Family Housing REIT</v>
      </c>
      <c r="J921" s="6" t="s">
        <v>4</v>
      </c>
      <c r="K921" s="48" t="str">
        <f>IF(J921="","",VLOOKUP(J921,'BICS Equity Hierarchy 2024'!$C$5:$Q$1783,'Mapping for Equity'!$K$1))</f>
        <v/>
      </c>
      <c r="L921" s="6" t="s">
        <v>4</v>
      </c>
      <c r="M921" s="6" t="s">
        <v>4</v>
      </c>
      <c r="N921" s="6" t="s">
        <v>4</v>
      </c>
      <c r="O921" s="6" t="s">
        <v>4</v>
      </c>
    </row>
    <row r="922" spans="2:15" ht="20.25">
      <c r="B922" s="10">
        <v>1510111312</v>
      </c>
      <c r="C922" s="201">
        <v>5</v>
      </c>
      <c r="D922" s="8" t="str">
        <f>VLOOKUP(B922,'Current BICS'!$B$4:$P$1837,'Mapping for Equity'!$K$1,FALSE)</f>
        <v>Manufactured Housing REIT</v>
      </c>
      <c r="E922" s="15" t="s">
        <v>1643</v>
      </c>
      <c r="F922" s="18"/>
      <c r="G922" s="15" t="s">
        <v>1643</v>
      </c>
      <c r="H922" s="6">
        <v>1510111312</v>
      </c>
      <c r="I922" s="48" t="str">
        <f>VLOOKUP(H922,'BICS Equity Hierarchy 2024'!$C$5:$Q$1846,'Mapping for Equity'!$K$1,FALSE)</f>
        <v>Manufactured Housing REIT</v>
      </c>
      <c r="J922" s="6" t="s">
        <v>4</v>
      </c>
      <c r="K922" s="48" t="str">
        <f>IF(J922="","",VLOOKUP(J922,'BICS Equity Hierarchy 2024'!$C$5:$Q$1783,'Mapping for Equity'!$K$1))</f>
        <v/>
      </c>
      <c r="L922" s="6" t="s">
        <v>4</v>
      </c>
      <c r="M922" s="6" t="s">
        <v>4</v>
      </c>
      <c r="N922" s="6" t="s">
        <v>4</v>
      </c>
      <c r="O922" s="6" t="s">
        <v>4</v>
      </c>
    </row>
    <row r="923" spans="2:15" ht="20.25">
      <c r="B923" s="10">
        <v>1510111313</v>
      </c>
      <c r="C923" s="201">
        <v>5</v>
      </c>
      <c r="D923" s="8" t="str">
        <f>VLOOKUP(B923,'Current BICS'!$B$4:$P$1837,'Mapping for Equity'!$K$1,FALSE)</f>
        <v>Student Housing REIT</v>
      </c>
      <c r="E923" s="15" t="s">
        <v>1643</v>
      </c>
      <c r="F923" s="18"/>
      <c r="G923" s="15" t="s">
        <v>1643</v>
      </c>
      <c r="H923" s="6">
        <v>1510111313</v>
      </c>
      <c r="I923" s="48" t="str">
        <f>VLOOKUP(H923,'BICS Equity Hierarchy 2024'!$C$5:$Q$1846,'Mapping for Equity'!$K$1,FALSE)</f>
        <v>Student Housing REIT</v>
      </c>
      <c r="J923" s="6" t="s">
        <v>4</v>
      </c>
      <c r="K923" s="48" t="str">
        <f>IF(J923="","",VLOOKUP(J923,'BICS Equity Hierarchy 2024'!$C$5:$Q$1783,'Mapping for Equity'!$K$1))</f>
        <v/>
      </c>
      <c r="L923" s="6" t="s">
        <v>4</v>
      </c>
      <c r="M923" s="6" t="s">
        <v>4</v>
      </c>
      <c r="N923" s="6" t="s">
        <v>4</v>
      </c>
      <c r="O923" s="6" t="s">
        <v>4</v>
      </c>
    </row>
    <row r="924" spans="2:15" ht="20.25">
      <c r="B924" s="10">
        <v>15101114</v>
      </c>
      <c r="C924" s="201">
        <v>4</v>
      </c>
      <c r="D924" s="8" t="str">
        <f>VLOOKUP(B924,'Current BICS'!$B$4:$P$1837,'Mapping for Equity'!$K$1,FALSE)</f>
        <v>Industrial REIT</v>
      </c>
      <c r="E924" s="15" t="s">
        <v>1643</v>
      </c>
      <c r="F924" s="18"/>
      <c r="G924" s="15" t="s">
        <v>1643</v>
      </c>
      <c r="H924" s="6">
        <v>15101114</v>
      </c>
      <c r="I924" s="48" t="str">
        <f>VLOOKUP(H924,'BICS Equity Hierarchy 2024'!$C$5:$Q$1846,'Mapping for Equity'!$K$1,FALSE)</f>
        <v>Industrial REIT</v>
      </c>
      <c r="J924" s="6" t="s">
        <v>4</v>
      </c>
      <c r="K924" s="48" t="str">
        <f>IF(J924="","",VLOOKUP(J924,'BICS Equity Hierarchy 2024'!$C$5:$Q$1783,'Mapping for Equity'!$K$1))</f>
        <v/>
      </c>
      <c r="L924" s="6" t="s">
        <v>4</v>
      </c>
      <c r="M924" s="6" t="s">
        <v>4</v>
      </c>
      <c r="N924" s="6" t="s">
        <v>4</v>
      </c>
      <c r="O924" s="6" t="s">
        <v>4</v>
      </c>
    </row>
    <row r="925" spans="2:15" ht="20.25">
      <c r="B925" s="10">
        <v>1510111410</v>
      </c>
      <c r="C925" s="201">
        <v>5</v>
      </c>
      <c r="D925" s="8" t="str">
        <f>VLOOKUP(B925,'Current BICS'!$B$4:$P$1837,'Mapping for Equity'!$K$1,FALSE)</f>
        <v>Bulk Warehouse REIT</v>
      </c>
      <c r="E925" s="15" t="s">
        <v>1643</v>
      </c>
      <c r="F925" s="18"/>
      <c r="G925" s="15" t="s">
        <v>1643</v>
      </c>
      <c r="H925" s="6">
        <v>1510111410</v>
      </c>
      <c r="I925" s="48" t="str">
        <f>VLOOKUP(H925,'BICS Equity Hierarchy 2024'!$C$5:$Q$1846,'Mapping for Equity'!$K$1,FALSE)</f>
        <v>Bulk Warehouse REIT</v>
      </c>
      <c r="J925" s="6" t="s">
        <v>4</v>
      </c>
      <c r="K925" s="48" t="str">
        <f>IF(J925="","",VLOOKUP(J925,'BICS Equity Hierarchy 2024'!$C$5:$Q$1783,'Mapping for Equity'!$K$1))</f>
        <v/>
      </c>
      <c r="L925" s="6" t="s">
        <v>4</v>
      </c>
      <c r="M925" s="6" t="s">
        <v>4</v>
      </c>
      <c r="N925" s="6" t="s">
        <v>4</v>
      </c>
      <c r="O925" s="6" t="s">
        <v>4</v>
      </c>
    </row>
    <row r="926" spans="2:15" ht="20.25">
      <c r="B926" s="10">
        <v>1510111411</v>
      </c>
      <c r="C926" s="201">
        <v>5</v>
      </c>
      <c r="D926" s="8" t="str">
        <f>VLOOKUP(B926,'Current BICS'!$B$4:$P$1837,'Mapping for Equity'!$K$1,FALSE)</f>
        <v>Flex Industrial REIT</v>
      </c>
      <c r="E926" s="15" t="s">
        <v>1643</v>
      </c>
      <c r="F926" s="18"/>
      <c r="G926" s="15" t="s">
        <v>1643</v>
      </c>
      <c r="H926" s="6">
        <v>1510111411</v>
      </c>
      <c r="I926" s="48" t="str">
        <f>VLOOKUP(H926,'BICS Equity Hierarchy 2024'!$C$5:$Q$1846,'Mapping for Equity'!$K$1,FALSE)</f>
        <v>Flex Industrial REIT</v>
      </c>
      <c r="J926" s="6" t="s">
        <v>4</v>
      </c>
      <c r="K926" s="48" t="str">
        <f>IF(J926="","",VLOOKUP(J926,'BICS Equity Hierarchy 2024'!$C$5:$Q$1783,'Mapping for Equity'!$K$1))</f>
        <v/>
      </c>
      <c r="L926" s="6" t="s">
        <v>4</v>
      </c>
      <c r="M926" s="6" t="s">
        <v>4</v>
      </c>
      <c r="N926" s="6" t="s">
        <v>4</v>
      </c>
      <c r="O926" s="6" t="s">
        <v>4</v>
      </c>
    </row>
    <row r="927" spans="2:15" ht="20.25">
      <c r="B927" s="10">
        <v>1510111412</v>
      </c>
      <c r="C927" s="201">
        <v>5</v>
      </c>
      <c r="D927" s="8" t="str">
        <f>VLOOKUP(B927,'Current BICS'!$B$4:$P$1837,'Mapping for Equity'!$K$1,FALSE)</f>
        <v>Temp Control Logistics REIT</v>
      </c>
      <c r="E927" s="15" t="s">
        <v>1643</v>
      </c>
      <c r="F927" s="18"/>
      <c r="G927" s="15" t="s">
        <v>1643</v>
      </c>
      <c r="H927" s="6">
        <v>1510111412</v>
      </c>
      <c r="I927" s="48" t="str">
        <f>VLOOKUP(H927,'BICS Equity Hierarchy 2024'!$C$5:$Q$1846,'Mapping for Equity'!$K$1,FALSE)</f>
        <v>Temp Control Logistics REIT</v>
      </c>
      <c r="J927" s="6" t="s">
        <v>4</v>
      </c>
      <c r="K927" s="48" t="str">
        <f>IF(J927="","",VLOOKUP(J927,'BICS Equity Hierarchy 2024'!$C$5:$Q$1783,'Mapping for Equity'!$K$1))</f>
        <v/>
      </c>
      <c r="L927" s="6" t="s">
        <v>4</v>
      </c>
      <c r="M927" s="6" t="s">
        <v>4</v>
      </c>
      <c r="N927" s="6" t="s">
        <v>4</v>
      </c>
      <c r="O927" s="6" t="s">
        <v>4</v>
      </c>
    </row>
    <row r="928" spans="2:15" ht="20.25">
      <c r="B928" s="10">
        <v>15101115</v>
      </c>
      <c r="C928" s="201">
        <v>4</v>
      </c>
      <c r="D928" s="8" t="str">
        <f>VLOOKUP(B928,'Current BICS'!$B$4:$P$1837,'Mapping for Equity'!$K$1,FALSE)</f>
        <v>Office REIT</v>
      </c>
      <c r="E928" s="15" t="s">
        <v>1643</v>
      </c>
      <c r="F928" s="18"/>
      <c r="G928" s="15" t="s">
        <v>1643</v>
      </c>
      <c r="H928" s="6">
        <v>15101115</v>
      </c>
      <c r="I928" s="48" t="str">
        <f>VLOOKUP(H928,'BICS Equity Hierarchy 2024'!$C$5:$Q$1846,'Mapping for Equity'!$K$1,FALSE)</f>
        <v>Office REIT</v>
      </c>
      <c r="J928" s="6" t="s">
        <v>4</v>
      </c>
      <c r="K928" s="48" t="str">
        <f>IF(J928="","",VLOOKUP(J928,'BICS Equity Hierarchy 2024'!$C$5:$Q$1783,'Mapping for Equity'!$K$1))</f>
        <v/>
      </c>
      <c r="L928" s="6" t="s">
        <v>4</v>
      </c>
      <c r="M928" s="6" t="s">
        <v>4</v>
      </c>
      <c r="N928" s="6" t="s">
        <v>4</v>
      </c>
      <c r="O928" s="6" t="s">
        <v>4</v>
      </c>
    </row>
    <row r="929" spans="2:15" ht="20.25">
      <c r="B929" s="10">
        <v>1510111510</v>
      </c>
      <c r="C929" s="201">
        <v>5</v>
      </c>
      <c r="D929" s="8" t="str">
        <f>VLOOKUP(B929,'Current BICS'!$B$4:$P$1837,'Mapping for Equity'!$K$1,FALSE)</f>
        <v>CBD Office REIT</v>
      </c>
      <c r="E929" s="15" t="s">
        <v>1643</v>
      </c>
      <c r="F929" s="18"/>
      <c r="G929" s="15" t="s">
        <v>1643</v>
      </c>
      <c r="H929" s="6">
        <v>1510111510</v>
      </c>
      <c r="I929" s="48" t="str">
        <f>VLOOKUP(H929,'BICS Equity Hierarchy 2024'!$C$5:$Q$1846,'Mapping for Equity'!$K$1,FALSE)</f>
        <v>CBD Office REIT</v>
      </c>
      <c r="J929" s="6" t="s">
        <v>4</v>
      </c>
      <c r="K929" s="48" t="str">
        <f>IF(J929="","",VLOOKUP(J929,'BICS Equity Hierarchy 2024'!$C$5:$Q$1783,'Mapping for Equity'!$K$1))</f>
        <v/>
      </c>
      <c r="L929" s="6" t="s">
        <v>4</v>
      </c>
      <c r="M929" s="6" t="s">
        <v>4</v>
      </c>
      <c r="N929" s="6" t="s">
        <v>4</v>
      </c>
      <c r="O929" s="6" t="s">
        <v>4</v>
      </c>
    </row>
    <row r="930" spans="2:15" ht="20.25">
      <c r="B930" s="10">
        <v>1510111511</v>
      </c>
      <c r="C930" s="201">
        <v>5</v>
      </c>
      <c r="D930" s="8" t="str">
        <f>VLOOKUP(B930,'Current BICS'!$B$4:$P$1837,'Mapping for Equity'!$K$1,FALSE)</f>
        <v>Suburban Office REIT</v>
      </c>
      <c r="E930" s="15" t="s">
        <v>1643</v>
      </c>
      <c r="F930" s="18"/>
      <c r="G930" s="15" t="s">
        <v>1643</v>
      </c>
      <c r="H930" s="6">
        <v>1510111511</v>
      </c>
      <c r="I930" s="48" t="str">
        <f>VLOOKUP(H930,'BICS Equity Hierarchy 2024'!$C$5:$Q$1846,'Mapping for Equity'!$K$1,FALSE)</f>
        <v>Suburban Office REIT</v>
      </c>
      <c r="J930" s="6" t="s">
        <v>4</v>
      </c>
      <c r="K930" s="48" t="str">
        <f>IF(J930="","",VLOOKUP(J930,'BICS Equity Hierarchy 2024'!$C$5:$Q$1783,'Mapping for Equity'!$K$1))</f>
        <v/>
      </c>
      <c r="L930" s="6" t="s">
        <v>4</v>
      </c>
      <c r="M930" s="6" t="s">
        <v>4</v>
      </c>
      <c r="N930" s="6" t="s">
        <v>4</v>
      </c>
      <c r="O930" s="6" t="s">
        <v>4</v>
      </c>
    </row>
    <row r="931" spans="2:15" ht="20.25">
      <c r="B931" s="10">
        <v>15101116</v>
      </c>
      <c r="C931" s="201">
        <v>4</v>
      </c>
      <c r="D931" s="8" t="str">
        <f>VLOOKUP(B931,'Current BICS'!$B$4:$P$1837,'Mapping for Equity'!$K$1,FALSE)</f>
        <v>Retail REIT</v>
      </c>
      <c r="E931" s="15" t="s">
        <v>1643</v>
      </c>
      <c r="F931" s="18"/>
      <c r="G931" s="15" t="s">
        <v>1643</v>
      </c>
      <c r="H931" s="6">
        <v>15101116</v>
      </c>
      <c r="I931" s="48" t="str">
        <f>VLOOKUP(H931,'BICS Equity Hierarchy 2024'!$C$5:$Q$1846,'Mapping for Equity'!$K$1,FALSE)</f>
        <v>Retail REIT</v>
      </c>
      <c r="J931" s="6" t="s">
        <v>4</v>
      </c>
      <c r="K931" s="48" t="str">
        <f>IF(J931="","",VLOOKUP(J931,'BICS Equity Hierarchy 2024'!$C$5:$Q$1783,'Mapping for Equity'!$K$1))</f>
        <v/>
      </c>
      <c r="L931" s="6" t="s">
        <v>4</v>
      </c>
      <c r="M931" s="6" t="s">
        <v>4</v>
      </c>
      <c r="N931" s="6" t="s">
        <v>4</v>
      </c>
      <c r="O931" s="6" t="s">
        <v>4</v>
      </c>
    </row>
    <row r="932" spans="2:15" ht="20.25">
      <c r="B932" s="10">
        <v>1510111610</v>
      </c>
      <c r="C932" s="201">
        <v>5</v>
      </c>
      <c r="D932" s="8" t="str">
        <f>VLOOKUP(B932,'Current BICS'!$B$4:$P$1837,'Mapping for Equity'!$K$1,FALSE)</f>
        <v>Regional Mall REIT</v>
      </c>
      <c r="E932" s="15" t="s">
        <v>1643</v>
      </c>
      <c r="F932" s="18"/>
      <c r="G932" s="15" t="s">
        <v>1643</v>
      </c>
      <c r="H932" s="6">
        <v>1510111610</v>
      </c>
      <c r="I932" s="48" t="str">
        <f>VLOOKUP(H932,'BICS Equity Hierarchy 2024'!$C$5:$Q$1846,'Mapping for Equity'!$K$1,FALSE)</f>
        <v>Regional Mall REIT</v>
      </c>
      <c r="J932" s="6" t="s">
        <v>4</v>
      </c>
      <c r="K932" s="48" t="str">
        <f>IF(J932="","",VLOOKUP(J932,'BICS Equity Hierarchy 2024'!$C$5:$Q$1783,'Mapping for Equity'!$K$1))</f>
        <v/>
      </c>
      <c r="L932" s="6" t="s">
        <v>4</v>
      </c>
      <c r="M932" s="6" t="s">
        <v>4</v>
      </c>
      <c r="N932" s="6" t="s">
        <v>4</v>
      </c>
      <c r="O932" s="6" t="s">
        <v>4</v>
      </c>
    </row>
    <row r="933" spans="2:15" ht="20.25">
      <c r="B933" s="10">
        <v>1510111611</v>
      </c>
      <c r="C933" s="201">
        <v>5</v>
      </c>
      <c r="D933" s="8" t="str">
        <f>VLOOKUP(B933,'Current BICS'!$B$4:$P$1837,'Mapping for Equity'!$K$1,FALSE)</f>
        <v>Shopping Center REIT</v>
      </c>
      <c r="E933" s="15" t="s">
        <v>1643</v>
      </c>
      <c r="F933" s="18"/>
      <c r="G933" s="15" t="s">
        <v>1643</v>
      </c>
      <c r="H933" s="6">
        <v>1510111611</v>
      </c>
      <c r="I933" s="48" t="str">
        <f>VLOOKUP(H933,'BICS Equity Hierarchy 2024'!$C$5:$Q$1846,'Mapping for Equity'!$K$1,FALSE)</f>
        <v>Shopping Center REIT</v>
      </c>
      <c r="J933" s="6" t="s">
        <v>4</v>
      </c>
      <c r="K933" s="48" t="str">
        <f>IF(J933="","",VLOOKUP(J933,'BICS Equity Hierarchy 2024'!$C$5:$Q$1783,'Mapping for Equity'!$K$1))</f>
        <v/>
      </c>
      <c r="L933" s="6" t="s">
        <v>4</v>
      </c>
      <c r="M933" s="6" t="s">
        <v>4</v>
      </c>
      <c r="N933" s="6" t="s">
        <v>4</v>
      </c>
      <c r="O933" s="6" t="s">
        <v>4</v>
      </c>
    </row>
    <row r="934" spans="2:15" ht="20.25">
      <c r="B934" s="10">
        <v>1510111612</v>
      </c>
      <c r="C934" s="201">
        <v>5</v>
      </c>
      <c r="D934" s="8" t="str">
        <f>VLOOKUP(B934,'Current BICS'!$B$4:$P$1837,'Mapping for Equity'!$K$1,FALSE)</f>
        <v>Single Tenant REIT</v>
      </c>
      <c r="E934" s="15" t="s">
        <v>1643</v>
      </c>
      <c r="F934" s="18"/>
      <c r="G934" s="15" t="s">
        <v>1643</v>
      </c>
      <c r="H934" s="6">
        <v>1510111612</v>
      </c>
      <c r="I934" s="48" t="str">
        <f>VLOOKUP(H934,'BICS Equity Hierarchy 2024'!$C$5:$Q$1846,'Mapping for Equity'!$K$1,FALSE)</f>
        <v>Single Tenant REIT</v>
      </c>
      <c r="J934" s="6" t="s">
        <v>4</v>
      </c>
      <c r="K934" s="48" t="str">
        <f>IF(J934="","",VLOOKUP(J934,'BICS Equity Hierarchy 2024'!$C$5:$Q$1783,'Mapping for Equity'!$K$1))</f>
        <v/>
      </c>
      <c r="L934" s="6" t="s">
        <v>4</v>
      </c>
      <c r="M934" s="6" t="s">
        <v>4</v>
      </c>
      <c r="N934" s="6" t="s">
        <v>4</v>
      </c>
      <c r="O934" s="6" t="s">
        <v>4</v>
      </c>
    </row>
    <row r="935" spans="2:15" ht="20.25">
      <c r="B935" s="10">
        <v>15101117</v>
      </c>
      <c r="C935" s="201">
        <v>4</v>
      </c>
      <c r="D935" s="8" t="str">
        <f>VLOOKUP(B935,'Current BICS'!$B$4:$P$1837,'Mapping for Equity'!$K$1,FALSE)</f>
        <v>Self-storage REIT</v>
      </c>
      <c r="E935" s="15" t="s">
        <v>1643</v>
      </c>
      <c r="F935" s="18"/>
      <c r="G935" s="15" t="s">
        <v>1643</v>
      </c>
      <c r="H935" s="6">
        <v>15101117</v>
      </c>
      <c r="I935" s="48" t="str">
        <f>VLOOKUP(H935,'BICS Equity Hierarchy 2024'!$C$5:$Q$1846,'Mapping for Equity'!$K$1,FALSE)</f>
        <v>Self-storage REIT</v>
      </c>
      <c r="J935" s="6" t="s">
        <v>4</v>
      </c>
      <c r="K935" s="48" t="str">
        <f>IF(J935="","",VLOOKUP(J935,'BICS Equity Hierarchy 2024'!$C$5:$Q$1783,'Mapping for Equity'!$K$1))</f>
        <v/>
      </c>
      <c r="L935" s="6" t="s">
        <v>4</v>
      </c>
      <c r="M935" s="6" t="s">
        <v>4</v>
      </c>
      <c r="N935" s="6" t="s">
        <v>4</v>
      </c>
      <c r="O935" s="6" t="s">
        <v>4</v>
      </c>
    </row>
    <row r="936" spans="2:15" ht="20.25">
      <c r="B936" s="10">
        <v>15101118</v>
      </c>
      <c r="C936" s="201">
        <v>4</v>
      </c>
      <c r="D936" s="8" t="str">
        <f>VLOOKUP(B936,'Current BICS'!$B$4:$P$1837,'Mapping for Equity'!$K$1,FALSE)</f>
        <v>Timber REIT</v>
      </c>
      <c r="E936" s="15" t="s">
        <v>1643</v>
      </c>
      <c r="F936" s="18"/>
      <c r="G936" s="15" t="s">
        <v>1643</v>
      </c>
      <c r="H936" s="6">
        <v>15101118</v>
      </c>
      <c r="I936" s="48" t="str">
        <f>VLOOKUP(H936,'BICS Equity Hierarchy 2024'!$C$5:$Q$1846,'Mapping for Equity'!$K$1,FALSE)</f>
        <v>Timber REIT</v>
      </c>
      <c r="J936" s="6" t="s">
        <v>4</v>
      </c>
      <c r="K936" s="48" t="str">
        <f>IF(J936="","",VLOOKUP(J936,'BICS Equity Hierarchy 2024'!$C$5:$Q$1783,'Mapping for Equity'!$K$1))</f>
        <v/>
      </c>
      <c r="L936" s="6" t="s">
        <v>4</v>
      </c>
      <c r="M936" s="6" t="s">
        <v>4</v>
      </c>
      <c r="N936" s="6" t="s">
        <v>4</v>
      </c>
      <c r="O936" s="6" t="s">
        <v>4</v>
      </c>
    </row>
    <row r="937" spans="2:15" ht="20.25">
      <c r="B937" s="10">
        <v>15101119</v>
      </c>
      <c r="C937" s="201">
        <v>4</v>
      </c>
      <c r="D937" s="8" t="str">
        <f>VLOOKUP(B937,'Current BICS'!$B$4:$P$1837,'Mapping for Equity'!$K$1,FALSE)</f>
        <v>Data Center REIT</v>
      </c>
      <c r="E937" s="15" t="s">
        <v>1643</v>
      </c>
      <c r="F937" s="18"/>
      <c r="G937" s="15" t="s">
        <v>1643</v>
      </c>
      <c r="H937" s="6">
        <v>15101119</v>
      </c>
      <c r="I937" s="48" t="str">
        <f>VLOOKUP(H937,'BICS Equity Hierarchy 2024'!$C$5:$Q$1846,'Mapping for Equity'!$K$1,FALSE)</f>
        <v>Data Center REIT</v>
      </c>
      <c r="J937" s="6" t="s">
        <v>4</v>
      </c>
      <c r="K937" s="48" t="str">
        <f>IF(J937="","",VLOOKUP(J937,'BICS Equity Hierarchy 2024'!$C$5:$Q$1783,'Mapping for Equity'!$K$1))</f>
        <v/>
      </c>
      <c r="L937" s="6" t="s">
        <v>4</v>
      </c>
      <c r="M937" s="6" t="s">
        <v>4</v>
      </c>
      <c r="N937" s="6" t="s">
        <v>4</v>
      </c>
      <c r="O937" s="6" t="s">
        <v>4</v>
      </c>
    </row>
    <row r="938" spans="2:15" ht="20.25">
      <c r="B938" s="10">
        <v>15101120</v>
      </c>
      <c r="C938" s="201">
        <v>4</v>
      </c>
      <c r="D938" s="8" t="str">
        <f>VLOOKUP(B938,'Current BICS'!$B$4:$P$1837,'Mapping for Equity'!$K$1,FALSE)</f>
        <v>Infrastructure REIT</v>
      </c>
      <c r="E938" s="15" t="s">
        <v>1643</v>
      </c>
      <c r="F938" s="18"/>
      <c r="G938" s="15" t="s">
        <v>1643</v>
      </c>
      <c r="H938" s="6">
        <v>15101120</v>
      </c>
      <c r="I938" s="48" t="str">
        <f>VLOOKUP(H938,'BICS Equity Hierarchy 2024'!$C$5:$Q$1846,'Mapping for Equity'!$K$1,FALSE)</f>
        <v>Infrastructure REIT</v>
      </c>
      <c r="J938" s="6" t="s">
        <v>4</v>
      </c>
      <c r="K938" s="48" t="str">
        <f>IF(J938="","",VLOOKUP(J938,'BICS Equity Hierarchy 2024'!$C$5:$Q$1783,'Mapping for Equity'!$K$1))</f>
        <v/>
      </c>
      <c r="L938" s="6" t="s">
        <v>4</v>
      </c>
      <c r="M938" s="6" t="s">
        <v>4</v>
      </c>
      <c r="N938" s="6" t="s">
        <v>4</v>
      </c>
      <c r="O938" s="6" t="s">
        <v>4</v>
      </c>
    </row>
    <row r="939" spans="2:15" ht="20.25">
      <c r="B939" s="10">
        <v>15101121</v>
      </c>
      <c r="C939" s="201">
        <v>4</v>
      </c>
      <c r="D939" s="8" t="str">
        <f>VLOOKUP(B939,'Current BICS'!$B$4:$P$1837,'Mapping for Equity'!$K$1,FALSE)</f>
        <v>Gaming REIT</v>
      </c>
      <c r="E939" s="15" t="s">
        <v>1643</v>
      </c>
      <c r="F939" s="18"/>
      <c r="G939" s="15" t="s">
        <v>1643</v>
      </c>
      <c r="H939" s="6">
        <v>15101121</v>
      </c>
      <c r="I939" s="48" t="str">
        <f>VLOOKUP(H939,'BICS Equity Hierarchy 2024'!$C$5:$Q$1846,'Mapping for Equity'!$K$1,FALSE)</f>
        <v>Gaming REIT</v>
      </c>
      <c r="J939" s="6" t="s">
        <v>4</v>
      </c>
      <c r="K939" s="48" t="str">
        <f>IF(J939="","",VLOOKUP(J939,'BICS Equity Hierarchy 2024'!$C$5:$Q$1783,'Mapping for Equity'!$K$1))</f>
        <v/>
      </c>
      <c r="L939" s="6" t="s">
        <v>4</v>
      </c>
      <c r="M939" s="6" t="s">
        <v>4</v>
      </c>
      <c r="N939" s="6" t="s">
        <v>4</v>
      </c>
      <c r="O939" s="6" t="s">
        <v>4</v>
      </c>
    </row>
    <row r="940" spans="2:15" ht="20.25">
      <c r="B940" s="10">
        <v>15101122</v>
      </c>
      <c r="C940" s="201">
        <v>4</v>
      </c>
      <c r="D940" s="8" t="str">
        <f>VLOOKUP(B940,'Current BICS'!$B$4:$P$1837,'Mapping for Equity'!$K$1,FALSE)</f>
        <v>Specialty REIT</v>
      </c>
      <c r="E940" s="15" t="s">
        <v>1643</v>
      </c>
      <c r="F940" s="18"/>
      <c r="G940" s="15" t="s">
        <v>1643</v>
      </c>
      <c r="H940" s="6">
        <v>15101122</v>
      </c>
      <c r="I940" s="48" t="str">
        <f>VLOOKUP(H940,'BICS Equity Hierarchy 2024'!$C$5:$Q$1846,'Mapping for Equity'!$K$1,FALSE)</f>
        <v>Specialty REIT</v>
      </c>
      <c r="J940" s="6" t="s">
        <v>4</v>
      </c>
      <c r="K940" s="48" t="str">
        <f>IF(J940="","",VLOOKUP(J940,'BICS Equity Hierarchy 2024'!$C$5:$Q$1783,'Mapping for Equity'!$K$1))</f>
        <v/>
      </c>
      <c r="L940" s="6" t="s">
        <v>4</v>
      </c>
      <c r="M940" s="6" t="s">
        <v>4</v>
      </c>
      <c r="N940" s="6" t="s">
        <v>4</v>
      </c>
      <c r="O940" s="6" t="s">
        <v>4</v>
      </c>
    </row>
    <row r="941" spans="2:15" ht="20.25">
      <c r="B941" s="10">
        <v>151012</v>
      </c>
      <c r="C941" s="201">
        <v>3</v>
      </c>
      <c r="D941" s="8" t="str">
        <f>VLOOKUP(B941,'Current BICS'!$B$4:$P$1837,'Mapping for Equity'!$K$1,FALSE)</f>
        <v>Real Estate Services</v>
      </c>
      <c r="E941" s="15" t="s">
        <v>1643</v>
      </c>
      <c r="F941" s="18"/>
      <c r="G941" s="15" t="s">
        <v>1643</v>
      </c>
      <c r="H941" s="6">
        <v>151012</v>
      </c>
      <c r="I941" s="48" t="str">
        <f>VLOOKUP(H941,'BICS Equity Hierarchy 2024'!$C$5:$Q$1846,'Mapping for Equity'!$K$1,FALSE)</f>
        <v>Real Estate Services</v>
      </c>
      <c r="J941" s="6" t="s">
        <v>4</v>
      </c>
      <c r="K941" s="48" t="str">
        <f>IF(J941="","",VLOOKUP(J941,'BICS Equity Hierarchy 2024'!$C$5:$Q$1783,'Mapping for Equity'!$K$1))</f>
        <v/>
      </c>
      <c r="L941" s="6" t="s">
        <v>4</v>
      </c>
      <c r="M941" s="6" t="s">
        <v>4</v>
      </c>
      <c r="N941" s="6" t="s">
        <v>4</v>
      </c>
      <c r="O941" s="6" t="s">
        <v>4</v>
      </c>
    </row>
    <row r="942" spans="2:15" ht="20.25">
      <c r="B942" s="10">
        <v>15101210</v>
      </c>
      <c r="C942" s="201">
        <v>4</v>
      </c>
      <c r="D942" s="8" t="str">
        <f>VLOOKUP(B942,'Current BICS'!$B$4:$P$1837,'Mapping for Equity'!$K$1,FALSE)</f>
        <v>Real Estate Services</v>
      </c>
      <c r="E942" s="15" t="s">
        <v>1643</v>
      </c>
      <c r="F942" s="18"/>
      <c r="G942" s="15" t="s">
        <v>1643</v>
      </c>
      <c r="H942" s="6">
        <v>15101210</v>
      </c>
      <c r="I942" s="48" t="str">
        <f>VLOOKUP(H942,'BICS Equity Hierarchy 2024'!$C$5:$Q$1846,'Mapping for Equity'!$K$1,FALSE)</f>
        <v>Real Estate Services</v>
      </c>
      <c r="J942" s="6" t="s">
        <v>4</v>
      </c>
      <c r="K942" s="48" t="str">
        <f>IF(J942="","",VLOOKUP(J942,'BICS Equity Hierarchy 2024'!$C$5:$Q$1783,'Mapping for Equity'!$K$1))</f>
        <v/>
      </c>
      <c r="L942" s="6" t="s">
        <v>4</v>
      </c>
      <c r="M942" s="6" t="s">
        <v>4</v>
      </c>
      <c r="N942" s="6" t="s">
        <v>4</v>
      </c>
      <c r="O942" s="6" t="s">
        <v>4</v>
      </c>
    </row>
    <row r="943" spans="2:15" ht="20.25">
      <c r="B943" s="10">
        <v>1510121010</v>
      </c>
      <c r="C943" s="201">
        <v>5</v>
      </c>
      <c r="D943" s="8" t="str">
        <f>VLOOKUP(B943,'Current BICS'!$B$4:$P$1837,'Mapping for Equity'!$K$1,FALSE)</f>
        <v>Property Management</v>
      </c>
      <c r="E943" s="15" t="s">
        <v>1643</v>
      </c>
      <c r="F943" s="18"/>
      <c r="G943" s="15" t="s">
        <v>1643</v>
      </c>
      <c r="H943" s="6">
        <v>1510121010</v>
      </c>
      <c r="I943" s="48" t="str">
        <f>VLOOKUP(H943,'BICS Equity Hierarchy 2024'!$C$5:$Q$1846,'Mapping for Equity'!$K$1,FALSE)</f>
        <v>Property Management</v>
      </c>
      <c r="J943" s="6" t="s">
        <v>4</v>
      </c>
      <c r="K943" s="48" t="str">
        <f>IF(J943="","",VLOOKUP(J943,'BICS Equity Hierarchy 2024'!$C$5:$Q$1783,'Mapping for Equity'!$K$1))</f>
        <v/>
      </c>
      <c r="L943" s="6" t="s">
        <v>4</v>
      </c>
      <c r="M943" s="6" t="s">
        <v>4</v>
      </c>
      <c r="N943" s="6" t="s">
        <v>4</v>
      </c>
      <c r="O943" s="6" t="s">
        <v>4</v>
      </c>
    </row>
    <row r="944" spans="2:15" ht="20.25">
      <c r="B944" s="10">
        <v>151012101010</v>
      </c>
      <c r="C944" s="201">
        <v>6</v>
      </c>
      <c r="D944" s="8" t="str">
        <f>VLOOKUP(B944,'Current BICS'!$B$4:$P$1837,'Mapping for Equity'!$K$1,FALSE)</f>
        <v>Commercial Property Mgmt</v>
      </c>
      <c r="E944" s="15" t="s">
        <v>1643</v>
      </c>
      <c r="F944" s="18"/>
      <c r="G944" s="15" t="s">
        <v>1643</v>
      </c>
      <c r="H944" s="6">
        <v>151012101010</v>
      </c>
      <c r="I944" s="48" t="str">
        <f>VLOOKUP(H944,'BICS Equity Hierarchy 2024'!$C$5:$Q$1846,'Mapping for Equity'!$K$1,FALSE)</f>
        <v>Commercial Property Mgmt</v>
      </c>
      <c r="J944" s="6" t="s">
        <v>4</v>
      </c>
      <c r="K944" s="48" t="str">
        <f>IF(J944="","",VLOOKUP(J944,'BICS Equity Hierarchy 2024'!$C$5:$Q$1783,'Mapping for Equity'!$K$1))</f>
        <v/>
      </c>
      <c r="L944" s="6" t="s">
        <v>4</v>
      </c>
      <c r="M944" s="6" t="s">
        <v>4</v>
      </c>
      <c r="N944" s="6" t="s">
        <v>4</v>
      </c>
      <c r="O944" s="6" t="s">
        <v>4</v>
      </c>
    </row>
    <row r="945" spans="2:15" ht="20.25">
      <c r="B945" s="10">
        <v>151012101011</v>
      </c>
      <c r="C945" s="201">
        <v>6</v>
      </c>
      <c r="D945" s="8" t="str">
        <f>VLOOKUP(B945,'Current BICS'!$B$4:$P$1837,'Mapping for Equity'!$K$1,FALSE)</f>
        <v>Residential Property Mgmt</v>
      </c>
      <c r="E945" s="15" t="s">
        <v>1643</v>
      </c>
      <c r="F945" s="18"/>
      <c r="G945" s="15" t="s">
        <v>1643</v>
      </c>
      <c r="H945" s="6">
        <v>151012101011</v>
      </c>
      <c r="I945" s="48" t="str">
        <f>VLOOKUP(H945,'BICS Equity Hierarchy 2024'!$C$5:$Q$1846,'Mapping for Equity'!$K$1,FALSE)</f>
        <v>Residential Property Mgmt</v>
      </c>
      <c r="J945" s="6" t="s">
        <v>4</v>
      </c>
      <c r="K945" s="48" t="str">
        <f>IF(J945="","",VLOOKUP(J945,'BICS Equity Hierarchy 2024'!$C$5:$Q$1783,'Mapping for Equity'!$K$1))</f>
        <v/>
      </c>
      <c r="L945" s="6" t="s">
        <v>4</v>
      </c>
      <c r="M945" s="6" t="s">
        <v>4</v>
      </c>
      <c r="N945" s="6" t="s">
        <v>4</v>
      </c>
      <c r="O945" s="6" t="s">
        <v>4</v>
      </c>
    </row>
    <row r="946" spans="2:15" ht="20.25">
      <c r="B946" s="10">
        <v>151012101012</v>
      </c>
      <c r="C946" s="201">
        <v>6</v>
      </c>
      <c r="D946" s="8" t="str">
        <f>VLOOKUP(B946,'Current BICS'!$B$4:$P$1837,'Mapping for Equity'!$K$1,FALSE)</f>
        <v>Senior Housing Operators</v>
      </c>
      <c r="E946" s="15" t="s">
        <v>1643</v>
      </c>
      <c r="F946" s="18"/>
      <c r="G946" s="15" t="s">
        <v>1643</v>
      </c>
      <c r="H946" s="6">
        <v>151012101012</v>
      </c>
      <c r="I946" s="48" t="str">
        <f>VLOOKUP(H946,'BICS Equity Hierarchy 2024'!$C$5:$Q$1846,'Mapping for Equity'!$K$1,FALSE)</f>
        <v>Senior Housing Operators</v>
      </c>
      <c r="J946" s="6" t="s">
        <v>4</v>
      </c>
      <c r="K946" s="48" t="str">
        <f>IF(J946="","",VLOOKUP(J946,'BICS Equity Hierarchy 2024'!$C$5:$Q$1783,'Mapping for Equity'!$K$1))</f>
        <v/>
      </c>
      <c r="L946" s="6" t="s">
        <v>4</v>
      </c>
      <c r="M946" s="6" t="s">
        <v>4</v>
      </c>
      <c r="N946" s="6" t="s">
        <v>4</v>
      </c>
      <c r="O946" s="6" t="s">
        <v>4</v>
      </c>
    </row>
    <row r="947" spans="2:15" ht="20.25">
      <c r="B947" s="10">
        <v>1510121011</v>
      </c>
      <c r="C947" s="201">
        <v>5</v>
      </c>
      <c r="D947" s="8" t="str">
        <f>VLOOKUP(B947,'Current BICS'!$B$4:$P$1837,'Mapping for Equity'!$K$1,FALSE)</f>
        <v>Real Estate Brokerage</v>
      </c>
      <c r="E947" s="15" t="s">
        <v>1643</v>
      </c>
      <c r="F947" s="18"/>
      <c r="G947" s="15" t="s">
        <v>1643</v>
      </c>
      <c r="H947" s="6">
        <v>1510121011</v>
      </c>
      <c r="I947" s="48" t="str">
        <f>VLOOKUP(H947,'BICS Equity Hierarchy 2024'!$C$5:$Q$1846,'Mapping for Equity'!$K$1,FALSE)</f>
        <v>Real Estate Brokerage</v>
      </c>
      <c r="J947" s="6" t="s">
        <v>4</v>
      </c>
      <c r="K947" s="48" t="str">
        <f>IF(J947="","",VLOOKUP(J947,'BICS Equity Hierarchy 2024'!$C$5:$Q$1783,'Mapping for Equity'!$K$1))</f>
        <v/>
      </c>
      <c r="L947" s="6" t="s">
        <v>4</v>
      </c>
      <c r="M947" s="6" t="s">
        <v>4</v>
      </c>
      <c r="N947" s="6" t="s">
        <v>4</v>
      </c>
      <c r="O947" s="6" t="s">
        <v>4</v>
      </c>
    </row>
    <row r="948" spans="2:15" ht="20.25">
      <c r="B948" s="10">
        <v>151012101110</v>
      </c>
      <c r="C948" s="201">
        <v>6</v>
      </c>
      <c r="D948" s="8" t="str">
        <f>VLOOKUP(B948,'Current BICS'!$B$4:$P$1837,'Mapping for Equity'!$K$1,FALSE)</f>
        <v>Real Estate Brokerage - Lease</v>
      </c>
      <c r="E948" s="15" t="s">
        <v>1643</v>
      </c>
      <c r="F948" s="18"/>
      <c r="G948" s="15" t="s">
        <v>1643</v>
      </c>
      <c r="H948" s="6">
        <v>151012101110</v>
      </c>
      <c r="I948" s="48" t="str">
        <f>VLOOKUP(H948,'BICS Equity Hierarchy 2024'!$C$5:$Q$1846,'Mapping for Equity'!$K$1,FALSE)</f>
        <v>Real Estate Brokerage - Lease</v>
      </c>
      <c r="J948" s="6" t="s">
        <v>4</v>
      </c>
      <c r="K948" s="48" t="str">
        <f>IF(J948="","",VLOOKUP(J948,'BICS Equity Hierarchy 2024'!$C$5:$Q$1783,'Mapping for Equity'!$K$1))</f>
        <v/>
      </c>
      <c r="L948" s="6" t="s">
        <v>4</v>
      </c>
      <c r="M948" s="6" t="s">
        <v>4</v>
      </c>
      <c r="N948" s="6" t="s">
        <v>4</v>
      </c>
      <c r="O948" s="6" t="s">
        <v>4</v>
      </c>
    </row>
    <row r="949" spans="2:15" ht="20.25">
      <c r="B949" s="10">
        <v>151012101111</v>
      </c>
      <c r="C949" s="201">
        <v>6</v>
      </c>
      <c r="D949" s="8" t="str">
        <f>VLOOKUP(B949,'Current BICS'!$B$4:$P$1837,'Mapping for Equity'!$K$1,FALSE)</f>
        <v>Real Estate Brokerage - Sales</v>
      </c>
      <c r="E949" s="15" t="s">
        <v>1643</v>
      </c>
      <c r="F949" s="18"/>
      <c r="G949" s="15" t="s">
        <v>1643</v>
      </c>
      <c r="H949" s="6">
        <v>151012101111</v>
      </c>
      <c r="I949" s="48" t="str">
        <f>VLOOKUP(H949,'BICS Equity Hierarchy 2024'!$C$5:$Q$1846,'Mapping for Equity'!$K$1,FALSE)</f>
        <v>Real Estate Brokerage - Sales</v>
      </c>
      <c r="J949" s="6" t="s">
        <v>4</v>
      </c>
      <c r="K949" s="48" t="str">
        <f>IF(J949="","",VLOOKUP(J949,'BICS Equity Hierarchy 2024'!$C$5:$Q$1783,'Mapping for Equity'!$K$1))</f>
        <v/>
      </c>
      <c r="L949" s="6" t="s">
        <v>4</v>
      </c>
      <c r="M949" s="6" t="s">
        <v>4</v>
      </c>
      <c r="N949" s="6" t="s">
        <v>4</v>
      </c>
      <c r="O949" s="6" t="s">
        <v>4</v>
      </c>
    </row>
    <row r="950" spans="2:15" ht="20.25">
      <c r="B950" s="10">
        <v>16</v>
      </c>
      <c r="C950" s="201">
        <v>1</v>
      </c>
      <c r="D950" s="8" t="str">
        <f>VLOOKUP(B950,'Current BICS'!$B$4:$P$1837,'Mapping for Equity'!$K$1,FALSE)</f>
        <v>Health Care</v>
      </c>
      <c r="E950" s="15" t="s">
        <v>1643</v>
      </c>
      <c r="F950" s="18"/>
      <c r="G950" s="15" t="s">
        <v>1643</v>
      </c>
      <c r="H950" s="6">
        <v>16</v>
      </c>
      <c r="I950" s="48" t="str">
        <f>VLOOKUP(H950,'BICS Equity Hierarchy 2024'!$C$5:$Q$1846,'Mapping for Equity'!$K$1,FALSE)</f>
        <v>Health Care</v>
      </c>
      <c r="J950" s="6" t="s">
        <v>4</v>
      </c>
      <c r="K950" s="48" t="str">
        <f>IF(J950="","",VLOOKUP(J950,'BICS Equity Hierarchy 2024'!$C$5:$Q$1783,'Mapping for Equity'!$K$1))</f>
        <v/>
      </c>
      <c r="L950" s="6" t="s">
        <v>4</v>
      </c>
      <c r="M950" s="6" t="s">
        <v>4</v>
      </c>
      <c r="N950" s="6" t="s">
        <v>4</v>
      </c>
      <c r="O950" s="6" t="s">
        <v>4</v>
      </c>
    </row>
    <row r="951" spans="2:15" ht="20.25">
      <c r="B951" s="10">
        <v>1610</v>
      </c>
      <c r="C951" s="201">
        <v>2</v>
      </c>
      <c r="D951" s="8" t="str">
        <f>VLOOKUP(B951,'Current BICS'!$B$4:$P$1837,'Mapping for Equity'!$K$1,FALSE)</f>
        <v>Health Care</v>
      </c>
      <c r="E951" s="15" t="s">
        <v>1643</v>
      </c>
      <c r="F951" s="18"/>
      <c r="G951" s="15" t="s">
        <v>1643</v>
      </c>
      <c r="H951" s="6">
        <v>1610</v>
      </c>
      <c r="I951" s="48" t="str">
        <f>VLOOKUP(H951,'BICS Equity Hierarchy 2024'!$C$5:$Q$1846,'Mapping for Equity'!$K$1,FALSE)</f>
        <v>Health Care</v>
      </c>
      <c r="J951" s="6" t="s">
        <v>4</v>
      </c>
      <c r="K951" s="48" t="str">
        <f>IF(J951="","",VLOOKUP(J951,'BICS Equity Hierarchy 2024'!$C$5:$Q$1783,'Mapping for Equity'!$K$1))</f>
        <v/>
      </c>
      <c r="L951" s="6" t="s">
        <v>4</v>
      </c>
      <c r="M951" s="6" t="s">
        <v>4</v>
      </c>
      <c r="N951" s="6" t="s">
        <v>4</v>
      </c>
      <c r="O951" s="6" t="s">
        <v>4</v>
      </c>
    </row>
    <row r="952" spans="2:15" ht="20.25">
      <c r="B952" s="10">
        <v>161010</v>
      </c>
      <c r="C952" s="201">
        <v>3</v>
      </c>
      <c r="D952" s="8" t="str">
        <f>VLOOKUP(B952,'Current BICS'!$B$4:$P$1837,'Mapping for Equity'!$K$1,FALSE)</f>
        <v>Biotech &amp; Pharma</v>
      </c>
      <c r="E952" s="15" t="s">
        <v>1643</v>
      </c>
      <c r="F952" s="18"/>
      <c r="G952" s="15" t="s">
        <v>1643</v>
      </c>
      <c r="H952" s="6">
        <v>161010</v>
      </c>
      <c r="I952" s="48" t="str">
        <f>VLOOKUP(H952,'BICS Equity Hierarchy 2024'!$C$5:$Q$1846,'Mapping for Equity'!$K$1,FALSE)</f>
        <v>Biotech &amp; Pharma</v>
      </c>
      <c r="J952" s="6" t="s">
        <v>4</v>
      </c>
      <c r="K952" s="48" t="str">
        <f>IF(J952="","",VLOOKUP(J952,'BICS Equity Hierarchy 2024'!$C$5:$Q$1783,'Mapping for Equity'!$K$1))</f>
        <v/>
      </c>
      <c r="L952" s="6" t="s">
        <v>4</v>
      </c>
      <c r="M952" s="6" t="s">
        <v>4</v>
      </c>
      <c r="N952" s="6" t="s">
        <v>4</v>
      </c>
      <c r="O952" s="6" t="s">
        <v>4</v>
      </c>
    </row>
    <row r="953" spans="2:15" ht="20.25">
      <c r="B953" s="10">
        <v>16101010</v>
      </c>
      <c r="C953" s="201">
        <v>4</v>
      </c>
      <c r="D953" s="8" t="str">
        <f>VLOOKUP(B953,'Current BICS'!$B$4:$P$1837,'Mapping for Equity'!$K$1,FALSE)</f>
        <v>Large Pharma</v>
      </c>
      <c r="E953" s="15" t="s">
        <v>1643</v>
      </c>
      <c r="F953" s="18"/>
      <c r="G953" s="15" t="s">
        <v>1643</v>
      </c>
      <c r="H953" s="6">
        <v>16101010</v>
      </c>
      <c r="I953" s="48" t="str">
        <f>VLOOKUP(H953,'BICS Equity Hierarchy 2024'!$C$5:$Q$1846,'Mapping for Equity'!$K$1,FALSE)</f>
        <v>Large Pharma</v>
      </c>
      <c r="J953" s="6" t="s">
        <v>4</v>
      </c>
      <c r="K953" s="48" t="str">
        <f>IF(J953="","",VLOOKUP(J953,'BICS Equity Hierarchy 2024'!$C$5:$Q$1783,'Mapping for Equity'!$K$1))</f>
        <v/>
      </c>
      <c r="L953" s="6" t="s">
        <v>4</v>
      </c>
      <c r="M953" s="6" t="s">
        <v>4</v>
      </c>
      <c r="N953" s="6" t="s">
        <v>4</v>
      </c>
      <c r="O953" s="6" t="s">
        <v>4</v>
      </c>
    </row>
    <row r="954" spans="2:15" ht="20.25">
      <c r="B954" s="10">
        <v>16101011</v>
      </c>
      <c r="C954" s="201">
        <v>4</v>
      </c>
      <c r="D954" s="8" t="str">
        <f>VLOOKUP(B954,'Current BICS'!$B$4:$P$1837,'Mapping for Equity'!$K$1,FALSE)</f>
        <v>Biotech</v>
      </c>
      <c r="E954" s="15" t="s">
        <v>1643</v>
      </c>
      <c r="F954" s="18"/>
      <c r="G954" s="15" t="s">
        <v>1643</v>
      </c>
      <c r="H954" s="6">
        <v>16101011</v>
      </c>
      <c r="I954" s="48" t="str">
        <f>VLOOKUP(H954,'BICS Equity Hierarchy 2024'!$C$5:$Q$1846,'Mapping for Equity'!$K$1,FALSE)</f>
        <v>Biotech</v>
      </c>
      <c r="J954" s="6" t="s">
        <v>4</v>
      </c>
      <c r="K954" s="48" t="str">
        <f>IF(J954="","",VLOOKUP(J954,'BICS Equity Hierarchy 2024'!$C$5:$Q$1783,'Mapping for Equity'!$K$1))</f>
        <v/>
      </c>
      <c r="L954" s="6" t="s">
        <v>4</v>
      </c>
      <c r="M954" s="6" t="s">
        <v>4</v>
      </c>
      <c r="N954" s="6" t="s">
        <v>4</v>
      </c>
      <c r="O954" s="6" t="s">
        <v>4</v>
      </c>
    </row>
    <row r="955" spans="2:15" ht="20.25">
      <c r="B955" s="10">
        <v>16101012</v>
      </c>
      <c r="C955" s="201">
        <v>4</v>
      </c>
      <c r="D955" s="8" t="str">
        <f>VLOOKUP(B955,'Current BICS'!$B$4:$P$1837,'Mapping for Equity'!$K$1,FALSE)</f>
        <v>Specialty &amp; Generic Pharma</v>
      </c>
      <c r="E955" s="15" t="s">
        <v>1643</v>
      </c>
      <c r="F955" s="18"/>
      <c r="G955" s="15" t="s">
        <v>1643</v>
      </c>
      <c r="H955" s="6">
        <v>16101012</v>
      </c>
      <c r="I955" s="48" t="str">
        <f>VLOOKUP(H955,'BICS Equity Hierarchy 2024'!$C$5:$Q$1846,'Mapping for Equity'!$K$1,FALSE)</f>
        <v>Specialty &amp; Generic Pharma</v>
      </c>
      <c r="J955" s="6" t="s">
        <v>4</v>
      </c>
      <c r="K955" s="48" t="str">
        <f>IF(J955="","",VLOOKUP(J955,'BICS Equity Hierarchy 2024'!$C$5:$Q$1783,'Mapping for Equity'!$K$1))</f>
        <v/>
      </c>
      <c r="L955" s="6" t="s">
        <v>4</v>
      </c>
      <c r="M955" s="6" t="s">
        <v>4</v>
      </c>
      <c r="N955" s="6" t="s">
        <v>4</v>
      </c>
      <c r="O955" s="6" t="s">
        <v>4</v>
      </c>
    </row>
    <row r="956" spans="2:15" ht="20.25">
      <c r="B956" s="10">
        <v>1610101210</v>
      </c>
      <c r="C956" s="201">
        <v>5</v>
      </c>
      <c r="D956" s="8" t="str">
        <f>VLOOKUP(B956,'Current BICS'!$B$4:$P$1837,'Mapping for Equity'!$K$1,FALSE)</f>
        <v>Specialty Pharma</v>
      </c>
      <c r="E956" s="15" t="s">
        <v>1643</v>
      </c>
      <c r="F956" s="18"/>
      <c r="G956" s="15" t="s">
        <v>1643</v>
      </c>
      <c r="H956" s="6">
        <v>1610101210</v>
      </c>
      <c r="I956" s="48" t="str">
        <f>VLOOKUP(H956,'BICS Equity Hierarchy 2024'!$C$5:$Q$1846,'Mapping for Equity'!$K$1,FALSE)</f>
        <v>Specialty Pharma</v>
      </c>
      <c r="J956" s="6" t="s">
        <v>4</v>
      </c>
      <c r="K956" s="48" t="str">
        <f>IF(J956="","",VLOOKUP(J956,'BICS Equity Hierarchy 2024'!$C$5:$Q$1783,'Mapping for Equity'!$K$1))</f>
        <v/>
      </c>
      <c r="L956" s="6" t="s">
        <v>4</v>
      </c>
      <c r="M956" s="6" t="s">
        <v>4</v>
      </c>
      <c r="N956" s="6" t="s">
        <v>4</v>
      </c>
      <c r="O956" s="6" t="s">
        <v>4</v>
      </c>
    </row>
    <row r="957" spans="2:15" ht="20.25">
      <c r="B957" s="10">
        <v>1610101211</v>
      </c>
      <c r="C957" s="201">
        <v>5</v>
      </c>
      <c r="D957" s="8" t="str">
        <f>VLOOKUP(B957,'Current BICS'!$B$4:$P$1837,'Mapping for Equity'!$K$1,FALSE)</f>
        <v>Generic Pharma</v>
      </c>
      <c r="E957" s="15" t="s">
        <v>1643</v>
      </c>
      <c r="F957" s="18"/>
      <c r="G957" s="15" t="s">
        <v>1643</v>
      </c>
      <c r="H957" s="6">
        <v>1610101211</v>
      </c>
      <c r="I957" s="48" t="str">
        <f>VLOOKUP(H957,'BICS Equity Hierarchy 2024'!$C$5:$Q$1846,'Mapping for Equity'!$K$1,FALSE)</f>
        <v>Generic Pharma</v>
      </c>
      <c r="J957" s="6" t="s">
        <v>4</v>
      </c>
      <c r="K957" s="48" t="str">
        <f>IF(J957="","",VLOOKUP(J957,'BICS Equity Hierarchy 2024'!$C$5:$Q$1783,'Mapping for Equity'!$K$1))</f>
        <v/>
      </c>
      <c r="L957" s="6" t="s">
        <v>4</v>
      </c>
      <c r="M957" s="6" t="s">
        <v>4</v>
      </c>
      <c r="N957" s="6" t="s">
        <v>4</v>
      </c>
      <c r="O957" s="6" t="s">
        <v>4</v>
      </c>
    </row>
    <row r="958" spans="2:15" ht="20.25">
      <c r="B958" s="10">
        <v>161011</v>
      </c>
      <c r="C958" s="201">
        <v>3</v>
      </c>
      <c r="D958" s="8" t="str">
        <f>VLOOKUP(B958,'Current BICS'!$B$4:$P$1837,'Mapping for Equity'!$K$1,FALSE)</f>
        <v>Health Care Facilities &amp; Svcs</v>
      </c>
      <c r="E958" s="15" t="s">
        <v>1643</v>
      </c>
      <c r="F958" s="18"/>
      <c r="G958" s="15" t="s">
        <v>1643</v>
      </c>
      <c r="H958" s="6">
        <v>161011</v>
      </c>
      <c r="I958" s="48" t="str">
        <f>VLOOKUP(H958,'BICS Equity Hierarchy 2024'!$C$5:$Q$1846,'Mapping for Equity'!$K$1,FALSE)</f>
        <v>Health Care Facilities &amp; Svcs</v>
      </c>
      <c r="J958" s="6" t="s">
        <v>4</v>
      </c>
      <c r="K958" s="48" t="str">
        <f>IF(J958="","",VLOOKUP(J958,'BICS Equity Hierarchy 2024'!$C$5:$Q$1783,'Mapping for Equity'!$K$1))</f>
        <v/>
      </c>
      <c r="L958" s="6" t="s">
        <v>4</v>
      </c>
      <c r="M958" s="6" t="s">
        <v>4</v>
      </c>
      <c r="N958" s="6" t="s">
        <v>4</v>
      </c>
      <c r="O958" s="6" t="s">
        <v>4</v>
      </c>
    </row>
    <row r="959" spans="2:15" ht="20.25">
      <c r="B959" s="10">
        <v>16101110</v>
      </c>
      <c r="C959" s="201">
        <v>4</v>
      </c>
      <c r="D959" s="8" t="str">
        <f>VLOOKUP(B959,'Current BICS'!$B$4:$P$1837,'Mapping for Equity'!$K$1,FALSE)</f>
        <v>Health Care Facilities</v>
      </c>
      <c r="E959" s="15" t="s">
        <v>1643</v>
      </c>
      <c r="F959" s="18"/>
      <c r="G959" s="15" t="s">
        <v>1643</v>
      </c>
      <c r="H959" s="6">
        <v>16101110</v>
      </c>
      <c r="I959" s="48" t="str">
        <f>VLOOKUP(H959,'BICS Equity Hierarchy 2024'!$C$5:$Q$1846,'Mapping for Equity'!$K$1,FALSE)</f>
        <v>Health Care Facilities</v>
      </c>
      <c r="J959" s="6" t="s">
        <v>4</v>
      </c>
      <c r="K959" s="48" t="str">
        <f>IF(J959="","",VLOOKUP(J959,'BICS Equity Hierarchy 2024'!$C$5:$Q$1783,'Mapping for Equity'!$K$1))</f>
        <v/>
      </c>
      <c r="L959" s="6" t="s">
        <v>4</v>
      </c>
      <c r="M959" s="6" t="s">
        <v>4</v>
      </c>
      <c r="N959" s="6" t="s">
        <v>4</v>
      </c>
      <c r="O959" s="6" t="s">
        <v>4</v>
      </c>
    </row>
    <row r="960" spans="2:15" ht="20.25">
      <c r="B960" s="10">
        <v>1610111010</v>
      </c>
      <c r="C960" s="201">
        <v>5</v>
      </c>
      <c r="D960" s="8" t="str">
        <f>VLOOKUP(B960,'Current BICS'!$B$4:$P$1837,'Mapping for Equity'!$K$1,FALSE)</f>
        <v>Hospitals</v>
      </c>
      <c r="E960" s="15" t="s">
        <v>1643</v>
      </c>
      <c r="F960" s="18"/>
      <c r="G960" s="15" t="s">
        <v>1643</v>
      </c>
      <c r="H960" s="6">
        <v>1610111010</v>
      </c>
      <c r="I960" s="48" t="str">
        <f>VLOOKUP(H960,'BICS Equity Hierarchy 2024'!$C$5:$Q$1846,'Mapping for Equity'!$K$1,FALSE)</f>
        <v>Hospitals</v>
      </c>
      <c r="J960" s="6" t="s">
        <v>4</v>
      </c>
      <c r="K960" s="48" t="str">
        <f>IF(J960="","",VLOOKUP(J960,'BICS Equity Hierarchy 2024'!$C$5:$Q$1783,'Mapping for Equity'!$K$1))</f>
        <v/>
      </c>
      <c r="L960" s="6" t="s">
        <v>4</v>
      </c>
      <c r="M960" s="6" t="s">
        <v>4</v>
      </c>
      <c r="N960" s="6" t="s">
        <v>4</v>
      </c>
      <c r="O960" s="6" t="s">
        <v>4</v>
      </c>
    </row>
    <row r="961" spans="2:15" ht="20.25">
      <c r="B961" s="10">
        <v>1610111011</v>
      </c>
      <c r="C961" s="201">
        <v>5</v>
      </c>
      <c r="D961" s="8" t="str">
        <f>VLOOKUP(B961,'Current BICS'!$B$4:$P$1837,'Mapping for Equity'!$K$1,FALSE)</f>
        <v>Nursing &amp; Residential Care</v>
      </c>
      <c r="E961" s="15" t="s">
        <v>1643</v>
      </c>
      <c r="F961" s="18"/>
      <c r="G961" s="15" t="s">
        <v>1643</v>
      </c>
      <c r="H961" s="6">
        <v>1610111011</v>
      </c>
      <c r="I961" s="48" t="str">
        <f>VLOOKUP(H961,'BICS Equity Hierarchy 2024'!$C$5:$Q$1846,'Mapping for Equity'!$K$1,FALSE)</f>
        <v>Nursing &amp; Residential Care</v>
      </c>
      <c r="J961" s="6" t="s">
        <v>4</v>
      </c>
      <c r="K961" s="48" t="str">
        <f>IF(J961="","",VLOOKUP(J961,'BICS Equity Hierarchy 2024'!$C$5:$Q$1783,'Mapping for Equity'!$K$1))</f>
        <v/>
      </c>
      <c r="L961" s="6" t="s">
        <v>4</v>
      </c>
      <c r="M961" s="6" t="s">
        <v>4</v>
      </c>
      <c r="N961" s="6" t="s">
        <v>4</v>
      </c>
      <c r="O961" s="6" t="s">
        <v>4</v>
      </c>
    </row>
    <row r="962" spans="2:15" ht="20.25">
      <c r="B962" s="10">
        <v>161011101110</v>
      </c>
      <c r="C962" s="201">
        <v>6</v>
      </c>
      <c r="D962" s="8" t="str">
        <f>VLOOKUP(B962,'Current BICS'!$B$4:$P$1837,'Mapping for Equity'!$K$1,FALSE)</f>
        <v>Continuing Care</v>
      </c>
      <c r="E962" s="15" t="s">
        <v>1643</v>
      </c>
      <c r="F962" s="18"/>
      <c r="G962" s="15" t="s">
        <v>1643</v>
      </c>
      <c r="H962" s="6">
        <v>161011101110</v>
      </c>
      <c r="I962" s="48" t="str">
        <f>VLOOKUP(H962,'BICS Equity Hierarchy 2024'!$C$5:$Q$1846,'Mapping for Equity'!$K$1,FALSE)</f>
        <v>Continuing Care</v>
      </c>
      <c r="J962" s="6" t="s">
        <v>4</v>
      </c>
      <c r="K962" s="48" t="str">
        <f>IF(J962="","",VLOOKUP(J962,'BICS Equity Hierarchy 2024'!$C$5:$Q$1783,'Mapping for Equity'!$K$1))</f>
        <v/>
      </c>
      <c r="L962" s="6" t="s">
        <v>4</v>
      </c>
      <c r="M962" s="6" t="s">
        <v>4</v>
      </c>
      <c r="N962" s="6" t="s">
        <v>4</v>
      </c>
      <c r="O962" s="6" t="s">
        <v>4</v>
      </c>
    </row>
    <row r="963" spans="2:15" ht="20.25">
      <c r="B963" s="10">
        <v>161011101111</v>
      </c>
      <c r="C963" s="201">
        <v>6</v>
      </c>
      <c r="D963" s="8" t="str">
        <f>VLOOKUP(B963,'Current BICS'!$B$4:$P$1837,'Mapping for Equity'!$K$1,FALSE)</f>
        <v>LTAC &amp; Skilled Nursing</v>
      </c>
      <c r="E963" s="15" t="s">
        <v>1643</v>
      </c>
      <c r="F963" s="18"/>
      <c r="G963" s="15" t="s">
        <v>1643</v>
      </c>
      <c r="H963" s="6">
        <v>161011101111</v>
      </c>
      <c r="I963" s="48" t="str">
        <f>VLOOKUP(H963,'BICS Equity Hierarchy 2024'!$C$5:$Q$1846,'Mapping for Equity'!$K$1,FALSE)</f>
        <v>LTAC &amp; Skilled Nursing</v>
      </c>
      <c r="J963" s="6" t="s">
        <v>4</v>
      </c>
      <c r="K963" s="48" t="str">
        <f>IF(J963="","",VLOOKUP(J963,'BICS Equity Hierarchy 2024'!$C$5:$Q$1783,'Mapping for Equity'!$K$1))</f>
        <v/>
      </c>
      <c r="L963" s="6" t="s">
        <v>4</v>
      </c>
      <c r="M963" s="6" t="s">
        <v>4</v>
      </c>
      <c r="N963" s="6" t="s">
        <v>4</v>
      </c>
      <c r="O963" s="6" t="s">
        <v>4</v>
      </c>
    </row>
    <row r="964" spans="2:15" ht="20.25">
      <c r="B964" s="10">
        <v>1610111012</v>
      </c>
      <c r="C964" s="201">
        <v>5</v>
      </c>
      <c r="D964" s="8" t="str">
        <f>VLOOKUP(B964,'Current BICS'!$B$4:$P$1837,'Mapping for Equity'!$K$1,FALSE)</f>
        <v>Psych &amp; Substance Abuse Hosp</v>
      </c>
      <c r="E964" s="15" t="s">
        <v>1643</v>
      </c>
      <c r="F964" s="18"/>
      <c r="G964" s="15" t="s">
        <v>1643</v>
      </c>
      <c r="H964" s="6">
        <v>1610111012</v>
      </c>
      <c r="I964" s="48" t="str">
        <f>VLOOKUP(H964,'BICS Equity Hierarchy 2024'!$C$5:$Q$1846,'Mapping for Equity'!$K$1,FALSE)</f>
        <v>Psych &amp; Substance Abuse Hosp</v>
      </c>
      <c r="J964" s="6" t="s">
        <v>4</v>
      </c>
      <c r="K964" s="48" t="str">
        <f>IF(J964="","",VLOOKUP(J964,'BICS Equity Hierarchy 2024'!$C$5:$Q$1783,'Mapping for Equity'!$K$1))</f>
        <v/>
      </c>
      <c r="L964" s="6" t="s">
        <v>4</v>
      </c>
      <c r="M964" s="6" t="s">
        <v>4</v>
      </c>
      <c r="N964" s="6" t="s">
        <v>4</v>
      </c>
      <c r="O964" s="6" t="s">
        <v>4</v>
      </c>
    </row>
    <row r="965" spans="2:15" ht="20.25">
      <c r="B965" s="10">
        <v>1610111013</v>
      </c>
      <c r="C965" s="201">
        <v>5</v>
      </c>
      <c r="D965" s="8" t="str">
        <f>VLOOKUP(B965,'Current BICS'!$B$4:$P$1837,'Mapping for Equity'!$K$1,FALSE)</f>
        <v>Specialty Facilities</v>
      </c>
      <c r="E965" s="15" t="s">
        <v>1643</v>
      </c>
      <c r="F965" s="18"/>
      <c r="G965" s="15" t="s">
        <v>1643</v>
      </c>
      <c r="H965" s="6">
        <v>1610111013</v>
      </c>
      <c r="I965" s="48" t="str">
        <f>VLOOKUP(H965,'BICS Equity Hierarchy 2024'!$C$5:$Q$1846,'Mapping for Equity'!$K$1,FALSE)</f>
        <v>Specialty Facilities</v>
      </c>
      <c r="J965" s="6" t="s">
        <v>4</v>
      </c>
      <c r="K965" s="48" t="str">
        <f>IF(J965="","",VLOOKUP(J965,'BICS Equity Hierarchy 2024'!$C$5:$Q$1783,'Mapping for Equity'!$K$1))</f>
        <v/>
      </c>
      <c r="L965" s="6" t="s">
        <v>4</v>
      </c>
      <c r="M965" s="6" t="s">
        <v>4</v>
      </c>
      <c r="N965" s="6" t="s">
        <v>4</v>
      </c>
      <c r="O965" s="6" t="s">
        <v>4</v>
      </c>
    </row>
    <row r="966" spans="2:15" ht="20.25">
      <c r="B966" s="10">
        <v>161011101310</v>
      </c>
      <c r="C966" s="201">
        <v>6</v>
      </c>
      <c r="D966" s="8" t="str">
        <f>VLOOKUP(B966,'Current BICS'!$B$4:$P$1837,'Mapping for Equity'!$K$1,FALSE)</f>
        <v>Kidney Dialysis Centers</v>
      </c>
      <c r="E966" s="15" t="s">
        <v>1643</v>
      </c>
      <c r="F966" s="18"/>
      <c r="G966" s="15" t="s">
        <v>1643</v>
      </c>
      <c r="H966" s="6">
        <v>161011101310</v>
      </c>
      <c r="I966" s="48" t="str">
        <f>VLOOKUP(H966,'BICS Equity Hierarchy 2024'!$C$5:$Q$1846,'Mapping for Equity'!$K$1,FALSE)</f>
        <v>Kidney Dialysis Centers</v>
      </c>
      <c r="J966" s="6" t="s">
        <v>4</v>
      </c>
      <c r="K966" s="48" t="str">
        <f>IF(J966="","",VLOOKUP(J966,'BICS Equity Hierarchy 2024'!$C$5:$Q$1783,'Mapping for Equity'!$K$1))</f>
        <v/>
      </c>
      <c r="L966" s="6" t="s">
        <v>4</v>
      </c>
      <c r="M966" s="6" t="s">
        <v>4</v>
      </c>
      <c r="N966" s="6" t="s">
        <v>4</v>
      </c>
      <c r="O966" s="6" t="s">
        <v>4</v>
      </c>
    </row>
    <row r="967" spans="2:15" ht="20.25">
      <c r="B967" s="10">
        <v>161011101311</v>
      </c>
      <c r="C967" s="201">
        <v>6</v>
      </c>
      <c r="D967" s="8" t="str">
        <f>VLOOKUP(B967,'Current BICS'!$B$4:$P$1837,'Mapping for Equity'!$K$1,FALSE)</f>
        <v>Outpatient Care Centers</v>
      </c>
      <c r="E967" s="15" t="s">
        <v>1643</v>
      </c>
      <c r="F967" s="18"/>
      <c r="G967" s="15" t="s">
        <v>1643</v>
      </c>
      <c r="H967" s="6">
        <v>161011101311</v>
      </c>
      <c r="I967" s="48" t="str">
        <f>VLOOKUP(H967,'BICS Equity Hierarchy 2024'!$C$5:$Q$1846,'Mapping for Equity'!$K$1,FALSE)</f>
        <v>Outpatient Care Centers</v>
      </c>
      <c r="J967" s="6" t="s">
        <v>4</v>
      </c>
      <c r="K967" s="48" t="str">
        <f>IF(J967="","",VLOOKUP(J967,'BICS Equity Hierarchy 2024'!$C$5:$Q$1783,'Mapping for Equity'!$K$1))</f>
        <v/>
      </c>
      <c r="L967" s="6" t="s">
        <v>4</v>
      </c>
      <c r="M967" s="6" t="s">
        <v>4</v>
      </c>
      <c r="N967" s="6" t="s">
        <v>4</v>
      </c>
      <c r="O967" s="6" t="s">
        <v>4</v>
      </c>
    </row>
    <row r="968" spans="2:15" ht="20.25">
      <c r="B968" s="10">
        <v>161011101312</v>
      </c>
      <c r="C968" s="201">
        <v>6</v>
      </c>
      <c r="D968" s="8" t="str">
        <f>VLOOKUP(B968,'Current BICS'!$B$4:$P$1837,'Mapping for Equity'!$K$1,FALSE)</f>
        <v>Rehabilitation Centers</v>
      </c>
      <c r="E968" s="15" t="s">
        <v>1643</v>
      </c>
      <c r="F968" s="18"/>
      <c r="G968" s="15" t="s">
        <v>1643</v>
      </c>
      <c r="H968" s="6">
        <v>161011101312</v>
      </c>
      <c r="I968" s="48" t="str">
        <f>VLOOKUP(H968,'BICS Equity Hierarchy 2024'!$C$5:$Q$1846,'Mapping for Equity'!$K$1,FALSE)</f>
        <v>Rehabilitation Centers</v>
      </c>
      <c r="J968" s="6" t="s">
        <v>4</v>
      </c>
      <c r="K968" s="48" t="str">
        <f>IF(J968="","",VLOOKUP(J968,'BICS Equity Hierarchy 2024'!$C$5:$Q$1783,'Mapping for Equity'!$K$1))</f>
        <v/>
      </c>
      <c r="L968" s="6" t="s">
        <v>4</v>
      </c>
      <c r="M968" s="6" t="s">
        <v>4</v>
      </c>
      <c r="N968" s="6" t="s">
        <v>4</v>
      </c>
      <c r="O968" s="6" t="s">
        <v>4</v>
      </c>
    </row>
    <row r="969" spans="2:15" ht="20.25">
      <c r="B969" s="10">
        <v>161011101313</v>
      </c>
      <c r="C969" s="201">
        <v>6</v>
      </c>
      <c r="D969" s="8" t="str">
        <f>VLOOKUP(B969,'Current BICS'!$B$4:$P$1837,'Mapping for Equity'!$K$1,FALSE)</f>
        <v>Surgical &amp; Emergency Centers</v>
      </c>
      <c r="E969" s="15" t="s">
        <v>1643</v>
      </c>
      <c r="F969" s="18"/>
      <c r="G969" s="15" t="s">
        <v>1643</v>
      </c>
      <c r="H969" s="6">
        <v>161011101313</v>
      </c>
      <c r="I969" s="48" t="str">
        <f>VLOOKUP(H969,'BICS Equity Hierarchy 2024'!$C$5:$Q$1846,'Mapping for Equity'!$K$1,FALSE)</f>
        <v>Surgical &amp; Emergency Centers</v>
      </c>
      <c r="J969" s="6" t="s">
        <v>4</v>
      </c>
      <c r="K969" s="48" t="str">
        <f>IF(J969="","",VLOOKUP(J969,'BICS Equity Hierarchy 2024'!$C$5:$Q$1783,'Mapping for Equity'!$K$1))</f>
        <v/>
      </c>
      <c r="L969" s="6" t="s">
        <v>4</v>
      </c>
      <c r="M969" s="6" t="s">
        <v>4</v>
      </c>
      <c r="N969" s="6" t="s">
        <v>4</v>
      </c>
      <c r="O969" s="6" t="s">
        <v>4</v>
      </c>
    </row>
    <row r="970" spans="2:15" ht="20.25">
      <c r="B970" s="10">
        <v>16101111</v>
      </c>
      <c r="C970" s="201">
        <v>4</v>
      </c>
      <c r="D970" s="8" t="str">
        <f>VLOOKUP(B970,'Current BICS'!$B$4:$P$1837,'Mapping for Equity'!$K$1,FALSE)</f>
        <v>Health Care Services</v>
      </c>
      <c r="E970" s="15" t="s">
        <v>1643</v>
      </c>
      <c r="F970" s="18"/>
      <c r="G970" s="15" t="s">
        <v>1643</v>
      </c>
      <c r="H970" s="6">
        <v>16101111</v>
      </c>
      <c r="I970" s="48" t="str">
        <f>VLOOKUP(H970,'BICS Equity Hierarchy 2024'!$C$5:$Q$1846,'Mapping for Equity'!$K$1,FALSE)</f>
        <v>Health Care Services</v>
      </c>
      <c r="J970" s="6" t="s">
        <v>4</v>
      </c>
      <c r="K970" s="48" t="str">
        <f>IF(J970="","",VLOOKUP(J970,'BICS Equity Hierarchy 2024'!$C$5:$Q$1783,'Mapping for Equity'!$K$1))</f>
        <v/>
      </c>
      <c r="L970" s="6" t="s">
        <v>4</v>
      </c>
      <c r="M970" s="6" t="s">
        <v>4</v>
      </c>
      <c r="N970" s="6" t="s">
        <v>4</v>
      </c>
      <c r="O970" s="6" t="s">
        <v>4</v>
      </c>
    </row>
    <row r="971" spans="2:15" ht="20.25">
      <c r="B971" s="10">
        <v>1610111110</v>
      </c>
      <c r="C971" s="201">
        <v>5</v>
      </c>
      <c r="D971" s="8" t="str">
        <f>VLOOKUP(B971,'Current BICS'!$B$4:$P$1837,'Mapping for Equity'!$K$1,FALSE)</f>
        <v>Contract Research</v>
      </c>
      <c r="E971" s="15" t="s">
        <v>1643</v>
      </c>
      <c r="F971" s="18"/>
      <c r="G971" s="15" t="s">
        <v>1643</v>
      </c>
      <c r="H971" s="6">
        <v>1610111110</v>
      </c>
      <c r="I971" s="48" t="str">
        <f>VLOOKUP(H971,'BICS Equity Hierarchy 2024'!$C$5:$Q$1846,'Mapping for Equity'!$K$1,FALSE)</f>
        <v>Contract Research</v>
      </c>
      <c r="J971" s="6" t="s">
        <v>4</v>
      </c>
      <c r="K971" s="48" t="str">
        <f>IF(J971="","",VLOOKUP(J971,'BICS Equity Hierarchy 2024'!$C$5:$Q$1783,'Mapping for Equity'!$K$1))</f>
        <v/>
      </c>
      <c r="L971" s="6" t="s">
        <v>4</v>
      </c>
      <c r="M971" s="6" t="s">
        <v>4</v>
      </c>
      <c r="N971" s="6" t="s">
        <v>4</v>
      </c>
      <c r="O971" s="6" t="s">
        <v>4</v>
      </c>
    </row>
    <row r="972" spans="2:15" ht="20.25">
      <c r="B972" s="10">
        <v>1610111111</v>
      </c>
      <c r="C972" s="201">
        <v>5</v>
      </c>
      <c r="D972" s="8" t="str">
        <f>VLOOKUP(B972,'Current BICS'!$B$4:$P$1837,'Mapping for Equity'!$K$1,FALSE)</f>
        <v>Health Care Testing Services</v>
      </c>
      <c r="E972" s="15" t="s">
        <v>1643</v>
      </c>
      <c r="F972" s="18"/>
      <c r="G972" s="15" t="s">
        <v>1643</v>
      </c>
      <c r="H972" s="6">
        <v>1610111111</v>
      </c>
      <c r="I972" s="48" t="str">
        <f>VLOOKUP(H972,'BICS Equity Hierarchy 2024'!$C$5:$Q$1846,'Mapping for Equity'!$K$1,FALSE)</f>
        <v>Health Care Testing Services</v>
      </c>
      <c r="J972" s="6" t="s">
        <v>4</v>
      </c>
      <c r="K972" s="48" t="str">
        <f>IF(J972="","",VLOOKUP(J972,'BICS Equity Hierarchy 2024'!$C$5:$Q$1783,'Mapping for Equity'!$K$1))</f>
        <v/>
      </c>
      <c r="L972" s="6" t="s">
        <v>4</v>
      </c>
      <c r="M972" s="6" t="s">
        <v>4</v>
      </c>
      <c r="N972" s="6" t="s">
        <v>4</v>
      </c>
      <c r="O972" s="6" t="s">
        <v>4</v>
      </c>
    </row>
    <row r="973" spans="2:15" ht="20.25">
      <c r="B973" s="10">
        <v>161011111110</v>
      </c>
      <c r="C973" s="201">
        <v>6</v>
      </c>
      <c r="D973" s="8" t="str">
        <f>VLOOKUP(B973,'Current BICS'!$B$4:$P$1837,'Mapping for Equity'!$K$1,FALSE)</f>
        <v>Clinical Labs</v>
      </c>
      <c r="E973" s="15" t="s">
        <v>1643</v>
      </c>
      <c r="F973" s="18"/>
      <c r="G973" s="15" t="s">
        <v>1643</v>
      </c>
      <c r="H973" s="6">
        <v>161011111110</v>
      </c>
      <c r="I973" s="48" t="str">
        <f>VLOOKUP(H973,'BICS Equity Hierarchy 2024'!$C$5:$Q$1846,'Mapping for Equity'!$K$1,FALSE)</f>
        <v>Clinical Labs</v>
      </c>
      <c r="J973" s="6" t="s">
        <v>4</v>
      </c>
      <c r="K973" s="48" t="str">
        <f>IF(J973="","",VLOOKUP(J973,'BICS Equity Hierarchy 2024'!$C$5:$Q$1783,'Mapping for Equity'!$K$1))</f>
        <v/>
      </c>
      <c r="L973" s="6" t="s">
        <v>4</v>
      </c>
      <c r="M973" s="6" t="s">
        <v>4</v>
      </c>
      <c r="N973" s="6" t="s">
        <v>4</v>
      </c>
      <c r="O973" s="6" t="s">
        <v>4</v>
      </c>
    </row>
    <row r="974" spans="2:15" ht="20.25">
      <c r="B974" s="10">
        <v>161011111111</v>
      </c>
      <c r="C974" s="201">
        <v>6</v>
      </c>
      <c r="D974" s="8" t="str">
        <f>VLOOKUP(B974,'Current BICS'!$B$4:$P$1837,'Mapping for Equity'!$K$1,FALSE)</f>
        <v>Radiology &amp; Diagnostic Imaging</v>
      </c>
      <c r="E974" s="15" t="s">
        <v>1643</v>
      </c>
      <c r="F974" s="18"/>
      <c r="G974" s="15" t="s">
        <v>1643</v>
      </c>
      <c r="H974" s="6">
        <v>161011111111</v>
      </c>
      <c r="I974" s="48" t="str">
        <f>VLOOKUP(H974,'BICS Equity Hierarchy 2024'!$C$5:$Q$1846,'Mapping for Equity'!$K$1,FALSE)</f>
        <v>Radiology &amp; Diagnostic Imaging</v>
      </c>
      <c r="J974" s="6" t="s">
        <v>4</v>
      </c>
      <c r="K974" s="48" t="str">
        <f>IF(J974="","",VLOOKUP(J974,'BICS Equity Hierarchy 2024'!$C$5:$Q$1783,'Mapping for Equity'!$K$1))</f>
        <v/>
      </c>
      <c r="L974" s="6" t="s">
        <v>4</v>
      </c>
      <c r="M974" s="6" t="s">
        <v>4</v>
      </c>
      <c r="N974" s="6" t="s">
        <v>4</v>
      </c>
      <c r="O974" s="6" t="s">
        <v>4</v>
      </c>
    </row>
    <row r="975" spans="2:15" ht="20.25">
      <c r="B975" s="10">
        <v>1610111112</v>
      </c>
      <c r="C975" s="201">
        <v>5</v>
      </c>
      <c r="D975" s="8" t="str">
        <f>VLOOKUP(B975,'Current BICS'!$B$4:$P$1837,'Mapping for Equity'!$K$1,FALSE)</f>
        <v>Outpatient Health Services</v>
      </c>
      <c r="E975" s="15" t="s">
        <v>1643</v>
      </c>
      <c r="F975" s="18"/>
      <c r="G975" s="15" t="s">
        <v>1643</v>
      </c>
      <c r="H975" s="6">
        <v>1610111112</v>
      </c>
      <c r="I975" s="48" t="str">
        <f>VLOOKUP(H975,'BICS Equity Hierarchy 2024'!$C$5:$Q$1846,'Mapping for Equity'!$K$1,FALSE)</f>
        <v>Outpatient Health Services</v>
      </c>
      <c r="J975" s="6" t="s">
        <v>4</v>
      </c>
      <c r="K975" s="48" t="str">
        <f>IF(J975="","",VLOOKUP(J975,'BICS Equity Hierarchy 2024'!$C$5:$Q$1783,'Mapping for Equity'!$K$1))</f>
        <v/>
      </c>
      <c r="L975" s="6" t="s">
        <v>4</v>
      </c>
      <c r="M975" s="6" t="s">
        <v>4</v>
      </c>
      <c r="N975" s="6" t="s">
        <v>4</v>
      </c>
      <c r="O975" s="6" t="s">
        <v>4</v>
      </c>
    </row>
    <row r="976" spans="2:15" ht="20.25">
      <c r="B976" s="10">
        <v>161011111210</v>
      </c>
      <c r="C976" s="201">
        <v>6</v>
      </c>
      <c r="D976" s="8" t="str">
        <f>VLOOKUP(B976,'Current BICS'!$B$4:$P$1837,'Mapping for Equity'!$K$1,FALSE)</f>
        <v>Ambulance Services</v>
      </c>
      <c r="E976" s="15" t="s">
        <v>1643</v>
      </c>
      <c r="F976" s="18"/>
      <c r="G976" s="15" t="s">
        <v>1643</v>
      </c>
      <c r="H976" s="6">
        <v>161011111210</v>
      </c>
      <c r="I976" s="48" t="str">
        <f>VLOOKUP(H976,'BICS Equity Hierarchy 2024'!$C$5:$Q$1846,'Mapping for Equity'!$K$1,FALSE)</f>
        <v>Ambulance Services</v>
      </c>
      <c r="J976" s="6" t="s">
        <v>4</v>
      </c>
      <c r="K976" s="48" t="str">
        <f>IF(J976="","",VLOOKUP(J976,'BICS Equity Hierarchy 2024'!$C$5:$Q$1783,'Mapping for Equity'!$K$1))</f>
        <v/>
      </c>
      <c r="L976" s="6" t="s">
        <v>4</v>
      </c>
      <c r="M976" s="6" t="s">
        <v>4</v>
      </c>
      <c r="N976" s="6" t="s">
        <v>4</v>
      </c>
      <c r="O976" s="6" t="s">
        <v>4</v>
      </c>
    </row>
    <row r="977" spans="2:15" ht="20.25">
      <c r="B977" s="10">
        <v>161011111211</v>
      </c>
      <c r="C977" s="201">
        <v>6</v>
      </c>
      <c r="D977" s="8" t="str">
        <f>VLOOKUP(B977,'Current BICS'!$B$4:$P$1837,'Mapping for Equity'!$K$1,FALSE)</f>
        <v>Home Health Care Services</v>
      </c>
      <c r="E977" s="15" t="s">
        <v>1643</v>
      </c>
      <c r="F977" s="18"/>
      <c r="G977" s="15" t="s">
        <v>1643</v>
      </c>
      <c r="H977" s="6">
        <v>161011111211</v>
      </c>
      <c r="I977" s="48" t="str">
        <f>VLOOKUP(H977,'BICS Equity Hierarchy 2024'!$C$5:$Q$1846,'Mapping for Equity'!$K$1,FALSE)</f>
        <v>Home Health Care Services</v>
      </c>
      <c r="J977" s="6" t="s">
        <v>4</v>
      </c>
      <c r="K977" s="48" t="str">
        <f>IF(J977="","",VLOOKUP(J977,'BICS Equity Hierarchy 2024'!$C$5:$Q$1783,'Mapping for Equity'!$K$1))</f>
        <v/>
      </c>
      <c r="L977" s="6" t="s">
        <v>4</v>
      </c>
      <c r="M977" s="6" t="s">
        <v>4</v>
      </c>
      <c r="N977" s="6" t="s">
        <v>4</v>
      </c>
      <c r="O977" s="6" t="s">
        <v>4</v>
      </c>
    </row>
    <row r="978" spans="2:15" ht="20.25">
      <c r="B978" s="10">
        <v>1610111113</v>
      </c>
      <c r="C978" s="201">
        <v>5</v>
      </c>
      <c r="D978" s="8" t="str">
        <f>VLOOKUP(B978,'Current BICS'!$B$4:$P$1837,'Mapping for Equity'!$K$1,FALSE)</f>
        <v>Veterinary Services</v>
      </c>
      <c r="E978" s="15" t="s">
        <v>1643</v>
      </c>
      <c r="F978" s="18"/>
      <c r="G978" s="15" t="s">
        <v>1643</v>
      </c>
      <c r="H978" s="6">
        <v>1610111113</v>
      </c>
      <c r="I978" s="48" t="str">
        <f>VLOOKUP(H978,'BICS Equity Hierarchy 2024'!$C$5:$Q$1846,'Mapping for Equity'!$K$1,FALSE)</f>
        <v>Veterinary Services</v>
      </c>
      <c r="J978" s="6" t="s">
        <v>4</v>
      </c>
      <c r="K978" s="48" t="str">
        <f>IF(J978="","",VLOOKUP(J978,'BICS Equity Hierarchy 2024'!$C$5:$Q$1783,'Mapping for Equity'!$K$1))</f>
        <v/>
      </c>
      <c r="L978" s="6" t="s">
        <v>4</v>
      </c>
      <c r="M978" s="6" t="s">
        <v>4</v>
      </c>
      <c r="N978" s="6" t="s">
        <v>4</v>
      </c>
      <c r="O978" s="6" t="s">
        <v>4</v>
      </c>
    </row>
    <row r="979" spans="2:15" ht="20.25">
      <c r="B979" s="10">
        <v>16101112</v>
      </c>
      <c r="C979" s="201">
        <v>4</v>
      </c>
      <c r="D979" s="8" t="str">
        <f>VLOOKUP(B979,'Current BICS'!$B$4:$P$1837,'Mapping for Equity'!$K$1,FALSE)</f>
        <v>Health Care Supply Chain</v>
      </c>
      <c r="E979" s="15" t="s">
        <v>1643</v>
      </c>
      <c r="F979" s="18"/>
      <c r="G979" s="15" t="s">
        <v>1643</v>
      </c>
      <c r="H979" s="6">
        <v>16101112</v>
      </c>
      <c r="I979" s="48" t="str">
        <f>VLOOKUP(H979,'BICS Equity Hierarchy 2024'!$C$5:$Q$1846,'Mapping for Equity'!$K$1,FALSE)</f>
        <v>Health Care Supply Chain</v>
      </c>
      <c r="J979" s="6" t="s">
        <v>4</v>
      </c>
      <c r="K979" s="48" t="str">
        <f>IF(J979="","",VLOOKUP(J979,'BICS Equity Hierarchy 2024'!$C$5:$Q$1783,'Mapping for Equity'!$K$1))</f>
        <v/>
      </c>
      <c r="L979" s="6" t="s">
        <v>4</v>
      </c>
      <c r="M979" s="6" t="s">
        <v>4</v>
      </c>
      <c r="N979" s="6" t="s">
        <v>4</v>
      </c>
      <c r="O979" s="6" t="s">
        <v>4</v>
      </c>
    </row>
    <row r="980" spans="2:15" ht="20.25">
      <c r="B980" s="10">
        <v>1610111210</v>
      </c>
      <c r="C980" s="201">
        <v>5</v>
      </c>
      <c r="D980" s="8" t="str">
        <f>VLOOKUP(B980,'Current BICS'!$B$4:$P$1837,'Mapping for Equity'!$K$1,FALSE)</f>
        <v>Health Care Distribution</v>
      </c>
      <c r="E980" s="15" t="s">
        <v>1643</v>
      </c>
      <c r="F980" s="18"/>
      <c r="G980" s="15" t="s">
        <v>1643</v>
      </c>
      <c r="H980" s="6">
        <v>1610111210</v>
      </c>
      <c r="I980" s="48" t="str">
        <f>VLOOKUP(H980,'BICS Equity Hierarchy 2024'!$C$5:$Q$1846,'Mapping for Equity'!$K$1,FALSE)</f>
        <v>Health Care Distribution</v>
      </c>
      <c r="J980" s="6" t="s">
        <v>4</v>
      </c>
      <c r="K980" s="48" t="str">
        <f>IF(J980="","",VLOOKUP(J980,'BICS Equity Hierarchy 2024'!$C$5:$Q$1783,'Mapping for Equity'!$K$1))</f>
        <v/>
      </c>
      <c r="L980" s="6" t="s">
        <v>4</v>
      </c>
      <c r="M980" s="6" t="s">
        <v>4</v>
      </c>
      <c r="N980" s="6" t="s">
        <v>4</v>
      </c>
      <c r="O980" s="6" t="s">
        <v>4</v>
      </c>
    </row>
    <row r="981" spans="2:15" ht="20.25">
      <c r="B981" s="10">
        <v>161011121010</v>
      </c>
      <c r="C981" s="201">
        <v>6</v>
      </c>
      <c r="D981" s="8" t="str">
        <f>VLOOKUP(B981,'Current BICS'!$B$4:$P$1837,'Mapping for Equity'!$K$1,FALSE)</f>
        <v>Medical Equip Distribution</v>
      </c>
      <c r="E981" s="15" t="s">
        <v>1643</v>
      </c>
      <c r="F981" s="18"/>
      <c r="G981" s="15" t="s">
        <v>1643</v>
      </c>
      <c r="H981" s="6">
        <v>161011121010</v>
      </c>
      <c r="I981" s="48" t="str">
        <f>VLOOKUP(H981,'BICS Equity Hierarchy 2024'!$C$5:$Q$1846,'Mapping for Equity'!$K$1,FALSE)</f>
        <v>Medical Equip Distribution</v>
      </c>
      <c r="J981" s="6" t="s">
        <v>4</v>
      </c>
      <c r="K981" s="48" t="str">
        <f>IF(J981="","",VLOOKUP(J981,'BICS Equity Hierarchy 2024'!$C$5:$Q$1783,'Mapping for Equity'!$K$1))</f>
        <v/>
      </c>
      <c r="L981" s="6" t="s">
        <v>4</v>
      </c>
      <c r="M981" s="6" t="s">
        <v>4</v>
      </c>
      <c r="N981" s="6" t="s">
        <v>4</v>
      </c>
      <c r="O981" s="6" t="s">
        <v>4</v>
      </c>
    </row>
    <row r="982" spans="2:15" ht="20.25">
      <c r="B982" s="10">
        <v>161011121011</v>
      </c>
      <c r="C982" s="201">
        <v>6</v>
      </c>
      <c r="D982" s="8" t="str">
        <f>VLOOKUP(B982,'Current BICS'!$B$4:$P$1837,'Mapping for Equity'!$K$1,FALSE)</f>
        <v>Medical Supplies Distribution</v>
      </c>
      <c r="E982" s="15" t="s">
        <v>1643</v>
      </c>
      <c r="F982" s="18"/>
      <c r="G982" s="15" t="s">
        <v>1643</v>
      </c>
      <c r="H982" s="6">
        <v>161011121011</v>
      </c>
      <c r="I982" s="48" t="str">
        <f>VLOOKUP(H982,'BICS Equity Hierarchy 2024'!$C$5:$Q$1846,'Mapping for Equity'!$K$1,FALSE)</f>
        <v>Medical Supplies Distribution</v>
      </c>
      <c r="J982" s="6" t="s">
        <v>4</v>
      </c>
      <c r="K982" s="48" t="str">
        <f>IF(J982="","",VLOOKUP(J982,'BICS Equity Hierarchy 2024'!$C$5:$Q$1783,'Mapping for Equity'!$K$1))</f>
        <v/>
      </c>
      <c r="L982" s="6" t="s">
        <v>4</v>
      </c>
      <c r="M982" s="6" t="s">
        <v>4</v>
      </c>
      <c r="N982" s="6" t="s">
        <v>4</v>
      </c>
      <c r="O982" s="6" t="s">
        <v>4</v>
      </c>
    </row>
    <row r="983" spans="2:15" ht="20.25">
      <c r="B983" s="10">
        <v>161011121012</v>
      </c>
      <c r="C983" s="201">
        <v>6</v>
      </c>
      <c r="D983" s="8" t="str">
        <f>VLOOKUP(B983,'Current BICS'!$B$4:$P$1837,'Mapping for Equity'!$K$1,FALSE)</f>
        <v>Pharma &amp; Specialty Distribution</v>
      </c>
      <c r="E983" s="15" t="s">
        <v>1643</v>
      </c>
      <c r="F983" s="18"/>
      <c r="G983" s="15" t="s">
        <v>1643</v>
      </c>
      <c r="H983" s="6">
        <v>161011121012</v>
      </c>
      <c r="I983" s="48" t="str">
        <f>VLOOKUP(H983,'BICS Equity Hierarchy 2024'!$C$5:$Q$1846,'Mapping for Equity'!$K$1,FALSE)</f>
        <v>Pharma &amp; Specialty Distribution</v>
      </c>
      <c r="J983" s="6" t="s">
        <v>4</v>
      </c>
      <c r="K983" s="48" t="str">
        <f>IF(J983="","",VLOOKUP(J983,'BICS Equity Hierarchy 2024'!$C$5:$Q$1783,'Mapping for Equity'!$K$1))</f>
        <v/>
      </c>
      <c r="L983" s="6" t="s">
        <v>4</v>
      </c>
      <c r="M983" s="6" t="s">
        <v>4</v>
      </c>
      <c r="N983" s="6" t="s">
        <v>4</v>
      </c>
      <c r="O983" s="6" t="s">
        <v>4</v>
      </c>
    </row>
    <row r="984" spans="2:15" ht="20.25">
      <c r="B984" s="10">
        <v>16101112101210</v>
      </c>
      <c r="C984" s="201">
        <v>7</v>
      </c>
      <c r="D984" s="8" t="str">
        <f>VLOOKUP(B984,'Current BICS'!$B$4:$P$1837,'Mapping for Equity'!$K$1,FALSE)</f>
        <v>Pharmaceutical Distribution</v>
      </c>
      <c r="E984" s="15" t="s">
        <v>1643</v>
      </c>
      <c r="F984" s="18"/>
      <c r="G984" s="15" t="s">
        <v>1643</v>
      </c>
      <c r="H984" s="6">
        <v>16101112101210</v>
      </c>
      <c r="I984" s="48" t="str">
        <f>VLOOKUP(H984,'BICS Equity Hierarchy 2024'!$C$5:$Q$1846,'Mapping for Equity'!$K$1,FALSE)</f>
        <v>Pharmaceutical Distribution</v>
      </c>
      <c r="J984" s="6" t="s">
        <v>4</v>
      </c>
      <c r="K984" s="48" t="str">
        <f>IF(J984="","",VLOOKUP(J984,'BICS Equity Hierarchy 2024'!$C$5:$Q$1783,'Mapping for Equity'!$K$1))</f>
        <v/>
      </c>
      <c r="L984" s="6" t="s">
        <v>4</v>
      </c>
      <c r="M984" s="6" t="s">
        <v>4</v>
      </c>
      <c r="N984" s="6" t="s">
        <v>4</v>
      </c>
      <c r="O984" s="6" t="s">
        <v>4</v>
      </c>
    </row>
    <row r="985" spans="2:15" ht="20.25">
      <c r="B985" s="10">
        <v>16101112101211</v>
      </c>
      <c r="C985" s="201">
        <v>7</v>
      </c>
      <c r="D985" s="8" t="str">
        <f>VLOOKUP(B985,'Current BICS'!$B$4:$P$1837,'Mapping for Equity'!$K$1,FALSE)</f>
        <v>Specialty Distribution</v>
      </c>
      <c r="E985" s="15" t="s">
        <v>1643</v>
      </c>
      <c r="F985" s="18"/>
      <c r="G985" s="15" t="s">
        <v>1643</v>
      </c>
      <c r="H985" s="6">
        <v>16101112101211</v>
      </c>
      <c r="I985" s="48" t="str">
        <f>VLOOKUP(H985,'BICS Equity Hierarchy 2024'!$C$5:$Q$1846,'Mapping for Equity'!$K$1,FALSE)</f>
        <v>Specialty Distribution</v>
      </c>
      <c r="J985" s="6" t="s">
        <v>4</v>
      </c>
      <c r="K985" s="48" t="str">
        <f>IF(J985="","",VLOOKUP(J985,'BICS Equity Hierarchy 2024'!$C$5:$Q$1783,'Mapping for Equity'!$K$1))</f>
        <v/>
      </c>
      <c r="L985" s="6" t="s">
        <v>4</v>
      </c>
      <c r="M985" s="6" t="s">
        <v>4</v>
      </c>
      <c r="N985" s="6" t="s">
        <v>4</v>
      </c>
      <c r="O985" s="6" t="s">
        <v>4</v>
      </c>
    </row>
    <row r="986" spans="2:15" ht="20.25">
      <c r="B986" s="10">
        <v>1610111211</v>
      </c>
      <c r="C986" s="201">
        <v>5</v>
      </c>
      <c r="D986" s="8" t="str">
        <f>VLOOKUP(B986,'Current BICS'!$B$4:$P$1837,'Mapping for Equity'!$K$1,FALSE)</f>
        <v>Pharmacy Benefits Mgmt (PBM)</v>
      </c>
      <c r="E986" s="15" t="s">
        <v>1643</v>
      </c>
      <c r="F986" s="18"/>
      <c r="G986" s="15" t="s">
        <v>1643</v>
      </c>
      <c r="H986" s="6">
        <v>1610111211</v>
      </c>
      <c r="I986" s="48" t="str">
        <f>VLOOKUP(H986,'BICS Equity Hierarchy 2024'!$C$5:$Q$1846,'Mapping for Equity'!$K$1,FALSE)</f>
        <v>Pharmacy Benefits Mgmt (PBM)</v>
      </c>
      <c r="J986" s="6" t="s">
        <v>4</v>
      </c>
      <c r="K986" s="48" t="str">
        <f>IF(J986="","",VLOOKUP(J986,'BICS Equity Hierarchy 2024'!$C$5:$Q$1783,'Mapping for Equity'!$K$1))</f>
        <v/>
      </c>
      <c r="L986" s="6" t="s">
        <v>4</v>
      </c>
      <c r="M986" s="6" t="s">
        <v>4</v>
      </c>
      <c r="N986" s="6" t="s">
        <v>4</v>
      </c>
      <c r="O986" s="6" t="s">
        <v>4</v>
      </c>
    </row>
    <row r="987" spans="2:15" ht="20.25">
      <c r="B987" s="10">
        <v>16101113</v>
      </c>
      <c r="C987" s="201">
        <v>4</v>
      </c>
      <c r="D987" s="8" t="str">
        <f>VLOOKUP(B987,'Current BICS'!$B$4:$P$1837,'Mapping for Equity'!$K$1,FALSE)</f>
        <v>Managed Care</v>
      </c>
      <c r="E987" s="15" t="s">
        <v>1643</v>
      </c>
      <c r="F987" s="18"/>
      <c r="G987" s="15" t="s">
        <v>1643</v>
      </c>
      <c r="H987" s="6">
        <v>16101113</v>
      </c>
      <c r="I987" s="48" t="str">
        <f>VLOOKUP(H987,'BICS Equity Hierarchy 2024'!$C$5:$Q$1846,'Mapping for Equity'!$K$1,FALSE)</f>
        <v>Managed Care</v>
      </c>
      <c r="J987" s="6" t="s">
        <v>4</v>
      </c>
      <c r="K987" s="48" t="str">
        <f>IF(J987="","",VLOOKUP(J987,'BICS Equity Hierarchy 2024'!$C$5:$Q$1783,'Mapping for Equity'!$K$1))</f>
        <v/>
      </c>
      <c r="L987" s="6" t="s">
        <v>4</v>
      </c>
      <c r="M987" s="6" t="s">
        <v>4</v>
      </c>
      <c r="N987" s="6" t="s">
        <v>4</v>
      </c>
      <c r="O987" s="6" t="s">
        <v>4</v>
      </c>
    </row>
    <row r="988" spans="2:15" ht="20.25">
      <c r="B988" s="10">
        <v>1610111310</v>
      </c>
      <c r="C988" s="201">
        <v>5</v>
      </c>
      <c r="D988" s="8" t="str">
        <f>VLOOKUP(B988,'Current BICS'!$B$4:$P$1837,'Mapping for Equity'!$K$1,FALSE)</f>
        <v>Managed Care Comml Business</v>
      </c>
      <c r="E988" s="15" t="s">
        <v>1643</v>
      </c>
      <c r="F988" s="18"/>
      <c r="G988" s="15" t="s">
        <v>1643</v>
      </c>
      <c r="H988" s="6">
        <v>1610111310</v>
      </c>
      <c r="I988" s="48" t="str">
        <f>VLOOKUP(H988,'BICS Equity Hierarchy 2024'!$C$5:$Q$1846,'Mapping for Equity'!$K$1,FALSE)</f>
        <v>Managed Care Comml Business</v>
      </c>
      <c r="J988" s="6" t="s">
        <v>4</v>
      </c>
      <c r="K988" s="48" t="str">
        <f>IF(J988="","",VLOOKUP(J988,'BICS Equity Hierarchy 2024'!$C$5:$Q$1783,'Mapping for Equity'!$K$1))</f>
        <v/>
      </c>
      <c r="L988" s="6" t="s">
        <v>4</v>
      </c>
      <c r="M988" s="6" t="s">
        <v>4</v>
      </c>
      <c r="N988" s="6" t="s">
        <v>4</v>
      </c>
      <c r="O988" s="6" t="s">
        <v>4</v>
      </c>
    </row>
    <row r="989" spans="2:15" ht="20.25">
      <c r="B989" s="10">
        <v>1610111311</v>
      </c>
      <c r="C989" s="201">
        <v>5</v>
      </c>
      <c r="D989" s="8" t="str">
        <f>VLOOKUP(B989,'Current BICS'!$B$4:$P$1837,'Mapping for Equity'!$K$1,FALSE)</f>
        <v>Managed Care Disease Mgmt</v>
      </c>
      <c r="E989" s="15" t="s">
        <v>1643</v>
      </c>
      <c r="F989" s="18"/>
      <c r="G989" s="15" t="s">
        <v>1643</v>
      </c>
      <c r="H989" s="6">
        <v>1610111311</v>
      </c>
      <c r="I989" s="48" t="str">
        <f>VLOOKUP(H989,'BICS Equity Hierarchy 2024'!$C$5:$Q$1846,'Mapping for Equity'!$K$1,FALSE)</f>
        <v>Managed Care Disease Mgmt</v>
      </c>
      <c r="J989" s="6" t="s">
        <v>4</v>
      </c>
      <c r="K989" s="48" t="str">
        <f>IF(J989="","",VLOOKUP(J989,'BICS Equity Hierarchy 2024'!$C$5:$Q$1783,'Mapping for Equity'!$K$1))</f>
        <v/>
      </c>
      <c r="L989" s="6" t="s">
        <v>4</v>
      </c>
      <c r="M989" s="6" t="s">
        <v>4</v>
      </c>
      <c r="N989" s="6" t="s">
        <v>4</v>
      </c>
      <c r="O989" s="6" t="s">
        <v>4</v>
      </c>
    </row>
    <row r="990" spans="2:15" ht="20.25">
      <c r="B990" s="10">
        <v>1610111312</v>
      </c>
      <c r="C990" s="201">
        <v>5</v>
      </c>
      <c r="D990" s="8" t="str">
        <f>VLOOKUP(B990,'Current BICS'!$B$4:$P$1837,'Mapping for Equity'!$K$1,FALSE)</f>
        <v>Managed Care Govt Business</v>
      </c>
      <c r="E990" s="15" t="s">
        <v>1643</v>
      </c>
      <c r="F990" s="18"/>
      <c r="G990" s="15" t="s">
        <v>1643</v>
      </c>
      <c r="H990" s="6">
        <v>1610111312</v>
      </c>
      <c r="I990" s="48" t="str">
        <f>VLOOKUP(H990,'BICS Equity Hierarchy 2024'!$C$5:$Q$1846,'Mapping for Equity'!$K$1,FALSE)</f>
        <v>Managed Care Govt Business</v>
      </c>
      <c r="J990" s="6" t="s">
        <v>4</v>
      </c>
      <c r="K990" s="48" t="str">
        <f>IF(J990="","",VLOOKUP(J990,'BICS Equity Hierarchy 2024'!$C$5:$Q$1783,'Mapping for Equity'!$K$1))</f>
        <v/>
      </c>
      <c r="L990" s="6" t="s">
        <v>4</v>
      </c>
      <c r="M990" s="6" t="s">
        <v>4</v>
      </c>
      <c r="N990" s="6" t="s">
        <v>4</v>
      </c>
      <c r="O990" s="6" t="s">
        <v>4</v>
      </c>
    </row>
    <row r="991" spans="2:15" ht="20.25">
      <c r="B991" s="10">
        <v>161011131210</v>
      </c>
      <c r="C991" s="201">
        <v>6</v>
      </c>
      <c r="D991" s="8" t="str">
        <f>VLOOKUP(B991,'Current BICS'!$B$4:$P$1837,'Mapping for Equity'!$K$1,FALSE)</f>
        <v>Managed Care Medicaid (XIX)</v>
      </c>
      <c r="E991" s="15" t="s">
        <v>1643</v>
      </c>
      <c r="F991" s="18"/>
      <c r="G991" s="15" t="s">
        <v>1643</v>
      </c>
      <c r="H991" s="6">
        <v>161011131210</v>
      </c>
      <c r="I991" s="48" t="str">
        <f>VLOOKUP(H991,'BICS Equity Hierarchy 2024'!$C$5:$Q$1846,'Mapping for Equity'!$K$1,FALSE)</f>
        <v>Managed Care Medicaid (XIX)</v>
      </c>
      <c r="J991" s="6" t="s">
        <v>4</v>
      </c>
      <c r="K991" s="48" t="str">
        <f>IF(J991="","",VLOOKUP(J991,'BICS Equity Hierarchy 2024'!$C$5:$Q$1783,'Mapping for Equity'!$K$1))</f>
        <v/>
      </c>
      <c r="L991" s="6" t="s">
        <v>4</v>
      </c>
      <c r="M991" s="6" t="s">
        <v>4</v>
      </c>
      <c r="N991" s="6" t="s">
        <v>4</v>
      </c>
      <c r="O991" s="6" t="s">
        <v>4</v>
      </c>
    </row>
    <row r="992" spans="2:15" ht="20.25">
      <c r="B992" s="10">
        <v>161011131211</v>
      </c>
      <c r="C992" s="201">
        <v>6</v>
      </c>
      <c r="D992" s="8" t="str">
        <f>VLOOKUP(B992,'Current BICS'!$B$4:$P$1837,'Mapping for Equity'!$K$1,FALSE)</f>
        <v>Managed Care Medicare</v>
      </c>
      <c r="E992" s="15" t="s">
        <v>1643</v>
      </c>
      <c r="F992" s="18"/>
      <c r="G992" s="15" t="s">
        <v>1643</v>
      </c>
      <c r="H992" s="6">
        <v>161011131211</v>
      </c>
      <c r="I992" s="48" t="str">
        <f>VLOOKUP(H992,'BICS Equity Hierarchy 2024'!$C$5:$Q$1846,'Mapping for Equity'!$K$1,FALSE)</f>
        <v>Managed Care Medicare</v>
      </c>
      <c r="J992" s="6" t="s">
        <v>4</v>
      </c>
      <c r="K992" s="48" t="str">
        <f>IF(J992="","",VLOOKUP(J992,'BICS Equity Hierarchy 2024'!$C$5:$Q$1783,'Mapping for Equity'!$K$1))</f>
        <v/>
      </c>
      <c r="L992" s="6" t="s">
        <v>4</v>
      </c>
      <c r="M992" s="6" t="s">
        <v>4</v>
      </c>
      <c r="N992" s="6" t="s">
        <v>4</v>
      </c>
      <c r="O992" s="6" t="s">
        <v>4</v>
      </c>
    </row>
    <row r="993" spans="2:15" ht="20.25">
      <c r="B993" s="10">
        <v>161012</v>
      </c>
      <c r="C993" s="201">
        <v>3</v>
      </c>
      <c r="D993" s="8" t="str">
        <f>VLOOKUP(B993,'Current BICS'!$B$4:$P$1837,'Mapping for Equity'!$K$1,FALSE)</f>
        <v>Medical Equipment &amp; Devices</v>
      </c>
      <c r="E993" s="15" t="s">
        <v>1643</v>
      </c>
      <c r="F993" s="18"/>
      <c r="G993" s="15" t="s">
        <v>1643</v>
      </c>
      <c r="H993" s="6">
        <v>161012</v>
      </c>
      <c r="I993" s="48" t="str">
        <f>VLOOKUP(H993,'BICS Equity Hierarchy 2024'!$C$5:$Q$1846,'Mapping for Equity'!$K$1,FALSE)</f>
        <v>Medical Equipment &amp; Devices</v>
      </c>
      <c r="J993" s="6" t="s">
        <v>4</v>
      </c>
      <c r="K993" s="48" t="str">
        <f>IF(J993="","",VLOOKUP(J993,'BICS Equity Hierarchy 2024'!$C$5:$Q$1783,'Mapping for Equity'!$K$1))</f>
        <v/>
      </c>
      <c r="L993" s="6" t="s">
        <v>4</v>
      </c>
      <c r="M993" s="6" t="s">
        <v>4</v>
      </c>
      <c r="N993" s="6" t="s">
        <v>4</v>
      </c>
      <c r="O993" s="6" t="s">
        <v>4</v>
      </c>
    </row>
    <row r="994" spans="2:15" ht="20.25">
      <c r="B994" s="10">
        <v>16101210</v>
      </c>
      <c r="C994" s="201">
        <v>4</v>
      </c>
      <c r="D994" s="8" t="str">
        <f>VLOOKUP(B994,'Current BICS'!$B$4:$P$1837,'Mapping for Equity'!$K$1,FALSE)</f>
        <v>Health Care Supplies</v>
      </c>
      <c r="E994" s="15" t="s">
        <v>1643</v>
      </c>
      <c r="F994" s="18"/>
      <c r="G994" s="15" t="s">
        <v>1643</v>
      </c>
      <c r="H994" s="6">
        <v>16101210</v>
      </c>
      <c r="I994" s="48" t="str">
        <f>VLOOKUP(H994,'BICS Equity Hierarchy 2024'!$C$5:$Q$1846,'Mapping for Equity'!$K$1,FALSE)</f>
        <v>Health Care Supplies</v>
      </c>
      <c r="J994" s="6" t="s">
        <v>4</v>
      </c>
      <c r="K994" s="48" t="str">
        <f>IF(J994="","",VLOOKUP(J994,'BICS Equity Hierarchy 2024'!$C$5:$Q$1783,'Mapping for Equity'!$K$1))</f>
        <v/>
      </c>
      <c r="L994" s="6" t="s">
        <v>4</v>
      </c>
      <c r="M994" s="6" t="s">
        <v>4</v>
      </c>
      <c r="N994" s="6" t="s">
        <v>4</v>
      </c>
      <c r="O994" s="6" t="s">
        <v>4</v>
      </c>
    </row>
    <row r="995" spans="2:15" ht="20.25">
      <c r="B995" s="10">
        <v>1610121010</v>
      </c>
      <c r="C995" s="201">
        <v>5</v>
      </c>
      <c r="D995" s="8" t="str">
        <f>VLOOKUP(B995,'Current BICS'!$B$4:$P$1837,'Mapping for Equity'!$K$1,FALSE)</f>
        <v>Ophthalmic Goods</v>
      </c>
      <c r="E995" s="15" t="s">
        <v>1643</v>
      </c>
      <c r="F995" s="18"/>
      <c r="G995" s="15" t="s">
        <v>1643</v>
      </c>
      <c r="H995" s="6">
        <v>1610121010</v>
      </c>
      <c r="I995" s="48" t="str">
        <f>VLOOKUP(H995,'BICS Equity Hierarchy 2024'!$C$5:$Q$1846,'Mapping for Equity'!$K$1,FALSE)</f>
        <v>Ophthalmic Goods</v>
      </c>
      <c r="J995" s="6" t="s">
        <v>4</v>
      </c>
      <c r="K995" s="48" t="str">
        <f>IF(J995="","",VLOOKUP(J995,'BICS Equity Hierarchy 2024'!$C$5:$Q$1783,'Mapping for Equity'!$K$1))</f>
        <v/>
      </c>
      <c r="L995" s="6" t="s">
        <v>4</v>
      </c>
      <c r="M995" s="6" t="s">
        <v>4</v>
      </c>
      <c r="N995" s="6" t="s">
        <v>4</v>
      </c>
      <c r="O995" s="6" t="s">
        <v>4</v>
      </c>
    </row>
    <row r="996" spans="2:15" ht="20.25">
      <c r="B996" s="10">
        <v>1610121011</v>
      </c>
      <c r="C996" s="201">
        <v>5</v>
      </c>
      <c r="D996" s="8" t="str">
        <f>VLOOKUP(B996,'Current BICS'!$B$4:$P$1837,'Mapping for Equity'!$K$1,FALSE)</f>
        <v>Surgical Appliances &amp; Supplies</v>
      </c>
      <c r="E996" s="15" t="s">
        <v>1643</v>
      </c>
      <c r="F996" s="18"/>
      <c r="G996" s="15" t="s">
        <v>1643</v>
      </c>
      <c r="H996" s="6">
        <v>1610121011</v>
      </c>
      <c r="I996" s="48" t="str">
        <f>VLOOKUP(H996,'BICS Equity Hierarchy 2024'!$C$5:$Q$1846,'Mapping for Equity'!$K$1,FALSE)</f>
        <v>Surgical Appliances &amp; Supplies</v>
      </c>
      <c r="J996" s="6" t="s">
        <v>4</v>
      </c>
      <c r="K996" s="48" t="str">
        <f>IF(J996="","",VLOOKUP(J996,'BICS Equity Hierarchy 2024'!$C$5:$Q$1783,'Mapping for Equity'!$K$1))</f>
        <v/>
      </c>
      <c r="L996" s="6" t="s">
        <v>4</v>
      </c>
      <c r="M996" s="6" t="s">
        <v>4</v>
      </c>
      <c r="N996" s="6" t="s">
        <v>4</v>
      </c>
      <c r="O996" s="6" t="s">
        <v>4</v>
      </c>
    </row>
    <row r="997" spans="2:15" ht="20.25">
      <c r="B997" s="10">
        <v>16101211</v>
      </c>
      <c r="C997" s="201">
        <v>4</v>
      </c>
      <c r="D997" s="8" t="str">
        <f>VLOOKUP(B997,'Current BICS'!$B$4:$P$1837,'Mapping for Equity'!$K$1,FALSE)</f>
        <v>Life Science &amp; Diagnostics</v>
      </c>
      <c r="E997" s="15" t="s">
        <v>1643</v>
      </c>
      <c r="F997" s="18"/>
      <c r="G997" s="15" t="s">
        <v>1643</v>
      </c>
      <c r="H997" s="6">
        <v>16101211</v>
      </c>
      <c r="I997" s="48" t="str">
        <f>VLOOKUP(H997,'BICS Equity Hierarchy 2024'!$C$5:$Q$1846,'Mapping for Equity'!$K$1,FALSE)</f>
        <v>Life Science &amp; Diagnostics</v>
      </c>
      <c r="J997" s="6" t="s">
        <v>4</v>
      </c>
      <c r="K997" s="48" t="str">
        <f>IF(J997="","",VLOOKUP(J997,'BICS Equity Hierarchy 2024'!$C$5:$Q$1783,'Mapping for Equity'!$K$1))</f>
        <v/>
      </c>
      <c r="L997" s="6" t="s">
        <v>4</v>
      </c>
      <c r="M997" s="6" t="s">
        <v>4</v>
      </c>
      <c r="N997" s="6" t="s">
        <v>4</v>
      </c>
      <c r="O997" s="6" t="s">
        <v>4</v>
      </c>
    </row>
    <row r="998" spans="2:15" ht="20.25">
      <c r="B998" s="10">
        <v>1610121110</v>
      </c>
      <c r="C998" s="201">
        <v>5</v>
      </c>
      <c r="D998" s="8" t="str">
        <f>VLOOKUP(B998,'Current BICS'!$B$4:$P$1837,'Mapping for Equity'!$K$1,FALSE)</f>
        <v>Life Science Equipment</v>
      </c>
      <c r="E998" s="15" t="s">
        <v>1643</v>
      </c>
      <c r="F998" s="18"/>
      <c r="G998" s="15" t="s">
        <v>1643</v>
      </c>
      <c r="H998" s="6">
        <v>1610121110</v>
      </c>
      <c r="I998" s="48" t="str">
        <f>VLOOKUP(H998,'BICS Equity Hierarchy 2024'!$C$5:$Q$1846,'Mapping for Equity'!$K$1,FALSE)</f>
        <v>Life Science Equipment</v>
      </c>
      <c r="J998" s="6" t="s">
        <v>4</v>
      </c>
      <c r="K998" s="48" t="str">
        <f>IF(J998="","",VLOOKUP(J998,'BICS Equity Hierarchy 2024'!$C$5:$Q$1783,'Mapping for Equity'!$K$1))</f>
        <v/>
      </c>
      <c r="L998" s="6" t="s">
        <v>4</v>
      </c>
      <c r="M998" s="6" t="s">
        <v>4</v>
      </c>
      <c r="N998" s="6" t="s">
        <v>4</v>
      </c>
      <c r="O998" s="6" t="s">
        <v>4</v>
      </c>
    </row>
    <row r="999" spans="2:15" ht="20.25">
      <c r="B999" s="10">
        <v>1610121111</v>
      </c>
      <c r="C999" s="201">
        <v>5</v>
      </c>
      <c r="D999" s="8" t="str">
        <f>VLOOKUP(B999,'Current BICS'!$B$4:$P$1837,'Mapping for Equity'!$K$1,FALSE)</f>
        <v>In Vitro Diagnostics</v>
      </c>
      <c r="E999" s="15" t="s">
        <v>1643</v>
      </c>
      <c r="F999" s="18"/>
      <c r="G999" s="15" t="s">
        <v>1643</v>
      </c>
      <c r="H999" s="6">
        <v>1610121111</v>
      </c>
      <c r="I999" s="48" t="str">
        <f>VLOOKUP(H999,'BICS Equity Hierarchy 2024'!$C$5:$Q$1846,'Mapping for Equity'!$K$1,FALSE)</f>
        <v>In Vitro Diagnostics</v>
      </c>
      <c r="J999" s="6" t="s">
        <v>4</v>
      </c>
      <c r="K999" s="48" t="str">
        <f>IF(J999="","",VLOOKUP(J999,'BICS Equity Hierarchy 2024'!$C$5:$Q$1783,'Mapping for Equity'!$K$1))</f>
        <v/>
      </c>
      <c r="L999" s="6" t="s">
        <v>4</v>
      </c>
      <c r="M999" s="6" t="s">
        <v>4</v>
      </c>
      <c r="N999" s="6" t="s">
        <v>4</v>
      </c>
      <c r="O999" s="6" t="s">
        <v>4</v>
      </c>
    </row>
    <row r="1000" spans="2:15" ht="20.25">
      <c r="B1000" s="10">
        <v>16101212</v>
      </c>
      <c r="C1000" s="201">
        <v>4</v>
      </c>
      <c r="D1000" s="8" t="str">
        <f>VLOOKUP(B1000,'Current BICS'!$B$4:$P$1837,'Mapping for Equity'!$K$1,FALSE)</f>
        <v>Medical Devices</v>
      </c>
      <c r="E1000" s="15" t="s">
        <v>1643</v>
      </c>
      <c r="F1000" s="18"/>
      <c r="G1000" s="15" t="s">
        <v>1643</v>
      </c>
      <c r="H1000" s="6">
        <v>16101212</v>
      </c>
      <c r="I1000" s="48" t="str">
        <f>VLOOKUP(H1000,'BICS Equity Hierarchy 2024'!$C$5:$Q$1846,'Mapping for Equity'!$K$1,FALSE)</f>
        <v>Medical Devices</v>
      </c>
      <c r="J1000" s="6" t="s">
        <v>4</v>
      </c>
      <c r="K1000" s="48" t="str">
        <f>IF(J1000="","",VLOOKUP(J1000,'BICS Equity Hierarchy 2024'!$C$5:$Q$1783,'Mapping for Equity'!$K$1))</f>
        <v/>
      </c>
      <c r="L1000" s="6" t="s">
        <v>4</v>
      </c>
      <c r="M1000" s="6" t="s">
        <v>4</v>
      </c>
      <c r="N1000" s="6" t="s">
        <v>4</v>
      </c>
      <c r="O1000" s="6" t="s">
        <v>4</v>
      </c>
    </row>
    <row r="1001" spans="2:15" ht="20.25">
      <c r="B1001" s="10">
        <v>1610121210</v>
      </c>
      <c r="C1001" s="201">
        <v>5</v>
      </c>
      <c r="D1001" s="8" t="str">
        <f>VLOOKUP(B1001,'Current BICS'!$B$4:$P$1837,'Mapping for Equity'!$K$1,FALSE)</f>
        <v>Cardiovascular Devices</v>
      </c>
      <c r="E1001" s="15" t="s">
        <v>1643</v>
      </c>
      <c r="F1001" s="18"/>
      <c r="G1001" s="15" t="s">
        <v>1643</v>
      </c>
      <c r="H1001" s="6">
        <v>1610121210</v>
      </c>
      <c r="I1001" s="48" t="str">
        <f>VLOOKUP(H1001,'BICS Equity Hierarchy 2024'!$C$5:$Q$1846,'Mapping for Equity'!$K$1,FALSE)</f>
        <v>Cardiovascular Devices</v>
      </c>
      <c r="J1001" s="6" t="s">
        <v>4</v>
      </c>
      <c r="K1001" s="48" t="str">
        <f>IF(J1001="","",VLOOKUP(J1001,'BICS Equity Hierarchy 2024'!$C$5:$Q$1783,'Mapping for Equity'!$K$1))</f>
        <v/>
      </c>
      <c r="L1001" s="6" t="s">
        <v>4</v>
      </c>
      <c r="M1001" s="6" t="s">
        <v>4</v>
      </c>
      <c r="N1001" s="6" t="s">
        <v>4</v>
      </c>
      <c r="O1001" s="6" t="s">
        <v>4</v>
      </c>
    </row>
    <row r="1002" spans="2:15" ht="20.25">
      <c r="B1002" s="10">
        <v>161012121010</v>
      </c>
      <c r="C1002" s="201">
        <v>6</v>
      </c>
      <c r="D1002" s="8" t="str">
        <f>VLOOKUP(B1002,'Current BICS'!$B$4:$P$1837,'Mapping for Equity'!$K$1,FALSE)</f>
        <v>Electrophysiology Devices</v>
      </c>
      <c r="E1002" s="15" t="s">
        <v>1643</v>
      </c>
      <c r="F1002" s="18"/>
      <c r="G1002" s="15" t="s">
        <v>1643</v>
      </c>
      <c r="H1002" s="6">
        <v>161012121010</v>
      </c>
      <c r="I1002" s="48" t="str">
        <f>VLOOKUP(H1002,'BICS Equity Hierarchy 2024'!$C$5:$Q$1846,'Mapping for Equity'!$K$1,FALSE)</f>
        <v>Electrophysiology Devices</v>
      </c>
      <c r="J1002" s="6" t="s">
        <v>4</v>
      </c>
      <c r="K1002" s="48" t="str">
        <f>IF(J1002="","",VLOOKUP(J1002,'BICS Equity Hierarchy 2024'!$C$5:$Q$1783,'Mapping for Equity'!$K$1))</f>
        <v/>
      </c>
      <c r="L1002" s="6" t="s">
        <v>4</v>
      </c>
      <c r="M1002" s="6" t="s">
        <v>4</v>
      </c>
      <c r="N1002" s="6" t="s">
        <v>4</v>
      </c>
      <c r="O1002" s="6" t="s">
        <v>4</v>
      </c>
    </row>
    <row r="1003" spans="2:15" ht="20.25">
      <c r="B1003" s="10">
        <v>16101212101010</v>
      </c>
      <c r="C1003" s="201">
        <v>7</v>
      </c>
      <c r="D1003" s="8" t="str">
        <f>VLOOKUP(B1003,'Current BICS'!$B$4:$P$1837,'Mapping for Equity'!$K$1,FALSE)</f>
        <v>Cardiac Rhythm Management</v>
      </c>
      <c r="E1003" s="15" t="s">
        <v>1643</v>
      </c>
      <c r="F1003" s="18"/>
      <c r="G1003" s="15" t="s">
        <v>1643</v>
      </c>
      <c r="H1003" s="6">
        <v>16101212101010</v>
      </c>
      <c r="I1003" s="48" t="str">
        <f>VLOOKUP(H1003,'BICS Equity Hierarchy 2024'!$C$5:$Q$1846,'Mapping for Equity'!$K$1,FALSE)</f>
        <v>Cardiac Rhythm Management</v>
      </c>
      <c r="J1003" s="6" t="s">
        <v>4</v>
      </c>
      <c r="K1003" s="48" t="str">
        <f>IF(J1003="","",VLOOKUP(J1003,'BICS Equity Hierarchy 2024'!$C$5:$Q$1783,'Mapping for Equity'!$K$1))</f>
        <v/>
      </c>
      <c r="L1003" s="6" t="s">
        <v>4</v>
      </c>
      <c r="M1003" s="6" t="s">
        <v>4</v>
      </c>
      <c r="N1003" s="6" t="s">
        <v>4</v>
      </c>
      <c r="O1003" s="6" t="s">
        <v>4</v>
      </c>
    </row>
    <row r="1004" spans="2:15" ht="20.25">
      <c r="B1004" s="10">
        <v>16101212101011</v>
      </c>
      <c r="C1004" s="201">
        <v>7</v>
      </c>
      <c r="D1004" s="8" t="str">
        <f>VLOOKUP(B1004,'Current BICS'!$B$4:$P$1837,'Mapping for Equity'!$K$1,FALSE)</f>
        <v>Ventricular Assist Devices</v>
      </c>
      <c r="E1004" s="15" t="s">
        <v>1643</v>
      </c>
      <c r="F1004" s="18"/>
      <c r="G1004" s="15" t="s">
        <v>1643</v>
      </c>
      <c r="H1004" s="6">
        <v>16101212101011</v>
      </c>
      <c r="I1004" s="48" t="str">
        <f>VLOOKUP(H1004,'BICS Equity Hierarchy 2024'!$C$5:$Q$1846,'Mapping for Equity'!$K$1,FALSE)</f>
        <v>Ventricular Assist Devices</v>
      </c>
      <c r="J1004" s="6" t="s">
        <v>4</v>
      </c>
      <c r="K1004" s="48" t="str">
        <f>IF(J1004="","",VLOOKUP(J1004,'BICS Equity Hierarchy 2024'!$C$5:$Q$1783,'Mapping for Equity'!$K$1))</f>
        <v/>
      </c>
      <c r="L1004" s="6" t="s">
        <v>4</v>
      </c>
      <c r="M1004" s="6" t="s">
        <v>4</v>
      </c>
      <c r="N1004" s="6" t="s">
        <v>4</v>
      </c>
      <c r="O1004" s="6" t="s">
        <v>4</v>
      </c>
    </row>
    <row r="1005" spans="2:15" ht="20.25">
      <c r="B1005" s="10">
        <v>161012121011</v>
      </c>
      <c r="C1005" s="201">
        <v>6</v>
      </c>
      <c r="D1005" s="8" t="str">
        <f>VLOOKUP(B1005,'Current BICS'!$B$4:$P$1837,'Mapping for Equity'!$K$1,FALSE)</f>
        <v>Interventional Cardiology</v>
      </c>
      <c r="E1005" s="15" t="s">
        <v>1643</v>
      </c>
      <c r="F1005" s="18"/>
      <c r="G1005" s="15" t="s">
        <v>1643</v>
      </c>
      <c r="H1005" s="6">
        <v>161012121011</v>
      </c>
      <c r="I1005" s="48" t="str">
        <f>VLOOKUP(H1005,'BICS Equity Hierarchy 2024'!$C$5:$Q$1846,'Mapping for Equity'!$K$1,FALSE)</f>
        <v>Interventional Cardiology</v>
      </c>
      <c r="J1005" s="6" t="s">
        <v>4</v>
      </c>
      <c r="K1005" s="48" t="str">
        <f>IF(J1005="","",VLOOKUP(J1005,'BICS Equity Hierarchy 2024'!$C$5:$Q$1783,'Mapping for Equity'!$K$1))</f>
        <v/>
      </c>
      <c r="L1005" s="6" t="s">
        <v>4</v>
      </c>
      <c r="M1005" s="6" t="s">
        <v>4</v>
      </c>
      <c r="N1005" s="6" t="s">
        <v>4</v>
      </c>
      <c r="O1005" s="6" t="s">
        <v>4</v>
      </c>
    </row>
    <row r="1006" spans="2:15" ht="20.25">
      <c r="B1006" s="10">
        <v>1610121211</v>
      </c>
      <c r="C1006" s="201">
        <v>5</v>
      </c>
      <c r="D1006" s="8" t="str">
        <f>VLOOKUP(B1006,'Current BICS'!$B$4:$P$1837,'Mapping for Equity'!$K$1,FALSE)</f>
        <v>Neuromodulation Devices</v>
      </c>
      <c r="E1006" s="15" t="s">
        <v>1643</v>
      </c>
      <c r="F1006" s="18"/>
      <c r="G1006" s="15" t="s">
        <v>1643</v>
      </c>
      <c r="H1006" s="6">
        <v>1610121211</v>
      </c>
      <c r="I1006" s="48" t="str">
        <f>VLOOKUP(H1006,'BICS Equity Hierarchy 2024'!$C$5:$Q$1846,'Mapping for Equity'!$K$1,FALSE)</f>
        <v>Neuromodulation Devices</v>
      </c>
      <c r="J1006" s="6" t="s">
        <v>4</v>
      </c>
      <c r="K1006" s="48" t="str">
        <f>IF(J1006="","",VLOOKUP(J1006,'BICS Equity Hierarchy 2024'!$C$5:$Q$1783,'Mapping for Equity'!$K$1))</f>
        <v/>
      </c>
      <c r="L1006" s="6" t="s">
        <v>4</v>
      </c>
      <c r="M1006" s="6" t="s">
        <v>4</v>
      </c>
      <c r="N1006" s="6" t="s">
        <v>4</v>
      </c>
      <c r="O1006" s="6" t="s">
        <v>4</v>
      </c>
    </row>
    <row r="1007" spans="2:15" ht="20.25">
      <c r="B1007" s="10">
        <v>1610121212</v>
      </c>
      <c r="C1007" s="201">
        <v>5</v>
      </c>
      <c r="D1007" s="8" t="str">
        <f>VLOOKUP(B1007,'Current BICS'!$B$4:$P$1837,'Mapping for Equity'!$K$1,FALSE)</f>
        <v>Orthopedic Devices</v>
      </c>
      <c r="E1007" s="15" t="s">
        <v>1643</v>
      </c>
      <c r="F1007" s="18"/>
      <c r="G1007" s="15" t="s">
        <v>1643</v>
      </c>
      <c r="H1007" s="6">
        <v>1610121212</v>
      </c>
      <c r="I1007" s="48" t="str">
        <f>VLOOKUP(H1007,'BICS Equity Hierarchy 2024'!$C$5:$Q$1846,'Mapping for Equity'!$K$1,FALSE)</f>
        <v>Orthopedic Devices</v>
      </c>
      <c r="J1007" s="6" t="s">
        <v>4</v>
      </c>
      <c r="K1007" s="48" t="str">
        <f>IF(J1007="","",VLOOKUP(J1007,'BICS Equity Hierarchy 2024'!$C$5:$Q$1783,'Mapping for Equity'!$K$1))</f>
        <v/>
      </c>
      <c r="L1007" s="6" t="s">
        <v>4</v>
      </c>
      <c r="M1007" s="6" t="s">
        <v>4</v>
      </c>
      <c r="N1007" s="6" t="s">
        <v>4</v>
      </c>
      <c r="O1007" s="6" t="s">
        <v>4</v>
      </c>
    </row>
    <row r="1008" spans="2:15" ht="20.25">
      <c r="B1008" s="10">
        <v>161012121210</v>
      </c>
      <c r="C1008" s="201">
        <v>6</v>
      </c>
      <c r="D1008" s="8" t="str">
        <f>VLOOKUP(B1008,'Current BICS'!$B$4:$P$1837,'Mapping for Equity'!$K$1,FALSE)</f>
        <v>Reconstructive Implants</v>
      </c>
      <c r="E1008" s="15" t="s">
        <v>1643</v>
      </c>
      <c r="F1008" s="18"/>
      <c r="G1008" s="15" t="s">
        <v>1643</v>
      </c>
      <c r="H1008" s="6">
        <v>161012121210</v>
      </c>
      <c r="I1008" s="48" t="str">
        <f>VLOOKUP(H1008,'BICS Equity Hierarchy 2024'!$C$5:$Q$1846,'Mapping for Equity'!$K$1,FALSE)</f>
        <v>Reconstructive Implants</v>
      </c>
      <c r="J1008" s="6" t="s">
        <v>4</v>
      </c>
      <c r="K1008" s="48" t="str">
        <f>IF(J1008="","",VLOOKUP(J1008,'BICS Equity Hierarchy 2024'!$C$5:$Q$1783,'Mapping for Equity'!$K$1))</f>
        <v/>
      </c>
      <c r="L1008" s="6" t="s">
        <v>4</v>
      </c>
      <c r="M1008" s="6" t="s">
        <v>4</v>
      </c>
      <c r="N1008" s="6" t="s">
        <v>4</v>
      </c>
      <c r="O1008" s="6" t="s">
        <v>4</v>
      </c>
    </row>
    <row r="1009" spans="2:15" ht="20.25">
      <c r="B1009" s="10">
        <v>16101212121010</v>
      </c>
      <c r="C1009" s="201">
        <v>7</v>
      </c>
      <c r="D1009" s="8" t="str">
        <f>VLOOKUP(B1009,'Current BICS'!$B$4:$P$1837,'Mapping for Equity'!$K$1,FALSE)</f>
        <v>Dental Implants</v>
      </c>
      <c r="E1009" s="15" t="s">
        <v>1643</v>
      </c>
      <c r="F1009" s="18"/>
      <c r="G1009" s="15" t="s">
        <v>1643</v>
      </c>
      <c r="H1009" s="6">
        <v>16101212121010</v>
      </c>
      <c r="I1009" s="48" t="str">
        <f>VLOOKUP(H1009,'BICS Equity Hierarchy 2024'!$C$5:$Q$1846,'Mapping for Equity'!$K$1,FALSE)</f>
        <v>Dental Implants</v>
      </c>
      <c r="J1009" s="6" t="s">
        <v>4</v>
      </c>
      <c r="K1009" s="48" t="str">
        <f>IF(J1009="","",VLOOKUP(J1009,'BICS Equity Hierarchy 2024'!$C$5:$Q$1783,'Mapping for Equity'!$K$1))</f>
        <v/>
      </c>
      <c r="L1009" s="6" t="s">
        <v>4</v>
      </c>
      <c r="M1009" s="6" t="s">
        <v>4</v>
      </c>
      <c r="N1009" s="6" t="s">
        <v>4</v>
      </c>
      <c r="O1009" s="6" t="s">
        <v>4</v>
      </c>
    </row>
    <row r="1010" spans="2:15" ht="20.25">
      <c r="B1010" s="10">
        <v>16101212121011</v>
      </c>
      <c r="C1010" s="201">
        <v>7</v>
      </c>
      <c r="D1010" s="8" t="str">
        <f>VLOOKUP(B1010,'Current BICS'!$B$4:$P$1837,'Mapping for Equity'!$K$1,FALSE)</f>
        <v>Hip Implants</v>
      </c>
      <c r="E1010" s="15" t="s">
        <v>1643</v>
      </c>
      <c r="F1010" s="18"/>
      <c r="G1010" s="15" t="s">
        <v>1643</v>
      </c>
      <c r="H1010" s="6">
        <v>16101212121011</v>
      </c>
      <c r="I1010" s="48" t="str">
        <f>VLOOKUP(H1010,'BICS Equity Hierarchy 2024'!$C$5:$Q$1846,'Mapping for Equity'!$K$1,FALSE)</f>
        <v>Hip Implants</v>
      </c>
      <c r="J1010" s="6" t="s">
        <v>4</v>
      </c>
      <c r="K1010" s="48" t="str">
        <f>IF(J1010="","",VLOOKUP(J1010,'BICS Equity Hierarchy 2024'!$C$5:$Q$1783,'Mapping for Equity'!$K$1))</f>
        <v/>
      </c>
      <c r="L1010" s="6" t="s">
        <v>4</v>
      </c>
      <c r="M1010" s="6" t="s">
        <v>4</v>
      </c>
      <c r="N1010" s="6" t="s">
        <v>4</v>
      </c>
      <c r="O1010" s="6" t="s">
        <v>4</v>
      </c>
    </row>
    <row r="1011" spans="2:15" ht="20.25">
      <c r="B1011" s="10">
        <v>16101212121012</v>
      </c>
      <c r="C1011" s="201">
        <v>7</v>
      </c>
      <c r="D1011" s="8" t="str">
        <f>VLOOKUP(B1011,'Current BICS'!$B$4:$P$1837,'Mapping for Equity'!$K$1,FALSE)</f>
        <v>Knee Implants</v>
      </c>
      <c r="E1011" s="15" t="s">
        <v>1643</v>
      </c>
      <c r="F1011" s="18"/>
      <c r="G1011" s="15" t="s">
        <v>1643</v>
      </c>
      <c r="H1011" s="6">
        <v>16101212121012</v>
      </c>
      <c r="I1011" s="48" t="str">
        <f>VLOOKUP(H1011,'BICS Equity Hierarchy 2024'!$C$5:$Q$1846,'Mapping for Equity'!$K$1,FALSE)</f>
        <v>Knee Implants</v>
      </c>
      <c r="J1011" s="6" t="s">
        <v>4</v>
      </c>
      <c r="K1011" s="48" t="str">
        <f>IF(J1011="","",VLOOKUP(J1011,'BICS Equity Hierarchy 2024'!$C$5:$Q$1783,'Mapping for Equity'!$K$1))</f>
        <v/>
      </c>
      <c r="L1011" s="6" t="s">
        <v>4</v>
      </c>
      <c r="M1011" s="6" t="s">
        <v>4</v>
      </c>
      <c r="N1011" s="6" t="s">
        <v>4</v>
      </c>
      <c r="O1011" s="6" t="s">
        <v>4</v>
      </c>
    </row>
    <row r="1012" spans="2:15" ht="20.25">
      <c r="B1012" s="10">
        <v>161012121211</v>
      </c>
      <c r="C1012" s="201">
        <v>6</v>
      </c>
      <c r="D1012" s="8" t="str">
        <f>VLOOKUP(B1012,'Current BICS'!$B$4:$P$1837,'Mapping for Equity'!$K$1,FALSE)</f>
        <v>Spinal Devices</v>
      </c>
      <c r="E1012" s="15" t="s">
        <v>1643</v>
      </c>
      <c r="F1012" s="18"/>
      <c r="G1012" s="15" t="s">
        <v>1643</v>
      </c>
      <c r="H1012" s="6">
        <v>161012121211</v>
      </c>
      <c r="I1012" s="48" t="str">
        <f>VLOOKUP(H1012,'BICS Equity Hierarchy 2024'!$C$5:$Q$1846,'Mapping for Equity'!$K$1,FALSE)</f>
        <v>Spinal Devices</v>
      </c>
      <c r="J1012" s="6" t="s">
        <v>4</v>
      </c>
      <c r="K1012" s="48" t="str">
        <f>IF(J1012="","",VLOOKUP(J1012,'BICS Equity Hierarchy 2024'!$C$5:$Q$1783,'Mapping for Equity'!$K$1))</f>
        <v/>
      </c>
      <c r="L1012" s="6" t="s">
        <v>4</v>
      </c>
      <c r="M1012" s="6" t="s">
        <v>4</v>
      </c>
      <c r="N1012" s="6" t="s">
        <v>4</v>
      </c>
      <c r="O1012" s="6" t="s">
        <v>4</v>
      </c>
    </row>
    <row r="1013" spans="2:15" ht="20.25">
      <c r="B1013" s="10">
        <v>16101213</v>
      </c>
      <c r="C1013" s="201">
        <v>4</v>
      </c>
      <c r="D1013" s="8" t="str">
        <f>VLOOKUP(B1013,'Current BICS'!$B$4:$P$1837,'Mapping for Equity'!$K$1,FALSE)</f>
        <v>Medical Equipment</v>
      </c>
      <c r="E1013" s="15" t="s">
        <v>1643</v>
      </c>
      <c r="F1013" s="18"/>
      <c r="G1013" s="15" t="s">
        <v>1643</v>
      </c>
      <c r="H1013" s="6">
        <v>16101213</v>
      </c>
      <c r="I1013" s="48" t="str">
        <f>VLOOKUP(H1013,'BICS Equity Hierarchy 2024'!$C$5:$Q$1846,'Mapping for Equity'!$K$1,FALSE)</f>
        <v>Medical Equipment</v>
      </c>
      <c r="J1013" s="6" t="s">
        <v>4</v>
      </c>
      <c r="K1013" s="48" t="str">
        <f>IF(J1013="","",VLOOKUP(J1013,'BICS Equity Hierarchy 2024'!$C$5:$Q$1783,'Mapping for Equity'!$K$1))</f>
        <v/>
      </c>
      <c r="L1013" s="6" t="s">
        <v>4</v>
      </c>
      <c r="M1013" s="6" t="s">
        <v>4</v>
      </c>
      <c r="N1013" s="6" t="s">
        <v>4</v>
      </c>
      <c r="O1013" s="6" t="s">
        <v>4</v>
      </c>
    </row>
    <row r="1014" spans="2:15" ht="20.25">
      <c r="B1014" s="10">
        <v>1610121310</v>
      </c>
      <c r="C1014" s="201">
        <v>5</v>
      </c>
      <c r="D1014" s="8" t="str">
        <f>VLOOKUP(B1014,'Current BICS'!$B$4:$P$1837,'Mapping for Equity'!$K$1,FALSE)</f>
        <v>Cosmetic Surgical Equipment</v>
      </c>
      <c r="E1014" s="15" t="s">
        <v>1643</v>
      </c>
      <c r="F1014" s="18"/>
      <c r="G1014" s="15" t="s">
        <v>1643</v>
      </c>
      <c r="H1014" s="6">
        <v>1610121310</v>
      </c>
      <c r="I1014" s="48" t="str">
        <f>VLOOKUP(H1014,'BICS Equity Hierarchy 2024'!$C$5:$Q$1846,'Mapping for Equity'!$K$1,FALSE)</f>
        <v>Cosmetic Surgical Equipment</v>
      </c>
      <c r="J1014" s="6" t="s">
        <v>4</v>
      </c>
      <c r="K1014" s="48" t="str">
        <f>IF(J1014="","",VLOOKUP(J1014,'BICS Equity Hierarchy 2024'!$C$5:$Q$1783,'Mapping for Equity'!$K$1))</f>
        <v/>
      </c>
      <c r="L1014" s="6" t="s">
        <v>4</v>
      </c>
      <c r="M1014" s="6" t="s">
        <v>4</v>
      </c>
      <c r="N1014" s="6" t="s">
        <v>4</v>
      </c>
      <c r="O1014" s="6" t="s">
        <v>4</v>
      </c>
    </row>
    <row r="1015" spans="2:15" ht="20.25">
      <c r="B1015" s="10">
        <v>1610121311</v>
      </c>
      <c r="C1015" s="201">
        <v>5</v>
      </c>
      <c r="D1015" s="8" t="str">
        <f>VLOOKUP(B1015,'Current BICS'!$B$4:$P$1837,'Mapping for Equity'!$K$1,FALSE)</f>
        <v>Dental Equipment</v>
      </c>
      <c r="E1015" s="15" t="s">
        <v>1643</v>
      </c>
      <c r="F1015" s="18"/>
      <c r="G1015" s="15" t="s">
        <v>1643</v>
      </c>
      <c r="H1015" s="6">
        <v>1610121311</v>
      </c>
      <c r="I1015" s="48" t="str">
        <f>VLOOKUP(H1015,'BICS Equity Hierarchy 2024'!$C$5:$Q$1846,'Mapping for Equity'!$K$1,FALSE)</f>
        <v>Dental Equipment</v>
      </c>
      <c r="J1015" s="6" t="s">
        <v>4</v>
      </c>
      <c r="K1015" s="48" t="str">
        <f>IF(J1015="","",VLOOKUP(J1015,'BICS Equity Hierarchy 2024'!$C$5:$Q$1783,'Mapping for Equity'!$K$1))</f>
        <v/>
      </c>
      <c r="L1015" s="6" t="s">
        <v>4</v>
      </c>
      <c r="M1015" s="6" t="s">
        <v>4</v>
      </c>
      <c r="N1015" s="6" t="s">
        <v>4</v>
      </c>
      <c r="O1015" s="6" t="s">
        <v>4</v>
      </c>
    </row>
    <row r="1016" spans="2:15" ht="20.25">
      <c r="B1016" s="10">
        <v>1610121312</v>
      </c>
      <c r="C1016" s="201">
        <v>5</v>
      </c>
      <c r="D1016" s="8" t="str">
        <f>VLOOKUP(B1016,'Current BICS'!$B$4:$P$1837,'Mapping for Equity'!$K$1,FALSE)</f>
        <v>Medication Monitor &amp; Delivery</v>
      </c>
      <c r="E1016" s="15" t="s">
        <v>1643</v>
      </c>
      <c r="F1016" s="18"/>
      <c r="G1016" s="15" t="s">
        <v>1643</v>
      </c>
      <c r="H1016" s="6">
        <v>1610121312</v>
      </c>
      <c r="I1016" s="48" t="str">
        <f>VLOOKUP(H1016,'BICS Equity Hierarchy 2024'!$C$5:$Q$1846,'Mapping for Equity'!$K$1,FALSE)</f>
        <v>Medication Monitor &amp; Delivery</v>
      </c>
      <c r="J1016" s="6" t="s">
        <v>4</v>
      </c>
      <c r="K1016" s="48" t="str">
        <f>IF(J1016="","",VLOOKUP(J1016,'BICS Equity Hierarchy 2024'!$C$5:$Q$1783,'Mapping for Equity'!$K$1))</f>
        <v/>
      </c>
      <c r="L1016" s="6" t="s">
        <v>4</v>
      </c>
      <c r="M1016" s="6" t="s">
        <v>4</v>
      </c>
      <c r="N1016" s="6" t="s">
        <v>4</v>
      </c>
      <c r="O1016" s="6" t="s">
        <v>4</v>
      </c>
    </row>
    <row r="1017" spans="2:15" ht="20.25">
      <c r="B1017" s="10">
        <v>1610121313</v>
      </c>
      <c r="C1017" s="201">
        <v>5</v>
      </c>
      <c r="D1017" s="8" t="str">
        <f>VLOOKUP(B1017,'Current BICS'!$B$4:$P$1837,'Mapping for Equity'!$K$1,FALSE)</f>
        <v>Radiation Equipment</v>
      </c>
      <c r="E1017" s="15" t="s">
        <v>1643</v>
      </c>
      <c r="F1017" s="18"/>
      <c r="G1017" s="15" t="s">
        <v>1643</v>
      </c>
      <c r="H1017" s="6">
        <v>1610121313</v>
      </c>
      <c r="I1017" s="48" t="str">
        <f>VLOOKUP(H1017,'BICS Equity Hierarchy 2024'!$C$5:$Q$1846,'Mapping for Equity'!$K$1,FALSE)</f>
        <v>Radiation Equipment</v>
      </c>
      <c r="J1017" s="6" t="s">
        <v>4</v>
      </c>
      <c r="K1017" s="48" t="str">
        <f>IF(J1017="","",VLOOKUP(J1017,'BICS Equity Hierarchy 2024'!$C$5:$Q$1783,'Mapping for Equity'!$K$1))</f>
        <v/>
      </c>
      <c r="L1017" s="6" t="s">
        <v>4</v>
      </c>
      <c r="M1017" s="6" t="s">
        <v>4</v>
      </c>
      <c r="N1017" s="6" t="s">
        <v>4</v>
      </c>
      <c r="O1017" s="6" t="s">
        <v>4</v>
      </c>
    </row>
    <row r="1018" spans="2:15" ht="20.25">
      <c r="B1018" s="10">
        <v>161012131310</v>
      </c>
      <c r="C1018" s="201">
        <v>6</v>
      </c>
      <c r="D1018" s="8" t="str">
        <f>VLOOKUP(B1018,'Current BICS'!$B$4:$P$1837,'Mapping for Equity'!$K$1,FALSE)</f>
        <v>Imaging Equipment</v>
      </c>
      <c r="E1018" s="15" t="s">
        <v>1643</v>
      </c>
      <c r="F1018" s="18"/>
      <c r="G1018" s="15" t="s">
        <v>1643</v>
      </c>
      <c r="H1018" s="6">
        <v>161012131310</v>
      </c>
      <c r="I1018" s="48" t="str">
        <f>VLOOKUP(H1018,'BICS Equity Hierarchy 2024'!$C$5:$Q$1846,'Mapping for Equity'!$K$1,FALSE)</f>
        <v>Imaging Equipment</v>
      </c>
      <c r="J1018" s="6" t="s">
        <v>4</v>
      </c>
      <c r="K1018" s="48" t="str">
        <f>IF(J1018="","",VLOOKUP(J1018,'BICS Equity Hierarchy 2024'!$C$5:$Q$1783,'Mapping for Equity'!$K$1))</f>
        <v/>
      </c>
      <c r="L1018" s="6" t="s">
        <v>4</v>
      </c>
      <c r="M1018" s="6" t="s">
        <v>4</v>
      </c>
      <c r="N1018" s="6" t="s">
        <v>4</v>
      </c>
      <c r="O1018" s="6" t="s">
        <v>4</v>
      </c>
    </row>
    <row r="1019" spans="2:15" ht="20.25">
      <c r="B1019" s="10">
        <v>161012131311</v>
      </c>
      <c r="C1019" s="201">
        <v>6</v>
      </c>
      <c r="D1019" s="8" t="str">
        <f>VLOOKUP(B1019,'Current BICS'!$B$4:$P$1837,'Mapping for Equity'!$K$1,FALSE)</f>
        <v>Radiation Therapy</v>
      </c>
      <c r="E1019" s="15" t="s">
        <v>1643</v>
      </c>
      <c r="F1019" s="18"/>
      <c r="G1019" s="15" t="s">
        <v>1643</v>
      </c>
      <c r="H1019" s="6">
        <v>161012131311</v>
      </c>
      <c r="I1019" s="48" t="str">
        <f>VLOOKUP(H1019,'BICS Equity Hierarchy 2024'!$C$5:$Q$1846,'Mapping for Equity'!$K$1,FALSE)</f>
        <v>Radiation Therapy</v>
      </c>
      <c r="J1019" s="6" t="s">
        <v>4</v>
      </c>
      <c r="K1019" s="48" t="str">
        <f>IF(J1019="","",VLOOKUP(J1019,'BICS Equity Hierarchy 2024'!$C$5:$Q$1783,'Mapping for Equity'!$K$1))</f>
        <v/>
      </c>
      <c r="L1019" s="6" t="s">
        <v>4</v>
      </c>
      <c r="M1019" s="6" t="s">
        <v>4</v>
      </c>
      <c r="N1019" s="6" t="s">
        <v>4</v>
      </c>
      <c r="O1019" s="6" t="s">
        <v>4</v>
      </c>
    </row>
    <row r="1020" spans="2:15" ht="20.25">
      <c r="B1020" s="10">
        <v>1610121314</v>
      </c>
      <c r="C1020" s="201">
        <v>5</v>
      </c>
      <c r="D1020" s="8" t="str">
        <f>VLOOKUP(B1020,'Current BICS'!$B$4:$P$1837,'Mapping for Equity'!$K$1,FALSE)</f>
        <v>Surgical &amp; Medical Instruments</v>
      </c>
      <c r="E1020" s="15" t="s">
        <v>1643</v>
      </c>
      <c r="F1020" s="18"/>
      <c r="G1020" s="15" t="s">
        <v>1643</v>
      </c>
      <c r="H1020" s="6">
        <v>1610121314</v>
      </c>
      <c r="I1020" s="48" t="str">
        <f>VLOOKUP(H1020,'BICS Equity Hierarchy 2024'!$C$5:$Q$1846,'Mapping for Equity'!$K$1,FALSE)</f>
        <v>Surgical &amp; Medical Instruments</v>
      </c>
      <c r="J1020" s="6" t="s">
        <v>4</v>
      </c>
      <c r="K1020" s="48" t="str">
        <f>IF(J1020="","",VLOOKUP(J1020,'BICS Equity Hierarchy 2024'!$C$5:$Q$1783,'Mapping for Equity'!$K$1))</f>
        <v/>
      </c>
      <c r="L1020" s="6" t="s">
        <v>4</v>
      </c>
      <c r="M1020" s="6" t="s">
        <v>4</v>
      </c>
      <c r="N1020" s="6" t="s">
        <v>4</v>
      </c>
      <c r="O1020" s="6" t="s">
        <v>4</v>
      </c>
    </row>
    <row r="1021" spans="2:15" ht="20.25">
      <c r="B1021" s="10">
        <v>17</v>
      </c>
      <c r="C1021" s="201">
        <v>1</v>
      </c>
      <c r="D1021" s="8" t="str">
        <f>VLOOKUP(B1021,'Current BICS'!$B$4:$P$1837,'Mapping for Equity'!$K$1,FALSE)</f>
        <v>Industrials</v>
      </c>
      <c r="E1021" s="15" t="s">
        <v>1643</v>
      </c>
      <c r="F1021" s="18"/>
      <c r="G1021" s="15" t="s">
        <v>1643</v>
      </c>
      <c r="H1021" s="6">
        <v>17</v>
      </c>
      <c r="I1021" s="48" t="str">
        <f>VLOOKUP(H1021,'BICS Equity Hierarchy 2024'!$C$5:$Q$1846,'Mapping for Equity'!$K$1,FALSE)</f>
        <v>Industrials</v>
      </c>
      <c r="J1021" s="6" t="s">
        <v>4</v>
      </c>
      <c r="K1021" s="48" t="str">
        <f>IF(J1021="","",VLOOKUP(J1021,'BICS Equity Hierarchy 2024'!$C$5:$Q$1783,'Mapping for Equity'!$K$1))</f>
        <v/>
      </c>
      <c r="L1021" s="6" t="s">
        <v>4</v>
      </c>
      <c r="M1021" s="6" t="s">
        <v>4</v>
      </c>
      <c r="N1021" s="6" t="s">
        <v>4</v>
      </c>
      <c r="O1021" s="6" t="s">
        <v>4</v>
      </c>
    </row>
    <row r="1022" spans="2:15" ht="20.25">
      <c r="B1022" s="10">
        <v>1710</v>
      </c>
      <c r="C1022" s="201">
        <v>2</v>
      </c>
      <c r="D1022" s="8" t="str">
        <f>VLOOKUP(B1022,'Current BICS'!$B$4:$P$1837,'Mapping for Equity'!$K$1,FALSE)</f>
        <v>Industrial Products</v>
      </c>
      <c r="E1022" s="15" t="s">
        <v>1643</v>
      </c>
      <c r="F1022" s="18"/>
      <c r="G1022" s="15" t="s">
        <v>1643</v>
      </c>
      <c r="H1022" s="6">
        <v>1710</v>
      </c>
      <c r="I1022" s="48" t="str">
        <f>VLOOKUP(H1022,'BICS Equity Hierarchy 2024'!$C$5:$Q$1846,'Mapping for Equity'!$K$1,FALSE)</f>
        <v>Industrial Products</v>
      </c>
      <c r="J1022" s="6" t="s">
        <v>4</v>
      </c>
      <c r="K1022" s="48" t="str">
        <f>IF(J1022="","",VLOOKUP(J1022,'BICS Equity Hierarchy 2024'!$C$5:$Q$1783,'Mapping for Equity'!$K$1))</f>
        <v/>
      </c>
      <c r="L1022" s="6" t="s">
        <v>4</v>
      </c>
      <c r="M1022" s="6" t="s">
        <v>4</v>
      </c>
      <c r="N1022" s="6" t="s">
        <v>4</v>
      </c>
      <c r="O1022" s="6" t="s">
        <v>4</v>
      </c>
    </row>
    <row r="1023" spans="2:15" ht="20.25">
      <c r="B1023" s="10">
        <v>171010</v>
      </c>
      <c r="C1023" s="201">
        <v>3</v>
      </c>
      <c r="D1023" s="8" t="str">
        <f>VLOOKUP(B1023,'Current BICS'!$B$4:$P$1837,'Mapping for Equity'!$K$1,FALSE)</f>
        <v>Diversified Industrials</v>
      </c>
      <c r="E1023" s="15" t="s">
        <v>1643</v>
      </c>
      <c r="F1023" s="18"/>
      <c r="G1023" s="15" t="s">
        <v>1643</v>
      </c>
      <c r="H1023" s="6">
        <v>171010</v>
      </c>
      <c r="I1023" s="48" t="str">
        <f>VLOOKUP(H1023,'BICS Equity Hierarchy 2024'!$C$5:$Q$1846,'Mapping for Equity'!$K$1,FALSE)</f>
        <v>Diversified Industrials</v>
      </c>
      <c r="J1023" s="6" t="s">
        <v>4</v>
      </c>
      <c r="K1023" s="48" t="str">
        <f>IF(J1023="","",VLOOKUP(J1023,'BICS Equity Hierarchy 2024'!$C$5:$Q$1783,'Mapping for Equity'!$K$1))</f>
        <v/>
      </c>
      <c r="L1023" s="6" t="s">
        <v>4</v>
      </c>
      <c r="M1023" s="6" t="s">
        <v>4</v>
      </c>
      <c r="N1023" s="6" t="s">
        <v>4</v>
      </c>
      <c r="O1023" s="6" t="s">
        <v>4</v>
      </c>
    </row>
    <row r="1024" spans="2:15" ht="20.25">
      <c r="B1024" s="10">
        <v>17101010</v>
      </c>
      <c r="C1024" s="201">
        <v>4</v>
      </c>
      <c r="D1024" s="8" t="str">
        <f>VLOOKUP(B1024,'Current BICS'!$B$4:$P$1837,'Mapping for Equity'!$K$1,FALSE)</f>
        <v>Diversified Industrials</v>
      </c>
      <c r="E1024" s="15" t="s">
        <v>1643</v>
      </c>
      <c r="F1024" s="18"/>
      <c r="G1024" s="15" t="s">
        <v>1643</v>
      </c>
      <c r="H1024" s="6">
        <v>17101010</v>
      </c>
      <c r="I1024" s="48" t="str">
        <f>VLOOKUP(H1024,'BICS Equity Hierarchy 2024'!$C$5:$Q$1846,'Mapping for Equity'!$K$1,FALSE)</f>
        <v>Diversified Industrials</v>
      </c>
      <c r="J1024" s="6" t="s">
        <v>4</v>
      </c>
      <c r="K1024" s="48" t="str">
        <f>IF(J1024="","",VLOOKUP(J1024,'BICS Equity Hierarchy 2024'!$C$5:$Q$1783,'Mapping for Equity'!$K$1))</f>
        <v/>
      </c>
      <c r="L1024" s="6" t="s">
        <v>4</v>
      </c>
      <c r="M1024" s="6" t="s">
        <v>4</v>
      </c>
      <c r="N1024" s="6" t="s">
        <v>4</v>
      </c>
      <c r="O1024" s="6" t="s">
        <v>4</v>
      </c>
    </row>
    <row r="1025" spans="2:15" ht="20.25">
      <c r="B1025" s="10">
        <v>171011</v>
      </c>
      <c r="C1025" s="201">
        <v>3</v>
      </c>
      <c r="D1025" s="8" t="str">
        <f>VLOOKUP(B1025,'Current BICS'!$B$4:$P$1837,'Mapping for Equity'!$K$1,FALSE)</f>
        <v>Aerospace &amp; Defense</v>
      </c>
      <c r="E1025" s="15" t="s">
        <v>1643</v>
      </c>
      <c r="F1025" s="18"/>
      <c r="G1025" s="15" t="s">
        <v>1643</v>
      </c>
      <c r="H1025" s="6">
        <v>171011</v>
      </c>
      <c r="I1025" s="48" t="str">
        <f>VLOOKUP(H1025,'BICS Equity Hierarchy 2024'!$C$5:$Q$1846,'Mapping for Equity'!$K$1,FALSE)</f>
        <v>Aerospace &amp; Defense</v>
      </c>
      <c r="J1025" s="6" t="s">
        <v>4</v>
      </c>
      <c r="K1025" s="48" t="str">
        <f>IF(J1025="","",VLOOKUP(J1025,'BICS Equity Hierarchy 2024'!$C$5:$Q$1783,'Mapping for Equity'!$K$1))</f>
        <v/>
      </c>
      <c r="L1025" s="6" t="s">
        <v>4</v>
      </c>
      <c r="M1025" s="6" t="s">
        <v>4</v>
      </c>
      <c r="N1025" s="6" t="s">
        <v>4</v>
      </c>
      <c r="O1025" s="6" t="s">
        <v>4</v>
      </c>
    </row>
    <row r="1026" spans="2:15" ht="20.25">
      <c r="B1026" s="110">
        <v>17101110</v>
      </c>
      <c r="C1026" s="200">
        <v>4</v>
      </c>
      <c r="D1026" s="109" t="str">
        <f>VLOOKUP(B1026,'Current BICS'!$B$4:$P$1837,'Mapping for Equity'!$K$1,FALSE)</f>
        <v>Aircraft &amp; Parts</v>
      </c>
      <c r="E1026" s="15" t="s">
        <v>1643</v>
      </c>
      <c r="F1026" s="18"/>
      <c r="G1026" s="15" t="s">
        <v>1643</v>
      </c>
      <c r="H1026" s="6">
        <v>17101110</v>
      </c>
      <c r="I1026" s="48" t="str">
        <f>VLOOKUP(H1026,'BICS Equity Hierarchy 2024'!$C$5:$Q$1846,'Mapping for Equity'!$K$1,FALSE)</f>
        <v>Aircraft &amp; Parts</v>
      </c>
      <c r="J1026" s="6" t="s">
        <v>4</v>
      </c>
      <c r="K1026" s="48" t="str">
        <f>IF(J1026="","",VLOOKUP(J1026,'BICS Equity Hierarchy 2024'!$C$5:$Q$1783,'Mapping for Equity'!$K$1))</f>
        <v/>
      </c>
      <c r="L1026" s="6" t="s">
        <v>4</v>
      </c>
      <c r="M1026" s="6" t="s">
        <v>4</v>
      </c>
      <c r="N1026" s="6" t="s">
        <v>4</v>
      </c>
      <c r="O1026" s="6" t="s">
        <v>4</v>
      </c>
    </row>
    <row r="1027" spans="2:15" ht="20.25">
      <c r="B1027" s="10">
        <v>1710111010</v>
      </c>
      <c r="C1027" s="201">
        <v>5</v>
      </c>
      <c r="D1027" s="8" t="str">
        <f>VLOOKUP(B1027,'Current BICS'!$B$4:$P$1837,'Mapping for Equity'!$K$1,FALSE)</f>
        <v>Aircraft</v>
      </c>
      <c r="E1027" s="15" t="s">
        <v>1643</v>
      </c>
      <c r="F1027" s="18"/>
      <c r="G1027" s="15" t="s">
        <v>1643</v>
      </c>
      <c r="H1027" s="6">
        <v>1710111010</v>
      </c>
      <c r="I1027" s="48" t="str">
        <f>VLOOKUP(H1027,'BICS Equity Hierarchy 2024'!$C$5:$Q$1846,'Mapping for Equity'!$K$1,FALSE)</f>
        <v>Aircraft</v>
      </c>
      <c r="J1027" s="6" t="s">
        <v>4</v>
      </c>
      <c r="K1027" s="48" t="str">
        <f>IF(J1027="","",VLOOKUP(J1027,'BICS Equity Hierarchy 2024'!$C$5:$Q$1783,'Mapping for Equity'!$K$1))</f>
        <v/>
      </c>
      <c r="L1027" s="6" t="s">
        <v>4</v>
      </c>
      <c r="M1027" s="6" t="s">
        <v>4</v>
      </c>
      <c r="N1027" s="6" t="s">
        <v>4</v>
      </c>
      <c r="O1027" s="6" t="s">
        <v>4</v>
      </c>
    </row>
    <row r="1028" spans="2:15" ht="20.25">
      <c r="B1028" s="10">
        <v>1710111011</v>
      </c>
      <c r="C1028" s="201">
        <v>5</v>
      </c>
      <c r="D1028" s="8" t="str">
        <f>VLOOKUP(B1028,'Current BICS'!$B$4:$P$1837,'Mapping for Equity'!$K$1,FALSE)</f>
        <v>Aircraft Parts</v>
      </c>
      <c r="E1028" s="15" t="s">
        <v>1643</v>
      </c>
      <c r="F1028" s="18"/>
      <c r="G1028" s="15" t="s">
        <v>1643</v>
      </c>
      <c r="H1028" s="6">
        <v>1710111011</v>
      </c>
      <c r="I1028" s="48" t="str">
        <f>VLOOKUP(H1028,'BICS Equity Hierarchy 2024'!$C$5:$Q$1846,'Mapping for Equity'!$K$1,FALSE)</f>
        <v>Aircraft Parts</v>
      </c>
      <c r="J1028" s="6" t="s">
        <v>4</v>
      </c>
      <c r="K1028" s="48" t="str">
        <f>IF(J1028="","",VLOOKUP(J1028,'BICS Equity Hierarchy 2024'!$C$5:$Q$1783,'Mapping for Equity'!$K$1))</f>
        <v/>
      </c>
      <c r="L1028" s="6" t="s">
        <v>4</v>
      </c>
      <c r="M1028" s="6" t="s">
        <v>4</v>
      </c>
      <c r="N1028" s="6" t="s">
        <v>4</v>
      </c>
      <c r="O1028" s="6" t="s">
        <v>4</v>
      </c>
    </row>
    <row r="1029" spans="2:15" ht="20.25">
      <c r="B1029" s="10">
        <v>171011101110</v>
      </c>
      <c r="C1029" s="201">
        <v>6</v>
      </c>
      <c r="D1029" s="8" t="str">
        <f>VLOOKUP(B1029,'Current BICS'!$B$4:$P$1837,'Mapping for Equity'!$K$1,FALSE)</f>
        <v>Aircraft Engines &amp; Eng Parts</v>
      </c>
      <c r="E1029" s="15" t="s">
        <v>1643</v>
      </c>
      <c r="F1029" s="18"/>
      <c r="G1029" s="15" t="s">
        <v>1643</v>
      </c>
      <c r="H1029" s="6">
        <v>171011101110</v>
      </c>
      <c r="I1029" s="48" t="str">
        <f>VLOOKUP(H1029,'BICS Equity Hierarchy 2024'!$C$5:$Q$1846,'Mapping for Equity'!$K$1,FALSE)</f>
        <v>Aircraft Engines &amp; Eng Parts</v>
      </c>
      <c r="J1029" s="6" t="s">
        <v>4</v>
      </c>
      <c r="K1029" s="48" t="str">
        <f>IF(J1029="","",VLOOKUP(J1029,'BICS Equity Hierarchy 2024'!$C$5:$Q$1783,'Mapping for Equity'!$K$1))</f>
        <v/>
      </c>
      <c r="L1029" s="6" t="s">
        <v>4</v>
      </c>
      <c r="M1029" s="6" t="s">
        <v>4</v>
      </c>
      <c r="N1029" s="6" t="s">
        <v>4</v>
      </c>
      <c r="O1029" s="6" t="s">
        <v>4</v>
      </c>
    </row>
    <row r="1030" spans="2:15" ht="20.25">
      <c r="B1030" s="10">
        <v>171011101111</v>
      </c>
      <c r="C1030" s="201">
        <v>6</v>
      </c>
      <c r="D1030" s="8" t="str">
        <f>VLOOKUP(B1030,'Current BICS'!$B$4:$P$1837,'Mapping for Equity'!$K$1,FALSE)</f>
        <v>Aircraft Structure &amp; Equipment</v>
      </c>
      <c r="E1030" s="15" t="s">
        <v>1643</v>
      </c>
      <c r="F1030" s="18"/>
      <c r="G1030" s="15" t="s">
        <v>1643</v>
      </c>
      <c r="H1030" s="6">
        <v>171011101111</v>
      </c>
      <c r="I1030" s="48" t="str">
        <f>VLOOKUP(H1030,'BICS Equity Hierarchy 2024'!$C$5:$Q$1846,'Mapping for Equity'!$K$1,FALSE)</f>
        <v>Aircraft Structure &amp; Equipment</v>
      </c>
      <c r="J1030" s="6" t="s">
        <v>4</v>
      </c>
      <c r="K1030" s="48" t="str">
        <f>IF(J1030="","",VLOOKUP(J1030,'BICS Equity Hierarchy 2024'!$C$5:$Q$1783,'Mapping for Equity'!$K$1))</f>
        <v/>
      </c>
      <c r="L1030" s="6" t="s">
        <v>4</v>
      </c>
      <c r="M1030" s="6" t="s">
        <v>4</v>
      </c>
      <c r="N1030" s="6" t="s">
        <v>4</v>
      </c>
      <c r="O1030" s="6" t="s">
        <v>4</v>
      </c>
    </row>
    <row r="1031" spans="2:15" ht="20.25">
      <c r="B1031" s="10">
        <v>171011101112</v>
      </c>
      <c r="C1031" s="201">
        <v>6</v>
      </c>
      <c r="D1031" s="8" t="str">
        <f>VLOOKUP(B1031,'Current BICS'!$B$4:$P$1837,'Mapping for Equity'!$K$1,FALSE)</f>
        <v>Aircraft Electronics</v>
      </c>
      <c r="E1031" s="15" t="s">
        <v>1643</v>
      </c>
      <c r="F1031" s="18"/>
      <c r="G1031" s="15" t="s">
        <v>1643</v>
      </c>
      <c r="H1031" s="6">
        <v>171011101112</v>
      </c>
      <c r="I1031" s="48" t="str">
        <f>VLOOKUP(H1031,'BICS Equity Hierarchy 2024'!$C$5:$Q$1846,'Mapping for Equity'!$K$1,FALSE)</f>
        <v>Aircraft Electronics</v>
      </c>
      <c r="J1031" s="6" t="s">
        <v>4</v>
      </c>
      <c r="K1031" s="48" t="str">
        <f>IF(J1031="","",VLOOKUP(J1031,'BICS Equity Hierarchy 2024'!$C$5:$Q$1783,'Mapping for Equity'!$K$1))</f>
        <v/>
      </c>
      <c r="L1031" s="6" t="s">
        <v>4</v>
      </c>
      <c r="M1031" s="6" t="s">
        <v>4</v>
      </c>
      <c r="N1031" s="6" t="s">
        <v>4</v>
      </c>
      <c r="O1031" s="6" t="s">
        <v>4</v>
      </c>
    </row>
    <row r="1032" spans="2:15" ht="20.25">
      <c r="B1032" s="10">
        <v>17101111</v>
      </c>
      <c r="C1032" s="201">
        <v>4</v>
      </c>
      <c r="D1032" s="8" t="str">
        <f>VLOOKUP(B1032,'Current BICS'!$B$4:$P$1837,'Mapping for Equity'!$K$1,FALSE)</f>
        <v>Defense</v>
      </c>
      <c r="E1032" s="15" t="s">
        <v>1643</v>
      </c>
      <c r="F1032" s="18"/>
      <c r="G1032" s="15" t="s">
        <v>1643</v>
      </c>
      <c r="H1032" s="6">
        <v>17101111</v>
      </c>
      <c r="I1032" s="48" t="str">
        <f>VLOOKUP(H1032,'BICS Equity Hierarchy 2024'!$C$5:$Q$1846,'Mapping for Equity'!$K$1,FALSE)</f>
        <v>Defense</v>
      </c>
      <c r="J1032" s="6" t="s">
        <v>4</v>
      </c>
      <c r="K1032" s="48" t="str">
        <f>IF(J1032="","",VLOOKUP(J1032,'BICS Equity Hierarchy 2024'!$C$5:$Q$1783,'Mapping for Equity'!$K$1))</f>
        <v/>
      </c>
      <c r="L1032" s="6" t="s">
        <v>4</v>
      </c>
      <c r="M1032" s="6" t="s">
        <v>4</v>
      </c>
      <c r="N1032" s="6" t="s">
        <v>4</v>
      </c>
      <c r="O1032" s="6" t="s">
        <v>4</v>
      </c>
    </row>
    <row r="1033" spans="2:15" ht="20.25">
      <c r="B1033" s="10">
        <v>1710111110</v>
      </c>
      <c r="C1033" s="201">
        <v>5</v>
      </c>
      <c r="D1033" s="8" t="str">
        <f>VLOOKUP(B1033,'Current BICS'!$B$4:$P$1837,'Mapping for Equity'!$K$1,FALSE)</f>
        <v>Military Aircraft</v>
      </c>
      <c r="E1033" s="15" t="s">
        <v>1643</v>
      </c>
      <c r="F1033" s="18"/>
      <c r="G1033" s="15" t="s">
        <v>1643</v>
      </c>
      <c r="H1033" s="6">
        <v>1710111110</v>
      </c>
      <c r="I1033" s="48" t="str">
        <f>VLOOKUP(H1033,'BICS Equity Hierarchy 2024'!$C$5:$Q$1846,'Mapping for Equity'!$K$1,FALSE)</f>
        <v>Military Aircraft</v>
      </c>
      <c r="J1033" s="6" t="s">
        <v>4</v>
      </c>
      <c r="K1033" s="48" t="str">
        <f>IF(J1033="","",VLOOKUP(J1033,'BICS Equity Hierarchy 2024'!$C$5:$Q$1783,'Mapping for Equity'!$K$1))</f>
        <v/>
      </c>
      <c r="L1033" s="6" t="s">
        <v>4</v>
      </c>
      <c r="M1033" s="6" t="s">
        <v>4</v>
      </c>
      <c r="N1033" s="6" t="s">
        <v>4</v>
      </c>
      <c r="O1033" s="6" t="s">
        <v>4</v>
      </c>
    </row>
    <row r="1034" spans="2:15" ht="20.25">
      <c r="B1034" s="10">
        <v>1710111111</v>
      </c>
      <c r="C1034" s="201">
        <v>5</v>
      </c>
      <c r="D1034" s="8" t="str">
        <f>VLOOKUP(B1034,'Current BICS'!$B$4:$P$1837,'Mapping for Equity'!$K$1,FALSE)</f>
        <v>Military Armored Veh &amp; Tanks</v>
      </c>
      <c r="E1034" s="15" t="s">
        <v>1643</v>
      </c>
      <c r="F1034" s="18"/>
      <c r="G1034" s="15" t="s">
        <v>1643</v>
      </c>
      <c r="H1034" s="6">
        <v>1710111111</v>
      </c>
      <c r="I1034" s="48" t="str">
        <f>VLOOKUP(H1034,'BICS Equity Hierarchy 2024'!$C$5:$Q$1846,'Mapping for Equity'!$K$1,FALSE)</f>
        <v>Military Armored Veh &amp; Tanks</v>
      </c>
      <c r="J1034" s="6" t="s">
        <v>4</v>
      </c>
      <c r="K1034" s="48" t="str">
        <f>IF(J1034="","",VLOOKUP(J1034,'BICS Equity Hierarchy 2024'!$C$5:$Q$1783,'Mapping for Equity'!$K$1))</f>
        <v/>
      </c>
      <c r="L1034" s="6" t="s">
        <v>4</v>
      </c>
      <c r="M1034" s="6" t="s">
        <v>4</v>
      </c>
      <c r="N1034" s="6" t="s">
        <v>4</v>
      </c>
      <c r="O1034" s="6" t="s">
        <v>4</v>
      </c>
    </row>
    <row r="1035" spans="2:15" ht="20.25">
      <c r="B1035" s="10">
        <v>1710111112</v>
      </c>
      <c r="C1035" s="201">
        <v>5</v>
      </c>
      <c r="D1035" s="8" t="str">
        <f>VLOOKUP(B1035,'Current BICS'!$B$4:$P$1837,'Mapping for Equity'!$K$1,FALSE)</f>
        <v>Missile &amp; Space Vehicles</v>
      </c>
      <c r="E1035" s="15" t="s">
        <v>1643</v>
      </c>
      <c r="F1035" s="18"/>
      <c r="G1035" s="15" t="s">
        <v>1643</v>
      </c>
      <c r="H1035" s="6">
        <v>1710111112</v>
      </c>
      <c r="I1035" s="48" t="str">
        <f>VLOOKUP(H1035,'BICS Equity Hierarchy 2024'!$C$5:$Q$1846,'Mapping for Equity'!$K$1,FALSE)</f>
        <v>Missile &amp; Space Vehicles</v>
      </c>
      <c r="J1035" s="6" t="s">
        <v>4</v>
      </c>
      <c r="K1035" s="48" t="str">
        <f>IF(J1035="","",VLOOKUP(J1035,'BICS Equity Hierarchy 2024'!$C$5:$Q$1783,'Mapping for Equity'!$K$1))</f>
        <v/>
      </c>
      <c r="L1035" s="6" t="s">
        <v>4</v>
      </c>
      <c r="M1035" s="6" t="s">
        <v>4</v>
      </c>
      <c r="N1035" s="6" t="s">
        <v>4</v>
      </c>
      <c r="O1035" s="6" t="s">
        <v>4</v>
      </c>
    </row>
    <row r="1036" spans="2:15" ht="20.25">
      <c r="B1036" s="10">
        <v>1710111113</v>
      </c>
      <c r="C1036" s="201">
        <v>5</v>
      </c>
      <c r="D1036" s="8" t="str">
        <f>VLOOKUP(B1036,'Current BICS'!$B$4:$P$1837,'Mapping for Equity'!$K$1,FALSE)</f>
        <v>Munitions &amp; Accessories</v>
      </c>
      <c r="E1036" s="15" t="s">
        <v>1643</v>
      </c>
      <c r="F1036" s="18"/>
      <c r="G1036" s="15" t="s">
        <v>1643</v>
      </c>
      <c r="H1036" s="6">
        <v>1710111113</v>
      </c>
      <c r="I1036" s="48" t="str">
        <f>VLOOKUP(H1036,'BICS Equity Hierarchy 2024'!$C$5:$Q$1846,'Mapping for Equity'!$K$1,FALSE)</f>
        <v>Munitions &amp; Accessories</v>
      </c>
      <c r="J1036" s="6" t="s">
        <v>4</v>
      </c>
      <c r="K1036" s="48" t="str">
        <f>IF(J1036="","",VLOOKUP(J1036,'BICS Equity Hierarchy 2024'!$C$5:$Q$1783,'Mapping for Equity'!$K$1))</f>
        <v/>
      </c>
      <c r="L1036" s="6" t="s">
        <v>4</v>
      </c>
      <c r="M1036" s="6" t="s">
        <v>4</v>
      </c>
      <c r="N1036" s="6" t="s">
        <v>4</v>
      </c>
      <c r="O1036" s="6" t="s">
        <v>4</v>
      </c>
    </row>
    <row r="1037" spans="2:15" ht="20.25">
      <c r="B1037" s="10">
        <v>1710111114</v>
      </c>
      <c r="C1037" s="201">
        <v>5</v>
      </c>
      <c r="D1037" s="8" t="str">
        <f>VLOOKUP(B1037,'Current BICS'!$B$4:$P$1837,'Mapping for Equity'!$K$1,FALSE)</f>
        <v>Naval Ships</v>
      </c>
      <c r="E1037" s="15" t="s">
        <v>1643</v>
      </c>
      <c r="F1037" s="18"/>
      <c r="G1037" s="15" t="s">
        <v>1643</v>
      </c>
      <c r="H1037" s="6">
        <v>1710111114</v>
      </c>
      <c r="I1037" s="48" t="str">
        <f>VLOOKUP(H1037,'BICS Equity Hierarchy 2024'!$C$5:$Q$1846,'Mapping for Equity'!$K$1,FALSE)</f>
        <v>Naval Ships</v>
      </c>
      <c r="J1037" s="6" t="s">
        <v>4</v>
      </c>
      <c r="K1037" s="48" t="str">
        <f>IF(J1037="","",VLOOKUP(J1037,'BICS Equity Hierarchy 2024'!$C$5:$Q$1783,'Mapping for Equity'!$K$1))</f>
        <v/>
      </c>
      <c r="L1037" s="6" t="s">
        <v>4</v>
      </c>
      <c r="M1037" s="6" t="s">
        <v>4</v>
      </c>
      <c r="N1037" s="6" t="s">
        <v>4</v>
      </c>
      <c r="O1037" s="6" t="s">
        <v>4</v>
      </c>
    </row>
    <row r="1038" spans="2:15" ht="20.25">
      <c r="B1038" s="10">
        <v>1710111115</v>
      </c>
      <c r="C1038" s="201">
        <v>5</v>
      </c>
      <c r="D1038" s="8" t="str">
        <f>VLOOKUP(B1038,'Current BICS'!$B$4:$P$1837,'Mapping for Equity'!$K$1,FALSE)</f>
        <v>Electronics &amp; Mission Systems</v>
      </c>
      <c r="E1038" s="15" t="s">
        <v>1643</v>
      </c>
      <c r="F1038" s="18"/>
      <c r="G1038" s="15" t="s">
        <v>1643</v>
      </c>
      <c r="H1038" s="6">
        <v>1710111115</v>
      </c>
      <c r="I1038" s="48" t="str">
        <f>VLOOKUP(H1038,'BICS Equity Hierarchy 2024'!$C$5:$Q$1846,'Mapping for Equity'!$K$1,FALSE)</f>
        <v>Electronics &amp; Mission Systems</v>
      </c>
      <c r="J1038" s="6" t="s">
        <v>4</v>
      </c>
      <c r="K1038" s="48" t="str">
        <f>IF(J1038="","",VLOOKUP(J1038,'BICS Equity Hierarchy 2024'!$C$5:$Q$1783,'Mapping for Equity'!$K$1))</f>
        <v/>
      </c>
      <c r="L1038" s="6" t="s">
        <v>4</v>
      </c>
      <c r="M1038" s="6" t="s">
        <v>4</v>
      </c>
      <c r="N1038" s="6" t="s">
        <v>4</v>
      </c>
      <c r="O1038" s="6" t="s">
        <v>4</v>
      </c>
    </row>
    <row r="1039" spans="2:15" ht="20.25">
      <c r="B1039" s="10">
        <v>171012</v>
      </c>
      <c r="C1039" s="201">
        <v>3</v>
      </c>
      <c r="D1039" s="8" t="str">
        <f>VLOOKUP(B1039,'Current BICS'!$B$4:$P$1837,'Mapping for Equity'!$K$1,FALSE)</f>
        <v>Electrical Equipment</v>
      </c>
      <c r="E1039" s="15" t="s">
        <v>1643</v>
      </c>
      <c r="F1039" s="18"/>
      <c r="G1039" s="15" t="s">
        <v>1643</v>
      </c>
      <c r="H1039" s="6">
        <v>171012</v>
      </c>
      <c r="I1039" s="48" t="str">
        <f>VLOOKUP(H1039,'BICS Equity Hierarchy 2024'!$C$5:$Q$1846,'Mapping for Equity'!$K$1,FALSE)</f>
        <v>Electrical Equipment</v>
      </c>
      <c r="J1039" s="6" t="s">
        <v>4</v>
      </c>
      <c r="K1039" s="48" t="str">
        <f>IF(J1039="","",VLOOKUP(J1039,'BICS Equity Hierarchy 2024'!$C$5:$Q$1783,'Mapping for Equity'!$K$1))</f>
        <v/>
      </c>
      <c r="L1039" s="6" t="s">
        <v>4</v>
      </c>
      <c r="M1039" s="6" t="s">
        <v>4</v>
      </c>
      <c r="N1039" s="6" t="s">
        <v>4</v>
      </c>
      <c r="O1039" s="6" t="s">
        <v>4</v>
      </c>
    </row>
    <row r="1040" spans="2:15" ht="20.25">
      <c r="B1040" s="10">
        <v>17101210</v>
      </c>
      <c r="C1040" s="201">
        <v>4</v>
      </c>
      <c r="D1040" s="8" t="str">
        <f>VLOOKUP(B1040,'Current BICS'!$B$4:$P$1837,'Mapping for Equity'!$K$1,FALSE)</f>
        <v>Comml &amp; Res Bldg Equip &amp; Sys</v>
      </c>
      <c r="E1040" s="15" t="s">
        <v>1643</v>
      </c>
      <c r="F1040" s="18"/>
      <c r="G1040" s="15" t="s">
        <v>1643</v>
      </c>
      <c r="H1040" s="6">
        <v>17101210</v>
      </c>
      <c r="I1040" s="48" t="str">
        <f>VLOOKUP(H1040,'BICS Equity Hierarchy 2024'!$C$5:$Q$1846,'Mapping for Equity'!$K$1,FALSE)</f>
        <v>Comml &amp; Res Bldg Equip &amp; Sys</v>
      </c>
      <c r="J1040" s="6" t="s">
        <v>4</v>
      </c>
      <c r="K1040" s="48" t="str">
        <f>IF(J1040="","",VLOOKUP(J1040,'BICS Equity Hierarchy 2024'!$C$5:$Q$1783,'Mapping for Equity'!$K$1))</f>
        <v/>
      </c>
      <c r="L1040" s="6" t="s">
        <v>4</v>
      </c>
      <c r="M1040" s="6" t="s">
        <v>4</v>
      </c>
      <c r="N1040" s="6" t="s">
        <v>4</v>
      </c>
      <c r="O1040" s="6" t="s">
        <v>4</v>
      </c>
    </row>
    <row r="1041" spans="2:15" ht="20.25">
      <c r="B1041" s="10">
        <v>1710121010</v>
      </c>
      <c r="C1041" s="201">
        <v>5</v>
      </c>
      <c r="D1041" s="8" t="str">
        <f>VLOOKUP(B1041,'Current BICS'!$B$4:$P$1837,'Mapping for Equity'!$K$1,FALSE)</f>
        <v>Elevator &amp; Moving Stairway</v>
      </c>
      <c r="E1041" s="15" t="s">
        <v>1643</v>
      </c>
      <c r="F1041" s="18"/>
      <c r="G1041" s="15" t="s">
        <v>1643</v>
      </c>
      <c r="H1041" s="6">
        <v>1710121010</v>
      </c>
      <c r="I1041" s="48" t="str">
        <f>VLOOKUP(H1041,'BICS Equity Hierarchy 2024'!$C$5:$Q$1846,'Mapping for Equity'!$K$1,FALSE)</f>
        <v>Elevator &amp; Moving Stairway</v>
      </c>
      <c r="J1041" s="6" t="s">
        <v>4</v>
      </c>
      <c r="K1041" s="48" t="str">
        <f>IF(J1041="","",VLOOKUP(J1041,'BICS Equity Hierarchy 2024'!$C$5:$Q$1783,'Mapping for Equity'!$K$1))</f>
        <v/>
      </c>
      <c r="L1041" s="6" t="s">
        <v>4</v>
      </c>
      <c r="M1041" s="6" t="s">
        <v>4</v>
      </c>
      <c r="N1041" s="6" t="s">
        <v>4</v>
      </c>
      <c r="O1041" s="6" t="s">
        <v>4</v>
      </c>
    </row>
    <row r="1042" spans="2:15" ht="20.25">
      <c r="B1042" s="10">
        <v>1710121011</v>
      </c>
      <c r="C1042" s="201">
        <v>5</v>
      </c>
      <c r="D1042" s="8" t="str">
        <f>VLOOKUP(B1042,'Current BICS'!$B$4:$P$1837,'Mapping for Equity'!$K$1,FALSE)</f>
        <v>HVAC Building Products</v>
      </c>
      <c r="E1042" s="15" t="s">
        <v>1643</v>
      </c>
      <c r="F1042" s="18"/>
      <c r="G1042" s="15" t="s">
        <v>1643</v>
      </c>
      <c r="H1042" s="6">
        <v>1710121011</v>
      </c>
      <c r="I1042" s="48" t="str">
        <f>VLOOKUP(H1042,'BICS Equity Hierarchy 2024'!$C$5:$Q$1846,'Mapping for Equity'!$K$1,FALSE)</f>
        <v>HVAC Building Products</v>
      </c>
      <c r="J1042" s="6" t="s">
        <v>4</v>
      </c>
      <c r="K1042" s="48" t="str">
        <f>IF(J1042="","",VLOOKUP(J1042,'BICS Equity Hierarchy 2024'!$C$5:$Q$1783,'Mapping for Equity'!$K$1))</f>
        <v/>
      </c>
      <c r="L1042" s="6" t="s">
        <v>4</v>
      </c>
      <c r="M1042" s="6" t="s">
        <v>4</v>
      </c>
      <c r="N1042" s="6" t="s">
        <v>4</v>
      </c>
      <c r="O1042" s="6" t="s">
        <v>4</v>
      </c>
    </row>
    <row r="1043" spans="2:15" ht="20.25">
      <c r="B1043" s="10">
        <v>171012101110</v>
      </c>
      <c r="C1043" s="201">
        <v>6</v>
      </c>
      <c r="D1043" s="8" t="str">
        <f>VLOOKUP(B1043,'Current BICS'!$B$4:$P$1837,'Mapping for Equity'!$K$1,FALSE)</f>
        <v>A/C Heating &amp; Fridge Equip</v>
      </c>
      <c r="E1043" s="15" t="s">
        <v>1643</v>
      </c>
      <c r="F1043" s="18"/>
      <c r="G1043" s="15" t="s">
        <v>1643</v>
      </c>
      <c r="H1043" s="6">
        <v>171012101110</v>
      </c>
      <c r="I1043" s="48" t="str">
        <f>VLOOKUP(H1043,'BICS Equity Hierarchy 2024'!$C$5:$Q$1846,'Mapping for Equity'!$K$1,FALSE)</f>
        <v>A/C Heating &amp; Fridge Equip</v>
      </c>
      <c r="J1043" s="6" t="s">
        <v>4</v>
      </c>
      <c r="K1043" s="48" t="str">
        <f>IF(J1043="","",VLOOKUP(J1043,'BICS Equity Hierarchy 2024'!$C$5:$Q$1783,'Mapping for Equity'!$K$1))</f>
        <v/>
      </c>
      <c r="L1043" s="6" t="s">
        <v>4</v>
      </c>
      <c r="M1043" s="6" t="s">
        <v>4</v>
      </c>
      <c r="N1043" s="6" t="s">
        <v>4</v>
      </c>
      <c r="O1043" s="6" t="s">
        <v>4</v>
      </c>
    </row>
    <row r="1044" spans="2:15" ht="20.25">
      <c r="B1044" s="10">
        <v>171012101111</v>
      </c>
      <c r="C1044" s="201">
        <v>6</v>
      </c>
      <c r="D1044" s="8" t="str">
        <f>VLOOKUP(B1044,'Current BICS'!$B$4:$P$1837,'Mapping for Equity'!$K$1,FALSE)</f>
        <v>Water Heating Equipment</v>
      </c>
      <c r="E1044" s="15" t="s">
        <v>1643</v>
      </c>
      <c r="F1044" s="18"/>
      <c r="G1044" s="15" t="s">
        <v>1643</v>
      </c>
      <c r="H1044" s="6">
        <v>171012101111</v>
      </c>
      <c r="I1044" s="48" t="str">
        <f>VLOOKUP(H1044,'BICS Equity Hierarchy 2024'!$C$5:$Q$1846,'Mapping for Equity'!$K$1,FALSE)</f>
        <v>Water Heating Equipment</v>
      </c>
      <c r="J1044" s="6" t="s">
        <v>4</v>
      </c>
      <c r="K1044" s="48" t="str">
        <f>IF(J1044="","",VLOOKUP(J1044,'BICS Equity Hierarchy 2024'!$C$5:$Q$1783,'Mapping for Equity'!$K$1))</f>
        <v/>
      </c>
      <c r="L1044" s="6" t="s">
        <v>4</v>
      </c>
      <c r="M1044" s="6" t="s">
        <v>4</v>
      </c>
      <c r="N1044" s="6" t="s">
        <v>4</v>
      </c>
      <c r="O1044" s="6" t="s">
        <v>4</v>
      </c>
    </row>
    <row r="1045" spans="2:15" ht="20.25">
      <c r="B1045" s="10">
        <v>171012101112</v>
      </c>
      <c r="C1045" s="201">
        <v>6</v>
      </c>
      <c r="D1045" s="8" t="str">
        <f>VLOOKUP(B1045,'Current BICS'!$B$4:$P$1837,'Mapping for Equity'!$K$1,FALSE)</f>
        <v>Industrial Fans &amp; Blowers</v>
      </c>
      <c r="E1045" s="15" t="s">
        <v>1643</v>
      </c>
      <c r="F1045" s="18"/>
      <c r="G1045" s="15" t="s">
        <v>1643</v>
      </c>
      <c r="H1045" s="6">
        <v>171012101112</v>
      </c>
      <c r="I1045" s="48" t="str">
        <f>VLOOKUP(H1045,'BICS Equity Hierarchy 2024'!$C$5:$Q$1846,'Mapping for Equity'!$K$1,FALSE)</f>
        <v>Industrial Fans &amp; Blowers</v>
      </c>
      <c r="J1045" s="6" t="s">
        <v>4</v>
      </c>
      <c r="K1045" s="48" t="str">
        <f>IF(J1045="","",VLOOKUP(J1045,'BICS Equity Hierarchy 2024'!$C$5:$Q$1783,'Mapping for Equity'!$K$1))</f>
        <v/>
      </c>
      <c r="L1045" s="6" t="s">
        <v>4</v>
      </c>
      <c r="M1045" s="6" t="s">
        <v>4</v>
      </c>
      <c r="N1045" s="6" t="s">
        <v>4</v>
      </c>
      <c r="O1045" s="6" t="s">
        <v>4</v>
      </c>
    </row>
    <row r="1046" spans="2:15" ht="20.25">
      <c r="B1046" s="10">
        <v>1710121012</v>
      </c>
      <c r="C1046" s="201">
        <v>5</v>
      </c>
      <c r="D1046" s="8" t="str">
        <f>VLOOKUP(B1046,'Current BICS'!$B$4:$P$1837,'Mapping for Equity'!$K$1,FALSE)</f>
        <v>Lighting Fixture</v>
      </c>
      <c r="E1046" s="15" t="s">
        <v>1643</v>
      </c>
      <c r="F1046" s="18" t="s">
        <v>3724</v>
      </c>
      <c r="G1046" s="15" t="s">
        <v>1643</v>
      </c>
      <c r="H1046" s="6">
        <v>1710121012</v>
      </c>
      <c r="I1046" s="48" t="str">
        <f>VLOOKUP(H1046,'BICS Equity Hierarchy 2024'!$C$5:$Q$1846,'Mapping for Equity'!$K$1,FALSE)</f>
        <v>Lighting Fixtures</v>
      </c>
      <c r="J1046" s="6" t="s">
        <v>4</v>
      </c>
      <c r="K1046" s="48" t="str">
        <f>IF(J1046="","",VLOOKUP(J1046,'BICS Equity Hierarchy 2024'!$C$5:$Q$1783,'Mapping for Equity'!$K$1))</f>
        <v/>
      </c>
      <c r="L1046" s="6" t="s">
        <v>4</v>
      </c>
      <c r="M1046" s="6" t="s">
        <v>4</v>
      </c>
      <c r="N1046" s="6" t="s">
        <v>4</v>
      </c>
      <c r="O1046" s="6" t="s">
        <v>4</v>
      </c>
    </row>
    <row r="1047" spans="2:15" ht="20.25">
      <c r="B1047" s="10">
        <v>171012101210</v>
      </c>
      <c r="C1047" s="201">
        <v>6</v>
      </c>
      <c r="D1047" s="8" t="str">
        <f>VLOOKUP(B1047,'Current BICS'!$B$4:$P$1837,'Mapping for Equity'!$K$1,FALSE)</f>
        <v>Commercial Light Fixture</v>
      </c>
      <c r="E1047" s="15" t="s">
        <v>1643</v>
      </c>
      <c r="F1047" s="18" t="s">
        <v>3724</v>
      </c>
      <c r="G1047" s="15" t="s">
        <v>1643</v>
      </c>
      <c r="H1047" s="6">
        <v>171012101210</v>
      </c>
      <c r="I1047" s="48" t="str">
        <f>VLOOKUP(H1047,'BICS Equity Hierarchy 2024'!$C$5:$Q$1846,'Mapping for Equity'!$K$1,FALSE)</f>
        <v>Commercial Light Fixtures</v>
      </c>
      <c r="J1047" s="6" t="s">
        <v>4</v>
      </c>
      <c r="K1047" s="48" t="str">
        <f>IF(J1047="","",VLOOKUP(J1047,'BICS Equity Hierarchy 2024'!$C$5:$Q$1783,'Mapping for Equity'!$K$1))</f>
        <v/>
      </c>
      <c r="L1047" s="6" t="s">
        <v>4</v>
      </c>
      <c r="M1047" s="6" t="s">
        <v>4</v>
      </c>
      <c r="N1047" s="6" t="s">
        <v>4</v>
      </c>
      <c r="O1047" s="6" t="s">
        <v>4</v>
      </c>
    </row>
    <row r="1048" spans="2:15" ht="20.25">
      <c r="B1048" s="10">
        <v>171012101211</v>
      </c>
      <c r="C1048" s="201">
        <v>6</v>
      </c>
      <c r="D1048" s="8" t="str">
        <f>VLOOKUP(B1048,'Current BICS'!$B$4:$P$1837,'Mapping for Equity'!$K$1,FALSE)</f>
        <v>Residential Light Fixture</v>
      </c>
      <c r="E1048" s="15" t="s">
        <v>1643</v>
      </c>
      <c r="F1048" s="18" t="s">
        <v>3724</v>
      </c>
      <c r="G1048" s="15" t="s">
        <v>1643</v>
      </c>
      <c r="H1048" s="6">
        <v>171012101211</v>
      </c>
      <c r="I1048" s="48" t="str">
        <f>VLOOKUP(H1048,'BICS Equity Hierarchy 2024'!$C$5:$Q$1846,'Mapping for Equity'!$K$1,FALSE)</f>
        <v>Residential Light Fixtures</v>
      </c>
      <c r="J1048" s="6" t="s">
        <v>4</v>
      </c>
      <c r="K1048" s="48" t="str">
        <f>IF(J1048="","",VLOOKUP(J1048,'BICS Equity Hierarchy 2024'!$C$5:$Q$1783,'Mapping for Equity'!$K$1))</f>
        <v/>
      </c>
      <c r="L1048" s="6" t="s">
        <v>4</v>
      </c>
      <c r="M1048" s="6" t="s">
        <v>4</v>
      </c>
      <c r="N1048" s="6" t="s">
        <v>4</v>
      </c>
      <c r="O1048" s="6" t="s">
        <v>4</v>
      </c>
    </row>
    <row r="1049" spans="2:15" ht="20.25">
      <c r="B1049" s="10">
        <v>1710121013</v>
      </c>
      <c r="C1049" s="201">
        <v>5</v>
      </c>
      <c r="D1049" s="8" t="str">
        <f>VLOOKUP(B1049,'Current BICS'!$B$4:$P$1837,'Mapping for Equity'!$K$1,FALSE)</f>
        <v>Security Devices</v>
      </c>
      <c r="E1049" s="15" t="s">
        <v>1643</v>
      </c>
      <c r="F1049" s="18"/>
      <c r="G1049" s="15" t="s">
        <v>1643</v>
      </c>
      <c r="H1049" s="6">
        <v>1710121013</v>
      </c>
      <c r="I1049" s="48" t="str">
        <f>VLOOKUP(H1049,'BICS Equity Hierarchy 2024'!$C$5:$Q$1846,'Mapping for Equity'!$K$1,FALSE)</f>
        <v>Security Devices</v>
      </c>
      <c r="J1049" s="6" t="s">
        <v>4</v>
      </c>
      <c r="K1049" s="48" t="str">
        <f>IF(J1049="","",VLOOKUP(J1049,'BICS Equity Hierarchy 2024'!$C$5:$Q$1783,'Mapping for Equity'!$K$1))</f>
        <v/>
      </c>
      <c r="L1049" s="6" t="s">
        <v>4</v>
      </c>
      <c r="M1049" s="6" t="s">
        <v>4</v>
      </c>
      <c r="N1049" s="6" t="s">
        <v>4</v>
      </c>
      <c r="O1049" s="6" t="s">
        <v>4</v>
      </c>
    </row>
    <row r="1050" spans="2:15" ht="20.25">
      <c r="B1050" s="10">
        <v>171012101310</v>
      </c>
      <c r="C1050" s="201">
        <v>6</v>
      </c>
      <c r="D1050" s="8" t="str">
        <f>VLOOKUP(B1050,'Current BICS'!$B$4:$P$1837,'Mapping for Equity'!$K$1,FALSE)</f>
        <v>Fire Detection Devices</v>
      </c>
      <c r="E1050" s="15" t="s">
        <v>1643</v>
      </c>
      <c r="F1050" s="18"/>
      <c r="G1050" s="15" t="s">
        <v>1643</v>
      </c>
      <c r="H1050" s="6">
        <v>171012101310</v>
      </c>
      <c r="I1050" s="48" t="str">
        <f>VLOOKUP(H1050,'BICS Equity Hierarchy 2024'!$C$5:$Q$1846,'Mapping for Equity'!$K$1,FALSE)</f>
        <v>Fire Detection Devices</v>
      </c>
      <c r="J1050" s="6" t="s">
        <v>4</v>
      </c>
      <c r="K1050" s="48" t="str">
        <f>IF(J1050="","",VLOOKUP(J1050,'BICS Equity Hierarchy 2024'!$C$5:$Q$1783,'Mapping for Equity'!$K$1))</f>
        <v/>
      </c>
      <c r="L1050" s="6" t="s">
        <v>4</v>
      </c>
      <c r="M1050" s="6" t="s">
        <v>4</v>
      </c>
      <c r="N1050" s="6" t="s">
        <v>4</v>
      </c>
      <c r="O1050" s="6" t="s">
        <v>4</v>
      </c>
    </row>
    <row r="1051" spans="2:15" ht="20.25">
      <c r="B1051" s="10">
        <v>171012101311</v>
      </c>
      <c r="C1051" s="201">
        <v>6</v>
      </c>
      <c r="D1051" s="8" t="str">
        <f>VLOOKUP(B1051,'Current BICS'!$B$4:$P$1837,'Mapping for Equity'!$K$1,FALSE)</f>
        <v>Security Systems</v>
      </c>
      <c r="E1051" s="15" t="s">
        <v>1643</v>
      </c>
      <c r="F1051" s="18"/>
      <c r="G1051" s="15" t="s">
        <v>1643</v>
      </c>
      <c r="H1051" s="6">
        <v>171012101311</v>
      </c>
      <c r="I1051" s="48" t="str">
        <f>VLOOKUP(H1051,'BICS Equity Hierarchy 2024'!$C$5:$Q$1846,'Mapping for Equity'!$K$1,FALSE)</f>
        <v>Security Systems</v>
      </c>
      <c r="J1051" s="6" t="s">
        <v>4</v>
      </c>
      <c r="K1051" s="48" t="str">
        <f>IF(J1051="","",VLOOKUP(J1051,'BICS Equity Hierarchy 2024'!$C$5:$Q$1783,'Mapping for Equity'!$K$1))</f>
        <v/>
      </c>
      <c r="L1051" s="6" t="s">
        <v>4</v>
      </c>
      <c r="M1051" s="6" t="s">
        <v>4</v>
      </c>
      <c r="N1051" s="6" t="s">
        <v>4</v>
      </c>
      <c r="O1051" s="6" t="s">
        <v>4</v>
      </c>
    </row>
    <row r="1052" spans="2:15" ht="20.25">
      <c r="B1052" s="10">
        <v>17101211</v>
      </c>
      <c r="C1052" s="201">
        <v>4</v>
      </c>
      <c r="D1052" s="8" t="str">
        <f>VLOOKUP(B1052,'Current BICS'!$B$4:$P$1837,'Mapping for Equity'!$K$1,FALSE)</f>
        <v>Electrical Power Equipment</v>
      </c>
      <c r="E1052" s="15" t="s">
        <v>1643</v>
      </c>
      <c r="F1052" s="18"/>
      <c r="G1052" s="15" t="s">
        <v>1643</v>
      </c>
      <c r="H1052" s="6">
        <v>17101211</v>
      </c>
      <c r="I1052" s="48" t="str">
        <f>VLOOKUP(H1052,'BICS Equity Hierarchy 2024'!$C$5:$Q$1846,'Mapping for Equity'!$K$1,FALSE)</f>
        <v>Electrical Power Equipment</v>
      </c>
      <c r="J1052" s="6" t="s">
        <v>4</v>
      </c>
      <c r="K1052" s="48" t="str">
        <f>IF(J1052="","",VLOOKUP(J1052,'BICS Equity Hierarchy 2024'!$C$5:$Q$1783,'Mapping for Equity'!$K$1))</f>
        <v/>
      </c>
      <c r="L1052" s="6" t="s">
        <v>4</v>
      </c>
      <c r="M1052" s="6" t="s">
        <v>4</v>
      </c>
      <c r="N1052" s="6" t="s">
        <v>4</v>
      </c>
      <c r="O1052" s="6" t="s">
        <v>4</v>
      </c>
    </row>
    <row r="1053" spans="2:15" ht="20.25">
      <c r="B1053" s="10">
        <v>1710121110</v>
      </c>
      <c r="C1053" s="201">
        <v>5</v>
      </c>
      <c r="D1053" s="8" t="str">
        <f>VLOOKUP(B1053,'Current BICS'!$B$4:$P$1837,'Mapping for Equity'!$K$1,FALSE)</f>
        <v>Power Generation Equipment</v>
      </c>
      <c r="E1053" s="15" t="s">
        <v>1643</v>
      </c>
      <c r="F1053" s="18"/>
      <c r="G1053" s="15" t="s">
        <v>1643</v>
      </c>
      <c r="H1053" s="6">
        <v>1710121110</v>
      </c>
      <c r="I1053" s="48" t="str">
        <f>VLOOKUP(H1053,'BICS Equity Hierarchy 2024'!$C$5:$Q$1846,'Mapping for Equity'!$K$1,FALSE)</f>
        <v>Power Generation Equipment</v>
      </c>
      <c r="J1053" s="6" t="s">
        <v>4</v>
      </c>
      <c r="K1053" s="48" t="str">
        <f>IF(J1053="","",VLOOKUP(J1053,'BICS Equity Hierarchy 2024'!$C$5:$Q$1783,'Mapping for Equity'!$K$1))</f>
        <v/>
      </c>
      <c r="L1053" s="6" t="s">
        <v>4</v>
      </c>
      <c r="M1053" s="6" t="s">
        <v>4</v>
      </c>
      <c r="N1053" s="6" t="s">
        <v>4</v>
      </c>
      <c r="O1053" s="6" t="s">
        <v>4</v>
      </c>
    </row>
    <row r="1054" spans="2:15" ht="20.25">
      <c r="B1054" s="10">
        <v>171012111010</v>
      </c>
      <c r="C1054" s="201">
        <v>6</v>
      </c>
      <c r="D1054" s="8" t="str">
        <f>VLOOKUP(B1054,'Current BICS'!$B$4:$P$1837,'Mapping for Equity'!$K$1,FALSE)</f>
        <v>Electric Power Generators</v>
      </c>
      <c r="E1054" s="15" t="s">
        <v>1643</v>
      </c>
      <c r="F1054" s="18"/>
      <c r="G1054" s="15" t="s">
        <v>1643</v>
      </c>
      <c r="H1054" s="6">
        <v>171012111010</v>
      </c>
      <c r="I1054" s="48" t="str">
        <f>VLOOKUP(H1054,'BICS Equity Hierarchy 2024'!$C$5:$Q$1846,'Mapping for Equity'!$K$1,FALSE)</f>
        <v>Electric Power Generators</v>
      </c>
      <c r="J1054" s="6" t="s">
        <v>4</v>
      </c>
      <c r="K1054" s="48" t="str">
        <f>IF(J1054="","",VLOOKUP(J1054,'BICS Equity Hierarchy 2024'!$C$5:$Q$1783,'Mapping for Equity'!$K$1))</f>
        <v/>
      </c>
      <c r="L1054" s="6" t="s">
        <v>4</v>
      </c>
      <c r="M1054" s="6" t="s">
        <v>4</v>
      </c>
      <c r="N1054" s="6" t="s">
        <v>4</v>
      </c>
      <c r="O1054" s="6" t="s">
        <v>4</v>
      </c>
    </row>
    <row r="1055" spans="2:15" ht="20.25">
      <c r="B1055" s="10">
        <v>171012111011</v>
      </c>
      <c r="C1055" s="201">
        <v>6</v>
      </c>
      <c r="D1055" s="8" t="str">
        <f>VLOOKUP(B1055,'Current BICS'!$B$4:$P$1837,'Mapping for Equity'!$K$1,FALSE)</f>
        <v>Nuclear Power Gen Equip &amp; Sys</v>
      </c>
      <c r="E1055" s="15" t="s">
        <v>1643</v>
      </c>
      <c r="F1055" s="18"/>
      <c r="G1055" s="15" t="s">
        <v>1643</v>
      </c>
      <c r="H1055" s="6">
        <v>171012111011</v>
      </c>
      <c r="I1055" s="48" t="str">
        <f>VLOOKUP(H1055,'BICS Equity Hierarchy 2024'!$C$5:$Q$1846,'Mapping for Equity'!$K$1,FALSE)</f>
        <v>Nuclear Power Gen Equip &amp; Sys</v>
      </c>
      <c r="J1055" s="6" t="s">
        <v>4</v>
      </c>
      <c r="K1055" s="48" t="str">
        <f>IF(J1055="","",VLOOKUP(J1055,'BICS Equity Hierarchy 2024'!$C$5:$Q$1783,'Mapping for Equity'!$K$1))</f>
        <v/>
      </c>
      <c r="L1055" s="6" t="s">
        <v>4</v>
      </c>
      <c r="M1055" s="6" t="s">
        <v>4</v>
      </c>
      <c r="N1055" s="6" t="s">
        <v>4</v>
      </c>
      <c r="O1055" s="6" t="s">
        <v>4</v>
      </c>
    </row>
    <row r="1056" spans="2:15" ht="20.25">
      <c r="B1056" s="10">
        <v>171012111012</v>
      </c>
      <c r="C1056" s="201">
        <v>6</v>
      </c>
      <c r="D1056" s="8" t="str">
        <f>VLOOKUP(B1056,'Current BICS'!$B$4:$P$1837,'Mapping for Equity'!$K$1,FALSE)</f>
        <v>Power Boiler &amp; Heat Exchangers</v>
      </c>
      <c r="E1056" s="15" t="s">
        <v>1643</v>
      </c>
      <c r="F1056" s="18"/>
      <c r="G1056" s="15" t="s">
        <v>1643</v>
      </c>
      <c r="H1056" s="6">
        <v>171012111012</v>
      </c>
      <c r="I1056" s="48" t="str">
        <f>VLOOKUP(H1056,'BICS Equity Hierarchy 2024'!$C$5:$Q$1846,'Mapping for Equity'!$K$1,FALSE)</f>
        <v>Power Boiler &amp; Heat Exchangers</v>
      </c>
      <c r="J1056" s="6" t="s">
        <v>4</v>
      </c>
      <c r="K1056" s="48" t="str">
        <f>IF(J1056="","",VLOOKUP(J1056,'BICS Equity Hierarchy 2024'!$C$5:$Q$1783,'Mapping for Equity'!$K$1))</f>
        <v/>
      </c>
      <c r="L1056" s="6" t="s">
        <v>4</v>
      </c>
      <c r="M1056" s="6" t="s">
        <v>4</v>
      </c>
      <c r="N1056" s="6" t="s">
        <v>4</v>
      </c>
      <c r="O1056" s="6" t="s">
        <v>4</v>
      </c>
    </row>
    <row r="1057" spans="2:15" ht="20.25">
      <c r="B1057" s="10">
        <v>171012111013</v>
      </c>
      <c r="C1057" s="201">
        <v>6</v>
      </c>
      <c r="D1057" s="8" t="str">
        <f>VLOOKUP(B1057,'Current BICS'!$B$4:$P$1837,'Mapping for Equity'!$K$1,FALSE)</f>
        <v>Turbine Generators</v>
      </c>
      <c r="E1057" s="15" t="s">
        <v>1643</v>
      </c>
      <c r="F1057" s="18"/>
      <c r="G1057" s="15" t="s">
        <v>1643</v>
      </c>
      <c r="H1057" s="6">
        <v>171012111013</v>
      </c>
      <c r="I1057" s="48" t="str">
        <f>VLOOKUP(H1057,'BICS Equity Hierarchy 2024'!$C$5:$Q$1846,'Mapping for Equity'!$K$1,FALSE)</f>
        <v>Turbine Generators</v>
      </c>
      <c r="J1057" s="6" t="s">
        <v>4</v>
      </c>
      <c r="K1057" s="48" t="str">
        <f>IF(J1057="","",VLOOKUP(J1057,'BICS Equity Hierarchy 2024'!$C$5:$Q$1783,'Mapping for Equity'!$K$1))</f>
        <v/>
      </c>
      <c r="L1057" s="6" t="s">
        <v>4</v>
      </c>
      <c r="M1057" s="6" t="s">
        <v>4</v>
      </c>
      <c r="N1057" s="6" t="s">
        <v>4</v>
      </c>
      <c r="O1057" s="6" t="s">
        <v>4</v>
      </c>
    </row>
    <row r="1058" spans="2:15" ht="20.25">
      <c r="B1058" s="10">
        <v>171012111014</v>
      </c>
      <c r="C1058" s="201">
        <v>6</v>
      </c>
      <c r="D1058" s="8" t="str">
        <f>VLOOKUP(B1058,'Current BICS'!$B$4:$P$1837,'Mapping for Equity'!$K$1,FALSE)</f>
        <v>Power Gen Equip Parts &amp; Svcs</v>
      </c>
      <c r="E1058" s="15" t="s">
        <v>1643</v>
      </c>
      <c r="F1058" s="18"/>
      <c r="G1058" s="15" t="s">
        <v>1643</v>
      </c>
      <c r="H1058" s="6">
        <v>171012111014</v>
      </c>
      <c r="I1058" s="48" t="str">
        <f>VLOOKUP(H1058,'BICS Equity Hierarchy 2024'!$C$5:$Q$1846,'Mapping for Equity'!$K$1,FALSE)</f>
        <v>Power Gen Equip Parts &amp; Svcs</v>
      </c>
      <c r="J1058" s="6" t="s">
        <v>4</v>
      </c>
      <c r="K1058" s="48" t="str">
        <f>IF(J1058="","",VLOOKUP(J1058,'BICS Equity Hierarchy 2024'!$C$5:$Q$1783,'Mapping for Equity'!$K$1))</f>
        <v/>
      </c>
      <c r="L1058" s="6" t="s">
        <v>4</v>
      </c>
      <c r="M1058" s="6" t="s">
        <v>4</v>
      </c>
      <c r="N1058" s="6" t="s">
        <v>4</v>
      </c>
      <c r="O1058" s="6" t="s">
        <v>4</v>
      </c>
    </row>
    <row r="1059" spans="2:15" ht="20.25">
      <c r="B1059" s="10">
        <v>1710121111</v>
      </c>
      <c r="C1059" s="201">
        <v>5</v>
      </c>
      <c r="D1059" s="8" t="str">
        <f>VLOOKUP(B1059,'Current BICS'!$B$4:$P$1837,'Mapping for Equity'!$K$1,FALSE)</f>
        <v>Power Trans &amp; Distr Equip</v>
      </c>
      <c r="E1059" s="15" t="s">
        <v>1643</v>
      </c>
      <c r="F1059" s="18"/>
      <c r="G1059" s="15" t="s">
        <v>1643</v>
      </c>
      <c r="H1059" s="6">
        <v>1710121111</v>
      </c>
      <c r="I1059" s="48" t="str">
        <f>VLOOKUP(H1059,'BICS Equity Hierarchy 2024'!$C$5:$Q$1846,'Mapping for Equity'!$K$1,FALSE)</f>
        <v>Power Trans &amp; Distr Equip</v>
      </c>
      <c r="J1059" s="6" t="s">
        <v>4</v>
      </c>
      <c r="K1059" s="48" t="str">
        <f>IF(J1059="","",VLOOKUP(J1059,'BICS Equity Hierarchy 2024'!$C$5:$Q$1783,'Mapping for Equity'!$K$1))</f>
        <v/>
      </c>
      <c r="L1059" s="6" t="s">
        <v>4</v>
      </c>
      <c r="M1059" s="6" t="s">
        <v>4</v>
      </c>
      <c r="N1059" s="6" t="s">
        <v>4</v>
      </c>
      <c r="O1059" s="6" t="s">
        <v>4</v>
      </c>
    </row>
    <row r="1060" spans="2:15" ht="20.25">
      <c r="B1060" s="10">
        <v>171012111110</v>
      </c>
      <c r="C1060" s="201">
        <v>6</v>
      </c>
      <c r="D1060" s="8" t="str">
        <f>VLOOKUP(B1060,'Current BICS'!$B$4:$P$1837,'Mapping for Equity'!$K$1,FALSE)</f>
        <v>Power Automation Equipment</v>
      </c>
      <c r="E1060" s="15" t="s">
        <v>1643</v>
      </c>
      <c r="F1060" s="18"/>
      <c r="G1060" s="15" t="s">
        <v>1643</v>
      </c>
      <c r="H1060" s="6">
        <v>171012111110</v>
      </c>
      <c r="I1060" s="48" t="str">
        <f>VLOOKUP(H1060,'BICS Equity Hierarchy 2024'!$C$5:$Q$1846,'Mapping for Equity'!$K$1,FALSE)</f>
        <v>Power Automation Equipment</v>
      </c>
      <c r="J1060" s="6" t="s">
        <v>4</v>
      </c>
      <c r="K1060" s="48" t="str">
        <f>IF(J1060="","",VLOOKUP(J1060,'BICS Equity Hierarchy 2024'!$C$5:$Q$1783,'Mapping for Equity'!$K$1))</f>
        <v/>
      </c>
      <c r="L1060" s="6" t="s">
        <v>4</v>
      </c>
      <c r="M1060" s="6" t="s">
        <v>4</v>
      </c>
      <c r="N1060" s="6" t="s">
        <v>4</v>
      </c>
      <c r="O1060" s="6" t="s">
        <v>4</v>
      </c>
    </row>
    <row r="1061" spans="2:15" ht="20.25">
      <c r="B1061" s="10">
        <v>171012111111</v>
      </c>
      <c r="C1061" s="201">
        <v>6</v>
      </c>
      <c r="D1061" s="8" t="str">
        <f>VLOOKUP(B1061,'Current BICS'!$B$4:$P$1837,'Mapping for Equity'!$K$1,FALSE)</f>
        <v>Switchgear, Transformer &amp; Other</v>
      </c>
      <c r="E1061" s="15" t="s">
        <v>1643</v>
      </c>
      <c r="F1061" s="18"/>
      <c r="G1061" s="15" t="s">
        <v>1643</v>
      </c>
      <c r="H1061" s="6">
        <v>171012111111</v>
      </c>
      <c r="I1061" s="48" t="str">
        <f>VLOOKUP(H1061,'BICS Equity Hierarchy 2024'!$C$5:$Q$1846,'Mapping for Equity'!$K$1,FALSE)</f>
        <v>Switchgear, Transformer &amp; Other</v>
      </c>
      <c r="J1061" s="6" t="s">
        <v>4</v>
      </c>
      <c r="K1061" s="48" t="str">
        <f>IF(J1061="","",VLOOKUP(J1061,'BICS Equity Hierarchy 2024'!$C$5:$Q$1783,'Mapping for Equity'!$K$1))</f>
        <v/>
      </c>
      <c r="L1061" s="6" t="s">
        <v>4</v>
      </c>
      <c r="M1061" s="6" t="s">
        <v>4</v>
      </c>
      <c r="N1061" s="6" t="s">
        <v>4</v>
      </c>
      <c r="O1061" s="6" t="s">
        <v>4</v>
      </c>
    </row>
    <row r="1062" spans="2:15" ht="20.25">
      <c r="B1062" s="10">
        <v>171012111112</v>
      </c>
      <c r="C1062" s="201">
        <v>6</v>
      </c>
      <c r="D1062" s="8" t="str">
        <f>VLOOKUP(B1062,'Current BICS'!$B$4:$P$1837,'Mapping for Equity'!$K$1,FALSE)</f>
        <v>Electric Power Grid Parts &amp; Svcs</v>
      </c>
      <c r="E1062" s="15" t="s">
        <v>1643</v>
      </c>
      <c r="F1062" s="18"/>
      <c r="G1062" s="15" t="s">
        <v>1643</v>
      </c>
      <c r="H1062" s="6">
        <v>171012111112</v>
      </c>
      <c r="I1062" s="48" t="str">
        <f>VLOOKUP(H1062,'BICS Equity Hierarchy 2024'!$C$5:$Q$1846,'Mapping for Equity'!$K$1,FALSE)</f>
        <v>Electric Power Grid Parts &amp; Svcs</v>
      </c>
      <c r="J1062" s="6" t="s">
        <v>4</v>
      </c>
      <c r="K1062" s="48" t="str">
        <f>IF(J1062="","",VLOOKUP(J1062,'BICS Equity Hierarchy 2024'!$C$5:$Q$1783,'Mapping for Equity'!$K$1))</f>
        <v/>
      </c>
      <c r="L1062" s="6" t="s">
        <v>4</v>
      </c>
      <c r="M1062" s="6" t="s">
        <v>4</v>
      </c>
      <c r="N1062" s="6" t="s">
        <v>4</v>
      </c>
      <c r="O1062" s="6" t="s">
        <v>4</v>
      </c>
    </row>
    <row r="1063" spans="2:15" ht="20.25">
      <c r="B1063" s="10">
        <v>17101212</v>
      </c>
      <c r="C1063" s="201">
        <v>4</v>
      </c>
      <c r="D1063" s="8" t="str">
        <f>VLOOKUP(B1063,'Current BICS'!$B$4:$P$1837,'Mapping for Equity'!$K$1,FALSE)</f>
        <v>Industrial Automation Controls</v>
      </c>
      <c r="E1063" s="15" t="s">
        <v>1643</v>
      </c>
      <c r="F1063" s="18"/>
      <c r="G1063" s="15" t="s">
        <v>1643</v>
      </c>
      <c r="H1063" s="6">
        <v>17101212</v>
      </c>
      <c r="I1063" s="48" t="str">
        <f>VLOOKUP(H1063,'BICS Equity Hierarchy 2024'!$C$5:$Q$1846,'Mapping for Equity'!$K$1,FALSE)</f>
        <v>Industrial Automation Controls</v>
      </c>
      <c r="J1063" s="6" t="s">
        <v>4</v>
      </c>
      <c r="K1063" s="48" t="str">
        <f>IF(J1063="","",VLOOKUP(J1063,'BICS Equity Hierarchy 2024'!$C$5:$Q$1783,'Mapping for Equity'!$K$1))</f>
        <v/>
      </c>
      <c r="L1063" s="6" t="s">
        <v>4</v>
      </c>
      <c r="M1063" s="6" t="s">
        <v>4</v>
      </c>
      <c r="N1063" s="6" t="s">
        <v>4</v>
      </c>
      <c r="O1063" s="6" t="s">
        <v>4</v>
      </c>
    </row>
    <row r="1064" spans="2:15" ht="20.25">
      <c r="B1064" s="10">
        <v>1710121210</v>
      </c>
      <c r="C1064" s="201">
        <v>5</v>
      </c>
      <c r="D1064" s="8" t="str">
        <f>VLOOKUP(B1064,'Current BICS'!$B$4:$P$1837,'Mapping for Equity'!$K$1,FALSE)</f>
        <v>Manufacturing Auto Controls</v>
      </c>
      <c r="E1064" s="15" t="s">
        <v>1643</v>
      </c>
      <c r="F1064" s="18"/>
      <c r="G1064" s="15" t="s">
        <v>1643</v>
      </c>
      <c r="H1064" s="6">
        <v>1710121210</v>
      </c>
      <c r="I1064" s="48" t="str">
        <f>VLOOKUP(H1064,'BICS Equity Hierarchy 2024'!$C$5:$Q$1846,'Mapping for Equity'!$K$1,FALSE)</f>
        <v>Manufacturing Auto Controls</v>
      </c>
      <c r="J1064" s="6" t="s">
        <v>4</v>
      </c>
      <c r="K1064" s="48" t="str">
        <f>IF(J1064="","",VLOOKUP(J1064,'BICS Equity Hierarchy 2024'!$C$5:$Q$1783,'Mapping for Equity'!$K$1))</f>
        <v/>
      </c>
      <c r="L1064" s="6" t="s">
        <v>4</v>
      </c>
      <c r="M1064" s="6" t="s">
        <v>4</v>
      </c>
      <c r="N1064" s="6" t="s">
        <v>4</v>
      </c>
      <c r="O1064" s="6" t="s">
        <v>4</v>
      </c>
    </row>
    <row r="1065" spans="2:15" ht="20.25">
      <c r="B1065" s="10">
        <v>1710121211</v>
      </c>
      <c r="C1065" s="201">
        <v>5</v>
      </c>
      <c r="D1065" s="8" t="str">
        <f>VLOOKUP(B1065,'Current BICS'!$B$4:$P$1837,'Mapping for Equity'!$K$1,FALSE)</f>
        <v>Process Automation Controls</v>
      </c>
      <c r="E1065" s="15" t="s">
        <v>1643</v>
      </c>
      <c r="F1065" s="18"/>
      <c r="G1065" s="15" t="s">
        <v>1643</v>
      </c>
      <c r="H1065" s="6">
        <v>1710121211</v>
      </c>
      <c r="I1065" s="48" t="str">
        <f>VLOOKUP(H1065,'BICS Equity Hierarchy 2024'!$C$5:$Q$1846,'Mapping for Equity'!$K$1,FALSE)</f>
        <v>Process Automation Controls</v>
      </c>
      <c r="J1065" s="6" t="s">
        <v>4</v>
      </c>
      <c r="K1065" s="48" t="str">
        <f>IF(J1065="","",VLOOKUP(J1065,'BICS Equity Hierarchy 2024'!$C$5:$Q$1783,'Mapping for Equity'!$K$1))</f>
        <v/>
      </c>
      <c r="L1065" s="6" t="s">
        <v>4</v>
      </c>
      <c r="M1065" s="6" t="s">
        <v>4</v>
      </c>
      <c r="N1065" s="6" t="s">
        <v>4</v>
      </c>
      <c r="O1065" s="6" t="s">
        <v>4</v>
      </c>
    </row>
    <row r="1066" spans="2:15" ht="20.25">
      <c r="B1066" s="10">
        <v>17101213</v>
      </c>
      <c r="C1066" s="201">
        <v>4</v>
      </c>
      <c r="D1066" s="8" t="str">
        <f>VLOOKUP(B1066,'Current BICS'!$B$4:$P$1837,'Mapping for Equity'!$K$1,FALSE)</f>
        <v>Measurement Instruments</v>
      </c>
      <c r="E1066" s="15" t="s">
        <v>1643</v>
      </c>
      <c r="F1066" s="18"/>
      <c r="G1066" s="15" t="s">
        <v>1643</v>
      </c>
      <c r="H1066" s="6">
        <v>17101213</v>
      </c>
      <c r="I1066" s="48" t="str">
        <f>VLOOKUP(H1066,'BICS Equity Hierarchy 2024'!$C$5:$Q$1846,'Mapping for Equity'!$K$1,FALSE)</f>
        <v>Measurement Instruments</v>
      </c>
      <c r="J1066" s="6" t="s">
        <v>4</v>
      </c>
      <c r="K1066" s="48" t="str">
        <f>IF(J1066="","",VLOOKUP(J1066,'BICS Equity Hierarchy 2024'!$C$5:$Q$1783,'Mapping for Equity'!$K$1))</f>
        <v/>
      </c>
      <c r="L1066" s="6" t="s">
        <v>4</v>
      </c>
      <c r="M1066" s="6" t="s">
        <v>4</v>
      </c>
      <c r="N1066" s="6" t="s">
        <v>4</v>
      </c>
      <c r="O1066" s="6" t="s">
        <v>4</v>
      </c>
    </row>
    <row r="1067" spans="2:15" ht="20.25">
      <c r="B1067" s="10">
        <v>1710121310</v>
      </c>
      <c r="C1067" s="201">
        <v>5</v>
      </c>
      <c r="D1067" s="8" t="str">
        <f>VLOOKUP(B1067,'Current BICS'!$B$4:$P$1837,'Mapping for Equity'!$K$1,FALSE)</f>
        <v>Elec Measuring Instruments</v>
      </c>
      <c r="E1067" s="15" t="s">
        <v>1643</v>
      </c>
      <c r="F1067" s="18"/>
      <c r="G1067" s="15" t="s">
        <v>1643</v>
      </c>
      <c r="H1067" s="6">
        <v>1710121310</v>
      </c>
      <c r="I1067" s="48" t="str">
        <f>VLOOKUP(H1067,'BICS Equity Hierarchy 2024'!$C$5:$Q$1846,'Mapping for Equity'!$K$1,FALSE)</f>
        <v>Elec Measuring Instruments</v>
      </c>
      <c r="J1067" s="6" t="s">
        <v>4</v>
      </c>
      <c r="K1067" s="48" t="str">
        <f>IF(J1067="","",VLOOKUP(J1067,'BICS Equity Hierarchy 2024'!$C$5:$Q$1783,'Mapping for Equity'!$K$1))</f>
        <v/>
      </c>
      <c r="L1067" s="6" t="s">
        <v>4</v>
      </c>
      <c r="M1067" s="6" t="s">
        <v>4</v>
      </c>
      <c r="N1067" s="6" t="s">
        <v>4</v>
      </c>
      <c r="O1067" s="6" t="s">
        <v>4</v>
      </c>
    </row>
    <row r="1068" spans="2:15" ht="20.25">
      <c r="B1068" s="10">
        <v>1710121311</v>
      </c>
      <c r="C1068" s="201">
        <v>5</v>
      </c>
      <c r="D1068" s="8" t="str">
        <f>VLOOKUP(B1068,'Current BICS'!$B$4:$P$1837,'Mapping for Equity'!$K$1,FALSE)</f>
        <v>Fluid Meter &amp; Counting Devices</v>
      </c>
      <c r="E1068" s="15" t="s">
        <v>1643</v>
      </c>
      <c r="F1068" s="18"/>
      <c r="G1068" s="15" t="s">
        <v>1643</v>
      </c>
      <c r="H1068" s="6">
        <v>1710121311</v>
      </c>
      <c r="I1068" s="48" t="str">
        <f>VLOOKUP(H1068,'BICS Equity Hierarchy 2024'!$C$5:$Q$1846,'Mapping for Equity'!$K$1,FALSE)</f>
        <v>Fluid Meter &amp; Counting Devices</v>
      </c>
      <c r="J1068" s="6" t="s">
        <v>4</v>
      </c>
      <c r="K1068" s="48" t="str">
        <f>IF(J1068="","",VLOOKUP(J1068,'BICS Equity Hierarchy 2024'!$C$5:$Q$1783,'Mapping for Equity'!$K$1))</f>
        <v/>
      </c>
      <c r="L1068" s="6" t="s">
        <v>4</v>
      </c>
      <c r="M1068" s="6" t="s">
        <v>4</v>
      </c>
      <c r="N1068" s="6" t="s">
        <v>4</v>
      </c>
      <c r="O1068" s="6" t="s">
        <v>4</v>
      </c>
    </row>
    <row r="1069" spans="2:15" ht="20.25">
      <c r="B1069" s="10">
        <v>1710121312</v>
      </c>
      <c r="C1069" s="201">
        <v>5</v>
      </c>
      <c r="D1069" s="8" t="str">
        <f>VLOOKUP(B1069,'Current BICS'!$B$4:$P$1837,'Mapping for Equity'!$K$1,FALSE)</f>
        <v>Measuring &amp; Control Devices</v>
      </c>
      <c r="E1069" s="15" t="s">
        <v>1643</v>
      </c>
      <c r="F1069" s="18"/>
      <c r="G1069" s="15" t="s">
        <v>1643</v>
      </c>
      <c r="H1069" s="6">
        <v>1710121312</v>
      </c>
      <c r="I1069" s="48" t="str">
        <f>VLOOKUP(H1069,'BICS Equity Hierarchy 2024'!$C$5:$Q$1846,'Mapping for Equity'!$K$1,FALSE)</f>
        <v>Measuring &amp; Control Devices</v>
      </c>
      <c r="J1069" s="6" t="s">
        <v>4</v>
      </c>
      <c r="K1069" s="48" t="str">
        <f>IF(J1069="","",VLOOKUP(J1069,'BICS Equity Hierarchy 2024'!$C$5:$Q$1783,'Mapping for Equity'!$K$1))</f>
        <v/>
      </c>
      <c r="L1069" s="6" t="s">
        <v>4</v>
      </c>
      <c r="M1069" s="6" t="s">
        <v>4</v>
      </c>
      <c r="N1069" s="6" t="s">
        <v>4</v>
      </c>
      <c r="O1069" s="6" t="s">
        <v>4</v>
      </c>
    </row>
    <row r="1070" spans="2:15" ht="20.25">
      <c r="B1070" s="10">
        <v>17101214</v>
      </c>
      <c r="C1070" s="201">
        <v>4</v>
      </c>
      <c r="D1070" s="8" t="str">
        <f>VLOOKUP(B1070,'Current BICS'!$B$4:$P$1837,'Mapping for Equity'!$K$1,FALSE)</f>
        <v>Electrical Components</v>
      </c>
      <c r="E1070" s="15" t="s">
        <v>1643</v>
      </c>
      <c r="F1070" s="18"/>
      <c r="G1070" s="15" t="s">
        <v>1643</v>
      </c>
      <c r="H1070" s="6">
        <v>17101214</v>
      </c>
      <c r="I1070" s="48" t="str">
        <f>VLOOKUP(H1070,'BICS Equity Hierarchy 2024'!$C$5:$Q$1846,'Mapping for Equity'!$K$1,FALSE)</f>
        <v>Electrical Components</v>
      </c>
      <c r="J1070" s="6" t="s">
        <v>4</v>
      </c>
      <c r="K1070" s="48" t="str">
        <f>IF(J1070="","",VLOOKUP(J1070,'BICS Equity Hierarchy 2024'!$C$5:$Q$1783,'Mapping for Equity'!$K$1))</f>
        <v/>
      </c>
      <c r="L1070" s="6" t="s">
        <v>4</v>
      </c>
      <c r="M1070" s="6" t="s">
        <v>4</v>
      </c>
      <c r="N1070" s="6" t="s">
        <v>4</v>
      </c>
      <c r="O1070" s="6" t="s">
        <v>4</v>
      </c>
    </row>
    <row r="1071" spans="2:15" ht="20.25">
      <c r="B1071" s="10">
        <v>1710121410</v>
      </c>
      <c r="C1071" s="201">
        <v>5</v>
      </c>
      <c r="D1071" s="8" t="str">
        <f>VLOOKUP(B1071,'Current BICS'!$B$4:$P$1837,'Mapping for Equity'!$K$1,FALSE)</f>
        <v>Electronic Coil</v>
      </c>
      <c r="E1071" s="15" t="s">
        <v>1643</v>
      </c>
      <c r="F1071" s="18"/>
      <c r="G1071" s="15" t="s">
        <v>1643</v>
      </c>
      <c r="H1071" s="6">
        <v>1710121410</v>
      </c>
      <c r="I1071" s="48" t="str">
        <f>VLOOKUP(H1071,'BICS Equity Hierarchy 2024'!$C$5:$Q$1846,'Mapping for Equity'!$K$1,FALSE)</f>
        <v>Electronic Coil</v>
      </c>
      <c r="J1071" s="6" t="s">
        <v>4</v>
      </c>
      <c r="K1071" s="48" t="str">
        <f>IF(J1071="","",VLOOKUP(J1071,'BICS Equity Hierarchy 2024'!$C$5:$Q$1783,'Mapping for Equity'!$K$1))</f>
        <v/>
      </c>
      <c r="L1071" s="6" t="s">
        <v>4</v>
      </c>
      <c r="M1071" s="6" t="s">
        <v>4</v>
      </c>
      <c r="N1071" s="6" t="s">
        <v>4</v>
      </c>
      <c r="O1071" s="6" t="s">
        <v>4</v>
      </c>
    </row>
    <row r="1072" spans="2:15" ht="20.25">
      <c r="B1072" s="10">
        <v>1710121411</v>
      </c>
      <c r="C1072" s="201">
        <v>5</v>
      </c>
      <c r="D1072" s="8" t="str">
        <f>VLOOKUP(B1072,'Current BICS'!$B$4:$P$1837,'Mapping for Equity'!$K$1,FALSE)</f>
        <v>Electronic Connectors</v>
      </c>
      <c r="E1072" s="15" t="s">
        <v>1643</v>
      </c>
      <c r="F1072" s="18"/>
      <c r="G1072" s="15" t="s">
        <v>1643</v>
      </c>
      <c r="H1072" s="6">
        <v>1710121411</v>
      </c>
      <c r="I1072" s="48" t="str">
        <f>VLOOKUP(H1072,'BICS Equity Hierarchy 2024'!$C$5:$Q$1846,'Mapping for Equity'!$K$1,FALSE)</f>
        <v>Electronic Connectors</v>
      </c>
      <c r="J1072" s="6" t="s">
        <v>4</v>
      </c>
      <c r="K1072" s="48" t="str">
        <f>IF(J1072="","",VLOOKUP(J1072,'BICS Equity Hierarchy 2024'!$C$5:$Q$1783,'Mapping for Equity'!$K$1))</f>
        <v/>
      </c>
      <c r="L1072" s="6" t="s">
        <v>4</v>
      </c>
      <c r="M1072" s="6" t="s">
        <v>4</v>
      </c>
      <c r="N1072" s="6" t="s">
        <v>4</v>
      </c>
      <c r="O1072" s="6" t="s">
        <v>4</v>
      </c>
    </row>
    <row r="1073" spans="2:15" ht="20.25">
      <c r="B1073" s="10">
        <v>1710121412</v>
      </c>
      <c r="C1073" s="201">
        <v>5</v>
      </c>
      <c r="D1073" s="8" t="str">
        <f>VLOOKUP(B1073,'Current BICS'!$B$4:$P$1837,'Mapping for Equity'!$K$1,FALSE)</f>
        <v>Industrial Electronics Equip</v>
      </c>
      <c r="E1073" s="15" t="s">
        <v>1643</v>
      </c>
      <c r="F1073" s="18"/>
      <c r="G1073" s="15" t="s">
        <v>1643</v>
      </c>
      <c r="H1073" s="6">
        <v>1710121412</v>
      </c>
      <c r="I1073" s="48" t="str">
        <f>VLOOKUP(H1073,'BICS Equity Hierarchy 2024'!$C$5:$Q$1846,'Mapping for Equity'!$K$1,FALSE)</f>
        <v>Industrial Electronics Equip</v>
      </c>
      <c r="J1073" s="6" t="s">
        <v>4</v>
      </c>
      <c r="K1073" s="48" t="str">
        <f>IF(J1073="","",VLOOKUP(J1073,'BICS Equity Hierarchy 2024'!$C$5:$Q$1783,'Mapping for Equity'!$K$1))</f>
        <v/>
      </c>
      <c r="L1073" s="6" t="s">
        <v>4</v>
      </c>
      <c r="M1073" s="6" t="s">
        <v>4</v>
      </c>
      <c r="N1073" s="6" t="s">
        <v>4</v>
      </c>
      <c r="O1073" s="6" t="s">
        <v>4</v>
      </c>
    </row>
    <row r="1074" spans="2:15" ht="20.25">
      <c r="B1074" s="10">
        <v>1710121413</v>
      </c>
      <c r="C1074" s="201">
        <v>5</v>
      </c>
      <c r="D1074" s="8" t="str">
        <f>VLOOKUP(B1074,'Current BICS'!$B$4:$P$1837,'Mapping for Equity'!$K$1,FALSE)</f>
        <v>Wire &amp; Cable</v>
      </c>
      <c r="E1074" s="15" t="s">
        <v>1643</v>
      </c>
      <c r="F1074" s="18"/>
      <c r="G1074" s="15" t="s">
        <v>1643</v>
      </c>
      <c r="H1074" s="6">
        <v>1710121413</v>
      </c>
      <c r="I1074" s="48" t="str">
        <f>VLOOKUP(H1074,'BICS Equity Hierarchy 2024'!$C$5:$Q$1846,'Mapping for Equity'!$K$1,FALSE)</f>
        <v>Wire &amp; Cable</v>
      </c>
      <c r="J1074" s="6" t="s">
        <v>4</v>
      </c>
      <c r="K1074" s="48" t="str">
        <f>IF(J1074="","",VLOOKUP(J1074,'BICS Equity Hierarchy 2024'!$C$5:$Q$1783,'Mapping for Equity'!$K$1))</f>
        <v/>
      </c>
      <c r="L1074" s="6" t="s">
        <v>4</v>
      </c>
      <c r="M1074" s="6" t="s">
        <v>4</v>
      </c>
      <c r="N1074" s="6" t="s">
        <v>4</v>
      </c>
      <c r="O1074" s="6" t="s">
        <v>4</v>
      </c>
    </row>
    <row r="1075" spans="2:15" ht="20.25">
      <c r="B1075" s="10">
        <v>171013</v>
      </c>
      <c r="C1075" s="201">
        <v>3</v>
      </c>
      <c r="D1075" s="8" t="str">
        <f>VLOOKUP(B1075,'Current BICS'!$B$4:$P$1837,'Mapping for Equity'!$K$1,FALSE)</f>
        <v>Machinery</v>
      </c>
      <c r="E1075" s="15" t="s">
        <v>1643</v>
      </c>
      <c r="F1075" s="18"/>
      <c r="G1075" s="15" t="s">
        <v>1643</v>
      </c>
      <c r="H1075" s="6">
        <v>171013</v>
      </c>
      <c r="I1075" s="48" t="str">
        <f>VLOOKUP(H1075,'BICS Equity Hierarchy 2024'!$C$5:$Q$1846,'Mapping for Equity'!$K$1,FALSE)</f>
        <v>Machinery</v>
      </c>
      <c r="J1075" s="6" t="s">
        <v>4</v>
      </c>
      <c r="K1075" s="48" t="str">
        <f>IF(J1075="","",VLOOKUP(J1075,'BICS Equity Hierarchy 2024'!$C$5:$Q$1783,'Mapping for Equity'!$K$1))</f>
        <v/>
      </c>
      <c r="L1075" s="6" t="s">
        <v>4</v>
      </c>
      <c r="M1075" s="6" t="s">
        <v>4</v>
      </c>
      <c r="N1075" s="6" t="s">
        <v>4</v>
      </c>
      <c r="O1075" s="6" t="s">
        <v>4</v>
      </c>
    </row>
    <row r="1076" spans="2:15" ht="20.25">
      <c r="B1076" s="10">
        <v>17101310</v>
      </c>
      <c r="C1076" s="201">
        <v>4</v>
      </c>
      <c r="D1076" s="8" t="str">
        <f>VLOOKUP(B1076,'Current BICS'!$B$4:$P$1837,'Mapping for Equity'!$K$1,FALSE)</f>
        <v>Agricultural Machinery</v>
      </c>
      <c r="E1076" s="15" t="s">
        <v>1643</v>
      </c>
      <c r="F1076" s="18"/>
      <c r="G1076" s="15" t="s">
        <v>1643</v>
      </c>
      <c r="H1076" s="6">
        <v>17101310</v>
      </c>
      <c r="I1076" s="48" t="str">
        <f>VLOOKUP(H1076,'BICS Equity Hierarchy 2024'!$C$5:$Q$1846,'Mapping for Equity'!$K$1,FALSE)</f>
        <v>Agricultural Machinery</v>
      </c>
      <c r="J1076" s="6" t="s">
        <v>4</v>
      </c>
      <c r="K1076" s="48" t="str">
        <f>IF(J1076="","",VLOOKUP(J1076,'BICS Equity Hierarchy 2024'!$C$5:$Q$1783,'Mapping for Equity'!$K$1))</f>
        <v/>
      </c>
      <c r="L1076" s="6" t="s">
        <v>4</v>
      </c>
      <c r="M1076" s="6" t="s">
        <v>4</v>
      </c>
      <c r="N1076" s="6" t="s">
        <v>4</v>
      </c>
      <c r="O1076" s="6" t="s">
        <v>4</v>
      </c>
    </row>
    <row r="1077" spans="2:15" ht="20.25">
      <c r="B1077" s="10">
        <v>1710131010</v>
      </c>
      <c r="C1077" s="201">
        <v>5</v>
      </c>
      <c r="D1077" s="8" t="str">
        <f>VLOOKUP(B1077,'Current BICS'!$B$4:$P$1837,'Mapping for Equity'!$K$1,FALSE)</f>
        <v>Farm Machinery &amp; Equipment</v>
      </c>
      <c r="E1077" s="15" t="s">
        <v>1643</v>
      </c>
      <c r="F1077" s="18"/>
      <c r="G1077" s="15" t="s">
        <v>1643</v>
      </c>
      <c r="H1077" s="6">
        <v>1710131010</v>
      </c>
      <c r="I1077" s="48" t="str">
        <f>VLOOKUP(H1077,'BICS Equity Hierarchy 2024'!$C$5:$Q$1846,'Mapping for Equity'!$K$1,FALSE)</f>
        <v>Farm Machinery &amp; Equipment</v>
      </c>
      <c r="J1077" s="6" t="s">
        <v>4</v>
      </c>
      <c r="K1077" s="48" t="str">
        <f>IF(J1077="","",VLOOKUP(J1077,'BICS Equity Hierarchy 2024'!$C$5:$Q$1783,'Mapping for Equity'!$K$1))</f>
        <v/>
      </c>
      <c r="L1077" s="6" t="s">
        <v>4</v>
      </c>
      <c r="M1077" s="6" t="s">
        <v>4</v>
      </c>
      <c r="N1077" s="6" t="s">
        <v>4</v>
      </c>
      <c r="O1077" s="6" t="s">
        <v>4</v>
      </c>
    </row>
    <row r="1078" spans="2:15" ht="20.25">
      <c r="B1078" s="10">
        <v>171013101010</v>
      </c>
      <c r="C1078" s="201">
        <v>6</v>
      </c>
      <c r="D1078" s="8" t="str">
        <f>VLOOKUP(B1078,'Current BICS'!$B$4:$P$1837,'Mapping for Equity'!$K$1,FALSE)</f>
        <v>Farm Tractors &amp; Field Machinery</v>
      </c>
      <c r="E1078" s="15" t="s">
        <v>1643</v>
      </c>
      <c r="F1078" s="18"/>
      <c r="G1078" s="15" t="s">
        <v>1643</v>
      </c>
      <c r="H1078" s="6">
        <v>171013101010</v>
      </c>
      <c r="I1078" s="48" t="str">
        <f>VLOOKUP(H1078,'BICS Equity Hierarchy 2024'!$C$5:$Q$1846,'Mapping for Equity'!$K$1,FALSE)</f>
        <v>Farm Tractors &amp; Field Machinery</v>
      </c>
      <c r="J1078" s="6" t="s">
        <v>4</v>
      </c>
      <c r="K1078" s="48" t="str">
        <f>IF(J1078="","",VLOOKUP(J1078,'BICS Equity Hierarchy 2024'!$C$5:$Q$1783,'Mapping for Equity'!$K$1))</f>
        <v/>
      </c>
      <c r="L1078" s="6" t="s">
        <v>4</v>
      </c>
      <c r="M1078" s="6" t="s">
        <v>4</v>
      </c>
      <c r="N1078" s="6" t="s">
        <v>4</v>
      </c>
      <c r="O1078" s="6" t="s">
        <v>4</v>
      </c>
    </row>
    <row r="1079" spans="2:15" ht="20.25">
      <c r="B1079" s="10">
        <v>171013101011</v>
      </c>
      <c r="C1079" s="201">
        <v>6</v>
      </c>
      <c r="D1079" s="8" t="str">
        <f>VLOOKUP(B1079,'Current BICS'!$B$4:$P$1837,'Mapping for Equity'!$K$1,FALSE)</f>
        <v>Implement &amp; Irrigation Equip</v>
      </c>
      <c r="E1079" s="15" t="s">
        <v>1643</v>
      </c>
      <c r="F1079" s="18"/>
      <c r="G1079" s="15" t="s">
        <v>1643</v>
      </c>
      <c r="H1079" s="6">
        <v>171013101011</v>
      </c>
      <c r="I1079" s="48" t="str">
        <f>VLOOKUP(H1079,'BICS Equity Hierarchy 2024'!$C$5:$Q$1846,'Mapping for Equity'!$K$1,FALSE)</f>
        <v>Implement &amp; Irrigation Equip</v>
      </c>
      <c r="J1079" s="6" t="s">
        <v>4</v>
      </c>
      <c r="K1079" s="48" t="str">
        <f>IF(J1079="","",VLOOKUP(J1079,'BICS Equity Hierarchy 2024'!$C$5:$Q$1783,'Mapping for Equity'!$K$1))</f>
        <v/>
      </c>
      <c r="L1079" s="6" t="s">
        <v>4</v>
      </c>
      <c r="M1079" s="6" t="s">
        <v>4</v>
      </c>
      <c r="N1079" s="6" t="s">
        <v>4</v>
      </c>
      <c r="O1079" s="6" t="s">
        <v>4</v>
      </c>
    </row>
    <row r="1080" spans="2:15" ht="20.25">
      <c r="B1080" s="10">
        <v>1710131011</v>
      </c>
      <c r="C1080" s="201">
        <v>5</v>
      </c>
      <c r="D1080" s="8" t="str">
        <f>VLOOKUP(B1080,'Current BICS'!$B$4:$P$1837,'Mapping for Equity'!$K$1,FALSE)</f>
        <v>Home Lawn &amp; Garden Equipment</v>
      </c>
      <c r="E1080" s="15" t="s">
        <v>1643</v>
      </c>
      <c r="F1080" s="18"/>
      <c r="G1080" s="15" t="s">
        <v>1643</v>
      </c>
      <c r="H1080" s="6">
        <v>1710131011</v>
      </c>
      <c r="I1080" s="48" t="str">
        <f>VLOOKUP(H1080,'BICS Equity Hierarchy 2024'!$C$5:$Q$1846,'Mapping for Equity'!$K$1,FALSE)</f>
        <v>Home Lawn &amp; Garden Equipment</v>
      </c>
      <c r="J1080" s="6" t="s">
        <v>4</v>
      </c>
      <c r="K1080" s="48" t="str">
        <f>IF(J1080="","",VLOOKUP(J1080,'BICS Equity Hierarchy 2024'!$C$5:$Q$1783,'Mapping for Equity'!$K$1))</f>
        <v/>
      </c>
      <c r="L1080" s="6" t="s">
        <v>4</v>
      </c>
      <c r="M1080" s="6" t="s">
        <v>4</v>
      </c>
      <c r="N1080" s="6" t="s">
        <v>4</v>
      </c>
      <c r="O1080" s="6" t="s">
        <v>4</v>
      </c>
    </row>
    <row r="1081" spans="2:15" ht="20.25">
      <c r="B1081" s="10">
        <v>1710131012</v>
      </c>
      <c r="C1081" s="201">
        <v>5</v>
      </c>
      <c r="D1081" s="8" t="str">
        <f>VLOOKUP(B1081,'Current BICS'!$B$4:$P$1837,'Mapping for Equity'!$K$1,FALSE)</f>
        <v>Agricultural Mach Parts &amp; Svcs</v>
      </c>
      <c r="E1081" s="15" t="s">
        <v>1643</v>
      </c>
      <c r="F1081" s="18"/>
      <c r="G1081" s="15" t="s">
        <v>1643</v>
      </c>
      <c r="H1081" s="6">
        <v>1710131012</v>
      </c>
      <c r="I1081" s="48" t="str">
        <f>VLOOKUP(H1081,'BICS Equity Hierarchy 2024'!$C$5:$Q$1846,'Mapping for Equity'!$K$1,FALSE)</f>
        <v>Agricultural Mach Parts &amp; Svcs</v>
      </c>
      <c r="J1081" s="6" t="s">
        <v>4</v>
      </c>
      <c r="K1081" s="48" t="str">
        <f>IF(J1081="","",VLOOKUP(J1081,'BICS Equity Hierarchy 2024'!$C$5:$Q$1783,'Mapping for Equity'!$K$1))</f>
        <v/>
      </c>
      <c r="L1081" s="6" t="s">
        <v>4</v>
      </c>
      <c r="M1081" s="6" t="s">
        <v>4</v>
      </c>
      <c r="N1081" s="6" t="s">
        <v>4</v>
      </c>
      <c r="O1081" s="6" t="s">
        <v>4</v>
      </c>
    </row>
    <row r="1082" spans="2:15" ht="20.25">
      <c r="B1082" s="10">
        <v>17101311</v>
      </c>
      <c r="C1082" s="201">
        <v>4</v>
      </c>
      <c r="D1082" s="8" t="str">
        <f>VLOOKUP(B1082,'Current BICS'!$B$4:$P$1837,'Mapping for Equity'!$K$1,FALSE)</f>
        <v>Construction &amp; Mining Machinery</v>
      </c>
      <c r="E1082" s="15" t="s">
        <v>1643</v>
      </c>
      <c r="F1082" s="18"/>
      <c r="G1082" s="15" t="s">
        <v>1643</v>
      </c>
      <c r="H1082" s="6">
        <v>17101311</v>
      </c>
      <c r="I1082" s="48" t="str">
        <f>VLOOKUP(H1082,'BICS Equity Hierarchy 2024'!$C$5:$Q$1846,'Mapping for Equity'!$K$1,FALSE)</f>
        <v>Construction &amp; Mining Machinery</v>
      </c>
      <c r="J1082" s="6" t="s">
        <v>4</v>
      </c>
      <c r="K1082" s="48" t="str">
        <f>IF(J1082="","",VLOOKUP(J1082,'BICS Equity Hierarchy 2024'!$C$5:$Q$1783,'Mapping for Equity'!$K$1))</f>
        <v/>
      </c>
      <c r="L1082" s="6" t="s">
        <v>4</v>
      </c>
      <c r="M1082" s="6" t="s">
        <v>4</v>
      </c>
      <c r="N1082" s="6" t="s">
        <v>4</v>
      </c>
      <c r="O1082" s="6" t="s">
        <v>4</v>
      </c>
    </row>
    <row r="1083" spans="2:15" ht="20.25">
      <c r="B1083" s="10">
        <v>1710131110</v>
      </c>
      <c r="C1083" s="201">
        <v>5</v>
      </c>
      <c r="D1083" s="8" t="str">
        <f>VLOOKUP(B1083,'Current BICS'!$B$4:$P$1837,'Mapping for Equity'!$K$1,FALSE)</f>
        <v>Construction Machinery</v>
      </c>
      <c r="E1083" s="15" t="s">
        <v>1643</v>
      </c>
      <c r="F1083" s="18"/>
      <c r="G1083" s="15" t="s">
        <v>1643</v>
      </c>
      <c r="H1083" s="6">
        <v>1710131110</v>
      </c>
      <c r="I1083" s="48" t="str">
        <f>VLOOKUP(H1083,'BICS Equity Hierarchy 2024'!$C$5:$Q$1846,'Mapping for Equity'!$K$1,FALSE)</f>
        <v>Construction Machinery</v>
      </c>
      <c r="J1083" s="6" t="s">
        <v>4</v>
      </c>
      <c r="K1083" s="48" t="str">
        <f>IF(J1083="","",VLOOKUP(J1083,'BICS Equity Hierarchy 2024'!$C$5:$Q$1783,'Mapping for Equity'!$K$1))</f>
        <v/>
      </c>
      <c r="L1083" s="6" t="s">
        <v>4</v>
      </c>
      <c r="M1083" s="6" t="s">
        <v>4</v>
      </c>
      <c r="N1083" s="6" t="s">
        <v>4</v>
      </c>
      <c r="O1083" s="6" t="s">
        <v>4</v>
      </c>
    </row>
    <row r="1084" spans="2:15" ht="20.25">
      <c r="B1084" s="10">
        <v>1710131111</v>
      </c>
      <c r="C1084" s="201">
        <v>5</v>
      </c>
      <c r="D1084" s="8" t="str">
        <f>VLOOKUP(B1084,'Current BICS'!$B$4:$P$1837,'Mapping for Equity'!$K$1,FALSE)</f>
        <v>Mining Machinery &amp; Equipment</v>
      </c>
      <c r="E1084" s="15" t="s">
        <v>1643</v>
      </c>
      <c r="F1084" s="18"/>
      <c r="G1084" s="15" t="s">
        <v>1643</v>
      </c>
      <c r="H1084" s="6">
        <v>1710131111</v>
      </c>
      <c r="I1084" s="48" t="str">
        <f>VLOOKUP(H1084,'BICS Equity Hierarchy 2024'!$C$5:$Q$1846,'Mapping for Equity'!$K$1,FALSE)</f>
        <v>Mining Machinery &amp; Equipment</v>
      </c>
      <c r="J1084" s="6" t="s">
        <v>4</v>
      </c>
      <c r="K1084" s="48" t="str">
        <f>IF(J1084="","",VLOOKUP(J1084,'BICS Equity Hierarchy 2024'!$C$5:$Q$1783,'Mapping for Equity'!$K$1))</f>
        <v/>
      </c>
      <c r="L1084" s="6" t="s">
        <v>4</v>
      </c>
      <c r="M1084" s="6" t="s">
        <v>4</v>
      </c>
      <c r="N1084" s="6" t="s">
        <v>4</v>
      </c>
      <c r="O1084" s="6" t="s">
        <v>4</v>
      </c>
    </row>
    <row r="1085" spans="2:15" ht="20.25">
      <c r="B1085" s="10">
        <v>171013111110</v>
      </c>
      <c r="C1085" s="201">
        <v>6</v>
      </c>
      <c r="D1085" s="8" t="str">
        <f>VLOOKUP(B1085,'Current BICS'!$B$4:$P$1837,'Mapping for Equity'!$K$1,FALSE)</f>
        <v>Mining Material Handling Equip</v>
      </c>
      <c r="E1085" s="15" t="s">
        <v>1643</v>
      </c>
      <c r="F1085" s="18"/>
      <c r="G1085" s="15" t="s">
        <v>1643</v>
      </c>
      <c r="H1085" s="6">
        <v>171013111110</v>
      </c>
      <c r="I1085" s="48" t="str">
        <f>VLOOKUP(H1085,'BICS Equity Hierarchy 2024'!$C$5:$Q$1846,'Mapping for Equity'!$K$1,FALSE)</f>
        <v>Mining Material Handling Equip</v>
      </c>
      <c r="J1085" s="6" t="s">
        <v>4</v>
      </c>
      <c r="K1085" s="48" t="str">
        <f>IF(J1085="","",VLOOKUP(J1085,'BICS Equity Hierarchy 2024'!$C$5:$Q$1783,'Mapping for Equity'!$K$1))</f>
        <v/>
      </c>
      <c r="L1085" s="6" t="s">
        <v>4</v>
      </c>
      <c r="M1085" s="6" t="s">
        <v>4</v>
      </c>
      <c r="N1085" s="6" t="s">
        <v>4</v>
      </c>
      <c r="O1085" s="6" t="s">
        <v>4</v>
      </c>
    </row>
    <row r="1086" spans="2:15" ht="20.25">
      <c r="B1086" s="10">
        <v>171013111111</v>
      </c>
      <c r="C1086" s="201">
        <v>6</v>
      </c>
      <c r="D1086" s="8" t="str">
        <f>VLOOKUP(B1086,'Current BICS'!$B$4:$P$1837,'Mapping for Equity'!$K$1,FALSE)</f>
        <v>Surface Mining Machinery</v>
      </c>
      <c r="E1086" s="15" t="s">
        <v>1643</v>
      </c>
      <c r="F1086" s="18"/>
      <c r="G1086" s="15" t="s">
        <v>1643</v>
      </c>
      <c r="H1086" s="6">
        <v>171013111111</v>
      </c>
      <c r="I1086" s="48" t="str">
        <f>VLOOKUP(H1086,'BICS Equity Hierarchy 2024'!$C$5:$Q$1846,'Mapping for Equity'!$K$1,FALSE)</f>
        <v>Surface Mining Machinery</v>
      </c>
      <c r="J1086" s="6" t="s">
        <v>4</v>
      </c>
      <c r="K1086" s="48" t="str">
        <f>IF(J1086="","",VLOOKUP(J1086,'BICS Equity Hierarchy 2024'!$C$5:$Q$1783,'Mapping for Equity'!$K$1))</f>
        <v/>
      </c>
      <c r="L1086" s="6" t="s">
        <v>4</v>
      </c>
      <c r="M1086" s="6" t="s">
        <v>4</v>
      </c>
      <c r="N1086" s="6" t="s">
        <v>4</v>
      </c>
      <c r="O1086" s="6" t="s">
        <v>4</v>
      </c>
    </row>
    <row r="1087" spans="2:15" ht="20.25">
      <c r="B1087" s="10">
        <v>171013111112</v>
      </c>
      <c r="C1087" s="201">
        <v>6</v>
      </c>
      <c r="D1087" s="8" t="str">
        <f>VLOOKUP(B1087,'Current BICS'!$B$4:$P$1837,'Mapping for Equity'!$K$1,FALSE)</f>
        <v>Underground Mining Machinery</v>
      </c>
      <c r="E1087" s="15" t="s">
        <v>1643</v>
      </c>
      <c r="F1087" s="18"/>
      <c r="G1087" s="15" t="s">
        <v>1643</v>
      </c>
      <c r="H1087" s="6">
        <v>171013111112</v>
      </c>
      <c r="I1087" s="48" t="str">
        <f>VLOOKUP(H1087,'BICS Equity Hierarchy 2024'!$C$5:$Q$1846,'Mapping for Equity'!$K$1,FALSE)</f>
        <v>Underground Mining Machinery</v>
      </c>
      <c r="J1087" s="6" t="s">
        <v>4</v>
      </c>
      <c r="K1087" s="48" t="str">
        <f>IF(J1087="","",VLOOKUP(J1087,'BICS Equity Hierarchy 2024'!$C$5:$Q$1783,'Mapping for Equity'!$K$1))</f>
        <v/>
      </c>
      <c r="L1087" s="6" t="s">
        <v>4</v>
      </c>
      <c r="M1087" s="6" t="s">
        <v>4</v>
      </c>
      <c r="N1087" s="6" t="s">
        <v>4</v>
      </c>
      <c r="O1087" s="6" t="s">
        <v>4</v>
      </c>
    </row>
    <row r="1088" spans="2:15" ht="20.25">
      <c r="B1088" s="10">
        <v>1710131112</v>
      </c>
      <c r="C1088" s="201">
        <v>5</v>
      </c>
      <c r="D1088" s="8" t="str">
        <f>VLOOKUP(B1088,'Current BICS'!$B$4:$P$1837,'Mapping for Equity'!$K$1,FALSE)</f>
        <v>Const &amp; Mining Mach Parts &amp; Svcs</v>
      </c>
      <c r="E1088" s="15" t="s">
        <v>1643</v>
      </c>
      <c r="F1088" s="18"/>
      <c r="G1088" s="15" t="s">
        <v>1643</v>
      </c>
      <c r="H1088" s="6">
        <v>1710131112</v>
      </c>
      <c r="I1088" s="48" t="str">
        <f>VLOOKUP(H1088,'BICS Equity Hierarchy 2024'!$C$5:$Q$1846,'Mapping for Equity'!$K$1,FALSE)</f>
        <v>Const &amp; Mining Mach Parts &amp; Svcs</v>
      </c>
      <c r="J1088" s="6" t="s">
        <v>4</v>
      </c>
      <c r="K1088" s="48" t="str">
        <f>IF(J1088="","",VLOOKUP(J1088,'BICS Equity Hierarchy 2024'!$C$5:$Q$1783,'Mapping for Equity'!$K$1))</f>
        <v/>
      </c>
      <c r="L1088" s="6" t="s">
        <v>4</v>
      </c>
      <c r="M1088" s="6" t="s">
        <v>4</v>
      </c>
      <c r="N1088" s="6" t="s">
        <v>4</v>
      </c>
      <c r="O1088" s="6" t="s">
        <v>4</v>
      </c>
    </row>
    <row r="1089" spans="2:15" ht="20.25">
      <c r="B1089" s="10">
        <v>17101312</v>
      </c>
      <c r="C1089" s="201">
        <v>4</v>
      </c>
      <c r="D1089" s="8" t="str">
        <f>VLOOKUP(B1089,'Current BICS'!$B$4:$P$1837,'Mapping for Equity'!$K$1,FALSE)</f>
        <v>Engine &amp; Transmission</v>
      </c>
      <c r="E1089" s="15" t="s">
        <v>1643</v>
      </c>
      <c r="F1089" s="18"/>
      <c r="G1089" s="15" t="s">
        <v>1643</v>
      </c>
      <c r="H1089" s="6">
        <v>17101312</v>
      </c>
      <c r="I1089" s="48" t="str">
        <f>VLOOKUP(H1089,'BICS Equity Hierarchy 2024'!$C$5:$Q$1846,'Mapping for Equity'!$K$1,FALSE)</f>
        <v>Engine &amp; Transmission</v>
      </c>
      <c r="J1089" s="6" t="s">
        <v>4</v>
      </c>
      <c r="K1089" s="48" t="str">
        <f>IF(J1089="","",VLOOKUP(J1089,'BICS Equity Hierarchy 2024'!$C$5:$Q$1783,'Mapping for Equity'!$K$1))</f>
        <v/>
      </c>
      <c r="L1089" s="6" t="s">
        <v>4</v>
      </c>
      <c r="M1089" s="6" t="s">
        <v>4</v>
      </c>
      <c r="N1089" s="6" t="s">
        <v>4</v>
      </c>
      <c r="O1089" s="6" t="s">
        <v>4</v>
      </c>
    </row>
    <row r="1090" spans="2:15" ht="20.25">
      <c r="B1090" s="10">
        <v>1710131210</v>
      </c>
      <c r="C1090" s="201">
        <v>5</v>
      </c>
      <c r="D1090" s="8" t="str">
        <f>VLOOKUP(B1090,'Current BICS'!$B$4:$P$1837,'Mapping for Equity'!$K$1,FALSE)</f>
        <v>Industrial Engines</v>
      </c>
      <c r="E1090" s="15" t="s">
        <v>1643</v>
      </c>
      <c r="F1090" s="18"/>
      <c r="G1090" s="15" t="s">
        <v>1643</v>
      </c>
      <c r="H1090" s="6">
        <v>1710131210</v>
      </c>
      <c r="I1090" s="48" t="str">
        <f>VLOOKUP(H1090,'BICS Equity Hierarchy 2024'!$C$5:$Q$1846,'Mapping for Equity'!$K$1,FALSE)</f>
        <v>Industrial Engines</v>
      </c>
      <c r="J1090" s="6" t="s">
        <v>4</v>
      </c>
      <c r="K1090" s="48" t="str">
        <f>IF(J1090="","",VLOOKUP(J1090,'BICS Equity Hierarchy 2024'!$C$5:$Q$1783,'Mapping for Equity'!$K$1))</f>
        <v/>
      </c>
      <c r="L1090" s="6" t="s">
        <v>4</v>
      </c>
      <c r="M1090" s="6" t="s">
        <v>4</v>
      </c>
      <c r="N1090" s="6" t="s">
        <v>4</v>
      </c>
      <c r="O1090" s="6" t="s">
        <v>4</v>
      </c>
    </row>
    <row r="1091" spans="2:15" ht="20.25">
      <c r="B1091" s="10">
        <v>1710131211</v>
      </c>
      <c r="C1091" s="201">
        <v>5</v>
      </c>
      <c r="D1091" s="8" t="str">
        <f>VLOOKUP(B1091,'Current BICS'!$B$4:$P$1837,'Mapping for Equity'!$K$1,FALSE)</f>
        <v>Power Transmission &amp; Gear</v>
      </c>
      <c r="E1091" s="15" t="s">
        <v>1643</v>
      </c>
      <c r="F1091" s="18"/>
      <c r="G1091" s="15" t="s">
        <v>1643</v>
      </c>
      <c r="H1091" s="6">
        <v>1710131211</v>
      </c>
      <c r="I1091" s="48" t="str">
        <f>VLOOKUP(H1091,'BICS Equity Hierarchy 2024'!$C$5:$Q$1846,'Mapping for Equity'!$K$1,FALSE)</f>
        <v>Power Transmission &amp; Gear</v>
      </c>
      <c r="J1091" s="6" t="s">
        <v>4</v>
      </c>
      <c r="K1091" s="48" t="str">
        <f>IF(J1091="","",VLOOKUP(J1091,'BICS Equity Hierarchy 2024'!$C$5:$Q$1783,'Mapping for Equity'!$K$1))</f>
        <v/>
      </c>
      <c r="L1091" s="6" t="s">
        <v>4</v>
      </c>
      <c r="M1091" s="6" t="s">
        <v>4</v>
      </c>
      <c r="N1091" s="6" t="s">
        <v>4</v>
      </c>
      <c r="O1091" s="6" t="s">
        <v>4</v>
      </c>
    </row>
    <row r="1092" spans="2:15" ht="20.25">
      <c r="B1092" s="10">
        <v>1710131212</v>
      </c>
      <c r="C1092" s="201">
        <v>5</v>
      </c>
      <c r="D1092" s="8" t="str">
        <f>VLOOKUP(B1092,'Current BICS'!$B$4:$P$1837,'Mapping for Equity'!$K$1,FALSE)</f>
        <v>Gear</v>
      </c>
      <c r="E1092" s="15" t="s">
        <v>1643</v>
      </c>
      <c r="F1092" s="18"/>
      <c r="G1092" s="15" t="s">
        <v>1643</v>
      </c>
      <c r="H1092" s="6">
        <v>1710131212</v>
      </c>
      <c r="I1092" s="48" t="str">
        <f>VLOOKUP(H1092,'BICS Equity Hierarchy 2024'!$C$5:$Q$1846,'Mapping for Equity'!$K$1,FALSE)</f>
        <v>Gear</v>
      </c>
      <c r="J1092" s="6" t="s">
        <v>4</v>
      </c>
      <c r="K1092" s="48" t="str">
        <f>IF(J1092="","",VLOOKUP(J1092,'BICS Equity Hierarchy 2024'!$C$5:$Q$1783,'Mapping for Equity'!$K$1))</f>
        <v/>
      </c>
      <c r="L1092" s="6" t="s">
        <v>4</v>
      </c>
      <c r="M1092" s="6" t="s">
        <v>4</v>
      </c>
      <c r="N1092" s="6" t="s">
        <v>4</v>
      </c>
      <c r="O1092" s="6" t="s">
        <v>4</v>
      </c>
    </row>
    <row r="1093" spans="2:15" ht="20.25">
      <c r="B1093" s="10">
        <v>17101313</v>
      </c>
      <c r="C1093" s="201">
        <v>4</v>
      </c>
      <c r="D1093" s="8" t="str">
        <f>VLOOKUP(B1093,'Current BICS'!$B$4:$P$1837,'Mapping for Equity'!$K$1,FALSE)</f>
        <v>Factory Automation Equipment</v>
      </c>
      <c r="E1093" s="15" t="s">
        <v>1643</v>
      </c>
      <c r="F1093" s="18"/>
      <c r="G1093" s="15" t="s">
        <v>1643</v>
      </c>
      <c r="H1093" s="6">
        <v>17101313</v>
      </c>
      <c r="I1093" s="48" t="str">
        <f>VLOOKUP(H1093,'BICS Equity Hierarchy 2024'!$C$5:$Q$1846,'Mapping for Equity'!$K$1,FALSE)</f>
        <v>Factory Automation Equipment</v>
      </c>
      <c r="J1093" s="6" t="s">
        <v>4</v>
      </c>
      <c r="K1093" s="48" t="str">
        <f>IF(J1093="","",VLOOKUP(J1093,'BICS Equity Hierarchy 2024'!$C$5:$Q$1783,'Mapping for Equity'!$K$1))</f>
        <v/>
      </c>
      <c r="L1093" s="6" t="s">
        <v>4</v>
      </c>
      <c r="M1093" s="6" t="s">
        <v>4</v>
      </c>
      <c r="N1093" s="6" t="s">
        <v>4</v>
      </c>
      <c r="O1093" s="6" t="s">
        <v>4</v>
      </c>
    </row>
    <row r="1094" spans="2:15" ht="20.25">
      <c r="B1094" s="10">
        <v>1710131310</v>
      </c>
      <c r="C1094" s="201">
        <v>5</v>
      </c>
      <c r="D1094" s="8" t="str">
        <f>VLOOKUP(B1094,'Current BICS'!$B$4:$P$1837,'Mapping for Equity'!$K$1,FALSE)</f>
        <v>Ind Process Automation Mach</v>
      </c>
      <c r="E1094" s="15" t="s">
        <v>1643</v>
      </c>
      <c r="F1094" s="18"/>
      <c r="G1094" s="15" t="s">
        <v>1643</v>
      </c>
      <c r="H1094" s="6">
        <v>1710131310</v>
      </c>
      <c r="I1094" s="48" t="str">
        <f>VLOOKUP(H1094,'BICS Equity Hierarchy 2024'!$C$5:$Q$1846,'Mapping for Equity'!$K$1,FALSE)</f>
        <v>Ind Process Automation Mach</v>
      </c>
      <c r="J1094" s="6" t="s">
        <v>4</v>
      </c>
      <c r="K1094" s="48" t="str">
        <f>IF(J1094="","",VLOOKUP(J1094,'BICS Equity Hierarchy 2024'!$C$5:$Q$1783,'Mapping for Equity'!$K$1))</f>
        <v/>
      </c>
      <c r="L1094" s="6" t="s">
        <v>4</v>
      </c>
      <c r="M1094" s="6" t="s">
        <v>4</v>
      </c>
      <c r="N1094" s="6" t="s">
        <v>4</v>
      </c>
      <c r="O1094" s="6" t="s">
        <v>4</v>
      </c>
    </row>
    <row r="1095" spans="2:15" ht="20.25">
      <c r="B1095" s="10">
        <v>1710131311</v>
      </c>
      <c r="C1095" s="201">
        <v>5</v>
      </c>
      <c r="D1095" s="8" t="str">
        <f>VLOOKUP(B1095,'Current BICS'!$B$4:$P$1837,'Mapping for Equity'!$K$1,FALSE)</f>
        <v>Industrial Robot</v>
      </c>
      <c r="E1095" s="15" t="s">
        <v>1643</v>
      </c>
      <c r="F1095" s="18"/>
      <c r="G1095" s="15" t="s">
        <v>1643</v>
      </c>
      <c r="H1095" s="6">
        <v>1710131311</v>
      </c>
      <c r="I1095" s="48" t="str">
        <f>VLOOKUP(H1095,'BICS Equity Hierarchy 2024'!$C$5:$Q$1846,'Mapping for Equity'!$K$1,FALSE)</f>
        <v>Industrial Robot</v>
      </c>
      <c r="J1095" s="6" t="s">
        <v>4</v>
      </c>
      <c r="K1095" s="48" t="str">
        <f>IF(J1095="","",VLOOKUP(J1095,'BICS Equity Hierarchy 2024'!$C$5:$Q$1783,'Mapping for Equity'!$K$1))</f>
        <v/>
      </c>
      <c r="L1095" s="6" t="s">
        <v>4</v>
      </c>
      <c r="M1095" s="6" t="s">
        <v>4</v>
      </c>
      <c r="N1095" s="6" t="s">
        <v>4</v>
      </c>
      <c r="O1095" s="6" t="s">
        <v>4</v>
      </c>
    </row>
    <row r="1096" spans="2:15" ht="20.25">
      <c r="B1096" s="10">
        <v>1710131312</v>
      </c>
      <c r="C1096" s="201">
        <v>5</v>
      </c>
      <c r="D1096" s="8" t="str">
        <f>VLOOKUP(B1096,'Current BICS'!$B$4:$P$1837,'Mapping for Equity'!$K$1,FALSE)</f>
        <v>Relay &amp; Industrial Control</v>
      </c>
      <c r="E1096" s="15" t="s">
        <v>1643</v>
      </c>
      <c r="F1096" s="18"/>
      <c r="G1096" s="15" t="s">
        <v>1643</v>
      </c>
      <c r="H1096" s="6">
        <v>1710131312</v>
      </c>
      <c r="I1096" s="48" t="str">
        <f>VLOOKUP(H1096,'BICS Equity Hierarchy 2024'!$C$5:$Q$1846,'Mapping for Equity'!$K$1,FALSE)</f>
        <v>Relay &amp; Industrial Control</v>
      </c>
      <c r="J1096" s="6" t="s">
        <v>4</v>
      </c>
      <c r="K1096" s="48" t="str">
        <f>IF(J1096="","",VLOOKUP(J1096,'BICS Equity Hierarchy 2024'!$C$5:$Q$1783,'Mapping for Equity'!$K$1))</f>
        <v/>
      </c>
      <c r="L1096" s="6" t="s">
        <v>4</v>
      </c>
      <c r="M1096" s="6" t="s">
        <v>4</v>
      </c>
      <c r="N1096" s="6" t="s">
        <v>4</v>
      </c>
      <c r="O1096" s="6" t="s">
        <v>4</v>
      </c>
    </row>
    <row r="1097" spans="2:15" ht="20.25">
      <c r="B1097" s="10">
        <v>1710131313</v>
      </c>
      <c r="C1097" s="201">
        <v>5</v>
      </c>
      <c r="D1097" s="8" t="str">
        <f>VLOOKUP(B1097,'Current BICS'!$B$4:$P$1837,'Mapping for Equity'!$K$1,FALSE)</f>
        <v>Factory Automation Parts &amp; Svcs</v>
      </c>
      <c r="E1097" s="15" t="s">
        <v>1643</v>
      </c>
      <c r="F1097" s="18"/>
      <c r="G1097" s="15" t="s">
        <v>1643</v>
      </c>
      <c r="H1097" s="6">
        <v>1710131313</v>
      </c>
      <c r="I1097" s="48" t="str">
        <f>VLOOKUP(H1097,'BICS Equity Hierarchy 2024'!$C$5:$Q$1846,'Mapping for Equity'!$K$1,FALSE)</f>
        <v>Factory Automation Parts &amp; Svcs</v>
      </c>
      <c r="J1097" s="6" t="s">
        <v>4</v>
      </c>
      <c r="K1097" s="48" t="str">
        <f>IF(J1097="","",VLOOKUP(J1097,'BICS Equity Hierarchy 2024'!$C$5:$Q$1783,'Mapping for Equity'!$K$1))</f>
        <v/>
      </c>
      <c r="L1097" s="6" t="s">
        <v>4</v>
      </c>
      <c r="M1097" s="6" t="s">
        <v>4</v>
      </c>
      <c r="N1097" s="6" t="s">
        <v>4</v>
      </c>
      <c r="O1097" s="6" t="s">
        <v>4</v>
      </c>
    </row>
    <row r="1098" spans="2:15" ht="20.25">
      <c r="B1098" s="10">
        <v>17101314</v>
      </c>
      <c r="C1098" s="201">
        <v>4</v>
      </c>
      <c r="D1098" s="8" t="str">
        <f>VLOOKUP(B1098,'Current BICS'!$B$4:$P$1837,'Mapping for Equity'!$K$1,FALSE)</f>
        <v>Flow Control Equipment</v>
      </c>
      <c r="E1098" s="15" t="s">
        <v>1643</v>
      </c>
      <c r="F1098" s="18"/>
      <c r="G1098" s="15" t="s">
        <v>1643</v>
      </c>
      <c r="H1098" s="6">
        <v>17101314</v>
      </c>
      <c r="I1098" s="48" t="str">
        <f>VLOOKUP(H1098,'BICS Equity Hierarchy 2024'!$C$5:$Q$1846,'Mapping for Equity'!$K$1,FALSE)</f>
        <v>Flow Control Equipment</v>
      </c>
      <c r="J1098" s="6" t="s">
        <v>4</v>
      </c>
      <c r="K1098" s="48" t="str">
        <f>IF(J1098="","",VLOOKUP(J1098,'BICS Equity Hierarchy 2024'!$C$5:$Q$1783,'Mapping for Equity'!$K$1))</f>
        <v/>
      </c>
      <c r="L1098" s="6" t="s">
        <v>4</v>
      </c>
      <c r="M1098" s="6" t="s">
        <v>4</v>
      </c>
      <c r="N1098" s="6" t="s">
        <v>4</v>
      </c>
      <c r="O1098" s="6" t="s">
        <v>4</v>
      </c>
    </row>
    <row r="1099" spans="2:15" ht="20.25">
      <c r="B1099" s="10">
        <v>1710131410</v>
      </c>
      <c r="C1099" s="201">
        <v>5</v>
      </c>
      <c r="D1099" s="8" t="str">
        <f>VLOOKUP(B1099,'Current BICS'!$B$4:$P$1837,'Mapping for Equity'!$K$1,FALSE)</f>
        <v>Air &amp; Gas Compressor</v>
      </c>
      <c r="E1099" s="15" t="s">
        <v>1643</v>
      </c>
      <c r="F1099" s="18"/>
      <c r="G1099" s="15" t="s">
        <v>1643</v>
      </c>
      <c r="H1099" s="6">
        <v>1710131410</v>
      </c>
      <c r="I1099" s="48" t="str">
        <f>VLOOKUP(H1099,'BICS Equity Hierarchy 2024'!$C$5:$Q$1846,'Mapping for Equity'!$K$1,FALSE)</f>
        <v>Air &amp; Gas Compressor</v>
      </c>
      <c r="J1099" s="6" t="s">
        <v>4</v>
      </c>
      <c r="K1099" s="48" t="str">
        <f>IF(J1099="","",VLOOKUP(J1099,'BICS Equity Hierarchy 2024'!$C$5:$Q$1783,'Mapping for Equity'!$K$1))</f>
        <v/>
      </c>
      <c r="L1099" s="6" t="s">
        <v>4</v>
      </c>
      <c r="M1099" s="6" t="s">
        <v>4</v>
      </c>
      <c r="N1099" s="6" t="s">
        <v>4</v>
      </c>
      <c r="O1099" s="6" t="s">
        <v>4</v>
      </c>
    </row>
    <row r="1100" spans="2:15" ht="20.25">
      <c r="B1100" s="10">
        <v>1710131411</v>
      </c>
      <c r="C1100" s="201">
        <v>5</v>
      </c>
      <c r="D1100" s="8" t="str">
        <f>VLOOKUP(B1100,'Current BICS'!$B$4:$P$1837,'Mapping for Equity'!$K$1,FALSE)</f>
        <v>Fluid Power Cylinder &amp; Actuator</v>
      </c>
      <c r="E1100" s="15" t="s">
        <v>1643</v>
      </c>
      <c r="F1100" s="18"/>
      <c r="G1100" s="15" t="s">
        <v>1643</v>
      </c>
      <c r="H1100" s="6">
        <v>1710131411</v>
      </c>
      <c r="I1100" s="48" t="str">
        <f>VLOOKUP(H1100,'BICS Equity Hierarchy 2024'!$C$5:$Q$1846,'Mapping for Equity'!$K$1,FALSE)</f>
        <v>Fluid Power Cylinder &amp; Actuator</v>
      </c>
      <c r="J1100" s="6" t="s">
        <v>4</v>
      </c>
      <c r="K1100" s="48" t="str">
        <f>IF(J1100="","",VLOOKUP(J1100,'BICS Equity Hierarchy 2024'!$C$5:$Q$1783,'Mapping for Equity'!$K$1))</f>
        <v/>
      </c>
      <c r="L1100" s="6" t="s">
        <v>4</v>
      </c>
      <c r="M1100" s="6" t="s">
        <v>4</v>
      </c>
      <c r="N1100" s="6" t="s">
        <v>4</v>
      </c>
      <c r="O1100" s="6" t="s">
        <v>4</v>
      </c>
    </row>
    <row r="1101" spans="2:15" ht="20.25">
      <c r="B1101" s="10">
        <v>1710131412</v>
      </c>
      <c r="C1101" s="201">
        <v>5</v>
      </c>
      <c r="D1101" s="8" t="str">
        <f>VLOOKUP(B1101,'Current BICS'!$B$4:$P$1837,'Mapping for Equity'!$K$1,FALSE)</f>
        <v>Fluid Power Pump &amp; Motor</v>
      </c>
      <c r="E1101" s="15" t="s">
        <v>1643</v>
      </c>
      <c r="F1101" s="18"/>
      <c r="G1101" s="15" t="s">
        <v>1643</v>
      </c>
      <c r="H1101" s="6">
        <v>1710131412</v>
      </c>
      <c r="I1101" s="48" t="str">
        <f>VLOOKUP(H1101,'BICS Equity Hierarchy 2024'!$C$5:$Q$1846,'Mapping for Equity'!$K$1,FALSE)</f>
        <v>Fluid Power Pump &amp; Motor</v>
      </c>
      <c r="J1101" s="6" t="s">
        <v>4</v>
      </c>
      <c r="K1101" s="48" t="str">
        <f>IF(J1101="","",VLOOKUP(J1101,'BICS Equity Hierarchy 2024'!$C$5:$Q$1783,'Mapping for Equity'!$K$1))</f>
        <v/>
      </c>
      <c r="L1101" s="6" t="s">
        <v>4</v>
      </c>
      <c r="M1101" s="6" t="s">
        <v>4</v>
      </c>
      <c r="N1101" s="6" t="s">
        <v>4</v>
      </c>
      <c r="O1101" s="6" t="s">
        <v>4</v>
      </c>
    </row>
    <row r="1102" spans="2:15" ht="20.25">
      <c r="B1102" s="10">
        <v>1710131413</v>
      </c>
      <c r="C1102" s="201">
        <v>5</v>
      </c>
      <c r="D1102" s="8" t="str">
        <f>VLOOKUP(B1102,'Current BICS'!$B$4:$P$1837,'Mapping for Equity'!$K$1,FALSE)</f>
        <v>Fluid Power Valve</v>
      </c>
      <c r="E1102" s="15" t="s">
        <v>1643</v>
      </c>
      <c r="F1102" s="18"/>
      <c r="G1102" s="15" t="s">
        <v>1643</v>
      </c>
      <c r="H1102" s="6">
        <v>1710131413</v>
      </c>
      <c r="I1102" s="48" t="str">
        <f>VLOOKUP(H1102,'BICS Equity Hierarchy 2024'!$C$5:$Q$1846,'Mapping for Equity'!$K$1,FALSE)</f>
        <v>Fluid Power Valve</v>
      </c>
      <c r="J1102" s="6" t="s">
        <v>4</v>
      </c>
      <c r="K1102" s="48" t="str">
        <f>IF(J1102="","",VLOOKUP(J1102,'BICS Equity Hierarchy 2024'!$C$5:$Q$1783,'Mapping for Equity'!$K$1))</f>
        <v/>
      </c>
      <c r="L1102" s="6" t="s">
        <v>4</v>
      </c>
      <c r="M1102" s="6" t="s">
        <v>4</v>
      </c>
      <c r="N1102" s="6" t="s">
        <v>4</v>
      </c>
      <c r="O1102" s="6" t="s">
        <v>4</v>
      </c>
    </row>
    <row r="1103" spans="2:15" ht="20.25">
      <c r="B1103" s="10">
        <v>1710131414</v>
      </c>
      <c r="C1103" s="201">
        <v>5</v>
      </c>
      <c r="D1103" s="8" t="str">
        <f>VLOOKUP(B1103,'Current BICS'!$B$4:$P$1837,'Mapping for Equity'!$K$1,FALSE)</f>
        <v>Industrial Valve</v>
      </c>
      <c r="E1103" s="15" t="s">
        <v>1643</v>
      </c>
      <c r="F1103" s="18"/>
      <c r="G1103" s="15" t="s">
        <v>1643</v>
      </c>
      <c r="H1103" s="6">
        <v>1710131414</v>
      </c>
      <c r="I1103" s="48" t="str">
        <f>VLOOKUP(H1103,'BICS Equity Hierarchy 2024'!$C$5:$Q$1846,'Mapping for Equity'!$K$1,FALSE)</f>
        <v>Industrial Valve</v>
      </c>
      <c r="J1103" s="6" t="s">
        <v>4</v>
      </c>
      <c r="K1103" s="48" t="str">
        <f>IF(J1103="","",VLOOKUP(J1103,'BICS Equity Hierarchy 2024'!$C$5:$Q$1783,'Mapping for Equity'!$K$1))</f>
        <v/>
      </c>
      <c r="L1103" s="6" t="s">
        <v>4</v>
      </c>
      <c r="M1103" s="6" t="s">
        <v>4</v>
      </c>
      <c r="N1103" s="6" t="s">
        <v>4</v>
      </c>
      <c r="O1103" s="6" t="s">
        <v>4</v>
      </c>
    </row>
    <row r="1104" spans="2:15" ht="20.25">
      <c r="B1104" s="10">
        <v>1710131415</v>
      </c>
      <c r="C1104" s="201">
        <v>5</v>
      </c>
      <c r="D1104" s="8" t="str">
        <f>VLOOKUP(B1104,'Current BICS'!$B$4:$P$1837,'Mapping for Equity'!$K$1,FALSE)</f>
        <v>Measuring &amp; Dispensing Pump</v>
      </c>
      <c r="E1104" s="15" t="s">
        <v>1643</v>
      </c>
      <c r="F1104" s="18"/>
      <c r="G1104" s="15" t="s">
        <v>1643</v>
      </c>
      <c r="H1104" s="6">
        <v>1710131415</v>
      </c>
      <c r="I1104" s="48" t="str">
        <f>VLOOKUP(H1104,'BICS Equity Hierarchy 2024'!$C$5:$Q$1846,'Mapping for Equity'!$K$1,FALSE)</f>
        <v>Measuring &amp; Dispensing Pump</v>
      </c>
      <c r="J1104" s="6" t="s">
        <v>4</v>
      </c>
      <c r="K1104" s="48" t="str">
        <f>IF(J1104="","",VLOOKUP(J1104,'BICS Equity Hierarchy 2024'!$C$5:$Q$1783,'Mapping for Equity'!$K$1))</f>
        <v/>
      </c>
      <c r="L1104" s="6" t="s">
        <v>4</v>
      </c>
      <c r="M1104" s="6" t="s">
        <v>4</v>
      </c>
      <c r="N1104" s="6" t="s">
        <v>4</v>
      </c>
      <c r="O1104" s="6" t="s">
        <v>4</v>
      </c>
    </row>
    <row r="1105" spans="2:15" ht="20.25">
      <c r="B1105" s="10">
        <v>1710131416</v>
      </c>
      <c r="C1105" s="201">
        <v>5</v>
      </c>
      <c r="D1105" s="8" t="str">
        <f>VLOOKUP(B1105,'Current BICS'!$B$4:$P$1837,'Mapping for Equity'!$K$1,FALSE)</f>
        <v>Pump &amp; Pumping Equipment</v>
      </c>
      <c r="E1105" s="15" t="s">
        <v>1643</v>
      </c>
      <c r="F1105" s="18"/>
      <c r="G1105" s="15" t="s">
        <v>1643</v>
      </c>
      <c r="H1105" s="6">
        <v>1710131416</v>
      </c>
      <c r="I1105" s="48" t="str">
        <f>VLOOKUP(H1105,'BICS Equity Hierarchy 2024'!$C$5:$Q$1846,'Mapping for Equity'!$K$1,FALSE)</f>
        <v>Pump &amp; Pumping Equipment</v>
      </c>
      <c r="J1105" s="6" t="s">
        <v>4</v>
      </c>
      <c r="K1105" s="48" t="str">
        <f>IF(J1105="","",VLOOKUP(J1105,'BICS Equity Hierarchy 2024'!$C$5:$Q$1783,'Mapping for Equity'!$K$1))</f>
        <v/>
      </c>
      <c r="L1105" s="6" t="s">
        <v>4</v>
      </c>
      <c r="M1105" s="6" t="s">
        <v>4</v>
      </c>
      <c r="N1105" s="6" t="s">
        <v>4</v>
      </c>
      <c r="O1105" s="6" t="s">
        <v>4</v>
      </c>
    </row>
    <row r="1106" spans="2:15" ht="20.25">
      <c r="B1106" s="10">
        <v>1710131417</v>
      </c>
      <c r="C1106" s="201">
        <v>5</v>
      </c>
      <c r="D1106" s="8" t="str">
        <f>VLOOKUP(B1106,'Current BICS'!$B$4:$P$1837,'Mapping for Equity'!$K$1,FALSE)</f>
        <v>Flow Control Equip Parts &amp; Svcs</v>
      </c>
      <c r="E1106" s="15" t="s">
        <v>1643</v>
      </c>
      <c r="F1106" s="18"/>
      <c r="G1106" s="15" t="s">
        <v>1643</v>
      </c>
      <c r="H1106" s="6">
        <v>1710131417</v>
      </c>
      <c r="I1106" s="48" t="str">
        <f>VLOOKUP(H1106,'BICS Equity Hierarchy 2024'!$C$5:$Q$1846,'Mapping for Equity'!$K$1,FALSE)</f>
        <v>Flow Control Equip Parts &amp; Svcs</v>
      </c>
      <c r="J1106" s="6" t="s">
        <v>4</v>
      </c>
      <c r="K1106" s="48" t="str">
        <f>IF(J1106="","",VLOOKUP(J1106,'BICS Equity Hierarchy 2024'!$C$5:$Q$1783,'Mapping for Equity'!$K$1))</f>
        <v/>
      </c>
      <c r="L1106" s="6" t="s">
        <v>4</v>
      </c>
      <c r="M1106" s="6" t="s">
        <v>4</v>
      </c>
      <c r="N1106" s="6" t="s">
        <v>4</v>
      </c>
      <c r="O1106" s="6" t="s">
        <v>4</v>
      </c>
    </row>
    <row r="1107" spans="2:15" ht="20.25">
      <c r="B1107" s="10">
        <v>17101315</v>
      </c>
      <c r="C1107" s="201">
        <v>4</v>
      </c>
      <c r="D1107" s="8" t="str">
        <f>VLOOKUP(B1107,'Current BICS'!$B$4:$P$1837,'Mapping for Equity'!$K$1,FALSE)</f>
        <v>Other Machinery &amp; Equipment</v>
      </c>
      <c r="E1107" s="15" t="s">
        <v>1643</v>
      </c>
      <c r="F1107" s="18"/>
      <c r="G1107" s="15" t="s">
        <v>1643</v>
      </c>
      <c r="H1107" s="6">
        <v>17101315</v>
      </c>
      <c r="I1107" s="48" t="str">
        <f>VLOOKUP(H1107,'BICS Equity Hierarchy 2024'!$C$5:$Q$1846,'Mapping for Equity'!$K$1,FALSE)</f>
        <v>Other Machinery &amp; Equipment</v>
      </c>
      <c r="J1107" s="6" t="s">
        <v>4</v>
      </c>
      <c r="K1107" s="48" t="str">
        <f>IF(J1107="","",VLOOKUP(J1107,'BICS Equity Hierarchy 2024'!$C$5:$Q$1783,'Mapping for Equity'!$K$1))</f>
        <v/>
      </c>
      <c r="L1107" s="6" t="s">
        <v>4</v>
      </c>
      <c r="M1107" s="6" t="s">
        <v>4</v>
      </c>
      <c r="N1107" s="6" t="s">
        <v>4</v>
      </c>
      <c r="O1107" s="6" t="s">
        <v>4</v>
      </c>
    </row>
    <row r="1108" spans="2:15" ht="20.25">
      <c r="B1108" s="10">
        <v>1710131510</v>
      </c>
      <c r="C1108" s="201">
        <v>5</v>
      </c>
      <c r="D1108" s="8" t="str">
        <f>VLOOKUP(B1108,'Current BICS'!$B$4:$P$1837,'Mapping for Equity'!$K$1,FALSE)</f>
        <v>Comml &amp; Service Ind Machinery</v>
      </c>
      <c r="E1108" s="15" t="s">
        <v>1643</v>
      </c>
      <c r="F1108" s="18"/>
      <c r="G1108" s="15" t="s">
        <v>1643</v>
      </c>
      <c r="H1108" s="6">
        <v>1710131510</v>
      </c>
      <c r="I1108" s="48" t="str">
        <f>VLOOKUP(H1108,'BICS Equity Hierarchy 2024'!$C$5:$Q$1846,'Mapping for Equity'!$K$1,FALSE)</f>
        <v>Comml &amp; Service Ind Machinery</v>
      </c>
      <c r="J1108" s="6" t="s">
        <v>4</v>
      </c>
      <c r="K1108" s="48" t="str">
        <f>IF(J1108="","",VLOOKUP(J1108,'BICS Equity Hierarchy 2024'!$C$5:$Q$1783,'Mapping for Equity'!$K$1))</f>
        <v/>
      </c>
      <c r="L1108" s="6" t="s">
        <v>4</v>
      </c>
      <c r="M1108" s="6" t="s">
        <v>4</v>
      </c>
      <c r="N1108" s="6" t="s">
        <v>4</v>
      </c>
      <c r="O1108" s="6" t="s">
        <v>4</v>
      </c>
    </row>
    <row r="1109" spans="2:15" ht="20.25">
      <c r="B1109" s="10">
        <v>171013151010</v>
      </c>
      <c r="C1109" s="201">
        <v>6</v>
      </c>
      <c r="D1109" s="8" t="str">
        <f>VLOOKUP(B1109,'Current BICS'!$B$4:$P$1837,'Mapping for Equity'!$K$1,FALSE)</f>
        <v>Automatic Vending Machinery</v>
      </c>
      <c r="E1109" s="15" t="s">
        <v>1643</v>
      </c>
      <c r="F1109" s="18"/>
      <c r="G1109" s="15" t="s">
        <v>1643</v>
      </c>
      <c r="H1109" s="6">
        <v>171013151010</v>
      </c>
      <c r="I1109" s="48" t="str">
        <f>VLOOKUP(H1109,'BICS Equity Hierarchy 2024'!$C$5:$Q$1846,'Mapping for Equity'!$K$1,FALSE)</f>
        <v>Automatic Vending Machinery</v>
      </c>
      <c r="J1109" s="6" t="s">
        <v>4</v>
      </c>
      <c r="K1109" s="48" t="str">
        <f>IF(J1109="","",VLOOKUP(J1109,'BICS Equity Hierarchy 2024'!$C$5:$Q$1783,'Mapping for Equity'!$K$1))</f>
        <v/>
      </c>
      <c r="L1109" s="6" t="s">
        <v>4</v>
      </c>
      <c r="M1109" s="6" t="s">
        <v>4</v>
      </c>
      <c r="N1109" s="6" t="s">
        <v>4</v>
      </c>
      <c r="O1109" s="6" t="s">
        <v>4</v>
      </c>
    </row>
    <row r="1110" spans="2:15" ht="20.25">
      <c r="B1110" s="10">
        <v>171013151011</v>
      </c>
      <c r="C1110" s="201">
        <v>6</v>
      </c>
      <c r="D1110" s="8" t="str">
        <f>VLOOKUP(B1110,'Current BICS'!$B$4:$P$1837,'Mapping for Equity'!$K$1,FALSE)</f>
        <v>Commercial Laundry Machinery</v>
      </c>
      <c r="E1110" s="15" t="s">
        <v>1643</v>
      </c>
      <c r="F1110" s="18"/>
      <c r="G1110" s="15" t="s">
        <v>1643</v>
      </c>
      <c r="H1110" s="6">
        <v>171013151011</v>
      </c>
      <c r="I1110" s="48" t="str">
        <f>VLOOKUP(H1110,'BICS Equity Hierarchy 2024'!$C$5:$Q$1846,'Mapping for Equity'!$K$1,FALSE)</f>
        <v>Commercial Laundry Machinery</v>
      </c>
      <c r="J1110" s="6" t="s">
        <v>4</v>
      </c>
      <c r="K1110" s="48" t="str">
        <f>IF(J1110="","",VLOOKUP(J1110,'BICS Equity Hierarchy 2024'!$C$5:$Q$1783,'Mapping for Equity'!$K$1))</f>
        <v/>
      </c>
      <c r="L1110" s="6" t="s">
        <v>4</v>
      </c>
      <c r="M1110" s="6" t="s">
        <v>4</v>
      </c>
      <c r="N1110" s="6" t="s">
        <v>4</v>
      </c>
      <c r="O1110" s="6" t="s">
        <v>4</v>
      </c>
    </row>
    <row r="1111" spans="2:15" ht="20.25">
      <c r="B1111" s="10">
        <v>1710131511</v>
      </c>
      <c r="C1111" s="201">
        <v>5</v>
      </c>
      <c r="D1111" s="8" t="str">
        <f>VLOOKUP(B1111,'Current BICS'!$B$4:$P$1837,'Mapping for Equity'!$K$1,FALSE)</f>
        <v>Food Product Machinery</v>
      </c>
      <c r="E1111" s="15" t="s">
        <v>1643</v>
      </c>
      <c r="F1111" s="18"/>
      <c r="G1111" s="15" t="s">
        <v>1643</v>
      </c>
      <c r="H1111" s="6">
        <v>1710131511</v>
      </c>
      <c r="I1111" s="48" t="str">
        <f>VLOOKUP(H1111,'BICS Equity Hierarchy 2024'!$C$5:$Q$1846,'Mapping for Equity'!$K$1,FALSE)</f>
        <v>Food Product Machinery</v>
      </c>
      <c r="J1111" s="6" t="s">
        <v>4</v>
      </c>
      <c r="K1111" s="48" t="str">
        <f>IF(J1111="","",VLOOKUP(J1111,'BICS Equity Hierarchy 2024'!$C$5:$Q$1783,'Mapping for Equity'!$K$1))</f>
        <v/>
      </c>
      <c r="L1111" s="6" t="s">
        <v>4</v>
      </c>
      <c r="M1111" s="6" t="s">
        <v>4</v>
      </c>
      <c r="N1111" s="6" t="s">
        <v>4</v>
      </c>
      <c r="O1111" s="6" t="s">
        <v>4</v>
      </c>
    </row>
    <row r="1112" spans="2:15" ht="20.25">
      <c r="B1112" s="10">
        <v>1710131512</v>
      </c>
      <c r="C1112" s="201">
        <v>5</v>
      </c>
      <c r="D1112" s="8" t="str">
        <f>VLOOKUP(B1112,'Current BICS'!$B$4:$P$1837,'Mapping for Equity'!$K$1,FALSE)</f>
        <v>Paper Industry Machinery</v>
      </c>
      <c r="E1112" s="15" t="s">
        <v>1643</v>
      </c>
      <c r="F1112" s="18"/>
      <c r="G1112" s="15" t="s">
        <v>1643</v>
      </c>
      <c r="H1112" s="6">
        <v>1710131512</v>
      </c>
      <c r="I1112" s="48" t="str">
        <f>VLOOKUP(H1112,'BICS Equity Hierarchy 2024'!$C$5:$Q$1846,'Mapping for Equity'!$K$1,FALSE)</f>
        <v>Paper Industry Machinery</v>
      </c>
      <c r="J1112" s="6" t="s">
        <v>4</v>
      </c>
      <c r="K1112" s="48" t="str">
        <f>IF(J1112="","",VLOOKUP(J1112,'BICS Equity Hierarchy 2024'!$C$5:$Q$1783,'Mapping for Equity'!$K$1))</f>
        <v/>
      </c>
      <c r="L1112" s="6" t="s">
        <v>4</v>
      </c>
      <c r="M1112" s="6" t="s">
        <v>4</v>
      </c>
      <c r="N1112" s="6" t="s">
        <v>4</v>
      </c>
      <c r="O1112" s="6" t="s">
        <v>4</v>
      </c>
    </row>
    <row r="1113" spans="2:15" ht="20.25">
      <c r="B1113" s="10">
        <v>1710131513</v>
      </c>
      <c r="C1113" s="201">
        <v>5</v>
      </c>
      <c r="D1113" s="8" t="str">
        <f>VLOOKUP(B1113,'Current BICS'!$B$4:$P$1837,'Mapping for Equity'!$K$1,FALSE)</f>
        <v>Plastics &amp; Rubber Machinery</v>
      </c>
      <c r="E1113" s="15" t="s">
        <v>1643</v>
      </c>
      <c r="F1113" s="18"/>
      <c r="G1113" s="15" t="s">
        <v>1643</v>
      </c>
      <c r="H1113" s="6">
        <v>1710131513</v>
      </c>
      <c r="I1113" s="48" t="str">
        <f>VLOOKUP(H1113,'BICS Equity Hierarchy 2024'!$C$5:$Q$1846,'Mapping for Equity'!$K$1,FALSE)</f>
        <v>Plastics &amp; Rubber Machinery</v>
      </c>
      <c r="J1113" s="6" t="s">
        <v>4</v>
      </c>
      <c r="K1113" s="48" t="str">
        <f>IF(J1113="","",VLOOKUP(J1113,'BICS Equity Hierarchy 2024'!$C$5:$Q$1783,'Mapping for Equity'!$K$1))</f>
        <v/>
      </c>
      <c r="L1113" s="6" t="s">
        <v>4</v>
      </c>
      <c r="M1113" s="6" t="s">
        <v>4</v>
      </c>
      <c r="N1113" s="6" t="s">
        <v>4</v>
      </c>
      <c r="O1113" s="6" t="s">
        <v>4</v>
      </c>
    </row>
    <row r="1114" spans="2:15" ht="20.25">
      <c r="B1114" s="10">
        <v>1710131514</v>
      </c>
      <c r="C1114" s="201">
        <v>5</v>
      </c>
      <c r="D1114" s="8" t="str">
        <f>VLOOKUP(B1114,'Current BICS'!$B$4:$P$1837,'Mapping for Equity'!$K$1,FALSE)</f>
        <v>Printing Machinery &amp; Equip</v>
      </c>
      <c r="E1114" s="15" t="s">
        <v>1643</v>
      </c>
      <c r="F1114" s="18"/>
      <c r="G1114" s="15" t="s">
        <v>1643</v>
      </c>
      <c r="H1114" s="6">
        <v>1710131514</v>
      </c>
      <c r="I1114" s="48" t="str">
        <f>VLOOKUP(H1114,'BICS Equity Hierarchy 2024'!$C$5:$Q$1846,'Mapping for Equity'!$K$1,FALSE)</f>
        <v>Printing Machinery &amp; Equip</v>
      </c>
      <c r="J1114" s="6" t="s">
        <v>4</v>
      </c>
      <c r="K1114" s="48" t="str">
        <f>IF(J1114="","",VLOOKUP(J1114,'BICS Equity Hierarchy 2024'!$C$5:$Q$1783,'Mapping for Equity'!$K$1))</f>
        <v/>
      </c>
      <c r="L1114" s="6" t="s">
        <v>4</v>
      </c>
      <c r="M1114" s="6" t="s">
        <v>4</v>
      </c>
      <c r="N1114" s="6" t="s">
        <v>4</v>
      </c>
      <c r="O1114" s="6" t="s">
        <v>4</v>
      </c>
    </row>
    <row r="1115" spans="2:15" ht="20.25">
      <c r="B1115" s="10">
        <v>1710131515</v>
      </c>
      <c r="C1115" s="201">
        <v>5</v>
      </c>
      <c r="D1115" s="8" t="str">
        <f>VLOOKUP(B1115,'Current BICS'!$B$4:$P$1837,'Mapping for Equity'!$K$1,FALSE)</f>
        <v>Sawmill &amp; Woodworking Mach</v>
      </c>
      <c r="E1115" s="15" t="s">
        <v>1643</v>
      </c>
      <c r="F1115" s="18"/>
      <c r="G1115" s="15" t="s">
        <v>1643</v>
      </c>
      <c r="H1115" s="6">
        <v>1710131515</v>
      </c>
      <c r="I1115" s="48" t="str">
        <f>VLOOKUP(H1115,'BICS Equity Hierarchy 2024'!$C$5:$Q$1846,'Mapping for Equity'!$K$1,FALSE)</f>
        <v>Sawmill &amp; Woodworking Mach</v>
      </c>
      <c r="J1115" s="6" t="s">
        <v>4</v>
      </c>
      <c r="K1115" s="48" t="str">
        <f>IF(J1115="","",VLOOKUP(J1115,'BICS Equity Hierarchy 2024'!$C$5:$Q$1783,'Mapping for Equity'!$K$1))</f>
        <v/>
      </c>
      <c r="L1115" s="6" t="s">
        <v>4</v>
      </c>
      <c r="M1115" s="6" t="s">
        <v>4</v>
      </c>
      <c r="N1115" s="6" t="s">
        <v>4</v>
      </c>
      <c r="O1115" s="6" t="s">
        <v>4</v>
      </c>
    </row>
    <row r="1116" spans="2:15" ht="20.25">
      <c r="B1116" s="10">
        <v>1710131516</v>
      </c>
      <c r="C1116" s="201">
        <v>5</v>
      </c>
      <c r="D1116" s="8" t="str">
        <f>VLOOKUP(B1116,'Current BICS'!$B$4:$P$1837,'Mapping for Equity'!$K$1,FALSE)</f>
        <v>Textile Machinery</v>
      </c>
      <c r="E1116" s="15" t="s">
        <v>1643</v>
      </c>
      <c r="F1116" s="18"/>
      <c r="G1116" s="15" t="s">
        <v>1643</v>
      </c>
      <c r="H1116" s="6">
        <v>1710131516</v>
      </c>
      <c r="I1116" s="48" t="str">
        <f>VLOOKUP(H1116,'BICS Equity Hierarchy 2024'!$C$5:$Q$1846,'Mapping for Equity'!$K$1,FALSE)</f>
        <v>Textile Machinery</v>
      </c>
      <c r="J1116" s="6" t="s">
        <v>4</v>
      </c>
      <c r="K1116" s="48" t="str">
        <f>IF(J1116="","",VLOOKUP(J1116,'BICS Equity Hierarchy 2024'!$C$5:$Q$1783,'Mapping for Equity'!$K$1))</f>
        <v/>
      </c>
      <c r="L1116" s="6" t="s">
        <v>4</v>
      </c>
      <c r="M1116" s="6" t="s">
        <v>4</v>
      </c>
      <c r="N1116" s="6" t="s">
        <v>4</v>
      </c>
      <c r="O1116" s="6" t="s">
        <v>4</v>
      </c>
    </row>
    <row r="1117" spans="2:15" ht="20.25">
      <c r="B1117" s="10">
        <v>1710131517</v>
      </c>
      <c r="C1117" s="201">
        <v>5</v>
      </c>
      <c r="D1117" s="8" t="str">
        <f>VLOOKUP(B1117,'Current BICS'!$B$4:$P$1837,'Mapping for Equity'!$K$1,FALSE)</f>
        <v>Tools</v>
      </c>
      <c r="E1117" s="15" t="s">
        <v>1643</v>
      </c>
      <c r="F1117" s="18"/>
      <c r="G1117" s="15" t="s">
        <v>1643</v>
      </c>
      <c r="H1117" s="6">
        <v>1710131517</v>
      </c>
      <c r="I1117" s="48" t="str">
        <f>VLOOKUP(H1117,'BICS Equity Hierarchy 2024'!$C$5:$Q$1846,'Mapping for Equity'!$K$1,FALSE)</f>
        <v>Tools</v>
      </c>
      <c r="J1117" s="6" t="s">
        <v>4</v>
      </c>
      <c r="K1117" s="48" t="str">
        <f>IF(J1117="","",VLOOKUP(J1117,'BICS Equity Hierarchy 2024'!$C$5:$Q$1783,'Mapping for Equity'!$K$1))</f>
        <v/>
      </c>
      <c r="L1117" s="6" t="s">
        <v>4</v>
      </c>
      <c r="M1117" s="6" t="s">
        <v>4</v>
      </c>
      <c r="N1117" s="6" t="s">
        <v>4</v>
      </c>
      <c r="O1117" s="6" t="s">
        <v>4</v>
      </c>
    </row>
    <row r="1118" spans="2:15" ht="20.25">
      <c r="B1118" s="10">
        <v>171013151710</v>
      </c>
      <c r="C1118" s="201">
        <v>6</v>
      </c>
      <c r="D1118" s="8" t="str">
        <f>VLOOKUP(B1118,'Current BICS'!$B$4:$P$1837,'Mapping for Equity'!$K$1,FALSE)</f>
        <v>Hand Tools</v>
      </c>
      <c r="E1118" s="15" t="s">
        <v>1643</v>
      </c>
      <c r="F1118" s="18"/>
      <c r="G1118" s="15" t="s">
        <v>1643</v>
      </c>
      <c r="H1118" s="6">
        <v>171013151710</v>
      </c>
      <c r="I1118" s="48" t="str">
        <f>VLOOKUP(H1118,'BICS Equity Hierarchy 2024'!$C$5:$Q$1846,'Mapping for Equity'!$K$1,FALSE)</f>
        <v>Hand Tools</v>
      </c>
      <c r="J1118" s="6" t="s">
        <v>4</v>
      </c>
      <c r="K1118" s="48" t="str">
        <f>IF(J1118="","",VLOOKUP(J1118,'BICS Equity Hierarchy 2024'!$C$5:$Q$1783,'Mapping for Equity'!$K$1))</f>
        <v/>
      </c>
      <c r="L1118" s="6" t="s">
        <v>4</v>
      </c>
      <c r="M1118" s="6" t="s">
        <v>4</v>
      </c>
      <c r="N1118" s="6" t="s">
        <v>4</v>
      </c>
      <c r="O1118" s="6" t="s">
        <v>4</v>
      </c>
    </row>
    <row r="1119" spans="2:15" ht="20.25">
      <c r="B1119" s="10">
        <v>171013151711</v>
      </c>
      <c r="C1119" s="201">
        <v>6</v>
      </c>
      <c r="D1119" s="8" t="str">
        <f>VLOOKUP(B1119,'Current BICS'!$B$4:$P$1837,'Mapping for Equity'!$K$1,FALSE)</f>
        <v>Power Tools</v>
      </c>
      <c r="E1119" s="15" t="s">
        <v>1643</v>
      </c>
      <c r="F1119" s="18"/>
      <c r="G1119" s="15" t="s">
        <v>1643</v>
      </c>
      <c r="H1119" s="6">
        <v>171013151711</v>
      </c>
      <c r="I1119" s="48" t="str">
        <f>VLOOKUP(H1119,'BICS Equity Hierarchy 2024'!$C$5:$Q$1846,'Mapping for Equity'!$K$1,FALSE)</f>
        <v>Power Tools</v>
      </c>
      <c r="J1119" s="6" t="s">
        <v>4</v>
      </c>
      <c r="K1119" s="48" t="str">
        <f>IF(J1119="","",VLOOKUP(J1119,'BICS Equity Hierarchy 2024'!$C$5:$Q$1783,'Mapping for Equity'!$K$1))</f>
        <v/>
      </c>
      <c r="L1119" s="6" t="s">
        <v>4</v>
      </c>
      <c r="M1119" s="6" t="s">
        <v>4</v>
      </c>
      <c r="N1119" s="6" t="s">
        <v>4</v>
      </c>
      <c r="O1119" s="6" t="s">
        <v>4</v>
      </c>
    </row>
    <row r="1120" spans="2:15" ht="20.25">
      <c r="B1120" s="10">
        <v>171013151712</v>
      </c>
      <c r="C1120" s="201">
        <v>6</v>
      </c>
      <c r="D1120" s="8" t="str">
        <f>VLOOKUP(B1120,'Current BICS'!$B$4:$P$1837,'Mapping for Equity'!$K$1,FALSE)</f>
        <v>Tool Accessories</v>
      </c>
      <c r="E1120" s="15" t="s">
        <v>1643</v>
      </c>
      <c r="F1120" s="18"/>
      <c r="G1120" s="15" t="s">
        <v>1643</v>
      </c>
      <c r="H1120" s="6">
        <v>171013151712</v>
      </c>
      <c r="I1120" s="48" t="str">
        <f>VLOOKUP(H1120,'BICS Equity Hierarchy 2024'!$C$5:$Q$1846,'Mapping for Equity'!$K$1,FALSE)</f>
        <v>Tool Accessories</v>
      </c>
      <c r="J1120" s="6" t="s">
        <v>4</v>
      </c>
      <c r="K1120" s="48" t="str">
        <f>IF(J1120="","",VLOOKUP(J1120,'BICS Equity Hierarchy 2024'!$C$5:$Q$1783,'Mapping for Equity'!$K$1))</f>
        <v/>
      </c>
      <c r="L1120" s="6" t="s">
        <v>4</v>
      </c>
      <c r="M1120" s="6" t="s">
        <v>4</v>
      </c>
      <c r="N1120" s="6" t="s">
        <v>4</v>
      </c>
      <c r="O1120" s="6" t="s">
        <v>4</v>
      </c>
    </row>
    <row r="1121" spans="2:15" ht="20.25">
      <c r="B1121" s="10">
        <v>1710131518</v>
      </c>
      <c r="C1121" s="201">
        <v>5</v>
      </c>
      <c r="D1121" s="8" t="str">
        <f>VLOOKUP(B1121,'Current BICS'!$B$4:$P$1837,'Mapping for Equity'!$K$1,FALSE)</f>
        <v>General Purpose Machinery</v>
      </c>
      <c r="E1121" s="15" t="s">
        <v>1643</v>
      </c>
      <c r="F1121" s="18"/>
      <c r="G1121" s="15" t="s">
        <v>1643</v>
      </c>
      <c r="H1121" s="6">
        <v>1710131518</v>
      </c>
      <c r="I1121" s="48" t="str">
        <f>VLOOKUP(H1121,'BICS Equity Hierarchy 2024'!$C$5:$Q$1846,'Mapping for Equity'!$K$1,FALSE)</f>
        <v>General Purpose Machinery</v>
      </c>
      <c r="J1121" s="6" t="s">
        <v>4</v>
      </c>
      <c r="K1121" s="48" t="str">
        <f>IF(J1121="","",VLOOKUP(J1121,'BICS Equity Hierarchy 2024'!$C$5:$Q$1783,'Mapping for Equity'!$K$1))</f>
        <v/>
      </c>
      <c r="L1121" s="6" t="s">
        <v>4</v>
      </c>
      <c r="M1121" s="6" t="s">
        <v>4</v>
      </c>
      <c r="N1121" s="6" t="s">
        <v>4</v>
      </c>
      <c r="O1121" s="6" t="s">
        <v>4</v>
      </c>
    </row>
    <row r="1122" spans="2:15" ht="20.25">
      <c r="B1122" s="10">
        <v>171013151810</v>
      </c>
      <c r="C1122" s="201">
        <v>6</v>
      </c>
      <c r="D1122" s="8" t="str">
        <f>VLOOKUP(B1122,'Current BICS'!$B$4:$P$1837,'Mapping for Equity'!$K$1,FALSE)</f>
        <v>Ind Process Furnace &amp; Oven</v>
      </c>
      <c r="E1122" s="15" t="s">
        <v>1643</v>
      </c>
      <c r="F1122" s="18"/>
      <c r="G1122" s="15" t="s">
        <v>1643</v>
      </c>
      <c r="H1122" s="6">
        <v>171013151810</v>
      </c>
      <c r="I1122" s="48" t="str">
        <f>VLOOKUP(H1122,'BICS Equity Hierarchy 2024'!$C$5:$Q$1846,'Mapping for Equity'!$K$1,FALSE)</f>
        <v>Ind Process Furnace &amp; Oven</v>
      </c>
      <c r="J1122" s="6" t="s">
        <v>4</v>
      </c>
      <c r="K1122" s="48" t="str">
        <f>IF(J1122="","",VLOOKUP(J1122,'BICS Equity Hierarchy 2024'!$C$5:$Q$1783,'Mapping for Equity'!$K$1))</f>
        <v/>
      </c>
      <c r="L1122" s="6" t="s">
        <v>4</v>
      </c>
      <c r="M1122" s="6" t="s">
        <v>4</v>
      </c>
      <c r="N1122" s="6" t="s">
        <v>4</v>
      </c>
      <c r="O1122" s="6" t="s">
        <v>4</v>
      </c>
    </row>
    <row r="1123" spans="2:15" ht="20.25">
      <c r="B1123" s="10">
        <v>171013151811</v>
      </c>
      <c r="C1123" s="201">
        <v>6</v>
      </c>
      <c r="D1123" s="8" t="str">
        <f>VLOOKUP(B1123,'Current BICS'!$B$4:$P$1837,'Mapping for Equity'!$K$1,FALSE)</f>
        <v>Motor &amp; Generator</v>
      </c>
      <c r="E1123" s="15" t="s">
        <v>1643</v>
      </c>
      <c r="F1123" s="18"/>
      <c r="G1123" s="15" t="s">
        <v>1643</v>
      </c>
      <c r="H1123" s="6">
        <v>171013151811</v>
      </c>
      <c r="I1123" s="48" t="str">
        <f>VLOOKUP(H1123,'BICS Equity Hierarchy 2024'!$C$5:$Q$1846,'Mapping for Equity'!$K$1,FALSE)</f>
        <v>Motor &amp; Generator</v>
      </c>
      <c r="J1123" s="6" t="s">
        <v>4</v>
      </c>
      <c r="K1123" s="48" t="str">
        <f>IF(J1123="","",VLOOKUP(J1123,'BICS Equity Hierarchy 2024'!$C$5:$Q$1783,'Mapping for Equity'!$K$1))</f>
        <v/>
      </c>
      <c r="L1123" s="6" t="s">
        <v>4</v>
      </c>
      <c r="M1123" s="6" t="s">
        <v>4</v>
      </c>
      <c r="N1123" s="6" t="s">
        <v>4</v>
      </c>
      <c r="O1123" s="6" t="s">
        <v>4</v>
      </c>
    </row>
    <row r="1124" spans="2:15" ht="20.25">
      <c r="B1124" s="10">
        <v>171013151812</v>
      </c>
      <c r="C1124" s="201">
        <v>6</v>
      </c>
      <c r="D1124" s="8" t="str">
        <f>VLOOKUP(B1124,'Current BICS'!$B$4:$P$1837,'Mapping for Equity'!$K$1,FALSE)</f>
        <v>Scale &amp; Balance</v>
      </c>
      <c r="E1124" s="15" t="s">
        <v>1643</v>
      </c>
      <c r="F1124" s="18"/>
      <c r="G1124" s="15" t="s">
        <v>1643</v>
      </c>
      <c r="H1124" s="6">
        <v>171013151812</v>
      </c>
      <c r="I1124" s="48" t="str">
        <f>VLOOKUP(H1124,'BICS Equity Hierarchy 2024'!$C$5:$Q$1846,'Mapping for Equity'!$K$1,FALSE)</f>
        <v>Scale &amp; Balance</v>
      </c>
      <c r="J1124" s="6" t="s">
        <v>4</v>
      </c>
      <c r="K1124" s="48" t="str">
        <f>IF(J1124="","",VLOOKUP(J1124,'BICS Equity Hierarchy 2024'!$C$5:$Q$1783,'Mapping for Equity'!$K$1))</f>
        <v/>
      </c>
      <c r="L1124" s="6" t="s">
        <v>4</v>
      </c>
      <c r="M1124" s="6" t="s">
        <v>4</v>
      </c>
      <c r="N1124" s="6" t="s">
        <v>4</v>
      </c>
      <c r="O1124" s="6" t="s">
        <v>4</v>
      </c>
    </row>
    <row r="1125" spans="2:15" ht="20.25">
      <c r="B1125" s="10">
        <v>1710131519</v>
      </c>
      <c r="C1125" s="201">
        <v>5</v>
      </c>
      <c r="D1125" s="8" t="str">
        <f>VLOOKUP(B1125,'Current BICS'!$B$4:$P$1837,'Mapping for Equity'!$K$1,FALSE)</f>
        <v>Packaging Machinery</v>
      </c>
      <c r="E1125" s="15" t="s">
        <v>1643</v>
      </c>
      <c r="F1125" s="18"/>
      <c r="G1125" s="15" t="s">
        <v>1643</v>
      </c>
      <c r="H1125" s="6">
        <v>1710131519</v>
      </c>
      <c r="I1125" s="48" t="str">
        <f>VLOOKUP(H1125,'BICS Equity Hierarchy 2024'!$C$5:$Q$1846,'Mapping for Equity'!$K$1,FALSE)</f>
        <v>Packaging Machinery</v>
      </c>
      <c r="J1125" s="6" t="s">
        <v>4</v>
      </c>
      <c r="K1125" s="48" t="str">
        <f>IF(J1125="","",VLOOKUP(J1125,'BICS Equity Hierarchy 2024'!$C$5:$Q$1783,'Mapping for Equity'!$K$1))</f>
        <v/>
      </c>
      <c r="L1125" s="6" t="s">
        <v>4</v>
      </c>
      <c r="M1125" s="6" t="s">
        <v>4</v>
      </c>
      <c r="N1125" s="6" t="s">
        <v>4</v>
      </c>
      <c r="O1125" s="6" t="s">
        <v>4</v>
      </c>
    </row>
    <row r="1126" spans="2:15" ht="20.25">
      <c r="B1126" s="10">
        <v>1710131520</v>
      </c>
      <c r="C1126" s="201">
        <v>5</v>
      </c>
      <c r="D1126" s="8" t="str">
        <f>VLOOKUP(B1126,'Current BICS'!$B$4:$P$1837,'Mapping for Equity'!$K$1,FALSE)</f>
        <v>Recycling Equipment &amp; Machinery</v>
      </c>
      <c r="E1126" s="15" t="s">
        <v>1643</v>
      </c>
      <c r="F1126" s="18"/>
      <c r="G1126" s="15" t="s">
        <v>1643</v>
      </c>
      <c r="H1126" s="6">
        <v>1710131520</v>
      </c>
      <c r="I1126" s="48" t="str">
        <f>VLOOKUP(H1126,'BICS Equity Hierarchy 2024'!$C$5:$Q$1846,'Mapping for Equity'!$K$1,FALSE)</f>
        <v>Recycling Equipment &amp; Machinery</v>
      </c>
      <c r="J1126" s="6" t="s">
        <v>4</v>
      </c>
      <c r="K1126" s="48" t="str">
        <f>IF(J1126="","",VLOOKUP(J1126,'BICS Equity Hierarchy 2024'!$C$5:$Q$1783,'Mapping for Equity'!$K$1))</f>
        <v/>
      </c>
      <c r="L1126" s="6" t="s">
        <v>4</v>
      </c>
      <c r="M1126" s="6" t="s">
        <v>4</v>
      </c>
      <c r="N1126" s="6" t="s">
        <v>4</v>
      </c>
      <c r="O1126" s="6" t="s">
        <v>4</v>
      </c>
    </row>
    <row r="1127" spans="2:15" ht="20.25">
      <c r="B1127" s="10">
        <v>1710131521</v>
      </c>
      <c r="C1127" s="201">
        <v>5</v>
      </c>
      <c r="D1127" s="8" t="str">
        <f>VLOOKUP(B1127,'Current BICS'!$B$4:$P$1837,'Mapping for Equity'!$K$1,FALSE)</f>
        <v>Other Machinery Parts &amp; Svcs</v>
      </c>
      <c r="E1127" s="15" t="s">
        <v>1643</v>
      </c>
      <c r="F1127" s="18"/>
      <c r="G1127" s="15" t="s">
        <v>1643</v>
      </c>
      <c r="H1127" s="6">
        <v>1710131521</v>
      </c>
      <c r="I1127" s="48" t="str">
        <f>VLOOKUP(H1127,'BICS Equity Hierarchy 2024'!$C$5:$Q$1846,'Mapping for Equity'!$K$1,FALSE)</f>
        <v>Other Machinery Parts &amp; Svcs</v>
      </c>
      <c r="J1127" s="6" t="s">
        <v>4</v>
      </c>
      <c r="K1127" s="48" t="str">
        <f>IF(J1127="","",VLOOKUP(J1127,'BICS Equity Hierarchy 2024'!$C$5:$Q$1783,'Mapping for Equity'!$K$1))</f>
        <v/>
      </c>
      <c r="L1127" s="6" t="s">
        <v>4</v>
      </c>
      <c r="M1127" s="6" t="s">
        <v>4</v>
      </c>
      <c r="N1127" s="6" t="s">
        <v>4</v>
      </c>
      <c r="O1127" s="6" t="s">
        <v>4</v>
      </c>
    </row>
    <row r="1128" spans="2:15" ht="20.25">
      <c r="B1128" s="10">
        <v>17101316</v>
      </c>
      <c r="C1128" s="201">
        <v>4</v>
      </c>
      <c r="D1128" s="8" t="str">
        <f>VLOOKUP(B1128,'Current BICS'!$B$4:$P$1837,'Mapping for Equity'!$K$1,FALSE)</f>
        <v>Material Handling Machinery</v>
      </c>
      <c r="E1128" s="15" t="s">
        <v>1643</v>
      </c>
      <c r="F1128" s="18"/>
      <c r="G1128" s="15" t="s">
        <v>1643</v>
      </c>
      <c r="H1128" s="6">
        <v>17101316</v>
      </c>
      <c r="I1128" s="48" t="str">
        <f>VLOOKUP(H1128,'BICS Equity Hierarchy 2024'!$C$5:$Q$1846,'Mapping for Equity'!$K$1,FALSE)</f>
        <v>Material Handling Machinery</v>
      </c>
      <c r="J1128" s="6" t="s">
        <v>4</v>
      </c>
      <c r="K1128" s="48" t="str">
        <f>IF(J1128="","",VLOOKUP(J1128,'BICS Equity Hierarchy 2024'!$C$5:$Q$1783,'Mapping for Equity'!$K$1))</f>
        <v/>
      </c>
      <c r="L1128" s="6" t="s">
        <v>4</v>
      </c>
      <c r="M1128" s="6" t="s">
        <v>4</v>
      </c>
      <c r="N1128" s="6" t="s">
        <v>4</v>
      </c>
      <c r="O1128" s="6" t="s">
        <v>4</v>
      </c>
    </row>
    <row r="1129" spans="2:15" ht="20.25">
      <c r="B1129" s="10">
        <v>1710131610</v>
      </c>
      <c r="C1129" s="201">
        <v>5</v>
      </c>
      <c r="D1129" s="8" t="str">
        <f>VLOOKUP(B1129,'Current BICS'!$B$4:$P$1837,'Mapping for Equity'!$K$1,FALSE)</f>
        <v>Conveyor &amp; Conveying Equip</v>
      </c>
      <c r="E1129" s="15" t="s">
        <v>1643</v>
      </c>
      <c r="F1129" s="18"/>
      <c r="G1129" s="15" t="s">
        <v>1643</v>
      </c>
      <c r="H1129" s="6">
        <v>1710131610</v>
      </c>
      <c r="I1129" s="48" t="str">
        <f>VLOOKUP(H1129,'BICS Equity Hierarchy 2024'!$C$5:$Q$1846,'Mapping for Equity'!$K$1,FALSE)</f>
        <v>Conveyor &amp; Conveying Equip</v>
      </c>
      <c r="J1129" s="6" t="s">
        <v>4</v>
      </c>
      <c r="K1129" s="48" t="str">
        <f>IF(J1129="","",VLOOKUP(J1129,'BICS Equity Hierarchy 2024'!$C$5:$Q$1783,'Mapping for Equity'!$K$1))</f>
        <v/>
      </c>
      <c r="L1129" s="6" t="s">
        <v>4</v>
      </c>
      <c r="M1129" s="6" t="s">
        <v>4</v>
      </c>
      <c r="N1129" s="6" t="s">
        <v>4</v>
      </c>
      <c r="O1129" s="6" t="s">
        <v>4</v>
      </c>
    </row>
    <row r="1130" spans="2:15" ht="20.25">
      <c r="B1130" s="10">
        <v>1710131611</v>
      </c>
      <c r="C1130" s="201">
        <v>5</v>
      </c>
      <c r="D1130" s="8" t="str">
        <f>VLOOKUP(B1130,'Current BICS'!$B$4:$P$1837,'Mapping for Equity'!$K$1,FALSE)</f>
        <v>Industrial Trucks &amp; Stackers</v>
      </c>
      <c r="E1130" s="15" t="s">
        <v>1643</v>
      </c>
      <c r="F1130" s="18"/>
      <c r="G1130" s="15" t="s">
        <v>1643</v>
      </c>
      <c r="H1130" s="6">
        <v>1710131611</v>
      </c>
      <c r="I1130" s="48" t="str">
        <f>VLOOKUP(H1130,'BICS Equity Hierarchy 2024'!$C$5:$Q$1846,'Mapping for Equity'!$K$1,FALSE)</f>
        <v>Industrial Trucks &amp; Stackers</v>
      </c>
      <c r="J1130" s="6" t="s">
        <v>4</v>
      </c>
      <c r="K1130" s="48" t="str">
        <f>IF(J1130="","",VLOOKUP(J1130,'BICS Equity Hierarchy 2024'!$C$5:$Q$1783,'Mapping for Equity'!$K$1))</f>
        <v/>
      </c>
      <c r="L1130" s="6" t="s">
        <v>4</v>
      </c>
      <c r="M1130" s="6" t="s">
        <v>4</v>
      </c>
      <c r="N1130" s="6" t="s">
        <v>4</v>
      </c>
      <c r="O1130" s="6" t="s">
        <v>4</v>
      </c>
    </row>
    <row r="1131" spans="2:15" ht="20.25">
      <c r="B1131" s="10">
        <v>1710131612</v>
      </c>
      <c r="C1131" s="201">
        <v>5</v>
      </c>
      <c r="D1131" s="8" t="str">
        <f>VLOOKUP(B1131,'Current BICS'!$B$4:$P$1837,'Mapping for Equity'!$K$1,FALSE)</f>
        <v>Overhead Crane</v>
      </c>
      <c r="E1131" s="15" t="s">
        <v>1643</v>
      </c>
      <c r="F1131" s="18"/>
      <c r="G1131" s="15" t="s">
        <v>1643</v>
      </c>
      <c r="H1131" s="6">
        <v>1710131612</v>
      </c>
      <c r="I1131" s="48" t="str">
        <f>VLOOKUP(H1131,'BICS Equity Hierarchy 2024'!$C$5:$Q$1846,'Mapping for Equity'!$K$1,FALSE)</f>
        <v>Overhead Crane</v>
      </c>
      <c r="J1131" s="6" t="s">
        <v>4</v>
      </c>
      <c r="K1131" s="48" t="str">
        <f>IF(J1131="","",VLOOKUP(J1131,'BICS Equity Hierarchy 2024'!$C$5:$Q$1783,'Mapping for Equity'!$K$1))</f>
        <v/>
      </c>
      <c r="L1131" s="6" t="s">
        <v>4</v>
      </c>
      <c r="M1131" s="6" t="s">
        <v>4</v>
      </c>
      <c r="N1131" s="6" t="s">
        <v>4</v>
      </c>
      <c r="O1131" s="6" t="s">
        <v>4</v>
      </c>
    </row>
    <row r="1132" spans="2:15" ht="20.25">
      <c r="B1132" s="10">
        <v>17101317</v>
      </c>
      <c r="C1132" s="201">
        <v>4</v>
      </c>
      <c r="D1132" s="8" t="str">
        <f>VLOOKUP(B1132,'Current BICS'!$B$4:$P$1837,'Mapping for Equity'!$K$1,FALSE)</f>
        <v>Metalworking Machinery</v>
      </c>
      <c r="E1132" s="15" t="s">
        <v>1643</v>
      </c>
      <c r="F1132" s="18"/>
      <c r="G1132" s="15" t="s">
        <v>1643</v>
      </c>
      <c r="H1132" s="6">
        <v>17101317</v>
      </c>
      <c r="I1132" s="48" t="str">
        <f>VLOOKUP(H1132,'BICS Equity Hierarchy 2024'!$C$5:$Q$1846,'Mapping for Equity'!$K$1,FALSE)</f>
        <v>Metalworking Machinery</v>
      </c>
      <c r="J1132" s="6" t="s">
        <v>4</v>
      </c>
      <c r="K1132" s="48" t="str">
        <f>IF(J1132="","",VLOOKUP(J1132,'BICS Equity Hierarchy 2024'!$C$5:$Q$1783,'Mapping for Equity'!$K$1))</f>
        <v/>
      </c>
      <c r="L1132" s="6" t="s">
        <v>4</v>
      </c>
      <c r="M1132" s="6" t="s">
        <v>4</v>
      </c>
      <c r="N1132" s="6" t="s">
        <v>4</v>
      </c>
      <c r="O1132" s="6" t="s">
        <v>4</v>
      </c>
    </row>
    <row r="1133" spans="2:15" ht="20.25">
      <c r="B1133" s="10">
        <v>1710131710</v>
      </c>
      <c r="C1133" s="201">
        <v>5</v>
      </c>
      <c r="D1133" s="8" t="str">
        <f>VLOOKUP(B1133,'Current BICS'!$B$4:$P$1837,'Mapping for Equity'!$K$1,FALSE)</f>
        <v>Cutting &amp; Machine Tool Acc</v>
      </c>
      <c r="E1133" s="15" t="s">
        <v>1643</v>
      </c>
      <c r="F1133" s="18"/>
      <c r="G1133" s="15" t="s">
        <v>1643</v>
      </c>
      <c r="H1133" s="6">
        <v>1710131710</v>
      </c>
      <c r="I1133" s="48" t="str">
        <f>VLOOKUP(H1133,'BICS Equity Hierarchy 2024'!$C$5:$Q$1846,'Mapping for Equity'!$K$1,FALSE)</f>
        <v>Cutting &amp; Machine Tool Acc</v>
      </c>
      <c r="J1133" s="6" t="s">
        <v>4</v>
      </c>
      <c r="K1133" s="48" t="str">
        <f>IF(J1133="","",VLOOKUP(J1133,'BICS Equity Hierarchy 2024'!$C$5:$Q$1783,'Mapping for Equity'!$K$1))</f>
        <v/>
      </c>
      <c r="L1133" s="6" t="s">
        <v>4</v>
      </c>
      <c r="M1133" s="6" t="s">
        <v>4</v>
      </c>
      <c r="N1133" s="6" t="s">
        <v>4</v>
      </c>
      <c r="O1133" s="6" t="s">
        <v>4</v>
      </c>
    </row>
    <row r="1134" spans="2:15" ht="20.25">
      <c r="B1134" s="10">
        <v>1710131711</v>
      </c>
      <c r="C1134" s="201">
        <v>5</v>
      </c>
      <c r="D1134" s="8" t="str">
        <f>VLOOKUP(B1134,'Current BICS'!$B$4:$P$1837,'Mapping for Equity'!$K$1,FALSE)</f>
        <v>Industrial Mold</v>
      </c>
      <c r="E1134" s="15" t="s">
        <v>1643</v>
      </c>
      <c r="F1134" s="18"/>
      <c r="G1134" s="15" t="s">
        <v>1643</v>
      </c>
      <c r="H1134" s="6">
        <v>1710131711</v>
      </c>
      <c r="I1134" s="48" t="str">
        <f>VLOOKUP(H1134,'BICS Equity Hierarchy 2024'!$C$5:$Q$1846,'Mapping for Equity'!$K$1,FALSE)</f>
        <v>Industrial Mold</v>
      </c>
      <c r="J1134" s="6" t="s">
        <v>4</v>
      </c>
      <c r="K1134" s="48" t="str">
        <f>IF(J1134="","",VLOOKUP(J1134,'BICS Equity Hierarchy 2024'!$C$5:$Q$1783,'Mapping for Equity'!$K$1))</f>
        <v/>
      </c>
      <c r="L1134" s="6" t="s">
        <v>4</v>
      </c>
      <c r="M1134" s="6" t="s">
        <v>4</v>
      </c>
      <c r="N1134" s="6" t="s">
        <v>4</v>
      </c>
      <c r="O1134" s="6" t="s">
        <v>4</v>
      </c>
    </row>
    <row r="1135" spans="2:15" ht="20.25">
      <c r="B1135" s="10">
        <v>1710131712</v>
      </c>
      <c r="C1135" s="201">
        <v>5</v>
      </c>
      <c r="D1135" s="8" t="str">
        <f>VLOOKUP(B1135,'Current BICS'!$B$4:$P$1837,'Mapping for Equity'!$K$1,FALSE)</f>
        <v>Machine Tool (Metal Cutting)</v>
      </c>
      <c r="E1135" s="15" t="s">
        <v>1643</v>
      </c>
      <c r="F1135" s="18"/>
      <c r="G1135" s="15" t="s">
        <v>1643</v>
      </c>
      <c r="H1135" s="6">
        <v>1710131712</v>
      </c>
      <c r="I1135" s="48" t="str">
        <f>VLOOKUP(H1135,'BICS Equity Hierarchy 2024'!$C$5:$Q$1846,'Mapping for Equity'!$K$1,FALSE)</f>
        <v>Machine Tool (Metal Cutting)</v>
      </c>
      <c r="J1135" s="6" t="s">
        <v>4</v>
      </c>
      <c r="K1135" s="48" t="str">
        <f>IF(J1135="","",VLOOKUP(J1135,'BICS Equity Hierarchy 2024'!$C$5:$Q$1783,'Mapping for Equity'!$K$1))</f>
        <v/>
      </c>
      <c r="L1135" s="6" t="s">
        <v>4</v>
      </c>
      <c r="M1135" s="6" t="s">
        <v>4</v>
      </c>
      <c r="N1135" s="6" t="s">
        <v>4</v>
      </c>
      <c r="O1135" s="6" t="s">
        <v>4</v>
      </c>
    </row>
    <row r="1136" spans="2:15" ht="20.25">
      <c r="B1136" s="10">
        <v>1710131713</v>
      </c>
      <c r="C1136" s="201">
        <v>5</v>
      </c>
      <c r="D1136" s="8" t="str">
        <f>VLOOKUP(B1136,'Current BICS'!$B$4:$P$1837,'Mapping for Equity'!$K$1,FALSE)</f>
        <v>Machine Tool (Metal Forming)</v>
      </c>
      <c r="E1136" s="15" t="s">
        <v>1643</v>
      </c>
      <c r="F1136" s="18"/>
      <c r="G1136" s="15" t="s">
        <v>1643</v>
      </c>
      <c r="H1136" s="6">
        <v>1710131713</v>
      </c>
      <c r="I1136" s="48" t="str">
        <f>VLOOKUP(H1136,'BICS Equity Hierarchy 2024'!$C$5:$Q$1846,'Mapping for Equity'!$K$1,FALSE)</f>
        <v>Machine Tool (Metal Forming)</v>
      </c>
      <c r="J1136" s="6" t="s">
        <v>4</v>
      </c>
      <c r="K1136" s="48" t="str">
        <f>IF(J1136="","",VLOOKUP(J1136,'BICS Equity Hierarchy 2024'!$C$5:$Q$1783,'Mapping for Equity'!$K$1))</f>
        <v/>
      </c>
      <c r="L1136" s="6" t="s">
        <v>4</v>
      </c>
      <c r="M1136" s="6" t="s">
        <v>4</v>
      </c>
      <c r="N1136" s="6" t="s">
        <v>4</v>
      </c>
      <c r="O1136" s="6" t="s">
        <v>4</v>
      </c>
    </row>
    <row r="1137" spans="2:15" ht="20.25">
      <c r="B1137" s="10">
        <v>1710131714</v>
      </c>
      <c r="C1137" s="201">
        <v>5</v>
      </c>
      <c r="D1137" s="8" t="str">
        <f>VLOOKUP(B1137,'Current BICS'!$B$4:$P$1837,'Mapping for Equity'!$K$1,FALSE)</f>
        <v>Rolling Mill Mach &amp; Equipment</v>
      </c>
      <c r="E1137" s="15" t="s">
        <v>1643</v>
      </c>
      <c r="F1137" s="18"/>
      <c r="G1137" s="15" t="s">
        <v>1643</v>
      </c>
      <c r="H1137" s="6">
        <v>1710131714</v>
      </c>
      <c r="I1137" s="48" t="str">
        <f>VLOOKUP(H1137,'BICS Equity Hierarchy 2024'!$C$5:$Q$1846,'Mapping for Equity'!$K$1,FALSE)</f>
        <v>Rolling Mill Mach &amp; Equipment</v>
      </c>
      <c r="J1137" s="6" t="s">
        <v>4</v>
      </c>
      <c r="K1137" s="48" t="str">
        <f>IF(J1137="","",VLOOKUP(J1137,'BICS Equity Hierarchy 2024'!$C$5:$Q$1783,'Mapping for Equity'!$K$1))</f>
        <v/>
      </c>
      <c r="L1137" s="6" t="s">
        <v>4</v>
      </c>
      <c r="M1137" s="6" t="s">
        <v>4</v>
      </c>
      <c r="N1137" s="6" t="s">
        <v>4</v>
      </c>
      <c r="O1137" s="6" t="s">
        <v>4</v>
      </c>
    </row>
    <row r="1138" spans="2:15" ht="20.25">
      <c r="B1138" s="10">
        <v>1710131715</v>
      </c>
      <c r="C1138" s="201">
        <v>5</v>
      </c>
      <c r="D1138" s="8" t="str">
        <f>VLOOKUP(B1138,'Current BICS'!$B$4:$P$1837,'Mapping for Equity'!$K$1,FALSE)</f>
        <v>Sheet Metal Processing Mach</v>
      </c>
      <c r="E1138" s="15" t="s">
        <v>1643</v>
      </c>
      <c r="F1138" s="18"/>
      <c r="G1138" s="15" t="s">
        <v>1643</v>
      </c>
      <c r="H1138" s="6">
        <v>1710131715</v>
      </c>
      <c r="I1138" s="48" t="str">
        <f>VLOOKUP(H1138,'BICS Equity Hierarchy 2024'!$C$5:$Q$1846,'Mapping for Equity'!$K$1,FALSE)</f>
        <v>Sheet Metal Processing Mach</v>
      </c>
      <c r="J1138" s="6" t="s">
        <v>4</v>
      </c>
      <c r="K1138" s="48" t="str">
        <f>IF(J1138="","",VLOOKUP(J1138,'BICS Equity Hierarchy 2024'!$C$5:$Q$1783,'Mapping for Equity'!$K$1))</f>
        <v/>
      </c>
      <c r="L1138" s="6" t="s">
        <v>4</v>
      </c>
      <c r="M1138" s="6" t="s">
        <v>4</v>
      </c>
      <c r="N1138" s="6" t="s">
        <v>4</v>
      </c>
      <c r="O1138" s="6" t="s">
        <v>4</v>
      </c>
    </row>
    <row r="1139" spans="2:15" ht="20.25">
      <c r="B1139" s="10">
        <v>1710131716</v>
      </c>
      <c r="C1139" s="201">
        <v>5</v>
      </c>
      <c r="D1139" s="8" t="str">
        <f>VLOOKUP(B1139,'Current BICS'!$B$4:$P$1837,'Mapping for Equity'!$K$1,FALSE)</f>
        <v>Special Die &amp; Tool Fixture</v>
      </c>
      <c r="E1139" s="15" t="s">
        <v>1643</v>
      </c>
      <c r="F1139" s="18"/>
      <c r="G1139" s="15" t="s">
        <v>1643</v>
      </c>
      <c r="H1139" s="6">
        <v>1710131716</v>
      </c>
      <c r="I1139" s="48" t="str">
        <f>VLOOKUP(H1139,'BICS Equity Hierarchy 2024'!$C$5:$Q$1846,'Mapping for Equity'!$K$1,FALSE)</f>
        <v>Special Die &amp; Tool Fixture</v>
      </c>
      <c r="J1139" s="6" t="s">
        <v>4</v>
      </c>
      <c r="K1139" s="48" t="str">
        <f>IF(J1139="","",VLOOKUP(J1139,'BICS Equity Hierarchy 2024'!$C$5:$Q$1783,'Mapping for Equity'!$K$1))</f>
        <v/>
      </c>
      <c r="L1139" s="6" t="s">
        <v>4</v>
      </c>
      <c r="M1139" s="6" t="s">
        <v>4</v>
      </c>
      <c r="N1139" s="6" t="s">
        <v>4</v>
      </c>
      <c r="O1139" s="6" t="s">
        <v>4</v>
      </c>
    </row>
    <row r="1140" spans="2:15" ht="20.25">
      <c r="B1140" s="10">
        <v>1710131717</v>
      </c>
      <c r="C1140" s="201">
        <v>5</v>
      </c>
      <c r="D1140" s="8" t="str">
        <f>VLOOKUP(B1140,'Current BICS'!$B$4:$P$1837,'Mapping for Equity'!$K$1,FALSE)</f>
        <v>Stamping Press Machinery</v>
      </c>
      <c r="E1140" s="15" t="s">
        <v>1643</v>
      </c>
      <c r="F1140" s="18"/>
      <c r="G1140" s="15" t="s">
        <v>1643</v>
      </c>
      <c r="H1140" s="6">
        <v>1710131717</v>
      </c>
      <c r="I1140" s="48" t="str">
        <f>VLOOKUP(H1140,'BICS Equity Hierarchy 2024'!$C$5:$Q$1846,'Mapping for Equity'!$K$1,FALSE)</f>
        <v>Stamping Press Machinery</v>
      </c>
      <c r="J1140" s="6" t="s">
        <v>4</v>
      </c>
      <c r="K1140" s="48" t="str">
        <f>IF(J1140="","",VLOOKUP(J1140,'BICS Equity Hierarchy 2024'!$C$5:$Q$1783,'Mapping for Equity'!$K$1))</f>
        <v/>
      </c>
      <c r="L1140" s="6" t="s">
        <v>4</v>
      </c>
      <c r="M1140" s="6" t="s">
        <v>4</v>
      </c>
      <c r="N1140" s="6" t="s">
        <v>4</v>
      </c>
      <c r="O1140" s="6" t="s">
        <v>4</v>
      </c>
    </row>
    <row r="1141" spans="2:15" ht="20.25">
      <c r="B1141" s="10">
        <v>1710131718</v>
      </c>
      <c r="C1141" s="201">
        <v>5</v>
      </c>
      <c r="D1141" s="8" t="str">
        <f>VLOOKUP(B1141,'Current BICS'!$B$4:$P$1837,'Mapping for Equity'!$K$1,FALSE)</f>
        <v>Welding &amp; Solder Equipment</v>
      </c>
      <c r="E1141" s="15" t="s">
        <v>1643</v>
      </c>
      <c r="F1141" s="18"/>
      <c r="G1141" s="15" t="s">
        <v>1643</v>
      </c>
      <c r="H1141" s="6">
        <v>1710131718</v>
      </c>
      <c r="I1141" s="48" t="str">
        <f>VLOOKUP(H1141,'BICS Equity Hierarchy 2024'!$C$5:$Q$1846,'Mapping for Equity'!$K$1,FALSE)</f>
        <v>Welding &amp; Solder Equipment</v>
      </c>
      <c r="J1141" s="6" t="s">
        <v>4</v>
      </c>
      <c r="K1141" s="48" t="str">
        <f>IF(J1141="","",VLOOKUP(J1141,'BICS Equity Hierarchy 2024'!$C$5:$Q$1783,'Mapping for Equity'!$K$1))</f>
        <v/>
      </c>
      <c r="L1141" s="6" t="s">
        <v>4</v>
      </c>
      <c r="M1141" s="6" t="s">
        <v>4</v>
      </c>
      <c r="N1141" s="6" t="s">
        <v>4</v>
      </c>
      <c r="O1141" s="6" t="s">
        <v>4</v>
      </c>
    </row>
    <row r="1142" spans="2:15" ht="20.25">
      <c r="B1142" s="10">
        <v>17101318</v>
      </c>
      <c r="C1142" s="201">
        <v>4</v>
      </c>
      <c r="D1142" s="8" t="str">
        <f>VLOOKUP(B1142,'Current BICS'!$B$4:$P$1837,'Mapping for Equity'!$K$1,FALSE)</f>
        <v>Pollution Control Equipment</v>
      </c>
      <c r="E1142" s="15" t="s">
        <v>1643</v>
      </c>
      <c r="F1142" s="18"/>
      <c r="G1142" s="15" t="s">
        <v>1643</v>
      </c>
      <c r="H1142" s="6">
        <v>17101318</v>
      </c>
      <c r="I1142" s="48" t="str">
        <f>VLOOKUP(H1142,'BICS Equity Hierarchy 2024'!$C$5:$Q$1846,'Mapping for Equity'!$K$1,FALSE)</f>
        <v>Pollution Control Equipment</v>
      </c>
      <c r="J1142" s="6" t="s">
        <v>4</v>
      </c>
      <c r="K1142" s="48" t="str">
        <f>IF(J1142="","",VLOOKUP(J1142,'BICS Equity Hierarchy 2024'!$C$5:$Q$1783,'Mapping for Equity'!$K$1))</f>
        <v/>
      </c>
      <c r="L1142" s="6" t="s">
        <v>4</v>
      </c>
      <c r="M1142" s="6" t="s">
        <v>4</v>
      </c>
      <c r="N1142" s="6" t="s">
        <v>4</v>
      </c>
      <c r="O1142" s="6" t="s">
        <v>4</v>
      </c>
    </row>
    <row r="1143" spans="2:15" ht="20.25">
      <c r="B1143" s="10">
        <v>1710131810</v>
      </c>
      <c r="C1143" s="201">
        <v>5</v>
      </c>
      <c r="D1143" s="8" t="str">
        <f>VLOOKUP(B1143,'Current BICS'!$B$4:$P$1837,'Mapping for Equity'!$K$1,FALSE)</f>
        <v>Air Purification Equipment</v>
      </c>
      <c r="E1143" s="15" t="s">
        <v>1643</v>
      </c>
      <c r="F1143" s="18"/>
      <c r="G1143" s="15" t="s">
        <v>1643</v>
      </c>
      <c r="H1143" s="6">
        <v>1710131810</v>
      </c>
      <c r="I1143" s="48" t="str">
        <f>VLOOKUP(H1143,'BICS Equity Hierarchy 2024'!$C$5:$Q$1846,'Mapping for Equity'!$K$1,FALSE)</f>
        <v>Air Purification Equipment</v>
      </c>
      <c r="J1143" s="6" t="s">
        <v>4</v>
      </c>
      <c r="K1143" s="48" t="str">
        <f>IF(J1143="","",VLOOKUP(J1143,'BICS Equity Hierarchy 2024'!$C$5:$Q$1783,'Mapping for Equity'!$K$1))</f>
        <v/>
      </c>
      <c r="L1143" s="6" t="s">
        <v>4</v>
      </c>
      <c r="M1143" s="6" t="s">
        <v>4</v>
      </c>
      <c r="N1143" s="6" t="s">
        <v>4</v>
      </c>
      <c r="O1143" s="6" t="s">
        <v>4</v>
      </c>
    </row>
    <row r="1144" spans="2:15" ht="20.25">
      <c r="B1144" s="10">
        <v>1710131811</v>
      </c>
      <c r="C1144" s="201">
        <v>5</v>
      </c>
      <c r="D1144" s="8" t="str">
        <f>VLOOKUP(B1144,'Current BICS'!$B$4:$P$1837,'Mapping for Equity'!$K$1,FALSE)</f>
        <v>Filtration Prods - Air &amp; Liquids</v>
      </c>
      <c r="E1144" s="15" t="s">
        <v>1643</v>
      </c>
      <c r="F1144" s="18"/>
      <c r="G1144" s="15" t="s">
        <v>1643</v>
      </c>
      <c r="H1144" s="6">
        <v>1710131811</v>
      </c>
      <c r="I1144" s="48" t="str">
        <f>VLOOKUP(H1144,'BICS Equity Hierarchy 2024'!$C$5:$Q$1846,'Mapping for Equity'!$K$1,FALSE)</f>
        <v>Filtration Prods - Air &amp; Liquids</v>
      </c>
      <c r="J1144" s="6" t="s">
        <v>4</v>
      </c>
      <c r="K1144" s="48" t="str">
        <f>IF(J1144="","",VLOOKUP(J1144,'BICS Equity Hierarchy 2024'!$C$5:$Q$1783,'Mapping for Equity'!$K$1))</f>
        <v/>
      </c>
      <c r="L1144" s="6" t="s">
        <v>4</v>
      </c>
      <c r="M1144" s="6" t="s">
        <v>4</v>
      </c>
      <c r="N1144" s="6" t="s">
        <v>4</v>
      </c>
      <c r="O1144" s="6" t="s">
        <v>4</v>
      </c>
    </row>
    <row r="1145" spans="2:15" ht="20.25">
      <c r="B1145" s="10">
        <v>1710131812</v>
      </c>
      <c r="C1145" s="201">
        <v>5</v>
      </c>
      <c r="D1145" s="8" t="str">
        <f>VLOOKUP(B1145,'Current BICS'!$B$4:$P$1837,'Mapping for Equity'!$K$1,FALSE)</f>
        <v>Water Purification Equipment</v>
      </c>
      <c r="E1145" s="15" t="s">
        <v>1643</v>
      </c>
      <c r="F1145" s="18"/>
      <c r="G1145" s="15" t="s">
        <v>1643</v>
      </c>
      <c r="H1145" s="6">
        <v>1710131812</v>
      </c>
      <c r="I1145" s="48" t="str">
        <f>VLOOKUP(H1145,'BICS Equity Hierarchy 2024'!$C$5:$Q$1846,'Mapping for Equity'!$K$1,FALSE)</f>
        <v>Water Purification Equipment</v>
      </c>
      <c r="J1145" s="6" t="s">
        <v>4</v>
      </c>
      <c r="K1145" s="48" t="str">
        <f>IF(J1145="","",VLOOKUP(J1145,'BICS Equity Hierarchy 2024'!$C$5:$Q$1783,'Mapping for Equity'!$K$1))</f>
        <v/>
      </c>
      <c r="L1145" s="6" t="s">
        <v>4</v>
      </c>
      <c r="M1145" s="6" t="s">
        <v>4</v>
      </c>
      <c r="N1145" s="6" t="s">
        <v>4</v>
      </c>
      <c r="O1145" s="6" t="s">
        <v>4</v>
      </c>
    </row>
    <row r="1146" spans="2:15" ht="20.25">
      <c r="B1146" s="10">
        <v>171014</v>
      </c>
      <c r="C1146" s="201">
        <v>3</v>
      </c>
      <c r="D1146" s="8" t="str">
        <f>VLOOKUP(B1146,'Current BICS'!$B$4:$P$1837,'Mapping for Equity'!$K$1,FALSE)</f>
        <v>Transportation Equipment</v>
      </c>
      <c r="E1146" s="15" t="s">
        <v>1643</v>
      </c>
      <c r="F1146" s="18"/>
      <c r="G1146" s="15" t="s">
        <v>1643</v>
      </c>
      <c r="H1146" s="6">
        <v>171014</v>
      </c>
      <c r="I1146" s="48" t="str">
        <f>VLOOKUP(H1146,'BICS Equity Hierarchy 2024'!$C$5:$Q$1846,'Mapping for Equity'!$K$1,FALSE)</f>
        <v>Transportation Equipment</v>
      </c>
      <c r="J1146" s="6" t="s">
        <v>4</v>
      </c>
      <c r="K1146" s="48" t="str">
        <f>IF(J1146="","",VLOOKUP(J1146,'BICS Equity Hierarchy 2024'!$C$5:$Q$1783,'Mapping for Equity'!$K$1))</f>
        <v/>
      </c>
      <c r="L1146" s="6" t="s">
        <v>4</v>
      </c>
      <c r="M1146" s="6" t="s">
        <v>4</v>
      </c>
      <c r="N1146" s="6" t="s">
        <v>4</v>
      </c>
      <c r="O1146" s="6" t="s">
        <v>4</v>
      </c>
    </row>
    <row r="1147" spans="2:15" ht="20.25">
      <c r="B1147" s="10">
        <v>17101410</v>
      </c>
      <c r="C1147" s="201">
        <v>4</v>
      </c>
      <c r="D1147" s="8" t="str">
        <f>VLOOKUP(B1147,'Current BICS'!$B$4:$P$1837,'Mapping for Equity'!$K$1,FALSE)</f>
        <v>Commercial Vehicles</v>
      </c>
      <c r="E1147" s="15" t="s">
        <v>1643</v>
      </c>
      <c r="F1147" s="18"/>
      <c r="G1147" s="15" t="s">
        <v>1643</v>
      </c>
      <c r="H1147" s="6">
        <v>17101410</v>
      </c>
      <c r="I1147" s="48" t="str">
        <f>VLOOKUP(H1147,'BICS Equity Hierarchy 2024'!$C$5:$Q$1846,'Mapping for Equity'!$K$1,FALSE)</f>
        <v>Commercial Vehicles</v>
      </c>
      <c r="J1147" s="6" t="s">
        <v>4</v>
      </c>
      <c r="K1147" s="48" t="str">
        <f>IF(J1147="","",VLOOKUP(J1147,'BICS Equity Hierarchy 2024'!$C$5:$Q$1783,'Mapping for Equity'!$K$1))</f>
        <v/>
      </c>
      <c r="L1147" s="6" t="s">
        <v>4</v>
      </c>
      <c r="M1147" s="6" t="s">
        <v>4</v>
      </c>
      <c r="N1147" s="6" t="s">
        <v>4</v>
      </c>
      <c r="O1147" s="6" t="s">
        <v>4</v>
      </c>
    </row>
    <row r="1148" spans="2:15" ht="20.25">
      <c r="B1148" s="10">
        <v>1710141010</v>
      </c>
      <c r="C1148" s="201">
        <v>5</v>
      </c>
      <c r="D1148" s="8" t="str">
        <f>VLOOKUP(B1148,'Current BICS'!$B$4:$P$1837,'Mapping for Equity'!$K$1,FALSE)</f>
        <v>Commercial Vehicles Mfg</v>
      </c>
      <c r="E1148" s="15" t="s">
        <v>1643</v>
      </c>
      <c r="F1148" s="18"/>
      <c r="G1148" s="15" t="s">
        <v>1643</v>
      </c>
      <c r="H1148" s="6">
        <v>1710141010</v>
      </c>
      <c r="I1148" s="48" t="str">
        <f>VLOOKUP(H1148,'BICS Equity Hierarchy 2024'!$C$5:$Q$1846,'Mapping for Equity'!$K$1,FALSE)</f>
        <v>Commercial Vehicles Mfg</v>
      </c>
      <c r="J1148" s="6" t="s">
        <v>4</v>
      </c>
      <c r="K1148" s="48" t="str">
        <f>IF(J1148="","",VLOOKUP(J1148,'BICS Equity Hierarchy 2024'!$C$5:$Q$1783,'Mapping for Equity'!$K$1))</f>
        <v/>
      </c>
      <c r="L1148" s="6" t="s">
        <v>4</v>
      </c>
      <c r="M1148" s="6" t="s">
        <v>4</v>
      </c>
      <c r="N1148" s="6" t="s">
        <v>4</v>
      </c>
      <c r="O1148" s="6" t="s">
        <v>4</v>
      </c>
    </row>
    <row r="1149" spans="2:15" ht="20.25">
      <c r="B1149" s="10">
        <v>171014101010</v>
      </c>
      <c r="C1149" s="201" t="s">
        <v>21672</v>
      </c>
      <c r="D1149" s="8" t="str">
        <f>VLOOKUP(B1149,'Current BICS'!$B$4:$P$1837,'Mapping for Equity'!$K$1,FALSE)</f>
        <v>Commercial Veh Mfg - Electric</v>
      </c>
      <c r="E1149" s="15" t="s">
        <v>1643</v>
      </c>
      <c r="F1149" s="18"/>
      <c r="G1149" s="15" t="s">
        <v>1643</v>
      </c>
      <c r="H1149" s="6">
        <v>171014101010</v>
      </c>
      <c r="I1149" s="48" t="str">
        <f>VLOOKUP(H1149,'BICS Equity Hierarchy 2024'!$C$5:$Q$1846,'Mapping for Equity'!$K$1,FALSE)</f>
        <v>Commercial Veh Mfg - Electric</v>
      </c>
      <c r="J1149" s="6" t="s">
        <v>4</v>
      </c>
      <c r="K1149" s="48" t="str">
        <f>IF(J1149="","",VLOOKUP(J1149,'BICS Equity Hierarchy 2024'!$C$5:$Q$1783,'Mapping for Equity'!$K$1))</f>
        <v/>
      </c>
      <c r="L1149" s="6" t="s">
        <v>4</v>
      </c>
      <c r="M1149" s="6" t="s">
        <v>4</v>
      </c>
      <c r="N1149" s="6" t="s">
        <v>4</v>
      </c>
      <c r="O1149" s="6" t="s">
        <v>4</v>
      </c>
    </row>
    <row r="1150" spans="2:15" ht="20.25">
      <c r="B1150" s="10">
        <v>171014101011</v>
      </c>
      <c r="C1150" s="201" t="s">
        <v>21672</v>
      </c>
      <c r="D1150" s="8" t="str">
        <f>VLOOKUP(B1150,'Current BICS'!$B$4:$P$1837,'Mapping for Equity'!$K$1,FALSE)</f>
        <v>Commercial Veh Mfg - Fossil Fuels</v>
      </c>
      <c r="E1150" s="15" t="s">
        <v>1643</v>
      </c>
      <c r="F1150" s="18"/>
      <c r="G1150" s="15" t="s">
        <v>1643</v>
      </c>
      <c r="H1150" s="6">
        <v>171014101011</v>
      </c>
      <c r="I1150" s="48" t="str">
        <f>VLOOKUP(H1150,'BICS Equity Hierarchy 2024'!$C$5:$Q$1846,'Mapping for Equity'!$K$1,FALSE)</f>
        <v>Commercial Veh Mfg - Fossil Fuels</v>
      </c>
      <c r="J1150" s="6" t="s">
        <v>4</v>
      </c>
      <c r="K1150" s="48" t="str">
        <f>IF(J1150="","",VLOOKUP(J1150,'BICS Equity Hierarchy 2024'!$C$5:$Q$1783,'Mapping for Equity'!$K$1))</f>
        <v/>
      </c>
      <c r="L1150" s="6" t="s">
        <v>4</v>
      </c>
      <c r="M1150" s="6" t="s">
        <v>4</v>
      </c>
      <c r="N1150" s="6" t="s">
        <v>4</v>
      </c>
      <c r="O1150" s="6" t="s">
        <v>4</v>
      </c>
    </row>
    <row r="1151" spans="2:15" ht="20.25">
      <c r="B1151" s="10">
        <v>1710141011</v>
      </c>
      <c r="C1151" s="201">
        <v>5</v>
      </c>
      <c r="D1151" s="8" t="str">
        <f>VLOOKUP(B1151,'Current BICS'!$B$4:$P$1837,'Mapping for Equity'!$K$1,FALSE)</f>
        <v>Commercial Vehicle Parts &amp; Svcs</v>
      </c>
      <c r="E1151" s="15" t="s">
        <v>1643</v>
      </c>
      <c r="F1151" s="18"/>
      <c r="G1151" s="15" t="s">
        <v>1643</v>
      </c>
      <c r="H1151" s="6">
        <v>1710141011</v>
      </c>
      <c r="I1151" s="48" t="str">
        <f>VLOOKUP(H1151,'BICS Equity Hierarchy 2024'!$C$5:$Q$1846,'Mapping for Equity'!$K$1,FALSE)</f>
        <v>Commercial Vehicle Parts &amp; Svcs</v>
      </c>
      <c r="J1151" s="6" t="s">
        <v>4</v>
      </c>
      <c r="K1151" s="48" t="str">
        <f>IF(J1151="","",VLOOKUP(J1151,'BICS Equity Hierarchy 2024'!$C$5:$Q$1783,'Mapping for Equity'!$K$1))</f>
        <v/>
      </c>
      <c r="L1151" s="6" t="s">
        <v>4</v>
      </c>
      <c r="M1151" s="6" t="s">
        <v>4</v>
      </c>
      <c r="N1151" s="6" t="s">
        <v>4</v>
      </c>
      <c r="O1151" s="6" t="s">
        <v>4</v>
      </c>
    </row>
    <row r="1152" spans="2:15" ht="20.25">
      <c r="B1152" s="10">
        <v>1710141012</v>
      </c>
      <c r="C1152" s="201">
        <v>5</v>
      </c>
      <c r="D1152" s="8" t="str">
        <f>VLOOKUP(B1152,'Current BICS'!$B$4:$P$1837,'Mapping for Equity'!$K$1,FALSE)</f>
        <v>Truck Trailers</v>
      </c>
      <c r="E1152" s="15" t="s">
        <v>1643</v>
      </c>
      <c r="F1152" s="18"/>
      <c r="G1152" s="15" t="s">
        <v>1643</v>
      </c>
      <c r="H1152" s="6">
        <v>1710141012</v>
      </c>
      <c r="I1152" s="48" t="str">
        <f>VLOOKUP(H1152,'BICS Equity Hierarchy 2024'!$C$5:$Q$1846,'Mapping for Equity'!$K$1,FALSE)</f>
        <v>Truck Trailers</v>
      </c>
      <c r="J1152" s="6" t="s">
        <v>4</v>
      </c>
      <c r="K1152" s="48" t="str">
        <f>IF(J1152="","",VLOOKUP(J1152,'BICS Equity Hierarchy 2024'!$C$5:$Q$1783,'Mapping for Equity'!$K$1))</f>
        <v/>
      </c>
      <c r="L1152" s="6" t="s">
        <v>4</v>
      </c>
      <c r="M1152" s="6" t="s">
        <v>4</v>
      </c>
      <c r="N1152" s="6" t="s">
        <v>4</v>
      </c>
      <c r="O1152" s="6" t="s">
        <v>4</v>
      </c>
    </row>
    <row r="1153" spans="2:15" ht="20.25">
      <c r="B1153" s="10">
        <v>17101411</v>
      </c>
      <c r="C1153" s="201">
        <v>4</v>
      </c>
      <c r="D1153" s="8" t="str">
        <f>VLOOKUP(B1153,'Current BICS'!$B$4:$P$1837,'Mapping for Equity'!$K$1,FALSE)</f>
        <v>Railroad Rolling Stock</v>
      </c>
      <c r="E1153" s="15" t="s">
        <v>1643</v>
      </c>
      <c r="F1153" s="18"/>
      <c r="G1153" s="15" t="s">
        <v>1643</v>
      </c>
      <c r="H1153" s="6">
        <v>17101411</v>
      </c>
      <c r="I1153" s="48" t="str">
        <f>VLOOKUP(H1153,'BICS Equity Hierarchy 2024'!$C$5:$Q$1846,'Mapping for Equity'!$K$1,FALSE)</f>
        <v>Railroad Rolling Stock</v>
      </c>
      <c r="J1153" s="6" t="s">
        <v>4</v>
      </c>
      <c r="K1153" s="48" t="str">
        <f>IF(J1153="","",VLOOKUP(J1153,'BICS Equity Hierarchy 2024'!$C$5:$Q$1783,'Mapping for Equity'!$K$1))</f>
        <v/>
      </c>
      <c r="L1153" s="6" t="s">
        <v>4</v>
      </c>
      <c r="M1153" s="6" t="s">
        <v>4</v>
      </c>
      <c r="N1153" s="6" t="s">
        <v>4</v>
      </c>
      <c r="O1153" s="6" t="s">
        <v>4</v>
      </c>
    </row>
    <row r="1154" spans="2:15" ht="20.25">
      <c r="B1154" s="10">
        <v>1710141110</v>
      </c>
      <c r="C1154" s="201">
        <v>5</v>
      </c>
      <c r="D1154" s="8" t="str">
        <f>VLOOKUP(B1154,'Current BICS'!$B$4:$P$1837,'Mapping for Equity'!$K$1,FALSE)</f>
        <v>Locomotives</v>
      </c>
      <c r="E1154" s="15" t="s">
        <v>1643</v>
      </c>
      <c r="F1154" s="18"/>
      <c r="G1154" s="15" t="s">
        <v>1643</v>
      </c>
      <c r="H1154" s="6">
        <v>1710141110</v>
      </c>
      <c r="I1154" s="48" t="str">
        <f>VLOOKUP(H1154,'BICS Equity Hierarchy 2024'!$C$5:$Q$1846,'Mapping for Equity'!$K$1,FALSE)</f>
        <v>Locomotives</v>
      </c>
      <c r="J1154" s="6" t="s">
        <v>4</v>
      </c>
      <c r="K1154" s="48" t="str">
        <f>IF(J1154="","",VLOOKUP(J1154,'BICS Equity Hierarchy 2024'!$C$5:$Q$1783,'Mapping for Equity'!$K$1))</f>
        <v/>
      </c>
      <c r="L1154" s="6" t="s">
        <v>4</v>
      </c>
      <c r="M1154" s="6" t="s">
        <v>4</v>
      </c>
      <c r="N1154" s="6" t="s">
        <v>4</v>
      </c>
      <c r="O1154" s="6" t="s">
        <v>4</v>
      </c>
    </row>
    <row r="1155" spans="2:15" ht="20.25">
      <c r="B1155" s="10">
        <v>171014111010</v>
      </c>
      <c r="C1155" s="201">
        <v>6</v>
      </c>
      <c r="D1155" s="8" t="str">
        <f>VLOOKUP(B1155,'Current BICS'!$B$4:$P$1837,'Mapping for Equity'!$K$1,FALSE)</f>
        <v>Diesel Locomotives</v>
      </c>
      <c r="E1155" s="15" t="s">
        <v>1643</v>
      </c>
      <c r="F1155" s="18"/>
      <c r="G1155" s="15" t="s">
        <v>1643</v>
      </c>
      <c r="H1155" s="6">
        <v>171014111010</v>
      </c>
      <c r="I1155" s="48" t="str">
        <f>VLOOKUP(H1155,'BICS Equity Hierarchy 2024'!$C$5:$Q$1846,'Mapping for Equity'!$K$1,FALSE)</f>
        <v>Diesel Locomotives</v>
      </c>
      <c r="J1155" s="6" t="s">
        <v>4</v>
      </c>
      <c r="K1155" s="48" t="str">
        <f>IF(J1155="","",VLOOKUP(J1155,'BICS Equity Hierarchy 2024'!$C$5:$Q$1783,'Mapping for Equity'!$K$1))</f>
        <v/>
      </c>
      <c r="L1155" s="6" t="s">
        <v>4</v>
      </c>
      <c r="M1155" s="6" t="s">
        <v>4</v>
      </c>
      <c r="N1155" s="6" t="s">
        <v>4</v>
      </c>
      <c r="O1155" s="6" t="s">
        <v>4</v>
      </c>
    </row>
    <row r="1156" spans="2:15" ht="20.25">
      <c r="B1156" s="10">
        <v>171014111011</v>
      </c>
      <c r="C1156" s="201">
        <v>6</v>
      </c>
      <c r="D1156" s="8" t="str">
        <f>VLOOKUP(B1156,'Current BICS'!$B$4:$P$1837,'Mapping for Equity'!$K$1,FALSE)</f>
        <v>Electric Locomotives</v>
      </c>
      <c r="E1156" s="15" t="s">
        <v>1643</v>
      </c>
      <c r="F1156" s="18"/>
      <c r="G1156" s="15" t="s">
        <v>1643</v>
      </c>
      <c r="H1156" s="6">
        <v>171014111011</v>
      </c>
      <c r="I1156" s="48" t="str">
        <f>VLOOKUP(H1156,'BICS Equity Hierarchy 2024'!$C$5:$Q$1846,'Mapping for Equity'!$K$1,FALSE)</f>
        <v>Electric Locomotives</v>
      </c>
      <c r="J1156" s="6" t="s">
        <v>4</v>
      </c>
      <c r="K1156" s="48" t="str">
        <f>IF(J1156="","",VLOOKUP(J1156,'BICS Equity Hierarchy 2024'!$C$5:$Q$1783,'Mapping for Equity'!$K$1))</f>
        <v/>
      </c>
      <c r="L1156" s="6" t="s">
        <v>4</v>
      </c>
      <c r="M1156" s="6" t="s">
        <v>4</v>
      </c>
      <c r="N1156" s="6" t="s">
        <v>4</v>
      </c>
      <c r="O1156" s="6" t="s">
        <v>4</v>
      </c>
    </row>
    <row r="1157" spans="2:15" ht="20.25">
      <c r="B1157" s="10">
        <v>1710141111</v>
      </c>
      <c r="C1157" s="201">
        <v>5</v>
      </c>
      <c r="D1157" s="8" t="str">
        <f>VLOOKUP(B1157,'Current BICS'!$B$4:$P$1837,'Mapping for Equity'!$K$1,FALSE)</f>
        <v>Rolling Stock - Railcars</v>
      </c>
      <c r="E1157" s="15" t="s">
        <v>1643</v>
      </c>
      <c r="F1157" s="18"/>
      <c r="G1157" s="15" t="s">
        <v>1643</v>
      </c>
      <c r="H1157" s="6">
        <v>1710141111</v>
      </c>
      <c r="I1157" s="48" t="str">
        <f>VLOOKUP(H1157,'BICS Equity Hierarchy 2024'!$C$5:$Q$1846,'Mapping for Equity'!$K$1,FALSE)</f>
        <v>Rolling Stock - Railcars</v>
      </c>
      <c r="J1157" s="6" t="s">
        <v>4</v>
      </c>
      <c r="K1157" s="48" t="str">
        <f>IF(J1157="","",VLOOKUP(J1157,'BICS Equity Hierarchy 2024'!$C$5:$Q$1783,'Mapping for Equity'!$K$1))</f>
        <v/>
      </c>
      <c r="L1157" s="6" t="s">
        <v>4</v>
      </c>
      <c r="M1157" s="6" t="s">
        <v>4</v>
      </c>
      <c r="N1157" s="6" t="s">
        <v>4</v>
      </c>
      <c r="O1157" s="6" t="s">
        <v>4</v>
      </c>
    </row>
    <row r="1158" spans="2:15" ht="20.25">
      <c r="B1158" s="10">
        <v>171014111110</v>
      </c>
      <c r="C1158" s="201">
        <v>6</v>
      </c>
      <c r="D1158" s="8" t="str">
        <f>VLOOKUP(B1158,'Current BICS'!$B$4:$P$1837,'Mapping for Equity'!$K$1,FALSE)</f>
        <v>Rail Freight Cars</v>
      </c>
      <c r="E1158" s="15" t="s">
        <v>1643</v>
      </c>
      <c r="F1158" s="18"/>
      <c r="G1158" s="15" t="s">
        <v>1643</v>
      </c>
      <c r="H1158" s="6">
        <v>171014111110</v>
      </c>
      <c r="I1158" s="48" t="str">
        <f>VLOOKUP(H1158,'BICS Equity Hierarchy 2024'!$C$5:$Q$1846,'Mapping for Equity'!$K$1,FALSE)</f>
        <v>Rail Freight Cars</v>
      </c>
      <c r="J1158" s="6" t="s">
        <v>4</v>
      </c>
      <c r="K1158" s="48" t="str">
        <f>IF(J1158="","",VLOOKUP(J1158,'BICS Equity Hierarchy 2024'!$C$5:$Q$1783,'Mapping for Equity'!$K$1))</f>
        <v/>
      </c>
      <c r="L1158" s="6" t="s">
        <v>4</v>
      </c>
      <c r="M1158" s="6" t="s">
        <v>4</v>
      </c>
      <c r="N1158" s="6" t="s">
        <v>4</v>
      </c>
      <c r="O1158" s="6" t="s">
        <v>4</v>
      </c>
    </row>
    <row r="1159" spans="2:15" ht="20.25">
      <c r="B1159" s="10">
        <v>171014111111</v>
      </c>
      <c r="C1159" s="201">
        <v>6</v>
      </c>
      <c r="D1159" s="8" t="str">
        <f>VLOOKUP(B1159,'Current BICS'!$B$4:$P$1837,'Mapping for Equity'!$K$1,FALSE)</f>
        <v>Rail Passenger Cars</v>
      </c>
      <c r="E1159" s="15" t="s">
        <v>1643</v>
      </c>
      <c r="F1159" s="18"/>
      <c r="G1159" s="15" t="s">
        <v>1643</v>
      </c>
      <c r="H1159" s="6">
        <v>171014111111</v>
      </c>
      <c r="I1159" s="48" t="str">
        <f>VLOOKUP(H1159,'BICS Equity Hierarchy 2024'!$C$5:$Q$1846,'Mapping for Equity'!$K$1,FALSE)</f>
        <v>Rail Passenger Cars</v>
      </c>
      <c r="J1159" s="6" t="s">
        <v>4</v>
      </c>
      <c r="K1159" s="48" t="str">
        <f>IF(J1159="","",VLOOKUP(J1159,'BICS Equity Hierarchy 2024'!$C$5:$Q$1783,'Mapping for Equity'!$K$1))</f>
        <v/>
      </c>
      <c r="L1159" s="6" t="s">
        <v>4</v>
      </c>
      <c r="M1159" s="6" t="s">
        <v>4</v>
      </c>
      <c r="N1159" s="6" t="s">
        <v>4</v>
      </c>
      <c r="O1159" s="6" t="s">
        <v>4</v>
      </c>
    </row>
    <row r="1160" spans="2:15" ht="20.25">
      <c r="B1160" s="10">
        <v>1710141112</v>
      </c>
      <c r="C1160" s="201">
        <v>5</v>
      </c>
      <c r="D1160" s="8" t="str">
        <f>VLOOKUP(B1160,'Current BICS'!$B$4:$P$1837,'Mapping for Equity'!$K$1,FALSE)</f>
        <v>Rolling Stock Components &amp; Sys</v>
      </c>
      <c r="E1160" s="15" t="s">
        <v>1643</v>
      </c>
      <c r="F1160" s="18"/>
      <c r="G1160" s="15" t="s">
        <v>1643</v>
      </c>
      <c r="H1160" s="6">
        <v>1710141112</v>
      </c>
      <c r="I1160" s="48" t="str">
        <f>VLOOKUP(H1160,'BICS Equity Hierarchy 2024'!$C$5:$Q$1846,'Mapping for Equity'!$K$1,FALSE)</f>
        <v>Rolling Stock Components &amp; Sys</v>
      </c>
      <c r="J1160" s="6" t="s">
        <v>4</v>
      </c>
      <c r="K1160" s="48" t="str">
        <f>IF(J1160="","",VLOOKUP(J1160,'BICS Equity Hierarchy 2024'!$C$5:$Q$1783,'Mapping for Equity'!$K$1))</f>
        <v/>
      </c>
      <c r="L1160" s="6" t="s">
        <v>4</v>
      </c>
      <c r="M1160" s="6" t="s">
        <v>4</v>
      </c>
      <c r="N1160" s="6" t="s">
        <v>4</v>
      </c>
      <c r="O1160" s="6" t="s">
        <v>4</v>
      </c>
    </row>
    <row r="1161" spans="2:15" ht="20.25">
      <c r="B1161" s="10">
        <v>1710141113</v>
      </c>
      <c r="C1161" s="201">
        <v>5</v>
      </c>
      <c r="D1161" s="8" t="str">
        <f>VLOOKUP(B1161,'Current BICS'!$B$4:$P$1837,'Mapping for Equity'!$K$1,FALSE)</f>
        <v>Rail Track Components &amp; Sys</v>
      </c>
      <c r="E1161" s="15" t="s">
        <v>1643</v>
      </c>
      <c r="F1161" s="18"/>
      <c r="G1161" s="15" t="s">
        <v>1643</v>
      </c>
      <c r="H1161" s="6">
        <v>1710141113</v>
      </c>
      <c r="I1161" s="48" t="str">
        <f>VLOOKUP(H1161,'BICS Equity Hierarchy 2024'!$C$5:$Q$1846,'Mapping for Equity'!$K$1,FALSE)</f>
        <v>Rail Track Components &amp; Sys</v>
      </c>
      <c r="J1161" s="6" t="s">
        <v>4</v>
      </c>
      <c r="K1161" s="48" t="str">
        <f>IF(J1161="","",VLOOKUP(J1161,'BICS Equity Hierarchy 2024'!$C$5:$Q$1783,'Mapping for Equity'!$K$1))</f>
        <v/>
      </c>
      <c r="L1161" s="6" t="s">
        <v>4</v>
      </c>
      <c r="M1161" s="6" t="s">
        <v>4</v>
      </c>
      <c r="N1161" s="6" t="s">
        <v>4</v>
      </c>
      <c r="O1161" s="6" t="s">
        <v>4</v>
      </c>
    </row>
    <row r="1162" spans="2:15" ht="20.25">
      <c r="B1162" s="10">
        <v>17101412</v>
      </c>
      <c r="C1162" s="201">
        <v>4</v>
      </c>
      <c r="D1162" s="8" t="str">
        <f>VLOOKUP(B1162,'Current BICS'!$B$4:$P$1837,'Mapping for Equity'!$K$1,FALSE)</f>
        <v>Shipbuilding</v>
      </c>
      <c r="E1162" s="15" t="s">
        <v>1643</v>
      </c>
      <c r="F1162" s="18"/>
      <c r="G1162" s="15" t="s">
        <v>1643</v>
      </c>
      <c r="H1162" s="6">
        <v>17101412</v>
      </c>
      <c r="I1162" s="48" t="str">
        <f>VLOOKUP(H1162,'BICS Equity Hierarchy 2024'!$C$5:$Q$1846,'Mapping for Equity'!$K$1,FALSE)</f>
        <v>Shipbuilding</v>
      </c>
      <c r="J1162" s="6" t="s">
        <v>4</v>
      </c>
      <c r="K1162" s="48" t="str">
        <f>IF(J1162="","",VLOOKUP(J1162,'BICS Equity Hierarchy 2024'!$C$5:$Q$1783,'Mapping for Equity'!$K$1))</f>
        <v/>
      </c>
      <c r="L1162" s="6" t="s">
        <v>4</v>
      </c>
      <c r="M1162" s="6" t="s">
        <v>4</v>
      </c>
      <c r="N1162" s="6" t="s">
        <v>4</v>
      </c>
      <c r="O1162" s="6" t="s">
        <v>4</v>
      </c>
    </row>
    <row r="1163" spans="2:15" ht="20.25">
      <c r="B1163" s="10">
        <v>1710141210</v>
      </c>
      <c r="C1163" s="201">
        <v>5</v>
      </c>
      <c r="D1163" s="8" t="str">
        <f>VLOOKUP(B1163,'Current BICS'!$B$4:$P$1837,'Mapping for Equity'!$K$1,FALSE)</f>
        <v>Shipbuilding &amp; Repair</v>
      </c>
      <c r="E1163" s="15" t="s">
        <v>1643</v>
      </c>
      <c r="F1163" s="18"/>
      <c r="G1163" s="15" t="s">
        <v>1643</v>
      </c>
      <c r="H1163" s="6">
        <v>1710141210</v>
      </c>
      <c r="I1163" s="48" t="str">
        <f>VLOOKUP(H1163,'BICS Equity Hierarchy 2024'!$C$5:$Q$1846,'Mapping for Equity'!$K$1,FALSE)</f>
        <v>Shipbuilding &amp; Repair</v>
      </c>
      <c r="J1163" s="6" t="s">
        <v>4</v>
      </c>
      <c r="K1163" s="48" t="str">
        <f>IF(J1163="","",VLOOKUP(J1163,'BICS Equity Hierarchy 2024'!$C$5:$Q$1783,'Mapping for Equity'!$K$1))</f>
        <v/>
      </c>
      <c r="L1163" s="6" t="s">
        <v>4</v>
      </c>
      <c r="M1163" s="6" t="s">
        <v>4</v>
      </c>
      <c r="N1163" s="6" t="s">
        <v>4</v>
      </c>
      <c r="O1163" s="6" t="s">
        <v>4</v>
      </c>
    </row>
    <row r="1164" spans="2:15" ht="20.25">
      <c r="B1164" s="10">
        <v>1710141211</v>
      </c>
      <c r="C1164" s="201">
        <v>5</v>
      </c>
      <c r="D1164" s="8" t="str">
        <f>VLOOKUP(B1164,'Current BICS'!$B$4:$P$1837,'Mapping for Equity'!$K$1,FALSE)</f>
        <v>Marine Parts &amp; Services</v>
      </c>
      <c r="E1164" s="15" t="s">
        <v>1643</v>
      </c>
      <c r="F1164" s="18"/>
      <c r="G1164" s="15" t="s">
        <v>1643</v>
      </c>
      <c r="H1164" s="6">
        <v>1710141211</v>
      </c>
      <c r="I1164" s="48" t="str">
        <f>VLOOKUP(H1164,'BICS Equity Hierarchy 2024'!$C$5:$Q$1846,'Mapping for Equity'!$K$1,FALSE)</f>
        <v>Marine Parts &amp; Services</v>
      </c>
      <c r="J1164" s="6" t="s">
        <v>4</v>
      </c>
      <c r="K1164" s="48" t="str">
        <f>IF(J1164="","",VLOOKUP(J1164,'BICS Equity Hierarchy 2024'!$C$5:$Q$1783,'Mapping for Equity'!$K$1))</f>
        <v/>
      </c>
      <c r="L1164" s="6" t="s">
        <v>4</v>
      </c>
      <c r="M1164" s="6" t="s">
        <v>4</v>
      </c>
      <c r="N1164" s="6" t="s">
        <v>4</v>
      </c>
      <c r="O1164" s="6" t="s">
        <v>4</v>
      </c>
    </row>
    <row r="1165" spans="2:15" ht="20.25">
      <c r="B1165" s="10">
        <v>171015</v>
      </c>
      <c r="C1165" s="201">
        <v>3</v>
      </c>
      <c r="D1165" s="8" t="str">
        <f>VLOOKUP(B1165,'Current BICS'!$B$4:$P$1837,'Mapping for Equity'!$K$1,FALSE)</f>
        <v>Industrial Intermediate Prod</v>
      </c>
      <c r="E1165" s="15" t="s">
        <v>1643</v>
      </c>
      <c r="F1165" s="18"/>
      <c r="G1165" s="15" t="s">
        <v>1643</v>
      </c>
      <c r="H1165" s="6">
        <v>171015</v>
      </c>
      <c r="I1165" s="48" t="str">
        <f>VLOOKUP(H1165,'BICS Equity Hierarchy 2024'!$C$5:$Q$1846,'Mapping for Equity'!$K$1,FALSE)</f>
        <v>Industrial Intermediate Prod</v>
      </c>
      <c r="J1165" s="6" t="s">
        <v>4</v>
      </c>
      <c r="K1165" s="48" t="str">
        <f>IF(J1165="","",VLOOKUP(J1165,'BICS Equity Hierarchy 2024'!$C$5:$Q$1783,'Mapping for Equity'!$K$1))</f>
        <v/>
      </c>
      <c r="L1165" s="6" t="s">
        <v>4</v>
      </c>
      <c r="M1165" s="6" t="s">
        <v>4</v>
      </c>
      <c r="N1165" s="6" t="s">
        <v>4</v>
      </c>
      <c r="O1165" s="6" t="s">
        <v>4</v>
      </c>
    </row>
    <row r="1166" spans="2:15" ht="20.25">
      <c r="B1166" s="10">
        <v>17101510</v>
      </c>
      <c r="C1166" s="201">
        <v>4</v>
      </c>
      <c r="D1166" s="8" t="str">
        <f>VLOOKUP(B1166,'Current BICS'!$B$4:$P$1837,'Mapping for Equity'!$K$1,FALSE)</f>
        <v>Fabricated Metal &amp; Hardware</v>
      </c>
      <c r="E1166" s="15" t="s">
        <v>1643</v>
      </c>
      <c r="F1166" s="18"/>
      <c r="G1166" s="15" t="s">
        <v>1643</v>
      </c>
      <c r="H1166" s="6">
        <v>17101510</v>
      </c>
      <c r="I1166" s="48" t="str">
        <f>VLOOKUP(H1166,'BICS Equity Hierarchy 2024'!$C$5:$Q$1846,'Mapping for Equity'!$K$1,FALSE)</f>
        <v>Fabricated Metal &amp; Hardware</v>
      </c>
      <c r="J1166" s="6" t="s">
        <v>4</v>
      </c>
      <c r="K1166" s="48" t="str">
        <f>IF(J1166="","",VLOOKUP(J1166,'BICS Equity Hierarchy 2024'!$C$5:$Q$1783,'Mapping for Equity'!$K$1))</f>
        <v/>
      </c>
      <c r="L1166" s="6" t="s">
        <v>4</v>
      </c>
      <c r="M1166" s="6" t="s">
        <v>4</v>
      </c>
      <c r="N1166" s="6" t="s">
        <v>4</v>
      </c>
      <c r="O1166" s="6" t="s">
        <v>4</v>
      </c>
    </row>
    <row r="1167" spans="2:15" ht="20.25">
      <c r="B1167" s="10">
        <v>1710151010</v>
      </c>
      <c r="C1167" s="201">
        <v>5</v>
      </c>
      <c r="D1167" s="8" t="str">
        <f>VLOOKUP(B1167,'Current BICS'!$B$4:$P$1837,'Mapping for Equity'!$K$1,FALSE)</f>
        <v>Hardware</v>
      </c>
      <c r="E1167" s="15" t="s">
        <v>1643</v>
      </c>
      <c r="F1167" s="18"/>
      <c r="G1167" s="15" t="s">
        <v>1643</v>
      </c>
      <c r="H1167" s="6">
        <v>1710151010</v>
      </c>
      <c r="I1167" s="48" t="str">
        <f>VLOOKUP(H1167,'BICS Equity Hierarchy 2024'!$C$5:$Q$1846,'Mapping for Equity'!$K$1,FALSE)</f>
        <v>Hardware</v>
      </c>
      <c r="J1167" s="6" t="s">
        <v>4</v>
      </c>
      <c r="K1167" s="48" t="str">
        <f>IF(J1167="","",VLOOKUP(J1167,'BICS Equity Hierarchy 2024'!$C$5:$Q$1783,'Mapping for Equity'!$K$1))</f>
        <v/>
      </c>
      <c r="L1167" s="6" t="s">
        <v>4</v>
      </c>
      <c r="M1167" s="6" t="s">
        <v>4</v>
      </c>
      <c r="N1167" s="6" t="s">
        <v>4</v>
      </c>
      <c r="O1167" s="6" t="s">
        <v>4</v>
      </c>
    </row>
    <row r="1168" spans="2:15" ht="20.25">
      <c r="B1168" s="10">
        <v>171015101010</v>
      </c>
      <c r="C1168" s="201">
        <v>6</v>
      </c>
      <c r="D1168" s="8" t="str">
        <f>VLOOKUP(B1168,'Current BICS'!$B$4:$P$1837,'Mapping for Equity'!$K$1,FALSE)</f>
        <v>Ball &amp; Roller Bearing</v>
      </c>
      <c r="E1168" s="15" t="s">
        <v>1643</v>
      </c>
      <c r="F1168" s="18"/>
      <c r="G1168" s="15" t="s">
        <v>1643</v>
      </c>
      <c r="H1168" s="6">
        <v>171015101010</v>
      </c>
      <c r="I1168" s="48" t="str">
        <f>VLOOKUP(H1168,'BICS Equity Hierarchy 2024'!$C$5:$Q$1846,'Mapping for Equity'!$K$1,FALSE)</f>
        <v>Ball &amp; Roller Bearing</v>
      </c>
      <c r="J1168" s="6" t="s">
        <v>4</v>
      </c>
      <c r="K1168" s="48" t="str">
        <f>IF(J1168="","",VLOOKUP(J1168,'BICS Equity Hierarchy 2024'!$C$5:$Q$1783,'Mapping for Equity'!$K$1))</f>
        <v/>
      </c>
      <c r="L1168" s="6" t="s">
        <v>4</v>
      </c>
      <c r="M1168" s="6" t="s">
        <v>4</v>
      </c>
      <c r="N1168" s="6" t="s">
        <v>4</v>
      </c>
      <c r="O1168" s="6" t="s">
        <v>4</v>
      </c>
    </row>
    <row r="1169" spans="2:15" ht="20.25">
      <c r="B1169" s="10">
        <v>171015101011</v>
      </c>
      <c r="C1169" s="201">
        <v>6</v>
      </c>
      <c r="D1169" s="8" t="str">
        <f>VLOOKUP(B1169,'Current BICS'!$B$4:$P$1837,'Mapping for Equity'!$K$1,FALSE)</f>
        <v>Bolts &amp; Washers</v>
      </c>
      <c r="E1169" s="15" t="s">
        <v>1643</v>
      </c>
      <c r="F1169" s="18"/>
      <c r="G1169" s="15" t="s">
        <v>1643</v>
      </c>
      <c r="H1169" s="6">
        <v>171015101011</v>
      </c>
      <c r="I1169" s="48" t="str">
        <f>VLOOKUP(H1169,'BICS Equity Hierarchy 2024'!$C$5:$Q$1846,'Mapping for Equity'!$K$1,FALSE)</f>
        <v>Bolts &amp; Washers</v>
      </c>
      <c r="J1169" s="6" t="s">
        <v>4</v>
      </c>
      <c r="K1169" s="48" t="str">
        <f>IF(J1169="","",VLOOKUP(J1169,'BICS Equity Hierarchy 2024'!$C$5:$Q$1783,'Mapping for Equity'!$K$1))</f>
        <v/>
      </c>
      <c r="L1169" s="6" t="s">
        <v>4</v>
      </c>
      <c r="M1169" s="6" t="s">
        <v>4</v>
      </c>
      <c r="N1169" s="6" t="s">
        <v>4</v>
      </c>
      <c r="O1169" s="6" t="s">
        <v>4</v>
      </c>
    </row>
    <row r="1170" spans="2:15" ht="20.25">
      <c r="B1170" s="10">
        <v>171015101012</v>
      </c>
      <c r="C1170" s="201">
        <v>6</v>
      </c>
      <c r="D1170" s="8" t="str">
        <f>VLOOKUP(B1170,'Current BICS'!$B$4:$P$1837,'Mapping for Equity'!$K$1,FALSE)</f>
        <v>Fabricated Pipe &amp; Pipe Fitting</v>
      </c>
      <c r="E1170" s="15" t="s">
        <v>1643</v>
      </c>
      <c r="F1170" s="18"/>
      <c r="G1170" s="15" t="s">
        <v>1643</v>
      </c>
      <c r="H1170" s="6">
        <v>171015101012</v>
      </c>
      <c r="I1170" s="48" t="str">
        <f>VLOOKUP(H1170,'BICS Equity Hierarchy 2024'!$C$5:$Q$1846,'Mapping for Equity'!$K$1,FALSE)</f>
        <v>Fabricated Pipe &amp; Pipe Fitting</v>
      </c>
      <c r="J1170" s="6" t="s">
        <v>4</v>
      </c>
      <c r="K1170" s="48" t="str">
        <f>IF(J1170="","",VLOOKUP(J1170,'BICS Equity Hierarchy 2024'!$C$5:$Q$1783,'Mapping for Equity'!$K$1))</f>
        <v/>
      </c>
      <c r="L1170" s="6" t="s">
        <v>4</v>
      </c>
      <c r="M1170" s="6" t="s">
        <v>4</v>
      </c>
      <c r="N1170" s="6" t="s">
        <v>4</v>
      </c>
      <c r="O1170" s="6" t="s">
        <v>4</v>
      </c>
    </row>
    <row r="1171" spans="2:15" ht="20.25">
      <c r="B1171" s="10">
        <v>171015101013</v>
      </c>
      <c r="C1171" s="201">
        <v>6</v>
      </c>
      <c r="D1171" s="8" t="str">
        <f>VLOOKUP(B1171,'Current BICS'!$B$4:$P$1837,'Mapping for Equity'!$K$1,FALSE)</f>
        <v>Metal Valve</v>
      </c>
      <c r="E1171" s="15" t="s">
        <v>1643</v>
      </c>
      <c r="F1171" s="18"/>
      <c r="G1171" s="15" t="s">
        <v>1643</v>
      </c>
      <c r="H1171" s="6">
        <v>171015101013</v>
      </c>
      <c r="I1171" s="48" t="str">
        <f>VLOOKUP(H1171,'BICS Equity Hierarchy 2024'!$C$5:$Q$1846,'Mapping for Equity'!$K$1,FALSE)</f>
        <v>Metal Valve</v>
      </c>
      <c r="J1171" s="6" t="s">
        <v>4</v>
      </c>
      <c r="K1171" s="48" t="str">
        <f>IF(J1171="","",VLOOKUP(J1171,'BICS Equity Hierarchy 2024'!$C$5:$Q$1783,'Mapping for Equity'!$K$1))</f>
        <v/>
      </c>
      <c r="L1171" s="6" t="s">
        <v>4</v>
      </c>
      <c r="M1171" s="6" t="s">
        <v>4</v>
      </c>
      <c r="N1171" s="6" t="s">
        <v>4</v>
      </c>
      <c r="O1171" s="6" t="s">
        <v>4</v>
      </c>
    </row>
    <row r="1172" spans="2:15" ht="20.25">
      <c r="B1172" s="10">
        <v>1710151011</v>
      </c>
      <c r="C1172" s="201">
        <v>5</v>
      </c>
      <c r="D1172" s="8" t="str">
        <f>VLOOKUP(B1172,'Current BICS'!$B$4:$P$1837,'Mapping for Equity'!$K$1,FALSE)</f>
        <v>Fabricated Metal</v>
      </c>
      <c r="E1172" s="15" t="s">
        <v>1643</v>
      </c>
      <c r="F1172" s="18"/>
      <c r="G1172" s="15" t="s">
        <v>1643</v>
      </c>
      <c r="H1172" s="6">
        <v>1710151011</v>
      </c>
      <c r="I1172" s="48" t="str">
        <f>VLOOKUP(H1172,'BICS Equity Hierarchy 2024'!$C$5:$Q$1846,'Mapping for Equity'!$K$1,FALSE)</f>
        <v>Fabricated Metal</v>
      </c>
      <c r="J1172" s="6" t="s">
        <v>4</v>
      </c>
      <c r="K1172" s="48" t="str">
        <f>IF(J1172="","",VLOOKUP(J1172,'BICS Equity Hierarchy 2024'!$C$5:$Q$1783,'Mapping for Equity'!$K$1))</f>
        <v/>
      </c>
      <c r="L1172" s="6" t="s">
        <v>4</v>
      </c>
      <c r="M1172" s="6" t="s">
        <v>4</v>
      </c>
      <c r="N1172" s="6" t="s">
        <v>4</v>
      </c>
      <c r="O1172" s="6" t="s">
        <v>4</v>
      </c>
    </row>
    <row r="1173" spans="2:15" ht="20.25">
      <c r="B1173" s="10">
        <v>171015101110</v>
      </c>
      <c r="C1173" s="201">
        <v>6</v>
      </c>
      <c r="D1173" s="8" t="str">
        <f>VLOOKUP(B1173,'Current BICS'!$B$4:$P$1837,'Mapping for Equity'!$K$1,FALSE)</f>
        <v>Forging &amp; Stamping</v>
      </c>
      <c r="E1173" s="15" t="s">
        <v>1643</v>
      </c>
      <c r="F1173" s="18"/>
      <c r="G1173" s="15" t="s">
        <v>1643</v>
      </c>
      <c r="H1173" s="6">
        <v>171015101110</v>
      </c>
      <c r="I1173" s="48" t="str">
        <f>VLOOKUP(H1173,'BICS Equity Hierarchy 2024'!$C$5:$Q$1846,'Mapping for Equity'!$K$1,FALSE)</f>
        <v>Forging &amp; Stamping</v>
      </c>
      <c r="J1173" s="6" t="s">
        <v>4</v>
      </c>
      <c r="K1173" s="48" t="str">
        <f>IF(J1173="","",VLOOKUP(J1173,'BICS Equity Hierarchy 2024'!$C$5:$Q$1783,'Mapping for Equity'!$K$1))</f>
        <v/>
      </c>
      <c r="L1173" s="6" t="s">
        <v>4</v>
      </c>
      <c r="M1173" s="6" t="s">
        <v>4</v>
      </c>
      <c r="N1173" s="6" t="s">
        <v>4</v>
      </c>
      <c r="O1173" s="6" t="s">
        <v>4</v>
      </c>
    </row>
    <row r="1174" spans="2:15" ht="20.25">
      <c r="B1174" s="10">
        <v>17101510111010</v>
      </c>
      <c r="C1174" s="201">
        <v>7</v>
      </c>
      <c r="D1174" s="8" t="str">
        <f>VLOOKUP(B1174,'Current BICS'!$B$4:$P$1837,'Mapping for Equity'!$K$1,FALSE)</f>
        <v>Custom Roll Forming</v>
      </c>
      <c r="E1174" s="15" t="s">
        <v>1643</v>
      </c>
      <c r="F1174" s="18"/>
      <c r="G1174" s="15" t="s">
        <v>1643</v>
      </c>
      <c r="H1174" s="6">
        <v>17101510111010</v>
      </c>
      <c r="I1174" s="48" t="str">
        <f>VLOOKUP(H1174,'BICS Equity Hierarchy 2024'!$C$5:$Q$1846,'Mapping for Equity'!$K$1,FALSE)</f>
        <v>Custom Roll Forming</v>
      </c>
      <c r="J1174" s="6" t="s">
        <v>4</v>
      </c>
      <c r="K1174" s="48" t="str">
        <f>IF(J1174="","",VLOOKUP(J1174,'BICS Equity Hierarchy 2024'!$C$5:$Q$1783,'Mapping for Equity'!$K$1))</f>
        <v/>
      </c>
      <c r="L1174" s="6" t="s">
        <v>4</v>
      </c>
      <c r="M1174" s="6" t="s">
        <v>4</v>
      </c>
      <c r="N1174" s="6" t="s">
        <v>4</v>
      </c>
      <c r="O1174" s="6" t="s">
        <v>4</v>
      </c>
    </row>
    <row r="1175" spans="2:15" ht="20.25">
      <c r="B1175" s="10">
        <v>17101510111011</v>
      </c>
      <c r="C1175" s="201">
        <v>7</v>
      </c>
      <c r="D1175" s="8" t="str">
        <f>VLOOKUP(B1175,'Current BICS'!$B$4:$P$1837,'Mapping for Equity'!$K$1,FALSE)</f>
        <v>Iron &amp; Steel Forging</v>
      </c>
      <c r="E1175" s="15" t="s">
        <v>1643</v>
      </c>
      <c r="F1175" s="18"/>
      <c r="G1175" s="15" t="s">
        <v>1643</v>
      </c>
      <c r="H1175" s="6">
        <v>17101510111011</v>
      </c>
      <c r="I1175" s="48" t="str">
        <f>VLOOKUP(H1175,'BICS Equity Hierarchy 2024'!$C$5:$Q$1846,'Mapping for Equity'!$K$1,FALSE)</f>
        <v>Iron &amp; Steel Forging</v>
      </c>
      <c r="J1175" s="6" t="s">
        <v>4</v>
      </c>
      <c r="K1175" s="48" t="str">
        <f>IF(J1175="","",VLOOKUP(J1175,'BICS Equity Hierarchy 2024'!$C$5:$Q$1783,'Mapping for Equity'!$K$1))</f>
        <v/>
      </c>
      <c r="L1175" s="6" t="s">
        <v>4</v>
      </c>
      <c r="M1175" s="6" t="s">
        <v>4</v>
      </c>
      <c r="N1175" s="6" t="s">
        <v>4</v>
      </c>
      <c r="O1175" s="6" t="s">
        <v>4</v>
      </c>
    </row>
    <row r="1176" spans="2:15" ht="20.25">
      <c r="B1176" s="10">
        <v>17101510111012</v>
      </c>
      <c r="C1176" s="201">
        <v>7</v>
      </c>
      <c r="D1176" s="8" t="str">
        <f>VLOOKUP(B1176,'Current BICS'!$B$4:$P$1837,'Mapping for Equity'!$K$1,FALSE)</f>
        <v>Metal Stamping</v>
      </c>
      <c r="E1176" s="15" t="s">
        <v>1643</v>
      </c>
      <c r="F1176" s="18"/>
      <c r="G1176" s="15" t="s">
        <v>1643</v>
      </c>
      <c r="H1176" s="6">
        <v>17101510111012</v>
      </c>
      <c r="I1176" s="48" t="str">
        <f>VLOOKUP(H1176,'BICS Equity Hierarchy 2024'!$C$5:$Q$1846,'Mapping for Equity'!$K$1,FALSE)</f>
        <v>Metal Stamping</v>
      </c>
      <c r="J1176" s="6" t="s">
        <v>4</v>
      </c>
      <c r="K1176" s="48" t="str">
        <f>IF(J1176="","",VLOOKUP(J1176,'BICS Equity Hierarchy 2024'!$C$5:$Q$1783,'Mapping for Equity'!$K$1))</f>
        <v/>
      </c>
      <c r="L1176" s="6" t="s">
        <v>4</v>
      </c>
      <c r="M1176" s="6" t="s">
        <v>4</v>
      </c>
      <c r="N1176" s="6" t="s">
        <v>4</v>
      </c>
      <c r="O1176" s="6" t="s">
        <v>4</v>
      </c>
    </row>
    <row r="1177" spans="2:15" ht="20.25">
      <c r="B1177" s="10">
        <v>17101510111013</v>
      </c>
      <c r="C1177" s="201">
        <v>7</v>
      </c>
      <c r="D1177" s="8" t="str">
        <f>VLOOKUP(B1177,'Current BICS'!$B$4:$P$1837,'Mapping for Equity'!$K$1,FALSE)</f>
        <v>Powder Metallurgy Parts</v>
      </c>
      <c r="E1177" s="15" t="s">
        <v>1643</v>
      </c>
      <c r="F1177" s="18"/>
      <c r="G1177" s="15" t="s">
        <v>1643</v>
      </c>
      <c r="H1177" s="6">
        <v>17101510111013</v>
      </c>
      <c r="I1177" s="48" t="str">
        <f>VLOOKUP(H1177,'BICS Equity Hierarchy 2024'!$C$5:$Q$1846,'Mapping for Equity'!$K$1,FALSE)</f>
        <v>Powder Metallurgy Parts</v>
      </c>
      <c r="J1177" s="6" t="s">
        <v>4</v>
      </c>
      <c r="K1177" s="48" t="str">
        <f>IF(J1177="","",VLOOKUP(J1177,'BICS Equity Hierarchy 2024'!$C$5:$Q$1783,'Mapping for Equity'!$K$1))</f>
        <v/>
      </c>
      <c r="L1177" s="6" t="s">
        <v>4</v>
      </c>
      <c r="M1177" s="6" t="s">
        <v>4</v>
      </c>
      <c r="N1177" s="6" t="s">
        <v>4</v>
      </c>
      <c r="O1177" s="6" t="s">
        <v>4</v>
      </c>
    </row>
    <row r="1178" spans="2:15" ht="20.25">
      <c r="B1178" s="10">
        <v>171015101111</v>
      </c>
      <c r="C1178" s="201">
        <v>6</v>
      </c>
      <c r="D1178" s="8" t="str">
        <f>VLOOKUP(B1178,'Current BICS'!$B$4:$P$1837,'Mapping for Equity'!$K$1,FALSE)</f>
        <v>Industrial Pattern</v>
      </c>
      <c r="E1178" s="15" t="s">
        <v>1643</v>
      </c>
      <c r="F1178" s="18"/>
      <c r="G1178" s="15" t="s">
        <v>1643</v>
      </c>
      <c r="H1178" s="6">
        <v>171015101111</v>
      </c>
      <c r="I1178" s="48" t="str">
        <f>VLOOKUP(H1178,'BICS Equity Hierarchy 2024'!$C$5:$Q$1846,'Mapping for Equity'!$K$1,FALSE)</f>
        <v>Industrial Pattern</v>
      </c>
      <c r="J1178" s="6" t="s">
        <v>4</v>
      </c>
      <c r="K1178" s="48" t="str">
        <f>IF(J1178="","",VLOOKUP(J1178,'BICS Equity Hierarchy 2024'!$C$5:$Q$1783,'Mapping for Equity'!$K$1))</f>
        <v/>
      </c>
      <c r="L1178" s="6" t="s">
        <v>4</v>
      </c>
      <c r="M1178" s="6" t="s">
        <v>4</v>
      </c>
      <c r="N1178" s="6" t="s">
        <v>4</v>
      </c>
      <c r="O1178" s="6" t="s">
        <v>4</v>
      </c>
    </row>
    <row r="1179" spans="2:15" ht="20.25">
      <c r="B1179" s="10">
        <v>171015101112</v>
      </c>
      <c r="C1179" s="201">
        <v>6</v>
      </c>
      <c r="D1179" s="8" t="str">
        <f>VLOOKUP(B1179,'Current BICS'!$B$4:$P$1837,'Mapping for Equity'!$K$1,FALSE)</f>
        <v>Industrial Tanks &amp; Storage</v>
      </c>
      <c r="E1179" s="15" t="s">
        <v>1643</v>
      </c>
      <c r="F1179" s="18"/>
      <c r="G1179" s="15" t="s">
        <v>1643</v>
      </c>
      <c r="H1179" s="6">
        <v>171015101112</v>
      </c>
      <c r="I1179" s="48" t="str">
        <f>VLOOKUP(H1179,'BICS Equity Hierarchy 2024'!$C$5:$Q$1846,'Mapping for Equity'!$K$1,FALSE)</f>
        <v>Industrial Tanks &amp; Storage</v>
      </c>
      <c r="J1179" s="6" t="s">
        <v>4</v>
      </c>
      <c r="K1179" s="48" t="str">
        <f>IF(J1179="","",VLOOKUP(J1179,'BICS Equity Hierarchy 2024'!$C$5:$Q$1783,'Mapping for Equity'!$K$1))</f>
        <v/>
      </c>
      <c r="L1179" s="6" t="s">
        <v>4</v>
      </c>
      <c r="M1179" s="6" t="s">
        <v>4</v>
      </c>
      <c r="N1179" s="6" t="s">
        <v>4</v>
      </c>
      <c r="O1179" s="6" t="s">
        <v>4</v>
      </c>
    </row>
    <row r="1180" spans="2:15" ht="20.25">
      <c r="B1180" s="10">
        <v>171015101113</v>
      </c>
      <c r="C1180" s="201">
        <v>6</v>
      </c>
      <c r="D1180" s="8" t="str">
        <f>VLOOKUP(B1180,'Current BICS'!$B$4:$P$1837,'Mapping for Equity'!$K$1,FALSE)</f>
        <v>Machine Shops</v>
      </c>
      <c r="E1180" s="15" t="s">
        <v>1643</v>
      </c>
      <c r="F1180" s="18"/>
      <c r="G1180" s="15" t="s">
        <v>1643</v>
      </c>
      <c r="H1180" s="6">
        <v>171015101113</v>
      </c>
      <c r="I1180" s="48" t="str">
        <f>VLOOKUP(H1180,'BICS Equity Hierarchy 2024'!$C$5:$Q$1846,'Mapping for Equity'!$K$1,FALSE)</f>
        <v>Machine Shops</v>
      </c>
      <c r="J1180" s="6" t="s">
        <v>4</v>
      </c>
      <c r="K1180" s="48" t="str">
        <f>IF(J1180="","",VLOOKUP(J1180,'BICS Equity Hierarchy 2024'!$C$5:$Q$1783,'Mapping for Equity'!$K$1))</f>
        <v/>
      </c>
      <c r="L1180" s="6" t="s">
        <v>4</v>
      </c>
      <c r="M1180" s="6" t="s">
        <v>4</v>
      </c>
      <c r="N1180" s="6" t="s">
        <v>4</v>
      </c>
      <c r="O1180" s="6" t="s">
        <v>4</v>
      </c>
    </row>
    <row r="1181" spans="2:15" ht="20.25">
      <c r="B1181" s="10">
        <v>171015101114</v>
      </c>
      <c r="C1181" s="201">
        <v>6</v>
      </c>
      <c r="D1181" s="8" t="str">
        <f>VLOOKUP(B1181,'Current BICS'!$B$4:$P$1837,'Mapping for Equity'!$K$1,FALSE)</f>
        <v>Metal Coat &amp; Treating</v>
      </c>
      <c r="E1181" s="15" t="s">
        <v>1643</v>
      </c>
      <c r="F1181" s="18"/>
      <c r="G1181" s="15" t="s">
        <v>1643</v>
      </c>
      <c r="H1181" s="6">
        <v>171015101114</v>
      </c>
      <c r="I1181" s="48" t="str">
        <f>VLOOKUP(H1181,'BICS Equity Hierarchy 2024'!$C$5:$Q$1846,'Mapping for Equity'!$K$1,FALSE)</f>
        <v>Metal Coat &amp; Treating</v>
      </c>
      <c r="J1181" s="6" t="s">
        <v>4</v>
      </c>
      <c r="K1181" s="48" t="str">
        <f>IF(J1181="","",VLOOKUP(J1181,'BICS Equity Hierarchy 2024'!$C$5:$Q$1783,'Mapping for Equity'!$K$1))</f>
        <v/>
      </c>
      <c r="L1181" s="6" t="s">
        <v>4</v>
      </c>
      <c r="M1181" s="6" t="s">
        <v>4</v>
      </c>
      <c r="N1181" s="6" t="s">
        <v>4</v>
      </c>
      <c r="O1181" s="6" t="s">
        <v>4</v>
      </c>
    </row>
    <row r="1182" spans="2:15" ht="20.25">
      <c r="B1182" s="10">
        <v>17101510111410</v>
      </c>
      <c r="C1182" s="201">
        <v>7</v>
      </c>
      <c r="D1182" s="8" t="str">
        <f>VLOOKUP(B1182,'Current BICS'!$B$4:$P$1837,'Mapping for Equity'!$K$1,FALSE)</f>
        <v>Electroplating</v>
      </c>
      <c r="E1182" s="15" t="s">
        <v>1643</v>
      </c>
      <c r="F1182" s="18"/>
      <c r="G1182" s="15" t="s">
        <v>1643</v>
      </c>
      <c r="H1182" s="6">
        <v>17101510111410</v>
      </c>
      <c r="I1182" s="48" t="str">
        <f>VLOOKUP(H1182,'BICS Equity Hierarchy 2024'!$C$5:$Q$1846,'Mapping for Equity'!$K$1,FALSE)</f>
        <v>Electroplating</v>
      </c>
      <c r="J1182" s="6" t="s">
        <v>4</v>
      </c>
      <c r="K1182" s="48" t="str">
        <f>IF(J1182="","",VLOOKUP(J1182,'BICS Equity Hierarchy 2024'!$C$5:$Q$1783,'Mapping for Equity'!$K$1))</f>
        <v/>
      </c>
      <c r="L1182" s="6" t="s">
        <v>4</v>
      </c>
      <c r="M1182" s="6" t="s">
        <v>4</v>
      </c>
      <c r="N1182" s="6" t="s">
        <v>4</v>
      </c>
      <c r="O1182" s="6" t="s">
        <v>4</v>
      </c>
    </row>
    <row r="1183" spans="2:15" ht="20.25">
      <c r="B1183" s="10">
        <v>17101510111411</v>
      </c>
      <c r="C1183" s="201">
        <v>7</v>
      </c>
      <c r="D1183" s="8" t="str">
        <f>VLOOKUP(B1183,'Current BICS'!$B$4:$P$1837,'Mapping for Equity'!$K$1,FALSE)</f>
        <v>Metal Coat &amp; Engraving Svcs</v>
      </c>
      <c r="E1183" s="15" t="s">
        <v>1643</v>
      </c>
      <c r="F1183" s="18"/>
      <c r="G1183" s="15" t="s">
        <v>1643</v>
      </c>
      <c r="H1183" s="6">
        <v>17101510111411</v>
      </c>
      <c r="I1183" s="48" t="str">
        <f>VLOOKUP(H1183,'BICS Equity Hierarchy 2024'!$C$5:$Q$1846,'Mapping for Equity'!$K$1,FALSE)</f>
        <v>Metal Coat &amp; Engraving Svcs</v>
      </c>
      <c r="J1183" s="6" t="s">
        <v>4</v>
      </c>
      <c r="K1183" s="48" t="str">
        <f>IF(J1183="","",VLOOKUP(J1183,'BICS Equity Hierarchy 2024'!$C$5:$Q$1783,'Mapping for Equity'!$K$1))</f>
        <v/>
      </c>
      <c r="L1183" s="6" t="s">
        <v>4</v>
      </c>
      <c r="M1183" s="6" t="s">
        <v>4</v>
      </c>
      <c r="N1183" s="6" t="s">
        <v>4</v>
      </c>
      <c r="O1183" s="6" t="s">
        <v>4</v>
      </c>
    </row>
    <row r="1184" spans="2:15" ht="20.25">
      <c r="B1184" s="10">
        <v>17101510111412</v>
      </c>
      <c r="C1184" s="201">
        <v>7</v>
      </c>
      <c r="D1184" s="8" t="str">
        <f>VLOOKUP(B1184,'Current BICS'!$B$4:$P$1837,'Mapping for Equity'!$K$1,FALSE)</f>
        <v>Metal Heat Treating</v>
      </c>
      <c r="E1184" s="15" t="s">
        <v>1643</v>
      </c>
      <c r="F1184" s="18"/>
      <c r="G1184" s="15" t="s">
        <v>1643</v>
      </c>
      <c r="H1184" s="6">
        <v>17101510111412</v>
      </c>
      <c r="I1184" s="48" t="str">
        <f>VLOOKUP(H1184,'BICS Equity Hierarchy 2024'!$C$5:$Q$1846,'Mapping for Equity'!$K$1,FALSE)</f>
        <v>Metal Heat Treating</v>
      </c>
      <c r="J1184" s="6" t="s">
        <v>4</v>
      </c>
      <c r="K1184" s="48" t="str">
        <f>IF(J1184="","",VLOOKUP(J1184,'BICS Equity Hierarchy 2024'!$C$5:$Q$1783,'Mapping for Equity'!$K$1))</f>
        <v/>
      </c>
      <c r="L1184" s="6" t="s">
        <v>4</v>
      </c>
      <c r="M1184" s="6" t="s">
        <v>4</v>
      </c>
      <c r="N1184" s="6" t="s">
        <v>4</v>
      </c>
      <c r="O1184" s="6" t="s">
        <v>4</v>
      </c>
    </row>
    <row r="1185" spans="2:15" ht="20.25">
      <c r="B1185" s="10">
        <v>171015101115</v>
      </c>
      <c r="C1185" s="201">
        <v>6</v>
      </c>
      <c r="D1185" s="8" t="str">
        <f>VLOOKUP(B1185,'Current BICS'!$B$4:$P$1837,'Mapping for Equity'!$K$1,FALSE)</f>
        <v>Sheet Metal</v>
      </c>
      <c r="E1185" s="15" t="s">
        <v>1643</v>
      </c>
      <c r="F1185" s="18"/>
      <c r="G1185" s="15" t="s">
        <v>1643</v>
      </c>
      <c r="H1185" s="6">
        <v>171015101115</v>
      </c>
      <c r="I1185" s="48" t="str">
        <f>VLOOKUP(H1185,'BICS Equity Hierarchy 2024'!$C$5:$Q$1846,'Mapping for Equity'!$K$1,FALSE)</f>
        <v>Sheet Metal</v>
      </c>
      <c r="J1185" s="6" t="s">
        <v>4</v>
      </c>
      <c r="K1185" s="48" t="str">
        <f>IF(J1185="","",VLOOKUP(J1185,'BICS Equity Hierarchy 2024'!$C$5:$Q$1783,'Mapping for Equity'!$K$1))</f>
        <v/>
      </c>
      <c r="L1185" s="6" t="s">
        <v>4</v>
      </c>
      <c r="M1185" s="6" t="s">
        <v>4</v>
      </c>
      <c r="N1185" s="6" t="s">
        <v>4</v>
      </c>
      <c r="O1185" s="6" t="s">
        <v>4</v>
      </c>
    </row>
    <row r="1186" spans="2:15" ht="20.25">
      <c r="B1186" s="10">
        <v>17101510111510</v>
      </c>
      <c r="C1186" s="201">
        <v>7</v>
      </c>
      <c r="D1186" s="8" t="str">
        <f>VLOOKUP(B1186,'Current BICS'!$B$4:$P$1837,'Mapping for Equity'!$K$1,FALSE)</f>
        <v>Prefabricated Metal</v>
      </c>
      <c r="E1186" s="15" t="s">
        <v>1643</v>
      </c>
      <c r="F1186" s="18"/>
      <c r="G1186" s="15" t="s">
        <v>1643</v>
      </c>
      <c r="H1186" s="6">
        <v>17101510111510</v>
      </c>
      <c r="I1186" s="48" t="str">
        <f>VLOOKUP(H1186,'BICS Equity Hierarchy 2024'!$C$5:$Q$1846,'Mapping for Equity'!$K$1,FALSE)</f>
        <v>Prefabricated Metal</v>
      </c>
      <c r="J1186" s="6" t="s">
        <v>4</v>
      </c>
      <c r="K1186" s="48" t="str">
        <f>IF(J1186="","",VLOOKUP(J1186,'BICS Equity Hierarchy 2024'!$C$5:$Q$1783,'Mapping for Equity'!$K$1))</f>
        <v/>
      </c>
      <c r="L1186" s="6" t="s">
        <v>4</v>
      </c>
      <c r="M1186" s="6" t="s">
        <v>4</v>
      </c>
      <c r="N1186" s="6" t="s">
        <v>4</v>
      </c>
      <c r="O1186" s="6" t="s">
        <v>4</v>
      </c>
    </row>
    <row r="1187" spans="2:15" ht="20.25">
      <c r="B1187" s="10">
        <v>17101510111511</v>
      </c>
      <c r="C1187" s="201">
        <v>7</v>
      </c>
      <c r="D1187" s="8" t="str">
        <f>VLOOKUP(B1187,'Current BICS'!$B$4:$P$1837,'Mapping for Equity'!$K$1,FALSE)</f>
        <v>Sheet Metal Work</v>
      </c>
      <c r="E1187" s="15" t="s">
        <v>1643</v>
      </c>
      <c r="F1187" s="18"/>
      <c r="G1187" s="15" t="s">
        <v>1643</v>
      </c>
      <c r="H1187" s="6">
        <v>17101510111511</v>
      </c>
      <c r="I1187" s="48" t="str">
        <f>VLOOKUP(H1187,'BICS Equity Hierarchy 2024'!$C$5:$Q$1846,'Mapping for Equity'!$K$1,FALSE)</f>
        <v>Sheet Metal Work</v>
      </c>
      <c r="J1187" s="6" t="s">
        <v>4</v>
      </c>
      <c r="K1187" s="48" t="str">
        <f>IF(J1187="","",VLOOKUP(J1187,'BICS Equity Hierarchy 2024'!$C$5:$Q$1783,'Mapping for Equity'!$K$1))</f>
        <v/>
      </c>
      <c r="L1187" s="6" t="s">
        <v>4</v>
      </c>
      <c r="M1187" s="6" t="s">
        <v>4</v>
      </c>
      <c r="N1187" s="6" t="s">
        <v>4</v>
      </c>
      <c r="O1187" s="6" t="s">
        <v>4</v>
      </c>
    </row>
    <row r="1188" spans="2:15" ht="20.25">
      <c r="B1188" s="10">
        <v>171015101116</v>
      </c>
      <c r="C1188" s="201">
        <v>6</v>
      </c>
      <c r="D1188" s="8" t="str">
        <f>VLOOKUP(B1188,'Current BICS'!$B$4:$P$1837,'Mapping for Equity'!$K$1,FALSE)</f>
        <v>Structural Metal &amp; Plate Work</v>
      </c>
      <c r="E1188" s="15" t="s">
        <v>1643</v>
      </c>
      <c r="F1188" s="18"/>
      <c r="G1188" s="15" t="s">
        <v>1643</v>
      </c>
      <c r="H1188" s="6">
        <v>171015101116</v>
      </c>
      <c r="I1188" s="48" t="str">
        <f>VLOOKUP(H1188,'BICS Equity Hierarchy 2024'!$C$5:$Q$1846,'Mapping for Equity'!$K$1,FALSE)</f>
        <v>Structural Metal &amp; Plate Work</v>
      </c>
      <c r="J1188" s="6" t="s">
        <v>4</v>
      </c>
      <c r="K1188" s="48" t="str">
        <f>IF(J1188="","",VLOOKUP(J1188,'BICS Equity Hierarchy 2024'!$C$5:$Q$1783,'Mapping for Equity'!$K$1))</f>
        <v/>
      </c>
      <c r="L1188" s="6" t="s">
        <v>4</v>
      </c>
      <c r="M1188" s="6" t="s">
        <v>4</v>
      </c>
      <c r="N1188" s="6" t="s">
        <v>4</v>
      </c>
      <c r="O1188" s="6" t="s">
        <v>4</v>
      </c>
    </row>
    <row r="1189" spans="2:15" ht="20.25">
      <c r="B1189" s="10">
        <v>17101510111610</v>
      </c>
      <c r="C1189" s="201">
        <v>7</v>
      </c>
      <c r="D1189" s="8" t="str">
        <f>VLOOKUP(B1189,'Current BICS'!$B$4:$P$1837,'Mapping for Equity'!$K$1,FALSE)</f>
        <v>Fabricated Structural Metal</v>
      </c>
      <c r="E1189" s="15" t="s">
        <v>1643</v>
      </c>
      <c r="F1189" s="18"/>
      <c r="G1189" s="15" t="s">
        <v>1643</v>
      </c>
      <c r="H1189" s="6">
        <v>17101510111610</v>
      </c>
      <c r="I1189" s="48" t="str">
        <f>VLOOKUP(H1189,'BICS Equity Hierarchy 2024'!$C$5:$Q$1846,'Mapping for Equity'!$K$1,FALSE)</f>
        <v>Fabricated Structural Metal</v>
      </c>
      <c r="J1189" s="6" t="s">
        <v>4</v>
      </c>
      <c r="K1189" s="48" t="str">
        <f>IF(J1189="","",VLOOKUP(J1189,'BICS Equity Hierarchy 2024'!$C$5:$Q$1783,'Mapping for Equity'!$K$1))</f>
        <v/>
      </c>
      <c r="L1189" s="6" t="s">
        <v>4</v>
      </c>
      <c r="M1189" s="6" t="s">
        <v>4</v>
      </c>
      <c r="N1189" s="6" t="s">
        <v>4</v>
      </c>
      <c r="O1189" s="6" t="s">
        <v>4</v>
      </c>
    </row>
    <row r="1190" spans="2:15" ht="20.25">
      <c r="B1190" s="10">
        <v>17101510111611</v>
      </c>
      <c r="C1190" s="201">
        <v>7</v>
      </c>
      <c r="D1190" s="8" t="str">
        <f>VLOOKUP(B1190,'Current BICS'!$B$4:$P$1837,'Mapping for Equity'!$K$1,FALSE)</f>
        <v>Plate Work</v>
      </c>
      <c r="E1190" s="15" t="s">
        <v>1643</v>
      </c>
      <c r="F1190" s="18"/>
      <c r="G1190" s="15" t="s">
        <v>1643</v>
      </c>
      <c r="H1190" s="6">
        <v>17101510111611</v>
      </c>
      <c r="I1190" s="48" t="str">
        <f>VLOOKUP(H1190,'BICS Equity Hierarchy 2024'!$C$5:$Q$1846,'Mapping for Equity'!$K$1,FALSE)</f>
        <v>Plate Work</v>
      </c>
      <c r="J1190" s="6" t="s">
        <v>4</v>
      </c>
      <c r="K1190" s="48" t="str">
        <f>IF(J1190="","",VLOOKUP(J1190,'BICS Equity Hierarchy 2024'!$C$5:$Q$1783,'Mapping for Equity'!$K$1))</f>
        <v/>
      </c>
      <c r="L1190" s="6" t="s">
        <v>4</v>
      </c>
      <c r="M1190" s="6" t="s">
        <v>4</v>
      </c>
      <c r="N1190" s="6" t="s">
        <v>4</v>
      </c>
      <c r="O1190" s="6" t="s">
        <v>4</v>
      </c>
    </row>
    <row r="1191" spans="2:15" ht="20.25">
      <c r="B1191" s="10">
        <v>171015101117</v>
      </c>
      <c r="C1191" s="201">
        <v>6</v>
      </c>
      <c r="D1191" s="8" t="str">
        <f>VLOOKUP(B1191,'Current BICS'!$B$4:$P$1837,'Mapping for Equity'!$K$1,FALSE)</f>
        <v>Wire Products</v>
      </c>
      <c r="E1191" s="15" t="s">
        <v>1643</v>
      </c>
      <c r="F1191" s="18"/>
      <c r="G1191" s="15" t="s">
        <v>1643</v>
      </c>
      <c r="H1191" s="6">
        <v>171015101117</v>
      </c>
      <c r="I1191" s="48" t="str">
        <f>VLOOKUP(H1191,'BICS Equity Hierarchy 2024'!$C$5:$Q$1846,'Mapping for Equity'!$K$1,FALSE)</f>
        <v>Wire Products</v>
      </c>
      <c r="J1191" s="6" t="s">
        <v>4</v>
      </c>
      <c r="K1191" s="48" t="str">
        <f>IF(J1191="","",VLOOKUP(J1191,'BICS Equity Hierarchy 2024'!$C$5:$Q$1783,'Mapping for Equity'!$K$1))</f>
        <v/>
      </c>
      <c r="L1191" s="6" t="s">
        <v>4</v>
      </c>
      <c r="M1191" s="6" t="s">
        <v>4</v>
      </c>
      <c r="N1191" s="6" t="s">
        <v>4</v>
      </c>
      <c r="O1191" s="6" t="s">
        <v>4</v>
      </c>
    </row>
    <row r="1192" spans="2:15" ht="20.25">
      <c r="B1192" s="10">
        <v>17101510111710</v>
      </c>
      <c r="C1192" s="201">
        <v>7</v>
      </c>
      <c r="D1192" s="8" t="str">
        <f>VLOOKUP(B1192,'Current BICS'!$B$4:$P$1837,'Mapping for Equity'!$K$1,FALSE)</f>
        <v>Spring (Heavy Gauge)</v>
      </c>
      <c r="E1192" s="15" t="s">
        <v>1643</v>
      </c>
      <c r="F1192" s="18"/>
      <c r="G1192" s="15" t="s">
        <v>1643</v>
      </c>
      <c r="H1192" s="6">
        <v>17101510111710</v>
      </c>
      <c r="I1192" s="48" t="str">
        <f>VLOOKUP(H1192,'BICS Equity Hierarchy 2024'!$C$5:$Q$1846,'Mapping for Equity'!$K$1,FALSE)</f>
        <v>Spring (Heavy Gauge)</v>
      </c>
      <c r="J1192" s="6" t="s">
        <v>4</v>
      </c>
      <c r="K1192" s="48" t="str">
        <f>IF(J1192="","",VLOOKUP(J1192,'BICS Equity Hierarchy 2024'!$C$5:$Q$1783,'Mapping for Equity'!$K$1))</f>
        <v/>
      </c>
      <c r="L1192" s="6" t="s">
        <v>4</v>
      </c>
      <c r="M1192" s="6" t="s">
        <v>4</v>
      </c>
      <c r="N1192" s="6" t="s">
        <v>4</v>
      </c>
      <c r="O1192" s="6" t="s">
        <v>4</v>
      </c>
    </row>
    <row r="1193" spans="2:15" ht="20.25">
      <c r="B1193" s="10">
        <v>17101510111711</v>
      </c>
      <c r="C1193" s="201">
        <v>7</v>
      </c>
      <c r="D1193" s="8" t="str">
        <f>VLOOKUP(B1193,'Current BICS'!$B$4:$P$1837,'Mapping for Equity'!$K$1,FALSE)</f>
        <v>Spring (Light Gauge)</v>
      </c>
      <c r="E1193" s="15" t="s">
        <v>1643</v>
      </c>
      <c r="F1193" s="18"/>
      <c r="G1193" s="15" t="s">
        <v>1643</v>
      </c>
      <c r="H1193" s="6">
        <v>17101510111711</v>
      </c>
      <c r="I1193" s="48" t="str">
        <f>VLOOKUP(H1193,'BICS Equity Hierarchy 2024'!$C$5:$Q$1846,'Mapping for Equity'!$K$1,FALSE)</f>
        <v>Spring (Light Gauge)</v>
      </c>
      <c r="J1193" s="6" t="s">
        <v>4</v>
      </c>
      <c r="K1193" s="48" t="str">
        <f>IF(J1193="","",VLOOKUP(J1193,'BICS Equity Hierarchy 2024'!$C$5:$Q$1783,'Mapping for Equity'!$K$1))</f>
        <v/>
      </c>
      <c r="L1193" s="6" t="s">
        <v>4</v>
      </c>
      <c r="M1193" s="6" t="s">
        <v>4</v>
      </c>
      <c r="N1193" s="6" t="s">
        <v>4</v>
      </c>
      <c r="O1193" s="6" t="s">
        <v>4</v>
      </c>
    </row>
    <row r="1194" spans="2:15" ht="20.25">
      <c r="B1194" s="10">
        <v>17101511</v>
      </c>
      <c r="C1194" s="201">
        <v>4</v>
      </c>
      <c r="D1194" s="8" t="str">
        <f>VLOOKUP(B1194,'Current BICS'!$B$4:$P$1837,'Mapping for Equity'!$K$1,FALSE)</f>
        <v>Rubber &amp; Plastic</v>
      </c>
      <c r="E1194" s="15" t="s">
        <v>1643</v>
      </c>
      <c r="F1194" s="18"/>
      <c r="G1194" s="15" t="s">
        <v>1643</v>
      </c>
      <c r="H1194" s="6">
        <v>17101511</v>
      </c>
      <c r="I1194" s="48" t="str">
        <f>VLOOKUP(H1194,'BICS Equity Hierarchy 2024'!$C$5:$Q$1846,'Mapping for Equity'!$K$1,FALSE)</f>
        <v>Rubber &amp; Plastic</v>
      </c>
      <c r="J1194" s="6"/>
      <c r="K1194" s="48" t="str">
        <f>IF(J1194="","",VLOOKUP(J1194,'BICS Equity Hierarchy 2024'!$C$5:$Q$1783,'Mapping for Equity'!$K$1))</f>
        <v/>
      </c>
      <c r="L1194" s="6" t="s">
        <v>4</v>
      </c>
      <c r="M1194" s="6" t="s">
        <v>4</v>
      </c>
      <c r="N1194" s="6" t="s">
        <v>4</v>
      </c>
      <c r="O1194" s="6" t="s">
        <v>4</v>
      </c>
    </row>
    <row r="1195" spans="2:15" ht="20.25">
      <c r="B1195" s="10">
        <v>1710151110</v>
      </c>
      <c r="C1195" s="201">
        <v>5</v>
      </c>
      <c r="D1195" s="8" t="str">
        <f>VLOOKUP(B1195,'Current BICS'!$B$4:$P$1837,'Mapping for Equity'!$K$1,FALSE)</f>
        <v>Plastic Products</v>
      </c>
      <c r="E1195" s="15" t="s">
        <v>1643</v>
      </c>
      <c r="F1195" s="18"/>
      <c r="G1195" s="15" t="s">
        <v>1643</v>
      </c>
      <c r="H1195" s="6">
        <v>1710151110</v>
      </c>
      <c r="I1195" s="48" t="str">
        <f>VLOOKUP(H1195,'BICS Equity Hierarchy 2024'!$C$5:$Q$1846,'Mapping for Equity'!$K$1,FALSE)</f>
        <v>Plastic Products</v>
      </c>
      <c r="J1195" s="6"/>
      <c r="K1195" s="48" t="str">
        <f>IF(J1195="","",VLOOKUP(J1195,'BICS Equity Hierarchy 2024'!$C$5:$Q$1783,'Mapping for Equity'!$K$1))</f>
        <v/>
      </c>
      <c r="L1195" s="6" t="s">
        <v>4</v>
      </c>
      <c r="M1195" s="6" t="s">
        <v>4</v>
      </c>
      <c r="N1195" s="6" t="s">
        <v>4</v>
      </c>
      <c r="O1195" s="6" t="s">
        <v>4</v>
      </c>
    </row>
    <row r="1196" spans="2:15" ht="20.25">
      <c r="B1196" s="10">
        <v>1710151111</v>
      </c>
      <c r="C1196" s="201">
        <v>5</v>
      </c>
      <c r="D1196" s="8" t="str">
        <f>VLOOKUP(B1196,'Current BICS'!$B$4:$P$1837,'Mapping for Equity'!$K$1,FALSE)</f>
        <v>Rubber Products</v>
      </c>
      <c r="E1196" s="15" t="s">
        <v>1643</v>
      </c>
      <c r="F1196" s="18"/>
      <c r="G1196" s="15" t="s">
        <v>1643</v>
      </c>
      <c r="H1196" s="6">
        <v>1710151111</v>
      </c>
      <c r="I1196" s="48" t="str">
        <f>VLOOKUP(H1196,'BICS Equity Hierarchy 2024'!$C$5:$Q$1846,'Mapping for Equity'!$K$1,FALSE)</f>
        <v>Rubber Products</v>
      </c>
      <c r="J1196" s="6"/>
      <c r="K1196" s="48" t="str">
        <f>IF(J1196="","",VLOOKUP(J1196,'BICS Equity Hierarchy 2024'!$C$5:$Q$1783,'Mapping for Equity'!$K$1))</f>
        <v/>
      </c>
      <c r="L1196" s="6" t="s">
        <v>4</v>
      </c>
      <c r="M1196" s="6" t="s">
        <v>4</v>
      </c>
      <c r="N1196" s="6" t="s">
        <v>4</v>
      </c>
      <c r="O1196" s="6" t="s">
        <v>4</v>
      </c>
    </row>
    <row r="1197" spans="2:15" ht="20.25">
      <c r="B1197" s="10">
        <v>171015111110</v>
      </c>
      <c r="C1197" s="201">
        <v>6</v>
      </c>
      <c r="D1197" s="8" t="str">
        <f>VLOOKUP(B1197,'Current BICS'!$B$4:$P$1837,'Mapping for Equity'!$K$1,FALSE)</f>
        <v>Mechanical Rubber Products</v>
      </c>
      <c r="E1197" s="15" t="s">
        <v>1643</v>
      </c>
      <c r="F1197" s="18"/>
      <c r="G1197" s="15" t="s">
        <v>1643</v>
      </c>
      <c r="H1197" s="6">
        <v>171015111110</v>
      </c>
      <c r="I1197" s="48" t="str">
        <f>VLOOKUP(H1197,'BICS Equity Hierarchy 2024'!$C$5:$Q$1846,'Mapping for Equity'!$K$1,FALSE)</f>
        <v>Mechanical Rubber Products</v>
      </c>
      <c r="J1197" s="6"/>
      <c r="K1197" s="48" t="str">
        <f>IF(J1197="","",VLOOKUP(J1197,'BICS Equity Hierarchy 2024'!$C$5:$Q$1783,'Mapping for Equity'!$K$1))</f>
        <v/>
      </c>
      <c r="L1197" s="6" t="s">
        <v>4</v>
      </c>
      <c r="M1197" s="6" t="s">
        <v>4</v>
      </c>
      <c r="N1197" s="6" t="s">
        <v>4</v>
      </c>
      <c r="O1197" s="6" t="s">
        <v>4</v>
      </c>
    </row>
    <row r="1198" spans="2:15" ht="20.25">
      <c r="B1198" s="10">
        <v>171015111111</v>
      </c>
      <c r="C1198" s="201">
        <v>6</v>
      </c>
      <c r="D1198" s="8" t="str">
        <f>VLOOKUP(B1198,'Current BICS'!$B$4:$P$1837,'Mapping for Equity'!$K$1,FALSE)</f>
        <v>Non-Mechanical Rubber Products</v>
      </c>
      <c r="E1198" s="15" t="s">
        <v>1643</v>
      </c>
      <c r="F1198" s="18"/>
      <c r="G1198" s="15" t="s">
        <v>1643</v>
      </c>
      <c r="H1198" s="6">
        <v>171015111111</v>
      </c>
      <c r="I1198" s="48" t="str">
        <f>VLOOKUP(H1198,'BICS Equity Hierarchy 2024'!$C$5:$Q$1846,'Mapping for Equity'!$K$1,FALSE)</f>
        <v>Non-Mechanical Rubber Products</v>
      </c>
      <c r="J1198" s="6"/>
      <c r="K1198" s="48" t="str">
        <f>IF(J1198="","",VLOOKUP(J1198,'BICS Equity Hierarchy 2024'!$C$5:$Q$1783,'Mapping for Equity'!$K$1))</f>
        <v/>
      </c>
      <c r="L1198" s="6" t="s">
        <v>4</v>
      </c>
      <c r="M1198" s="6" t="s">
        <v>4</v>
      </c>
      <c r="N1198" s="6" t="s">
        <v>4</v>
      </c>
      <c r="O1198" s="6" t="s">
        <v>4</v>
      </c>
    </row>
    <row r="1199" spans="2:15" ht="20.25">
      <c r="B1199" s="10">
        <v>1711</v>
      </c>
      <c r="C1199" s="201">
        <v>2</v>
      </c>
      <c r="D1199" s="8" t="str">
        <f>VLOOKUP(B1199,'Current BICS'!$B$4:$P$1837,'Mapping for Equity'!$K$1,FALSE)</f>
        <v>Industrial Services</v>
      </c>
      <c r="E1199" s="15" t="s">
        <v>1643</v>
      </c>
      <c r="F1199" s="18"/>
      <c r="G1199" s="15" t="s">
        <v>1643</v>
      </c>
      <c r="H1199" s="6">
        <v>1711</v>
      </c>
      <c r="I1199" s="48" t="str">
        <f>VLOOKUP(H1199,'BICS Equity Hierarchy 2024'!$C$5:$Q$1846,'Mapping for Equity'!$K$1,FALSE)</f>
        <v>Industrial Services</v>
      </c>
      <c r="J1199" s="6" t="s">
        <v>4</v>
      </c>
      <c r="K1199" s="48" t="str">
        <f>IF(J1199="","",VLOOKUP(J1199,'BICS Equity Hierarchy 2024'!$C$5:$Q$1783,'Mapping for Equity'!$K$1))</f>
        <v/>
      </c>
      <c r="L1199" s="6" t="s">
        <v>4</v>
      </c>
      <c r="M1199" s="6" t="s">
        <v>4</v>
      </c>
      <c r="N1199" s="6" t="s">
        <v>4</v>
      </c>
      <c r="O1199" s="6" t="s">
        <v>4</v>
      </c>
    </row>
    <row r="1200" spans="2:15" ht="20.25">
      <c r="B1200" s="10">
        <v>171110</v>
      </c>
      <c r="C1200" s="201">
        <v>3</v>
      </c>
      <c r="D1200" s="8" t="str">
        <f>VLOOKUP(B1200,'Current BICS'!$B$4:$P$1837,'Mapping for Equity'!$K$1,FALSE)</f>
        <v>Industrial Support Services</v>
      </c>
      <c r="E1200" s="15" t="s">
        <v>1643</v>
      </c>
      <c r="F1200" s="18"/>
      <c r="G1200" s="15" t="s">
        <v>1643</v>
      </c>
      <c r="H1200" s="6">
        <v>171110</v>
      </c>
      <c r="I1200" s="48" t="str">
        <f>VLOOKUP(H1200,'BICS Equity Hierarchy 2024'!$C$5:$Q$1846,'Mapping for Equity'!$K$1,FALSE)</f>
        <v>Industrial Support Services</v>
      </c>
      <c r="J1200" s="6" t="s">
        <v>4</v>
      </c>
      <c r="K1200" s="48" t="str">
        <f>IF(J1200="","",VLOOKUP(J1200,'BICS Equity Hierarchy 2024'!$C$5:$Q$1783,'Mapping for Equity'!$K$1))</f>
        <v/>
      </c>
      <c r="L1200" s="6" t="s">
        <v>4</v>
      </c>
      <c r="M1200" s="6" t="s">
        <v>4</v>
      </c>
      <c r="N1200" s="6" t="s">
        <v>4</v>
      </c>
      <c r="O1200" s="6" t="s">
        <v>4</v>
      </c>
    </row>
    <row r="1201" spans="2:15" ht="20.25">
      <c r="B1201" s="10">
        <v>17111010</v>
      </c>
      <c r="C1201" s="201">
        <v>4</v>
      </c>
      <c r="D1201" s="8" t="str">
        <f>VLOOKUP(B1201,'Current BICS'!$B$4:$P$1837,'Mapping for Equity'!$K$1,FALSE)</f>
        <v>Industrial Wholesale &amp; Rental</v>
      </c>
      <c r="E1201" s="15" t="s">
        <v>1643</v>
      </c>
      <c r="F1201" s="18"/>
      <c r="G1201" s="15" t="s">
        <v>1643</v>
      </c>
      <c r="H1201" s="6">
        <v>17111010</v>
      </c>
      <c r="I1201" s="48" t="str">
        <f>VLOOKUP(H1201,'BICS Equity Hierarchy 2024'!$C$5:$Q$1846,'Mapping for Equity'!$K$1,FALSE)</f>
        <v>Industrial Wholesale &amp; Rental</v>
      </c>
      <c r="J1201" s="6" t="s">
        <v>4</v>
      </c>
      <c r="K1201" s="48" t="str">
        <f>IF(J1201="","",VLOOKUP(J1201,'BICS Equity Hierarchy 2024'!$C$5:$Q$1783,'Mapping for Equity'!$K$1))</f>
        <v/>
      </c>
      <c r="L1201" s="6" t="s">
        <v>4</v>
      </c>
      <c r="M1201" s="6" t="s">
        <v>4</v>
      </c>
      <c r="N1201" s="6" t="s">
        <v>4</v>
      </c>
      <c r="O1201" s="6" t="s">
        <v>4</v>
      </c>
    </row>
    <row r="1202" spans="2:15" ht="20.25">
      <c r="B1202" s="10">
        <v>1711101010</v>
      </c>
      <c r="C1202" s="201">
        <v>5</v>
      </c>
      <c r="D1202" s="8" t="str">
        <f>VLOOKUP(B1202,'Current BICS'!$B$4:$P$1837,'Mapping for Equity'!$K$1,FALSE)</f>
        <v>Industrial Machinery Whslrs</v>
      </c>
      <c r="E1202" s="15" t="s">
        <v>1643</v>
      </c>
      <c r="F1202" s="18"/>
      <c r="G1202" s="15" t="s">
        <v>1643</v>
      </c>
      <c r="H1202" s="6">
        <v>1711101010</v>
      </c>
      <c r="I1202" s="48" t="str">
        <f>VLOOKUP(H1202,'BICS Equity Hierarchy 2024'!$C$5:$Q$1846,'Mapping for Equity'!$K$1,FALSE)</f>
        <v>Industrial Machinery Whslrs</v>
      </c>
      <c r="J1202" s="6" t="s">
        <v>4</v>
      </c>
      <c r="K1202" s="48" t="str">
        <f>IF(J1202="","",VLOOKUP(J1202,'BICS Equity Hierarchy 2024'!$C$5:$Q$1783,'Mapping for Equity'!$K$1))</f>
        <v/>
      </c>
      <c r="L1202" s="6" t="s">
        <v>4</v>
      </c>
      <c r="M1202" s="6" t="s">
        <v>4</v>
      </c>
      <c r="N1202" s="6" t="s">
        <v>4</v>
      </c>
      <c r="O1202" s="6" t="s">
        <v>4</v>
      </c>
    </row>
    <row r="1203" spans="2:15" ht="20.25">
      <c r="B1203" s="10">
        <v>171110101010</v>
      </c>
      <c r="C1203" s="201">
        <v>6</v>
      </c>
      <c r="D1203" s="8" t="str">
        <f>VLOOKUP(B1203,'Current BICS'!$B$4:$P$1837,'Mapping for Equity'!$K$1,FALSE)</f>
        <v>Const/Mining Mach/Equip Whslrs</v>
      </c>
      <c r="E1203" s="15" t="s">
        <v>1643</v>
      </c>
      <c r="F1203" s="18"/>
      <c r="G1203" s="15" t="s">
        <v>1643</v>
      </c>
      <c r="H1203" s="6">
        <v>171110101010</v>
      </c>
      <c r="I1203" s="48" t="str">
        <f>VLOOKUP(H1203,'BICS Equity Hierarchy 2024'!$C$5:$Q$1846,'Mapping for Equity'!$K$1,FALSE)</f>
        <v>Const/Mining Mach/Equip Whslrs</v>
      </c>
      <c r="J1203" s="6" t="s">
        <v>4</v>
      </c>
      <c r="K1203" s="48" t="str">
        <f>IF(J1203="","",VLOOKUP(J1203,'BICS Equity Hierarchy 2024'!$C$5:$Q$1783,'Mapping for Equity'!$K$1))</f>
        <v/>
      </c>
      <c r="L1203" s="6" t="s">
        <v>4</v>
      </c>
      <c r="M1203" s="6" t="s">
        <v>4</v>
      </c>
      <c r="N1203" s="6" t="s">
        <v>4</v>
      </c>
      <c r="O1203" s="6" t="s">
        <v>4</v>
      </c>
    </row>
    <row r="1204" spans="2:15" ht="20.25">
      <c r="B1204" s="10">
        <v>171110101011</v>
      </c>
      <c r="C1204" s="201">
        <v>6</v>
      </c>
      <c r="D1204" s="8" t="str">
        <f>VLOOKUP(B1204,'Current BICS'!$B$4:$P$1837,'Mapping for Equity'!$K$1,FALSE)</f>
        <v>Farm/Garden Mach/Equip Whslrs</v>
      </c>
      <c r="E1204" s="15" t="s">
        <v>1643</v>
      </c>
      <c r="F1204" s="18"/>
      <c r="G1204" s="15" t="s">
        <v>1643</v>
      </c>
      <c r="H1204" s="6">
        <v>171110101011</v>
      </c>
      <c r="I1204" s="48" t="str">
        <f>VLOOKUP(H1204,'BICS Equity Hierarchy 2024'!$C$5:$Q$1846,'Mapping for Equity'!$K$1,FALSE)</f>
        <v>Farm/Garden Mach/Equip Whslrs</v>
      </c>
      <c r="J1204" s="6" t="s">
        <v>4</v>
      </c>
      <c r="K1204" s="48" t="str">
        <f>IF(J1204="","",VLOOKUP(J1204,'BICS Equity Hierarchy 2024'!$C$5:$Q$1783,'Mapping for Equity'!$K$1))</f>
        <v/>
      </c>
      <c r="L1204" s="6" t="s">
        <v>4</v>
      </c>
      <c r="M1204" s="6" t="s">
        <v>4</v>
      </c>
      <c r="N1204" s="6" t="s">
        <v>4</v>
      </c>
      <c r="O1204" s="6" t="s">
        <v>4</v>
      </c>
    </row>
    <row r="1205" spans="2:15" ht="20.25">
      <c r="B1205" s="10">
        <v>171110101012</v>
      </c>
      <c r="C1205" s="201">
        <v>6</v>
      </c>
      <c r="D1205" s="8" t="str">
        <f>VLOOKUP(B1205,'Current BICS'!$B$4:$P$1837,'Mapping for Equity'!$K$1,FALSE)</f>
        <v>Industrial Mach &amp; Equip Whslrs</v>
      </c>
      <c r="E1205" s="15" t="s">
        <v>1643</v>
      </c>
      <c r="F1205" s="18"/>
      <c r="G1205" s="15" t="s">
        <v>1643</v>
      </c>
      <c r="H1205" s="6">
        <v>171110101012</v>
      </c>
      <c r="I1205" s="48" t="str">
        <f>VLOOKUP(H1205,'BICS Equity Hierarchy 2024'!$C$5:$Q$1846,'Mapping for Equity'!$K$1,FALSE)</f>
        <v>Industrial Mach &amp; Equip Whslrs</v>
      </c>
      <c r="J1205" s="6" t="s">
        <v>4</v>
      </c>
      <c r="K1205" s="48" t="str">
        <f>IF(J1205="","",VLOOKUP(J1205,'BICS Equity Hierarchy 2024'!$C$5:$Q$1783,'Mapping for Equity'!$K$1))</f>
        <v/>
      </c>
      <c r="L1205" s="6" t="s">
        <v>4</v>
      </c>
      <c r="M1205" s="6" t="s">
        <v>4</v>
      </c>
      <c r="N1205" s="6" t="s">
        <v>4</v>
      </c>
      <c r="O1205" s="6" t="s">
        <v>4</v>
      </c>
    </row>
    <row r="1206" spans="2:15" ht="20.25">
      <c r="B1206" s="10">
        <v>171110101013</v>
      </c>
      <c r="C1206" s="201">
        <v>6</v>
      </c>
      <c r="D1206" s="8" t="str">
        <f>VLOOKUP(B1206,'Current BICS'!$B$4:$P$1837,'Mapping for Equity'!$K$1,FALSE)</f>
        <v>Transport Equip &amp; Sply Whslrs</v>
      </c>
      <c r="E1206" s="15" t="s">
        <v>1643</v>
      </c>
      <c r="F1206" s="18"/>
      <c r="G1206" s="15" t="s">
        <v>1643</v>
      </c>
      <c r="H1206" s="6">
        <v>171110101013</v>
      </c>
      <c r="I1206" s="48" t="str">
        <f>VLOOKUP(H1206,'BICS Equity Hierarchy 2024'!$C$5:$Q$1846,'Mapping for Equity'!$K$1,FALSE)</f>
        <v>Transport Equip &amp; Sply Whslrs</v>
      </c>
      <c r="J1206" s="6" t="s">
        <v>4</v>
      </c>
      <c r="K1206" s="48" t="str">
        <f>IF(J1206="","",VLOOKUP(J1206,'BICS Equity Hierarchy 2024'!$C$5:$Q$1783,'Mapping for Equity'!$K$1))</f>
        <v/>
      </c>
      <c r="L1206" s="6" t="s">
        <v>4</v>
      </c>
      <c r="M1206" s="6" t="s">
        <v>4</v>
      </c>
      <c r="N1206" s="6" t="s">
        <v>4</v>
      </c>
      <c r="O1206" s="6" t="s">
        <v>4</v>
      </c>
    </row>
    <row r="1207" spans="2:15" ht="20.25">
      <c r="B1207" s="10">
        <v>1711101011</v>
      </c>
      <c r="C1207" s="201">
        <v>5</v>
      </c>
      <c r="D1207" s="8" t="str">
        <f>VLOOKUP(B1207,'Current BICS'!$B$4:$P$1837,'Mapping for Equity'!$K$1,FALSE)</f>
        <v>Industrial Equip &amp; Sply Whslrs</v>
      </c>
      <c r="E1207" s="15" t="s">
        <v>1643</v>
      </c>
      <c r="F1207" s="18"/>
      <c r="G1207" s="15" t="s">
        <v>1643</v>
      </c>
      <c r="H1207" s="6">
        <v>1711101011</v>
      </c>
      <c r="I1207" s="48" t="str">
        <f>VLOOKUP(H1207,'BICS Equity Hierarchy 2024'!$C$5:$Q$1846,'Mapping for Equity'!$K$1,FALSE)</f>
        <v>Industrial Equip &amp; Sply Whslrs</v>
      </c>
      <c r="J1207" s="6" t="s">
        <v>4</v>
      </c>
      <c r="K1207" s="48" t="str">
        <f>IF(J1207="","",VLOOKUP(J1207,'BICS Equity Hierarchy 2024'!$C$5:$Q$1783,'Mapping for Equity'!$K$1))</f>
        <v/>
      </c>
      <c r="L1207" s="6" t="s">
        <v>4</v>
      </c>
      <c r="M1207" s="6" t="s">
        <v>4</v>
      </c>
      <c r="N1207" s="6" t="s">
        <v>4</v>
      </c>
      <c r="O1207" s="6" t="s">
        <v>4</v>
      </c>
    </row>
    <row r="1208" spans="2:15" ht="20.25">
      <c r="B1208" s="10">
        <v>171110101110</v>
      </c>
      <c r="C1208" s="201">
        <v>6</v>
      </c>
      <c r="D1208" s="8" t="str">
        <f>VLOOKUP(B1208,'Current BICS'!$B$4:$P$1837,'Mapping for Equity'!$K$1,FALSE)</f>
        <v>HVAC Equip &amp; Supplies Whslrs</v>
      </c>
      <c r="E1208" s="15" t="s">
        <v>1643</v>
      </c>
      <c r="F1208" s="18"/>
      <c r="G1208" s="15" t="s">
        <v>1643</v>
      </c>
      <c r="H1208" s="6">
        <v>171110101110</v>
      </c>
      <c r="I1208" s="48" t="str">
        <f>VLOOKUP(H1208,'BICS Equity Hierarchy 2024'!$C$5:$Q$1846,'Mapping for Equity'!$K$1,FALSE)</f>
        <v>HVAC Equip &amp; Supplies Whslrs</v>
      </c>
      <c r="J1208" s="6" t="s">
        <v>4</v>
      </c>
      <c r="K1208" s="48" t="str">
        <f>IF(J1208="","",VLOOKUP(J1208,'BICS Equity Hierarchy 2024'!$C$5:$Q$1783,'Mapping for Equity'!$K$1))</f>
        <v/>
      </c>
      <c r="L1208" s="6" t="s">
        <v>4</v>
      </c>
      <c r="M1208" s="6" t="s">
        <v>4</v>
      </c>
      <c r="N1208" s="6" t="s">
        <v>4</v>
      </c>
      <c r="O1208" s="6" t="s">
        <v>4</v>
      </c>
    </row>
    <row r="1209" spans="2:15" ht="20.25">
      <c r="B1209" s="10">
        <v>171110101111</v>
      </c>
      <c r="C1209" s="201">
        <v>6</v>
      </c>
      <c r="D1209" s="8" t="str">
        <f>VLOOKUP(B1209,'Current BICS'!$B$4:$P$1837,'Mapping for Equity'!$K$1,FALSE)</f>
        <v>Electrical Supplies Whslrs</v>
      </c>
      <c r="E1209" s="15" t="s">
        <v>1643</v>
      </c>
      <c r="F1209" s="18"/>
      <c r="G1209" s="15" t="s">
        <v>1643</v>
      </c>
      <c r="H1209" s="6">
        <v>171110101111</v>
      </c>
      <c r="I1209" s="48" t="str">
        <f>VLOOKUP(H1209,'BICS Equity Hierarchy 2024'!$C$5:$Q$1846,'Mapping for Equity'!$K$1,FALSE)</f>
        <v>Electrical Supplies Whslrs</v>
      </c>
      <c r="J1209" s="6" t="s">
        <v>4</v>
      </c>
      <c r="K1209" s="48" t="str">
        <f>IF(J1209="","",VLOOKUP(J1209,'BICS Equity Hierarchy 2024'!$C$5:$Q$1783,'Mapping for Equity'!$K$1))</f>
        <v/>
      </c>
      <c r="L1209" s="6" t="s">
        <v>4</v>
      </c>
      <c r="M1209" s="6" t="s">
        <v>4</v>
      </c>
      <c r="N1209" s="6" t="s">
        <v>4</v>
      </c>
      <c r="O1209" s="6" t="s">
        <v>4</v>
      </c>
    </row>
    <row r="1210" spans="2:15" ht="20.25">
      <c r="B1210" s="10">
        <v>171110101112</v>
      </c>
      <c r="C1210" s="201">
        <v>6</v>
      </c>
      <c r="D1210" s="8" t="str">
        <f>VLOOKUP(B1210,'Current BICS'!$B$4:$P$1837,'Mapping for Equity'!$K$1,FALSE)</f>
        <v>Janitorial Supplies Whslrs</v>
      </c>
      <c r="E1210" s="15" t="s">
        <v>1643</v>
      </c>
      <c r="F1210" s="18"/>
      <c r="G1210" s="15" t="s">
        <v>1643</v>
      </c>
      <c r="H1210" s="6">
        <v>171110101112</v>
      </c>
      <c r="I1210" s="48" t="str">
        <f>VLOOKUP(H1210,'BICS Equity Hierarchy 2024'!$C$5:$Q$1846,'Mapping for Equity'!$K$1,FALSE)</f>
        <v>Janitorial Supplies Whslrs</v>
      </c>
      <c r="J1210" s="6" t="s">
        <v>4</v>
      </c>
      <c r="K1210" s="48" t="str">
        <f>IF(J1210="","",VLOOKUP(J1210,'BICS Equity Hierarchy 2024'!$C$5:$Q$1783,'Mapping for Equity'!$K$1))</f>
        <v/>
      </c>
      <c r="L1210" s="6" t="s">
        <v>4</v>
      </c>
      <c r="M1210" s="6" t="s">
        <v>4</v>
      </c>
      <c r="N1210" s="6" t="s">
        <v>4</v>
      </c>
      <c r="O1210" s="6" t="s">
        <v>4</v>
      </c>
    </row>
    <row r="1211" spans="2:15" ht="20.25">
      <c r="B1211" s="10">
        <v>171110101113</v>
      </c>
      <c r="C1211" s="201">
        <v>6</v>
      </c>
      <c r="D1211" s="8" t="str">
        <f>VLOOKUP(B1211,'Current BICS'!$B$4:$P$1837,'Mapping for Equity'!$K$1,FALSE)</f>
        <v>Plumbing Supplies Whslrs</v>
      </c>
      <c r="E1211" s="15" t="s">
        <v>1643</v>
      </c>
      <c r="F1211" s="18"/>
      <c r="G1211" s="15" t="s">
        <v>1643</v>
      </c>
      <c r="H1211" s="6">
        <v>171110101113</v>
      </c>
      <c r="I1211" s="48" t="str">
        <f>VLOOKUP(H1211,'BICS Equity Hierarchy 2024'!$C$5:$Q$1846,'Mapping for Equity'!$K$1,FALSE)</f>
        <v>Plumbing Supplies Whslrs</v>
      </c>
      <c r="J1211" s="6" t="s">
        <v>4</v>
      </c>
      <c r="K1211" s="48" t="str">
        <f>IF(J1211="","",VLOOKUP(J1211,'BICS Equity Hierarchy 2024'!$C$5:$Q$1783,'Mapping for Equity'!$K$1))</f>
        <v/>
      </c>
      <c r="L1211" s="6" t="s">
        <v>4</v>
      </c>
      <c r="M1211" s="6" t="s">
        <v>4</v>
      </c>
      <c r="N1211" s="6" t="s">
        <v>4</v>
      </c>
      <c r="O1211" s="6" t="s">
        <v>4</v>
      </c>
    </row>
    <row r="1212" spans="2:15" ht="20.25">
      <c r="B1212" s="10">
        <v>1711101012</v>
      </c>
      <c r="C1212" s="201">
        <v>5</v>
      </c>
      <c r="D1212" s="8" t="str">
        <f>VLOOKUP(B1212,'Current BICS'!$B$4:$P$1837,'Mapping for Equity'!$K$1,FALSE)</f>
        <v>Industrial Rental Services</v>
      </c>
      <c r="E1212" s="15" t="s">
        <v>1643</v>
      </c>
      <c r="F1212" s="18"/>
      <c r="G1212" s="15" t="s">
        <v>1643</v>
      </c>
      <c r="H1212" s="6">
        <v>1711101012</v>
      </c>
      <c r="I1212" s="48" t="str">
        <f>VLOOKUP(H1212,'BICS Equity Hierarchy 2024'!$C$5:$Q$1846,'Mapping for Equity'!$K$1,FALSE)</f>
        <v>Industrial Rental Services</v>
      </c>
      <c r="J1212" s="6" t="s">
        <v>4</v>
      </c>
      <c r="K1212" s="48" t="str">
        <f>IF(J1212="","",VLOOKUP(J1212,'BICS Equity Hierarchy 2024'!$C$5:$Q$1783,'Mapping for Equity'!$K$1))</f>
        <v/>
      </c>
      <c r="L1212" s="6" t="s">
        <v>4</v>
      </c>
      <c r="M1212" s="6" t="s">
        <v>4</v>
      </c>
      <c r="N1212" s="6" t="s">
        <v>4</v>
      </c>
      <c r="O1212" s="6" t="s">
        <v>4</v>
      </c>
    </row>
    <row r="1213" spans="2:15" ht="20.25">
      <c r="B1213" s="10">
        <v>171110101210</v>
      </c>
      <c r="C1213" s="201">
        <v>6</v>
      </c>
      <c r="D1213" s="8" t="str">
        <f>VLOOKUP(B1213,'Current BICS'!$B$4:$P$1837,'Mapping for Equity'!$K$1,FALSE)</f>
        <v>Commercial Vehicle Rental Svcs</v>
      </c>
      <c r="E1213" s="15" t="s">
        <v>1643</v>
      </c>
      <c r="F1213" s="18"/>
      <c r="G1213" s="15" t="s">
        <v>1643</v>
      </c>
      <c r="H1213" s="6">
        <v>171110101210</v>
      </c>
      <c r="I1213" s="48" t="str">
        <f>VLOOKUP(H1213,'BICS Equity Hierarchy 2024'!$C$5:$Q$1846,'Mapping for Equity'!$K$1,FALSE)</f>
        <v>Commercial Vehicle Rental Svcs</v>
      </c>
      <c r="J1213" s="6" t="s">
        <v>4</v>
      </c>
      <c r="K1213" s="48" t="str">
        <f>IF(J1213="","",VLOOKUP(J1213,'BICS Equity Hierarchy 2024'!$C$5:$Q$1783,'Mapping for Equity'!$K$1))</f>
        <v/>
      </c>
      <c r="L1213" s="6" t="s">
        <v>4</v>
      </c>
      <c r="M1213" s="6" t="s">
        <v>4</v>
      </c>
      <c r="N1213" s="6" t="s">
        <v>4</v>
      </c>
      <c r="O1213" s="6" t="s">
        <v>4</v>
      </c>
    </row>
    <row r="1214" spans="2:15" ht="20.25">
      <c r="B1214" s="10">
        <v>17111010121010</v>
      </c>
      <c r="C1214" s="201" t="s">
        <v>21677</v>
      </c>
      <c r="D1214" s="8" t="str">
        <f>VLOOKUP(B1214,'Current BICS'!$B$4:$P$1837,'Mapping for Equity'!$K$1,FALSE)</f>
        <v>Commercial Veh Rental - Electric</v>
      </c>
      <c r="E1214" s="15" t="s">
        <v>1643</v>
      </c>
      <c r="F1214" s="18"/>
      <c r="G1214" s="15" t="s">
        <v>1643</v>
      </c>
      <c r="H1214" s="6">
        <v>17111010121010</v>
      </c>
      <c r="I1214" s="48" t="str">
        <f>VLOOKUP(H1214,'BICS Equity Hierarchy 2024'!$C$5:$Q$1846,'Mapping for Equity'!$K$1,FALSE)</f>
        <v>Commercial Veh Rental - Electric</v>
      </c>
      <c r="J1214" s="6" t="s">
        <v>4</v>
      </c>
      <c r="K1214" s="48" t="str">
        <f>IF(J1214="","",VLOOKUP(J1214,'BICS Equity Hierarchy 2024'!$C$5:$Q$1783,'Mapping for Equity'!$K$1))</f>
        <v/>
      </c>
      <c r="L1214" s="6" t="s">
        <v>4</v>
      </c>
      <c r="M1214" s="6" t="s">
        <v>4</v>
      </c>
      <c r="N1214" s="6" t="s">
        <v>4</v>
      </c>
      <c r="O1214" s="6" t="s">
        <v>4</v>
      </c>
    </row>
    <row r="1215" spans="2:15" ht="20.25">
      <c r="B1215" s="10">
        <v>17111010121011</v>
      </c>
      <c r="C1215" s="201" t="s">
        <v>21677</v>
      </c>
      <c r="D1215" s="8" t="str">
        <f>VLOOKUP(B1215,'Current BICS'!$B$4:$P$1837,'Mapping for Equity'!$K$1,FALSE)</f>
        <v>Commercial Veh Rental - Fossil Fuels</v>
      </c>
      <c r="E1215" s="15" t="s">
        <v>1643</v>
      </c>
      <c r="F1215" s="18"/>
      <c r="G1215" s="15" t="s">
        <v>1643</v>
      </c>
      <c r="H1215" s="6">
        <v>17111010121011</v>
      </c>
      <c r="I1215" s="48" t="str">
        <f>VLOOKUP(H1215,'BICS Equity Hierarchy 2024'!$C$5:$Q$1846,'Mapping for Equity'!$K$1,FALSE)</f>
        <v>Commercial Veh Rental - Fossil Fuels</v>
      </c>
      <c r="J1215" s="6" t="s">
        <v>4</v>
      </c>
      <c r="K1215" s="48" t="str">
        <f>IF(J1215="","",VLOOKUP(J1215,'BICS Equity Hierarchy 2024'!$C$5:$Q$1783,'Mapping for Equity'!$K$1))</f>
        <v/>
      </c>
      <c r="L1215" s="6" t="s">
        <v>4</v>
      </c>
      <c r="M1215" s="6" t="s">
        <v>4</v>
      </c>
      <c r="N1215" s="6" t="s">
        <v>4</v>
      </c>
      <c r="O1215" s="6" t="s">
        <v>4</v>
      </c>
    </row>
    <row r="1216" spans="2:15" ht="20.25">
      <c r="B1216" s="10">
        <v>171110101211</v>
      </c>
      <c r="C1216" s="201">
        <v>6</v>
      </c>
      <c r="D1216" s="8" t="str">
        <f>VLOOKUP(B1216,'Current BICS'!$B$4:$P$1837,'Mapping for Equity'!$K$1,FALSE)</f>
        <v>General Equip Rental Svcs</v>
      </c>
      <c r="E1216" s="15" t="s">
        <v>1643</v>
      </c>
      <c r="F1216" s="18"/>
      <c r="G1216" s="15" t="s">
        <v>1643</v>
      </c>
      <c r="H1216" s="6">
        <v>171110101211</v>
      </c>
      <c r="I1216" s="48" t="str">
        <f>VLOOKUP(H1216,'BICS Equity Hierarchy 2024'!$C$5:$Q$1846,'Mapping for Equity'!$K$1,FALSE)</f>
        <v>General Equip Rental Svcs</v>
      </c>
      <c r="J1216" s="6" t="s">
        <v>4</v>
      </c>
      <c r="K1216" s="48" t="str">
        <f>IF(J1216="","",VLOOKUP(J1216,'BICS Equity Hierarchy 2024'!$C$5:$Q$1783,'Mapping for Equity'!$K$1))</f>
        <v/>
      </c>
      <c r="L1216" s="6" t="s">
        <v>4</v>
      </c>
      <c r="M1216" s="6" t="s">
        <v>4</v>
      </c>
      <c r="N1216" s="6" t="s">
        <v>4</v>
      </c>
      <c r="O1216" s="6" t="s">
        <v>4</v>
      </c>
    </row>
    <row r="1217" spans="2:15" ht="20.25">
      <c r="B1217" s="10">
        <v>171110101212</v>
      </c>
      <c r="C1217" s="201">
        <v>6</v>
      </c>
      <c r="D1217" s="8" t="str">
        <f>VLOOKUP(B1217,'Current BICS'!$B$4:$P$1837,'Mapping for Equity'!$K$1,FALSE)</f>
        <v>Industrial Equip Rent Svcs</v>
      </c>
      <c r="E1217" s="15" t="s">
        <v>1643</v>
      </c>
      <c r="F1217" s="18"/>
      <c r="G1217" s="15" t="s">
        <v>1643</v>
      </c>
      <c r="H1217" s="6">
        <v>171110101212</v>
      </c>
      <c r="I1217" s="48" t="str">
        <f>VLOOKUP(H1217,'BICS Equity Hierarchy 2024'!$C$5:$Q$1846,'Mapping for Equity'!$K$1,FALSE)</f>
        <v>Industrial Equip Rent Svcs</v>
      </c>
      <c r="J1217" s="6" t="s">
        <v>4</v>
      </c>
      <c r="K1217" s="48" t="str">
        <f>IF(J1217="","",VLOOKUP(J1217,'BICS Equity Hierarchy 2024'!$C$5:$Q$1783,'Mapping for Equity'!$K$1))</f>
        <v/>
      </c>
      <c r="L1217" s="6" t="s">
        <v>4</v>
      </c>
      <c r="M1217" s="6" t="s">
        <v>4</v>
      </c>
      <c r="N1217" s="6" t="s">
        <v>4</v>
      </c>
      <c r="O1217" s="6" t="s">
        <v>4</v>
      </c>
    </row>
    <row r="1218" spans="2:15" ht="20.25">
      <c r="B1218" s="10">
        <v>171110101213</v>
      </c>
      <c r="C1218" s="201">
        <v>6</v>
      </c>
      <c r="D1218" s="8" t="str">
        <f>VLOOKUP(B1218,'Current BICS'!$B$4:$P$1837,'Mapping for Equity'!$K$1,FALSE)</f>
        <v>Machinery Rental Services</v>
      </c>
      <c r="E1218" s="15" t="s">
        <v>1643</v>
      </c>
      <c r="F1218" s="18"/>
      <c r="G1218" s="15" t="s">
        <v>1643</v>
      </c>
      <c r="H1218" s="6">
        <v>171110101213</v>
      </c>
      <c r="I1218" s="48" t="str">
        <f>VLOOKUP(H1218,'BICS Equity Hierarchy 2024'!$C$5:$Q$1846,'Mapping for Equity'!$K$1,FALSE)</f>
        <v>Machinery Rental Services</v>
      </c>
      <c r="J1218" s="6" t="s">
        <v>4</v>
      </c>
      <c r="K1218" s="48" t="str">
        <f>IF(J1218="","",VLOOKUP(J1218,'BICS Equity Hierarchy 2024'!$C$5:$Q$1783,'Mapping for Equity'!$K$1))</f>
        <v/>
      </c>
      <c r="L1218" s="6" t="s">
        <v>4</v>
      </c>
      <c r="M1218" s="6" t="s">
        <v>4</v>
      </c>
      <c r="N1218" s="6" t="s">
        <v>4</v>
      </c>
      <c r="O1218" s="6" t="s">
        <v>4</v>
      </c>
    </row>
    <row r="1219" spans="2:15" ht="20.25">
      <c r="B1219" s="10">
        <v>17111011</v>
      </c>
      <c r="C1219" s="201">
        <v>4</v>
      </c>
      <c r="D1219" s="8" t="str">
        <f>VLOOKUP(B1219,'Current BICS'!$B$4:$P$1837,'Mapping for Equity'!$K$1,FALSE)</f>
        <v>Industrial Maintenance Svcs</v>
      </c>
      <c r="E1219" s="15" t="s">
        <v>1643</v>
      </c>
      <c r="F1219" s="18"/>
      <c r="G1219" s="15" t="s">
        <v>1643</v>
      </c>
      <c r="H1219" s="6">
        <v>17111011</v>
      </c>
      <c r="I1219" s="48" t="str">
        <f>VLOOKUP(H1219,'BICS Equity Hierarchy 2024'!$C$5:$Q$1846,'Mapping for Equity'!$K$1,FALSE)</f>
        <v>Industrial Maintenance Svcs</v>
      </c>
      <c r="J1219" s="6" t="s">
        <v>4</v>
      </c>
      <c r="K1219" s="48" t="str">
        <f>IF(J1219="","",VLOOKUP(J1219,'BICS Equity Hierarchy 2024'!$C$5:$Q$1783,'Mapping for Equity'!$K$1))</f>
        <v/>
      </c>
      <c r="L1219" s="6" t="s">
        <v>4</v>
      </c>
      <c r="M1219" s="6" t="s">
        <v>4</v>
      </c>
      <c r="N1219" s="6" t="s">
        <v>4</v>
      </c>
      <c r="O1219" s="6" t="s">
        <v>4</v>
      </c>
    </row>
    <row r="1220" spans="2:15" ht="20.25">
      <c r="B1220" s="10">
        <v>1711101110</v>
      </c>
      <c r="C1220" s="201">
        <v>5</v>
      </c>
      <c r="D1220" s="8" t="str">
        <f>VLOOKUP(B1220,'Current BICS'!$B$4:$P$1837,'Mapping for Equity'!$K$1,FALSE)</f>
        <v>Elec Precision Equip Maint</v>
      </c>
      <c r="E1220" s="15" t="s">
        <v>1643</v>
      </c>
      <c r="F1220" s="18"/>
      <c r="G1220" s="15" t="s">
        <v>1643</v>
      </c>
      <c r="H1220" s="6">
        <v>1711101110</v>
      </c>
      <c r="I1220" s="48" t="str">
        <f>VLOOKUP(H1220,'BICS Equity Hierarchy 2024'!$C$5:$Q$1846,'Mapping for Equity'!$K$1,FALSE)</f>
        <v>Elec Precision Equip Maint</v>
      </c>
      <c r="J1220" s="6" t="s">
        <v>4</v>
      </c>
      <c r="K1220" s="48" t="str">
        <f>IF(J1220="","",VLOOKUP(J1220,'BICS Equity Hierarchy 2024'!$C$5:$Q$1783,'Mapping for Equity'!$K$1))</f>
        <v/>
      </c>
      <c r="L1220" s="6" t="s">
        <v>4</v>
      </c>
      <c r="M1220" s="6" t="s">
        <v>4</v>
      </c>
      <c r="N1220" s="6" t="s">
        <v>4</v>
      </c>
      <c r="O1220" s="6" t="s">
        <v>4</v>
      </c>
    </row>
    <row r="1221" spans="2:15" ht="20.25">
      <c r="B1221" s="10">
        <v>1711101111</v>
      </c>
      <c r="C1221" s="201">
        <v>5</v>
      </c>
      <c r="D1221" s="8" t="str">
        <f>VLOOKUP(B1221,'Current BICS'!$B$4:$P$1837,'Mapping for Equity'!$K$1,FALSE)</f>
        <v>Industrial Mach Equip Repair</v>
      </c>
      <c r="E1221" s="15" t="s">
        <v>1643</v>
      </c>
      <c r="F1221" s="18"/>
      <c r="G1221" s="15" t="s">
        <v>1643</v>
      </c>
      <c r="H1221" s="6">
        <v>1711101111</v>
      </c>
      <c r="I1221" s="48" t="str">
        <f>VLOOKUP(H1221,'BICS Equity Hierarchy 2024'!$C$5:$Q$1846,'Mapping for Equity'!$K$1,FALSE)</f>
        <v>Industrial Mach Equip Repair</v>
      </c>
      <c r="J1221" s="6" t="s">
        <v>4</v>
      </c>
      <c r="K1221" s="48" t="str">
        <f>IF(J1221="","",VLOOKUP(J1221,'BICS Equity Hierarchy 2024'!$C$5:$Q$1783,'Mapping for Equity'!$K$1))</f>
        <v/>
      </c>
      <c r="L1221" s="6" t="s">
        <v>4</v>
      </c>
      <c r="M1221" s="6" t="s">
        <v>4</v>
      </c>
      <c r="N1221" s="6" t="s">
        <v>4</v>
      </c>
      <c r="O1221" s="6" t="s">
        <v>4</v>
      </c>
    </row>
    <row r="1222" spans="2:15" ht="20.25">
      <c r="B1222" s="10">
        <v>1711101112</v>
      </c>
      <c r="C1222" s="201">
        <v>5</v>
      </c>
      <c r="D1222" s="8" t="str">
        <f>VLOOKUP(B1222,'Current BICS'!$B$4:$P$1837,'Mapping for Equity'!$K$1,FALSE)</f>
        <v>Energy Facilities &amp; Ntwrk Maint</v>
      </c>
      <c r="E1222" s="15" t="s">
        <v>1643</v>
      </c>
      <c r="F1222" s="18"/>
      <c r="G1222" s="15" t="s">
        <v>1643</v>
      </c>
      <c r="H1222" s="6">
        <v>1711101112</v>
      </c>
      <c r="I1222" s="48" t="str">
        <f>VLOOKUP(H1222,'BICS Equity Hierarchy 2024'!$C$5:$Q$1846,'Mapping for Equity'!$K$1,FALSE)</f>
        <v>Energy Facilities &amp; Ntwrk Maint</v>
      </c>
      <c r="J1222" s="6" t="s">
        <v>4</v>
      </c>
      <c r="K1222" s="48" t="str">
        <f>IF(J1222="","",VLOOKUP(J1222,'BICS Equity Hierarchy 2024'!$C$5:$Q$1783,'Mapping for Equity'!$K$1))</f>
        <v/>
      </c>
      <c r="L1222" s="6" t="s">
        <v>4</v>
      </c>
      <c r="M1222" s="6" t="s">
        <v>4</v>
      </c>
      <c r="N1222" s="6" t="s">
        <v>4</v>
      </c>
      <c r="O1222" s="6" t="s">
        <v>4</v>
      </c>
    </row>
    <row r="1223" spans="2:15" ht="20.25">
      <c r="B1223" s="10">
        <v>171111</v>
      </c>
      <c r="C1223" s="201">
        <v>3</v>
      </c>
      <c r="D1223" s="8" t="str">
        <f>VLOOKUP(B1223,'Current BICS'!$B$4:$P$1837,'Mapping for Equity'!$K$1,FALSE)</f>
        <v>Commercial Support Services</v>
      </c>
      <c r="E1223" s="15" t="s">
        <v>1643</v>
      </c>
      <c r="F1223" s="18"/>
      <c r="G1223" s="15" t="s">
        <v>1643</v>
      </c>
      <c r="H1223" s="6">
        <v>171111</v>
      </c>
      <c r="I1223" s="48" t="str">
        <f>VLOOKUP(H1223,'BICS Equity Hierarchy 2024'!$C$5:$Q$1846,'Mapping for Equity'!$K$1,FALSE)</f>
        <v>Commercial Support Services</v>
      </c>
      <c r="J1223" s="6" t="s">
        <v>4</v>
      </c>
      <c r="K1223" s="48" t="str">
        <f>IF(J1223="","",VLOOKUP(J1223,'BICS Equity Hierarchy 2024'!$C$5:$Q$1783,'Mapping for Equity'!$K$1))</f>
        <v/>
      </c>
      <c r="L1223" s="6" t="s">
        <v>4</v>
      </c>
      <c r="M1223" s="6" t="s">
        <v>4</v>
      </c>
      <c r="N1223" s="6" t="s">
        <v>4</v>
      </c>
      <c r="O1223" s="6" t="s">
        <v>4</v>
      </c>
    </row>
    <row r="1224" spans="2:15" ht="20.25">
      <c r="B1224" s="10">
        <v>17111110</v>
      </c>
      <c r="C1224" s="201">
        <v>4</v>
      </c>
      <c r="D1224" s="8" t="str">
        <f>VLOOKUP(B1224,'Current BICS'!$B$4:$P$1837,'Mapping for Equity'!$K$1,FALSE)</f>
        <v>Building Maintenance Services</v>
      </c>
      <c r="E1224" s="15" t="s">
        <v>1643</v>
      </c>
      <c r="F1224" s="18"/>
      <c r="G1224" s="15" t="s">
        <v>1643</v>
      </c>
      <c r="H1224" s="6">
        <v>17111110</v>
      </c>
      <c r="I1224" s="48" t="str">
        <f>VLOOKUP(H1224,'BICS Equity Hierarchy 2024'!$C$5:$Q$1846,'Mapping for Equity'!$K$1,FALSE)</f>
        <v>Building Maintenance Services</v>
      </c>
      <c r="J1224" s="6" t="s">
        <v>4</v>
      </c>
      <c r="K1224" s="48" t="str">
        <f>IF(J1224="","",VLOOKUP(J1224,'BICS Equity Hierarchy 2024'!$C$5:$Q$1783,'Mapping for Equity'!$K$1))</f>
        <v/>
      </c>
      <c r="L1224" s="6" t="s">
        <v>4</v>
      </c>
      <c r="M1224" s="6" t="s">
        <v>4</v>
      </c>
      <c r="N1224" s="6" t="s">
        <v>4</v>
      </c>
      <c r="O1224" s="6" t="s">
        <v>4</v>
      </c>
    </row>
    <row r="1225" spans="2:15" ht="20.25">
      <c r="B1225" s="10">
        <v>1711111010</v>
      </c>
      <c r="C1225" s="201">
        <v>5</v>
      </c>
      <c r="D1225" s="8" t="str">
        <f>VLOOKUP(B1225,'Current BICS'!$B$4:$P$1837,'Mapping for Equity'!$K$1,FALSE)</f>
        <v>Facility Repair &amp; Maintenance</v>
      </c>
      <c r="E1225" s="15" t="s">
        <v>1643</v>
      </c>
      <c r="F1225" s="18"/>
      <c r="G1225" s="15" t="s">
        <v>1643</v>
      </c>
      <c r="H1225" s="6">
        <v>1711111010</v>
      </c>
      <c r="I1225" s="48" t="str">
        <f>VLOOKUP(H1225,'BICS Equity Hierarchy 2024'!$C$5:$Q$1846,'Mapping for Equity'!$K$1,FALSE)</f>
        <v>Facility Repair &amp; Maintenance</v>
      </c>
      <c r="J1225" s="6" t="s">
        <v>4</v>
      </c>
      <c r="K1225" s="48" t="str">
        <f>IF(J1225="","",VLOOKUP(J1225,'BICS Equity Hierarchy 2024'!$C$5:$Q$1783,'Mapping for Equity'!$K$1))</f>
        <v/>
      </c>
      <c r="L1225" s="6" t="s">
        <v>4</v>
      </c>
      <c r="M1225" s="6" t="s">
        <v>4</v>
      </c>
      <c r="N1225" s="6" t="s">
        <v>4</v>
      </c>
      <c r="O1225" s="6" t="s">
        <v>4</v>
      </c>
    </row>
    <row r="1226" spans="2:15" ht="20.25">
      <c r="B1226" s="10">
        <v>1711111011</v>
      </c>
      <c r="C1226" s="201">
        <v>5</v>
      </c>
      <c r="D1226" s="8" t="str">
        <f>VLOOKUP(B1226,'Current BICS'!$B$4:$P$1837,'Mapping for Equity'!$K$1,FALSE)</f>
        <v>Janitorial Services</v>
      </c>
      <c r="E1226" s="15" t="s">
        <v>1643</v>
      </c>
      <c r="F1226" s="18"/>
      <c r="G1226" s="15" t="s">
        <v>1643</v>
      </c>
      <c r="H1226" s="6">
        <v>1711111011</v>
      </c>
      <c r="I1226" s="48" t="str">
        <f>VLOOKUP(H1226,'BICS Equity Hierarchy 2024'!$C$5:$Q$1846,'Mapping for Equity'!$K$1,FALSE)</f>
        <v>Janitorial Services</v>
      </c>
      <c r="J1226" s="6" t="s">
        <v>4</v>
      </c>
      <c r="K1226" s="48" t="str">
        <f>IF(J1226="","",VLOOKUP(J1226,'BICS Equity Hierarchy 2024'!$C$5:$Q$1783,'Mapping for Equity'!$K$1))</f>
        <v/>
      </c>
      <c r="L1226" s="6" t="s">
        <v>4</v>
      </c>
      <c r="M1226" s="6" t="s">
        <v>4</v>
      </c>
      <c r="N1226" s="6" t="s">
        <v>4</v>
      </c>
      <c r="O1226" s="6" t="s">
        <v>4</v>
      </c>
    </row>
    <row r="1227" spans="2:15" ht="20.25">
      <c r="B1227" s="10">
        <v>1711111012</v>
      </c>
      <c r="C1227" s="201">
        <v>5</v>
      </c>
      <c r="D1227" s="8" t="str">
        <f>VLOOKUP(B1227,'Current BICS'!$B$4:$P$1837,'Mapping for Equity'!$K$1,FALSE)</f>
        <v>Landscaping Services</v>
      </c>
      <c r="E1227" s="15" t="s">
        <v>1643</v>
      </c>
      <c r="F1227" s="18"/>
      <c r="G1227" s="15" t="s">
        <v>1643</v>
      </c>
      <c r="H1227" s="6">
        <v>1711111012</v>
      </c>
      <c r="I1227" s="48" t="str">
        <f>VLOOKUP(H1227,'BICS Equity Hierarchy 2024'!$C$5:$Q$1846,'Mapping for Equity'!$K$1,FALSE)</f>
        <v>Landscaping Services</v>
      </c>
      <c r="J1227" s="6" t="s">
        <v>4</v>
      </c>
      <c r="K1227" s="48" t="str">
        <f>IF(J1227="","",VLOOKUP(J1227,'BICS Equity Hierarchy 2024'!$C$5:$Q$1783,'Mapping for Equity'!$K$1))</f>
        <v/>
      </c>
      <c r="L1227" s="6" t="s">
        <v>4</v>
      </c>
      <c r="M1227" s="6" t="s">
        <v>4</v>
      </c>
      <c r="N1227" s="6" t="s">
        <v>4</v>
      </c>
      <c r="O1227" s="6" t="s">
        <v>4</v>
      </c>
    </row>
    <row r="1228" spans="2:15" ht="20.25">
      <c r="B1228" s="10">
        <v>1711111013</v>
      </c>
      <c r="C1228" s="201">
        <v>5</v>
      </c>
      <c r="D1228" s="8" t="str">
        <f>VLOOKUP(B1228,'Current BICS'!$B$4:$P$1837,'Mapping for Equity'!$K$1,FALSE)</f>
        <v>Pest Control Services</v>
      </c>
      <c r="E1228" s="15" t="s">
        <v>1643</v>
      </c>
      <c r="F1228" s="18"/>
      <c r="G1228" s="15" t="s">
        <v>1643</v>
      </c>
      <c r="H1228" s="6">
        <v>1711111013</v>
      </c>
      <c r="I1228" s="48" t="str">
        <f>VLOOKUP(H1228,'BICS Equity Hierarchy 2024'!$C$5:$Q$1846,'Mapping for Equity'!$K$1,FALSE)</f>
        <v>Pest Control Services</v>
      </c>
      <c r="J1228" s="6" t="s">
        <v>4</v>
      </c>
      <c r="K1228" s="48" t="str">
        <f>IF(J1228="","",VLOOKUP(J1228,'BICS Equity Hierarchy 2024'!$C$5:$Q$1783,'Mapping for Equity'!$K$1))</f>
        <v/>
      </c>
      <c r="L1228" s="6" t="s">
        <v>4</v>
      </c>
      <c r="M1228" s="6" t="s">
        <v>4</v>
      </c>
      <c r="N1228" s="6" t="s">
        <v>4</v>
      </c>
      <c r="O1228" s="6" t="s">
        <v>4</v>
      </c>
    </row>
    <row r="1229" spans="2:15" ht="20.25">
      <c r="B1229" s="10">
        <v>17111111</v>
      </c>
      <c r="C1229" s="201">
        <v>4</v>
      </c>
      <c r="D1229" s="8" t="str">
        <f>VLOOKUP(B1229,'Current BICS'!$B$4:$P$1837,'Mapping for Equity'!$K$1,FALSE)</f>
        <v>Food Services</v>
      </c>
      <c r="E1229" s="15" t="s">
        <v>1643</v>
      </c>
      <c r="F1229" s="18"/>
      <c r="G1229" s="15" t="s">
        <v>1643</v>
      </c>
      <c r="H1229" s="6">
        <v>17111111</v>
      </c>
      <c r="I1229" s="48" t="str">
        <f>VLOOKUP(H1229,'BICS Equity Hierarchy 2024'!$C$5:$Q$1846,'Mapping for Equity'!$K$1,FALSE)</f>
        <v>Food Services</v>
      </c>
      <c r="J1229" s="6" t="s">
        <v>4</v>
      </c>
      <c r="K1229" s="48" t="str">
        <f>IF(J1229="","",VLOOKUP(J1229,'BICS Equity Hierarchy 2024'!$C$5:$Q$1783,'Mapping for Equity'!$K$1))</f>
        <v/>
      </c>
      <c r="L1229" s="6" t="s">
        <v>4</v>
      </c>
      <c r="M1229" s="6" t="s">
        <v>4</v>
      </c>
      <c r="N1229" s="6" t="s">
        <v>4</v>
      </c>
      <c r="O1229" s="6" t="s">
        <v>4</v>
      </c>
    </row>
    <row r="1230" spans="2:15" ht="20.25">
      <c r="B1230" s="10">
        <v>1711111110</v>
      </c>
      <c r="C1230" s="201">
        <v>5</v>
      </c>
      <c r="D1230" s="8" t="str">
        <f>VLOOKUP(B1230,'Current BICS'!$B$4:$P$1837,'Mapping for Equity'!$K$1,FALSE)</f>
        <v>Caterers</v>
      </c>
      <c r="E1230" s="15" t="s">
        <v>1643</v>
      </c>
      <c r="F1230" s="18"/>
      <c r="G1230" s="15" t="s">
        <v>1643</v>
      </c>
      <c r="H1230" s="6">
        <v>1711111110</v>
      </c>
      <c r="I1230" s="48" t="str">
        <f>VLOOKUP(H1230,'BICS Equity Hierarchy 2024'!$C$5:$Q$1846,'Mapping for Equity'!$K$1,FALSE)</f>
        <v>Caterers</v>
      </c>
      <c r="J1230" s="6" t="s">
        <v>4</v>
      </c>
      <c r="K1230" s="48" t="str">
        <f>IF(J1230="","",VLOOKUP(J1230,'BICS Equity Hierarchy 2024'!$C$5:$Q$1783,'Mapping for Equity'!$K$1))</f>
        <v/>
      </c>
      <c r="L1230" s="6" t="s">
        <v>4</v>
      </c>
      <c r="M1230" s="6" t="s">
        <v>4</v>
      </c>
      <c r="N1230" s="6" t="s">
        <v>4</v>
      </c>
      <c r="O1230" s="6" t="s">
        <v>4</v>
      </c>
    </row>
    <row r="1231" spans="2:15" ht="20.25">
      <c r="B1231" s="10">
        <v>1711111111</v>
      </c>
      <c r="C1231" s="201">
        <v>5</v>
      </c>
      <c r="D1231" s="8" t="str">
        <f>VLOOKUP(B1231,'Current BICS'!$B$4:$P$1837,'Mapping for Equity'!$K$1,FALSE)</f>
        <v>Food Service Contractors</v>
      </c>
      <c r="E1231" s="15" t="s">
        <v>1643</v>
      </c>
      <c r="F1231" s="18"/>
      <c r="G1231" s="15" t="s">
        <v>1643</v>
      </c>
      <c r="H1231" s="6">
        <v>1711111111</v>
      </c>
      <c r="I1231" s="48" t="str">
        <f>VLOOKUP(H1231,'BICS Equity Hierarchy 2024'!$C$5:$Q$1846,'Mapping for Equity'!$K$1,FALSE)</f>
        <v>Food Service Contractors</v>
      </c>
      <c r="J1231" s="6" t="s">
        <v>4</v>
      </c>
      <c r="K1231" s="48" t="str">
        <f>IF(J1231="","",VLOOKUP(J1231,'BICS Equity Hierarchy 2024'!$C$5:$Q$1783,'Mapping for Equity'!$K$1))</f>
        <v/>
      </c>
      <c r="L1231" s="6" t="s">
        <v>4</v>
      </c>
      <c r="M1231" s="6" t="s">
        <v>4</v>
      </c>
      <c r="N1231" s="6" t="s">
        <v>4</v>
      </c>
      <c r="O1231" s="6" t="s">
        <v>4</v>
      </c>
    </row>
    <row r="1232" spans="2:15" ht="20.25">
      <c r="B1232" s="10">
        <v>17111112</v>
      </c>
      <c r="C1232" s="201">
        <v>4</v>
      </c>
      <c r="D1232" s="8" t="str">
        <f>VLOOKUP(B1232,'Current BICS'!$B$4:$P$1837,'Mapping for Equity'!$K$1,FALSE)</f>
        <v>Printing Services</v>
      </c>
      <c r="E1232" s="15" t="s">
        <v>1643</v>
      </c>
      <c r="F1232" s="18"/>
      <c r="G1232" s="15" t="s">
        <v>1643</v>
      </c>
      <c r="H1232" s="6">
        <v>17111112</v>
      </c>
      <c r="I1232" s="48" t="str">
        <f>VLOOKUP(H1232,'BICS Equity Hierarchy 2024'!$C$5:$Q$1846,'Mapping for Equity'!$K$1,FALSE)</f>
        <v>Printing Services</v>
      </c>
      <c r="J1232" s="6" t="s">
        <v>4</v>
      </c>
      <c r="K1232" s="48" t="str">
        <f>IF(J1232="","",VLOOKUP(J1232,'BICS Equity Hierarchy 2024'!$C$5:$Q$1783,'Mapping for Equity'!$K$1))</f>
        <v/>
      </c>
      <c r="L1232" s="6" t="s">
        <v>4</v>
      </c>
      <c r="M1232" s="6" t="s">
        <v>4</v>
      </c>
      <c r="N1232" s="6" t="s">
        <v>4</v>
      </c>
      <c r="O1232" s="6" t="s">
        <v>4</v>
      </c>
    </row>
    <row r="1233" spans="2:15" ht="20.25">
      <c r="B1233" s="10">
        <v>1711111210</v>
      </c>
      <c r="C1233" s="201">
        <v>5</v>
      </c>
      <c r="D1233" s="8" t="str">
        <f>VLOOKUP(B1233,'Current BICS'!$B$4:$P$1837,'Mapping for Equity'!$K$1,FALSE)</f>
        <v>Newspaper, Book &amp; Mag Printing</v>
      </c>
      <c r="E1233" s="15" t="s">
        <v>1643</v>
      </c>
      <c r="F1233" s="18"/>
      <c r="G1233" s="15" t="s">
        <v>1643</v>
      </c>
      <c r="H1233" s="6">
        <v>1711111210</v>
      </c>
      <c r="I1233" s="48" t="str">
        <f>VLOOKUP(H1233,'BICS Equity Hierarchy 2024'!$C$5:$Q$1846,'Mapping for Equity'!$K$1,FALSE)</f>
        <v>Newspaper, Book &amp; Mag Printing</v>
      </c>
      <c r="J1233" s="6" t="s">
        <v>4</v>
      </c>
      <c r="K1233" s="48" t="str">
        <f>IF(J1233="","",VLOOKUP(J1233,'BICS Equity Hierarchy 2024'!$C$5:$Q$1783,'Mapping for Equity'!$K$1))</f>
        <v/>
      </c>
      <c r="L1233" s="6" t="s">
        <v>4</v>
      </c>
      <c r="M1233" s="6" t="s">
        <v>4</v>
      </c>
      <c r="N1233" s="6" t="s">
        <v>4</v>
      </c>
      <c r="O1233" s="6" t="s">
        <v>4</v>
      </c>
    </row>
    <row r="1234" spans="2:15" ht="20.25">
      <c r="B1234" s="10">
        <v>1711111211</v>
      </c>
      <c r="C1234" s="201">
        <v>5</v>
      </c>
      <c r="D1234" s="8" t="str">
        <f>VLOOKUP(B1234,'Current BICS'!$B$4:$P$1837,'Mapping for Equity'!$K$1,FALSE)</f>
        <v>Printing Support</v>
      </c>
      <c r="E1234" s="15" t="s">
        <v>1643</v>
      </c>
      <c r="F1234" s="18"/>
      <c r="G1234" s="15" t="s">
        <v>1643</v>
      </c>
      <c r="H1234" s="6">
        <v>1711111211</v>
      </c>
      <c r="I1234" s="48" t="str">
        <f>VLOOKUP(H1234,'BICS Equity Hierarchy 2024'!$C$5:$Q$1846,'Mapping for Equity'!$K$1,FALSE)</f>
        <v>Printing Support</v>
      </c>
      <c r="J1234" s="6" t="s">
        <v>4</v>
      </c>
      <c r="K1234" s="48" t="str">
        <f>IF(J1234="","",VLOOKUP(J1234,'BICS Equity Hierarchy 2024'!$C$5:$Q$1783,'Mapping for Equity'!$K$1))</f>
        <v/>
      </c>
      <c r="L1234" s="6" t="s">
        <v>4</v>
      </c>
      <c r="M1234" s="6" t="s">
        <v>4</v>
      </c>
      <c r="N1234" s="6" t="s">
        <v>4</v>
      </c>
      <c r="O1234" s="6" t="s">
        <v>4</v>
      </c>
    </row>
    <row r="1235" spans="2:15" ht="20.25">
      <c r="B1235" s="10">
        <v>17111113</v>
      </c>
      <c r="C1235" s="201">
        <v>4</v>
      </c>
      <c r="D1235" s="8" t="str">
        <f>VLOOKUP(B1235,'Current BICS'!$B$4:$P$1837,'Mapping for Equity'!$K$1,FALSE)</f>
        <v>Security Services</v>
      </c>
      <c r="E1235" s="15" t="s">
        <v>1643</v>
      </c>
      <c r="F1235" s="18"/>
      <c r="G1235" s="15" t="s">
        <v>1643</v>
      </c>
      <c r="H1235" s="6">
        <v>17111113</v>
      </c>
      <c r="I1235" s="48" t="str">
        <f>VLOOKUP(H1235,'BICS Equity Hierarchy 2024'!$C$5:$Q$1846,'Mapping for Equity'!$K$1,FALSE)</f>
        <v>Security Services</v>
      </c>
      <c r="J1235" s="6" t="s">
        <v>4</v>
      </c>
      <c r="K1235" s="48" t="str">
        <f>IF(J1235="","",VLOOKUP(J1235,'BICS Equity Hierarchy 2024'!$C$5:$Q$1783,'Mapping for Equity'!$K$1))</f>
        <v/>
      </c>
      <c r="L1235" s="6" t="s">
        <v>4</v>
      </c>
      <c r="M1235" s="6" t="s">
        <v>4</v>
      </c>
      <c r="N1235" s="6" t="s">
        <v>4</v>
      </c>
      <c r="O1235" s="6" t="s">
        <v>4</v>
      </c>
    </row>
    <row r="1236" spans="2:15" ht="20.25">
      <c r="B1236" s="10">
        <v>1711111310</v>
      </c>
      <c r="C1236" s="201">
        <v>5</v>
      </c>
      <c r="D1236" s="8" t="str">
        <f>VLOOKUP(B1236,'Current BICS'!$B$4:$P$1837,'Mapping for Equity'!$K$1,FALSE)</f>
        <v>Investigation Services</v>
      </c>
      <c r="E1236" s="15" t="s">
        <v>1643</v>
      </c>
      <c r="F1236" s="18"/>
      <c r="G1236" s="15" t="s">
        <v>1643</v>
      </c>
      <c r="H1236" s="6">
        <v>1711111310</v>
      </c>
      <c r="I1236" s="48" t="str">
        <f>VLOOKUP(H1236,'BICS Equity Hierarchy 2024'!$C$5:$Q$1846,'Mapping for Equity'!$K$1,FALSE)</f>
        <v>Investigation Services</v>
      </c>
      <c r="J1236" s="6" t="s">
        <v>4</v>
      </c>
      <c r="K1236" s="48" t="str">
        <f>IF(J1236="","",VLOOKUP(J1236,'BICS Equity Hierarchy 2024'!$C$5:$Q$1783,'Mapping for Equity'!$K$1))</f>
        <v/>
      </c>
      <c r="L1236" s="6" t="s">
        <v>4</v>
      </c>
      <c r="M1236" s="6" t="s">
        <v>4</v>
      </c>
      <c r="N1236" s="6" t="s">
        <v>4</v>
      </c>
      <c r="O1236" s="6" t="s">
        <v>4</v>
      </c>
    </row>
    <row r="1237" spans="2:15" ht="20.25">
      <c r="B1237" s="10">
        <v>1711111311</v>
      </c>
      <c r="C1237" s="201">
        <v>5</v>
      </c>
      <c r="D1237" s="8" t="str">
        <f>VLOOKUP(B1237,'Current BICS'!$B$4:$P$1837,'Mapping for Equity'!$K$1,FALSE)</f>
        <v>Security Guards Services</v>
      </c>
      <c r="E1237" s="15" t="s">
        <v>1643</v>
      </c>
      <c r="F1237" s="18"/>
      <c r="G1237" s="15" t="s">
        <v>1643</v>
      </c>
      <c r="H1237" s="6">
        <v>1711111311</v>
      </c>
      <c r="I1237" s="48" t="str">
        <f>VLOOKUP(H1237,'BICS Equity Hierarchy 2024'!$C$5:$Q$1846,'Mapping for Equity'!$K$1,FALSE)</f>
        <v>Security Guards Services</v>
      </c>
      <c r="J1237" s="6" t="s">
        <v>4</v>
      </c>
      <c r="K1237" s="48" t="str">
        <f>IF(J1237="","",VLOOKUP(J1237,'BICS Equity Hierarchy 2024'!$C$5:$Q$1783,'Mapping for Equity'!$K$1))</f>
        <v/>
      </c>
      <c r="L1237" s="6" t="s">
        <v>4</v>
      </c>
      <c r="M1237" s="6" t="s">
        <v>4</v>
      </c>
      <c r="N1237" s="6" t="s">
        <v>4</v>
      </c>
      <c r="O1237" s="6" t="s">
        <v>4</v>
      </c>
    </row>
    <row r="1238" spans="2:15" ht="20.25">
      <c r="B1238" s="10">
        <v>1711111312</v>
      </c>
      <c r="C1238" s="201">
        <v>5</v>
      </c>
      <c r="D1238" s="8" t="str">
        <f>VLOOKUP(B1238,'Current BICS'!$B$4:$P$1837,'Mapping for Equity'!$K$1,FALSE)</f>
        <v>Security System Services</v>
      </c>
      <c r="E1238" s="15" t="s">
        <v>1643</v>
      </c>
      <c r="F1238" s="18"/>
      <c r="G1238" s="15" t="s">
        <v>1643</v>
      </c>
      <c r="H1238" s="6">
        <v>1711111312</v>
      </c>
      <c r="I1238" s="48" t="str">
        <f>VLOOKUP(H1238,'BICS Equity Hierarchy 2024'!$C$5:$Q$1846,'Mapping for Equity'!$K$1,FALSE)</f>
        <v>Security System Services</v>
      </c>
      <c r="J1238" s="6" t="s">
        <v>4</v>
      </c>
      <c r="K1238" s="48" t="str">
        <f>IF(J1238="","",VLOOKUP(J1238,'BICS Equity Hierarchy 2024'!$C$5:$Q$1783,'Mapping for Equity'!$K$1))</f>
        <v/>
      </c>
      <c r="L1238" s="6" t="s">
        <v>4</v>
      </c>
      <c r="M1238" s="6" t="s">
        <v>4</v>
      </c>
      <c r="N1238" s="6" t="s">
        <v>4</v>
      </c>
      <c r="O1238" s="6" t="s">
        <v>4</v>
      </c>
    </row>
    <row r="1239" spans="2:15" ht="20.25">
      <c r="B1239" s="10">
        <v>1711111313</v>
      </c>
      <c r="C1239" s="201">
        <v>5</v>
      </c>
      <c r="D1239" s="8" t="str">
        <f>VLOOKUP(B1239,'Current BICS'!$B$4:$P$1837,'Mapping for Equity'!$K$1,FALSE)</f>
        <v>Correctional Facilities</v>
      </c>
      <c r="E1239" s="15" t="s">
        <v>1643</v>
      </c>
      <c r="F1239" s="18"/>
      <c r="G1239" s="15" t="s">
        <v>1643</v>
      </c>
      <c r="H1239" s="6">
        <v>1711111313</v>
      </c>
      <c r="I1239" s="48" t="str">
        <f>VLOOKUP(H1239,'BICS Equity Hierarchy 2024'!$C$5:$Q$1846,'Mapping for Equity'!$K$1,FALSE)</f>
        <v>Correctional Facilities</v>
      </c>
      <c r="J1239" s="6" t="s">
        <v>4</v>
      </c>
      <c r="K1239" s="48" t="str">
        <f>IF(J1239="","",VLOOKUP(J1239,'BICS Equity Hierarchy 2024'!$C$5:$Q$1783,'Mapping for Equity'!$K$1))</f>
        <v/>
      </c>
      <c r="L1239" s="6" t="s">
        <v>4</v>
      </c>
      <c r="M1239" s="6" t="s">
        <v>4</v>
      </c>
      <c r="N1239" s="6" t="s">
        <v>4</v>
      </c>
      <c r="O1239" s="6" t="s">
        <v>4</v>
      </c>
    </row>
    <row r="1240" spans="2:15" ht="20.25">
      <c r="B1240" s="10">
        <v>17111114</v>
      </c>
      <c r="C1240" s="201">
        <v>4</v>
      </c>
      <c r="D1240" s="8" t="str">
        <f>VLOOKUP(B1240,'Current BICS'!$B$4:$P$1837,'Mapping for Equity'!$K$1,FALSE)</f>
        <v>Other Commercial Support Svcs</v>
      </c>
      <c r="E1240" s="15" t="s">
        <v>1643</v>
      </c>
      <c r="F1240" s="18"/>
      <c r="G1240" s="15" t="s">
        <v>1643</v>
      </c>
      <c r="H1240" s="6">
        <v>17111114</v>
      </c>
      <c r="I1240" s="48" t="str">
        <f>VLOOKUP(H1240,'BICS Equity Hierarchy 2024'!$C$5:$Q$1846,'Mapping for Equity'!$K$1,FALSE)</f>
        <v>Other Commercial Support Svcs</v>
      </c>
      <c r="J1240" s="6" t="s">
        <v>4</v>
      </c>
      <c r="K1240" s="48" t="str">
        <f>IF(J1240="","",VLOOKUP(J1240,'BICS Equity Hierarchy 2024'!$C$5:$Q$1783,'Mapping for Equity'!$K$1))</f>
        <v/>
      </c>
      <c r="L1240" s="6" t="s">
        <v>4</v>
      </c>
      <c r="M1240" s="6" t="s">
        <v>4</v>
      </c>
      <c r="N1240" s="6" t="s">
        <v>4</v>
      </c>
      <c r="O1240" s="6" t="s">
        <v>4</v>
      </c>
    </row>
    <row r="1241" spans="2:15" ht="20.25">
      <c r="B1241" s="10">
        <v>1711111410</v>
      </c>
      <c r="C1241" s="201">
        <v>5</v>
      </c>
      <c r="D1241" s="8" t="str">
        <f>VLOOKUP(B1241,'Current BICS'!$B$4:$P$1837,'Mapping for Equity'!$K$1,FALSE)</f>
        <v>Auction Houses &amp; Art Dealers</v>
      </c>
      <c r="E1241" s="15" t="s">
        <v>1643</v>
      </c>
      <c r="F1241" s="18"/>
      <c r="G1241" s="15" t="s">
        <v>1643</v>
      </c>
      <c r="H1241" s="6">
        <v>1711111410</v>
      </c>
      <c r="I1241" s="48" t="str">
        <f>VLOOKUP(H1241,'BICS Equity Hierarchy 2024'!$C$5:$Q$1846,'Mapping for Equity'!$K$1,FALSE)</f>
        <v>Auction Houses &amp; Art Dealers</v>
      </c>
      <c r="J1241" s="6" t="s">
        <v>4</v>
      </c>
      <c r="K1241" s="48" t="str">
        <f>IF(J1241="","",VLOOKUP(J1241,'BICS Equity Hierarchy 2024'!$C$5:$Q$1783,'Mapping for Equity'!$K$1))</f>
        <v/>
      </c>
      <c r="L1241" s="6" t="s">
        <v>4</v>
      </c>
      <c r="M1241" s="6" t="s">
        <v>4</v>
      </c>
      <c r="N1241" s="6" t="s">
        <v>4</v>
      </c>
      <c r="O1241" s="6" t="s">
        <v>4</v>
      </c>
    </row>
    <row r="1242" spans="2:15" ht="20.25">
      <c r="B1242" s="10">
        <v>1711111411</v>
      </c>
      <c r="C1242" s="201">
        <v>5</v>
      </c>
      <c r="D1242" s="8" t="str">
        <f>VLOOKUP(B1242,'Current BICS'!$B$4:$P$1837,'Mapping for Equity'!$K$1,FALSE)</f>
        <v>Convention &amp; Trade Show Org</v>
      </c>
      <c r="E1242" s="15" t="s">
        <v>1643</v>
      </c>
      <c r="F1242" s="18"/>
      <c r="G1242" s="15" t="s">
        <v>1643</v>
      </c>
      <c r="H1242" s="6">
        <v>1711111411</v>
      </c>
      <c r="I1242" s="48" t="str">
        <f>VLOOKUP(H1242,'BICS Equity Hierarchy 2024'!$C$5:$Q$1846,'Mapping for Equity'!$K$1,FALSE)</f>
        <v>Convention &amp; Trade Show Org</v>
      </c>
      <c r="J1242" s="6" t="s">
        <v>4</v>
      </c>
      <c r="K1242" s="48" t="str">
        <f>IF(J1242="","",VLOOKUP(J1242,'BICS Equity Hierarchy 2024'!$C$5:$Q$1783,'Mapping for Equity'!$K$1))</f>
        <v/>
      </c>
      <c r="L1242" s="6" t="s">
        <v>4</v>
      </c>
      <c r="M1242" s="6" t="s">
        <v>4</v>
      </c>
      <c r="N1242" s="6" t="s">
        <v>4</v>
      </c>
      <c r="O1242" s="6" t="s">
        <v>4</v>
      </c>
    </row>
    <row r="1243" spans="2:15" ht="20.25">
      <c r="B1243" s="10">
        <v>1711111412</v>
      </c>
      <c r="C1243" s="201">
        <v>5</v>
      </c>
      <c r="D1243" s="8" t="str">
        <f>VLOOKUP(B1243,'Current BICS'!$B$4:$P$1837,'Mapping for Equity'!$K$1,FALSE)</f>
        <v>Geophysical Survey &amp; Map Svcs</v>
      </c>
      <c r="E1243" s="15" t="s">
        <v>1643</v>
      </c>
      <c r="F1243" s="18"/>
      <c r="G1243" s="15" t="s">
        <v>1643</v>
      </c>
      <c r="H1243" s="6">
        <v>1711111412</v>
      </c>
      <c r="I1243" s="48" t="str">
        <f>VLOOKUP(H1243,'BICS Equity Hierarchy 2024'!$C$5:$Q$1846,'Mapping for Equity'!$K$1,FALSE)</f>
        <v>Geophysical Survey &amp; Map Svcs</v>
      </c>
      <c r="J1243" s="6" t="s">
        <v>4</v>
      </c>
      <c r="K1243" s="48" t="str">
        <f>IF(J1243="","",VLOOKUP(J1243,'BICS Equity Hierarchy 2024'!$C$5:$Q$1783,'Mapping for Equity'!$K$1))</f>
        <v/>
      </c>
      <c r="L1243" s="6" t="s">
        <v>4</v>
      </c>
      <c r="M1243" s="6" t="s">
        <v>4</v>
      </c>
      <c r="N1243" s="6" t="s">
        <v>4</v>
      </c>
      <c r="O1243" s="6" t="s">
        <v>4</v>
      </c>
    </row>
    <row r="1244" spans="2:15" ht="20.25">
      <c r="B1244" s="10">
        <v>1711111413</v>
      </c>
      <c r="C1244" s="201">
        <v>5</v>
      </c>
      <c r="D1244" s="8" t="str">
        <f>VLOOKUP(B1244,'Current BICS'!$B$4:$P$1837,'Mapping for Equity'!$K$1,FALSE)</f>
        <v>Interior Design</v>
      </c>
      <c r="E1244" s="15" t="s">
        <v>1643</v>
      </c>
      <c r="F1244" s="18"/>
      <c r="G1244" s="15" t="s">
        <v>1643</v>
      </c>
      <c r="H1244" s="6">
        <v>1711111413</v>
      </c>
      <c r="I1244" s="48" t="str">
        <f>VLOOKUP(H1244,'BICS Equity Hierarchy 2024'!$C$5:$Q$1846,'Mapping for Equity'!$K$1,FALSE)</f>
        <v>Interior Design</v>
      </c>
      <c r="J1244" s="6" t="s">
        <v>4</v>
      </c>
      <c r="K1244" s="48" t="str">
        <f>IF(J1244="","",VLOOKUP(J1244,'BICS Equity Hierarchy 2024'!$C$5:$Q$1783,'Mapping for Equity'!$K$1))</f>
        <v/>
      </c>
      <c r="L1244" s="6" t="s">
        <v>4</v>
      </c>
      <c r="M1244" s="6" t="s">
        <v>4</v>
      </c>
      <c r="N1244" s="6" t="s">
        <v>4</v>
      </c>
      <c r="O1244" s="6" t="s">
        <v>4</v>
      </c>
    </row>
    <row r="1245" spans="2:15" ht="20.25">
      <c r="B1245" s="10">
        <v>1711111414</v>
      </c>
      <c r="C1245" s="201">
        <v>5</v>
      </c>
      <c r="D1245" s="8" t="str">
        <f>VLOOKUP(B1245,'Current BICS'!$B$4:$P$1837,'Mapping for Equity'!$K$1,FALSE)</f>
        <v>Parking Lots &amp; Garages</v>
      </c>
      <c r="E1245" s="15" t="s">
        <v>1643</v>
      </c>
      <c r="F1245" s="18"/>
      <c r="G1245" s="15" t="s">
        <v>1643</v>
      </c>
      <c r="H1245" s="6">
        <v>1711111414</v>
      </c>
      <c r="I1245" s="48" t="str">
        <f>VLOOKUP(H1245,'BICS Equity Hierarchy 2024'!$C$5:$Q$1846,'Mapping for Equity'!$K$1,FALSE)</f>
        <v>Parking Lots &amp; Garages</v>
      </c>
      <c r="J1245" s="6" t="s">
        <v>4</v>
      </c>
      <c r="K1245" s="48" t="str">
        <f>IF(J1245="","",VLOOKUP(J1245,'BICS Equity Hierarchy 2024'!$C$5:$Q$1783,'Mapping for Equity'!$K$1))</f>
        <v/>
      </c>
      <c r="L1245" s="6" t="s">
        <v>4</v>
      </c>
      <c r="M1245" s="6" t="s">
        <v>4</v>
      </c>
      <c r="N1245" s="6" t="s">
        <v>4</v>
      </c>
      <c r="O1245" s="6" t="s">
        <v>4</v>
      </c>
    </row>
    <row r="1246" spans="2:15" ht="20.25">
      <c r="B1246" s="10">
        <v>1711111415</v>
      </c>
      <c r="C1246" s="201">
        <v>5</v>
      </c>
      <c r="D1246" s="8" t="str">
        <f>VLOOKUP(B1246,'Current BICS'!$B$4:$P$1837,'Mapping for Equity'!$K$1,FALSE)</f>
        <v>Testing Laboratories</v>
      </c>
      <c r="E1246" s="15" t="s">
        <v>1643</v>
      </c>
      <c r="F1246" s="18"/>
      <c r="G1246" s="15" t="s">
        <v>1643</v>
      </c>
      <c r="H1246" s="6">
        <v>1711111415</v>
      </c>
      <c r="I1246" s="48" t="str">
        <f>VLOOKUP(H1246,'BICS Equity Hierarchy 2024'!$C$5:$Q$1846,'Mapping for Equity'!$K$1,FALSE)</f>
        <v>Testing Laboratories</v>
      </c>
      <c r="J1246" s="6" t="s">
        <v>4</v>
      </c>
      <c r="K1246" s="48" t="str">
        <f>IF(J1246="","",VLOOKUP(J1246,'BICS Equity Hierarchy 2024'!$C$5:$Q$1783,'Mapping for Equity'!$K$1))</f>
        <v/>
      </c>
      <c r="L1246" s="6" t="s">
        <v>4</v>
      </c>
      <c r="M1246" s="6" t="s">
        <v>4</v>
      </c>
      <c r="N1246" s="6" t="s">
        <v>4</v>
      </c>
      <c r="O1246" s="6" t="s">
        <v>4</v>
      </c>
    </row>
    <row r="1247" spans="2:15" ht="20.25">
      <c r="B1247" s="10">
        <v>1711111416</v>
      </c>
      <c r="C1247" s="201">
        <v>5</v>
      </c>
      <c r="D1247" s="8" t="str">
        <f>VLOOKUP(B1247,'Current BICS'!$B$4:$P$1837,'Mapping for Equity'!$K$1,FALSE)</f>
        <v>Uniform Rental</v>
      </c>
      <c r="E1247" s="15" t="s">
        <v>1643</v>
      </c>
      <c r="F1247" s="18"/>
      <c r="G1247" s="15" t="s">
        <v>1643</v>
      </c>
      <c r="H1247" s="6">
        <v>1711111416</v>
      </c>
      <c r="I1247" s="48" t="str">
        <f>VLOOKUP(H1247,'BICS Equity Hierarchy 2024'!$C$5:$Q$1846,'Mapping for Equity'!$K$1,FALSE)</f>
        <v>Uniform Rental</v>
      </c>
      <c r="J1247" s="6" t="s">
        <v>4</v>
      </c>
      <c r="K1247" s="48" t="str">
        <f>IF(J1247="","",VLOOKUP(J1247,'BICS Equity Hierarchy 2024'!$C$5:$Q$1783,'Mapping for Equity'!$K$1))</f>
        <v/>
      </c>
      <c r="L1247" s="6" t="s">
        <v>4</v>
      </c>
      <c r="M1247" s="6" t="s">
        <v>4</v>
      </c>
      <c r="N1247" s="6" t="s">
        <v>4</v>
      </c>
      <c r="O1247" s="6" t="s">
        <v>4</v>
      </c>
    </row>
    <row r="1248" spans="2:15" ht="20.25">
      <c r="B1248" s="10">
        <v>17111115</v>
      </c>
      <c r="C1248" s="201">
        <v>4</v>
      </c>
      <c r="D1248" s="8" t="str">
        <f>VLOOKUP(B1248,'Current BICS'!$B$4:$P$1837,'Mapping for Equity'!$K$1,FALSE)</f>
        <v>Waste Management</v>
      </c>
      <c r="E1248" s="15" t="s">
        <v>1643</v>
      </c>
      <c r="F1248" s="18"/>
      <c r="G1248" s="15" t="s">
        <v>1643</v>
      </c>
      <c r="H1248" s="6">
        <v>17111115</v>
      </c>
      <c r="I1248" s="48" t="str">
        <f>VLOOKUP(H1248,'BICS Equity Hierarchy 2024'!$C$5:$Q$1846,'Mapping for Equity'!$K$1,FALSE)</f>
        <v>Waste Management</v>
      </c>
      <c r="J1248" s="6" t="s">
        <v>4</v>
      </c>
      <c r="K1248" s="48" t="str">
        <f>IF(J1248="","",VLOOKUP(J1248,'BICS Equity Hierarchy 2024'!$C$5:$Q$1783,'Mapping for Equity'!$K$1))</f>
        <v/>
      </c>
      <c r="L1248" s="6" t="s">
        <v>4</v>
      </c>
      <c r="M1248" s="6" t="s">
        <v>4</v>
      </c>
      <c r="N1248" s="6" t="s">
        <v>4</v>
      </c>
      <c r="O1248" s="6" t="s">
        <v>4</v>
      </c>
    </row>
    <row r="1249" spans="2:15" ht="20.25">
      <c r="B1249" s="10">
        <v>1711111510</v>
      </c>
      <c r="C1249" s="201">
        <v>5</v>
      </c>
      <c r="D1249" s="8" t="str">
        <f>VLOOKUP(B1249,'Current BICS'!$B$4:$P$1837,'Mapping for Equity'!$K$1,FALSE)</f>
        <v>Hazardous Waste Collect &amp; Treat</v>
      </c>
      <c r="E1249" s="15" t="s">
        <v>1643</v>
      </c>
      <c r="F1249" s="18"/>
      <c r="G1249" s="15" t="s">
        <v>1643</v>
      </c>
      <c r="H1249" s="6">
        <v>1711111510</v>
      </c>
      <c r="I1249" s="48" t="str">
        <f>VLOOKUP(H1249,'BICS Equity Hierarchy 2024'!$C$5:$Q$1846,'Mapping for Equity'!$K$1,FALSE)</f>
        <v>Hazardous Waste Collect &amp; Treat</v>
      </c>
      <c r="J1249" s="6" t="s">
        <v>4</v>
      </c>
      <c r="K1249" s="48" t="str">
        <f>IF(J1249="","",VLOOKUP(J1249,'BICS Equity Hierarchy 2024'!$C$5:$Q$1783,'Mapping for Equity'!$K$1))</f>
        <v/>
      </c>
      <c r="L1249" s="6" t="s">
        <v>4</v>
      </c>
      <c r="M1249" s="6" t="s">
        <v>4</v>
      </c>
      <c r="N1249" s="6" t="s">
        <v>4</v>
      </c>
      <c r="O1249" s="6" t="s">
        <v>4</v>
      </c>
    </row>
    <row r="1250" spans="2:15" ht="20.25">
      <c r="B1250" s="10">
        <v>171111151010</v>
      </c>
      <c r="C1250" s="201">
        <v>6</v>
      </c>
      <c r="D1250" s="8" t="str">
        <f>VLOOKUP(B1250,'Current BICS'!$B$4:$P$1837,'Mapping for Equity'!$K$1,FALSE)</f>
        <v>Hazardous Waste Collection</v>
      </c>
      <c r="E1250" s="15" t="s">
        <v>1643</v>
      </c>
      <c r="F1250" s="18"/>
      <c r="G1250" s="15" t="s">
        <v>1643</v>
      </c>
      <c r="H1250" s="6">
        <v>171111151010</v>
      </c>
      <c r="I1250" s="48" t="str">
        <f>VLOOKUP(H1250,'BICS Equity Hierarchy 2024'!$C$5:$Q$1846,'Mapping for Equity'!$K$1,FALSE)</f>
        <v>Hazardous Waste Collection</v>
      </c>
      <c r="J1250" s="6" t="s">
        <v>4</v>
      </c>
      <c r="K1250" s="48" t="str">
        <f>IF(J1250="","",VLOOKUP(J1250,'BICS Equity Hierarchy 2024'!$C$5:$Q$1783,'Mapping for Equity'!$K$1))</f>
        <v/>
      </c>
      <c r="L1250" s="6" t="s">
        <v>4</v>
      </c>
      <c r="M1250" s="6" t="s">
        <v>4</v>
      </c>
      <c r="N1250" s="6" t="s">
        <v>4</v>
      </c>
      <c r="O1250" s="6" t="s">
        <v>4</v>
      </c>
    </row>
    <row r="1251" spans="2:15" ht="20.25">
      <c r="B1251" s="10">
        <v>171111151011</v>
      </c>
      <c r="C1251" s="201">
        <v>6</v>
      </c>
      <c r="D1251" s="8" t="str">
        <f>VLOOKUP(B1251,'Current BICS'!$B$4:$P$1837,'Mapping for Equity'!$K$1,FALSE)</f>
        <v>Hazardous Waste Treat &amp; Disp</v>
      </c>
      <c r="E1251" s="15" t="s">
        <v>1643</v>
      </c>
      <c r="F1251" s="18"/>
      <c r="G1251" s="15" t="s">
        <v>1643</v>
      </c>
      <c r="H1251" s="6">
        <v>171111151011</v>
      </c>
      <c r="I1251" s="48" t="str">
        <f>VLOOKUP(H1251,'BICS Equity Hierarchy 2024'!$C$5:$Q$1846,'Mapping for Equity'!$K$1,FALSE)</f>
        <v>Hazardous Waste Treat &amp; Disp</v>
      </c>
      <c r="J1251" s="6" t="s">
        <v>4</v>
      </c>
      <c r="K1251" s="48" t="str">
        <f>IF(J1251="","",VLOOKUP(J1251,'BICS Equity Hierarchy 2024'!$C$5:$Q$1783,'Mapping for Equity'!$K$1))</f>
        <v/>
      </c>
      <c r="L1251" s="6" t="s">
        <v>4</v>
      </c>
      <c r="M1251" s="6" t="s">
        <v>4</v>
      </c>
      <c r="N1251" s="6" t="s">
        <v>4</v>
      </c>
      <c r="O1251" s="6" t="s">
        <v>4</v>
      </c>
    </row>
    <row r="1252" spans="2:15" ht="20.25">
      <c r="B1252" s="10">
        <v>1711111511</v>
      </c>
      <c r="C1252" s="201">
        <v>5</v>
      </c>
      <c r="D1252" s="8" t="str">
        <f>VLOOKUP(B1252,'Current BICS'!$B$4:$P$1837,'Mapping for Equity'!$K$1,FALSE)</f>
        <v>Recyclable Materials</v>
      </c>
      <c r="E1252" s="15" t="s">
        <v>1643</v>
      </c>
      <c r="F1252" s="18"/>
      <c r="G1252" s="15" t="s">
        <v>1643</v>
      </c>
      <c r="H1252" s="6">
        <v>1711111511</v>
      </c>
      <c r="I1252" s="48" t="str">
        <f>VLOOKUP(H1252,'BICS Equity Hierarchy 2024'!$C$5:$Q$1846,'Mapping for Equity'!$K$1,FALSE)</f>
        <v>Recyclable Materials</v>
      </c>
      <c r="J1252" s="6" t="s">
        <v>4</v>
      </c>
      <c r="K1252" s="48" t="str">
        <f>IF(J1252="","",VLOOKUP(J1252,'BICS Equity Hierarchy 2024'!$C$5:$Q$1783,'Mapping for Equity'!$K$1))</f>
        <v/>
      </c>
      <c r="L1252" s="6" t="s">
        <v>4</v>
      </c>
      <c r="M1252" s="6" t="s">
        <v>4</v>
      </c>
      <c r="N1252" s="6" t="s">
        <v>4</v>
      </c>
      <c r="O1252" s="6" t="s">
        <v>4</v>
      </c>
    </row>
    <row r="1253" spans="2:15" ht="20.25">
      <c r="B1253" s="10">
        <v>171111151110</v>
      </c>
      <c r="C1253" s="201" t="s">
        <v>21672</v>
      </c>
      <c r="D1253" s="8" t="str">
        <f>VLOOKUP(B1253,'Current BICS'!$B$4:$P$1837,'Mapping for Equity'!$K$1,FALSE)</f>
        <v>Bio-Waste Collection &amp; Treatment</v>
      </c>
      <c r="E1253" s="15" t="s">
        <v>1643</v>
      </c>
      <c r="F1253" s="18"/>
      <c r="G1253" s="15" t="s">
        <v>1643</v>
      </c>
      <c r="H1253" s="6">
        <v>171111151110</v>
      </c>
      <c r="I1253" s="48" t="str">
        <f>VLOOKUP(H1253,'BICS Equity Hierarchy 2024'!$C$5:$Q$1846,'Mapping for Equity'!$K$1,FALSE)</f>
        <v>Bio-Waste Collection &amp; Treatment</v>
      </c>
      <c r="J1253" s="6" t="s">
        <v>4</v>
      </c>
      <c r="K1253" s="48" t="str">
        <f>IF(J1253="","",VLOOKUP(J1253,'BICS Equity Hierarchy 2024'!$C$5:$Q$1783,'Mapping for Equity'!$K$1))</f>
        <v/>
      </c>
      <c r="L1253" s="6" t="s">
        <v>4</v>
      </c>
      <c r="M1253" s="6" t="s">
        <v>4</v>
      </c>
      <c r="N1253" s="6" t="s">
        <v>4</v>
      </c>
      <c r="O1253" s="6" t="s">
        <v>4</v>
      </c>
    </row>
    <row r="1254" spans="2:15" ht="20.25">
      <c r="B1254" s="10">
        <v>171111151111</v>
      </c>
      <c r="C1254" s="201" t="s">
        <v>21672</v>
      </c>
      <c r="D1254" s="8" t="str">
        <f>VLOOKUP(B1254,'Current BICS'!$B$4:$P$1837,'Mapping for Equity'!$K$1,FALSE)</f>
        <v>Landfill Gas Capture</v>
      </c>
      <c r="E1254" s="15" t="s">
        <v>1643</v>
      </c>
      <c r="F1254" s="18"/>
      <c r="G1254" s="15" t="s">
        <v>1643</v>
      </c>
      <c r="H1254" s="6">
        <v>171111151111</v>
      </c>
      <c r="I1254" s="48" t="str">
        <f>VLOOKUP(H1254,'BICS Equity Hierarchy 2024'!$C$5:$Q$1846,'Mapping for Equity'!$K$1,FALSE)</f>
        <v>Landfill Gas Capture</v>
      </c>
      <c r="J1254" s="6" t="s">
        <v>4</v>
      </c>
      <c r="K1254" s="48" t="str">
        <f>IF(J1254="","",VLOOKUP(J1254,'BICS Equity Hierarchy 2024'!$C$5:$Q$1783,'Mapping for Equity'!$K$1))</f>
        <v/>
      </c>
      <c r="L1254" s="6" t="s">
        <v>4</v>
      </c>
      <c r="M1254" s="6" t="s">
        <v>4</v>
      </c>
      <c r="N1254" s="6" t="s">
        <v>4</v>
      </c>
      <c r="O1254" s="6" t="s">
        <v>4</v>
      </c>
    </row>
    <row r="1255" spans="2:15" ht="20.25">
      <c r="B1255" s="10">
        <v>1711111512</v>
      </c>
      <c r="C1255" s="201">
        <v>5</v>
      </c>
      <c r="D1255" s="8" t="str">
        <f>VLOOKUP(B1255,'Current BICS'!$B$4:$P$1837,'Mapping for Equity'!$K$1,FALSE)</f>
        <v>Solid Waste Collection &amp; Treat</v>
      </c>
      <c r="E1255" s="15" t="s">
        <v>1643</v>
      </c>
      <c r="F1255" s="18"/>
      <c r="G1255" s="15" t="s">
        <v>1643</v>
      </c>
      <c r="H1255" s="6">
        <v>1711111512</v>
      </c>
      <c r="I1255" s="48" t="str">
        <f>VLOOKUP(H1255,'BICS Equity Hierarchy 2024'!$C$5:$Q$1846,'Mapping for Equity'!$K$1,FALSE)</f>
        <v>Solid Waste Collection &amp; Treat</v>
      </c>
      <c r="J1255" s="6" t="s">
        <v>4</v>
      </c>
      <c r="K1255" s="48" t="str">
        <f>IF(J1255="","",VLOOKUP(J1255,'BICS Equity Hierarchy 2024'!$C$5:$Q$1783,'Mapping for Equity'!$K$1))</f>
        <v/>
      </c>
      <c r="L1255" s="6" t="s">
        <v>4</v>
      </c>
      <c r="M1255" s="6" t="s">
        <v>4</v>
      </c>
      <c r="N1255" s="6" t="s">
        <v>4</v>
      </c>
      <c r="O1255" s="6" t="s">
        <v>4</v>
      </c>
    </row>
    <row r="1256" spans="2:15" ht="20.25">
      <c r="B1256" s="10">
        <v>171111151210</v>
      </c>
      <c r="C1256" s="201">
        <v>6</v>
      </c>
      <c r="D1256" s="8" t="str">
        <f>VLOOKUP(B1256,'Current BICS'!$B$4:$P$1837,'Mapping for Equity'!$K$1,FALSE)</f>
        <v>Recycling Facilities</v>
      </c>
      <c r="E1256" s="15" t="s">
        <v>1643</v>
      </c>
      <c r="F1256" s="18"/>
      <c r="G1256" s="15" t="s">
        <v>1643</v>
      </c>
      <c r="H1256" s="6">
        <v>171111151210</v>
      </c>
      <c r="I1256" s="48" t="str">
        <f>VLOOKUP(H1256,'BICS Equity Hierarchy 2024'!$C$5:$Q$1846,'Mapping for Equity'!$K$1,FALSE)</f>
        <v>Recycling Facilities</v>
      </c>
      <c r="J1256" s="6" t="s">
        <v>4</v>
      </c>
      <c r="K1256" s="48" t="str">
        <f>IF(J1256="","",VLOOKUP(J1256,'BICS Equity Hierarchy 2024'!$C$5:$Q$1783,'Mapping for Equity'!$K$1))</f>
        <v/>
      </c>
      <c r="L1256" s="6" t="s">
        <v>4</v>
      </c>
      <c r="M1256" s="6" t="s">
        <v>4</v>
      </c>
      <c r="N1256" s="6" t="s">
        <v>4</v>
      </c>
      <c r="O1256" s="6" t="s">
        <v>4</v>
      </c>
    </row>
    <row r="1257" spans="2:15" ht="20.25">
      <c r="B1257" s="10">
        <v>171111151211</v>
      </c>
      <c r="C1257" s="201">
        <v>6</v>
      </c>
      <c r="D1257" s="8" t="str">
        <f>VLOOKUP(B1257,'Current BICS'!$B$4:$P$1837,'Mapping for Equity'!$K$1,FALSE)</f>
        <v>Remediation Services</v>
      </c>
      <c r="E1257" s="15" t="s">
        <v>1643</v>
      </c>
      <c r="F1257" s="18"/>
      <c r="G1257" s="15" t="s">
        <v>1643</v>
      </c>
      <c r="H1257" s="6">
        <v>171111151211</v>
      </c>
      <c r="I1257" s="48" t="str">
        <f>VLOOKUP(H1257,'BICS Equity Hierarchy 2024'!$C$5:$Q$1846,'Mapping for Equity'!$K$1,FALSE)</f>
        <v>Remediation Services</v>
      </c>
      <c r="J1257" s="6" t="s">
        <v>4</v>
      </c>
      <c r="K1257" s="48" t="str">
        <f>IF(J1257="","",VLOOKUP(J1257,'BICS Equity Hierarchy 2024'!$C$5:$Q$1783,'Mapping for Equity'!$K$1))</f>
        <v/>
      </c>
      <c r="L1257" s="6" t="s">
        <v>4</v>
      </c>
      <c r="M1257" s="6" t="s">
        <v>4</v>
      </c>
      <c r="N1257" s="6" t="s">
        <v>4</v>
      </c>
      <c r="O1257" s="6" t="s">
        <v>4</v>
      </c>
    </row>
    <row r="1258" spans="2:15" ht="20.25">
      <c r="B1258" s="10">
        <v>171111151212</v>
      </c>
      <c r="C1258" s="201">
        <v>6</v>
      </c>
      <c r="D1258" s="8" t="str">
        <f>VLOOKUP(B1258,'Current BICS'!$B$4:$P$1837,'Mapping for Equity'!$K$1,FALSE)</f>
        <v>Solid Waste Collection</v>
      </c>
      <c r="E1258" s="15" t="s">
        <v>1643</v>
      </c>
      <c r="F1258" s="18"/>
      <c r="G1258" s="15" t="s">
        <v>1643</v>
      </c>
      <c r="H1258" s="6">
        <v>171111151212</v>
      </c>
      <c r="I1258" s="48" t="str">
        <f>VLOOKUP(H1258,'BICS Equity Hierarchy 2024'!$C$5:$Q$1846,'Mapping for Equity'!$K$1,FALSE)</f>
        <v>Solid Waste Collection</v>
      </c>
      <c r="J1258" s="6" t="s">
        <v>4</v>
      </c>
      <c r="K1258" s="48" t="str">
        <f>IF(J1258="","",VLOOKUP(J1258,'BICS Equity Hierarchy 2024'!$C$5:$Q$1783,'Mapping for Equity'!$K$1))</f>
        <v/>
      </c>
      <c r="L1258" s="6" t="s">
        <v>4</v>
      </c>
      <c r="M1258" s="6" t="s">
        <v>4</v>
      </c>
      <c r="N1258" s="6" t="s">
        <v>4</v>
      </c>
      <c r="O1258" s="6" t="s">
        <v>4</v>
      </c>
    </row>
    <row r="1259" spans="2:15" ht="20.25">
      <c r="B1259" s="10">
        <v>171111151213</v>
      </c>
      <c r="C1259" s="201">
        <v>6</v>
      </c>
      <c r="D1259" s="8" t="str">
        <f>VLOOKUP(B1259,'Current BICS'!$B$4:$P$1837,'Mapping for Equity'!$K$1,FALSE)</f>
        <v>Solid Waste Incinerators</v>
      </c>
      <c r="E1259" s="15" t="s">
        <v>1643</v>
      </c>
      <c r="F1259" s="18"/>
      <c r="G1259" s="15" t="s">
        <v>1643</v>
      </c>
      <c r="H1259" s="6">
        <v>171111151213</v>
      </c>
      <c r="I1259" s="48" t="str">
        <f>VLOOKUP(H1259,'BICS Equity Hierarchy 2024'!$C$5:$Q$1846,'Mapping for Equity'!$K$1,FALSE)</f>
        <v>Solid Waste Incinerators</v>
      </c>
      <c r="J1259" s="6" t="s">
        <v>4</v>
      </c>
      <c r="K1259" s="48" t="str">
        <f>IF(J1259="","",VLOOKUP(J1259,'BICS Equity Hierarchy 2024'!$C$5:$Q$1783,'Mapping for Equity'!$K$1))</f>
        <v/>
      </c>
      <c r="L1259" s="6" t="s">
        <v>4</v>
      </c>
      <c r="M1259" s="6" t="s">
        <v>4</v>
      </c>
      <c r="N1259" s="6" t="s">
        <v>4</v>
      </c>
      <c r="O1259" s="6" t="s">
        <v>4</v>
      </c>
    </row>
    <row r="1260" spans="2:15" ht="20.25">
      <c r="B1260" s="10">
        <v>171111151214</v>
      </c>
      <c r="C1260" s="201">
        <v>6</v>
      </c>
      <c r="D1260" s="8" t="str">
        <f>VLOOKUP(B1260,'Current BICS'!$B$4:$P$1837,'Mapping for Equity'!$K$1,FALSE)</f>
        <v>Solid Waste Landfill</v>
      </c>
      <c r="E1260" s="15" t="s">
        <v>1643</v>
      </c>
      <c r="F1260" s="18"/>
      <c r="G1260" s="15" t="s">
        <v>1643</v>
      </c>
      <c r="H1260" s="6">
        <v>171111151214</v>
      </c>
      <c r="I1260" s="48" t="str">
        <f>VLOOKUP(H1260,'BICS Equity Hierarchy 2024'!$C$5:$Q$1846,'Mapping for Equity'!$K$1,FALSE)</f>
        <v>Solid Waste Landfill</v>
      </c>
      <c r="J1260" s="6" t="s">
        <v>4</v>
      </c>
      <c r="K1260" s="48" t="str">
        <f>IF(J1260="","",VLOOKUP(J1260,'BICS Equity Hierarchy 2024'!$C$5:$Q$1783,'Mapping for Equity'!$K$1))</f>
        <v/>
      </c>
      <c r="L1260" s="6" t="s">
        <v>4</v>
      </c>
      <c r="M1260" s="6" t="s">
        <v>4</v>
      </c>
      <c r="N1260" s="6" t="s">
        <v>4</v>
      </c>
      <c r="O1260" s="6" t="s">
        <v>4</v>
      </c>
    </row>
    <row r="1261" spans="2:15" ht="20.25">
      <c r="B1261" s="10">
        <v>171111151215</v>
      </c>
      <c r="C1261" s="201">
        <v>6</v>
      </c>
      <c r="D1261" s="8" t="str">
        <f>VLOOKUP(B1261,'Current BICS'!$B$4:$P$1837,'Mapping for Equity'!$K$1,FALSE)</f>
        <v>Solid Waste Transfer</v>
      </c>
      <c r="E1261" s="15" t="s">
        <v>1643</v>
      </c>
      <c r="F1261" s="18"/>
      <c r="G1261" s="15" t="s">
        <v>1643</v>
      </c>
      <c r="H1261" s="6">
        <v>171111151215</v>
      </c>
      <c r="I1261" s="48" t="str">
        <f>VLOOKUP(H1261,'BICS Equity Hierarchy 2024'!$C$5:$Q$1846,'Mapping for Equity'!$K$1,FALSE)</f>
        <v>Solid Waste Transfer</v>
      </c>
      <c r="J1261" s="6" t="s">
        <v>4</v>
      </c>
      <c r="K1261" s="48" t="str">
        <f>IF(J1261="","",VLOOKUP(J1261,'BICS Equity Hierarchy 2024'!$C$5:$Q$1783,'Mapping for Equity'!$K$1))</f>
        <v/>
      </c>
      <c r="L1261" s="6" t="s">
        <v>4</v>
      </c>
      <c r="M1261" s="6" t="s">
        <v>4</v>
      </c>
      <c r="N1261" s="6" t="s">
        <v>4</v>
      </c>
      <c r="O1261" s="6" t="s">
        <v>4</v>
      </c>
    </row>
    <row r="1262" spans="2:15" ht="20.25">
      <c r="B1262" s="10">
        <v>17111116</v>
      </c>
      <c r="C1262" s="201">
        <v>4</v>
      </c>
      <c r="D1262" s="8" t="str">
        <f>VLOOKUP(B1262,'Current BICS'!$B$4:$P$1837,'Mapping for Equity'!$K$1,FALSE)</f>
        <v>Professional Services</v>
      </c>
      <c r="E1262" s="15" t="s">
        <v>1643</v>
      </c>
      <c r="F1262" s="18"/>
      <c r="G1262" s="15" t="s">
        <v>1643</v>
      </c>
      <c r="H1262" s="6">
        <v>17111116</v>
      </c>
      <c r="I1262" s="48" t="str">
        <f>VLOOKUP(H1262,'BICS Equity Hierarchy 2024'!$C$5:$Q$1846,'Mapping for Equity'!$K$1,FALSE)</f>
        <v>Professional Services</v>
      </c>
      <c r="J1262" s="6" t="s">
        <v>4</v>
      </c>
      <c r="K1262" s="48" t="str">
        <f>IF(J1262="","",VLOOKUP(J1262,'BICS Equity Hierarchy 2024'!$C$5:$Q$1783,'Mapping for Equity'!$K$1))</f>
        <v/>
      </c>
      <c r="L1262" s="6" t="s">
        <v>4</v>
      </c>
      <c r="M1262" s="6" t="s">
        <v>4</v>
      </c>
      <c r="N1262" s="6" t="s">
        <v>4</v>
      </c>
      <c r="O1262" s="6" t="s">
        <v>4</v>
      </c>
    </row>
    <row r="1263" spans="2:15" ht="20.25">
      <c r="B1263" s="10">
        <v>1711111610</v>
      </c>
      <c r="C1263" s="201">
        <v>5</v>
      </c>
      <c r="D1263" s="8" t="str">
        <f>VLOOKUP(B1263,'Current BICS'!$B$4:$P$1837,'Mapping for Equity'!$K$1,FALSE)</f>
        <v>Legal Services</v>
      </c>
      <c r="E1263" s="15" t="s">
        <v>1643</v>
      </c>
      <c r="F1263" s="18"/>
      <c r="G1263" s="15" t="s">
        <v>1643</v>
      </c>
      <c r="H1263" s="6">
        <v>1711111610</v>
      </c>
      <c r="I1263" s="48" t="str">
        <f>VLOOKUP(H1263,'BICS Equity Hierarchy 2024'!$C$5:$Q$1846,'Mapping for Equity'!$K$1,FALSE)</f>
        <v>Legal Services</v>
      </c>
      <c r="J1263" s="6" t="s">
        <v>4</v>
      </c>
      <c r="K1263" s="48" t="str">
        <f>IF(J1263="","",VLOOKUP(J1263,'BICS Equity Hierarchy 2024'!$C$5:$Q$1783,'Mapping for Equity'!$K$1))</f>
        <v/>
      </c>
      <c r="L1263" s="6" t="s">
        <v>4</v>
      </c>
      <c r="M1263" s="6" t="s">
        <v>4</v>
      </c>
      <c r="N1263" s="6" t="s">
        <v>4</v>
      </c>
      <c r="O1263" s="6" t="s">
        <v>4</v>
      </c>
    </row>
    <row r="1264" spans="2:15" ht="20.25">
      <c r="B1264" s="10">
        <v>171111161010</v>
      </c>
      <c r="C1264" s="201">
        <v>6</v>
      </c>
      <c r="D1264" s="8" t="str">
        <f>VLOOKUP(B1264,'Current BICS'!$B$4:$P$1837,'Mapping for Equity'!$K$1,FALSE)</f>
        <v>Lawyer Offices</v>
      </c>
      <c r="E1264" s="15" t="s">
        <v>1643</v>
      </c>
      <c r="F1264" s="18" t="s">
        <v>3724</v>
      </c>
      <c r="G1264" s="15" t="s">
        <v>1643</v>
      </c>
      <c r="H1264" s="6">
        <v>171111161010</v>
      </c>
      <c r="I1264" s="48" t="str">
        <f>VLOOKUP(H1264,'BICS Equity Hierarchy 2024'!$C$5:$Q$1846,'Mapping for Equity'!$K$1,FALSE)</f>
        <v>Law Firms</v>
      </c>
      <c r="J1264" s="6" t="s">
        <v>4</v>
      </c>
      <c r="K1264" s="48" t="str">
        <f>IF(J1264="","",VLOOKUP(J1264,'BICS Equity Hierarchy 2024'!$C$5:$Q$1783,'Mapping for Equity'!$K$1))</f>
        <v/>
      </c>
      <c r="L1264" s="6" t="s">
        <v>4</v>
      </c>
      <c r="M1264" s="6" t="s">
        <v>4</v>
      </c>
      <c r="N1264" s="6" t="s">
        <v>4</v>
      </c>
      <c r="O1264" s="6" t="s">
        <v>4</v>
      </c>
    </row>
    <row r="1265" spans="2:15" ht="20.25">
      <c r="B1265" s="10">
        <v>171111161011</v>
      </c>
      <c r="C1265" s="201">
        <v>6</v>
      </c>
      <c r="D1265" s="8" t="str">
        <f>VLOOKUP(B1265,'Current BICS'!$B$4:$P$1837,'Mapping for Equity'!$K$1,FALSE)</f>
        <v>Patent, Notary &amp; Paralegal Svcs</v>
      </c>
      <c r="E1265" s="15" t="s">
        <v>1643</v>
      </c>
      <c r="F1265" s="18"/>
      <c r="G1265" s="15" t="s">
        <v>1643</v>
      </c>
      <c r="H1265" s="6">
        <v>171111161011</v>
      </c>
      <c r="I1265" s="48" t="str">
        <f>VLOOKUP(H1265,'BICS Equity Hierarchy 2024'!$C$5:$Q$1846,'Mapping for Equity'!$K$1,FALSE)</f>
        <v>Patent, Notary &amp; Paralegal Svcs</v>
      </c>
      <c r="J1265" s="6" t="s">
        <v>4</v>
      </c>
      <c r="K1265" s="48" t="str">
        <f>IF(J1265="","",VLOOKUP(J1265,'BICS Equity Hierarchy 2024'!$C$5:$Q$1783,'Mapping for Equity'!$K$1))</f>
        <v/>
      </c>
      <c r="L1265" s="6" t="s">
        <v>4</v>
      </c>
      <c r="M1265" s="6" t="s">
        <v>4</v>
      </c>
      <c r="N1265" s="6" t="s">
        <v>4</v>
      </c>
      <c r="O1265" s="6" t="s">
        <v>4</v>
      </c>
    </row>
    <row r="1266" spans="2:15" ht="20.25">
      <c r="B1266" s="10">
        <v>171111161012</v>
      </c>
      <c r="C1266" s="201">
        <v>6</v>
      </c>
      <c r="D1266" s="8" t="str">
        <f>VLOOKUP(B1266,'Current BICS'!$B$4:$P$1837,'Mapping for Equity'!$K$1,FALSE)</f>
        <v>Lobbying Firms</v>
      </c>
      <c r="E1266" s="15" t="s">
        <v>1643</v>
      </c>
      <c r="F1266" s="18"/>
      <c r="G1266" s="15" t="s">
        <v>1643</v>
      </c>
      <c r="H1266" s="6">
        <v>171111161012</v>
      </c>
      <c r="I1266" s="48" t="str">
        <f>VLOOKUP(H1266,'BICS Equity Hierarchy 2024'!$C$5:$Q$1846,'Mapping for Equity'!$K$1,FALSE)</f>
        <v>Lobbying Firms</v>
      </c>
      <c r="J1266" s="6" t="s">
        <v>4</v>
      </c>
      <c r="K1266" s="48" t="str">
        <f>IF(J1266="","",VLOOKUP(J1266,'BICS Equity Hierarchy 2024'!$C$5:$Q$1783,'Mapping for Equity'!$K$1))</f>
        <v/>
      </c>
      <c r="L1266" s="6" t="s">
        <v>4</v>
      </c>
      <c r="M1266" s="6" t="s">
        <v>4</v>
      </c>
      <c r="N1266" s="6" t="s">
        <v>4</v>
      </c>
      <c r="O1266" s="6" t="s">
        <v>4</v>
      </c>
    </row>
    <row r="1267" spans="2:15" ht="20.25">
      <c r="B1267" s="10">
        <v>1711111611</v>
      </c>
      <c r="C1267" s="201">
        <v>5</v>
      </c>
      <c r="D1267" s="8" t="str">
        <f>VLOOKUP(B1267,'Current BICS'!$B$4:$P$1837,'Mapping for Equity'!$K$1,FALSE)</f>
        <v>Mgmt &amp; Admin Consulting Svcs</v>
      </c>
      <c r="E1267" s="15" t="s">
        <v>1643</v>
      </c>
      <c r="F1267" s="18"/>
      <c r="G1267" s="15" t="s">
        <v>1643</v>
      </c>
      <c r="H1267" s="6">
        <v>1711111611</v>
      </c>
      <c r="I1267" s="48" t="str">
        <f>VLOOKUP(H1267,'BICS Equity Hierarchy 2024'!$C$5:$Q$1846,'Mapping for Equity'!$K$1,FALSE)</f>
        <v>Mgmt &amp; Admin Consulting Svcs</v>
      </c>
      <c r="J1267" s="6" t="s">
        <v>4</v>
      </c>
      <c r="K1267" s="48" t="str">
        <f>IF(J1267="","",VLOOKUP(J1267,'BICS Equity Hierarchy 2024'!$C$5:$Q$1783,'Mapping for Equity'!$K$1))</f>
        <v/>
      </c>
      <c r="L1267" s="6" t="s">
        <v>4</v>
      </c>
      <c r="M1267" s="6" t="s">
        <v>4</v>
      </c>
      <c r="N1267" s="6" t="s">
        <v>4</v>
      </c>
      <c r="O1267" s="6" t="s">
        <v>4</v>
      </c>
    </row>
    <row r="1268" spans="2:15" ht="20.25">
      <c r="B1268" s="10">
        <v>171111161110</v>
      </c>
      <c r="C1268" s="201">
        <v>6</v>
      </c>
      <c r="D1268" s="8" t="str">
        <f>VLOOKUP(B1268,'Current BICS'!$B$4:$P$1837,'Mapping for Equity'!$K$1,FALSE)</f>
        <v>Employment Agencies</v>
      </c>
      <c r="E1268" s="15" t="s">
        <v>1643</v>
      </c>
      <c r="F1268" s="18"/>
      <c r="G1268" s="15" t="s">
        <v>1643</v>
      </c>
      <c r="H1268" s="6">
        <v>171111161110</v>
      </c>
      <c r="I1268" s="48" t="str">
        <f>VLOOKUP(H1268,'BICS Equity Hierarchy 2024'!$C$5:$Q$1846,'Mapping for Equity'!$K$1,FALSE)</f>
        <v>Employment Agencies</v>
      </c>
      <c r="J1268" s="6" t="s">
        <v>4</v>
      </c>
      <c r="K1268" s="48" t="str">
        <f>IF(J1268="","",VLOOKUP(J1268,'BICS Equity Hierarchy 2024'!$C$5:$Q$1783,'Mapping for Equity'!$K$1))</f>
        <v/>
      </c>
      <c r="L1268" s="6" t="s">
        <v>4</v>
      </c>
      <c r="M1268" s="6" t="s">
        <v>4</v>
      </c>
      <c r="N1268" s="6" t="s">
        <v>4</v>
      </c>
      <c r="O1268" s="6" t="s">
        <v>4</v>
      </c>
    </row>
    <row r="1269" spans="2:15" ht="20.25">
      <c r="B1269" s="10">
        <v>171111161111</v>
      </c>
      <c r="C1269" s="201">
        <v>6</v>
      </c>
      <c r="D1269" s="8" t="str">
        <f>VLOOKUP(B1269,'Current BICS'!$B$4:$P$1837,'Mapping for Equity'!$K$1,FALSE)</f>
        <v>Executive Search</v>
      </c>
      <c r="E1269" s="15" t="s">
        <v>1643</v>
      </c>
      <c r="F1269" s="18"/>
      <c r="G1269" s="15" t="s">
        <v>1643</v>
      </c>
      <c r="H1269" s="6">
        <v>171111161111</v>
      </c>
      <c r="I1269" s="48" t="str">
        <f>VLOOKUP(H1269,'BICS Equity Hierarchy 2024'!$C$5:$Q$1846,'Mapping for Equity'!$K$1,FALSE)</f>
        <v>Executive Search</v>
      </c>
      <c r="J1269" s="6" t="s">
        <v>4</v>
      </c>
      <c r="K1269" s="48" t="str">
        <f>IF(J1269="","",VLOOKUP(J1269,'BICS Equity Hierarchy 2024'!$C$5:$Q$1783,'Mapping for Equity'!$K$1))</f>
        <v/>
      </c>
      <c r="L1269" s="6" t="s">
        <v>4</v>
      </c>
      <c r="M1269" s="6" t="s">
        <v>4</v>
      </c>
      <c r="N1269" s="6" t="s">
        <v>4</v>
      </c>
      <c r="O1269" s="6" t="s">
        <v>4</v>
      </c>
    </row>
    <row r="1270" spans="2:15" ht="20.25">
      <c r="B1270" s="10">
        <v>171111161112</v>
      </c>
      <c r="C1270" s="201">
        <v>6</v>
      </c>
      <c r="D1270" s="8" t="str">
        <f>VLOOKUP(B1270,'Current BICS'!$B$4:$P$1837,'Mapping for Equity'!$K$1,FALSE)</f>
        <v>General Management Consulting</v>
      </c>
      <c r="E1270" s="15" t="s">
        <v>1643</v>
      </c>
      <c r="F1270" s="18"/>
      <c r="G1270" s="15" t="s">
        <v>1643</v>
      </c>
      <c r="H1270" s="6">
        <v>171111161112</v>
      </c>
      <c r="I1270" s="48" t="str">
        <f>VLOOKUP(H1270,'BICS Equity Hierarchy 2024'!$C$5:$Q$1846,'Mapping for Equity'!$K$1,FALSE)</f>
        <v>General Management Consulting</v>
      </c>
      <c r="J1270" s="6" t="s">
        <v>4</v>
      </c>
      <c r="K1270" s="48" t="str">
        <f>IF(J1270="","",VLOOKUP(J1270,'BICS Equity Hierarchy 2024'!$C$5:$Q$1783,'Mapping for Equity'!$K$1))</f>
        <v/>
      </c>
      <c r="L1270" s="6" t="s">
        <v>4</v>
      </c>
      <c r="M1270" s="6" t="s">
        <v>4</v>
      </c>
      <c r="N1270" s="6" t="s">
        <v>4</v>
      </c>
      <c r="O1270" s="6" t="s">
        <v>4</v>
      </c>
    </row>
    <row r="1271" spans="2:15" ht="20.25">
      <c r="B1271" s="10">
        <v>171111161113</v>
      </c>
      <c r="C1271" s="201">
        <v>6</v>
      </c>
      <c r="D1271" s="8" t="str">
        <f>VLOOKUP(B1271,'Current BICS'!$B$4:$P$1837,'Mapping for Equity'!$K$1,FALSE)</f>
        <v>Talent Management Services</v>
      </c>
      <c r="E1271" s="15" t="s">
        <v>1643</v>
      </c>
      <c r="F1271" s="18"/>
      <c r="G1271" s="15" t="s">
        <v>1643</v>
      </c>
      <c r="H1271" s="6">
        <v>171111161113</v>
      </c>
      <c r="I1271" s="48" t="str">
        <f>VLOOKUP(H1271,'BICS Equity Hierarchy 2024'!$C$5:$Q$1846,'Mapping for Equity'!$K$1,FALSE)</f>
        <v>Talent Management Services</v>
      </c>
      <c r="J1271" s="6" t="s">
        <v>4</v>
      </c>
      <c r="K1271" s="48" t="str">
        <f>IF(J1271="","",VLOOKUP(J1271,'BICS Equity Hierarchy 2024'!$C$5:$Q$1783,'Mapping for Equity'!$K$1))</f>
        <v/>
      </c>
      <c r="L1271" s="6" t="s">
        <v>4</v>
      </c>
      <c r="M1271" s="6" t="s">
        <v>4</v>
      </c>
      <c r="N1271" s="6" t="s">
        <v>4</v>
      </c>
      <c r="O1271" s="6" t="s">
        <v>4</v>
      </c>
    </row>
    <row r="1272" spans="2:15" ht="20.25">
      <c r="B1272" s="10">
        <v>171111161114</v>
      </c>
      <c r="C1272" s="201">
        <v>6</v>
      </c>
      <c r="D1272" s="8" t="str">
        <f>VLOOKUP(B1272,'Current BICS'!$B$4:$P$1837,'Mapping for Equity'!$K$1,FALSE)</f>
        <v>Temporary Help</v>
      </c>
      <c r="E1272" s="15" t="s">
        <v>1643</v>
      </c>
      <c r="F1272" s="18"/>
      <c r="G1272" s="15" t="s">
        <v>1643</v>
      </c>
      <c r="H1272" s="6">
        <v>171111161114</v>
      </c>
      <c r="I1272" s="48" t="str">
        <f>VLOOKUP(H1272,'BICS Equity Hierarchy 2024'!$C$5:$Q$1846,'Mapping for Equity'!$K$1,FALSE)</f>
        <v>Temporary Help</v>
      </c>
      <c r="J1272" s="6" t="s">
        <v>4</v>
      </c>
      <c r="K1272" s="48" t="str">
        <f>IF(J1272="","",VLOOKUP(J1272,'BICS Equity Hierarchy 2024'!$C$5:$Q$1783,'Mapping for Equity'!$K$1))</f>
        <v/>
      </c>
      <c r="L1272" s="6" t="s">
        <v>4</v>
      </c>
      <c r="M1272" s="6" t="s">
        <v>4</v>
      </c>
      <c r="N1272" s="6" t="s">
        <v>4</v>
      </c>
      <c r="O1272" s="6" t="s">
        <v>4</v>
      </c>
    </row>
    <row r="1273" spans="2:15" ht="20.25">
      <c r="B1273" s="10">
        <v>1711111612</v>
      </c>
      <c r="C1273" s="201">
        <v>5</v>
      </c>
      <c r="D1273" s="8" t="str">
        <f>VLOOKUP(B1273,'Current BICS'!$B$4:$P$1837,'Mapping for Equity'!$K$1,FALSE)</f>
        <v>Other Professional Services</v>
      </c>
      <c r="E1273" s="15" t="s">
        <v>1643</v>
      </c>
      <c r="F1273" s="18"/>
      <c r="G1273" s="15" t="s">
        <v>1643</v>
      </c>
      <c r="H1273" s="6">
        <v>1711111612</v>
      </c>
      <c r="I1273" s="48" t="str">
        <f>VLOOKUP(H1273,'BICS Equity Hierarchy 2024'!$C$5:$Q$1846,'Mapping for Equity'!$K$1,FALSE)</f>
        <v>Other Professional Services</v>
      </c>
      <c r="J1273" s="6" t="s">
        <v>4</v>
      </c>
      <c r="K1273" s="48" t="str">
        <f>IF(J1273="","",VLOOKUP(J1273,'BICS Equity Hierarchy 2024'!$C$5:$Q$1783,'Mapping for Equity'!$K$1))</f>
        <v/>
      </c>
      <c r="L1273" s="6" t="s">
        <v>4</v>
      </c>
      <c r="M1273" s="6" t="s">
        <v>4</v>
      </c>
      <c r="N1273" s="6" t="s">
        <v>4</v>
      </c>
      <c r="O1273" s="6" t="s">
        <v>4</v>
      </c>
    </row>
    <row r="1274" spans="2:15" ht="20.25">
      <c r="B1274" s="10">
        <v>171111161210</v>
      </c>
      <c r="C1274" s="201">
        <v>6</v>
      </c>
      <c r="D1274" s="8" t="str">
        <f>VLOOKUP(B1274,'Current BICS'!$B$4:$P$1837,'Mapping for Equity'!$K$1,FALSE)</f>
        <v>Accounting Services</v>
      </c>
      <c r="E1274" s="15" t="s">
        <v>1643</v>
      </c>
      <c r="F1274" s="18"/>
      <c r="G1274" s="15" t="s">
        <v>1643</v>
      </c>
      <c r="H1274" s="6">
        <v>171111161210</v>
      </c>
      <c r="I1274" s="48" t="str">
        <f>VLOOKUP(H1274,'BICS Equity Hierarchy 2024'!$C$5:$Q$1846,'Mapping for Equity'!$K$1,FALSE)</f>
        <v>Accounting Services</v>
      </c>
      <c r="J1274" s="6" t="s">
        <v>4</v>
      </c>
      <c r="K1274" s="48" t="str">
        <f>IF(J1274="","",VLOOKUP(J1274,'BICS Equity Hierarchy 2024'!$C$5:$Q$1783,'Mapping for Equity'!$K$1))</f>
        <v/>
      </c>
      <c r="L1274" s="6" t="s">
        <v>4</v>
      </c>
      <c r="M1274" s="6" t="s">
        <v>4</v>
      </c>
      <c r="N1274" s="6" t="s">
        <v>4</v>
      </c>
      <c r="O1274" s="6" t="s">
        <v>4</v>
      </c>
    </row>
    <row r="1275" spans="2:15" ht="20.25">
      <c r="B1275" s="10">
        <v>171111161211</v>
      </c>
      <c r="C1275" s="201">
        <v>6</v>
      </c>
      <c r="D1275" s="8" t="str">
        <f>VLOOKUP(B1275,'Current BICS'!$B$4:$P$1837,'Mapping for Equity'!$K$1,FALSE)</f>
        <v>Tax Preparation Services</v>
      </c>
      <c r="E1275" s="15" t="s">
        <v>1643</v>
      </c>
      <c r="F1275" s="18"/>
      <c r="G1275" s="15" t="s">
        <v>1643</v>
      </c>
      <c r="H1275" s="6">
        <v>171111161211</v>
      </c>
      <c r="I1275" s="48" t="str">
        <f>VLOOKUP(H1275,'BICS Equity Hierarchy 2024'!$C$5:$Q$1846,'Mapping for Equity'!$K$1,FALSE)</f>
        <v>Tax Preparation Services</v>
      </c>
      <c r="J1275" s="6" t="s">
        <v>4</v>
      </c>
      <c r="K1275" s="48" t="str">
        <f>IF(J1275="","",VLOOKUP(J1275,'BICS Equity Hierarchy 2024'!$C$5:$Q$1783,'Mapping for Equity'!$K$1))</f>
        <v/>
      </c>
      <c r="L1275" s="6" t="s">
        <v>4</v>
      </c>
      <c r="M1275" s="6" t="s">
        <v>4</v>
      </c>
      <c r="N1275" s="6" t="s">
        <v>4</v>
      </c>
      <c r="O1275" s="6" t="s">
        <v>4</v>
      </c>
    </row>
    <row r="1276" spans="2:15" ht="20.25">
      <c r="B1276" s="10">
        <v>171112</v>
      </c>
      <c r="C1276" s="201">
        <v>3</v>
      </c>
      <c r="D1276" s="8" t="str">
        <f>VLOOKUP(B1276,'Current BICS'!$B$4:$P$1837,'Mapping for Equity'!$K$1,FALSE)</f>
        <v>Transportation &amp; Logistics</v>
      </c>
      <c r="E1276" s="15" t="s">
        <v>1643</v>
      </c>
      <c r="F1276" s="18"/>
      <c r="G1276" s="15" t="s">
        <v>1643</v>
      </c>
      <c r="H1276" s="6">
        <v>171112</v>
      </c>
      <c r="I1276" s="48" t="str">
        <f>VLOOKUP(H1276,'BICS Equity Hierarchy 2024'!$C$5:$Q$1846,'Mapping for Equity'!$K$1,FALSE)</f>
        <v>Transportation &amp; Logistics</v>
      </c>
      <c r="J1276" s="6" t="s">
        <v>4</v>
      </c>
      <c r="K1276" s="48" t="str">
        <f>IF(J1276="","",VLOOKUP(J1276,'BICS Equity Hierarchy 2024'!$C$5:$Q$1783,'Mapping for Equity'!$K$1))</f>
        <v/>
      </c>
      <c r="L1276" s="6" t="s">
        <v>4</v>
      </c>
      <c r="M1276" s="6" t="s">
        <v>4</v>
      </c>
      <c r="N1276" s="6" t="s">
        <v>4</v>
      </c>
      <c r="O1276" s="6" t="s">
        <v>4</v>
      </c>
    </row>
    <row r="1277" spans="2:15" ht="20.25">
      <c r="B1277" s="10">
        <v>17111210</v>
      </c>
      <c r="C1277" s="201">
        <v>4</v>
      </c>
      <c r="D1277" s="8" t="str">
        <f>VLOOKUP(B1277,'Current BICS'!$B$4:$P$1837,'Mapping for Equity'!$K$1,FALSE)</f>
        <v>Airlines</v>
      </c>
      <c r="E1277" s="15" t="s">
        <v>1643</v>
      </c>
      <c r="F1277" s="18"/>
      <c r="G1277" s="15" t="s">
        <v>1643</v>
      </c>
      <c r="H1277" s="6">
        <v>17111210</v>
      </c>
      <c r="I1277" s="48" t="str">
        <f>VLOOKUP(H1277,'BICS Equity Hierarchy 2024'!$C$5:$Q$1846,'Mapping for Equity'!$K$1,FALSE)</f>
        <v>Airlines</v>
      </c>
      <c r="J1277" s="6" t="s">
        <v>4</v>
      </c>
      <c r="K1277" s="48" t="str">
        <f>IF(J1277="","",VLOOKUP(J1277,'BICS Equity Hierarchy 2024'!$C$5:$Q$1783,'Mapping for Equity'!$K$1))</f>
        <v/>
      </c>
      <c r="L1277" s="6" t="s">
        <v>4</v>
      </c>
      <c r="M1277" s="6" t="s">
        <v>4</v>
      </c>
      <c r="N1277" s="6" t="s">
        <v>4</v>
      </c>
      <c r="O1277" s="6" t="s">
        <v>4</v>
      </c>
    </row>
    <row r="1278" spans="2:15" ht="20.25">
      <c r="B1278" s="10">
        <v>1711121010</v>
      </c>
      <c r="C1278" s="201">
        <v>5</v>
      </c>
      <c r="D1278" s="8" t="str">
        <f>VLOOKUP(B1278,'Current BICS'!$B$4:$P$1837,'Mapping for Equity'!$K$1,FALSE)</f>
        <v>Full Service Airline</v>
      </c>
      <c r="E1278" s="15" t="s">
        <v>1643</v>
      </c>
      <c r="F1278" s="18"/>
      <c r="G1278" s="15" t="s">
        <v>1643</v>
      </c>
      <c r="H1278" s="6">
        <v>1711121010</v>
      </c>
      <c r="I1278" s="48" t="str">
        <f>VLOOKUP(H1278,'BICS Equity Hierarchy 2024'!$C$5:$Q$1846,'Mapping for Equity'!$K$1,FALSE)</f>
        <v>Full Service Airline</v>
      </c>
      <c r="J1278" s="6" t="s">
        <v>4</v>
      </c>
      <c r="K1278" s="48" t="str">
        <f>IF(J1278="","",VLOOKUP(J1278,'BICS Equity Hierarchy 2024'!$C$5:$Q$1783,'Mapping for Equity'!$K$1))</f>
        <v/>
      </c>
      <c r="L1278" s="6" t="s">
        <v>4</v>
      </c>
      <c r="M1278" s="6" t="s">
        <v>4</v>
      </c>
      <c r="N1278" s="6" t="s">
        <v>4</v>
      </c>
      <c r="O1278" s="6" t="s">
        <v>4</v>
      </c>
    </row>
    <row r="1279" spans="2:15" ht="20.25">
      <c r="B1279" s="10">
        <v>171112101010</v>
      </c>
      <c r="C1279" s="201">
        <v>6</v>
      </c>
      <c r="D1279" s="8" t="str">
        <f>VLOOKUP(B1279,'Current BICS'!$B$4:$P$1837,'Mapping for Equity'!$K$1,FALSE)</f>
        <v>Charter Airline - Full Svc</v>
      </c>
      <c r="E1279" s="15" t="s">
        <v>1643</v>
      </c>
      <c r="F1279" s="18"/>
      <c r="G1279" s="15" t="s">
        <v>1643</v>
      </c>
      <c r="H1279" s="6">
        <v>171112101010</v>
      </c>
      <c r="I1279" s="48" t="str">
        <f>VLOOKUP(H1279,'BICS Equity Hierarchy 2024'!$C$5:$Q$1846,'Mapping for Equity'!$K$1,FALSE)</f>
        <v>Charter Airline - Full Svc</v>
      </c>
      <c r="J1279" s="6" t="s">
        <v>4</v>
      </c>
      <c r="K1279" s="48" t="str">
        <f>IF(J1279="","",VLOOKUP(J1279,'BICS Equity Hierarchy 2024'!$C$5:$Q$1783,'Mapping for Equity'!$K$1))</f>
        <v/>
      </c>
      <c r="L1279" s="6" t="s">
        <v>4</v>
      </c>
      <c r="M1279" s="6" t="s">
        <v>4</v>
      </c>
      <c r="N1279" s="6" t="s">
        <v>4</v>
      </c>
      <c r="O1279" s="6" t="s">
        <v>4</v>
      </c>
    </row>
    <row r="1280" spans="2:15" ht="20.25">
      <c r="B1280" s="10">
        <v>171112101011</v>
      </c>
      <c r="C1280" s="201">
        <v>6</v>
      </c>
      <c r="D1280" s="8" t="str">
        <f>VLOOKUP(B1280,'Current BICS'!$B$4:$P$1837,'Mapping for Equity'!$K$1,FALSE)</f>
        <v>Mainline Airline - Full Svc</v>
      </c>
      <c r="E1280" s="15" t="s">
        <v>1643</v>
      </c>
      <c r="F1280" s="18"/>
      <c r="G1280" s="15" t="s">
        <v>1643</v>
      </c>
      <c r="H1280" s="6">
        <v>171112101011</v>
      </c>
      <c r="I1280" s="48" t="str">
        <f>VLOOKUP(H1280,'BICS Equity Hierarchy 2024'!$C$5:$Q$1846,'Mapping for Equity'!$K$1,FALSE)</f>
        <v>Mainline Airline - Full Svc</v>
      </c>
      <c r="J1280" s="6" t="s">
        <v>4</v>
      </c>
      <c r="K1280" s="48" t="str">
        <f>IF(J1280="","",VLOOKUP(J1280,'BICS Equity Hierarchy 2024'!$C$5:$Q$1783,'Mapping for Equity'!$K$1))</f>
        <v/>
      </c>
      <c r="L1280" s="6" t="s">
        <v>4</v>
      </c>
      <c r="M1280" s="6" t="s">
        <v>4</v>
      </c>
      <c r="N1280" s="6" t="s">
        <v>4</v>
      </c>
      <c r="O1280" s="6" t="s">
        <v>4</v>
      </c>
    </row>
    <row r="1281" spans="2:15" ht="20.25">
      <c r="B1281" s="10">
        <v>171112101012</v>
      </c>
      <c r="C1281" s="201">
        <v>6</v>
      </c>
      <c r="D1281" s="8" t="str">
        <f>VLOOKUP(B1281,'Current BICS'!$B$4:$P$1837,'Mapping for Equity'!$K$1,FALSE)</f>
        <v>Regional Airline - Full Svc</v>
      </c>
      <c r="E1281" s="15" t="s">
        <v>1643</v>
      </c>
      <c r="F1281" s="18"/>
      <c r="G1281" s="15" t="s">
        <v>1643</v>
      </c>
      <c r="H1281" s="6">
        <v>171112101012</v>
      </c>
      <c r="I1281" s="48" t="str">
        <f>VLOOKUP(H1281,'BICS Equity Hierarchy 2024'!$C$5:$Q$1846,'Mapping for Equity'!$K$1,FALSE)</f>
        <v>Regional Airline - Full Svc</v>
      </c>
      <c r="J1281" s="6" t="s">
        <v>4</v>
      </c>
      <c r="K1281" s="48" t="str">
        <f>IF(J1281="","",VLOOKUP(J1281,'BICS Equity Hierarchy 2024'!$C$5:$Q$1783,'Mapping for Equity'!$K$1))</f>
        <v/>
      </c>
      <c r="L1281" s="6" t="s">
        <v>4</v>
      </c>
      <c r="M1281" s="6" t="s">
        <v>4</v>
      </c>
      <c r="N1281" s="6" t="s">
        <v>4</v>
      </c>
      <c r="O1281" s="6" t="s">
        <v>4</v>
      </c>
    </row>
    <row r="1282" spans="2:15" ht="20.25">
      <c r="B1282" s="10">
        <v>171112101013</v>
      </c>
      <c r="C1282" s="201">
        <v>6</v>
      </c>
      <c r="D1282" s="8" t="str">
        <f>VLOOKUP(B1282,'Current BICS'!$B$4:$P$1837,'Mapping for Equity'!$K$1,FALSE)</f>
        <v>Other Airline Rev - Full Svc</v>
      </c>
      <c r="E1282" s="15" t="s">
        <v>1643</v>
      </c>
      <c r="F1282" s="18"/>
      <c r="G1282" s="15" t="s">
        <v>1643</v>
      </c>
      <c r="H1282" s="6">
        <v>171112101013</v>
      </c>
      <c r="I1282" s="48" t="str">
        <f>VLOOKUP(H1282,'BICS Equity Hierarchy 2024'!$C$5:$Q$1846,'Mapping for Equity'!$K$1,FALSE)</f>
        <v>Other Airline Rev - Full Svc</v>
      </c>
      <c r="J1282" s="6" t="s">
        <v>4</v>
      </c>
      <c r="K1282" s="48" t="str">
        <f>IF(J1282="","",VLOOKUP(J1282,'BICS Equity Hierarchy 2024'!$C$5:$Q$1783,'Mapping for Equity'!$K$1))</f>
        <v/>
      </c>
      <c r="L1282" s="6" t="s">
        <v>4</v>
      </c>
      <c r="M1282" s="6" t="s">
        <v>4</v>
      </c>
      <c r="N1282" s="6" t="s">
        <v>4</v>
      </c>
      <c r="O1282" s="6" t="s">
        <v>4</v>
      </c>
    </row>
    <row r="1283" spans="2:15" ht="20.25">
      <c r="B1283" s="10">
        <v>1711121011</v>
      </c>
      <c r="C1283" s="201">
        <v>5</v>
      </c>
      <c r="D1283" s="8" t="str">
        <f>VLOOKUP(B1283,'Current BICS'!$B$4:$P$1837,'Mapping for Equity'!$K$1,FALSE)</f>
        <v>Low Cost Airline</v>
      </c>
      <c r="E1283" s="15" t="s">
        <v>1643</v>
      </c>
      <c r="F1283" s="18"/>
      <c r="G1283" s="15" t="s">
        <v>1643</v>
      </c>
      <c r="H1283" s="6">
        <v>1711121011</v>
      </c>
      <c r="I1283" s="48" t="str">
        <f>VLOOKUP(H1283,'BICS Equity Hierarchy 2024'!$C$5:$Q$1846,'Mapping for Equity'!$K$1,FALSE)</f>
        <v>Low Cost Airline</v>
      </c>
      <c r="J1283" s="6" t="s">
        <v>4</v>
      </c>
      <c r="K1283" s="48" t="str">
        <f>IF(J1283="","",VLOOKUP(J1283,'BICS Equity Hierarchy 2024'!$C$5:$Q$1783,'Mapping for Equity'!$K$1))</f>
        <v/>
      </c>
      <c r="L1283" s="6" t="s">
        <v>4</v>
      </c>
      <c r="M1283" s="6" t="s">
        <v>4</v>
      </c>
      <c r="N1283" s="6" t="s">
        <v>4</v>
      </c>
      <c r="O1283" s="6" t="s">
        <v>4</v>
      </c>
    </row>
    <row r="1284" spans="2:15" ht="20.25">
      <c r="B1284" s="10">
        <v>171112101110</v>
      </c>
      <c r="C1284" s="201">
        <v>6</v>
      </c>
      <c r="D1284" s="8" t="str">
        <f>VLOOKUP(B1284,'Current BICS'!$B$4:$P$1837,'Mapping for Equity'!$K$1,FALSE)</f>
        <v>Chartered Airline - LCC</v>
      </c>
      <c r="E1284" s="15" t="s">
        <v>1643</v>
      </c>
      <c r="F1284" s="18"/>
      <c r="G1284" s="15" t="s">
        <v>1643</v>
      </c>
      <c r="H1284" s="6">
        <v>171112101110</v>
      </c>
      <c r="I1284" s="48" t="str">
        <f>VLOOKUP(H1284,'BICS Equity Hierarchy 2024'!$C$5:$Q$1846,'Mapping for Equity'!$K$1,FALSE)</f>
        <v>Chartered Airline - LCC</v>
      </c>
      <c r="J1284" s="6" t="s">
        <v>4</v>
      </c>
      <c r="K1284" s="48" t="str">
        <f>IF(J1284="","",VLOOKUP(J1284,'BICS Equity Hierarchy 2024'!$C$5:$Q$1783,'Mapping for Equity'!$K$1))</f>
        <v/>
      </c>
      <c r="L1284" s="6" t="s">
        <v>4</v>
      </c>
      <c r="M1284" s="6" t="s">
        <v>4</v>
      </c>
      <c r="N1284" s="6" t="s">
        <v>4</v>
      </c>
      <c r="O1284" s="6" t="s">
        <v>4</v>
      </c>
    </row>
    <row r="1285" spans="2:15" ht="20.25">
      <c r="B1285" s="10">
        <v>171112101111</v>
      </c>
      <c r="C1285" s="201">
        <v>6</v>
      </c>
      <c r="D1285" s="8" t="str">
        <f>VLOOKUP(B1285,'Current BICS'!$B$4:$P$1837,'Mapping for Equity'!$K$1,FALSE)</f>
        <v>Mainline Airline - LCC</v>
      </c>
      <c r="E1285" s="15" t="s">
        <v>1643</v>
      </c>
      <c r="F1285" s="18"/>
      <c r="G1285" s="15" t="s">
        <v>1643</v>
      </c>
      <c r="H1285" s="6">
        <v>171112101111</v>
      </c>
      <c r="I1285" s="48" t="str">
        <f>VLOOKUP(H1285,'BICS Equity Hierarchy 2024'!$C$5:$Q$1846,'Mapping for Equity'!$K$1,FALSE)</f>
        <v>Mainline Airline - LCC</v>
      </c>
      <c r="J1285" s="6" t="s">
        <v>4</v>
      </c>
      <c r="K1285" s="48" t="str">
        <f>IF(J1285="","",VLOOKUP(J1285,'BICS Equity Hierarchy 2024'!$C$5:$Q$1783,'Mapping for Equity'!$K$1))</f>
        <v/>
      </c>
      <c r="L1285" s="6" t="s">
        <v>4</v>
      </c>
      <c r="M1285" s="6" t="s">
        <v>4</v>
      </c>
      <c r="N1285" s="6" t="s">
        <v>4</v>
      </c>
      <c r="O1285" s="6" t="s">
        <v>4</v>
      </c>
    </row>
    <row r="1286" spans="2:15" ht="20.25">
      <c r="B1286" s="10">
        <v>171112101112</v>
      </c>
      <c r="C1286" s="201">
        <v>6</v>
      </c>
      <c r="D1286" s="8" t="str">
        <f>VLOOKUP(B1286,'Current BICS'!$B$4:$P$1837,'Mapping for Equity'!$K$1,FALSE)</f>
        <v>Regional Airline - LCC</v>
      </c>
      <c r="E1286" s="15" t="s">
        <v>1643</v>
      </c>
      <c r="F1286" s="18"/>
      <c r="G1286" s="15" t="s">
        <v>1643</v>
      </c>
      <c r="H1286" s="6">
        <v>171112101112</v>
      </c>
      <c r="I1286" s="48" t="str">
        <f>VLOOKUP(H1286,'BICS Equity Hierarchy 2024'!$C$5:$Q$1846,'Mapping for Equity'!$K$1,FALSE)</f>
        <v>Regional Airline - LCC</v>
      </c>
      <c r="J1286" s="6" t="s">
        <v>4</v>
      </c>
      <c r="K1286" s="48" t="str">
        <f>IF(J1286="","",VLOOKUP(J1286,'BICS Equity Hierarchy 2024'!$C$5:$Q$1783,'Mapping for Equity'!$K$1))</f>
        <v/>
      </c>
      <c r="L1286" s="6" t="s">
        <v>4</v>
      </c>
      <c r="M1286" s="6" t="s">
        <v>4</v>
      </c>
      <c r="N1286" s="6" t="s">
        <v>4</v>
      </c>
      <c r="O1286" s="6" t="s">
        <v>4</v>
      </c>
    </row>
    <row r="1287" spans="2:15" ht="20.25">
      <c r="B1287" s="10">
        <v>171112101113</v>
      </c>
      <c r="C1287" s="201">
        <v>6</v>
      </c>
      <c r="D1287" s="8" t="str">
        <f>VLOOKUP(B1287,'Current BICS'!$B$4:$P$1837,'Mapping for Equity'!$K$1,FALSE)</f>
        <v>Other Airline Rev - LCC</v>
      </c>
      <c r="E1287" s="15" t="s">
        <v>1643</v>
      </c>
      <c r="F1287" s="18"/>
      <c r="G1287" s="15" t="s">
        <v>1643</v>
      </c>
      <c r="H1287" s="6">
        <v>171112101113</v>
      </c>
      <c r="I1287" s="48" t="str">
        <f>VLOOKUP(H1287,'BICS Equity Hierarchy 2024'!$C$5:$Q$1846,'Mapping for Equity'!$K$1,FALSE)</f>
        <v>Other Airline Rev - LCC</v>
      </c>
      <c r="J1287" s="6" t="s">
        <v>4</v>
      </c>
      <c r="K1287" s="48" t="str">
        <f>IF(J1287="","",VLOOKUP(J1287,'BICS Equity Hierarchy 2024'!$C$5:$Q$1783,'Mapping for Equity'!$K$1))</f>
        <v/>
      </c>
      <c r="L1287" s="6" t="s">
        <v>4</v>
      </c>
      <c r="M1287" s="6" t="s">
        <v>4</v>
      </c>
      <c r="N1287" s="6" t="s">
        <v>4</v>
      </c>
      <c r="O1287" s="6" t="s">
        <v>4</v>
      </c>
    </row>
    <row r="1288" spans="2:15" ht="20.25">
      <c r="B1288" s="10">
        <v>1711121012</v>
      </c>
      <c r="C1288" s="201">
        <v>5</v>
      </c>
      <c r="D1288" s="8" t="str">
        <f>VLOOKUP(B1288,'Current BICS'!$B$4:$P$1837,'Mapping for Equity'!$K$1,FALSE)</f>
        <v>Regional Airline</v>
      </c>
      <c r="E1288" s="15" t="s">
        <v>1643</v>
      </c>
      <c r="F1288" s="18"/>
      <c r="G1288" s="15" t="s">
        <v>1643</v>
      </c>
      <c r="H1288" s="6">
        <v>1711121012</v>
      </c>
      <c r="I1288" s="48" t="str">
        <f>VLOOKUP(H1288,'BICS Equity Hierarchy 2024'!$C$5:$Q$1846,'Mapping for Equity'!$K$1,FALSE)</f>
        <v>Regional Airline</v>
      </c>
      <c r="J1288" s="6" t="s">
        <v>4</v>
      </c>
      <c r="K1288" s="48" t="str">
        <f>IF(J1288="","",VLOOKUP(J1288,'BICS Equity Hierarchy 2024'!$C$5:$Q$1783,'Mapping for Equity'!$K$1))</f>
        <v/>
      </c>
      <c r="L1288" s="6" t="s">
        <v>4</v>
      </c>
      <c r="M1288" s="6" t="s">
        <v>4</v>
      </c>
      <c r="N1288" s="6" t="s">
        <v>4</v>
      </c>
      <c r="O1288" s="6" t="s">
        <v>4</v>
      </c>
    </row>
    <row r="1289" spans="2:15" ht="20.25">
      <c r="B1289" s="10">
        <v>171112101210</v>
      </c>
      <c r="C1289" s="201">
        <v>6</v>
      </c>
      <c r="D1289" s="8" t="str">
        <f>VLOOKUP(B1289,'Current BICS'!$B$4:$P$1837,'Mapping for Equity'!$K$1,FALSE)</f>
        <v>Chartered Airline - Regional</v>
      </c>
      <c r="E1289" s="15" t="s">
        <v>1643</v>
      </c>
      <c r="F1289" s="18"/>
      <c r="G1289" s="15" t="s">
        <v>1643</v>
      </c>
      <c r="H1289" s="6">
        <v>171112101210</v>
      </c>
      <c r="I1289" s="48" t="str">
        <f>VLOOKUP(H1289,'BICS Equity Hierarchy 2024'!$C$5:$Q$1846,'Mapping for Equity'!$K$1,FALSE)</f>
        <v>Chartered Airline - Regional</v>
      </c>
      <c r="J1289" s="6" t="s">
        <v>4</v>
      </c>
      <c r="K1289" s="48" t="str">
        <f>IF(J1289="","",VLOOKUP(J1289,'BICS Equity Hierarchy 2024'!$C$5:$Q$1783,'Mapping for Equity'!$K$1))</f>
        <v/>
      </c>
      <c r="L1289" s="6" t="s">
        <v>4</v>
      </c>
      <c r="M1289" s="6" t="s">
        <v>4</v>
      </c>
      <c r="N1289" s="6" t="s">
        <v>4</v>
      </c>
      <c r="O1289" s="6" t="s">
        <v>4</v>
      </c>
    </row>
    <row r="1290" spans="2:15" ht="20.25">
      <c r="B1290" s="10">
        <v>171112101211</v>
      </c>
      <c r="C1290" s="201">
        <v>6</v>
      </c>
      <c r="D1290" s="8" t="str">
        <f>VLOOKUP(B1290,'Current BICS'!$B$4:$P$1837,'Mapping for Equity'!$K$1,FALSE)</f>
        <v>Mainline Airline - Regional</v>
      </c>
      <c r="E1290" s="15" t="s">
        <v>1643</v>
      </c>
      <c r="F1290" s="18"/>
      <c r="G1290" s="15" t="s">
        <v>1643</v>
      </c>
      <c r="H1290" s="6">
        <v>171112101211</v>
      </c>
      <c r="I1290" s="48" t="str">
        <f>VLOOKUP(H1290,'BICS Equity Hierarchy 2024'!$C$5:$Q$1846,'Mapping for Equity'!$K$1,FALSE)</f>
        <v>Mainline Airline - Regional</v>
      </c>
      <c r="J1290" s="6" t="s">
        <v>4</v>
      </c>
      <c r="K1290" s="48" t="str">
        <f>IF(J1290="","",VLOOKUP(J1290,'BICS Equity Hierarchy 2024'!$C$5:$Q$1783,'Mapping for Equity'!$K$1))</f>
        <v/>
      </c>
      <c r="L1290" s="6" t="s">
        <v>4</v>
      </c>
      <c r="M1290" s="6" t="s">
        <v>4</v>
      </c>
      <c r="N1290" s="6" t="s">
        <v>4</v>
      </c>
      <c r="O1290" s="6" t="s">
        <v>4</v>
      </c>
    </row>
    <row r="1291" spans="2:15" ht="20.25">
      <c r="B1291" s="10">
        <v>171112101212</v>
      </c>
      <c r="C1291" s="201">
        <v>6</v>
      </c>
      <c r="D1291" s="8" t="str">
        <f>VLOOKUP(B1291,'Current BICS'!$B$4:$P$1837,'Mapping for Equity'!$K$1,FALSE)</f>
        <v>Regional Airline - Regional</v>
      </c>
      <c r="E1291" s="15" t="s">
        <v>1643</v>
      </c>
      <c r="F1291" s="18"/>
      <c r="G1291" s="15" t="s">
        <v>1643</v>
      </c>
      <c r="H1291" s="6">
        <v>171112101212</v>
      </c>
      <c r="I1291" s="48" t="str">
        <f>VLOOKUP(H1291,'BICS Equity Hierarchy 2024'!$C$5:$Q$1846,'Mapping for Equity'!$K$1,FALSE)</f>
        <v>Regional Airline - Regional</v>
      </c>
      <c r="J1291" s="6" t="s">
        <v>4</v>
      </c>
      <c r="K1291" s="48" t="str">
        <f>IF(J1291="","",VLOOKUP(J1291,'BICS Equity Hierarchy 2024'!$C$5:$Q$1783,'Mapping for Equity'!$K$1))</f>
        <v/>
      </c>
      <c r="L1291" s="6" t="s">
        <v>4</v>
      </c>
      <c r="M1291" s="6" t="s">
        <v>4</v>
      </c>
      <c r="N1291" s="6" t="s">
        <v>4</v>
      </c>
      <c r="O1291" s="6" t="s">
        <v>4</v>
      </c>
    </row>
    <row r="1292" spans="2:15" ht="20.25">
      <c r="B1292" s="10">
        <v>171112101213</v>
      </c>
      <c r="C1292" s="201">
        <v>6</v>
      </c>
      <c r="D1292" s="8" t="str">
        <f>VLOOKUP(B1292,'Current BICS'!$B$4:$P$1837,'Mapping for Equity'!$K$1,FALSE)</f>
        <v>Other Airline Rev - Regional</v>
      </c>
      <c r="E1292" s="15" t="s">
        <v>1643</v>
      </c>
      <c r="F1292" s="18"/>
      <c r="G1292" s="15" t="s">
        <v>1643</v>
      </c>
      <c r="H1292" s="6">
        <v>171112101213</v>
      </c>
      <c r="I1292" s="48" t="str">
        <f>VLOOKUP(H1292,'BICS Equity Hierarchy 2024'!$C$5:$Q$1846,'Mapping for Equity'!$K$1,FALSE)</f>
        <v>Other Airline Rev - Regional</v>
      </c>
      <c r="J1292" s="6" t="s">
        <v>4</v>
      </c>
      <c r="K1292" s="48" t="str">
        <f>IF(J1292="","",VLOOKUP(J1292,'BICS Equity Hierarchy 2024'!$C$5:$Q$1783,'Mapping for Equity'!$K$1))</f>
        <v/>
      </c>
      <c r="L1292" s="6" t="s">
        <v>4</v>
      </c>
      <c r="M1292" s="6" t="s">
        <v>4</v>
      </c>
      <c r="N1292" s="6" t="s">
        <v>4</v>
      </c>
      <c r="O1292" s="6" t="s">
        <v>4</v>
      </c>
    </row>
    <row r="1293" spans="2:15" ht="20.25">
      <c r="B1293" s="10">
        <v>17111211</v>
      </c>
      <c r="C1293" s="201">
        <v>4</v>
      </c>
      <c r="D1293" s="8" t="str">
        <f>VLOOKUP(B1293,'Current BICS'!$B$4:$P$1837,'Mapping for Equity'!$K$1,FALSE)</f>
        <v>Air Freight</v>
      </c>
      <c r="E1293" s="15" t="s">
        <v>1643</v>
      </c>
      <c r="F1293" s="18"/>
      <c r="G1293" s="15" t="s">
        <v>1643</v>
      </c>
      <c r="H1293" s="6">
        <v>17111211</v>
      </c>
      <c r="I1293" s="48" t="str">
        <f>VLOOKUP(H1293,'BICS Equity Hierarchy 2024'!$C$5:$Q$1846,'Mapping for Equity'!$K$1,FALSE)</f>
        <v>Air Freight</v>
      </c>
      <c r="J1293" s="6" t="s">
        <v>4</v>
      </c>
      <c r="K1293" s="48" t="str">
        <f>IF(J1293="","",VLOOKUP(J1293,'BICS Equity Hierarchy 2024'!$C$5:$Q$1783,'Mapping for Equity'!$K$1))</f>
        <v/>
      </c>
      <c r="L1293" s="6" t="s">
        <v>4</v>
      </c>
      <c r="M1293" s="6" t="s">
        <v>4</v>
      </c>
      <c r="N1293" s="6" t="s">
        <v>4</v>
      </c>
      <c r="O1293" s="6" t="s">
        <v>4</v>
      </c>
    </row>
    <row r="1294" spans="2:15" ht="20.25">
      <c r="B1294" s="110">
        <v>17111212</v>
      </c>
      <c r="C1294" s="200">
        <v>4</v>
      </c>
      <c r="D1294" s="109" t="str">
        <f>VLOOKUP(B1294,'Current BICS'!$B$4:$P$1837,'Mapping for Equity'!$K$1,FALSE)</f>
        <v>Courier Services</v>
      </c>
      <c r="E1294" s="15" t="s">
        <v>1643</v>
      </c>
      <c r="F1294" s="18"/>
      <c r="G1294" s="15" t="s">
        <v>1643</v>
      </c>
      <c r="H1294" s="6">
        <v>17111212</v>
      </c>
      <c r="I1294" s="48" t="str">
        <f>VLOOKUP(H1294,'BICS Equity Hierarchy 2024'!$C$5:$Q$1846,'Mapping for Equity'!$K$1,FALSE)</f>
        <v>Courier Services</v>
      </c>
      <c r="J1294" s="6" t="s">
        <v>4</v>
      </c>
      <c r="K1294" s="48" t="str">
        <f>IF(J1294="","",VLOOKUP(J1294,'BICS Equity Hierarchy 2024'!$C$5:$Q$1783,'Mapping for Equity'!$K$1))</f>
        <v/>
      </c>
      <c r="L1294" s="6" t="s">
        <v>4</v>
      </c>
      <c r="M1294" s="6" t="s">
        <v>4</v>
      </c>
      <c r="N1294" s="6" t="s">
        <v>4</v>
      </c>
      <c r="O1294" s="6" t="s">
        <v>4</v>
      </c>
    </row>
    <row r="1295" spans="2:15" ht="20.25">
      <c r="B1295" s="10">
        <v>1711121210</v>
      </c>
      <c r="C1295" s="201">
        <v>5</v>
      </c>
      <c r="D1295" s="8" t="str">
        <f>VLOOKUP(B1295,'Current BICS'!$B$4:$P$1837,'Mapping for Equity'!$K$1,FALSE)</f>
        <v>Express Courier Services</v>
      </c>
      <c r="E1295" s="15" t="s">
        <v>1643</v>
      </c>
      <c r="F1295" s="18"/>
      <c r="G1295" s="15" t="s">
        <v>1643</v>
      </c>
      <c r="H1295" s="6">
        <v>1711121210</v>
      </c>
      <c r="I1295" s="48" t="str">
        <f>VLOOKUP(H1295,'BICS Equity Hierarchy 2024'!$C$5:$Q$1846,'Mapping for Equity'!$K$1,FALSE)</f>
        <v>Express Courier Services</v>
      </c>
      <c r="J1295" s="6" t="s">
        <v>4</v>
      </c>
      <c r="K1295" s="48" t="str">
        <f>IF(J1295="","",VLOOKUP(J1295,'BICS Equity Hierarchy 2024'!$C$5:$Q$1783,'Mapping for Equity'!$K$1))</f>
        <v/>
      </c>
      <c r="L1295" s="6" t="s">
        <v>4</v>
      </c>
      <c r="M1295" s="6" t="s">
        <v>4</v>
      </c>
      <c r="N1295" s="6" t="s">
        <v>4</v>
      </c>
      <c r="O1295" s="6" t="s">
        <v>4</v>
      </c>
    </row>
    <row r="1296" spans="2:15" ht="20.25">
      <c r="B1296" s="10">
        <v>1711121211</v>
      </c>
      <c r="C1296" s="201">
        <v>5</v>
      </c>
      <c r="D1296" s="8" t="str">
        <f>VLOOKUP(B1296,'Current BICS'!$B$4:$P$1837,'Mapping for Equity'!$K$1,FALSE)</f>
        <v>Ground Courier Services</v>
      </c>
      <c r="E1296" s="15" t="s">
        <v>1643</v>
      </c>
      <c r="F1296" s="18"/>
      <c r="G1296" s="15" t="s">
        <v>1643</v>
      </c>
      <c r="H1296" s="6">
        <v>1711121211</v>
      </c>
      <c r="I1296" s="48" t="str">
        <f>VLOOKUP(H1296,'BICS Equity Hierarchy 2024'!$C$5:$Q$1846,'Mapping for Equity'!$K$1,FALSE)</f>
        <v>Ground Courier Services</v>
      </c>
      <c r="J1296" s="6" t="s">
        <v>4</v>
      </c>
      <c r="K1296" s="48" t="str">
        <f>IF(J1296="","",VLOOKUP(J1296,'BICS Equity Hierarchy 2024'!$C$5:$Q$1783,'Mapping for Equity'!$K$1))</f>
        <v/>
      </c>
      <c r="L1296" s="6" t="s">
        <v>4</v>
      </c>
      <c r="M1296" s="6" t="s">
        <v>4</v>
      </c>
      <c r="N1296" s="6" t="s">
        <v>4</v>
      </c>
      <c r="O1296" s="6" t="s">
        <v>4</v>
      </c>
    </row>
    <row r="1297" spans="2:15" ht="20.25">
      <c r="B1297" s="10">
        <v>1711121212</v>
      </c>
      <c r="C1297" s="201">
        <v>5</v>
      </c>
      <c r="D1297" s="8" t="str">
        <f>VLOOKUP(B1297,'Current BICS'!$B$4:$P$1837,'Mapping for Equity'!$K$1,FALSE)</f>
        <v>Mail Services</v>
      </c>
      <c r="E1297" s="15" t="s">
        <v>1643</v>
      </c>
      <c r="F1297" s="18"/>
      <c r="G1297" s="15" t="s">
        <v>1643</v>
      </c>
      <c r="H1297" s="6">
        <v>1711121212</v>
      </c>
      <c r="I1297" s="48" t="str">
        <f>VLOOKUP(H1297,'BICS Equity Hierarchy 2024'!$C$5:$Q$1846,'Mapping for Equity'!$K$1,FALSE)</f>
        <v>Mail Services</v>
      </c>
      <c r="J1297" s="6" t="s">
        <v>4</v>
      </c>
      <c r="K1297" s="48" t="str">
        <f>IF(J1297="","",VLOOKUP(J1297,'BICS Equity Hierarchy 2024'!$C$5:$Q$1783,'Mapping for Equity'!$K$1))</f>
        <v/>
      </c>
      <c r="L1297" s="6" t="s">
        <v>4</v>
      </c>
      <c r="M1297" s="6" t="s">
        <v>4</v>
      </c>
      <c r="N1297" s="6" t="s">
        <v>4</v>
      </c>
      <c r="O1297" s="6" t="s">
        <v>4</v>
      </c>
    </row>
    <row r="1298" spans="2:15" ht="20.25">
      <c r="B1298" s="10">
        <v>17111213</v>
      </c>
      <c r="C1298" s="201">
        <v>4</v>
      </c>
      <c r="D1298" s="8" t="str">
        <f>VLOOKUP(B1298,'Current BICS'!$B$4:$P$1837,'Mapping for Equity'!$K$1,FALSE)</f>
        <v>Marine Shipping</v>
      </c>
      <c r="E1298" s="15" t="s">
        <v>1643</v>
      </c>
      <c r="F1298" s="18"/>
      <c r="G1298" s="15" t="s">
        <v>1643</v>
      </c>
      <c r="H1298" s="6">
        <v>17111213</v>
      </c>
      <c r="I1298" s="48" t="str">
        <f>VLOOKUP(H1298,'BICS Equity Hierarchy 2024'!$C$5:$Q$1846,'Mapping for Equity'!$K$1,FALSE)</f>
        <v>Marine Shipping</v>
      </c>
      <c r="J1298" s="6" t="s">
        <v>4</v>
      </c>
      <c r="K1298" s="48" t="str">
        <f>IF(J1298="","",VLOOKUP(J1298,'BICS Equity Hierarchy 2024'!$C$5:$Q$1783,'Mapping for Equity'!$K$1))</f>
        <v/>
      </c>
      <c r="L1298" s="6" t="s">
        <v>4</v>
      </c>
      <c r="M1298" s="6" t="s">
        <v>4</v>
      </c>
      <c r="N1298" s="6" t="s">
        <v>4</v>
      </c>
      <c r="O1298" s="6" t="s">
        <v>4</v>
      </c>
    </row>
    <row r="1299" spans="2:15" ht="20.25">
      <c r="B1299" s="10">
        <v>1711121310</v>
      </c>
      <c r="C1299" s="201">
        <v>5</v>
      </c>
      <c r="D1299" s="8" t="str">
        <f>VLOOKUP(B1299,'Current BICS'!$B$4:$P$1837,'Mapping for Equity'!$K$1,FALSE)</f>
        <v>Coastal Freight Shipping</v>
      </c>
      <c r="E1299" s="15" t="s">
        <v>1643</v>
      </c>
      <c r="F1299" s="18"/>
      <c r="G1299" s="15" t="s">
        <v>1643</v>
      </c>
      <c r="H1299" s="6">
        <v>1711121310</v>
      </c>
      <c r="I1299" s="48" t="str">
        <f>VLOOKUP(H1299,'BICS Equity Hierarchy 2024'!$C$5:$Q$1846,'Mapping for Equity'!$K$1,FALSE)</f>
        <v>Coastal Freight Shipping</v>
      </c>
      <c r="J1299" s="6" t="s">
        <v>4</v>
      </c>
      <c r="K1299" s="48" t="str">
        <f>IF(J1299="","",VLOOKUP(J1299,'BICS Equity Hierarchy 2024'!$C$5:$Q$1783,'Mapping for Equity'!$K$1))</f>
        <v/>
      </c>
      <c r="L1299" s="6" t="s">
        <v>4</v>
      </c>
      <c r="M1299" s="6" t="s">
        <v>4</v>
      </c>
      <c r="N1299" s="6" t="s">
        <v>4</v>
      </c>
      <c r="O1299" s="6" t="s">
        <v>4</v>
      </c>
    </row>
    <row r="1300" spans="2:15" ht="20.25">
      <c r="B1300" s="10">
        <v>1711121311</v>
      </c>
      <c r="C1300" s="201">
        <v>5</v>
      </c>
      <c r="D1300" s="8" t="str">
        <f>VLOOKUP(B1300,'Current BICS'!$B$4:$P$1837,'Mapping for Equity'!$K$1,FALSE)</f>
        <v>Container Shipping</v>
      </c>
      <c r="E1300" s="15" t="s">
        <v>1643</v>
      </c>
      <c r="F1300" s="18"/>
      <c r="G1300" s="15" t="s">
        <v>1643</v>
      </c>
      <c r="H1300" s="6">
        <v>1711121311</v>
      </c>
      <c r="I1300" s="48" t="str">
        <f>VLOOKUP(H1300,'BICS Equity Hierarchy 2024'!$C$5:$Q$1846,'Mapping for Equity'!$K$1,FALSE)</f>
        <v>Container Shipping</v>
      </c>
      <c r="J1300" s="6" t="s">
        <v>4</v>
      </c>
      <c r="K1300" s="48" t="str">
        <f>IF(J1300="","",VLOOKUP(J1300,'BICS Equity Hierarchy 2024'!$C$5:$Q$1783,'Mapping for Equity'!$K$1))</f>
        <v/>
      </c>
      <c r="L1300" s="6" t="s">
        <v>4</v>
      </c>
      <c r="M1300" s="6" t="s">
        <v>4</v>
      </c>
      <c r="N1300" s="6" t="s">
        <v>4</v>
      </c>
      <c r="O1300" s="6" t="s">
        <v>4</v>
      </c>
    </row>
    <row r="1301" spans="2:15" ht="20.25">
      <c r="B1301" s="10">
        <v>1711121312</v>
      </c>
      <c r="C1301" s="201">
        <v>5</v>
      </c>
      <c r="D1301" s="8" t="str">
        <f>VLOOKUP(B1301,'Current BICS'!$B$4:$P$1837,'Mapping for Equity'!$K$1,FALSE)</f>
        <v>Dry Bulk Shipping</v>
      </c>
      <c r="E1301" s="15" t="s">
        <v>1643</v>
      </c>
      <c r="F1301" s="18"/>
      <c r="G1301" s="15" t="s">
        <v>1643</v>
      </c>
      <c r="H1301" s="6">
        <v>1711121312</v>
      </c>
      <c r="I1301" s="48" t="str">
        <f>VLOOKUP(H1301,'BICS Equity Hierarchy 2024'!$C$5:$Q$1846,'Mapping for Equity'!$K$1,FALSE)</f>
        <v>Dry Bulk Shipping</v>
      </c>
      <c r="J1301" s="6" t="s">
        <v>4</v>
      </c>
      <c r="K1301" s="48" t="str">
        <f>IF(J1301="","",VLOOKUP(J1301,'BICS Equity Hierarchy 2024'!$C$5:$Q$1783,'Mapping for Equity'!$K$1))</f>
        <v/>
      </c>
      <c r="L1301" s="6" t="s">
        <v>4</v>
      </c>
      <c r="M1301" s="6" t="s">
        <v>4</v>
      </c>
      <c r="N1301" s="6" t="s">
        <v>4</v>
      </c>
      <c r="O1301" s="6" t="s">
        <v>4</v>
      </c>
    </row>
    <row r="1302" spans="2:15" ht="20.25">
      <c r="B1302" s="10">
        <v>1711121313</v>
      </c>
      <c r="C1302" s="201">
        <v>5</v>
      </c>
      <c r="D1302" s="8" t="str">
        <f>VLOOKUP(B1302,'Current BICS'!$B$4:$P$1837,'Mapping for Equity'!$K$1,FALSE)</f>
        <v>Inland Water Shipping</v>
      </c>
      <c r="E1302" s="15" t="s">
        <v>1643</v>
      </c>
      <c r="F1302" s="18"/>
      <c r="G1302" s="15" t="s">
        <v>1643</v>
      </c>
      <c r="H1302" s="6">
        <v>1711121313</v>
      </c>
      <c r="I1302" s="48" t="str">
        <f>VLOOKUP(H1302,'BICS Equity Hierarchy 2024'!$C$5:$Q$1846,'Mapping for Equity'!$K$1,FALSE)</f>
        <v>Inland Water Shipping</v>
      </c>
      <c r="J1302" s="6" t="s">
        <v>4</v>
      </c>
      <c r="K1302" s="48" t="str">
        <f>IF(J1302="","",VLOOKUP(J1302,'BICS Equity Hierarchy 2024'!$C$5:$Q$1783,'Mapping for Equity'!$K$1))</f>
        <v/>
      </c>
      <c r="L1302" s="6" t="s">
        <v>4</v>
      </c>
      <c r="M1302" s="6" t="s">
        <v>4</v>
      </c>
      <c r="N1302" s="6" t="s">
        <v>4</v>
      </c>
      <c r="O1302" s="6" t="s">
        <v>4</v>
      </c>
    </row>
    <row r="1303" spans="2:15" ht="20.25">
      <c r="B1303" s="10">
        <v>1711121314</v>
      </c>
      <c r="C1303" s="201">
        <v>5</v>
      </c>
      <c r="D1303" s="8" t="str">
        <f>VLOOKUP(B1303,'Current BICS'!$B$4:$P$1837,'Mapping for Equity'!$K$1,FALSE)</f>
        <v>Roll-On Roll-Off Shipping</v>
      </c>
      <c r="E1303" s="15" t="s">
        <v>1643</v>
      </c>
      <c r="F1303" s="18"/>
      <c r="G1303" s="15" t="s">
        <v>1643</v>
      </c>
      <c r="H1303" s="6">
        <v>1711121314</v>
      </c>
      <c r="I1303" s="48" t="str">
        <f>VLOOKUP(H1303,'BICS Equity Hierarchy 2024'!$C$5:$Q$1846,'Mapping for Equity'!$K$1,FALSE)</f>
        <v>Roll-On Roll-Off Shipping</v>
      </c>
      <c r="J1303" s="6" t="s">
        <v>4</v>
      </c>
      <c r="K1303" s="48" t="str">
        <f>IF(J1303="","",VLOOKUP(J1303,'BICS Equity Hierarchy 2024'!$C$5:$Q$1783,'Mapping for Equity'!$K$1))</f>
        <v/>
      </c>
      <c r="L1303" s="6" t="s">
        <v>4</v>
      </c>
      <c r="M1303" s="6" t="s">
        <v>4</v>
      </c>
      <c r="N1303" s="6" t="s">
        <v>4</v>
      </c>
      <c r="O1303" s="6" t="s">
        <v>4</v>
      </c>
    </row>
    <row r="1304" spans="2:15" ht="20.25">
      <c r="B1304" s="10">
        <v>1711121315</v>
      </c>
      <c r="C1304" s="201">
        <v>5</v>
      </c>
      <c r="D1304" s="8" t="str">
        <f>VLOOKUP(B1304,'Current BICS'!$B$4:$P$1837,'Mapping for Equity'!$K$1,FALSE)</f>
        <v>Tanker Shipping</v>
      </c>
      <c r="E1304" s="15" t="s">
        <v>1643</v>
      </c>
      <c r="F1304" s="18"/>
      <c r="G1304" s="15" t="s">
        <v>1643</v>
      </c>
      <c r="H1304" s="6">
        <v>1711121315</v>
      </c>
      <c r="I1304" s="48" t="str">
        <f>VLOOKUP(H1304,'BICS Equity Hierarchy 2024'!$C$5:$Q$1846,'Mapping for Equity'!$K$1,FALSE)</f>
        <v>Tanker Shipping</v>
      </c>
      <c r="J1304" s="6" t="s">
        <v>4</v>
      </c>
      <c r="K1304" s="48" t="str">
        <f>IF(J1304="","",VLOOKUP(J1304,'BICS Equity Hierarchy 2024'!$C$5:$Q$1783,'Mapping for Equity'!$K$1))</f>
        <v/>
      </c>
      <c r="L1304" s="6" t="s">
        <v>4</v>
      </c>
      <c r="M1304" s="6" t="s">
        <v>4</v>
      </c>
      <c r="N1304" s="6" t="s">
        <v>4</v>
      </c>
      <c r="O1304" s="6" t="s">
        <v>4</v>
      </c>
    </row>
    <row r="1305" spans="2:15" ht="20.25">
      <c r="B1305" s="10">
        <v>171112131510</v>
      </c>
      <c r="C1305" s="201">
        <v>6</v>
      </c>
      <c r="D1305" s="8" t="str">
        <f>VLOOKUP(B1305,'Current BICS'!$B$4:$P$1837,'Mapping for Equity'!$K$1,FALSE)</f>
        <v>Chemical Tanker Shipping</v>
      </c>
      <c r="E1305" s="15" t="s">
        <v>1643</v>
      </c>
      <c r="F1305" s="18"/>
      <c r="G1305" s="15" t="s">
        <v>1643</v>
      </c>
      <c r="H1305" s="6">
        <v>171112131510</v>
      </c>
      <c r="I1305" s="48" t="str">
        <f>VLOOKUP(H1305,'BICS Equity Hierarchy 2024'!$C$5:$Q$1846,'Mapping for Equity'!$K$1,FALSE)</f>
        <v>Chemical Tanker Shipping</v>
      </c>
      <c r="J1305" s="6" t="s">
        <v>4</v>
      </c>
      <c r="K1305" s="48" t="str">
        <f>IF(J1305="","",VLOOKUP(J1305,'BICS Equity Hierarchy 2024'!$C$5:$Q$1783,'Mapping for Equity'!$K$1))</f>
        <v/>
      </c>
      <c r="L1305" s="6" t="s">
        <v>4</v>
      </c>
      <c r="M1305" s="6" t="s">
        <v>4</v>
      </c>
      <c r="N1305" s="6" t="s">
        <v>4</v>
      </c>
      <c r="O1305" s="6" t="s">
        <v>4</v>
      </c>
    </row>
    <row r="1306" spans="2:15" ht="20.25">
      <c r="B1306" s="10">
        <v>171112131511</v>
      </c>
      <c r="C1306" s="201">
        <v>6</v>
      </c>
      <c r="D1306" s="8" t="str">
        <f>VLOOKUP(B1306,'Current BICS'!$B$4:$P$1837,'Mapping for Equity'!$K$1,FALSE)</f>
        <v>LPG &amp; LNG Tanker Shipping</v>
      </c>
      <c r="E1306" s="15" t="s">
        <v>1643</v>
      </c>
      <c r="F1306" s="18"/>
      <c r="G1306" s="15" t="s">
        <v>1643</v>
      </c>
      <c r="H1306" s="6">
        <v>171112131511</v>
      </c>
      <c r="I1306" s="48" t="str">
        <f>VLOOKUP(H1306,'BICS Equity Hierarchy 2024'!$C$5:$Q$1846,'Mapping for Equity'!$K$1,FALSE)</f>
        <v>LPG &amp; LNG Tanker Shipping</v>
      </c>
      <c r="J1306" s="6" t="s">
        <v>4</v>
      </c>
      <c r="K1306" s="48" t="str">
        <f>IF(J1306="","",VLOOKUP(J1306,'BICS Equity Hierarchy 2024'!$C$5:$Q$1783,'Mapping for Equity'!$K$1))</f>
        <v/>
      </c>
      <c r="L1306" s="6" t="s">
        <v>4</v>
      </c>
      <c r="M1306" s="6" t="s">
        <v>4</v>
      </c>
      <c r="N1306" s="6" t="s">
        <v>4</v>
      </c>
      <c r="O1306" s="6" t="s">
        <v>4</v>
      </c>
    </row>
    <row r="1307" spans="2:15" ht="20.25">
      <c r="B1307" s="10">
        <v>171112131512</v>
      </c>
      <c r="C1307" s="201">
        <v>6</v>
      </c>
      <c r="D1307" s="8" t="str">
        <f>VLOOKUP(B1307,'Current BICS'!$B$4:$P$1837,'Mapping for Equity'!$K$1,FALSE)</f>
        <v>Oil Tanker Shipping</v>
      </c>
      <c r="E1307" s="15" t="s">
        <v>1643</v>
      </c>
      <c r="F1307" s="18"/>
      <c r="G1307" s="15" t="s">
        <v>1643</v>
      </c>
      <c r="H1307" s="6">
        <v>171112131512</v>
      </c>
      <c r="I1307" s="48" t="str">
        <f>VLOOKUP(H1307,'BICS Equity Hierarchy 2024'!$C$5:$Q$1846,'Mapping for Equity'!$K$1,FALSE)</f>
        <v>Oil Tanker Shipping</v>
      </c>
      <c r="J1307" s="6" t="s">
        <v>4</v>
      </c>
      <c r="K1307" s="48" t="str">
        <f>IF(J1307="","",VLOOKUP(J1307,'BICS Equity Hierarchy 2024'!$C$5:$Q$1783,'Mapping for Equity'!$K$1))</f>
        <v/>
      </c>
      <c r="L1307" s="6" t="s">
        <v>4</v>
      </c>
      <c r="M1307" s="6" t="s">
        <v>4</v>
      </c>
      <c r="N1307" s="6" t="s">
        <v>4</v>
      </c>
      <c r="O1307" s="6" t="s">
        <v>4</v>
      </c>
    </row>
    <row r="1308" spans="2:15" ht="20.25">
      <c r="B1308" s="10">
        <v>17111214</v>
      </c>
      <c r="C1308" s="201">
        <v>4</v>
      </c>
      <c r="D1308" s="8" t="str">
        <f>VLOOKUP(B1308,'Current BICS'!$B$4:$P$1837,'Mapping for Equity'!$K$1,FALSE)</f>
        <v>Rail Freight</v>
      </c>
      <c r="E1308" s="15" t="s">
        <v>1643</v>
      </c>
      <c r="F1308" s="18"/>
      <c r="G1308" s="15" t="s">
        <v>1643</v>
      </c>
      <c r="H1308" s="6">
        <v>17111214</v>
      </c>
      <c r="I1308" s="48" t="str">
        <f>VLOOKUP(H1308,'BICS Equity Hierarchy 2024'!$C$5:$Q$1846,'Mapping for Equity'!$K$1,FALSE)</f>
        <v>Rail Freight</v>
      </c>
      <c r="J1308" s="6" t="s">
        <v>4</v>
      </c>
      <c r="K1308" s="48" t="str">
        <f>IF(J1308="","",VLOOKUP(J1308,'BICS Equity Hierarchy 2024'!$C$5:$Q$1783,'Mapping for Equity'!$K$1))</f>
        <v/>
      </c>
      <c r="L1308" s="6" t="s">
        <v>4</v>
      </c>
      <c r="M1308" s="6" t="s">
        <v>4</v>
      </c>
      <c r="N1308" s="6" t="s">
        <v>4</v>
      </c>
      <c r="O1308" s="6" t="s">
        <v>4</v>
      </c>
    </row>
    <row r="1309" spans="2:15" ht="20.25">
      <c r="B1309" s="10">
        <v>1711121410</v>
      </c>
      <c r="C1309" s="201">
        <v>5</v>
      </c>
      <c r="D1309" s="8" t="str">
        <f>VLOOKUP(B1309,'Current BICS'!$B$4:$P$1837,'Mapping for Equity'!$K$1,FALSE)</f>
        <v>Intermodal Freight - Rail</v>
      </c>
      <c r="E1309" s="15" t="s">
        <v>1643</v>
      </c>
      <c r="F1309" s="18"/>
      <c r="G1309" s="15" t="s">
        <v>1643</v>
      </c>
      <c r="H1309" s="6">
        <v>1711121410</v>
      </c>
      <c r="I1309" s="48" t="str">
        <f>VLOOKUP(H1309,'BICS Equity Hierarchy 2024'!$C$5:$Q$1846,'Mapping for Equity'!$K$1,FALSE)</f>
        <v>Intermodal Freight - Rail</v>
      </c>
      <c r="J1309" s="6" t="s">
        <v>4</v>
      </c>
      <c r="K1309" s="48" t="str">
        <f>IF(J1309="","",VLOOKUP(J1309,'BICS Equity Hierarchy 2024'!$C$5:$Q$1783,'Mapping for Equity'!$K$1))</f>
        <v/>
      </c>
      <c r="L1309" s="6" t="s">
        <v>4</v>
      </c>
      <c r="M1309" s="6" t="s">
        <v>4</v>
      </c>
      <c r="N1309" s="6" t="s">
        <v>4</v>
      </c>
      <c r="O1309" s="6" t="s">
        <v>4</v>
      </c>
    </row>
    <row r="1310" spans="2:15" ht="20.25">
      <c r="B1310" s="10">
        <v>1711121411</v>
      </c>
      <c r="C1310" s="201">
        <v>5</v>
      </c>
      <c r="D1310" s="8" t="str">
        <f>VLOOKUP(B1310,'Current BICS'!$B$4:$P$1837,'Mapping for Equity'!$K$1,FALSE)</f>
        <v>Total Commodity - Rail</v>
      </c>
      <c r="E1310" s="15" t="s">
        <v>1643</v>
      </c>
      <c r="F1310" s="18"/>
      <c r="G1310" s="15" t="s">
        <v>1643</v>
      </c>
      <c r="H1310" s="6">
        <v>1711121411</v>
      </c>
      <c r="I1310" s="48" t="str">
        <f>VLOOKUP(H1310,'BICS Equity Hierarchy 2024'!$C$5:$Q$1846,'Mapping for Equity'!$K$1,FALSE)</f>
        <v>Total Commodity - Rail</v>
      </c>
      <c r="J1310" s="6" t="s">
        <v>4</v>
      </c>
      <c r="K1310" s="48" t="str">
        <f>IF(J1310="","",VLOOKUP(J1310,'BICS Equity Hierarchy 2024'!$C$5:$Q$1783,'Mapping for Equity'!$K$1))</f>
        <v/>
      </c>
      <c r="L1310" s="6" t="s">
        <v>4</v>
      </c>
      <c r="M1310" s="6" t="s">
        <v>4</v>
      </c>
      <c r="N1310" s="6" t="s">
        <v>4</v>
      </c>
      <c r="O1310" s="6" t="s">
        <v>4</v>
      </c>
    </row>
    <row r="1311" spans="2:15" ht="20.25">
      <c r="B1311" s="10">
        <v>171112141110</v>
      </c>
      <c r="C1311" s="201">
        <v>6</v>
      </c>
      <c r="D1311" s="8" t="str">
        <f>VLOOKUP(B1311,'Current BICS'!$B$4:$P$1837,'Mapping for Equity'!$K$1,FALSE)</f>
        <v>Agriculture Freight - Rail</v>
      </c>
      <c r="E1311" s="15" t="s">
        <v>1643</v>
      </c>
      <c r="F1311" s="18"/>
      <c r="G1311" s="15" t="s">
        <v>1643</v>
      </c>
      <c r="H1311" s="6">
        <v>171112141110</v>
      </c>
      <c r="I1311" s="48" t="str">
        <f>VLOOKUP(H1311,'BICS Equity Hierarchy 2024'!$C$5:$Q$1846,'Mapping for Equity'!$K$1,FALSE)</f>
        <v>Agriculture Freight - Rail</v>
      </c>
      <c r="J1311" s="6" t="s">
        <v>4</v>
      </c>
      <c r="K1311" s="48" t="str">
        <f>IF(J1311="","",VLOOKUP(J1311,'BICS Equity Hierarchy 2024'!$C$5:$Q$1783,'Mapping for Equity'!$K$1))</f>
        <v/>
      </c>
      <c r="L1311" s="6" t="s">
        <v>4</v>
      </c>
      <c r="M1311" s="6" t="s">
        <v>4</v>
      </c>
      <c r="N1311" s="6" t="s">
        <v>4</v>
      </c>
      <c r="O1311" s="6" t="s">
        <v>4</v>
      </c>
    </row>
    <row r="1312" spans="2:15" ht="20.25">
      <c r="B1312" s="10">
        <v>17111214111010</v>
      </c>
      <c r="C1312" s="201" t="s">
        <v>21677</v>
      </c>
      <c r="D1312" s="8" t="str">
        <f>VLOOKUP(B1312,'Current BICS'!$B$4:$P$1837,'Mapping for Equity'!$K$1,FALSE)</f>
        <v>Agriculture Rail - Electric</v>
      </c>
      <c r="E1312" s="15" t="s">
        <v>1643</v>
      </c>
      <c r="F1312" s="18"/>
      <c r="G1312" s="15" t="s">
        <v>1643</v>
      </c>
      <c r="H1312" s="6">
        <v>17111214111010</v>
      </c>
      <c r="I1312" s="48" t="str">
        <f>VLOOKUP(H1312,'BICS Equity Hierarchy 2024'!$C$5:$Q$1846,'Mapping for Equity'!$K$1,FALSE)</f>
        <v>Agriculture Rail - Electric</v>
      </c>
      <c r="J1312" s="6" t="s">
        <v>4</v>
      </c>
      <c r="K1312" s="48" t="str">
        <f>IF(J1312="","",VLOOKUP(J1312,'BICS Equity Hierarchy 2024'!$C$5:$Q$1783,'Mapping for Equity'!$K$1))</f>
        <v/>
      </c>
      <c r="L1312" s="6" t="s">
        <v>4</v>
      </c>
      <c r="M1312" s="6" t="s">
        <v>4</v>
      </c>
      <c r="N1312" s="6" t="s">
        <v>4</v>
      </c>
      <c r="O1312" s="6" t="s">
        <v>4</v>
      </c>
    </row>
    <row r="1313" spans="2:15" ht="20.25">
      <c r="B1313" s="10">
        <v>17111214111011</v>
      </c>
      <c r="C1313" s="201" t="s">
        <v>21677</v>
      </c>
      <c r="D1313" s="8" t="str">
        <f>VLOOKUP(B1313,'Current BICS'!$B$4:$P$1837,'Mapping for Equity'!$K$1,FALSE)</f>
        <v>Agriculture Rail - Fossil Fuels</v>
      </c>
      <c r="E1313" s="15" t="s">
        <v>1643</v>
      </c>
      <c r="F1313" s="18"/>
      <c r="G1313" s="15" t="s">
        <v>1643</v>
      </c>
      <c r="H1313" s="6">
        <v>17111214111011</v>
      </c>
      <c r="I1313" s="48" t="str">
        <f>VLOOKUP(H1313,'BICS Equity Hierarchy 2024'!$C$5:$Q$1846,'Mapping for Equity'!$K$1,FALSE)</f>
        <v>Agriculture Rail - Fossil Fuels</v>
      </c>
      <c r="J1313" s="6" t="s">
        <v>4</v>
      </c>
      <c r="K1313" s="48" t="str">
        <f>IF(J1313="","",VLOOKUP(J1313,'BICS Equity Hierarchy 2024'!$C$5:$Q$1783,'Mapping for Equity'!$K$1))</f>
        <v/>
      </c>
      <c r="L1313" s="6" t="s">
        <v>4</v>
      </c>
      <c r="M1313" s="6" t="s">
        <v>4</v>
      </c>
      <c r="N1313" s="6" t="s">
        <v>4</v>
      </c>
      <c r="O1313" s="6" t="s">
        <v>4</v>
      </c>
    </row>
    <row r="1314" spans="2:15" ht="20.25">
      <c r="B1314" s="10">
        <v>171112141111</v>
      </c>
      <c r="C1314" s="201" t="s">
        <v>21672</v>
      </c>
      <c r="D1314" s="8" t="str">
        <f>VLOOKUP(B1314,'Current BICS'!$B$4:$P$1837,'Mapping for Equity'!$K$1,FALSE)</f>
        <v>Auto Freight - Rail</v>
      </c>
      <c r="E1314" s="15" t="s">
        <v>1643</v>
      </c>
      <c r="F1314" s="18"/>
      <c r="G1314" s="15" t="s">
        <v>1643</v>
      </c>
      <c r="H1314" s="6">
        <v>171112141111</v>
      </c>
      <c r="I1314" s="48" t="str">
        <f>VLOOKUP(H1314,'BICS Equity Hierarchy 2024'!$C$5:$Q$1846,'Mapping for Equity'!$K$1,FALSE)</f>
        <v>Auto Freight - Rail</v>
      </c>
      <c r="J1314" s="6" t="s">
        <v>4</v>
      </c>
      <c r="K1314" s="48" t="str">
        <f>IF(J1314="","",VLOOKUP(J1314,'BICS Equity Hierarchy 2024'!$C$5:$Q$1783,'Mapping for Equity'!$K$1))</f>
        <v/>
      </c>
      <c r="L1314" s="6" t="s">
        <v>4</v>
      </c>
      <c r="M1314" s="6" t="s">
        <v>4</v>
      </c>
      <c r="N1314" s="6" t="s">
        <v>4</v>
      </c>
      <c r="O1314" s="6" t="s">
        <v>4</v>
      </c>
    </row>
    <row r="1315" spans="2:15" ht="20.25">
      <c r="B1315" s="10">
        <v>17111214111110</v>
      </c>
      <c r="C1315" s="201" t="s">
        <v>21677</v>
      </c>
      <c r="D1315" s="8" t="str">
        <f>VLOOKUP(B1315,'Current BICS'!$B$4:$P$1837,'Mapping for Equity'!$K$1,FALSE)</f>
        <v>Auto Rail - Electric</v>
      </c>
      <c r="E1315" s="15" t="s">
        <v>1643</v>
      </c>
      <c r="F1315" s="18"/>
      <c r="G1315" s="15" t="s">
        <v>1643</v>
      </c>
      <c r="H1315" s="6">
        <v>17111214111110</v>
      </c>
      <c r="I1315" s="48" t="str">
        <f>VLOOKUP(H1315,'BICS Equity Hierarchy 2024'!$C$5:$Q$1846,'Mapping for Equity'!$K$1,FALSE)</f>
        <v>Auto Rail - Electric</v>
      </c>
      <c r="J1315" s="6" t="s">
        <v>4</v>
      </c>
      <c r="K1315" s="48" t="str">
        <f>IF(J1315="","",VLOOKUP(J1315,'BICS Equity Hierarchy 2024'!$C$5:$Q$1783,'Mapping for Equity'!$K$1))</f>
        <v/>
      </c>
      <c r="L1315" s="6" t="s">
        <v>4</v>
      </c>
      <c r="M1315" s="6" t="s">
        <v>4</v>
      </c>
      <c r="N1315" s="6" t="s">
        <v>4</v>
      </c>
      <c r="O1315" s="6" t="s">
        <v>4</v>
      </c>
    </row>
    <row r="1316" spans="2:15" ht="20.25">
      <c r="B1316" s="10">
        <v>17111214111111</v>
      </c>
      <c r="C1316" s="201" t="s">
        <v>21677</v>
      </c>
      <c r="D1316" s="8" t="str">
        <f>VLOOKUP(B1316,'Current BICS'!$B$4:$P$1837,'Mapping for Equity'!$K$1,FALSE)</f>
        <v>Auto Rail - Fossil Fuels</v>
      </c>
      <c r="E1316" s="15" t="s">
        <v>1643</v>
      </c>
      <c r="F1316" s="18"/>
      <c r="G1316" s="15" t="s">
        <v>1643</v>
      </c>
      <c r="H1316" s="6">
        <v>17111214111111</v>
      </c>
      <c r="I1316" s="48" t="str">
        <f>VLOOKUP(H1316,'BICS Equity Hierarchy 2024'!$C$5:$Q$1846,'Mapping for Equity'!$K$1,FALSE)</f>
        <v>Auto Rail - Fossil Fuels</v>
      </c>
      <c r="J1316" s="6" t="s">
        <v>4</v>
      </c>
      <c r="K1316" s="48" t="str">
        <f>IF(J1316="","",VLOOKUP(J1316,'BICS Equity Hierarchy 2024'!$C$5:$Q$1783,'Mapping for Equity'!$K$1))</f>
        <v/>
      </c>
      <c r="L1316" s="6" t="s">
        <v>4</v>
      </c>
      <c r="M1316" s="6" t="s">
        <v>4</v>
      </c>
      <c r="N1316" s="6" t="s">
        <v>4</v>
      </c>
      <c r="O1316" s="6" t="s">
        <v>4</v>
      </c>
    </row>
    <row r="1317" spans="2:15" ht="20.25">
      <c r="B1317" s="10">
        <v>171112141112</v>
      </c>
      <c r="C1317" s="201" t="s">
        <v>21672</v>
      </c>
      <c r="D1317" s="8" t="str">
        <f>VLOOKUP(B1317,'Current BICS'!$B$4:$P$1837,'Mapping for Equity'!$K$1,FALSE)</f>
        <v>Chemical Freight - Rail</v>
      </c>
      <c r="E1317" s="15" t="s">
        <v>1643</v>
      </c>
      <c r="F1317" s="18"/>
      <c r="G1317" s="15" t="s">
        <v>1643</v>
      </c>
      <c r="H1317" s="6">
        <v>171112141112</v>
      </c>
      <c r="I1317" s="48" t="str">
        <f>VLOOKUP(H1317,'BICS Equity Hierarchy 2024'!$C$5:$Q$1846,'Mapping for Equity'!$K$1,FALSE)</f>
        <v>Chemical Freight - Rail</v>
      </c>
      <c r="J1317" s="6" t="s">
        <v>4</v>
      </c>
      <c r="K1317" s="48" t="str">
        <f>IF(J1317="","",VLOOKUP(J1317,'BICS Equity Hierarchy 2024'!$C$5:$Q$1783,'Mapping for Equity'!$K$1))</f>
        <v/>
      </c>
      <c r="L1317" s="6" t="s">
        <v>4</v>
      </c>
      <c r="M1317" s="6" t="s">
        <v>4</v>
      </c>
      <c r="N1317" s="6" t="s">
        <v>4</v>
      </c>
      <c r="O1317" s="6" t="s">
        <v>4</v>
      </c>
    </row>
    <row r="1318" spans="2:15" ht="20.25">
      <c r="B1318" s="10">
        <v>17111214111210</v>
      </c>
      <c r="C1318" s="201" t="s">
        <v>21677</v>
      </c>
      <c r="D1318" s="8" t="str">
        <f>VLOOKUP(B1318,'Current BICS'!$B$4:$P$1837,'Mapping for Equity'!$K$1,FALSE)</f>
        <v>Chemical Rail - Electric</v>
      </c>
      <c r="E1318" s="15" t="s">
        <v>1643</v>
      </c>
      <c r="F1318" s="18"/>
      <c r="G1318" s="15" t="s">
        <v>1643</v>
      </c>
      <c r="H1318" s="6">
        <v>17111214111210</v>
      </c>
      <c r="I1318" s="48" t="str">
        <f>VLOOKUP(H1318,'BICS Equity Hierarchy 2024'!$C$5:$Q$1846,'Mapping for Equity'!$K$1,FALSE)</f>
        <v>Chemical Rail - Electric</v>
      </c>
      <c r="J1318" s="6" t="s">
        <v>4</v>
      </c>
      <c r="K1318" s="48" t="str">
        <f>IF(J1318="","",VLOOKUP(J1318,'BICS Equity Hierarchy 2024'!$C$5:$Q$1783,'Mapping for Equity'!$K$1))</f>
        <v/>
      </c>
      <c r="L1318" s="6" t="s">
        <v>4</v>
      </c>
      <c r="M1318" s="6" t="s">
        <v>4</v>
      </c>
      <c r="N1318" s="6" t="s">
        <v>4</v>
      </c>
      <c r="O1318" s="6" t="s">
        <v>4</v>
      </c>
    </row>
    <row r="1319" spans="2:15" ht="20.25">
      <c r="B1319" s="10">
        <v>17111214111211</v>
      </c>
      <c r="C1319" s="201" t="s">
        <v>21677</v>
      </c>
      <c r="D1319" s="8" t="str">
        <f>VLOOKUP(B1319,'Current BICS'!$B$4:$P$1837,'Mapping for Equity'!$K$1,FALSE)</f>
        <v>Chemical Rail - Fossil Fuels</v>
      </c>
      <c r="E1319" s="15" t="s">
        <v>1643</v>
      </c>
      <c r="F1319" s="18"/>
      <c r="G1319" s="15" t="s">
        <v>1643</v>
      </c>
      <c r="H1319" s="6">
        <v>17111214111211</v>
      </c>
      <c r="I1319" s="48" t="str">
        <f>VLOOKUP(H1319,'BICS Equity Hierarchy 2024'!$C$5:$Q$1846,'Mapping for Equity'!$K$1,FALSE)</f>
        <v>Chemical Rail - Fossil Fuels</v>
      </c>
      <c r="J1319" s="6" t="s">
        <v>4</v>
      </c>
      <c r="K1319" s="48" t="str">
        <f>IF(J1319="","",VLOOKUP(J1319,'BICS Equity Hierarchy 2024'!$C$5:$Q$1783,'Mapping for Equity'!$K$1))</f>
        <v/>
      </c>
      <c r="L1319" s="6" t="s">
        <v>4</v>
      </c>
      <c r="M1319" s="6" t="s">
        <v>4</v>
      </c>
      <c r="N1319" s="6" t="s">
        <v>4</v>
      </c>
      <c r="O1319" s="6" t="s">
        <v>4</v>
      </c>
    </row>
    <row r="1320" spans="2:15" ht="20.25">
      <c r="B1320" s="10">
        <v>171112141113</v>
      </c>
      <c r="C1320" s="201" t="s">
        <v>21672</v>
      </c>
      <c r="D1320" s="8" t="str">
        <f>VLOOKUP(B1320,'Current BICS'!$B$4:$P$1837,'Mapping for Equity'!$K$1,FALSE)</f>
        <v>Coal Freight - Rail</v>
      </c>
      <c r="E1320" s="15" t="s">
        <v>1643</v>
      </c>
      <c r="F1320" s="18"/>
      <c r="G1320" s="15" t="s">
        <v>1643</v>
      </c>
      <c r="H1320" s="6">
        <v>171112141113</v>
      </c>
      <c r="I1320" s="48" t="str">
        <f>VLOOKUP(H1320,'BICS Equity Hierarchy 2024'!$C$5:$Q$1846,'Mapping for Equity'!$K$1,FALSE)</f>
        <v>Coal Freight - Rail</v>
      </c>
      <c r="J1320" s="6" t="s">
        <v>4</v>
      </c>
      <c r="K1320" s="48" t="str">
        <f>IF(J1320="","",VLOOKUP(J1320,'BICS Equity Hierarchy 2024'!$C$5:$Q$1783,'Mapping for Equity'!$K$1))</f>
        <v/>
      </c>
      <c r="L1320" s="6" t="s">
        <v>4</v>
      </c>
      <c r="M1320" s="6" t="s">
        <v>4</v>
      </c>
      <c r="N1320" s="6" t="s">
        <v>4</v>
      </c>
      <c r="O1320" s="6" t="s">
        <v>4</v>
      </c>
    </row>
    <row r="1321" spans="2:15" ht="20.25">
      <c r="B1321" s="10">
        <v>17111214111310</v>
      </c>
      <c r="C1321" s="201" t="s">
        <v>21677</v>
      </c>
      <c r="D1321" s="8" t="str">
        <f>VLOOKUP(B1321,'Current BICS'!$B$4:$P$1837,'Mapping for Equity'!$K$1,FALSE)</f>
        <v>Coal Rail - Electric</v>
      </c>
      <c r="E1321" s="15" t="s">
        <v>1643</v>
      </c>
      <c r="F1321" s="18"/>
      <c r="G1321" s="15" t="s">
        <v>1643</v>
      </c>
      <c r="H1321" s="6">
        <v>17111214111310</v>
      </c>
      <c r="I1321" s="48" t="str">
        <f>VLOOKUP(H1321,'BICS Equity Hierarchy 2024'!$C$5:$Q$1846,'Mapping for Equity'!$K$1,FALSE)</f>
        <v>Coal Rail - Electric</v>
      </c>
      <c r="J1321" s="6" t="s">
        <v>4</v>
      </c>
      <c r="K1321" s="48" t="str">
        <f>IF(J1321="","",VLOOKUP(J1321,'BICS Equity Hierarchy 2024'!$C$5:$Q$1783,'Mapping for Equity'!$K$1))</f>
        <v/>
      </c>
      <c r="L1321" s="6" t="s">
        <v>4</v>
      </c>
      <c r="M1321" s="6" t="s">
        <v>4</v>
      </c>
      <c r="N1321" s="6" t="s">
        <v>4</v>
      </c>
      <c r="O1321" s="6" t="s">
        <v>4</v>
      </c>
    </row>
    <row r="1322" spans="2:15" ht="20.25">
      <c r="B1322" s="10">
        <v>17111214111311</v>
      </c>
      <c r="C1322" s="201" t="s">
        <v>21677</v>
      </c>
      <c r="D1322" s="8" t="str">
        <f>VLOOKUP(B1322,'Current BICS'!$B$4:$P$1837,'Mapping for Equity'!$K$1,FALSE)</f>
        <v>Coal Rail - Fossil Fuels</v>
      </c>
      <c r="E1322" s="15" t="s">
        <v>1643</v>
      </c>
      <c r="F1322" s="18"/>
      <c r="G1322" s="15" t="s">
        <v>1643</v>
      </c>
      <c r="H1322" s="6">
        <v>17111214111311</v>
      </c>
      <c r="I1322" s="48" t="str">
        <f>VLOOKUP(H1322,'BICS Equity Hierarchy 2024'!$C$5:$Q$1846,'Mapping for Equity'!$K$1,FALSE)</f>
        <v>Coal Rail - Fossil Fuels</v>
      </c>
      <c r="J1322" s="6" t="s">
        <v>4</v>
      </c>
      <c r="K1322" s="48" t="str">
        <f>IF(J1322="","",VLOOKUP(J1322,'BICS Equity Hierarchy 2024'!$C$5:$Q$1783,'Mapping for Equity'!$K$1))</f>
        <v/>
      </c>
      <c r="L1322" s="6" t="s">
        <v>4</v>
      </c>
      <c r="M1322" s="6" t="s">
        <v>4</v>
      </c>
      <c r="N1322" s="6" t="s">
        <v>4</v>
      </c>
      <c r="O1322" s="6" t="s">
        <v>4</v>
      </c>
    </row>
    <row r="1323" spans="2:15" ht="20.25">
      <c r="B1323" s="10">
        <v>171112141114</v>
      </c>
      <c r="C1323" s="201" t="s">
        <v>21672</v>
      </c>
      <c r="D1323" s="8" t="str">
        <f>VLOOKUP(B1323,'Current BICS'!$B$4:$P$1837,'Mapping for Equity'!$K$1,FALSE)</f>
        <v>Consumer Prods Freight - Rail</v>
      </c>
      <c r="E1323" s="15" t="s">
        <v>1643</v>
      </c>
      <c r="F1323" s="18"/>
      <c r="G1323" s="15" t="s">
        <v>1643</v>
      </c>
      <c r="H1323" s="6">
        <v>171112141114</v>
      </c>
      <c r="I1323" s="48" t="str">
        <f>VLOOKUP(H1323,'BICS Equity Hierarchy 2024'!$C$5:$Q$1846,'Mapping for Equity'!$K$1,FALSE)</f>
        <v>Consumer Prods Freight - Rail</v>
      </c>
      <c r="J1323" s="6" t="s">
        <v>4</v>
      </c>
      <c r="K1323" s="48" t="str">
        <f>IF(J1323="","",VLOOKUP(J1323,'BICS Equity Hierarchy 2024'!$C$5:$Q$1783,'Mapping for Equity'!$K$1))</f>
        <v/>
      </c>
      <c r="L1323" s="6" t="s">
        <v>4</v>
      </c>
      <c r="M1323" s="6" t="s">
        <v>4</v>
      </c>
      <c r="N1323" s="6" t="s">
        <v>4</v>
      </c>
      <c r="O1323" s="6" t="s">
        <v>4</v>
      </c>
    </row>
    <row r="1324" spans="2:15" ht="20.25">
      <c r="B1324" s="10">
        <v>17111214111410</v>
      </c>
      <c r="C1324" s="201" t="s">
        <v>21677</v>
      </c>
      <c r="D1324" s="8" t="str">
        <f>VLOOKUP(B1324,'Current BICS'!$B$4:$P$1837,'Mapping for Equity'!$K$1,FALSE)</f>
        <v>Consumer Prods Rail - Electric</v>
      </c>
      <c r="E1324" s="15" t="s">
        <v>1643</v>
      </c>
      <c r="F1324" s="18"/>
      <c r="G1324" s="15" t="s">
        <v>1643</v>
      </c>
      <c r="H1324" s="6">
        <v>17111214111410</v>
      </c>
      <c r="I1324" s="48" t="str">
        <f>VLOOKUP(H1324,'BICS Equity Hierarchy 2024'!$C$5:$Q$1846,'Mapping for Equity'!$K$1,FALSE)</f>
        <v>Consumer Prods Rail - Electric</v>
      </c>
      <c r="J1324" s="6" t="s">
        <v>4</v>
      </c>
      <c r="K1324" s="48" t="str">
        <f>IF(J1324="","",VLOOKUP(J1324,'BICS Equity Hierarchy 2024'!$C$5:$Q$1783,'Mapping for Equity'!$K$1))</f>
        <v/>
      </c>
      <c r="L1324" s="6" t="s">
        <v>4</v>
      </c>
      <c r="M1324" s="6" t="s">
        <v>4</v>
      </c>
      <c r="N1324" s="6" t="s">
        <v>4</v>
      </c>
      <c r="O1324" s="6" t="s">
        <v>4</v>
      </c>
    </row>
    <row r="1325" spans="2:15" ht="20.25">
      <c r="B1325" s="10">
        <v>17111214111411</v>
      </c>
      <c r="C1325" s="201" t="s">
        <v>21677</v>
      </c>
      <c r="D1325" s="8" t="str">
        <f>VLOOKUP(B1325,'Current BICS'!$B$4:$P$1837,'Mapping for Equity'!$K$1,FALSE)</f>
        <v>Consumer Prods Rail - Fossil Fuels</v>
      </c>
      <c r="E1325" s="15" t="s">
        <v>1643</v>
      </c>
      <c r="F1325" s="18"/>
      <c r="G1325" s="15" t="s">
        <v>1643</v>
      </c>
      <c r="H1325" s="6">
        <v>17111214111411</v>
      </c>
      <c r="I1325" s="48" t="str">
        <f>VLOOKUP(H1325,'BICS Equity Hierarchy 2024'!$C$5:$Q$1846,'Mapping for Equity'!$K$1,FALSE)</f>
        <v>Consumer Prods Rail - Fossil Fuels</v>
      </c>
      <c r="J1325" s="6" t="s">
        <v>4</v>
      </c>
      <c r="K1325" s="48" t="str">
        <f>IF(J1325="","",VLOOKUP(J1325,'BICS Equity Hierarchy 2024'!$C$5:$Q$1783,'Mapping for Equity'!$K$1))</f>
        <v/>
      </c>
      <c r="L1325" s="6" t="s">
        <v>4</v>
      </c>
      <c r="M1325" s="6" t="s">
        <v>4</v>
      </c>
      <c r="N1325" s="6" t="s">
        <v>4</v>
      </c>
      <c r="O1325" s="6" t="s">
        <v>4</v>
      </c>
    </row>
    <row r="1326" spans="2:15" ht="20.25">
      <c r="B1326" s="10">
        <v>171112141115</v>
      </c>
      <c r="C1326" s="201" t="s">
        <v>21672</v>
      </c>
      <c r="D1326" s="8" t="str">
        <f>VLOOKUP(B1326,'Current BICS'!$B$4:$P$1837,'Mapping for Equity'!$K$1,FALSE)</f>
        <v>Forest Products Freight - Rail</v>
      </c>
      <c r="E1326" s="15" t="s">
        <v>1643</v>
      </c>
      <c r="F1326" s="18"/>
      <c r="G1326" s="15" t="s">
        <v>1643</v>
      </c>
      <c r="H1326" s="6">
        <v>171112141115</v>
      </c>
      <c r="I1326" s="48" t="str">
        <f>VLOOKUP(H1326,'BICS Equity Hierarchy 2024'!$C$5:$Q$1846,'Mapping for Equity'!$K$1,FALSE)</f>
        <v>Forest Products Freight - Rail</v>
      </c>
      <c r="J1326" s="6" t="s">
        <v>4</v>
      </c>
      <c r="K1326" s="48" t="str">
        <f>IF(J1326="","",VLOOKUP(J1326,'BICS Equity Hierarchy 2024'!$C$5:$Q$1783,'Mapping for Equity'!$K$1))</f>
        <v/>
      </c>
      <c r="L1326" s="6" t="s">
        <v>4</v>
      </c>
      <c r="M1326" s="6" t="s">
        <v>4</v>
      </c>
      <c r="N1326" s="6" t="s">
        <v>4</v>
      </c>
      <c r="O1326" s="6" t="s">
        <v>4</v>
      </c>
    </row>
    <row r="1327" spans="2:15" ht="20.25">
      <c r="B1327" s="10">
        <v>17111214111510</v>
      </c>
      <c r="C1327" s="201" t="s">
        <v>21677</v>
      </c>
      <c r="D1327" s="8" t="str">
        <f>VLOOKUP(B1327,'Current BICS'!$B$4:$P$1837,'Mapping for Equity'!$K$1,FALSE)</f>
        <v>Forest Prods Rail - Electric</v>
      </c>
      <c r="E1327" s="15" t="s">
        <v>1643</v>
      </c>
      <c r="F1327" s="18"/>
      <c r="G1327" s="15" t="s">
        <v>1643</v>
      </c>
      <c r="H1327" s="6">
        <v>17111214111510</v>
      </c>
      <c r="I1327" s="48" t="str">
        <f>VLOOKUP(H1327,'BICS Equity Hierarchy 2024'!$C$5:$Q$1846,'Mapping for Equity'!$K$1,FALSE)</f>
        <v>Forest Prods Rail - Electric</v>
      </c>
      <c r="J1327" s="6" t="s">
        <v>4</v>
      </c>
      <c r="K1327" s="48" t="str">
        <f>IF(J1327="","",VLOOKUP(J1327,'BICS Equity Hierarchy 2024'!$C$5:$Q$1783,'Mapping for Equity'!$K$1))</f>
        <v/>
      </c>
      <c r="L1327" s="6" t="s">
        <v>4</v>
      </c>
      <c r="M1327" s="6" t="s">
        <v>4</v>
      </c>
      <c r="N1327" s="6" t="s">
        <v>4</v>
      </c>
      <c r="O1327" s="6" t="s">
        <v>4</v>
      </c>
    </row>
    <row r="1328" spans="2:15" ht="20.25">
      <c r="B1328" s="10">
        <v>17111214111511</v>
      </c>
      <c r="C1328" s="201" t="s">
        <v>21677</v>
      </c>
      <c r="D1328" s="8" t="str">
        <f>VLOOKUP(B1328,'Current BICS'!$B$4:$P$1837,'Mapping for Equity'!$K$1,FALSE)</f>
        <v>Forest Prods Rail - Fossil Fuels</v>
      </c>
      <c r="E1328" s="15" t="s">
        <v>1643</v>
      </c>
      <c r="F1328" s="18"/>
      <c r="G1328" s="15" t="s">
        <v>1643</v>
      </c>
      <c r="H1328" s="6">
        <v>17111214111511</v>
      </c>
      <c r="I1328" s="48" t="str">
        <f>VLOOKUP(H1328,'BICS Equity Hierarchy 2024'!$C$5:$Q$1846,'Mapping for Equity'!$K$1,FALSE)</f>
        <v>Forest Prods Rail - Fossil Fuels</v>
      </c>
      <c r="J1328" s="6" t="s">
        <v>4</v>
      </c>
      <c r="K1328" s="48" t="str">
        <f>IF(J1328="","",VLOOKUP(J1328,'BICS Equity Hierarchy 2024'!$C$5:$Q$1783,'Mapping for Equity'!$K$1))</f>
        <v/>
      </c>
      <c r="L1328" s="6" t="s">
        <v>4</v>
      </c>
      <c r="M1328" s="6" t="s">
        <v>4</v>
      </c>
      <c r="N1328" s="6" t="s">
        <v>4</v>
      </c>
      <c r="O1328" s="6" t="s">
        <v>4</v>
      </c>
    </row>
    <row r="1329" spans="2:15" ht="20.25">
      <c r="B1329" s="10">
        <v>171112141116</v>
      </c>
      <c r="C1329" s="201" t="s">
        <v>21672</v>
      </c>
      <c r="D1329" s="8" t="str">
        <f>VLOOKUP(B1329,'Current BICS'!$B$4:$P$1837,'Mapping for Equity'!$K$1,FALSE)</f>
        <v>Industrial Prods Freight - Rail</v>
      </c>
      <c r="E1329" s="15" t="s">
        <v>1643</v>
      </c>
      <c r="F1329" s="18"/>
      <c r="G1329" s="15" t="s">
        <v>1643</v>
      </c>
      <c r="H1329" s="6">
        <v>171112141116</v>
      </c>
      <c r="I1329" s="48" t="str">
        <f>VLOOKUP(H1329,'BICS Equity Hierarchy 2024'!$C$5:$Q$1846,'Mapping for Equity'!$K$1,FALSE)</f>
        <v>Industrial Prods Freight - Rail</v>
      </c>
      <c r="J1329" s="6" t="s">
        <v>4</v>
      </c>
      <c r="K1329" s="48" t="str">
        <f>IF(J1329="","",VLOOKUP(J1329,'BICS Equity Hierarchy 2024'!$C$5:$Q$1783,'Mapping for Equity'!$K$1))</f>
        <v/>
      </c>
      <c r="L1329" s="6" t="s">
        <v>4</v>
      </c>
      <c r="M1329" s="6" t="s">
        <v>4</v>
      </c>
      <c r="N1329" s="6" t="s">
        <v>4</v>
      </c>
      <c r="O1329" s="6" t="s">
        <v>4</v>
      </c>
    </row>
    <row r="1330" spans="2:15" ht="20.25">
      <c r="B1330" s="10">
        <v>17111214111610</v>
      </c>
      <c r="C1330" s="201" t="s">
        <v>21677</v>
      </c>
      <c r="D1330" s="8" t="str">
        <f>VLOOKUP(B1330,'Current BICS'!$B$4:$P$1837,'Mapping for Equity'!$K$1,FALSE)</f>
        <v>Industrial Prods Rail - Electric</v>
      </c>
      <c r="E1330" s="15" t="s">
        <v>1643</v>
      </c>
      <c r="F1330" s="18"/>
      <c r="G1330" s="15" t="s">
        <v>1643</v>
      </c>
      <c r="H1330" s="6">
        <v>17111214111610</v>
      </c>
      <c r="I1330" s="48" t="str">
        <f>VLOOKUP(H1330,'BICS Equity Hierarchy 2024'!$C$5:$Q$1846,'Mapping for Equity'!$K$1,FALSE)</f>
        <v>Industrial Prods Rail - Electric</v>
      </c>
      <c r="J1330" s="6" t="s">
        <v>4</v>
      </c>
      <c r="K1330" s="48" t="str">
        <f>IF(J1330="","",VLOOKUP(J1330,'BICS Equity Hierarchy 2024'!$C$5:$Q$1783,'Mapping for Equity'!$K$1))</f>
        <v/>
      </c>
      <c r="L1330" s="6" t="s">
        <v>4</v>
      </c>
      <c r="M1330" s="6" t="s">
        <v>4</v>
      </c>
      <c r="N1330" s="6" t="s">
        <v>4</v>
      </c>
      <c r="O1330" s="6" t="s">
        <v>4</v>
      </c>
    </row>
    <row r="1331" spans="2:15" ht="20.25">
      <c r="B1331" s="10">
        <v>17111214111611</v>
      </c>
      <c r="C1331" s="201" t="s">
        <v>21677</v>
      </c>
      <c r="D1331" s="8" t="str">
        <f>VLOOKUP(B1331,'Current BICS'!$B$4:$P$1837,'Mapping for Equity'!$K$1,FALSE)</f>
        <v>Industrial Prods Rail - Fossil Fuels</v>
      </c>
      <c r="E1331" s="15" t="s">
        <v>1643</v>
      </c>
      <c r="F1331" s="18"/>
      <c r="G1331" s="15" t="s">
        <v>1643</v>
      </c>
      <c r="H1331" s="6">
        <v>17111214111611</v>
      </c>
      <c r="I1331" s="48" t="str">
        <f>VLOOKUP(H1331,'BICS Equity Hierarchy 2024'!$C$5:$Q$1846,'Mapping for Equity'!$K$1,FALSE)</f>
        <v>Industrial Prods Rail - Fossil Fuels</v>
      </c>
      <c r="J1331" s="6" t="s">
        <v>4</v>
      </c>
      <c r="K1331" s="48" t="str">
        <f>IF(J1331="","",VLOOKUP(J1331,'BICS Equity Hierarchy 2024'!$C$5:$Q$1783,'Mapping for Equity'!$K$1))</f>
        <v/>
      </c>
      <c r="L1331" s="6" t="s">
        <v>4</v>
      </c>
      <c r="M1331" s="6" t="s">
        <v>4</v>
      </c>
      <c r="N1331" s="6" t="s">
        <v>4</v>
      </c>
      <c r="O1331" s="6" t="s">
        <v>4</v>
      </c>
    </row>
    <row r="1332" spans="2:15" ht="20.25">
      <c r="B1332" s="10">
        <v>171112141117</v>
      </c>
      <c r="C1332" s="201" t="s">
        <v>21672</v>
      </c>
      <c r="D1332" s="8" t="str">
        <f>VLOOKUP(B1332,'Current BICS'!$B$4:$P$1837,'Mapping for Equity'!$K$1,FALSE)</f>
        <v>Metallic Ores &amp; Metals - Rail</v>
      </c>
      <c r="E1332" s="15" t="s">
        <v>1643</v>
      </c>
      <c r="F1332" s="18"/>
      <c r="G1332" s="15" t="s">
        <v>1643</v>
      </c>
      <c r="H1332" s="6">
        <v>171112141117</v>
      </c>
      <c r="I1332" s="48" t="str">
        <f>VLOOKUP(H1332,'BICS Equity Hierarchy 2024'!$C$5:$Q$1846,'Mapping for Equity'!$K$1,FALSE)</f>
        <v>Metallic Ores &amp; Metals - Rail</v>
      </c>
      <c r="J1332" s="6" t="s">
        <v>4</v>
      </c>
      <c r="K1332" s="48" t="str">
        <f>IF(J1332="","",VLOOKUP(J1332,'BICS Equity Hierarchy 2024'!$C$5:$Q$1783,'Mapping for Equity'!$K$1))</f>
        <v/>
      </c>
      <c r="L1332" s="6" t="s">
        <v>4</v>
      </c>
      <c r="M1332" s="6" t="s">
        <v>4</v>
      </c>
      <c r="N1332" s="6" t="s">
        <v>4</v>
      </c>
      <c r="O1332" s="6" t="s">
        <v>4</v>
      </c>
    </row>
    <row r="1333" spans="2:15" ht="20.25">
      <c r="B1333" s="10">
        <v>17111214111710</v>
      </c>
      <c r="C1333" s="201" t="s">
        <v>21677</v>
      </c>
      <c r="D1333" s="8" t="str">
        <f>VLOOKUP(B1333,'Current BICS'!$B$4:$P$1837,'Mapping for Equity'!$K$1,FALSE)</f>
        <v>Metal Rail - Electric</v>
      </c>
      <c r="E1333" s="15" t="s">
        <v>1643</v>
      </c>
      <c r="F1333" s="18"/>
      <c r="G1333" s="15" t="s">
        <v>1643</v>
      </c>
      <c r="H1333" s="6">
        <v>17111214111710</v>
      </c>
      <c r="I1333" s="48" t="str">
        <f>VLOOKUP(H1333,'BICS Equity Hierarchy 2024'!$C$5:$Q$1846,'Mapping for Equity'!$K$1,FALSE)</f>
        <v>Metal Rail - Electric</v>
      </c>
      <c r="J1333" s="6" t="s">
        <v>4</v>
      </c>
      <c r="K1333" s="48" t="str">
        <f>IF(J1333="","",VLOOKUP(J1333,'BICS Equity Hierarchy 2024'!$C$5:$Q$1783,'Mapping for Equity'!$K$1))</f>
        <v/>
      </c>
      <c r="L1333" s="6" t="s">
        <v>4</v>
      </c>
      <c r="M1333" s="6" t="s">
        <v>4</v>
      </c>
      <c r="N1333" s="6" t="s">
        <v>4</v>
      </c>
      <c r="O1333" s="6" t="s">
        <v>4</v>
      </c>
    </row>
    <row r="1334" spans="2:15" ht="20.25">
      <c r="B1334" s="10">
        <v>17111214111711</v>
      </c>
      <c r="C1334" s="201" t="s">
        <v>21677</v>
      </c>
      <c r="D1334" s="8" t="str">
        <f>VLOOKUP(B1334,'Current BICS'!$B$4:$P$1837,'Mapping for Equity'!$K$1,FALSE)</f>
        <v>Metal Rail - Fossil Fuels</v>
      </c>
      <c r="E1334" s="15" t="s">
        <v>1643</v>
      </c>
      <c r="F1334" s="18"/>
      <c r="G1334" s="15" t="s">
        <v>1643</v>
      </c>
      <c r="H1334" s="6">
        <v>17111214111711</v>
      </c>
      <c r="I1334" s="48" t="str">
        <f>VLOOKUP(H1334,'BICS Equity Hierarchy 2024'!$C$5:$Q$1846,'Mapping for Equity'!$K$1,FALSE)</f>
        <v>Metal Rail - Fossil Fuels</v>
      </c>
      <c r="J1334" s="6" t="s">
        <v>4</v>
      </c>
      <c r="K1334" s="48" t="str">
        <f>IF(J1334="","",VLOOKUP(J1334,'BICS Equity Hierarchy 2024'!$C$5:$Q$1783,'Mapping for Equity'!$K$1))</f>
        <v/>
      </c>
      <c r="L1334" s="6" t="s">
        <v>4</v>
      </c>
      <c r="M1334" s="6" t="s">
        <v>4</v>
      </c>
      <c r="N1334" s="6" t="s">
        <v>4</v>
      </c>
      <c r="O1334" s="6" t="s">
        <v>4</v>
      </c>
    </row>
    <row r="1335" spans="2:15" ht="20.25">
      <c r="B1335" s="10">
        <v>171112141118</v>
      </c>
      <c r="C1335" s="201" t="s">
        <v>21672</v>
      </c>
      <c r="D1335" s="8" t="str">
        <f>VLOOKUP(B1335,'Current BICS'!$B$4:$P$1837,'Mapping for Equity'!$K$1,FALSE)</f>
        <v>Non-Metal Minerals - Rail</v>
      </c>
      <c r="E1335" s="15" t="s">
        <v>1643</v>
      </c>
      <c r="F1335" s="18"/>
      <c r="G1335" s="15" t="s">
        <v>1643</v>
      </c>
      <c r="H1335" s="6">
        <v>171112141118</v>
      </c>
      <c r="I1335" s="48" t="str">
        <f>VLOOKUP(H1335,'BICS Equity Hierarchy 2024'!$C$5:$Q$1846,'Mapping for Equity'!$K$1,FALSE)</f>
        <v>Non-Metal Minerals - Rail</v>
      </c>
      <c r="J1335" s="6" t="s">
        <v>4</v>
      </c>
      <c r="K1335" s="48" t="str">
        <f>IF(J1335="","",VLOOKUP(J1335,'BICS Equity Hierarchy 2024'!$C$5:$Q$1783,'Mapping for Equity'!$K$1))</f>
        <v/>
      </c>
      <c r="L1335" s="6" t="s">
        <v>4</v>
      </c>
      <c r="M1335" s="6" t="s">
        <v>4</v>
      </c>
      <c r="N1335" s="6" t="s">
        <v>4</v>
      </c>
      <c r="O1335" s="6" t="s">
        <v>4</v>
      </c>
    </row>
    <row r="1336" spans="2:15" ht="20.25">
      <c r="B1336" s="10">
        <v>17111214111810</v>
      </c>
      <c r="C1336" s="201" t="s">
        <v>21677</v>
      </c>
      <c r="D1336" s="8" t="str">
        <f>VLOOKUP(B1336,'Current BICS'!$B$4:$P$1837,'Mapping for Equity'!$K$1,FALSE)</f>
        <v>Non-Metal Rail - Electric</v>
      </c>
      <c r="E1336" s="15" t="s">
        <v>1643</v>
      </c>
      <c r="F1336" s="18"/>
      <c r="G1336" s="15" t="s">
        <v>1643</v>
      </c>
      <c r="H1336" s="6">
        <v>17111214111810</v>
      </c>
      <c r="I1336" s="48" t="str">
        <f>VLOOKUP(H1336,'BICS Equity Hierarchy 2024'!$C$5:$Q$1846,'Mapping for Equity'!$K$1,FALSE)</f>
        <v>Non-Metal Rail - Electric</v>
      </c>
      <c r="J1336" s="6" t="s">
        <v>4</v>
      </c>
      <c r="K1336" s="48" t="str">
        <f>IF(J1336="","",VLOOKUP(J1336,'BICS Equity Hierarchy 2024'!$C$5:$Q$1783,'Mapping for Equity'!$K$1))</f>
        <v/>
      </c>
      <c r="L1336" s="6" t="s">
        <v>4</v>
      </c>
      <c r="M1336" s="6" t="s">
        <v>4</v>
      </c>
      <c r="N1336" s="6" t="s">
        <v>4</v>
      </c>
      <c r="O1336" s="6" t="s">
        <v>4</v>
      </c>
    </row>
    <row r="1337" spans="2:15" ht="20.25">
      <c r="B1337" s="10">
        <v>17111214111811</v>
      </c>
      <c r="C1337" s="201" t="s">
        <v>21677</v>
      </c>
      <c r="D1337" s="8" t="str">
        <f>VLOOKUP(B1337,'Current BICS'!$B$4:$P$1837,'Mapping for Equity'!$K$1,FALSE)</f>
        <v>Non-Metal Rail - Fossil Fuels</v>
      </c>
      <c r="E1337" s="15" t="s">
        <v>1643</v>
      </c>
      <c r="F1337" s="18"/>
      <c r="G1337" s="15" t="s">
        <v>1643</v>
      </c>
      <c r="H1337" s="6">
        <v>17111214111811</v>
      </c>
      <c r="I1337" s="48" t="str">
        <f>VLOOKUP(H1337,'BICS Equity Hierarchy 2024'!$C$5:$Q$1846,'Mapping for Equity'!$K$1,FALSE)</f>
        <v>Non-Metal Rail - Fossil Fuels</v>
      </c>
      <c r="J1337" s="6" t="s">
        <v>4</v>
      </c>
      <c r="K1337" s="48" t="str">
        <f>IF(J1337="","",VLOOKUP(J1337,'BICS Equity Hierarchy 2024'!$C$5:$Q$1783,'Mapping for Equity'!$K$1))</f>
        <v/>
      </c>
      <c r="L1337" s="6" t="s">
        <v>4</v>
      </c>
      <c r="M1337" s="6" t="s">
        <v>4</v>
      </c>
      <c r="N1337" s="6" t="s">
        <v>4</v>
      </c>
      <c r="O1337" s="6" t="s">
        <v>4</v>
      </c>
    </row>
    <row r="1338" spans="2:15" ht="20.25">
      <c r="B1338" s="10">
        <v>17111215</v>
      </c>
      <c r="C1338" s="201">
        <v>4</v>
      </c>
      <c r="D1338" s="8" t="str">
        <f>VLOOKUP(B1338,'Current BICS'!$B$4:$P$1837,'Mapping for Equity'!$K$1,FALSE)</f>
        <v>Trucking</v>
      </c>
      <c r="E1338" s="15" t="s">
        <v>1643</v>
      </c>
      <c r="F1338" s="18"/>
      <c r="G1338" s="15" t="s">
        <v>1643</v>
      </c>
      <c r="H1338" s="6">
        <v>17111215</v>
      </c>
      <c r="I1338" s="48" t="str">
        <f>VLOOKUP(H1338,'BICS Equity Hierarchy 2024'!$C$5:$Q$1846,'Mapping for Equity'!$K$1,FALSE)</f>
        <v>Trucking</v>
      </c>
      <c r="J1338" s="6" t="s">
        <v>4</v>
      </c>
      <c r="K1338" s="48" t="str">
        <f>IF(J1338="","",VLOOKUP(J1338,'BICS Equity Hierarchy 2024'!$C$5:$Q$1783,'Mapping for Equity'!$K$1))</f>
        <v/>
      </c>
      <c r="L1338" s="6" t="s">
        <v>4</v>
      </c>
      <c r="M1338" s="6" t="s">
        <v>4</v>
      </c>
      <c r="N1338" s="6" t="s">
        <v>4</v>
      </c>
      <c r="O1338" s="6" t="s">
        <v>4</v>
      </c>
    </row>
    <row r="1339" spans="2:15" ht="20.25">
      <c r="B1339" s="10">
        <v>1711121510</v>
      </c>
      <c r="C1339" s="201">
        <v>5</v>
      </c>
      <c r="D1339" s="8" t="str">
        <f>VLOOKUP(B1339,'Current BICS'!$B$4:$P$1837,'Mapping for Equity'!$K$1,FALSE)</f>
        <v>Asset-Based LTL</v>
      </c>
      <c r="E1339" s="15" t="s">
        <v>1643</v>
      </c>
      <c r="F1339" s="18"/>
      <c r="G1339" s="15" t="s">
        <v>1643</v>
      </c>
      <c r="H1339" s="6">
        <v>1711121510</v>
      </c>
      <c r="I1339" s="48" t="str">
        <f>VLOOKUP(H1339,'BICS Equity Hierarchy 2024'!$C$5:$Q$1846,'Mapping for Equity'!$K$1,FALSE)</f>
        <v>Asset-Based LTL</v>
      </c>
      <c r="J1339" s="6" t="s">
        <v>4</v>
      </c>
      <c r="K1339" s="48" t="str">
        <f>IF(J1339="","",VLOOKUP(J1339,'BICS Equity Hierarchy 2024'!$C$5:$Q$1783,'Mapping for Equity'!$K$1))</f>
        <v/>
      </c>
      <c r="L1339" s="6" t="s">
        <v>4</v>
      </c>
      <c r="M1339" s="6" t="s">
        <v>4</v>
      </c>
      <c r="N1339" s="6" t="s">
        <v>4</v>
      </c>
      <c r="O1339" s="6" t="s">
        <v>4</v>
      </c>
    </row>
    <row r="1340" spans="2:15" ht="20.25">
      <c r="B1340" s="10">
        <v>171112151010</v>
      </c>
      <c r="C1340" s="201">
        <v>6</v>
      </c>
      <c r="D1340" s="8" t="str">
        <f>VLOOKUP(B1340,'Current BICS'!$B$4:$P$1837,'Mapping for Equity'!$K$1,FALSE)</f>
        <v>Less Than Truckload Freight</v>
      </c>
      <c r="E1340" s="15" t="s">
        <v>1643</v>
      </c>
      <c r="F1340" s="18"/>
      <c r="G1340" s="15" t="s">
        <v>1643</v>
      </c>
      <c r="H1340" s="6">
        <v>171112151010</v>
      </c>
      <c r="I1340" s="48" t="str">
        <f>VLOOKUP(H1340,'BICS Equity Hierarchy 2024'!$C$5:$Q$1846,'Mapping for Equity'!$K$1,FALSE)</f>
        <v>Less Than Truckload Freight</v>
      </c>
      <c r="J1340" s="6" t="s">
        <v>4</v>
      </c>
      <c r="K1340" s="48" t="str">
        <f>IF(J1340="","",VLOOKUP(J1340,'BICS Equity Hierarchy 2024'!$C$5:$Q$1783,'Mapping for Equity'!$K$1))</f>
        <v/>
      </c>
      <c r="L1340" s="6" t="s">
        <v>4</v>
      </c>
      <c r="M1340" s="6" t="s">
        <v>4</v>
      </c>
      <c r="N1340" s="6" t="s">
        <v>4</v>
      </c>
      <c r="O1340" s="6" t="s">
        <v>4</v>
      </c>
    </row>
    <row r="1341" spans="2:15" ht="20.25">
      <c r="B1341" s="10">
        <v>17111215101010</v>
      </c>
      <c r="C1341" s="201" t="s">
        <v>21677</v>
      </c>
      <c r="D1341" s="8" t="str">
        <f>VLOOKUP(B1341,'Current BICS'!$B$4:$P$1837,'Mapping for Equity'!$K$1,FALSE)</f>
        <v>LTL Freight - Electric</v>
      </c>
      <c r="E1341" s="15" t="s">
        <v>1643</v>
      </c>
      <c r="F1341" s="18"/>
      <c r="G1341" s="15" t="s">
        <v>1643</v>
      </c>
      <c r="H1341" s="6">
        <v>17111215101010</v>
      </c>
      <c r="I1341" s="48" t="str">
        <f>VLOOKUP(H1341,'BICS Equity Hierarchy 2024'!$C$5:$Q$1846,'Mapping for Equity'!$K$1,FALSE)</f>
        <v>LTL Freight - Electric</v>
      </c>
      <c r="J1341" s="6" t="s">
        <v>4</v>
      </c>
      <c r="K1341" s="48" t="str">
        <f>IF(J1341="","",VLOOKUP(J1341,'BICS Equity Hierarchy 2024'!$C$5:$Q$1783,'Mapping for Equity'!$K$1))</f>
        <v/>
      </c>
      <c r="L1341" s="6" t="s">
        <v>4</v>
      </c>
      <c r="M1341" s="6" t="s">
        <v>4</v>
      </c>
      <c r="N1341" s="6" t="s">
        <v>4</v>
      </c>
      <c r="O1341" s="6" t="s">
        <v>4</v>
      </c>
    </row>
    <row r="1342" spans="2:15" ht="20.25">
      <c r="B1342" s="10">
        <v>17111215101011</v>
      </c>
      <c r="C1342" s="201" t="s">
        <v>21677</v>
      </c>
      <c r="D1342" s="8" t="str">
        <f>VLOOKUP(B1342,'Current BICS'!$B$4:$P$1837,'Mapping for Equity'!$K$1,FALSE)</f>
        <v>LTL Freight - Fossil Fuels</v>
      </c>
      <c r="E1342" s="15" t="s">
        <v>1643</v>
      </c>
      <c r="F1342" s="18"/>
      <c r="G1342" s="15" t="s">
        <v>1643</v>
      </c>
      <c r="H1342" s="6">
        <v>17111215101011</v>
      </c>
      <c r="I1342" s="48" t="str">
        <f>VLOOKUP(H1342,'BICS Equity Hierarchy 2024'!$C$5:$Q$1846,'Mapping for Equity'!$K$1,FALSE)</f>
        <v>LTL Freight - Fossil Fuels</v>
      </c>
      <c r="J1342" s="6" t="s">
        <v>4</v>
      </c>
      <c r="K1342" s="48" t="str">
        <f>IF(J1342="","",VLOOKUP(J1342,'BICS Equity Hierarchy 2024'!$C$5:$Q$1783,'Mapping for Equity'!$K$1))</f>
        <v/>
      </c>
      <c r="L1342" s="6" t="s">
        <v>4</v>
      </c>
      <c r="M1342" s="6" t="s">
        <v>4</v>
      </c>
      <c r="N1342" s="6" t="s">
        <v>4</v>
      </c>
      <c r="O1342" s="6" t="s">
        <v>4</v>
      </c>
    </row>
    <row r="1343" spans="2:15" ht="20.25">
      <c r="B1343" s="10">
        <v>171112151011</v>
      </c>
      <c r="C1343" s="201">
        <v>6</v>
      </c>
      <c r="D1343" s="8" t="str">
        <f>VLOOKUP(B1343,'Current BICS'!$B$4:$P$1837,'Mapping for Equity'!$K$1,FALSE)</f>
        <v>LTL Fuel Surcharge</v>
      </c>
      <c r="E1343" s="15" t="s">
        <v>1643</v>
      </c>
      <c r="F1343" s="18"/>
      <c r="G1343" s="15" t="s">
        <v>1643</v>
      </c>
      <c r="H1343" s="6">
        <v>171112151011</v>
      </c>
      <c r="I1343" s="48" t="str">
        <f>VLOOKUP(H1343,'BICS Equity Hierarchy 2024'!$C$5:$Q$1846,'Mapping for Equity'!$K$1,FALSE)</f>
        <v>LTL Fuel Surcharge</v>
      </c>
      <c r="J1343" s="6" t="s">
        <v>4</v>
      </c>
      <c r="K1343" s="48" t="str">
        <f>IF(J1343="","",VLOOKUP(J1343,'BICS Equity Hierarchy 2024'!$C$5:$Q$1783,'Mapping for Equity'!$K$1))</f>
        <v/>
      </c>
      <c r="L1343" s="6" t="s">
        <v>4</v>
      </c>
      <c r="M1343" s="6" t="s">
        <v>4</v>
      </c>
      <c r="N1343" s="6" t="s">
        <v>4</v>
      </c>
      <c r="O1343" s="6" t="s">
        <v>4</v>
      </c>
    </row>
    <row r="1344" spans="2:15" ht="20.25">
      <c r="B1344" s="10">
        <v>1711121511</v>
      </c>
      <c r="C1344" s="201">
        <v>5</v>
      </c>
      <c r="D1344" s="8" t="str">
        <f>VLOOKUP(B1344,'Current BICS'!$B$4:$P$1837,'Mapping for Equity'!$K$1,FALSE)</f>
        <v>Asset-Based Truckload</v>
      </c>
      <c r="E1344" s="15" t="s">
        <v>1643</v>
      </c>
      <c r="F1344" s="18"/>
      <c r="G1344" s="15" t="s">
        <v>1643</v>
      </c>
      <c r="H1344" s="6">
        <v>1711121511</v>
      </c>
      <c r="I1344" s="48" t="str">
        <f>VLOOKUP(H1344,'BICS Equity Hierarchy 2024'!$C$5:$Q$1846,'Mapping for Equity'!$K$1,FALSE)</f>
        <v>Asset-Based Truckload</v>
      </c>
      <c r="J1344" s="6" t="s">
        <v>4</v>
      </c>
      <c r="K1344" s="48" t="str">
        <f>IF(J1344="","",VLOOKUP(J1344,'BICS Equity Hierarchy 2024'!$C$5:$Q$1783,'Mapping for Equity'!$K$1))</f>
        <v/>
      </c>
      <c r="L1344" s="6" t="s">
        <v>4</v>
      </c>
      <c r="M1344" s="6" t="s">
        <v>4</v>
      </c>
      <c r="N1344" s="6" t="s">
        <v>4</v>
      </c>
      <c r="O1344" s="6" t="s">
        <v>4</v>
      </c>
    </row>
    <row r="1345" spans="2:15" ht="20.25">
      <c r="B1345" s="10">
        <v>171112151110</v>
      </c>
      <c r="C1345" s="201">
        <v>6</v>
      </c>
      <c r="D1345" s="8" t="str">
        <f>VLOOKUP(B1345,'Current BICS'!$B$4:$P$1837,'Mapping for Equity'!$K$1,FALSE)</f>
        <v>Truckload Freight</v>
      </c>
      <c r="E1345" s="15" t="s">
        <v>1643</v>
      </c>
      <c r="F1345" s="18"/>
      <c r="G1345" s="15" t="s">
        <v>1643</v>
      </c>
      <c r="H1345" s="6">
        <v>171112151110</v>
      </c>
      <c r="I1345" s="48" t="str">
        <f>VLOOKUP(H1345,'BICS Equity Hierarchy 2024'!$C$5:$Q$1846,'Mapping for Equity'!$K$1,FALSE)</f>
        <v>Truckload Freight</v>
      </c>
      <c r="J1345" s="6" t="s">
        <v>4</v>
      </c>
      <c r="K1345" s="48" t="str">
        <f>IF(J1345="","",VLOOKUP(J1345,'BICS Equity Hierarchy 2024'!$C$5:$Q$1783,'Mapping for Equity'!$K$1))</f>
        <v/>
      </c>
      <c r="L1345" s="6" t="s">
        <v>4</v>
      </c>
      <c r="M1345" s="6" t="s">
        <v>4</v>
      </c>
      <c r="N1345" s="6" t="s">
        <v>4</v>
      </c>
      <c r="O1345" s="6" t="s">
        <v>4</v>
      </c>
    </row>
    <row r="1346" spans="2:15" ht="20.25">
      <c r="B1346" s="10">
        <v>17111215111010</v>
      </c>
      <c r="C1346" s="201" t="s">
        <v>21677</v>
      </c>
      <c r="D1346" s="8" t="str">
        <f>VLOOKUP(B1346,'Current BICS'!$B$4:$P$1837,'Mapping for Equity'!$K$1,FALSE)</f>
        <v>Truckload Freight - Electric</v>
      </c>
      <c r="E1346" s="15" t="s">
        <v>1643</v>
      </c>
      <c r="F1346" s="18"/>
      <c r="G1346" s="15" t="s">
        <v>1643</v>
      </c>
      <c r="H1346" s="6">
        <v>17111215111010</v>
      </c>
      <c r="I1346" s="48" t="str">
        <f>VLOOKUP(H1346,'BICS Equity Hierarchy 2024'!$C$5:$Q$1846,'Mapping for Equity'!$K$1,FALSE)</f>
        <v>Truckload Freight - Electric</v>
      </c>
      <c r="J1346" s="6" t="s">
        <v>4</v>
      </c>
      <c r="K1346" s="48" t="str">
        <f>IF(J1346="","",VLOOKUP(J1346,'BICS Equity Hierarchy 2024'!$C$5:$Q$1783,'Mapping for Equity'!$K$1))</f>
        <v/>
      </c>
      <c r="L1346" s="6" t="s">
        <v>4</v>
      </c>
      <c r="M1346" s="6" t="s">
        <v>4</v>
      </c>
      <c r="N1346" s="6" t="s">
        <v>4</v>
      </c>
      <c r="O1346" s="6" t="s">
        <v>4</v>
      </c>
    </row>
    <row r="1347" spans="2:15" ht="20.25">
      <c r="B1347" s="10">
        <v>17111215111011</v>
      </c>
      <c r="C1347" s="201" t="s">
        <v>21677</v>
      </c>
      <c r="D1347" s="8" t="str">
        <f>VLOOKUP(B1347,'Current BICS'!$B$4:$P$1837,'Mapping for Equity'!$K$1,FALSE)</f>
        <v>Truckload Freight - Fossil Fuels</v>
      </c>
      <c r="E1347" s="15" t="s">
        <v>1643</v>
      </c>
      <c r="F1347" s="18"/>
      <c r="G1347" s="15" t="s">
        <v>1643</v>
      </c>
      <c r="H1347" s="6">
        <v>17111215111011</v>
      </c>
      <c r="I1347" s="48" t="str">
        <f>VLOOKUP(H1347,'BICS Equity Hierarchy 2024'!$C$5:$Q$1846,'Mapping for Equity'!$K$1,FALSE)</f>
        <v>Truckload Freight - Fossil Fuels</v>
      </c>
      <c r="J1347" s="6" t="s">
        <v>4</v>
      </c>
      <c r="K1347" s="48" t="str">
        <f>IF(J1347="","",VLOOKUP(J1347,'BICS Equity Hierarchy 2024'!$C$5:$Q$1783,'Mapping for Equity'!$K$1))</f>
        <v/>
      </c>
      <c r="L1347" s="6" t="s">
        <v>4</v>
      </c>
      <c r="M1347" s="6" t="s">
        <v>4</v>
      </c>
      <c r="N1347" s="6" t="s">
        <v>4</v>
      </c>
      <c r="O1347" s="6" t="s">
        <v>4</v>
      </c>
    </row>
    <row r="1348" spans="2:15" ht="20.25">
      <c r="B1348" s="10">
        <v>171112151111</v>
      </c>
      <c r="C1348" s="201">
        <v>6</v>
      </c>
      <c r="D1348" s="8" t="str">
        <f>VLOOKUP(B1348,'Current BICS'!$B$4:$P$1837,'Mapping for Equity'!$K$1,FALSE)</f>
        <v>Truckload Fuel</v>
      </c>
      <c r="E1348" s="15" t="s">
        <v>1643</v>
      </c>
      <c r="F1348" s="18"/>
      <c r="G1348" s="15" t="s">
        <v>1643</v>
      </c>
      <c r="H1348" s="6">
        <v>171112151111</v>
      </c>
      <c r="I1348" s="48" t="str">
        <f>VLOOKUP(H1348,'BICS Equity Hierarchy 2024'!$C$5:$Q$1846,'Mapping for Equity'!$K$1,FALSE)</f>
        <v>Truckload Fuel</v>
      </c>
      <c r="J1348" s="6" t="s">
        <v>4</v>
      </c>
      <c r="K1348" s="48" t="str">
        <f>IF(J1348="","",VLOOKUP(J1348,'BICS Equity Hierarchy 2024'!$C$5:$Q$1783,'Mapping for Equity'!$K$1))</f>
        <v/>
      </c>
      <c r="L1348" s="6" t="s">
        <v>4</v>
      </c>
      <c r="M1348" s="6" t="s">
        <v>4</v>
      </c>
      <c r="N1348" s="6" t="s">
        <v>4</v>
      </c>
      <c r="O1348" s="6" t="s">
        <v>4</v>
      </c>
    </row>
    <row r="1349" spans="2:15" ht="20.25">
      <c r="B1349" s="10">
        <v>1711121512</v>
      </c>
      <c r="C1349" s="201">
        <v>5</v>
      </c>
      <c r="D1349" s="8" t="str">
        <f>VLOOKUP(B1349,'Current BICS'!$B$4:$P$1837,'Mapping for Equity'!$K$1,FALSE)</f>
        <v>Moving Services</v>
      </c>
      <c r="E1349" s="15" t="s">
        <v>1643</v>
      </c>
      <c r="F1349" s="18"/>
      <c r="G1349" s="15" t="s">
        <v>1643</v>
      </c>
      <c r="H1349" s="6">
        <v>1711121512</v>
      </c>
      <c r="I1349" s="48" t="str">
        <f>VLOOKUP(H1349,'BICS Equity Hierarchy 2024'!$C$5:$Q$1846,'Mapping for Equity'!$K$1,FALSE)</f>
        <v>Moving Services</v>
      </c>
      <c r="J1349" s="6" t="s">
        <v>4</v>
      </c>
      <c r="K1349" s="48" t="str">
        <f>IF(J1349="","",VLOOKUP(J1349,'BICS Equity Hierarchy 2024'!$C$5:$Q$1783,'Mapping for Equity'!$K$1))</f>
        <v/>
      </c>
      <c r="L1349" s="6" t="s">
        <v>4</v>
      </c>
      <c r="M1349" s="6" t="s">
        <v>4</v>
      </c>
      <c r="N1349" s="6" t="s">
        <v>4</v>
      </c>
      <c r="O1349" s="6" t="s">
        <v>4</v>
      </c>
    </row>
    <row r="1350" spans="2:15" ht="20.25">
      <c r="B1350" s="10">
        <v>1711121513</v>
      </c>
      <c r="C1350" s="201">
        <v>5</v>
      </c>
      <c r="D1350" s="8" t="str">
        <f>VLOOKUP(B1350,'Current BICS'!$B$4:$P$1837,'Mapping for Equity'!$K$1,FALSE)</f>
        <v>Specialized Freight Trucking Svcs</v>
      </c>
      <c r="E1350" s="15" t="s">
        <v>1643</v>
      </c>
      <c r="F1350" s="18"/>
      <c r="G1350" s="15" t="s">
        <v>1643</v>
      </c>
      <c r="H1350" s="6">
        <v>1711121513</v>
      </c>
      <c r="I1350" s="48" t="str">
        <f>VLOOKUP(H1350,'BICS Equity Hierarchy 2024'!$C$5:$Q$1846,'Mapping for Equity'!$K$1,FALSE)</f>
        <v>Specialized Freight Trucking Svcs</v>
      </c>
      <c r="J1350" s="6" t="s">
        <v>4</v>
      </c>
      <c r="K1350" s="48" t="str">
        <f>IF(J1350="","",VLOOKUP(J1350,'BICS Equity Hierarchy 2024'!$C$5:$Q$1783,'Mapping for Equity'!$K$1))</f>
        <v/>
      </c>
      <c r="L1350" s="6" t="s">
        <v>4</v>
      </c>
      <c r="M1350" s="6" t="s">
        <v>4</v>
      </c>
      <c r="N1350" s="6" t="s">
        <v>4</v>
      </c>
      <c r="O1350" s="6" t="s">
        <v>4</v>
      </c>
    </row>
    <row r="1351" spans="2:15" ht="20.25">
      <c r="B1351" s="10">
        <v>17111216</v>
      </c>
      <c r="C1351" s="201">
        <v>4</v>
      </c>
      <c r="D1351" s="8" t="str">
        <f>VLOOKUP(B1351,'Current BICS'!$B$4:$P$1837,'Mapping for Equity'!$K$1,FALSE)</f>
        <v>Transit Services</v>
      </c>
      <c r="E1351" s="15" t="s">
        <v>1643</v>
      </c>
      <c r="F1351" s="18"/>
      <c r="G1351" s="15" t="s">
        <v>1643</v>
      </c>
      <c r="H1351" s="6">
        <v>17111216</v>
      </c>
      <c r="I1351" s="48" t="str">
        <f>VLOOKUP(H1351,'BICS Equity Hierarchy 2024'!$C$5:$Q$1846,'Mapping for Equity'!$K$1,FALSE)</f>
        <v>Transit Services</v>
      </c>
      <c r="J1351" s="6" t="s">
        <v>4</v>
      </c>
      <c r="K1351" s="48" t="str">
        <f>IF(J1351="","",VLOOKUP(J1351,'BICS Equity Hierarchy 2024'!$C$5:$Q$1783,'Mapping for Equity'!$K$1))</f>
        <v/>
      </c>
      <c r="L1351" s="6" t="s">
        <v>4</v>
      </c>
      <c r="M1351" s="6" t="s">
        <v>4</v>
      </c>
      <c r="N1351" s="6" t="s">
        <v>4</v>
      </c>
      <c r="O1351" s="6" t="s">
        <v>4</v>
      </c>
    </row>
    <row r="1352" spans="2:15" ht="20.25">
      <c r="B1352" s="10">
        <v>1711121610</v>
      </c>
      <c r="C1352" s="201">
        <v>5</v>
      </c>
      <c r="D1352" s="8" t="str">
        <f>VLOOKUP(B1352,'Current BICS'!$B$4:$P$1837,'Mapping for Equity'!$K$1,FALSE)</f>
        <v>Passenger Rail</v>
      </c>
      <c r="E1352" s="15" t="s">
        <v>1643</v>
      </c>
      <c r="F1352" s="18"/>
      <c r="G1352" s="15" t="s">
        <v>1643</v>
      </c>
      <c r="H1352" s="6">
        <v>1711121610</v>
      </c>
      <c r="I1352" s="48" t="str">
        <f>VLOOKUP(H1352,'BICS Equity Hierarchy 2024'!$C$5:$Q$1846,'Mapping for Equity'!$K$1,FALSE)</f>
        <v>Passenger Rail</v>
      </c>
      <c r="J1352" s="6" t="s">
        <v>4</v>
      </c>
      <c r="K1352" s="48" t="str">
        <f>IF(J1352="","",VLOOKUP(J1352,'BICS Equity Hierarchy 2024'!$C$5:$Q$1783,'Mapping for Equity'!$K$1))</f>
        <v/>
      </c>
      <c r="L1352" s="6" t="s">
        <v>4</v>
      </c>
      <c r="M1352" s="6" t="s">
        <v>4</v>
      </c>
      <c r="N1352" s="6" t="s">
        <v>4</v>
      </c>
      <c r="O1352" s="6" t="s">
        <v>4</v>
      </c>
    </row>
    <row r="1353" spans="2:15" ht="20.25">
      <c r="B1353" s="10">
        <v>171112161010</v>
      </c>
      <c r="C1353" s="201">
        <v>6</v>
      </c>
      <c r="D1353" s="8" t="str">
        <f>VLOOKUP(B1353,'Current BICS'!$B$4:$P$1837,'Mapping for Equity'!$K$1,FALSE)</f>
        <v>Intercity Passenger Rail</v>
      </c>
      <c r="E1353" s="15" t="s">
        <v>1643</v>
      </c>
      <c r="F1353" s="18"/>
      <c r="G1353" s="15" t="s">
        <v>1643</v>
      </c>
      <c r="H1353" s="6">
        <v>171112161010</v>
      </c>
      <c r="I1353" s="48" t="str">
        <f>VLOOKUP(H1353,'BICS Equity Hierarchy 2024'!$C$5:$Q$1846,'Mapping for Equity'!$K$1,FALSE)</f>
        <v>Intercity Passenger Rail</v>
      </c>
      <c r="J1353" s="6" t="s">
        <v>4</v>
      </c>
      <c r="K1353" s="48" t="str">
        <f>IF(J1353="","",VLOOKUP(J1353,'BICS Equity Hierarchy 2024'!$C$5:$Q$1783,'Mapping for Equity'!$K$1))</f>
        <v/>
      </c>
      <c r="L1353" s="6" t="s">
        <v>4</v>
      </c>
      <c r="M1353" s="6" t="s">
        <v>4</v>
      </c>
      <c r="N1353" s="6" t="s">
        <v>4</v>
      </c>
      <c r="O1353" s="6" t="s">
        <v>4</v>
      </c>
    </row>
    <row r="1354" spans="2:15" ht="20.25">
      <c r="B1354" s="10">
        <v>17111216101010</v>
      </c>
      <c r="C1354" s="201" t="s">
        <v>21677</v>
      </c>
      <c r="D1354" s="8" t="str">
        <f>VLOOKUP(B1354,'Current BICS'!$B$4:$P$1837,'Mapping for Equity'!$K$1,FALSE)</f>
        <v>Intercity Rail - Electric</v>
      </c>
      <c r="E1354" s="15" t="s">
        <v>1643</v>
      </c>
      <c r="F1354" s="18"/>
      <c r="G1354" s="15" t="s">
        <v>1643</v>
      </c>
      <c r="H1354" s="6">
        <v>17111216101010</v>
      </c>
      <c r="I1354" s="48" t="str">
        <f>VLOOKUP(H1354,'BICS Equity Hierarchy 2024'!$C$5:$Q$1846,'Mapping for Equity'!$K$1,FALSE)</f>
        <v>Intercity Rail - Electric</v>
      </c>
      <c r="J1354" s="6" t="s">
        <v>4</v>
      </c>
      <c r="K1354" s="48" t="str">
        <f>IF(J1354="","",VLOOKUP(J1354,'BICS Equity Hierarchy 2024'!$C$5:$Q$1783,'Mapping for Equity'!$K$1))</f>
        <v/>
      </c>
      <c r="L1354" s="6" t="s">
        <v>4</v>
      </c>
      <c r="M1354" s="6" t="s">
        <v>4</v>
      </c>
      <c r="N1354" s="6" t="s">
        <v>4</v>
      </c>
      <c r="O1354" s="6" t="s">
        <v>4</v>
      </c>
    </row>
    <row r="1355" spans="2:15" ht="20.25">
      <c r="B1355" s="10">
        <v>17111216101011</v>
      </c>
      <c r="C1355" s="201" t="s">
        <v>21677</v>
      </c>
      <c r="D1355" s="8" t="str">
        <f>VLOOKUP(B1355,'Current BICS'!$B$4:$P$1837,'Mapping for Equity'!$K$1,FALSE)</f>
        <v>Intercity Rail - Fossil Fuels</v>
      </c>
      <c r="E1355" s="15" t="s">
        <v>1643</v>
      </c>
      <c r="F1355" s="18"/>
      <c r="G1355" s="15" t="s">
        <v>1643</v>
      </c>
      <c r="H1355" s="6">
        <v>17111216101011</v>
      </c>
      <c r="I1355" s="48" t="str">
        <f>VLOOKUP(H1355,'BICS Equity Hierarchy 2024'!$C$5:$Q$1846,'Mapping for Equity'!$K$1,FALSE)</f>
        <v>Intercity Rail - Fossil Fuels</v>
      </c>
      <c r="J1355" s="6" t="s">
        <v>4</v>
      </c>
      <c r="K1355" s="48" t="str">
        <f>IF(J1355="","",VLOOKUP(J1355,'BICS Equity Hierarchy 2024'!$C$5:$Q$1783,'Mapping for Equity'!$K$1))</f>
        <v/>
      </c>
      <c r="L1355" s="6" t="s">
        <v>4</v>
      </c>
      <c r="M1355" s="6" t="s">
        <v>4</v>
      </c>
      <c r="N1355" s="6" t="s">
        <v>4</v>
      </c>
      <c r="O1355" s="6" t="s">
        <v>4</v>
      </c>
    </row>
    <row r="1356" spans="2:15" ht="20.25">
      <c r="B1356" s="10">
        <v>171112161011</v>
      </c>
      <c r="C1356" s="201" t="s">
        <v>21672</v>
      </c>
      <c r="D1356" s="8" t="str">
        <f>VLOOKUP(B1356,'Current BICS'!$B$4:$P$1837,'Mapping for Equity'!$K$1,FALSE)</f>
        <v>Commuter Rail</v>
      </c>
      <c r="E1356" s="15" t="s">
        <v>1643</v>
      </c>
      <c r="F1356" s="18"/>
      <c r="G1356" s="15" t="s">
        <v>1643</v>
      </c>
      <c r="H1356" s="6">
        <v>171112161011</v>
      </c>
      <c r="I1356" s="48" t="str">
        <f>VLOOKUP(H1356,'BICS Equity Hierarchy 2024'!$C$5:$Q$1846,'Mapping for Equity'!$K$1,FALSE)</f>
        <v>Commuter Rail</v>
      </c>
      <c r="J1356" s="6" t="s">
        <v>4</v>
      </c>
      <c r="K1356" s="48" t="str">
        <f>IF(J1356="","",VLOOKUP(J1356,'BICS Equity Hierarchy 2024'!$C$5:$Q$1783,'Mapping for Equity'!$K$1))</f>
        <v/>
      </c>
      <c r="L1356" s="6" t="s">
        <v>4</v>
      </c>
      <c r="M1356" s="6" t="s">
        <v>4</v>
      </c>
      <c r="N1356" s="6" t="s">
        <v>4</v>
      </c>
      <c r="O1356" s="6" t="s">
        <v>4</v>
      </c>
    </row>
    <row r="1357" spans="2:15" ht="20.25">
      <c r="B1357" s="10">
        <v>17111216101110</v>
      </c>
      <c r="C1357" s="201" t="s">
        <v>21677</v>
      </c>
      <c r="D1357" s="8" t="str">
        <f>VLOOKUP(B1357,'Current BICS'!$B$4:$P$1837,'Mapping for Equity'!$K$1,FALSE)</f>
        <v>Commuter Rail - Electric</v>
      </c>
      <c r="E1357" s="15" t="s">
        <v>1643</v>
      </c>
      <c r="F1357" s="18"/>
      <c r="G1357" s="15" t="s">
        <v>1643</v>
      </c>
      <c r="H1357" s="6">
        <v>17111216101110</v>
      </c>
      <c r="I1357" s="48" t="str">
        <f>VLOOKUP(H1357,'BICS Equity Hierarchy 2024'!$C$5:$Q$1846,'Mapping for Equity'!$K$1,FALSE)</f>
        <v>Commuter Rail - Electric</v>
      </c>
      <c r="J1357" s="6" t="s">
        <v>4</v>
      </c>
      <c r="K1357" s="48" t="str">
        <f>IF(J1357="","",VLOOKUP(J1357,'BICS Equity Hierarchy 2024'!$C$5:$Q$1783,'Mapping for Equity'!$K$1))</f>
        <v/>
      </c>
      <c r="L1357" s="6" t="s">
        <v>4</v>
      </c>
      <c r="M1357" s="6" t="s">
        <v>4</v>
      </c>
      <c r="N1357" s="6" t="s">
        <v>4</v>
      </c>
      <c r="O1357" s="6" t="s">
        <v>4</v>
      </c>
    </row>
    <row r="1358" spans="2:15" ht="20.25">
      <c r="B1358" s="10">
        <v>17111216101111</v>
      </c>
      <c r="C1358" s="201" t="s">
        <v>21677</v>
      </c>
      <c r="D1358" s="8" t="str">
        <f>VLOOKUP(B1358,'Current BICS'!$B$4:$P$1837,'Mapping for Equity'!$K$1,FALSE)</f>
        <v>Commuter Rail - Fossil Fuels</v>
      </c>
      <c r="E1358" s="15" t="s">
        <v>1643</v>
      </c>
      <c r="F1358" s="18"/>
      <c r="G1358" s="15" t="s">
        <v>1643</v>
      </c>
      <c r="H1358" s="6">
        <v>17111216101111</v>
      </c>
      <c r="I1358" s="48" t="str">
        <f>VLOOKUP(H1358,'BICS Equity Hierarchy 2024'!$C$5:$Q$1846,'Mapping for Equity'!$K$1,FALSE)</f>
        <v>Commuter Rail - Fossil Fuels</v>
      </c>
      <c r="J1358" s="6" t="s">
        <v>4</v>
      </c>
      <c r="K1358" s="48" t="str">
        <f>IF(J1358="","",VLOOKUP(J1358,'BICS Equity Hierarchy 2024'!$C$5:$Q$1783,'Mapping for Equity'!$K$1))</f>
        <v/>
      </c>
      <c r="L1358" s="6" t="s">
        <v>4</v>
      </c>
      <c r="M1358" s="6" t="s">
        <v>4</v>
      </c>
      <c r="N1358" s="6" t="s">
        <v>4</v>
      </c>
      <c r="O1358" s="6" t="s">
        <v>4</v>
      </c>
    </row>
    <row r="1359" spans="2:15" ht="20.25">
      <c r="B1359" s="10">
        <v>1711121611</v>
      </c>
      <c r="C1359" s="201" t="s">
        <v>21708</v>
      </c>
      <c r="D1359" s="8" t="str">
        <f>VLOOKUP(B1359,'Current BICS'!$B$4:$P$1837,'Mapping for Equity'!$K$1,FALSE)</f>
        <v>Bus Transportation</v>
      </c>
      <c r="E1359" s="15" t="s">
        <v>1643</v>
      </c>
      <c r="F1359" s="18"/>
      <c r="G1359" s="15" t="s">
        <v>1643</v>
      </c>
      <c r="H1359" s="6">
        <v>1711121611</v>
      </c>
      <c r="I1359" s="48" t="str">
        <f>VLOOKUP(H1359,'BICS Equity Hierarchy 2024'!$C$5:$Q$1846,'Mapping for Equity'!$K$1,FALSE)</f>
        <v>Bus Transportation</v>
      </c>
      <c r="J1359" s="6" t="s">
        <v>4</v>
      </c>
      <c r="K1359" s="48" t="str">
        <f>IF(J1359="","",VLOOKUP(J1359,'BICS Equity Hierarchy 2024'!$C$5:$Q$1783,'Mapping for Equity'!$K$1))</f>
        <v/>
      </c>
      <c r="L1359" s="6" t="s">
        <v>4</v>
      </c>
      <c r="M1359" s="6" t="s">
        <v>4</v>
      </c>
      <c r="N1359" s="6" t="s">
        <v>4</v>
      </c>
      <c r="O1359" s="6" t="s">
        <v>4</v>
      </c>
    </row>
    <row r="1360" spans="2:15" ht="20.25">
      <c r="B1360" s="10">
        <v>171112161110</v>
      </c>
      <c r="C1360" s="201" t="s">
        <v>21672</v>
      </c>
      <c r="D1360" s="8" t="str">
        <f>VLOOKUP(B1360,'Current BICS'!$B$4:$P$1837,'Mapping for Equity'!$K$1,FALSE)</f>
        <v>Interurban &amp; Rural Bus Transp</v>
      </c>
      <c r="E1360" s="15" t="s">
        <v>1643</v>
      </c>
      <c r="F1360" s="18"/>
      <c r="G1360" s="15" t="s">
        <v>1643</v>
      </c>
      <c r="H1360" s="6">
        <v>171112161110</v>
      </c>
      <c r="I1360" s="48" t="str">
        <f>VLOOKUP(H1360,'BICS Equity Hierarchy 2024'!$C$5:$Q$1846,'Mapping for Equity'!$K$1,FALSE)</f>
        <v>Interurban &amp; Rural Bus Transp</v>
      </c>
      <c r="J1360" s="6" t="s">
        <v>4</v>
      </c>
      <c r="K1360" s="48" t="str">
        <f>IF(J1360="","",VLOOKUP(J1360,'BICS Equity Hierarchy 2024'!$C$5:$Q$1783,'Mapping for Equity'!$K$1))</f>
        <v/>
      </c>
      <c r="L1360" s="6" t="s">
        <v>4</v>
      </c>
      <c r="M1360" s="6" t="s">
        <v>4</v>
      </c>
      <c r="N1360" s="6" t="s">
        <v>4</v>
      </c>
      <c r="O1360" s="6" t="s">
        <v>4</v>
      </c>
    </row>
    <row r="1361" spans="2:15" ht="20.25">
      <c r="B1361" s="10">
        <v>17111216111010</v>
      </c>
      <c r="C1361" s="201" t="s">
        <v>21677</v>
      </c>
      <c r="D1361" s="8" t="str">
        <f>VLOOKUP(B1361,'Current BICS'!$B$4:$P$1837,'Mapping for Equity'!$K$1,FALSE)</f>
        <v>Interurban &amp; Rural Bus - Electric</v>
      </c>
      <c r="E1361" s="15" t="s">
        <v>1643</v>
      </c>
      <c r="F1361" s="18"/>
      <c r="G1361" s="15" t="s">
        <v>1643</v>
      </c>
      <c r="H1361" s="6">
        <v>17111216111010</v>
      </c>
      <c r="I1361" s="48" t="str">
        <f>VLOOKUP(H1361,'BICS Equity Hierarchy 2024'!$C$5:$Q$1846,'Mapping for Equity'!$K$1,FALSE)</f>
        <v>Interurban &amp; Rural Bus - Electric</v>
      </c>
      <c r="J1361" s="6" t="s">
        <v>4</v>
      </c>
      <c r="K1361" s="48" t="str">
        <f>IF(J1361="","",VLOOKUP(J1361,'BICS Equity Hierarchy 2024'!$C$5:$Q$1783,'Mapping for Equity'!$K$1))</f>
        <v/>
      </c>
      <c r="L1361" s="6" t="s">
        <v>4</v>
      </c>
      <c r="M1361" s="6" t="s">
        <v>4</v>
      </c>
      <c r="N1361" s="6" t="s">
        <v>4</v>
      </c>
      <c r="O1361" s="6" t="s">
        <v>4</v>
      </c>
    </row>
    <row r="1362" spans="2:15" ht="20.25">
      <c r="B1362" s="10">
        <v>17111216111011</v>
      </c>
      <c r="C1362" s="201" t="s">
        <v>21677</v>
      </c>
      <c r="D1362" s="8" t="str">
        <f>VLOOKUP(B1362,'Current BICS'!$B$4:$P$1837,'Mapping for Equity'!$K$1,FALSE)</f>
        <v>Interurban &amp; Rural Bus - Fossil Fuels</v>
      </c>
      <c r="E1362" s="15" t="s">
        <v>1643</v>
      </c>
      <c r="F1362" s="18"/>
      <c r="G1362" s="15" t="s">
        <v>1643</v>
      </c>
      <c r="H1362" s="6">
        <v>17111216111011</v>
      </c>
      <c r="I1362" s="48" t="str">
        <f>VLOOKUP(H1362,'BICS Equity Hierarchy 2024'!$C$5:$Q$1846,'Mapping for Equity'!$K$1,FALSE)</f>
        <v>Interurban &amp; Rural Bus - Fossil Fuels</v>
      </c>
      <c r="J1362" s="6" t="s">
        <v>4</v>
      </c>
      <c r="K1362" s="48" t="str">
        <f>IF(J1362="","",VLOOKUP(J1362,'BICS Equity Hierarchy 2024'!$C$5:$Q$1783,'Mapping for Equity'!$K$1))</f>
        <v/>
      </c>
      <c r="L1362" s="6" t="s">
        <v>4</v>
      </c>
      <c r="M1362" s="6" t="s">
        <v>4</v>
      </c>
      <c r="N1362" s="6" t="s">
        <v>4</v>
      </c>
      <c r="O1362" s="6" t="s">
        <v>4</v>
      </c>
    </row>
    <row r="1363" spans="2:15" ht="20.25">
      <c r="B1363" s="10">
        <v>171112161111</v>
      </c>
      <c r="C1363" s="201" t="s">
        <v>21672</v>
      </c>
      <c r="D1363" s="8" t="str">
        <f>VLOOKUP(B1363,'Current BICS'!$B$4:$P$1837,'Mapping for Equity'!$K$1,FALSE)</f>
        <v>Local Bus Services</v>
      </c>
      <c r="E1363" s="15" t="s">
        <v>1643</v>
      </c>
      <c r="F1363" s="18"/>
      <c r="G1363" s="15" t="s">
        <v>1643</v>
      </c>
      <c r="H1363" s="6">
        <v>171112161111</v>
      </c>
      <c r="I1363" s="48" t="str">
        <f>VLOOKUP(H1363,'BICS Equity Hierarchy 2024'!$C$5:$Q$1846,'Mapping for Equity'!$K$1,FALSE)</f>
        <v>Local Bus Services</v>
      </c>
      <c r="J1363" s="6" t="s">
        <v>4</v>
      </c>
      <c r="K1363" s="48" t="str">
        <f>IF(J1363="","",VLOOKUP(J1363,'BICS Equity Hierarchy 2024'!$C$5:$Q$1783,'Mapping for Equity'!$K$1))</f>
        <v/>
      </c>
      <c r="L1363" s="6" t="s">
        <v>4</v>
      </c>
      <c r="M1363" s="6" t="s">
        <v>4</v>
      </c>
      <c r="N1363" s="6" t="s">
        <v>4</v>
      </c>
      <c r="O1363" s="6" t="s">
        <v>4</v>
      </c>
    </row>
    <row r="1364" spans="2:15" ht="20.25">
      <c r="B1364" s="10">
        <v>17111216111110</v>
      </c>
      <c r="C1364" s="201" t="s">
        <v>21677</v>
      </c>
      <c r="D1364" s="8" t="str">
        <f>VLOOKUP(B1364,'Current BICS'!$B$4:$P$1837,'Mapping for Equity'!$K$1,FALSE)</f>
        <v>Local Bus Services - Electric</v>
      </c>
      <c r="E1364" s="15" t="s">
        <v>1643</v>
      </c>
      <c r="F1364" s="18"/>
      <c r="G1364" s="15" t="s">
        <v>1643</v>
      </c>
      <c r="H1364" s="6">
        <v>17111216111110</v>
      </c>
      <c r="I1364" s="48" t="str">
        <f>VLOOKUP(H1364,'BICS Equity Hierarchy 2024'!$C$5:$Q$1846,'Mapping for Equity'!$K$1,FALSE)</f>
        <v>Local Bus Services - Electric</v>
      </c>
      <c r="J1364" s="6" t="s">
        <v>4</v>
      </c>
      <c r="K1364" s="48" t="str">
        <f>IF(J1364="","",VLOOKUP(J1364,'BICS Equity Hierarchy 2024'!$C$5:$Q$1783,'Mapping for Equity'!$K$1))</f>
        <v/>
      </c>
      <c r="L1364" s="6" t="s">
        <v>4</v>
      </c>
      <c r="M1364" s="6" t="s">
        <v>4</v>
      </c>
      <c r="N1364" s="6" t="s">
        <v>4</v>
      </c>
      <c r="O1364" s="6" t="s">
        <v>4</v>
      </c>
    </row>
    <row r="1365" spans="2:15" ht="20.25">
      <c r="B1365" s="10">
        <v>17111216111111</v>
      </c>
      <c r="C1365" s="201" t="s">
        <v>21677</v>
      </c>
      <c r="D1365" s="8" t="str">
        <f>VLOOKUP(B1365,'Current BICS'!$B$4:$P$1837,'Mapping for Equity'!$K$1,FALSE)</f>
        <v>Local Bus Services - Fossil Fuels</v>
      </c>
      <c r="E1365" s="15" t="s">
        <v>1643</v>
      </c>
      <c r="F1365" s="18"/>
      <c r="G1365" s="15" t="s">
        <v>1643</v>
      </c>
      <c r="H1365" s="6">
        <v>17111216111111</v>
      </c>
      <c r="I1365" s="48" t="str">
        <f>VLOOKUP(H1365,'BICS Equity Hierarchy 2024'!$C$5:$Q$1846,'Mapping for Equity'!$K$1,FALSE)</f>
        <v>Local Bus Services - Fossil Fuels</v>
      </c>
      <c r="J1365" s="6" t="s">
        <v>4</v>
      </c>
      <c r="K1365" s="48" t="str">
        <f>IF(J1365="","",VLOOKUP(J1365,'BICS Equity Hierarchy 2024'!$C$5:$Q$1783,'Mapping for Equity'!$K$1))</f>
        <v/>
      </c>
      <c r="L1365" s="6" t="s">
        <v>4</v>
      </c>
      <c r="M1365" s="6" t="s">
        <v>4</v>
      </c>
      <c r="N1365" s="6" t="s">
        <v>4</v>
      </c>
      <c r="O1365" s="6" t="s">
        <v>4</v>
      </c>
    </row>
    <row r="1366" spans="2:15" ht="20.25">
      <c r="B1366" s="10">
        <v>1711121612</v>
      </c>
      <c r="C1366" s="201" t="s">
        <v>21708</v>
      </c>
      <c r="D1366" s="8" t="str">
        <f>VLOOKUP(B1366,'Current BICS'!$B$4:$P$1837,'Mapping for Equity'!$K$1,FALSE)</f>
        <v>Taxi Services</v>
      </c>
      <c r="E1366" s="15" t="s">
        <v>1643</v>
      </c>
      <c r="F1366" s="18"/>
      <c r="G1366" s="15" t="s">
        <v>1643</v>
      </c>
      <c r="H1366" s="6">
        <v>1711121612</v>
      </c>
      <c r="I1366" s="48" t="str">
        <f>VLOOKUP(H1366,'BICS Equity Hierarchy 2024'!$C$5:$Q$1846,'Mapping for Equity'!$K$1,FALSE)</f>
        <v>Taxi Services</v>
      </c>
      <c r="J1366" s="6" t="s">
        <v>4</v>
      </c>
      <c r="K1366" s="48" t="str">
        <f>IF(J1366="","",VLOOKUP(J1366,'BICS Equity Hierarchy 2024'!$C$5:$Q$1783,'Mapping for Equity'!$K$1))</f>
        <v/>
      </c>
      <c r="L1366" s="6" t="s">
        <v>4</v>
      </c>
      <c r="M1366" s="6" t="s">
        <v>4</v>
      </c>
      <c r="N1366" s="6" t="s">
        <v>4</v>
      </c>
      <c r="O1366" s="6" t="s">
        <v>4</v>
      </c>
    </row>
    <row r="1367" spans="2:15" ht="20.25">
      <c r="B1367" s="10">
        <v>171112161210</v>
      </c>
      <c r="C1367" s="201" t="s">
        <v>21672</v>
      </c>
      <c r="D1367" s="8" t="str">
        <f>VLOOKUP(B1367,'Current BICS'!$B$4:$P$1837,'Mapping for Equity'!$K$1,FALSE)</f>
        <v>Taxi Services - Electric</v>
      </c>
      <c r="E1367" s="15" t="s">
        <v>1643</v>
      </c>
      <c r="F1367" s="18"/>
      <c r="G1367" s="15" t="s">
        <v>1643</v>
      </c>
      <c r="H1367" s="6">
        <v>171112161210</v>
      </c>
      <c r="I1367" s="48" t="str">
        <f>VLOOKUP(H1367,'BICS Equity Hierarchy 2024'!$C$5:$Q$1846,'Mapping for Equity'!$K$1,FALSE)</f>
        <v>Taxi Services - Electric</v>
      </c>
      <c r="J1367" s="6" t="s">
        <v>4</v>
      </c>
      <c r="K1367" s="48" t="str">
        <f>IF(J1367="","",VLOOKUP(J1367,'BICS Equity Hierarchy 2024'!$C$5:$Q$1783,'Mapping for Equity'!$K$1))</f>
        <v/>
      </c>
      <c r="L1367" s="6" t="s">
        <v>4</v>
      </c>
      <c r="M1367" s="6" t="s">
        <v>4</v>
      </c>
      <c r="N1367" s="6" t="s">
        <v>4</v>
      </c>
      <c r="O1367" s="6" t="s">
        <v>4</v>
      </c>
    </row>
    <row r="1368" spans="2:15" ht="20.25">
      <c r="B1368" s="10">
        <v>171112161211</v>
      </c>
      <c r="C1368" s="201" t="s">
        <v>21672</v>
      </c>
      <c r="D1368" s="8" t="str">
        <f>VLOOKUP(B1368,'Current BICS'!$B$4:$P$1837,'Mapping for Equity'!$K$1,FALSE)</f>
        <v>Taxi Services - Fossil Fuels</v>
      </c>
      <c r="E1368" s="15" t="s">
        <v>1643</v>
      </c>
      <c r="F1368" s="18"/>
      <c r="G1368" s="15" t="s">
        <v>1643</v>
      </c>
      <c r="H1368" s="6">
        <v>171112161211</v>
      </c>
      <c r="I1368" s="48" t="str">
        <f>VLOOKUP(H1368,'BICS Equity Hierarchy 2024'!$C$5:$Q$1846,'Mapping for Equity'!$K$1,FALSE)</f>
        <v>Taxi Services - Fossil Fuels</v>
      </c>
      <c r="J1368" s="6" t="s">
        <v>4</v>
      </c>
      <c r="K1368" s="48" t="str">
        <f>IF(J1368="","",VLOOKUP(J1368,'BICS Equity Hierarchy 2024'!$C$5:$Q$1783,'Mapping for Equity'!$K$1))</f>
        <v/>
      </c>
      <c r="L1368" s="6" t="s">
        <v>4</v>
      </c>
      <c r="M1368" s="6" t="s">
        <v>4</v>
      </c>
      <c r="N1368" s="6" t="s">
        <v>4</v>
      </c>
      <c r="O1368" s="6" t="s">
        <v>4</v>
      </c>
    </row>
    <row r="1369" spans="2:15" ht="20.25">
      <c r="B1369" s="10">
        <v>1711121613</v>
      </c>
      <c r="C1369" s="201" t="s">
        <v>21708</v>
      </c>
      <c r="D1369" s="8" t="str">
        <f>VLOOKUP(B1369,'Current BICS'!$B$4:$P$1837,'Mapping for Equity'!$K$1,FALSE)</f>
        <v>Ferry Services</v>
      </c>
      <c r="E1369" s="15" t="s">
        <v>1643</v>
      </c>
      <c r="F1369" s="18"/>
      <c r="G1369" s="15" t="s">
        <v>1643</v>
      </c>
      <c r="H1369" s="6">
        <v>1711121613</v>
      </c>
      <c r="I1369" s="48" t="str">
        <f>VLOOKUP(H1369,'BICS Equity Hierarchy 2024'!$C$5:$Q$1846,'Mapping for Equity'!$K$1,FALSE)</f>
        <v>Ferry Services</v>
      </c>
      <c r="J1369" s="6" t="s">
        <v>4</v>
      </c>
      <c r="K1369" s="48" t="str">
        <f>IF(J1369="","",VLOOKUP(J1369,'BICS Equity Hierarchy 2024'!$C$5:$Q$1783,'Mapping for Equity'!$K$1))</f>
        <v/>
      </c>
      <c r="L1369" s="6" t="s">
        <v>4</v>
      </c>
      <c r="M1369" s="6" t="s">
        <v>4</v>
      </c>
      <c r="N1369" s="6" t="s">
        <v>4</v>
      </c>
      <c r="O1369" s="6" t="s">
        <v>4</v>
      </c>
    </row>
    <row r="1370" spans="2:15" ht="20.25">
      <c r="B1370" s="10">
        <v>171112161310</v>
      </c>
      <c r="C1370" s="201" t="s">
        <v>21672</v>
      </c>
      <c r="D1370" s="8" t="str">
        <f>VLOOKUP(B1370,'Current BICS'!$B$4:$P$1837,'Mapping for Equity'!$K$1,FALSE)</f>
        <v>Ferry Services - Electric</v>
      </c>
      <c r="E1370" s="15" t="s">
        <v>1643</v>
      </c>
      <c r="F1370" s="18"/>
      <c r="G1370" s="15" t="s">
        <v>1643</v>
      </c>
      <c r="H1370" s="6">
        <v>171112161310</v>
      </c>
      <c r="I1370" s="48" t="str">
        <f>VLOOKUP(H1370,'BICS Equity Hierarchy 2024'!$C$5:$Q$1846,'Mapping for Equity'!$K$1,FALSE)</f>
        <v>Ferry Services - Electric</v>
      </c>
      <c r="J1370" s="6" t="s">
        <v>4</v>
      </c>
      <c r="K1370" s="48" t="str">
        <f>IF(J1370="","",VLOOKUP(J1370,'BICS Equity Hierarchy 2024'!$C$5:$Q$1783,'Mapping for Equity'!$K$1))</f>
        <v/>
      </c>
      <c r="L1370" s="6" t="s">
        <v>4</v>
      </c>
      <c r="M1370" s="6" t="s">
        <v>4</v>
      </c>
      <c r="N1370" s="6" t="s">
        <v>4</v>
      </c>
      <c r="O1370" s="6" t="s">
        <v>4</v>
      </c>
    </row>
    <row r="1371" spans="2:15" ht="20.25">
      <c r="B1371" s="10">
        <v>171112161311</v>
      </c>
      <c r="C1371" s="201" t="s">
        <v>21672</v>
      </c>
      <c r="D1371" s="8" t="str">
        <f>VLOOKUP(B1371,'Current BICS'!$B$4:$P$1837,'Mapping for Equity'!$K$1,FALSE)</f>
        <v>Ferry Services - Fossil Fuels</v>
      </c>
      <c r="E1371" s="15" t="s">
        <v>1643</v>
      </c>
      <c r="F1371" s="18"/>
      <c r="G1371" s="15" t="s">
        <v>1643</v>
      </c>
      <c r="H1371" s="6">
        <v>171112161311</v>
      </c>
      <c r="I1371" s="48" t="str">
        <f>VLOOKUP(H1371,'BICS Equity Hierarchy 2024'!$C$5:$Q$1846,'Mapping for Equity'!$K$1,FALSE)</f>
        <v>Ferry Services - Fossil Fuels</v>
      </c>
      <c r="J1371" s="6" t="s">
        <v>4</v>
      </c>
      <c r="K1371" s="48" t="str">
        <f>IF(J1371="","",VLOOKUP(J1371,'BICS Equity Hierarchy 2024'!$C$5:$Q$1783,'Mapping for Equity'!$K$1))</f>
        <v/>
      </c>
      <c r="L1371" s="6" t="s">
        <v>4</v>
      </c>
      <c r="M1371" s="6" t="s">
        <v>4</v>
      </c>
      <c r="N1371" s="6" t="s">
        <v>4</v>
      </c>
      <c r="O1371" s="6" t="s">
        <v>4</v>
      </c>
    </row>
    <row r="1372" spans="2:15" ht="20.25">
      <c r="B1372" s="10">
        <v>1711121614</v>
      </c>
      <c r="C1372" s="201">
        <v>5</v>
      </c>
      <c r="D1372" s="8" t="str">
        <f>VLOOKUP(B1372,'Current BICS'!$B$4:$P$1837,'Mapping for Equity'!$K$1,FALSE)</f>
        <v>Helicopter Services</v>
      </c>
      <c r="E1372" s="15" t="s">
        <v>1643</v>
      </c>
      <c r="F1372" s="18"/>
      <c r="G1372" s="15" t="s">
        <v>1643</v>
      </c>
      <c r="H1372" s="6">
        <v>1711121614</v>
      </c>
      <c r="I1372" s="48" t="str">
        <f>VLOOKUP(H1372,'BICS Equity Hierarchy 2024'!$C$5:$Q$1846,'Mapping for Equity'!$K$1,FALSE)</f>
        <v>Helicopter Services</v>
      </c>
      <c r="J1372" s="6" t="s">
        <v>4</v>
      </c>
      <c r="K1372" s="48" t="str">
        <f>IF(J1372="","",VLOOKUP(J1372,'BICS Equity Hierarchy 2024'!$C$5:$Q$1783,'Mapping for Equity'!$K$1))</f>
        <v/>
      </c>
      <c r="L1372" s="6" t="s">
        <v>4</v>
      </c>
      <c r="M1372" s="6" t="s">
        <v>4</v>
      </c>
      <c r="N1372" s="6" t="s">
        <v>4</v>
      </c>
      <c r="O1372" s="6" t="s">
        <v>4</v>
      </c>
    </row>
    <row r="1373" spans="2:15" ht="20.25">
      <c r="B1373" s="10">
        <v>17111217</v>
      </c>
      <c r="C1373" s="201">
        <v>4</v>
      </c>
      <c r="D1373" s="8" t="str">
        <f>VLOOKUP(B1373,'Current BICS'!$B$4:$P$1837,'Mapping for Equity'!$K$1,FALSE)</f>
        <v>Logistics Services</v>
      </c>
      <c r="E1373" s="15" t="s">
        <v>1643</v>
      </c>
      <c r="F1373" s="18"/>
      <c r="G1373" s="15" t="s">
        <v>1643</v>
      </c>
      <c r="H1373" s="6">
        <v>17111217</v>
      </c>
      <c r="I1373" s="48" t="str">
        <f>VLOOKUP(H1373,'BICS Equity Hierarchy 2024'!$C$5:$Q$1846,'Mapping for Equity'!$K$1,FALSE)</f>
        <v>Logistics Services</v>
      </c>
      <c r="J1373" s="6" t="s">
        <v>4</v>
      </c>
      <c r="K1373" s="48" t="str">
        <f>IF(J1373="","",VLOOKUP(J1373,'BICS Equity Hierarchy 2024'!$C$5:$Q$1783,'Mapping for Equity'!$K$1))</f>
        <v/>
      </c>
      <c r="L1373" s="6" t="s">
        <v>4</v>
      </c>
      <c r="M1373" s="6" t="s">
        <v>4</v>
      </c>
      <c r="N1373" s="6" t="s">
        <v>4</v>
      </c>
      <c r="O1373" s="6" t="s">
        <v>4</v>
      </c>
    </row>
    <row r="1374" spans="2:15" ht="20.25">
      <c r="B1374" s="10">
        <v>1711121710</v>
      </c>
      <c r="C1374" s="201">
        <v>5</v>
      </c>
      <c r="D1374" s="8" t="str">
        <f>VLOOKUP(B1374,'Current BICS'!$B$4:$P$1837,'Mapping for Equity'!$K$1,FALSE)</f>
        <v>Logistics Brokerage</v>
      </c>
      <c r="E1374" s="15" t="s">
        <v>1643</v>
      </c>
      <c r="F1374" s="18"/>
      <c r="G1374" s="15" t="s">
        <v>1643</v>
      </c>
      <c r="H1374" s="6">
        <v>1711121710</v>
      </c>
      <c r="I1374" s="48" t="str">
        <f>VLOOKUP(H1374,'BICS Equity Hierarchy 2024'!$C$5:$Q$1846,'Mapping for Equity'!$K$1,FALSE)</f>
        <v>Logistics Brokerage</v>
      </c>
      <c r="J1374" s="6" t="s">
        <v>4</v>
      </c>
      <c r="K1374" s="48" t="str">
        <f>IF(J1374="","",VLOOKUP(J1374,'BICS Equity Hierarchy 2024'!$C$5:$Q$1783,'Mapping for Equity'!$K$1))</f>
        <v/>
      </c>
      <c r="L1374" s="6" t="s">
        <v>4</v>
      </c>
      <c r="M1374" s="6" t="s">
        <v>4</v>
      </c>
      <c r="N1374" s="6" t="s">
        <v>4</v>
      </c>
      <c r="O1374" s="6" t="s">
        <v>4</v>
      </c>
    </row>
    <row r="1375" spans="2:15" ht="20.25">
      <c r="B1375" s="10">
        <v>171112171010</v>
      </c>
      <c r="C1375" s="201">
        <v>6</v>
      </c>
      <c r="D1375" s="8" t="str">
        <f>VLOOKUP(B1375,'Current BICS'!$B$4:$P$1837,'Mapping for Equity'!$K$1,FALSE)</f>
        <v>Air Freight Brokerage</v>
      </c>
      <c r="E1375" s="15" t="s">
        <v>1643</v>
      </c>
      <c r="F1375" s="18"/>
      <c r="G1375" s="15" t="s">
        <v>1643</v>
      </c>
      <c r="H1375" s="6">
        <v>171112171010</v>
      </c>
      <c r="I1375" s="48" t="str">
        <f>VLOOKUP(H1375,'BICS Equity Hierarchy 2024'!$C$5:$Q$1846,'Mapping for Equity'!$K$1,FALSE)</f>
        <v>Air Freight Brokerage</v>
      </c>
      <c r="J1375" s="6" t="s">
        <v>4</v>
      </c>
      <c r="K1375" s="48" t="str">
        <f>IF(J1375="","",VLOOKUP(J1375,'BICS Equity Hierarchy 2024'!$C$5:$Q$1783,'Mapping for Equity'!$K$1))</f>
        <v/>
      </c>
      <c r="L1375" s="6" t="s">
        <v>4</v>
      </c>
      <c r="M1375" s="6" t="s">
        <v>4</v>
      </c>
      <c r="N1375" s="6" t="s">
        <v>4</v>
      </c>
      <c r="O1375" s="6" t="s">
        <v>4</v>
      </c>
    </row>
    <row r="1376" spans="2:15" ht="20.25">
      <c r="B1376" s="10">
        <v>171112171011</v>
      </c>
      <c r="C1376" s="201">
        <v>6</v>
      </c>
      <c r="D1376" s="8" t="str">
        <f>VLOOKUP(B1376,'Current BICS'!$B$4:$P$1837,'Mapping for Equity'!$K$1,FALSE)</f>
        <v>Intermodal Brokerage</v>
      </c>
      <c r="E1376" s="15" t="s">
        <v>1643</v>
      </c>
      <c r="F1376" s="18"/>
      <c r="G1376" s="15" t="s">
        <v>1643</v>
      </c>
      <c r="H1376" s="6">
        <v>171112171011</v>
      </c>
      <c r="I1376" s="48" t="str">
        <f>VLOOKUP(H1376,'BICS Equity Hierarchy 2024'!$C$5:$Q$1846,'Mapping for Equity'!$K$1,FALSE)</f>
        <v>Intermodal Brokerage</v>
      </c>
      <c r="J1376" s="6" t="s">
        <v>4</v>
      </c>
      <c r="K1376" s="48" t="str">
        <f>IF(J1376="","",VLOOKUP(J1376,'BICS Equity Hierarchy 2024'!$C$5:$Q$1783,'Mapping for Equity'!$K$1))</f>
        <v/>
      </c>
      <c r="L1376" s="6" t="s">
        <v>4</v>
      </c>
      <c r="M1376" s="6" t="s">
        <v>4</v>
      </c>
      <c r="N1376" s="6" t="s">
        <v>4</v>
      </c>
      <c r="O1376" s="6" t="s">
        <v>4</v>
      </c>
    </row>
    <row r="1377" spans="2:15" ht="20.25">
      <c r="B1377" s="10">
        <v>171112171012</v>
      </c>
      <c r="C1377" s="201">
        <v>6</v>
      </c>
      <c r="D1377" s="8" t="str">
        <f>VLOOKUP(B1377,'Current BICS'!$B$4:$P$1837,'Mapping for Equity'!$K$1,FALSE)</f>
        <v>Ocean Brokerage</v>
      </c>
      <c r="E1377" s="15" t="s">
        <v>1643</v>
      </c>
      <c r="F1377" s="18"/>
      <c r="G1377" s="15" t="s">
        <v>1643</v>
      </c>
      <c r="H1377" s="6">
        <v>171112171012</v>
      </c>
      <c r="I1377" s="48" t="str">
        <f>VLOOKUP(H1377,'BICS Equity Hierarchy 2024'!$C$5:$Q$1846,'Mapping for Equity'!$K$1,FALSE)</f>
        <v>Ocean Brokerage</v>
      </c>
      <c r="J1377" s="6" t="s">
        <v>4</v>
      </c>
      <c r="K1377" s="48" t="str">
        <f>IF(J1377="","",VLOOKUP(J1377,'BICS Equity Hierarchy 2024'!$C$5:$Q$1783,'Mapping for Equity'!$K$1))</f>
        <v/>
      </c>
      <c r="L1377" s="6" t="s">
        <v>4</v>
      </c>
      <c r="M1377" s="6" t="s">
        <v>4</v>
      </c>
      <c r="N1377" s="6" t="s">
        <v>4</v>
      </c>
      <c r="O1377" s="6" t="s">
        <v>4</v>
      </c>
    </row>
    <row r="1378" spans="2:15" ht="20.25">
      <c r="B1378" s="10">
        <v>171112171013</v>
      </c>
      <c r="C1378" s="201">
        <v>6</v>
      </c>
      <c r="D1378" s="8" t="str">
        <f>VLOOKUP(B1378,'Current BICS'!$B$4:$P$1837,'Mapping for Equity'!$K$1,FALSE)</f>
        <v>Truck Brokerage</v>
      </c>
      <c r="E1378" s="15" t="s">
        <v>1643</v>
      </c>
      <c r="F1378" s="18"/>
      <c r="G1378" s="15" t="s">
        <v>1643</v>
      </c>
      <c r="H1378" s="6">
        <v>171112171013</v>
      </c>
      <c r="I1378" s="48" t="str">
        <f>VLOOKUP(H1378,'BICS Equity Hierarchy 2024'!$C$5:$Q$1846,'Mapping for Equity'!$K$1,FALSE)</f>
        <v>Truck Brokerage</v>
      </c>
      <c r="J1378" s="6" t="s">
        <v>4</v>
      </c>
      <c r="K1378" s="48" t="str">
        <f>IF(J1378="","",VLOOKUP(J1378,'BICS Equity Hierarchy 2024'!$C$5:$Q$1783,'Mapping for Equity'!$K$1))</f>
        <v/>
      </c>
      <c r="L1378" s="6" t="s">
        <v>4</v>
      </c>
      <c r="M1378" s="6" t="s">
        <v>4</v>
      </c>
      <c r="N1378" s="6" t="s">
        <v>4</v>
      </c>
      <c r="O1378" s="6" t="s">
        <v>4</v>
      </c>
    </row>
    <row r="1379" spans="2:15" ht="20.25">
      <c r="B1379" s="10">
        <v>1711121711</v>
      </c>
      <c r="C1379" s="201">
        <v>5</v>
      </c>
      <c r="D1379" s="8" t="str">
        <f>VLOOKUP(B1379,'Current BICS'!$B$4:$P$1837,'Mapping for Equity'!$K$1,FALSE)</f>
        <v>Freight Forwarding Services</v>
      </c>
      <c r="E1379" s="15" t="s">
        <v>1643</v>
      </c>
      <c r="F1379" s="18"/>
      <c r="G1379" s="15" t="s">
        <v>1643</v>
      </c>
      <c r="H1379" s="6">
        <v>1711121711</v>
      </c>
      <c r="I1379" s="48" t="str">
        <f>VLOOKUP(H1379,'BICS Equity Hierarchy 2024'!$C$5:$Q$1846,'Mapping for Equity'!$K$1,FALSE)</f>
        <v>Freight Forwarding Services</v>
      </c>
      <c r="J1379" s="6" t="s">
        <v>4</v>
      </c>
      <c r="K1379" s="48" t="str">
        <f>IF(J1379="","",VLOOKUP(J1379,'BICS Equity Hierarchy 2024'!$C$5:$Q$1783,'Mapping for Equity'!$K$1))</f>
        <v/>
      </c>
      <c r="L1379" s="6" t="s">
        <v>4</v>
      </c>
      <c r="M1379" s="6" t="s">
        <v>4</v>
      </c>
      <c r="N1379" s="6" t="s">
        <v>4</v>
      </c>
      <c r="O1379" s="6" t="s">
        <v>4</v>
      </c>
    </row>
    <row r="1380" spans="2:15" ht="20.25">
      <c r="B1380" s="10">
        <v>1711121712</v>
      </c>
      <c r="C1380" s="201">
        <v>5</v>
      </c>
      <c r="D1380" s="8" t="str">
        <f>VLOOKUP(B1380,'Current BICS'!$B$4:$P$1837,'Mapping for Equity'!$K$1,FALSE)</f>
        <v>Intermodal Services</v>
      </c>
      <c r="E1380" s="15" t="s">
        <v>1643</v>
      </c>
      <c r="F1380" s="18"/>
      <c r="G1380" s="15" t="s">
        <v>1643</v>
      </c>
      <c r="H1380" s="6">
        <v>1711121712</v>
      </c>
      <c r="I1380" s="48" t="str">
        <f>VLOOKUP(H1380,'BICS Equity Hierarchy 2024'!$C$5:$Q$1846,'Mapping for Equity'!$K$1,FALSE)</f>
        <v>Intermodal Services</v>
      </c>
      <c r="J1380" s="6" t="s">
        <v>4</v>
      </c>
      <c r="K1380" s="48" t="str">
        <f>IF(J1380="","",VLOOKUP(J1380,'BICS Equity Hierarchy 2024'!$C$5:$Q$1783,'Mapping for Equity'!$K$1))</f>
        <v/>
      </c>
      <c r="L1380" s="6" t="s">
        <v>4</v>
      </c>
      <c r="M1380" s="6" t="s">
        <v>4</v>
      </c>
      <c r="N1380" s="6" t="s">
        <v>4</v>
      </c>
      <c r="O1380" s="6" t="s">
        <v>4</v>
      </c>
    </row>
    <row r="1381" spans="2:15" ht="20.25">
      <c r="B1381" s="10">
        <v>1711121713</v>
      </c>
      <c r="C1381" s="201">
        <v>5</v>
      </c>
      <c r="D1381" s="8" t="str">
        <f>VLOOKUP(B1381,'Current BICS'!$B$4:$P$1837,'Mapping for Equity'!$K$1,FALSE)</f>
        <v>Storage &amp; Warehousing Services</v>
      </c>
      <c r="E1381" s="15" t="s">
        <v>1643</v>
      </c>
      <c r="F1381" s="18"/>
      <c r="G1381" s="15" t="s">
        <v>1643</v>
      </c>
      <c r="H1381" s="6">
        <v>1711121713</v>
      </c>
      <c r="I1381" s="48" t="str">
        <f>VLOOKUP(H1381,'BICS Equity Hierarchy 2024'!$C$5:$Q$1846,'Mapping for Equity'!$K$1,FALSE)</f>
        <v>Storage &amp; Warehousing Services</v>
      </c>
      <c r="J1381" s="6" t="s">
        <v>4</v>
      </c>
      <c r="K1381" s="48" t="str">
        <f>IF(J1381="","",VLOOKUP(J1381,'BICS Equity Hierarchy 2024'!$C$5:$Q$1783,'Mapping for Equity'!$K$1))</f>
        <v/>
      </c>
      <c r="L1381" s="6" t="s">
        <v>4</v>
      </c>
      <c r="M1381" s="6" t="s">
        <v>4</v>
      </c>
      <c r="N1381" s="6" t="s">
        <v>4</v>
      </c>
      <c r="O1381" s="6" t="s">
        <v>4</v>
      </c>
    </row>
    <row r="1382" spans="2:15" ht="20.25">
      <c r="B1382" s="10">
        <v>17111218</v>
      </c>
      <c r="C1382" s="201">
        <v>4</v>
      </c>
      <c r="D1382" s="8" t="str">
        <f>VLOOKUP(B1382,'Current BICS'!$B$4:$P$1837,'Mapping for Equity'!$K$1,FALSE)</f>
        <v>Transport Operations &amp; Services</v>
      </c>
      <c r="E1382" s="15" t="s">
        <v>1643</v>
      </c>
      <c r="F1382" s="18"/>
      <c r="G1382" s="15" t="s">
        <v>1643</v>
      </c>
      <c r="H1382" s="6">
        <v>17111218</v>
      </c>
      <c r="I1382" s="48" t="str">
        <f>VLOOKUP(H1382,'BICS Equity Hierarchy 2024'!$C$5:$Q$1846,'Mapping for Equity'!$K$1,FALSE)</f>
        <v>Transport Operations &amp; Services</v>
      </c>
      <c r="J1382" s="6" t="s">
        <v>4</v>
      </c>
      <c r="K1382" s="48" t="str">
        <f>IF(J1382="","",VLOOKUP(J1382,'BICS Equity Hierarchy 2024'!$C$5:$Q$1783,'Mapping for Equity'!$K$1))</f>
        <v/>
      </c>
      <c r="L1382" s="6" t="s">
        <v>4</v>
      </c>
      <c r="M1382" s="6" t="s">
        <v>4</v>
      </c>
      <c r="N1382" s="6" t="s">
        <v>4</v>
      </c>
      <c r="O1382" s="6" t="s">
        <v>4</v>
      </c>
    </row>
    <row r="1383" spans="2:15" ht="20.25">
      <c r="B1383" s="10">
        <v>1711121810</v>
      </c>
      <c r="C1383" s="201">
        <v>5</v>
      </c>
      <c r="D1383" s="8" t="str">
        <f>VLOOKUP(B1383,'Current BICS'!$B$4:$P$1837,'Mapping for Equity'!$K$1,FALSE)</f>
        <v>Transportation Infra Operators</v>
      </c>
      <c r="E1383" s="15" t="s">
        <v>1643</v>
      </c>
      <c r="F1383" s="18"/>
      <c r="G1383" s="15" t="s">
        <v>1643</v>
      </c>
      <c r="H1383" s="6">
        <v>1711121810</v>
      </c>
      <c r="I1383" s="48" t="str">
        <f>VLOOKUP(H1383,'BICS Equity Hierarchy 2024'!$C$5:$Q$1846,'Mapping for Equity'!$K$1,FALSE)</f>
        <v>Transportation Infra Operators</v>
      </c>
      <c r="J1383" s="6" t="s">
        <v>4</v>
      </c>
      <c r="K1383" s="48" t="str">
        <f>IF(J1383="","",VLOOKUP(J1383,'BICS Equity Hierarchy 2024'!$C$5:$Q$1783,'Mapping for Equity'!$K$1))</f>
        <v/>
      </c>
      <c r="L1383" s="6" t="s">
        <v>4</v>
      </c>
      <c r="M1383" s="6" t="s">
        <v>4</v>
      </c>
      <c r="N1383" s="6" t="s">
        <v>4</v>
      </c>
      <c r="O1383" s="6" t="s">
        <v>4</v>
      </c>
    </row>
    <row r="1384" spans="2:15" ht="20.25">
      <c r="B1384" s="10">
        <v>171112181010</v>
      </c>
      <c r="C1384" s="201">
        <v>6</v>
      </c>
      <c r="D1384" s="8" t="str">
        <f>VLOOKUP(B1384,'Current BICS'!$B$4:$P$1837,'Mapping for Equity'!$K$1,FALSE)</f>
        <v>Airport Operators</v>
      </c>
      <c r="E1384" s="15" t="s">
        <v>1643</v>
      </c>
      <c r="F1384" s="18"/>
      <c r="G1384" s="15" t="s">
        <v>1643</v>
      </c>
      <c r="H1384" s="6">
        <v>171112181010</v>
      </c>
      <c r="I1384" s="48" t="str">
        <f>VLOOKUP(H1384,'BICS Equity Hierarchy 2024'!$C$5:$Q$1846,'Mapping for Equity'!$K$1,FALSE)</f>
        <v>Airport Operators</v>
      </c>
      <c r="J1384" s="6" t="s">
        <v>4</v>
      </c>
      <c r="K1384" s="48" t="str">
        <f>IF(J1384="","",VLOOKUP(J1384,'BICS Equity Hierarchy 2024'!$C$5:$Q$1783,'Mapping for Equity'!$K$1))</f>
        <v/>
      </c>
      <c r="L1384" s="6" t="s">
        <v>4</v>
      </c>
      <c r="M1384" s="6" t="s">
        <v>4</v>
      </c>
      <c r="N1384" s="6" t="s">
        <v>4</v>
      </c>
      <c r="O1384" s="6" t="s">
        <v>4</v>
      </c>
    </row>
    <row r="1385" spans="2:15" ht="20.25">
      <c r="B1385" s="10">
        <v>171112181011</v>
      </c>
      <c r="C1385" s="201">
        <v>6</v>
      </c>
      <c r="D1385" s="8" t="str">
        <f>VLOOKUP(B1385,'Current BICS'!$B$4:$P$1837,'Mapping for Equity'!$K$1,FALSE)</f>
        <v>Port &amp; Harbor Operators</v>
      </c>
      <c r="E1385" s="15" t="s">
        <v>1643</v>
      </c>
      <c r="F1385" s="18"/>
      <c r="G1385" s="15" t="s">
        <v>1643</v>
      </c>
      <c r="H1385" s="6">
        <v>171112181011</v>
      </c>
      <c r="I1385" s="48" t="str">
        <f>VLOOKUP(H1385,'BICS Equity Hierarchy 2024'!$C$5:$Q$1846,'Mapping for Equity'!$K$1,FALSE)</f>
        <v>Port &amp; Harbor Operators</v>
      </c>
      <c r="J1385" s="6" t="s">
        <v>4</v>
      </c>
      <c r="K1385" s="48" t="str">
        <f>IF(J1385="","",VLOOKUP(J1385,'BICS Equity Hierarchy 2024'!$C$5:$Q$1783,'Mapping for Equity'!$K$1))</f>
        <v/>
      </c>
      <c r="L1385" s="6" t="s">
        <v>4</v>
      </c>
      <c r="M1385" s="6" t="s">
        <v>4</v>
      </c>
      <c r="N1385" s="6" t="s">
        <v>4</v>
      </c>
      <c r="O1385" s="6" t="s">
        <v>4</v>
      </c>
    </row>
    <row r="1386" spans="2:15" ht="20.25">
      <c r="B1386" s="10">
        <v>171112181012</v>
      </c>
      <c r="C1386" s="201">
        <v>6</v>
      </c>
      <c r="D1386" s="8" t="str">
        <f>VLOOKUP(B1386,'Current BICS'!$B$4:$P$1837,'Mapping for Equity'!$K$1,FALSE)</f>
        <v>Hway/Brdg/Tunnel Operators</v>
      </c>
      <c r="E1386" s="15" t="s">
        <v>1643</v>
      </c>
      <c r="F1386" s="18"/>
      <c r="G1386" s="15" t="s">
        <v>1643</v>
      </c>
      <c r="H1386" s="6">
        <v>171112181012</v>
      </c>
      <c r="I1386" s="48" t="str">
        <f>VLOOKUP(H1386,'BICS Equity Hierarchy 2024'!$C$5:$Q$1846,'Mapping for Equity'!$K$1,FALSE)</f>
        <v>Hway/Brdg/Tunnel Operators</v>
      </c>
      <c r="J1386" s="6" t="s">
        <v>4</v>
      </c>
      <c r="K1386" s="48" t="str">
        <f>IF(J1386="","",VLOOKUP(J1386,'BICS Equity Hierarchy 2024'!$C$5:$Q$1783,'Mapping for Equity'!$K$1))</f>
        <v/>
      </c>
      <c r="L1386" s="6" t="s">
        <v>4</v>
      </c>
      <c r="M1386" s="6" t="s">
        <v>4</v>
      </c>
      <c r="N1386" s="6" t="s">
        <v>4</v>
      </c>
      <c r="O1386" s="6" t="s">
        <v>4</v>
      </c>
    </row>
    <row r="1387" spans="2:15" ht="20.25">
      <c r="B1387" s="10">
        <v>1711121811</v>
      </c>
      <c r="C1387" s="201">
        <v>5</v>
      </c>
      <c r="D1387" s="8" t="str">
        <f>VLOOKUP(B1387,'Current BICS'!$B$4:$P$1837,'Mapping for Equity'!$K$1,FALSE)</f>
        <v>Transport Support Services</v>
      </c>
      <c r="E1387" s="15" t="s">
        <v>1643</v>
      </c>
      <c r="F1387" s="18"/>
      <c r="G1387" s="15" t="s">
        <v>1643</v>
      </c>
      <c r="H1387" s="6">
        <v>1711121811</v>
      </c>
      <c r="I1387" s="48" t="str">
        <f>VLOOKUP(H1387,'BICS Equity Hierarchy 2024'!$C$5:$Q$1846,'Mapping for Equity'!$K$1,FALSE)</f>
        <v>Transport Support Services</v>
      </c>
      <c r="J1387" s="6" t="s">
        <v>4</v>
      </c>
      <c r="K1387" s="48" t="str">
        <f>IF(J1387="","",VLOOKUP(J1387,'BICS Equity Hierarchy 2024'!$C$5:$Q$1783,'Mapping for Equity'!$K$1))</f>
        <v/>
      </c>
      <c r="L1387" s="6" t="s">
        <v>4</v>
      </c>
      <c r="M1387" s="6" t="s">
        <v>4</v>
      </c>
      <c r="N1387" s="6" t="s">
        <v>4</v>
      </c>
      <c r="O1387" s="6" t="s">
        <v>4</v>
      </c>
    </row>
    <row r="1388" spans="2:15" ht="20.25">
      <c r="B1388" s="10">
        <v>171112181110</v>
      </c>
      <c r="C1388" s="201">
        <v>6</v>
      </c>
      <c r="D1388" s="8" t="str">
        <f>VLOOKUP(B1388,'Current BICS'!$B$4:$P$1837,'Mapping for Equity'!$K$1,FALSE)</f>
        <v>Air Transp Support Services</v>
      </c>
      <c r="E1388" s="15" t="s">
        <v>1643</v>
      </c>
      <c r="F1388" s="18"/>
      <c r="G1388" s="15" t="s">
        <v>1643</v>
      </c>
      <c r="H1388" s="6">
        <v>171112181110</v>
      </c>
      <c r="I1388" s="48" t="str">
        <f>VLOOKUP(H1388,'BICS Equity Hierarchy 2024'!$C$5:$Q$1846,'Mapping for Equity'!$K$1,FALSE)</f>
        <v>Air Transp Support Services</v>
      </c>
      <c r="J1388" s="6" t="s">
        <v>4</v>
      </c>
      <c r="K1388" s="48" t="str">
        <f>IF(J1388="","",VLOOKUP(J1388,'BICS Equity Hierarchy 2024'!$C$5:$Q$1783,'Mapping for Equity'!$K$1))</f>
        <v/>
      </c>
      <c r="L1388" s="6" t="s">
        <v>4</v>
      </c>
      <c r="M1388" s="6" t="s">
        <v>4</v>
      </c>
      <c r="N1388" s="6" t="s">
        <v>4</v>
      </c>
      <c r="O1388" s="6" t="s">
        <v>4</v>
      </c>
    </row>
    <row r="1389" spans="2:15" ht="20.25">
      <c r="B1389" s="10">
        <v>171112181111</v>
      </c>
      <c r="C1389" s="201">
        <v>6</v>
      </c>
      <c r="D1389" s="8" t="str">
        <f>VLOOKUP(B1389,'Current BICS'!$B$4:$P$1837,'Mapping for Equity'!$K$1,FALSE)</f>
        <v>Marine Support Services</v>
      </c>
      <c r="E1389" s="15" t="s">
        <v>1643</v>
      </c>
      <c r="F1389" s="18"/>
      <c r="G1389" s="15" t="s">
        <v>1643</v>
      </c>
      <c r="H1389" s="6">
        <v>171112181111</v>
      </c>
      <c r="I1389" s="48" t="str">
        <f>VLOOKUP(H1389,'BICS Equity Hierarchy 2024'!$C$5:$Q$1846,'Mapping for Equity'!$K$1,FALSE)</f>
        <v>Marine Support Services</v>
      </c>
      <c r="J1389" s="6" t="s">
        <v>4</v>
      </c>
      <c r="K1389" s="48" t="str">
        <f>IF(J1389="","",VLOOKUP(J1389,'BICS Equity Hierarchy 2024'!$C$5:$Q$1783,'Mapping for Equity'!$K$1))</f>
        <v/>
      </c>
      <c r="L1389" s="6" t="s">
        <v>4</v>
      </c>
      <c r="M1389" s="6" t="s">
        <v>4</v>
      </c>
      <c r="N1389" s="6" t="s">
        <v>4</v>
      </c>
      <c r="O1389" s="6" t="s">
        <v>4</v>
      </c>
    </row>
    <row r="1390" spans="2:15" ht="20.25">
      <c r="B1390" s="10">
        <v>171112181112</v>
      </c>
      <c r="C1390" s="201">
        <v>6</v>
      </c>
      <c r="D1390" s="8" t="str">
        <f>VLOOKUP(B1390,'Current BICS'!$B$4:$P$1837,'Mapping for Equity'!$K$1,FALSE)</f>
        <v>Rail Support Services</v>
      </c>
      <c r="E1390" s="15" t="s">
        <v>1643</v>
      </c>
      <c r="F1390" s="18"/>
      <c r="G1390" s="15" t="s">
        <v>1643</v>
      </c>
      <c r="H1390" s="6">
        <v>171112181112</v>
      </c>
      <c r="I1390" s="48" t="str">
        <f>VLOOKUP(H1390,'BICS Equity Hierarchy 2024'!$C$5:$Q$1846,'Mapping for Equity'!$K$1,FALSE)</f>
        <v>Rail Support Services</v>
      </c>
      <c r="J1390" s="6" t="s">
        <v>4</v>
      </c>
      <c r="K1390" s="48" t="str">
        <f>IF(J1390="","",VLOOKUP(J1390,'BICS Equity Hierarchy 2024'!$C$5:$Q$1783,'Mapping for Equity'!$K$1))</f>
        <v/>
      </c>
      <c r="L1390" s="6" t="s">
        <v>4</v>
      </c>
      <c r="M1390" s="6" t="s">
        <v>4</v>
      </c>
      <c r="N1390" s="6" t="s">
        <v>4</v>
      </c>
      <c r="O1390" s="6" t="s">
        <v>4</v>
      </c>
    </row>
    <row r="1391" spans="2:15" ht="20.25">
      <c r="B1391" s="10">
        <v>171112181113</v>
      </c>
      <c r="C1391" s="201">
        <v>6</v>
      </c>
      <c r="D1391" s="8" t="str">
        <f>VLOOKUP(B1391,'Current BICS'!$B$4:$P$1837,'Mapping for Equity'!$K$1,FALSE)</f>
        <v>Trucking Support Services</v>
      </c>
      <c r="E1391" s="15" t="s">
        <v>1643</v>
      </c>
      <c r="F1391" s="18"/>
      <c r="G1391" s="15" t="s">
        <v>1643</v>
      </c>
      <c r="H1391" s="6">
        <v>171112181113</v>
      </c>
      <c r="I1391" s="48" t="str">
        <f>VLOOKUP(H1391,'BICS Equity Hierarchy 2024'!$C$5:$Q$1846,'Mapping for Equity'!$K$1,FALSE)</f>
        <v>Trucking Support Services</v>
      </c>
      <c r="J1391" s="6" t="s">
        <v>4</v>
      </c>
      <c r="K1391" s="48" t="str">
        <f>IF(J1391="","",VLOOKUP(J1391,'BICS Equity Hierarchy 2024'!$C$5:$Q$1783,'Mapping for Equity'!$K$1))</f>
        <v/>
      </c>
      <c r="L1391" s="6" t="s">
        <v>4</v>
      </c>
      <c r="M1391" s="6" t="s">
        <v>4</v>
      </c>
      <c r="N1391" s="6" t="s">
        <v>4</v>
      </c>
      <c r="O1391" s="6" t="s">
        <v>4</v>
      </c>
    </row>
    <row r="1392" spans="2:15" ht="20.25">
      <c r="B1392" s="10">
        <v>171113</v>
      </c>
      <c r="C1392" s="201">
        <v>3</v>
      </c>
      <c r="D1392" s="8" t="str">
        <f>VLOOKUP(B1392,'Current BICS'!$B$4:$P$1837,'Mapping for Equity'!$K$1,FALSE)</f>
        <v>Engineering &amp; Construction</v>
      </c>
      <c r="E1392" s="15" t="s">
        <v>1643</v>
      </c>
      <c r="F1392" s="18"/>
      <c r="G1392" s="15" t="s">
        <v>1643</v>
      </c>
      <c r="H1392" s="6">
        <v>171113</v>
      </c>
      <c r="I1392" s="48" t="str">
        <f>VLOOKUP(H1392,'BICS Equity Hierarchy 2024'!$C$5:$Q$1846,'Mapping for Equity'!$K$1,FALSE)</f>
        <v>Engineering &amp; Construction</v>
      </c>
      <c r="J1392" s="6" t="s">
        <v>4</v>
      </c>
      <c r="K1392" s="48" t="str">
        <f>IF(J1392="","",VLOOKUP(J1392,'BICS Equity Hierarchy 2024'!$C$5:$Q$1783,'Mapping for Equity'!$K$1))</f>
        <v/>
      </c>
      <c r="L1392" s="6" t="s">
        <v>4</v>
      </c>
      <c r="M1392" s="6" t="s">
        <v>4</v>
      </c>
      <c r="N1392" s="6" t="s">
        <v>4</v>
      </c>
      <c r="O1392" s="6" t="s">
        <v>4</v>
      </c>
    </row>
    <row r="1393" spans="2:15" ht="20.25">
      <c r="B1393" s="10">
        <v>17111310</v>
      </c>
      <c r="C1393" s="201">
        <v>4</v>
      </c>
      <c r="D1393" s="8" t="str">
        <f>VLOOKUP(B1393,'Current BICS'!$B$4:$P$1837,'Mapping for Equity'!$K$1,FALSE)</f>
        <v>Engineering Services</v>
      </c>
      <c r="E1393" s="15" t="s">
        <v>1643</v>
      </c>
      <c r="F1393" s="18"/>
      <c r="G1393" s="15" t="s">
        <v>1643</v>
      </c>
      <c r="H1393" s="6">
        <v>17111310</v>
      </c>
      <c r="I1393" s="48" t="str">
        <f>VLOOKUP(H1393,'BICS Equity Hierarchy 2024'!$C$5:$Q$1846,'Mapping for Equity'!$K$1,FALSE)</f>
        <v>Engineering Services</v>
      </c>
      <c r="J1393" s="6" t="s">
        <v>4</v>
      </c>
      <c r="K1393" s="48" t="str">
        <f>IF(J1393="","",VLOOKUP(J1393,'BICS Equity Hierarchy 2024'!$C$5:$Q$1783,'Mapping for Equity'!$K$1))</f>
        <v/>
      </c>
      <c r="L1393" s="6" t="s">
        <v>4</v>
      </c>
      <c r="M1393" s="6" t="s">
        <v>4</v>
      </c>
      <c r="N1393" s="6" t="s">
        <v>4</v>
      </c>
      <c r="O1393" s="6" t="s">
        <v>4</v>
      </c>
    </row>
    <row r="1394" spans="2:15" ht="20.25">
      <c r="B1394" s="10">
        <v>1711131010</v>
      </c>
      <c r="C1394" s="201">
        <v>5</v>
      </c>
      <c r="D1394" s="8" t="str">
        <f>VLOOKUP(B1394,'Current BICS'!$B$4:$P$1837,'Mapping for Equity'!$K$1,FALSE)</f>
        <v>Architectural Services</v>
      </c>
      <c r="E1394" s="15" t="s">
        <v>1643</v>
      </c>
      <c r="F1394" s="18"/>
      <c r="G1394" s="15" t="s">
        <v>1643</v>
      </c>
      <c r="H1394" s="6">
        <v>1711131010</v>
      </c>
      <c r="I1394" s="48" t="str">
        <f>VLOOKUP(H1394,'BICS Equity Hierarchy 2024'!$C$5:$Q$1846,'Mapping for Equity'!$K$1,FALSE)</f>
        <v>Architectural Services</v>
      </c>
      <c r="J1394" s="6" t="s">
        <v>4</v>
      </c>
      <c r="K1394" s="48" t="str">
        <f>IF(J1394="","",VLOOKUP(J1394,'BICS Equity Hierarchy 2024'!$C$5:$Q$1783,'Mapping for Equity'!$K$1))</f>
        <v/>
      </c>
      <c r="L1394" s="6" t="s">
        <v>4</v>
      </c>
      <c r="M1394" s="6" t="s">
        <v>4</v>
      </c>
      <c r="N1394" s="6" t="s">
        <v>4</v>
      </c>
      <c r="O1394" s="6" t="s">
        <v>4</v>
      </c>
    </row>
    <row r="1395" spans="2:15" ht="20.25">
      <c r="B1395" s="10">
        <v>1711131011</v>
      </c>
      <c r="C1395" s="201">
        <v>5</v>
      </c>
      <c r="D1395" s="8" t="str">
        <f>VLOOKUP(B1395,'Current BICS'!$B$4:$P$1837,'Mapping for Equity'!$K$1,FALSE)</f>
        <v>Construction Engineering Svcs</v>
      </c>
      <c r="E1395" s="15" t="s">
        <v>1643</v>
      </c>
      <c r="F1395" s="18"/>
      <c r="G1395" s="15" t="s">
        <v>1643</v>
      </c>
      <c r="H1395" s="6">
        <v>1711131011</v>
      </c>
      <c r="I1395" s="48" t="str">
        <f>VLOOKUP(H1395,'BICS Equity Hierarchy 2024'!$C$5:$Q$1846,'Mapping for Equity'!$K$1,FALSE)</f>
        <v>Construction Engineering Svcs</v>
      </c>
      <c r="J1395" s="6" t="s">
        <v>4</v>
      </c>
      <c r="K1395" s="48" t="str">
        <f>IF(J1395="","",VLOOKUP(J1395,'BICS Equity Hierarchy 2024'!$C$5:$Q$1783,'Mapping for Equity'!$K$1))</f>
        <v/>
      </c>
      <c r="L1395" s="6" t="s">
        <v>4</v>
      </c>
      <c r="M1395" s="6" t="s">
        <v>4</v>
      </c>
      <c r="N1395" s="6" t="s">
        <v>4</v>
      </c>
      <c r="O1395" s="6" t="s">
        <v>4</v>
      </c>
    </row>
    <row r="1396" spans="2:15" ht="20.25">
      <c r="B1396" s="10">
        <v>1711131012</v>
      </c>
      <c r="C1396" s="201">
        <v>5</v>
      </c>
      <c r="D1396" s="8" t="str">
        <f>VLOOKUP(B1396,'Current BICS'!$B$4:$P$1837,'Mapping for Equity'!$K$1,FALSE)</f>
        <v>Ind &amp; Traffic Engineering Svcs</v>
      </c>
      <c r="E1396" s="15" t="s">
        <v>1643</v>
      </c>
      <c r="F1396" s="18"/>
      <c r="G1396" s="15" t="s">
        <v>1643</v>
      </c>
      <c r="H1396" s="6">
        <v>1711131012</v>
      </c>
      <c r="I1396" s="48" t="str">
        <f>VLOOKUP(H1396,'BICS Equity Hierarchy 2024'!$C$5:$Q$1846,'Mapping for Equity'!$K$1,FALSE)</f>
        <v>Ind &amp; Traffic Engineering Svcs</v>
      </c>
      <c r="J1396" s="6" t="s">
        <v>4</v>
      </c>
      <c r="K1396" s="48" t="str">
        <f>IF(J1396="","",VLOOKUP(J1396,'BICS Equity Hierarchy 2024'!$C$5:$Q$1783,'Mapping for Equity'!$K$1))</f>
        <v/>
      </c>
      <c r="L1396" s="6" t="s">
        <v>4</v>
      </c>
      <c r="M1396" s="6" t="s">
        <v>4</v>
      </c>
      <c r="N1396" s="6" t="s">
        <v>4</v>
      </c>
      <c r="O1396" s="6" t="s">
        <v>4</v>
      </c>
    </row>
    <row r="1397" spans="2:15" ht="20.25">
      <c r="B1397" s="10">
        <v>1711131013</v>
      </c>
      <c r="C1397" s="201">
        <v>5</v>
      </c>
      <c r="D1397" s="8" t="str">
        <f>VLOOKUP(B1397,'Current BICS'!$B$4:$P$1837,'Mapping for Equity'!$K$1,FALSE)</f>
        <v>Environ Engineer &amp; Consulting</v>
      </c>
      <c r="E1397" s="15" t="s">
        <v>1643</v>
      </c>
      <c r="F1397" s="18" t="s">
        <v>3724</v>
      </c>
      <c r="G1397" s="15" t="s">
        <v>1643</v>
      </c>
      <c r="H1397" s="6">
        <v>1711131013</v>
      </c>
      <c r="I1397" s="48" t="str">
        <f>VLOOKUP(H1397,'BICS Equity Hierarchy 2024'!$C$5:$Q$1846,'Mapping for Equity'!$K$1,FALSE)</f>
        <v>Environmental Engineering Svcs</v>
      </c>
      <c r="J1397" s="6" t="s">
        <v>4</v>
      </c>
      <c r="K1397" s="48" t="str">
        <f>IF(J1397="","",VLOOKUP(J1397,'BICS Equity Hierarchy 2024'!$C$5:$Q$1783,'Mapping for Equity'!$K$1))</f>
        <v/>
      </c>
      <c r="L1397" s="6" t="s">
        <v>4</v>
      </c>
      <c r="M1397" s="6" t="s">
        <v>4</v>
      </c>
      <c r="N1397" s="6" t="s">
        <v>4</v>
      </c>
      <c r="O1397" s="6" t="s">
        <v>4</v>
      </c>
    </row>
    <row r="1398" spans="2:15" ht="20.25">
      <c r="B1398" s="10">
        <v>171113101310</v>
      </c>
      <c r="C1398" s="201">
        <v>6</v>
      </c>
      <c r="D1398" s="8" t="str">
        <f>VLOOKUP(B1398,'Current BICS'!$B$4:$P$1837,'Mapping for Equity'!$K$1,FALSE)</f>
        <v>Environ Consulting Services</v>
      </c>
      <c r="E1398" s="15" t="s">
        <v>1643</v>
      </c>
      <c r="F1398" s="18" t="s">
        <v>1640</v>
      </c>
      <c r="G1398" s="15" t="s">
        <v>1643</v>
      </c>
      <c r="H1398" s="6">
        <v>1711131013</v>
      </c>
      <c r="I1398" s="48" t="str">
        <f>VLOOKUP(H1398,'BICS Equity Hierarchy 2024'!$C$5:$Q$1846,'Mapping for Equity'!$K$1,FALSE)</f>
        <v>Environmental Engineering Svcs</v>
      </c>
      <c r="J1398" s="6" t="s">
        <v>4</v>
      </c>
      <c r="K1398" s="48" t="str">
        <f>IF(J1398="","",VLOOKUP(J1398,'BICS Equity Hierarchy 2024'!$C$5:$Q$1783,'Mapping for Equity'!$K$1))</f>
        <v/>
      </c>
      <c r="L1398" s="6" t="s">
        <v>4</v>
      </c>
      <c r="M1398" s="6" t="s">
        <v>4</v>
      </c>
      <c r="N1398" s="6" t="s">
        <v>4</v>
      </c>
      <c r="O1398" s="6" t="s">
        <v>4</v>
      </c>
    </row>
    <row r="1399" spans="2:15" ht="20.25">
      <c r="B1399" s="10">
        <v>171113101311</v>
      </c>
      <c r="C1399" s="201">
        <v>6</v>
      </c>
      <c r="D1399" s="8" t="str">
        <f>VLOOKUP(B1399,'Current BICS'!$B$4:$P$1837,'Mapping for Equity'!$K$1,FALSE)</f>
        <v>Environ Engineering Services</v>
      </c>
      <c r="E1399" s="15" t="s">
        <v>1643</v>
      </c>
      <c r="F1399" s="18" t="s">
        <v>1640</v>
      </c>
      <c r="G1399" s="15" t="s">
        <v>1643</v>
      </c>
      <c r="H1399" s="6">
        <v>1711131013</v>
      </c>
      <c r="I1399" s="48" t="str">
        <f>VLOOKUP(H1399,'BICS Equity Hierarchy 2024'!$C$5:$Q$1846,'Mapping for Equity'!$K$1,FALSE)</f>
        <v>Environmental Engineering Svcs</v>
      </c>
      <c r="J1399" s="6" t="s">
        <v>4</v>
      </c>
      <c r="K1399" s="48" t="str">
        <f>IF(J1399="","",VLOOKUP(J1399,'BICS Equity Hierarchy 2024'!$C$5:$Q$1783,'Mapping for Equity'!$K$1))</f>
        <v/>
      </c>
      <c r="L1399" s="6" t="s">
        <v>4</v>
      </c>
      <c r="M1399" s="6" t="s">
        <v>4</v>
      </c>
      <c r="N1399" s="6" t="s">
        <v>4</v>
      </c>
      <c r="O1399" s="6" t="s">
        <v>4</v>
      </c>
    </row>
    <row r="1400" spans="2:15" ht="20.25">
      <c r="B1400" s="10">
        <v>17111311</v>
      </c>
      <c r="C1400" s="201">
        <v>4</v>
      </c>
      <c r="D1400" s="8" t="str">
        <f>VLOOKUP(B1400,'Current BICS'!$B$4:$P$1837,'Mapping for Equity'!$K$1,FALSE)</f>
        <v>Infrastructure Construction</v>
      </c>
      <c r="E1400" s="15" t="s">
        <v>1643</v>
      </c>
      <c r="F1400" s="18"/>
      <c r="G1400" s="15" t="s">
        <v>1643</v>
      </c>
      <c r="H1400" s="6">
        <v>17111311</v>
      </c>
      <c r="I1400" s="48" t="str">
        <f>VLOOKUP(H1400,'BICS Equity Hierarchy 2024'!$C$5:$Q$1846,'Mapping for Equity'!$K$1,FALSE)</f>
        <v>Infrastructure Construction</v>
      </c>
      <c r="J1400" s="6" t="s">
        <v>4</v>
      </c>
      <c r="K1400" s="48" t="str">
        <f>IF(J1400="","",VLOOKUP(J1400,'BICS Equity Hierarchy 2024'!$C$5:$Q$1783,'Mapping for Equity'!$K$1))</f>
        <v/>
      </c>
      <c r="L1400" s="6" t="s">
        <v>4</v>
      </c>
      <c r="M1400" s="6" t="s">
        <v>4</v>
      </c>
      <c r="N1400" s="6" t="s">
        <v>4</v>
      </c>
      <c r="O1400" s="6" t="s">
        <v>4</v>
      </c>
    </row>
    <row r="1401" spans="2:15" ht="20.25">
      <c r="B1401" s="10">
        <v>1711131110</v>
      </c>
      <c r="C1401" s="201">
        <v>5</v>
      </c>
      <c r="D1401" s="8" t="str">
        <f>VLOOKUP(B1401,'Current BICS'!$B$4:$P$1837,'Mapping for Equity'!$K$1,FALSE)</f>
        <v>Communication Infra Const</v>
      </c>
      <c r="E1401" s="15" t="s">
        <v>1643</v>
      </c>
      <c r="F1401" s="18"/>
      <c r="G1401" s="15" t="s">
        <v>1643</v>
      </c>
      <c r="H1401" s="6">
        <v>1711131110</v>
      </c>
      <c r="I1401" s="48" t="str">
        <f>VLOOKUP(H1401,'BICS Equity Hierarchy 2024'!$C$5:$Q$1846,'Mapping for Equity'!$K$1,FALSE)</f>
        <v>Communication Infra Const</v>
      </c>
      <c r="J1401" s="6" t="s">
        <v>4</v>
      </c>
      <c r="K1401" s="48" t="str">
        <f>IF(J1401="","",VLOOKUP(J1401,'BICS Equity Hierarchy 2024'!$C$5:$Q$1783,'Mapping for Equity'!$K$1))</f>
        <v/>
      </c>
      <c r="L1401" s="6" t="s">
        <v>4</v>
      </c>
      <c r="M1401" s="6" t="s">
        <v>4</v>
      </c>
      <c r="N1401" s="6" t="s">
        <v>4</v>
      </c>
      <c r="O1401" s="6" t="s">
        <v>4</v>
      </c>
    </row>
    <row r="1402" spans="2:15" ht="20.25">
      <c r="B1402" s="110">
        <v>171113111010</v>
      </c>
      <c r="C1402" s="200">
        <v>6</v>
      </c>
      <c r="D1402" s="109" t="str">
        <f>VLOOKUP(B1402,'Current BICS'!$B$4:$P$1837,'Mapping for Equity'!$K$1,FALSE)</f>
        <v>Cable Line Construction</v>
      </c>
      <c r="E1402" s="15" t="s">
        <v>1643</v>
      </c>
      <c r="F1402" s="18"/>
      <c r="G1402" s="15" t="s">
        <v>1643</v>
      </c>
      <c r="H1402" s="6">
        <v>171113111010</v>
      </c>
      <c r="I1402" s="48" t="str">
        <f>VLOOKUP(H1402,'BICS Equity Hierarchy 2024'!$C$5:$Q$1846,'Mapping for Equity'!$K$1,FALSE)</f>
        <v>Cable Line Construction</v>
      </c>
      <c r="J1402" s="6" t="s">
        <v>4</v>
      </c>
      <c r="K1402" s="48" t="str">
        <f>IF(J1402="","",VLOOKUP(J1402,'BICS Equity Hierarchy 2024'!$C$5:$Q$1783,'Mapping for Equity'!$K$1))</f>
        <v/>
      </c>
      <c r="L1402" s="6" t="s">
        <v>4</v>
      </c>
      <c r="M1402" s="6" t="s">
        <v>4</v>
      </c>
      <c r="N1402" s="6" t="s">
        <v>4</v>
      </c>
      <c r="O1402" s="6" t="s">
        <v>4</v>
      </c>
    </row>
    <row r="1403" spans="2:15" ht="20.25">
      <c r="B1403" s="10">
        <v>171113111011</v>
      </c>
      <c r="C1403" s="201">
        <v>6</v>
      </c>
      <c r="D1403" s="8" t="str">
        <f>VLOOKUP(B1403,'Current BICS'!$B$4:$P$1837,'Mapping for Equity'!$K$1,FALSE)</f>
        <v>Comm &amp; Transmission Const</v>
      </c>
      <c r="E1403" s="15" t="s">
        <v>1643</v>
      </c>
      <c r="F1403" s="18"/>
      <c r="G1403" s="15" t="s">
        <v>1643</v>
      </c>
      <c r="H1403" s="6">
        <v>171113111011</v>
      </c>
      <c r="I1403" s="48" t="str">
        <f>VLOOKUP(H1403,'BICS Equity Hierarchy 2024'!$C$5:$Q$1846,'Mapping for Equity'!$K$1,FALSE)</f>
        <v>Comm &amp; Transmission Const</v>
      </c>
      <c r="J1403" s="6" t="s">
        <v>4</v>
      </c>
      <c r="K1403" s="48" t="str">
        <f>IF(J1403="","",VLOOKUP(J1403,'BICS Equity Hierarchy 2024'!$C$5:$Q$1783,'Mapping for Equity'!$K$1))</f>
        <v/>
      </c>
      <c r="L1403" s="6" t="s">
        <v>4</v>
      </c>
      <c r="M1403" s="6" t="s">
        <v>4</v>
      </c>
      <c r="N1403" s="6" t="s">
        <v>4</v>
      </c>
      <c r="O1403" s="6" t="s">
        <v>4</v>
      </c>
    </row>
    <row r="1404" spans="2:15" ht="20.25">
      <c r="B1404" s="10">
        <v>171113111012</v>
      </c>
      <c r="C1404" s="201">
        <v>6</v>
      </c>
      <c r="D1404" s="8" t="str">
        <f>VLOOKUP(B1404,'Current BICS'!$B$4:$P$1837,'Mapping for Equity'!$K$1,FALSE)</f>
        <v>Network Construction</v>
      </c>
      <c r="E1404" s="15" t="s">
        <v>1643</v>
      </c>
      <c r="F1404" s="18"/>
      <c r="G1404" s="15" t="s">
        <v>1643</v>
      </c>
      <c r="H1404" s="6">
        <v>171113111012</v>
      </c>
      <c r="I1404" s="48" t="str">
        <f>VLOOKUP(H1404,'BICS Equity Hierarchy 2024'!$C$5:$Q$1846,'Mapping for Equity'!$K$1,FALSE)</f>
        <v>Network Construction</v>
      </c>
      <c r="J1404" s="6" t="s">
        <v>4</v>
      </c>
      <c r="K1404" s="48" t="str">
        <f>IF(J1404="","",VLOOKUP(J1404,'BICS Equity Hierarchy 2024'!$C$5:$Q$1783,'Mapping for Equity'!$K$1))</f>
        <v/>
      </c>
      <c r="L1404" s="6" t="s">
        <v>4</v>
      </c>
      <c r="M1404" s="6" t="s">
        <v>4</v>
      </c>
      <c r="N1404" s="6" t="s">
        <v>4</v>
      </c>
      <c r="O1404" s="6" t="s">
        <v>4</v>
      </c>
    </row>
    <row r="1405" spans="2:15" ht="20.25">
      <c r="B1405" s="10">
        <v>1711131111</v>
      </c>
      <c r="C1405" s="201">
        <v>5</v>
      </c>
      <c r="D1405" s="8" t="str">
        <f>VLOOKUP(B1405,'Current BICS'!$B$4:$P$1837,'Mapping for Equity'!$K$1,FALSE)</f>
        <v>Energy Infra Construction</v>
      </c>
      <c r="E1405" s="15" t="s">
        <v>1643</v>
      </c>
      <c r="F1405" s="18"/>
      <c r="G1405" s="15" t="s">
        <v>1643</v>
      </c>
      <c r="H1405" s="6">
        <v>1711131111</v>
      </c>
      <c r="I1405" s="48" t="str">
        <f>VLOOKUP(H1405,'BICS Equity Hierarchy 2024'!$C$5:$Q$1846,'Mapping for Equity'!$K$1,FALSE)</f>
        <v>Energy Infra Construction</v>
      </c>
      <c r="J1405" s="6" t="s">
        <v>4</v>
      </c>
      <c r="K1405" s="48" t="str">
        <f>IF(J1405="","",VLOOKUP(J1405,'BICS Equity Hierarchy 2024'!$C$5:$Q$1783,'Mapping for Equity'!$K$1))</f>
        <v/>
      </c>
      <c r="L1405" s="6" t="s">
        <v>4</v>
      </c>
      <c r="M1405" s="6" t="s">
        <v>4</v>
      </c>
      <c r="N1405" s="6" t="s">
        <v>4</v>
      </c>
      <c r="O1405" s="6" t="s">
        <v>4</v>
      </c>
    </row>
    <row r="1406" spans="2:15" ht="20.25">
      <c r="B1406" s="10">
        <v>171113111110</v>
      </c>
      <c r="C1406" s="201">
        <v>6</v>
      </c>
      <c r="D1406" s="8" t="str">
        <f>VLOOKUP(B1406,'Current BICS'!$B$4:$P$1837,'Mapping for Equity'!$K$1,FALSE)</f>
        <v>Power Plant Construction</v>
      </c>
      <c r="E1406" s="15" t="s">
        <v>1643</v>
      </c>
      <c r="F1406" s="18"/>
      <c r="G1406" s="15" t="s">
        <v>1643</v>
      </c>
      <c r="H1406" s="6">
        <v>171113111110</v>
      </c>
      <c r="I1406" s="48" t="str">
        <f>VLOOKUP(H1406,'BICS Equity Hierarchy 2024'!$C$5:$Q$1846,'Mapping for Equity'!$K$1,FALSE)</f>
        <v>Power Plant Construction</v>
      </c>
      <c r="J1406" s="6" t="s">
        <v>4</v>
      </c>
      <c r="K1406" s="48" t="str">
        <f>IF(J1406="","",VLOOKUP(J1406,'BICS Equity Hierarchy 2024'!$C$5:$Q$1783,'Mapping for Equity'!$K$1))</f>
        <v/>
      </c>
      <c r="L1406" s="6" t="s">
        <v>4</v>
      </c>
      <c r="M1406" s="6" t="s">
        <v>4</v>
      </c>
      <c r="N1406" s="6" t="s">
        <v>4</v>
      </c>
      <c r="O1406" s="6" t="s">
        <v>4</v>
      </c>
    </row>
    <row r="1407" spans="2:15" ht="20.25">
      <c r="B1407" s="10">
        <v>171113111111</v>
      </c>
      <c r="C1407" s="201">
        <v>6</v>
      </c>
      <c r="D1407" s="8" t="str">
        <f>VLOOKUP(B1407,'Current BICS'!$B$4:$P$1837,'Mapping for Equity'!$K$1,FALSE)</f>
        <v>Nuclear Power Construction</v>
      </c>
      <c r="E1407" s="15" t="s">
        <v>1643</v>
      </c>
      <c r="F1407" s="18"/>
      <c r="G1407" s="15" t="s">
        <v>1643</v>
      </c>
      <c r="H1407" s="6">
        <v>171113111111</v>
      </c>
      <c r="I1407" s="48" t="str">
        <f>VLOOKUP(H1407,'BICS Equity Hierarchy 2024'!$C$5:$Q$1846,'Mapping for Equity'!$K$1,FALSE)</f>
        <v>Nuclear Power Construction</v>
      </c>
      <c r="J1407" s="6" t="s">
        <v>4</v>
      </c>
      <c r="K1407" s="48" t="str">
        <f>IF(J1407="","",VLOOKUP(J1407,'BICS Equity Hierarchy 2024'!$C$5:$Q$1783,'Mapping for Equity'!$K$1))</f>
        <v/>
      </c>
      <c r="L1407" s="6" t="s">
        <v>4</v>
      </c>
      <c r="M1407" s="6" t="s">
        <v>4</v>
      </c>
      <c r="N1407" s="6" t="s">
        <v>4</v>
      </c>
      <c r="O1407" s="6" t="s">
        <v>4</v>
      </c>
    </row>
    <row r="1408" spans="2:15" ht="20.25">
      <c r="B1408" s="10">
        <v>171113111112</v>
      </c>
      <c r="C1408" s="201">
        <v>6</v>
      </c>
      <c r="D1408" s="8" t="str">
        <f>VLOOKUP(B1408,'Current BICS'!$B$4:$P$1837,'Mapping for Equity'!$K$1,FALSE)</f>
        <v>Oil &amp; Gas Infra Construction</v>
      </c>
      <c r="E1408" s="15" t="s">
        <v>1643</v>
      </c>
      <c r="F1408" s="18"/>
      <c r="G1408" s="15" t="s">
        <v>1643</v>
      </c>
      <c r="H1408" s="6">
        <v>171113111112</v>
      </c>
      <c r="I1408" s="48" t="str">
        <f>VLOOKUP(H1408,'BICS Equity Hierarchy 2024'!$C$5:$Q$1846,'Mapping for Equity'!$K$1,FALSE)</f>
        <v>Oil &amp; Gas Infra Construction</v>
      </c>
      <c r="J1408" s="6" t="s">
        <v>4</v>
      </c>
      <c r="K1408" s="48" t="str">
        <f>IF(J1408="","",VLOOKUP(J1408,'BICS Equity Hierarchy 2024'!$C$5:$Q$1783,'Mapping for Equity'!$K$1))</f>
        <v/>
      </c>
      <c r="L1408" s="6" t="s">
        <v>4</v>
      </c>
      <c r="M1408" s="6" t="s">
        <v>4</v>
      </c>
      <c r="N1408" s="6" t="s">
        <v>4</v>
      </c>
      <c r="O1408" s="6" t="s">
        <v>4</v>
      </c>
    </row>
    <row r="1409" spans="2:15" ht="20.25">
      <c r="B1409" s="10">
        <v>1711131112</v>
      </c>
      <c r="C1409" s="201">
        <v>5</v>
      </c>
      <c r="D1409" s="8" t="str">
        <f>VLOOKUP(B1409,'Current BICS'!$B$4:$P$1837,'Mapping for Equity'!$K$1,FALSE)</f>
        <v>Transportation Infra Const</v>
      </c>
      <c r="E1409" s="15" t="s">
        <v>1643</v>
      </c>
      <c r="F1409" s="18"/>
      <c r="G1409" s="15" t="s">
        <v>1643</v>
      </c>
      <c r="H1409" s="6">
        <v>1711131112</v>
      </c>
      <c r="I1409" s="48" t="str">
        <f>VLOOKUP(H1409,'BICS Equity Hierarchy 2024'!$C$5:$Q$1846,'Mapping for Equity'!$K$1,FALSE)</f>
        <v>Transportation Infra Const</v>
      </c>
      <c r="J1409" s="6" t="s">
        <v>4</v>
      </c>
      <c r="K1409" s="48" t="str">
        <f>IF(J1409="","",VLOOKUP(J1409,'BICS Equity Hierarchy 2024'!$C$5:$Q$1783,'Mapping for Equity'!$K$1))</f>
        <v/>
      </c>
      <c r="L1409" s="6" t="s">
        <v>4</v>
      </c>
      <c r="M1409" s="6" t="s">
        <v>4</v>
      </c>
      <c r="N1409" s="6" t="s">
        <v>4</v>
      </c>
      <c r="O1409" s="6" t="s">
        <v>4</v>
      </c>
    </row>
    <row r="1410" spans="2:15" ht="20.25">
      <c r="B1410" s="10">
        <v>171113111210</v>
      </c>
      <c r="C1410" s="201">
        <v>6</v>
      </c>
      <c r="D1410" s="8" t="str">
        <f>VLOOKUP(B1410,'Current BICS'!$B$4:$P$1837,'Mapping for Equity'!$K$1,FALSE)</f>
        <v>Airport &amp; Highway Const</v>
      </c>
      <c r="E1410" s="15" t="s">
        <v>1643</v>
      </c>
      <c r="F1410" s="18"/>
      <c r="G1410" s="15" t="s">
        <v>1643</v>
      </c>
      <c r="H1410" s="6">
        <v>171113111210</v>
      </c>
      <c r="I1410" s="48" t="str">
        <f>VLOOKUP(H1410,'BICS Equity Hierarchy 2024'!$C$5:$Q$1846,'Mapping for Equity'!$K$1,FALSE)</f>
        <v>Airport &amp; Highway Const</v>
      </c>
      <c r="J1410" s="6" t="s">
        <v>4</v>
      </c>
      <c r="K1410" s="48" t="str">
        <f>IF(J1410="","",VLOOKUP(J1410,'BICS Equity Hierarchy 2024'!$C$5:$Q$1783,'Mapping for Equity'!$K$1))</f>
        <v/>
      </c>
      <c r="L1410" s="6" t="s">
        <v>4</v>
      </c>
      <c r="M1410" s="6" t="s">
        <v>4</v>
      </c>
      <c r="N1410" s="6" t="s">
        <v>4</v>
      </c>
      <c r="O1410" s="6" t="s">
        <v>4</v>
      </c>
    </row>
    <row r="1411" spans="2:15" ht="20.25">
      <c r="B1411" s="10">
        <v>171113111211</v>
      </c>
      <c r="C1411" s="201">
        <v>6</v>
      </c>
      <c r="D1411" s="8" t="str">
        <f>VLOOKUP(B1411,'Current BICS'!$B$4:$P$1837,'Mapping for Equity'!$K$1,FALSE)</f>
        <v>Maritime Construction</v>
      </c>
      <c r="E1411" s="15" t="s">
        <v>1643</v>
      </c>
      <c r="F1411" s="18"/>
      <c r="G1411" s="15" t="s">
        <v>1643</v>
      </c>
      <c r="H1411" s="6">
        <v>171113111211</v>
      </c>
      <c r="I1411" s="48" t="str">
        <f>VLOOKUP(H1411,'BICS Equity Hierarchy 2024'!$C$5:$Q$1846,'Mapping for Equity'!$K$1,FALSE)</f>
        <v>Maritime Construction</v>
      </c>
      <c r="J1411" s="6" t="s">
        <v>4</v>
      </c>
      <c r="K1411" s="48" t="str">
        <f>IF(J1411="","",VLOOKUP(J1411,'BICS Equity Hierarchy 2024'!$C$5:$Q$1783,'Mapping for Equity'!$K$1))</f>
        <v/>
      </c>
      <c r="L1411" s="6" t="s">
        <v>4</v>
      </c>
      <c r="M1411" s="6" t="s">
        <v>4</v>
      </c>
      <c r="N1411" s="6" t="s">
        <v>4</v>
      </c>
      <c r="O1411" s="6" t="s">
        <v>4</v>
      </c>
    </row>
    <row r="1412" spans="2:15" ht="20.25">
      <c r="B1412" s="10">
        <v>171113111212</v>
      </c>
      <c r="C1412" s="201">
        <v>6</v>
      </c>
      <c r="D1412" s="8" t="str">
        <f>VLOOKUP(B1412,'Current BICS'!$B$4:$P$1837,'Mapping for Equity'!$K$1,FALSE)</f>
        <v>Railway &amp; Subway Construction</v>
      </c>
      <c r="E1412" s="15" t="s">
        <v>1643</v>
      </c>
      <c r="F1412" s="18"/>
      <c r="G1412" s="15" t="s">
        <v>1643</v>
      </c>
      <c r="H1412" s="6">
        <v>171113111212</v>
      </c>
      <c r="I1412" s="48" t="str">
        <f>VLOOKUP(H1412,'BICS Equity Hierarchy 2024'!$C$5:$Q$1846,'Mapping for Equity'!$K$1,FALSE)</f>
        <v>Railway &amp; Subway Construction</v>
      </c>
      <c r="J1412" s="6" t="s">
        <v>4</v>
      </c>
      <c r="K1412" s="48" t="str">
        <f>IF(J1412="","",VLOOKUP(J1412,'BICS Equity Hierarchy 2024'!$C$5:$Q$1783,'Mapping for Equity'!$K$1))</f>
        <v/>
      </c>
      <c r="L1412" s="6" t="s">
        <v>4</v>
      </c>
      <c r="M1412" s="6" t="s">
        <v>4</v>
      </c>
      <c r="N1412" s="6" t="s">
        <v>4</v>
      </c>
      <c r="O1412" s="6" t="s">
        <v>4</v>
      </c>
    </row>
    <row r="1413" spans="2:15" ht="20.25">
      <c r="B1413" s="10">
        <v>1711131113</v>
      </c>
      <c r="C1413" s="201">
        <v>5</v>
      </c>
      <c r="D1413" s="8" t="str">
        <f>VLOOKUP(B1413,'Current BICS'!$B$4:$P$1837,'Mapping for Equity'!$K$1,FALSE)</f>
        <v>Utility Line Construction</v>
      </c>
      <c r="E1413" s="15" t="s">
        <v>1643</v>
      </c>
      <c r="F1413" s="18"/>
      <c r="G1413" s="15" t="s">
        <v>1643</v>
      </c>
      <c r="H1413" s="6">
        <v>1711131113</v>
      </c>
      <c r="I1413" s="48" t="str">
        <f>VLOOKUP(H1413,'BICS Equity Hierarchy 2024'!$C$5:$Q$1846,'Mapping for Equity'!$K$1,FALSE)</f>
        <v>Utility Line Construction</v>
      </c>
      <c r="J1413" s="6" t="s">
        <v>4</v>
      </c>
      <c r="K1413" s="48" t="str">
        <f>IF(J1413="","",VLOOKUP(J1413,'BICS Equity Hierarchy 2024'!$C$5:$Q$1783,'Mapping for Equity'!$K$1))</f>
        <v/>
      </c>
      <c r="L1413" s="6" t="s">
        <v>4</v>
      </c>
      <c r="M1413" s="6" t="s">
        <v>4</v>
      </c>
      <c r="N1413" s="6" t="s">
        <v>4</v>
      </c>
      <c r="O1413" s="6" t="s">
        <v>4</v>
      </c>
    </row>
    <row r="1414" spans="2:15" ht="20.25">
      <c r="B1414" s="10">
        <v>171113111310</v>
      </c>
      <c r="C1414" s="201">
        <v>6</v>
      </c>
      <c r="D1414" s="8" t="str">
        <f>VLOOKUP(B1414,'Current BICS'!$B$4:$P$1837,'Mapping for Equity'!$K$1,FALSE)</f>
        <v>Electric Utility Line Const</v>
      </c>
      <c r="E1414" s="15" t="s">
        <v>1643</v>
      </c>
      <c r="F1414" s="18"/>
      <c r="G1414" s="15" t="s">
        <v>1643</v>
      </c>
      <c r="H1414" s="6">
        <v>171113111310</v>
      </c>
      <c r="I1414" s="48" t="str">
        <f>VLOOKUP(H1414,'BICS Equity Hierarchy 2024'!$C$5:$Q$1846,'Mapping for Equity'!$K$1,FALSE)</f>
        <v>Electric Utility Line Const</v>
      </c>
      <c r="J1414" s="6" t="s">
        <v>4</v>
      </c>
      <c r="K1414" s="48" t="str">
        <f>IF(J1414="","",VLOOKUP(J1414,'BICS Equity Hierarchy 2024'!$C$5:$Q$1783,'Mapping for Equity'!$K$1))</f>
        <v/>
      </c>
      <c r="L1414" s="6" t="s">
        <v>4</v>
      </c>
      <c r="M1414" s="6" t="s">
        <v>4</v>
      </c>
      <c r="N1414" s="6" t="s">
        <v>4</v>
      </c>
      <c r="O1414" s="6" t="s">
        <v>4</v>
      </c>
    </row>
    <row r="1415" spans="2:15" ht="20.25">
      <c r="B1415" s="10">
        <v>171113111311</v>
      </c>
      <c r="C1415" s="201">
        <v>6</v>
      </c>
      <c r="D1415" s="8" t="str">
        <f>VLOOKUP(B1415,'Current BICS'!$B$4:$P$1837,'Mapping for Equity'!$K$1,FALSE)</f>
        <v>Gas Utility Line Construction</v>
      </c>
      <c r="E1415" s="15" t="s">
        <v>1643</v>
      </c>
      <c r="F1415" s="18"/>
      <c r="G1415" s="15" t="s">
        <v>1643</v>
      </c>
      <c r="H1415" s="6">
        <v>171113111311</v>
      </c>
      <c r="I1415" s="48" t="str">
        <f>VLOOKUP(H1415,'BICS Equity Hierarchy 2024'!$C$5:$Q$1846,'Mapping for Equity'!$K$1,FALSE)</f>
        <v>Gas Utility Line Construction</v>
      </c>
      <c r="J1415" s="6" t="s">
        <v>4</v>
      </c>
      <c r="K1415" s="48" t="str">
        <f>IF(J1415="","",VLOOKUP(J1415,'BICS Equity Hierarchy 2024'!$C$5:$Q$1783,'Mapping for Equity'!$K$1))</f>
        <v/>
      </c>
      <c r="L1415" s="6" t="s">
        <v>4</v>
      </c>
      <c r="M1415" s="6" t="s">
        <v>4</v>
      </c>
      <c r="N1415" s="6" t="s">
        <v>4</v>
      </c>
      <c r="O1415" s="6" t="s">
        <v>4</v>
      </c>
    </row>
    <row r="1416" spans="2:15" ht="20.25">
      <c r="B1416" s="10">
        <v>171113111312</v>
      </c>
      <c r="C1416" s="201">
        <v>6</v>
      </c>
      <c r="D1416" s="8" t="str">
        <f>VLOOKUP(B1416,'Current BICS'!$B$4:$P$1837,'Mapping for Equity'!$K$1,FALSE)</f>
        <v>Water Utility Line Construction</v>
      </c>
      <c r="E1416" s="15" t="s">
        <v>1643</v>
      </c>
      <c r="F1416" s="18"/>
      <c r="G1416" s="15" t="s">
        <v>1643</v>
      </c>
      <c r="H1416" s="6">
        <v>171113111312</v>
      </c>
      <c r="I1416" s="48" t="str">
        <f>VLOOKUP(H1416,'BICS Equity Hierarchy 2024'!$C$5:$Q$1846,'Mapping for Equity'!$K$1,FALSE)</f>
        <v>Water Utility Line Construction</v>
      </c>
      <c r="J1416" s="6" t="s">
        <v>4</v>
      </c>
      <c r="K1416" s="48" t="str">
        <f>IF(J1416="","",VLOOKUP(J1416,'BICS Equity Hierarchy 2024'!$C$5:$Q$1783,'Mapping for Equity'!$K$1))</f>
        <v/>
      </c>
      <c r="L1416" s="6" t="s">
        <v>4</v>
      </c>
      <c r="M1416" s="6" t="s">
        <v>4</v>
      </c>
      <c r="N1416" s="6" t="s">
        <v>4</v>
      </c>
      <c r="O1416" s="6" t="s">
        <v>4</v>
      </c>
    </row>
    <row r="1417" spans="2:15" ht="20.25">
      <c r="B1417" s="10">
        <v>17111312</v>
      </c>
      <c r="C1417" s="201">
        <v>4</v>
      </c>
      <c r="D1417" s="8" t="str">
        <f>VLOOKUP(B1417,'Current BICS'!$B$4:$P$1837,'Mapping for Equity'!$K$1,FALSE)</f>
        <v>Building Construction</v>
      </c>
      <c r="E1417" s="15" t="s">
        <v>1643</v>
      </c>
      <c r="F1417" s="18"/>
      <c r="G1417" s="15" t="s">
        <v>1643</v>
      </c>
      <c r="H1417" s="6">
        <v>17111312</v>
      </c>
      <c r="I1417" s="48" t="str">
        <f>VLOOKUP(H1417,'BICS Equity Hierarchy 2024'!$C$5:$Q$1846,'Mapping for Equity'!$K$1,FALSE)</f>
        <v>Building Construction</v>
      </c>
      <c r="J1417" s="6" t="s">
        <v>4</v>
      </c>
      <c r="K1417" s="48" t="str">
        <f>IF(J1417="","",VLOOKUP(J1417,'BICS Equity Hierarchy 2024'!$C$5:$Q$1783,'Mapping for Equity'!$K$1))</f>
        <v/>
      </c>
      <c r="L1417" s="6" t="s">
        <v>4</v>
      </c>
      <c r="M1417" s="6" t="s">
        <v>4</v>
      </c>
      <c r="N1417" s="6" t="s">
        <v>4</v>
      </c>
      <c r="O1417" s="6" t="s">
        <v>4</v>
      </c>
    </row>
    <row r="1418" spans="2:15" ht="20.25">
      <c r="B1418" s="10">
        <v>1711131210</v>
      </c>
      <c r="C1418" s="201">
        <v>5</v>
      </c>
      <c r="D1418" s="8" t="str">
        <f>VLOOKUP(B1418,'Current BICS'!$B$4:$P$1837,'Mapping for Equity'!$K$1,FALSE)</f>
        <v>Commercial Building Const</v>
      </c>
      <c r="E1418" s="15" t="s">
        <v>1643</v>
      </c>
      <c r="F1418" s="18"/>
      <c r="G1418" s="15" t="s">
        <v>1643</v>
      </c>
      <c r="H1418" s="6">
        <v>1711131210</v>
      </c>
      <c r="I1418" s="48" t="str">
        <f>VLOOKUP(H1418,'BICS Equity Hierarchy 2024'!$C$5:$Q$1846,'Mapping for Equity'!$K$1,FALSE)</f>
        <v>Commercial Building Const</v>
      </c>
      <c r="J1418" s="6" t="s">
        <v>4</v>
      </c>
      <c r="K1418" s="48" t="str">
        <f>IF(J1418="","",VLOOKUP(J1418,'BICS Equity Hierarchy 2024'!$C$5:$Q$1783,'Mapping for Equity'!$K$1))</f>
        <v/>
      </c>
      <c r="L1418" s="6" t="s">
        <v>4</v>
      </c>
      <c r="M1418" s="6" t="s">
        <v>4</v>
      </c>
      <c r="N1418" s="6" t="s">
        <v>4</v>
      </c>
      <c r="O1418" s="6" t="s">
        <v>4</v>
      </c>
    </row>
    <row r="1419" spans="2:15" ht="20.25">
      <c r="B1419" s="10">
        <v>1711131211</v>
      </c>
      <c r="C1419" s="201">
        <v>5</v>
      </c>
      <c r="D1419" s="8" t="str">
        <f>VLOOKUP(B1419,'Current BICS'!$B$4:$P$1837,'Mapping for Equity'!$K$1,FALSE)</f>
        <v>Residential Building Const</v>
      </c>
      <c r="E1419" s="15" t="s">
        <v>1643</v>
      </c>
      <c r="F1419" s="18"/>
      <c r="G1419" s="15" t="s">
        <v>1643</v>
      </c>
      <c r="H1419" s="6">
        <v>1711131211</v>
      </c>
      <c r="I1419" s="48" t="str">
        <f>VLOOKUP(H1419,'BICS Equity Hierarchy 2024'!$C$5:$Q$1846,'Mapping for Equity'!$K$1,FALSE)</f>
        <v>Residential Building Const</v>
      </c>
      <c r="J1419" s="6" t="s">
        <v>4</v>
      </c>
      <c r="K1419" s="48" t="str">
        <f>IF(J1419="","",VLOOKUP(J1419,'BICS Equity Hierarchy 2024'!$C$5:$Q$1783,'Mapping for Equity'!$K$1))</f>
        <v/>
      </c>
      <c r="L1419" s="6" t="s">
        <v>4</v>
      </c>
      <c r="M1419" s="6" t="s">
        <v>4</v>
      </c>
      <c r="N1419" s="6" t="s">
        <v>4</v>
      </c>
      <c r="O1419" s="6" t="s">
        <v>4</v>
      </c>
    </row>
    <row r="1420" spans="2:15" ht="20.25">
      <c r="B1420" s="10">
        <v>1711131212</v>
      </c>
      <c r="C1420" s="201">
        <v>5</v>
      </c>
      <c r="D1420" s="8" t="str">
        <f>VLOOKUP(B1420,'Current BICS'!$B$4:$P$1837,'Mapping for Equity'!$K$1,FALSE)</f>
        <v>Industrial Buildings Const</v>
      </c>
      <c r="E1420" s="15" t="s">
        <v>1643</v>
      </c>
      <c r="F1420" s="18"/>
      <c r="G1420" s="15" t="s">
        <v>1643</v>
      </c>
      <c r="H1420" s="6">
        <v>1711131212</v>
      </c>
      <c r="I1420" s="48" t="str">
        <f>VLOOKUP(H1420,'BICS Equity Hierarchy 2024'!$C$5:$Q$1846,'Mapping for Equity'!$K$1,FALSE)</f>
        <v>Industrial Buildings Const</v>
      </c>
      <c r="J1420" s="6" t="s">
        <v>4</v>
      </c>
      <c r="K1420" s="48" t="str">
        <f>IF(J1420="","",VLOOKUP(J1420,'BICS Equity Hierarchy 2024'!$C$5:$Q$1783,'Mapping for Equity'!$K$1))</f>
        <v/>
      </c>
      <c r="L1420" s="6" t="s">
        <v>4</v>
      </c>
      <c r="M1420" s="6" t="s">
        <v>4</v>
      </c>
      <c r="N1420" s="6" t="s">
        <v>4</v>
      </c>
      <c r="O1420" s="6" t="s">
        <v>4</v>
      </c>
    </row>
    <row r="1421" spans="2:15" ht="20.25">
      <c r="B1421" s="10">
        <v>1711131213</v>
      </c>
      <c r="C1421" s="201">
        <v>5</v>
      </c>
      <c r="D1421" s="8" t="str">
        <f>VLOOKUP(B1421,'Current BICS'!$B$4:$P$1837,'Mapping for Equity'!$K$1,FALSE)</f>
        <v>Institutional Buildings Const</v>
      </c>
      <c r="E1421" s="15" t="s">
        <v>1643</v>
      </c>
      <c r="F1421" s="18"/>
      <c r="G1421" s="15" t="s">
        <v>1643</v>
      </c>
      <c r="H1421" s="6">
        <v>1711131213</v>
      </c>
      <c r="I1421" s="48" t="str">
        <f>VLOOKUP(H1421,'BICS Equity Hierarchy 2024'!$C$5:$Q$1846,'Mapping for Equity'!$K$1,FALSE)</f>
        <v>Institutional Buildings Const</v>
      </c>
      <c r="J1421" s="6" t="s">
        <v>4</v>
      </c>
      <c r="K1421" s="48" t="str">
        <f>IF(J1421="","",VLOOKUP(J1421,'BICS Equity Hierarchy 2024'!$C$5:$Q$1783,'Mapping for Equity'!$K$1))</f>
        <v/>
      </c>
      <c r="L1421" s="6" t="s">
        <v>4</v>
      </c>
      <c r="M1421" s="6" t="s">
        <v>4</v>
      </c>
      <c r="N1421" s="6" t="s">
        <v>4</v>
      </c>
      <c r="O1421" s="6" t="s">
        <v>4</v>
      </c>
    </row>
    <row r="1422" spans="2:15" ht="20.25">
      <c r="B1422" s="10">
        <v>18</v>
      </c>
      <c r="C1422" s="201">
        <v>1</v>
      </c>
      <c r="D1422" s="8" t="str">
        <f>VLOOKUP(B1422,'Current BICS'!$B$4:$P$1837,'Mapping for Equity'!$K$1,FALSE)</f>
        <v>Materials</v>
      </c>
      <c r="E1422" s="15" t="s">
        <v>1643</v>
      </c>
      <c r="F1422" s="18"/>
      <c r="G1422" s="15" t="s">
        <v>1643</v>
      </c>
      <c r="H1422" s="6">
        <v>18</v>
      </c>
      <c r="I1422" s="48" t="str">
        <f>VLOOKUP(H1422,'BICS Equity Hierarchy 2024'!$C$5:$Q$1846,'Mapping for Equity'!$K$1,FALSE)</f>
        <v>Materials</v>
      </c>
      <c r="J1422" s="6" t="s">
        <v>4</v>
      </c>
      <c r="K1422" s="48" t="str">
        <f>IF(J1422="","",VLOOKUP(J1422,'BICS Equity Hierarchy 2024'!$C$5:$Q$1783,'Mapping for Equity'!$K$1))</f>
        <v/>
      </c>
      <c r="L1422" s="6" t="s">
        <v>4</v>
      </c>
      <c r="M1422" s="6" t="s">
        <v>4</v>
      </c>
      <c r="N1422" s="6" t="s">
        <v>4</v>
      </c>
      <c r="O1422" s="6" t="s">
        <v>4</v>
      </c>
    </row>
    <row r="1423" spans="2:15" ht="20.25">
      <c r="B1423" s="10">
        <v>1810</v>
      </c>
      <c r="C1423" s="201">
        <v>2</v>
      </c>
      <c r="D1423" s="8" t="str">
        <f>VLOOKUP(B1423,'Current BICS'!$B$4:$P$1837,'Mapping for Equity'!$K$1,FALSE)</f>
        <v>Materials</v>
      </c>
      <c r="E1423" s="15" t="s">
        <v>1643</v>
      </c>
      <c r="F1423" s="18"/>
      <c r="G1423" s="15" t="s">
        <v>1643</v>
      </c>
      <c r="H1423" s="6">
        <v>1810</v>
      </c>
      <c r="I1423" s="48" t="str">
        <f>VLOOKUP(H1423,'BICS Equity Hierarchy 2024'!$C$5:$Q$1846,'Mapping for Equity'!$K$1,FALSE)</f>
        <v>Materials</v>
      </c>
      <c r="J1423" s="6" t="s">
        <v>4</v>
      </c>
      <c r="K1423" s="48" t="str">
        <f>IF(J1423="","",VLOOKUP(J1423,'BICS Equity Hierarchy 2024'!$C$5:$Q$1783,'Mapping for Equity'!$K$1))</f>
        <v/>
      </c>
      <c r="L1423" s="6" t="s">
        <v>4</v>
      </c>
      <c r="M1423" s="6" t="s">
        <v>4</v>
      </c>
      <c r="N1423" s="6" t="s">
        <v>4</v>
      </c>
      <c r="O1423" s="6" t="s">
        <v>4</v>
      </c>
    </row>
    <row r="1424" spans="2:15" ht="20.25">
      <c r="B1424" s="10">
        <v>181010</v>
      </c>
      <c r="C1424" s="201">
        <v>3</v>
      </c>
      <c r="D1424" s="8" t="str">
        <f>VLOOKUP(B1424,'Current BICS'!$B$4:$P$1837,'Mapping for Equity'!$K$1,FALSE)</f>
        <v>Chemicals</v>
      </c>
      <c r="E1424" s="15" t="s">
        <v>1643</v>
      </c>
      <c r="F1424" s="18"/>
      <c r="G1424" s="15" t="s">
        <v>1643</v>
      </c>
      <c r="H1424" s="6">
        <v>181010</v>
      </c>
      <c r="I1424" s="48" t="str">
        <f>VLOOKUP(H1424,'BICS Equity Hierarchy 2024'!$C$5:$Q$1846,'Mapping for Equity'!$K$1,FALSE)</f>
        <v>Chemicals</v>
      </c>
      <c r="J1424" s="6" t="s">
        <v>4</v>
      </c>
      <c r="K1424" s="48" t="str">
        <f>IF(J1424="","",VLOOKUP(J1424,'BICS Equity Hierarchy 2024'!$C$5:$Q$1783,'Mapping for Equity'!$K$1))</f>
        <v/>
      </c>
      <c r="L1424" s="6" t="s">
        <v>4</v>
      </c>
      <c r="M1424" s="6" t="s">
        <v>4</v>
      </c>
      <c r="N1424" s="6" t="s">
        <v>4</v>
      </c>
      <c r="O1424" s="6" t="s">
        <v>4</v>
      </c>
    </row>
    <row r="1425" spans="2:15" ht="20.25">
      <c r="B1425" s="10">
        <v>18101010</v>
      </c>
      <c r="C1425" s="201">
        <v>4</v>
      </c>
      <c r="D1425" s="8" t="str">
        <f>VLOOKUP(B1425,'Current BICS'!$B$4:$P$1837,'Mapping for Equity'!$K$1,FALSE)</f>
        <v>Agricultural Chemicals</v>
      </c>
      <c r="E1425" s="15" t="s">
        <v>1643</v>
      </c>
      <c r="F1425" s="18"/>
      <c r="G1425" s="15" t="s">
        <v>1643</v>
      </c>
      <c r="H1425" s="6">
        <v>18101010</v>
      </c>
      <c r="I1425" s="48" t="str">
        <f>VLOOKUP(H1425,'BICS Equity Hierarchy 2024'!$C$5:$Q$1846,'Mapping for Equity'!$K$1,FALSE)</f>
        <v>Agricultural Chemicals</v>
      </c>
      <c r="J1425" s="6" t="s">
        <v>4</v>
      </c>
      <c r="K1425" s="48" t="str">
        <f>IF(J1425="","",VLOOKUP(J1425,'BICS Equity Hierarchy 2024'!$C$5:$Q$1783,'Mapping for Equity'!$K$1))</f>
        <v/>
      </c>
      <c r="L1425" s="6" t="s">
        <v>4</v>
      </c>
      <c r="M1425" s="6" t="s">
        <v>4</v>
      </c>
      <c r="N1425" s="6" t="s">
        <v>4</v>
      </c>
      <c r="O1425" s="6" t="s">
        <v>4</v>
      </c>
    </row>
    <row r="1426" spans="2:15" ht="20.25">
      <c r="B1426" s="10">
        <v>1810101010</v>
      </c>
      <c r="C1426" s="201">
        <v>5</v>
      </c>
      <c r="D1426" s="8" t="str">
        <f>VLOOKUP(B1426,'Current BICS'!$B$4:$P$1837,'Mapping for Equity'!$K$1,FALSE)</f>
        <v>Crop Chemicals</v>
      </c>
      <c r="E1426" s="15" t="s">
        <v>1643</v>
      </c>
      <c r="F1426" s="18"/>
      <c r="G1426" s="15" t="s">
        <v>1643</v>
      </c>
      <c r="H1426" s="6">
        <v>1810101010</v>
      </c>
      <c r="I1426" s="48" t="str">
        <f>VLOOKUP(H1426,'BICS Equity Hierarchy 2024'!$C$5:$Q$1846,'Mapping for Equity'!$K$1,FALSE)</f>
        <v>Crop Chemicals</v>
      </c>
      <c r="J1426" s="6" t="s">
        <v>4</v>
      </c>
      <c r="K1426" s="48" t="str">
        <f>IF(J1426="","",VLOOKUP(J1426,'BICS Equity Hierarchy 2024'!$C$5:$Q$1783,'Mapping for Equity'!$K$1))</f>
        <v/>
      </c>
      <c r="L1426" s="6" t="s">
        <v>4</v>
      </c>
      <c r="M1426" s="6" t="s">
        <v>4</v>
      </c>
      <c r="N1426" s="6" t="s">
        <v>4</v>
      </c>
      <c r="O1426" s="6" t="s">
        <v>4</v>
      </c>
    </row>
    <row r="1427" spans="2:15" ht="20.25">
      <c r="B1427" s="10">
        <v>181010101010</v>
      </c>
      <c r="C1427" s="201">
        <v>6</v>
      </c>
      <c r="D1427" s="8" t="str">
        <f>VLOOKUP(B1427,'Current BICS'!$B$4:$P$1837,'Mapping for Equity'!$K$1,FALSE)</f>
        <v>Fungicides</v>
      </c>
      <c r="E1427" s="15" t="s">
        <v>1643</v>
      </c>
      <c r="F1427" s="18"/>
      <c r="G1427" s="15" t="s">
        <v>1643</v>
      </c>
      <c r="H1427" s="6">
        <v>181010101010</v>
      </c>
      <c r="I1427" s="48" t="str">
        <f>VLOOKUP(H1427,'BICS Equity Hierarchy 2024'!$C$5:$Q$1846,'Mapping for Equity'!$K$1,FALSE)</f>
        <v>Fungicides</v>
      </c>
      <c r="J1427" s="6" t="s">
        <v>4</v>
      </c>
      <c r="K1427" s="48" t="str">
        <f>IF(J1427="","",VLOOKUP(J1427,'BICS Equity Hierarchy 2024'!$C$5:$Q$1783,'Mapping for Equity'!$K$1))</f>
        <v/>
      </c>
      <c r="L1427" s="6" t="s">
        <v>4</v>
      </c>
      <c r="M1427" s="6" t="s">
        <v>4</v>
      </c>
      <c r="N1427" s="6" t="s">
        <v>4</v>
      </c>
      <c r="O1427" s="6" t="s">
        <v>4</v>
      </c>
    </row>
    <row r="1428" spans="2:15" ht="20.25">
      <c r="B1428" s="10">
        <v>181010101011</v>
      </c>
      <c r="C1428" s="201">
        <v>6</v>
      </c>
      <c r="D1428" s="8" t="str">
        <f>VLOOKUP(B1428,'Current BICS'!$B$4:$P$1837,'Mapping for Equity'!$K$1,FALSE)</f>
        <v>Herbicides</v>
      </c>
      <c r="E1428" s="15" t="s">
        <v>1643</v>
      </c>
      <c r="F1428" s="18"/>
      <c r="G1428" s="15" t="s">
        <v>1643</v>
      </c>
      <c r="H1428" s="6">
        <v>181010101011</v>
      </c>
      <c r="I1428" s="48" t="str">
        <f>VLOOKUP(H1428,'BICS Equity Hierarchy 2024'!$C$5:$Q$1846,'Mapping for Equity'!$K$1,FALSE)</f>
        <v>Herbicides</v>
      </c>
      <c r="J1428" s="6" t="s">
        <v>4</v>
      </c>
      <c r="K1428" s="48" t="str">
        <f>IF(J1428="","",VLOOKUP(J1428,'BICS Equity Hierarchy 2024'!$C$5:$Q$1783,'Mapping for Equity'!$K$1))</f>
        <v/>
      </c>
      <c r="L1428" s="6" t="s">
        <v>4</v>
      </c>
      <c r="M1428" s="6" t="s">
        <v>4</v>
      </c>
      <c r="N1428" s="6" t="s">
        <v>4</v>
      </c>
      <c r="O1428" s="6" t="s">
        <v>4</v>
      </c>
    </row>
    <row r="1429" spans="2:15" ht="20.25">
      <c r="B1429" s="10">
        <v>181010101012</v>
      </c>
      <c r="C1429" s="201">
        <v>6</v>
      </c>
      <c r="D1429" s="8" t="str">
        <f>VLOOKUP(B1429,'Current BICS'!$B$4:$P$1837,'Mapping for Equity'!$K$1,FALSE)</f>
        <v>Insecticides</v>
      </c>
      <c r="E1429" s="15" t="s">
        <v>1643</v>
      </c>
      <c r="F1429" s="18"/>
      <c r="G1429" s="15" t="s">
        <v>1643</v>
      </c>
      <c r="H1429" s="6">
        <v>181010101012</v>
      </c>
      <c r="I1429" s="48" t="str">
        <f>VLOOKUP(H1429,'BICS Equity Hierarchy 2024'!$C$5:$Q$1846,'Mapping for Equity'!$K$1,FALSE)</f>
        <v>Insecticides</v>
      </c>
      <c r="J1429" s="6" t="s">
        <v>4</v>
      </c>
      <c r="K1429" s="48" t="str">
        <f>IF(J1429="","",VLOOKUP(J1429,'BICS Equity Hierarchy 2024'!$C$5:$Q$1783,'Mapping for Equity'!$K$1))</f>
        <v/>
      </c>
      <c r="L1429" s="6" t="s">
        <v>4</v>
      </c>
      <c r="M1429" s="6" t="s">
        <v>4</v>
      </c>
      <c r="N1429" s="6" t="s">
        <v>4</v>
      </c>
      <c r="O1429" s="6" t="s">
        <v>4</v>
      </c>
    </row>
    <row r="1430" spans="2:15" ht="20.25">
      <c r="B1430" s="10">
        <v>1810101011</v>
      </c>
      <c r="C1430" s="201">
        <v>5</v>
      </c>
      <c r="D1430" s="8" t="str">
        <f>VLOOKUP(B1430,'Current BICS'!$B$4:$P$1837,'Mapping for Equity'!$K$1,FALSE)</f>
        <v>Fertilizers</v>
      </c>
      <c r="E1430" s="15" t="s">
        <v>1643</v>
      </c>
      <c r="F1430" s="18"/>
      <c r="G1430" s="15" t="s">
        <v>1643</v>
      </c>
      <c r="H1430" s="6">
        <v>1810101011</v>
      </c>
      <c r="I1430" s="48" t="str">
        <f>VLOOKUP(H1430,'BICS Equity Hierarchy 2024'!$C$5:$Q$1846,'Mapping for Equity'!$K$1,FALSE)</f>
        <v>Fertilizers</v>
      </c>
      <c r="J1430" s="6" t="s">
        <v>4</v>
      </c>
      <c r="K1430" s="48" t="str">
        <f>IF(J1430="","",VLOOKUP(J1430,'BICS Equity Hierarchy 2024'!$C$5:$Q$1783,'Mapping for Equity'!$K$1))</f>
        <v/>
      </c>
      <c r="L1430" s="6" t="s">
        <v>4</v>
      </c>
      <c r="M1430" s="6" t="s">
        <v>4</v>
      </c>
      <c r="N1430" s="6" t="s">
        <v>4</v>
      </c>
      <c r="O1430" s="6" t="s">
        <v>4</v>
      </c>
    </row>
    <row r="1431" spans="2:15" ht="20.25">
      <c r="B1431" s="10">
        <v>181010101110</v>
      </c>
      <c r="C1431" s="201">
        <v>6</v>
      </c>
      <c r="D1431" s="8" t="str">
        <f>VLOOKUP(B1431,'Current BICS'!$B$4:$P$1837,'Mapping for Equity'!$K$1,FALSE)</f>
        <v>Fertilizer Blending &amp; Distr</v>
      </c>
      <c r="E1431" s="15" t="s">
        <v>1643</v>
      </c>
      <c r="F1431" s="18"/>
      <c r="G1431" s="15" t="s">
        <v>1643</v>
      </c>
      <c r="H1431" s="6">
        <v>181010101110</v>
      </c>
      <c r="I1431" s="48" t="str">
        <f>VLOOKUP(H1431,'BICS Equity Hierarchy 2024'!$C$5:$Q$1846,'Mapping for Equity'!$K$1,FALSE)</f>
        <v>Fertilizer Blending &amp; Distr</v>
      </c>
      <c r="J1431" s="6" t="s">
        <v>4</v>
      </c>
      <c r="K1431" s="48" t="str">
        <f>IF(J1431="","",VLOOKUP(J1431,'BICS Equity Hierarchy 2024'!$C$5:$Q$1783,'Mapping for Equity'!$K$1))</f>
        <v/>
      </c>
      <c r="L1431" s="6" t="s">
        <v>4</v>
      </c>
      <c r="M1431" s="6" t="s">
        <v>4</v>
      </c>
      <c r="N1431" s="6" t="s">
        <v>4</v>
      </c>
      <c r="O1431" s="6" t="s">
        <v>4</v>
      </c>
    </row>
    <row r="1432" spans="2:15" ht="20.25">
      <c r="B1432" s="10">
        <v>181010101111</v>
      </c>
      <c r="C1432" s="201">
        <v>6</v>
      </c>
      <c r="D1432" s="8" t="str">
        <f>VLOOKUP(B1432,'Current BICS'!$B$4:$P$1837,'Mapping for Equity'!$K$1,FALSE)</f>
        <v>Nitrogenous Fertilizers</v>
      </c>
      <c r="E1432" s="15" t="s">
        <v>1643</v>
      </c>
      <c r="F1432" s="18"/>
      <c r="G1432" s="15" t="s">
        <v>1643</v>
      </c>
      <c r="H1432" s="6">
        <v>181010101111</v>
      </c>
      <c r="I1432" s="48" t="str">
        <f>VLOOKUP(H1432,'BICS Equity Hierarchy 2024'!$C$5:$Q$1846,'Mapping for Equity'!$K$1,FALSE)</f>
        <v>Nitrogenous Fertilizers</v>
      </c>
      <c r="J1432" s="6" t="s">
        <v>4</v>
      </c>
      <c r="K1432" s="48" t="str">
        <f>IF(J1432="","",VLOOKUP(J1432,'BICS Equity Hierarchy 2024'!$C$5:$Q$1783,'Mapping for Equity'!$K$1))</f>
        <v/>
      </c>
      <c r="L1432" s="6" t="s">
        <v>4</v>
      </c>
      <c r="M1432" s="6" t="s">
        <v>4</v>
      </c>
      <c r="N1432" s="6" t="s">
        <v>4</v>
      </c>
      <c r="O1432" s="6" t="s">
        <v>4</v>
      </c>
    </row>
    <row r="1433" spans="2:15" ht="20.25">
      <c r="B1433" s="10">
        <v>181010101112</v>
      </c>
      <c r="C1433" s="201">
        <v>6</v>
      </c>
      <c r="D1433" s="8" t="str">
        <f>VLOOKUP(B1433,'Current BICS'!$B$4:$P$1837,'Mapping for Equity'!$K$1,FALSE)</f>
        <v>Phosphate Fertilizers</v>
      </c>
      <c r="E1433" s="15" t="s">
        <v>1643</v>
      </c>
      <c r="F1433" s="18"/>
      <c r="G1433" s="15" t="s">
        <v>1643</v>
      </c>
      <c r="H1433" s="6">
        <v>181010101112</v>
      </c>
      <c r="I1433" s="48" t="str">
        <f>VLOOKUP(H1433,'BICS Equity Hierarchy 2024'!$C$5:$Q$1846,'Mapping for Equity'!$K$1,FALSE)</f>
        <v>Phosphate Fertilizers</v>
      </c>
      <c r="J1433" s="6" t="s">
        <v>4</v>
      </c>
      <c r="K1433" s="48" t="str">
        <f>IF(J1433="","",VLOOKUP(J1433,'BICS Equity Hierarchy 2024'!$C$5:$Q$1783,'Mapping for Equity'!$K$1))</f>
        <v/>
      </c>
      <c r="L1433" s="6" t="s">
        <v>4</v>
      </c>
      <c r="M1433" s="6" t="s">
        <v>4</v>
      </c>
      <c r="N1433" s="6" t="s">
        <v>4</v>
      </c>
      <c r="O1433" s="6" t="s">
        <v>4</v>
      </c>
    </row>
    <row r="1434" spans="2:15" ht="20.25">
      <c r="B1434" s="10">
        <v>181010101113</v>
      </c>
      <c r="C1434" s="201">
        <v>6</v>
      </c>
      <c r="D1434" s="8" t="str">
        <f>VLOOKUP(B1434,'Current BICS'!$B$4:$P$1837,'Mapping for Equity'!$K$1,FALSE)</f>
        <v>Potassium Fertilizers</v>
      </c>
      <c r="E1434" s="15" t="s">
        <v>1643</v>
      </c>
      <c r="F1434" s="18"/>
      <c r="G1434" s="15" t="s">
        <v>1643</v>
      </c>
      <c r="H1434" s="6">
        <v>181010101113</v>
      </c>
      <c r="I1434" s="48" t="str">
        <f>VLOOKUP(H1434,'BICS Equity Hierarchy 2024'!$C$5:$Q$1846,'Mapping for Equity'!$K$1,FALSE)</f>
        <v>Potassium Fertilizers</v>
      </c>
      <c r="J1434" s="6" t="s">
        <v>4</v>
      </c>
      <c r="K1434" s="48" t="str">
        <f>IF(J1434="","",VLOOKUP(J1434,'BICS Equity Hierarchy 2024'!$C$5:$Q$1783,'Mapping for Equity'!$K$1))</f>
        <v/>
      </c>
      <c r="L1434" s="6" t="s">
        <v>4</v>
      </c>
      <c r="M1434" s="6" t="s">
        <v>4</v>
      </c>
      <c r="N1434" s="6" t="s">
        <v>4</v>
      </c>
      <c r="O1434" s="6" t="s">
        <v>4</v>
      </c>
    </row>
    <row r="1435" spans="2:15" ht="20.25">
      <c r="B1435" s="10">
        <v>1810101012</v>
      </c>
      <c r="C1435" s="201">
        <v>5</v>
      </c>
      <c r="D1435" s="8" t="str">
        <f>VLOOKUP(B1435,'Current BICS'!$B$4:$P$1837,'Mapping for Equity'!$K$1,FALSE)</f>
        <v>Seeds &amp; Agriculture Biotech</v>
      </c>
      <c r="E1435" s="15" t="s">
        <v>1643</v>
      </c>
      <c r="F1435" s="18"/>
      <c r="G1435" s="15" t="s">
        <v>1643</v>
      </c>
      <c r="H1435" s="6">
        <v>1810101012</v>
      </c>
      <c r="I1435" s="48" t="str">
        <f>VLOOKUP(H1435,'BICS Equity Hierarchy 2024'!$C$5:$Q$1846,'Mapping for Equity'!$K$1,FALSE)</f>
        <v>Seeds &amp; Agriculture Biotech</v>
      </c>
      <c r="J1435" s="6" t="s">
        <v>4</v>
      </c>
      <c r="K1435" s="48" t="str">
        <f>IF(J1435="","",VLOOKUP(J1435,'BICS Equity Hierarchy 2024'!$C$5:$Q$1783,'Mapping for Equity'!$K$1))</f>
        <v/>
      </c>
      <c r="L1435" s="6" t="s">
        <v>4</v>
      </c>
      <c r="M1435" s="6" t="s">
        <v>4</v>
      </c>
      <c r="N1435" s="6" t="s">
        <v>4</v>
      </c>
      <c r="O1435" s="6" t="s">
        <v>4</v>
      </c>
    </row>
    <row r="1436" spans="2:15" ht="20.25">
      <c r="B1436" s="10">
        <v>18101011</v>
      </c>
      <c r="C1436" s="201">
        <v>4</v>
      </c>
      <c r="D1436" s="8" t="str">
        <f>VLOOKUP(B1436,'Current BICS'!$B$4:$P$1837,'Mapping for Equity'!$K$1,FALSE)</f>
        <v>Basic &amp; Diversified Chemicals</v>
      </c>
      <c r="E1436" s="15" t="s">
        <v>1643</v>
      </c>
      <c r="F1436" s="18"/>
      <c r="G1436" s="15" t="s">
        <v>1643</v>
      </c>
      <c r="H1436" s="6">
        <v>18101011</v>
      </c>
      <c r="I1436" s="48" t="str">
        <f>VLOOKUP(H1436,'BICS Equity Hierarchy 2024'!$C$5:$Q$1846,'Mapping for Equity'!$K$1,FALSE)</f>
        <v>Basic &amp; Diversified Chemicals</v>
      </c>
      <c r="J1436" s="6" t="s">
        <v>4</v>
      </c>
      <c r="K1436" s="48" t="str">
        <f>IF(J1436="","",VLOOKUP(J1436,'BICS Equity Hierarchy 2024'!$C$5:$Q$1783,'Mapping for Equity'!$K$1))</f>
        <v/>
      </c>
      <c r="L1436" s="6" t="s">
        <v>4</v>
      </c>
      <c r="M1436" s="6" t="s">
        <v>4</v>
      </c>
      <c r="N1436" s="6" t="s">
        <v>4</v>
      </c>
      <c r="O1436" s="6" t="s">
        <v>4</v>
      </c>
    </row>
    <row r="1437" spans="2:15" ht="20.25">
      <c r="B1437" s="10">
        <v>1810101110</v>
      </c>
      <c r="C1437" s="201">
        <v>5</v>
      </c>
      <c r="D1437" s="8" t="str">
        <f>VLOOKUP(B1437,'Current BICS'!$B$4:$P$1837,'Mapping for Equity'!$K$1,FALSE)</f>
        <v>Inorganic Base Chemicals</v>
      </c>
      <c r="E1437" s="15" t="s">
        <v>1643</v>
      </c>
      <c r="F1437" s="18"/>
      <c r="G1437" s="15" t="s">
        <v>1643</v>
      </c>
      <c r="H1437" s="6">
        <v>1810101110</v>
      </c>
      <c r="I1437" s="48" t="str">
        <f>VLOOKUP(H1437,'BICS Equity Hierarchy 2024'!$C$5:$Q$1846,'Mapping for Equity'!$K$1,FALSE)</f>
        <v>Inorganic Base Chemicals</v>
      </c>
      <c r="J1437" s="6" t="s">
        <v>4</v>
      </c>
      <c r="K1437" s="48" t="str">
        <f>IF(J1437="","",VLOOKUP(J1437,'BICS Equity Hierarchy 2024'!$C$5:$Q$1783,'Mapping for Equity'!$K$1))</f>
        <v/>
      </c>
      <c r="L1437" s="6" t="s">
        <v>4</v>
      </c>
      <c r="M1437" s="6" t="s">
        <v>4</v>
      </c>
      <c r="N1437" s="6" t="s">
        <v>4</v>
      </c>
      <c r="O1437" s="6" t="s">
        <v>4</v>
      </c>
    </row>
    <row r="1438" spans="2:15" ht="20.25">
      <c r="B1438" s="10">
        <v>181010111010</v>
      </c>
      <c r="C1438" s="201">
        <v>6</v>
      </c>
      <c r="D1438" s="8" t="str">
        <f>VLOOKUP(B1438,'Current BICS'!$B$4:$P$1837,'Mapping for Equity'!$K$1,FALSE)</f>
        <v>Alkalis &amp; Chlorine</v>
      </c>
      <c r="E1438" s="15" t="s">
        <v>1643</v>
      </c>
      <c r="F1438" s="18"/>
      <c r="G1438" s="15" t="s">
        <v>1643</v>
      </c>
      <c r="H1438" s="6">
        <v>181010111010</v>
      </c>
      <c r="I1438" s="48" t="str">
        <f>VLOOKUP(H1438,'BICS Equity Hierarchy 2024'!$C$5:$Q$1846,'Mapping for Equity'!$K$1,FALSE)</f>
        <v>Alkalis &amp; Chlorine</v>
      </c>
      <c r="J1438" s="6" t="s">
        <v>4</v>
      </c>
      <c r="K1438" s="48" t="str">
        <f>IF(J1438="","",VLOOKUP(J1438,'BICS Equity Hierarchy 2024'!$C$5:$Q$1783,'Mapping for Equity'!$K$1))</f>
        <v/>
      </c>
      <c r="L1438" s="6" t="s">
        <v>4</v>
      </c>
      <c r="M1438" s="6" t="s">
        <v>4</v>
      </c>
      <c r="N1438" s="6" t="s">
        <v>4</v>
      </c>
      <c r="O1438" s="6" t="s">
        <v>4</v>
      </c>
    </row>
    <row r="1439" spans="2:15" ht="20.25">
      <c r="B1439" s="10">
        <v>181010111011</v>
      </c>
      <c r="C1439" s="201">
        <v>6</v>
      </c>
      <c r="D1439" s="8" t="str">
        <f>VLOOKUP(B1439,'Current BICS'!$B$4:$P$1837,'Mapping for Equity'!$K$1,FALSE)</f>
        <v>Bulk Acids</v>
      </c>
      <c r="E1439" s="15" t="s">
        <v>1643</v>
      </c>
      <c r="F1439" s="18"/>
      <c r="G1439" s="15" t="s">
        <v>1643</v>
      </c>
      <c r="H1439" s="6">
        <v>181010111011</v>
      </c>
      <c r="I1439" s="48" t="str">
        <f>VLOOKUP(H1439,'BICS Equity Hierarchy 2024'!$C$5:$Q$1846,'Mapping for Equity'!$K$1,FALSE)</f>
        <v>Bulk Acids</v>
      </c>
      <c r="J1439" s="6" t="s">
        <v>4</v>
      </c>
      <c r="K1439" s="48" t="str">
        <f>IF(J1439="","",VLOOKUP(J1439,'BICS Equity Hierarchy 2024'!$C$5:$Q$1783,'Mapping for Equity'!$K$1))</f>
        <v/>
      </c>
      <c r="L1439" s="6" t="s">
        <v>4</v>
      </c>
      <c r="M1439" s="6" t="s">
        <v>4</v>
      </c>
      <c r="N1439" s="6" t="s">
        <v>4</v>
      </c>
      <c r="O1439" s="6" t="s">
        <v>4</v>
      </c>
    </row>
    <row r="1440" spans="2:15" ht="20.25">
      <c r="B1440" s="10">
        <v>181010111012</v>
      </c>
      <c r="C1440" s="201">
        <v>6</v>
      </c>
      <c r="D1440" s="8" t="str">
        <f>VLOOKUP(B1440,'Current BICS'!$B$4:$P$1837,'Mapping for Equity'!$K$1,FALSE)</f>
        <v>Industrial Gas</v>
      </c>
      <c r="E1440" s="15" t="s">
        <v>1643</v>
      </c>
      <c r="F1440" s="18"/>
      <c r="G1440" s="15" t="s">
        <v>1643</v>
      </c>
      <c r="H1440" s="6">
        <v>181010111012</v>
      </c>
      <c r="I1440" s="48" t="str">
        <f>VLOOKUP(H1440,'BICS Equity Hierarchy 2024'!$C$5:$Q$1846,'Mapping for Equity'!$K$1,FALSE)</f>
        <v>Industrial Gas</v>
      </c>
      <c r="J1440" s="6" t="s">
        <v>4</v>
      </c>
      <c r="K1440" s="48" t="str">
        <f>IF(J1440="","",VLOOKUP(J1440,'BICS Equity Hierarchy 2024'!$C$5:$Q$1783,'Mapping for Equity'!$K$1))</f>
        <v/>
      </c>
      <c r="L1440" s="6" t="s">
        <v>4</v>
      </c>
      <c r="M1440" s="6" t="s">
        <v>4</v>
      </c>
      <c r="N1440" s="6" t="s">
        <v>4</v>
      </c>
      <c r="O1440" s="6" t="s">
        <v>4</v>
      </c>
    </row>
    <row r="1441" spans="2:15" ht="20.25">
      <c r="B1441" s="10">
        <v>18101011101210</v>
      </c>
      <c r="C1441" s="201" t="s">
        <v>21677</v>
      </c>
      <c r="D1441" s="8" t="str">
        <f>VLOOKUP(B1441,'Current BICS'!$B$4:$P$1837,'Mapping for Equity'!$K$1,FALSE)</f>
        <v>Hydrogen</v>
      </c>
      <c r="E1441" s="15" t="s">
        <v>1643</v>
      </c>
      <c r="F1441" s="18"/>
      <c r="G1441" s="15" t="s">
        <v>1643</v>
      </c>
      <c r="H1441" s="6">
        <v>18101011101210</v>
      </c>
      <c r="I1441" s="48" t="str">
        <f>VLOOKUP(H1441,'BICS Equity Hierarchy 2024'!$C$5:$Q$1846,'Mapping for Equity'!$K$1,FALSE)</f>
        <v>Hydrogen</v>
      </c>
      <c r="J1441" s="6" t="s">
        <v>4</v>
      </c>
      <c r="K1441" s="48" t="str">
        <f>IF(J1441="","",VLOOKUP(J1441,'BICS Equity Hierarchy 2024'!$C$5:$Q$1783,'Mapping for Equity'!$K$1))</f>
        <v/>
      </c>
      <c r="L1441" s="6" t="s">
        <v>4</v>
      </c>
      <c r="M1441" s="6" t="s">
        <v>4</v>
      </c>
      <c r="N1441" s="6" t="s">
        <v>4</v>
      </c>
      <c r="O1441" s="6" t="s">
        <v>4</v>
      </c>
    </row>
    <row r="1442" spans="2:15" ht="20.25">
      <c r="B1442" s="10">
        <v>18101011101211</v>
      </c>
      <c r="C1442" s="201" t="s">
        <v>21677</v>
      </c>
      <c r="D1442" s="8" t="str">
        <f>VLOOKUP(B1442,'Current BICS'!$B$4:$P$1837,'Mapping for Equity'!$K$1,FALSE)</f>
        <v>Ammonia</v>
      </c>
      <c r="E1442" s="15" t="s">
        <v>1643</v>
      </c>
      <c r="F1442" s="18"/>
      <c r="G1442" s="15" t="s">
        <v>1643</v>
      </c>
      <c r="H1442" s="6">
        <v>18101011101211</v>
      </c>
      <c r="I1442" s="48" t="str">
        <f>VLOOKUP(H1442,'BICS Equity Hierarchy 2024'!$C$5:$Q$1846,'Mapping for Equity'!$K$1,FALSE)</f>
        <v>Ammonia</v>
      </c>
      <c r="J1442" s="6" t="s">
        <v>4</v>
      </c>
      <c r="K1442" s="48" t="str">
        <f>IF(J1442="","",VLOOKUP(J1442,'BICS Equity Hierarchy 2024'!$C$5:$Q$1783,'Mapping for Equity'!$K$1))</f>
        <v/>
      </c>
      <c r="L1442" s="6" t="s">
        <v>4</v>
      </c>
      <c r="M1442" s="6" t="s">
        <v>4</v>
      </c>
      <c r="N1442" s="6" t="s">
        <v>4</v>
      </c>
      <c r="O1442" s="6" t="s">
        <v>4</v>
      </c>
    </row>
    <row r="1443" spans="2:15" ht="20.25">
      <c r="B1443" s="10">
        <v>1810101111</v>
      </c>
      <c r="C1443" s="201">
        <v>5</v>
      </c>
      <c r="D1443" s="8" t="str">
        <f>VLOOKUP(B1443,'Current BICS'!$B$4:$P$1837,'Mapping for Equity'!$K$1,FALSE)</f>
        <v>Organic Chem &amp; Intermediates</v>
      </c>
      <c r="E1443" s="15" t="s">
        <v>1643</v>
      </c>
      <c r="F1443" s="18"/>
      <c r="G1443" s="15" t="s">
        <v>1643</v>
      </c>
      <c r="H1443" s="6">
        <v>1810101111</v>
      </c>
      <c r="I1443" s="48" t="str">
        <f>VLOOKUP(H1443,'BICS Equity Hierarchy 2024'!$C$5:$Q$1846,'Mapping for Equity'!$K$1,FALSE)</f>
        <v>Organic Chem &amp; Intermediates</v>
      </c>
      <c r="J1443" s="6" t="s">
        <v>4</v>
      </c>
      <c r="K1443" s="48" t="str">
        <f>IF(J1443="","",VLOOKUP(J1443,'BICS Equity Hierarchy 2024'!$C$5:$Q$1783,'Mapping for Equity'!$K$1))</f>
        <v/>
      </c>
      <c r="L1443" s="6" t="s">
        <v>4</v>
      </c>
      <c r="M1443" s="6" t="s">
        <v>4</v>
      </c>
      <c r="N1443" s="6" t="s">
        <v>4</v>
      </c>
      <c r="O1443" s="6" t="s">
        <v>4</v>
      </c>
    </row>
    <row r="1444" spans="2:15" ht="20.25">
      <c r="B1444" s="10">
        <v>181010111110</v>
      </c>
      <c r="C1444" s="201">
        <v>6</v>
      </c>
      <c r="D1444" s="8" t="str">
        <f>VLOOKUP(B1444,'Current BICS'!$B$4:$P$1837,'Mapping for Equity'!$K$1,FALSE)</f>
        <v>Alcohols</v>
      </c>
      <c r="E1444" s="15" t="s">
        <v>1643</v>
      </c>
      <c r="F1444" s="18"/>
      <c r="G1444" s="15" t="s">
        <v>1643</v>
      </c>
      <c r="H1444" s="6">
        <v>181010111110</v>
      </c>
      <c r="I1444" s="48" t="str">
        <f>VLOOKUP(H1444,'BICS Equity Hierarchy 2024'!$C$5:$Q$1846,'Mapping for Equity'!$K$1,FALSE)</f>
        <v>Alcohols</v>
      </c>
      <c r="J1444" s="6" t="s">
        <v>4</v>
      </c>
      <c r="K1444" s="48" t="str">
        <f>IF(J1444="","",VLOOKUP(J1444,'BICS Equity Hierarchy 2024'!$C$5:$Q$1783,'Mapping for Equity'!$K$1))</f>
        <v/>
      </c>
      <c r="L1444" s="6" t="s">
        <v>4</v>
      </c>
      <c r="M1444" s="6" t="s">
        <v>4</v>
      </c>
      <c r="N1444" s="6" t="s">
        <v>4</v>
      </c>
      <c r="O1444" s="6" t="s">
        <v>4</v>
      </c>
    </row>
    <row r="1445" spans="2:15" ht="20.25">
      <c r="B1445" s="10">
        <v>181010111111</v>
      </c>
      <c r="C1445" s="201">
        <v>6</v>
      </c>
      <c r="D1445" s="8" t="str">
        <f>VLOOKUP(B1445,'Current BICS'!$B$4:$P$1837,'Mapping for Equity'!$K$1,FALSE)</f>
        <v>Aromatics</v>
      </c>
      <c r="E1445" s="15" t="s">
        <v>1643</v>
      </c>
      <c r="F1445" s="18"/>
      <c r="G1445" s="15" t="s">
        <v>1643</v>
      </c>
      <c r="H1445" s="6">
        <v>181010111111</v>
      </c>
      <c r="I1445" s="48" t="str">
        <f>VLOOKUP(H1445,'BICS Equity Hierarchy 2024'!$C$5:$Q$1846,'Mapping for Equity'!$K$1,FALSE)</f>
        <v>Aromatics</v>
      </c>
      <c r="J1445" s="6" t="s">
        <v>4</v>
      </c>
      <c r="K1445" s="48" t="str">
        <f>IF(J1445="","",VLOOKUP(J1445,'BICS Equity Hierarchy 2024'!$C$5:$Q$1783,'Mapping for Equity'!$K$1))</f>
        <v/>
      </c>
      <c r="L1445" s="6" t="s">
        <v>4</v>
      </c>
      <c r="M1445" s="6" t="s">
        <v>4</v>
      </c>
      <c r="N1445" s="6" t="s">
        <v>4</v>
      </c>
      <c r="O1445" s="6" t="s">
        <v>4</v>
      </c>
    </row>
    <row r="1446" spans="2:15" ht="20.25">
      <c r="B1446" s="10">
        <v>181010111112</v>
      </c>
      <c r="C1446" s="201">
        <v>6</v>
      </c>
      <c r="D1446" s="8" t="str">
        <f>VLOOKUP(B1446,'Current BICS'!$B$4:$P$1837,'Mapping for Equity'!$K$1,FALSE)</f>
        <v>Intermediates</v>
      </c>
      <c r="E1446" s="15" t="s">
        <v>1643</v>
      </c>
      <c r="F1446" s="18"/>
      <c r="G1446" s="15" t="s">
        <v>1643</v>
      </c>
      <c r="H1446" s="6">
        <v>181010111112</v>
      </c>
      <c r="I1446" s="48" t="str">
        <f>VLOOKUP(H1446,'BICS Equity Hierarchy 2024'!$C$5:$Q$1846,'Mapping for Equity'!$K$1,FALSE)</f>
        <v>Intermediates</v>
      </c>
      <c r="J1446" s="6" t="s">
        <v>4</v>
      </c>
      <c r="K1446" s="48" t="str">
        <f>IF(J1446="","",VLOOKUP(J1446,'BICS Equity Hierarchy 2024'!$C$5:$Q$1783,'Mapping for Equity'!$K$1))</f>
        <v/>
      </c>
      <c r="L1446" s="6" t="s">
        <v>4</v>
      </c>
      <c r="M1446" s="6" t="s">
        <v>4</v>
      </c>
      <c r="N1446" s="6" t="s">
        <v>4</v>
      </c>
      <c r="O1446" s="6" t="s">
        <v>4</v>
      </c>
    </row>
    <row r="1447" spans="2:15" ht="20.25">
      <c r="B1447" s="10">
        <v>181010111113</v>
      </c>
      <c r="C1447" s="201">
        <v>6</v>
      </c>
      <c r="D1447" s="8" t="str">
        <f>VLOOKUP(B1447,'Current BICS'!$B$4:$P$1837,'Mapping for Equity'!$K$1,FALSE)</f>
        <v>Olefins</v>
      </c>
      <c r="E1447" s="15" t="s">
        <v>1643</v>
      </c>
      <c r="F1447" s="18"/>
      <c r="G1447" s="15" t="s">
        <v>1643</v>
      </c>
      <c r="H1447" s="6">
        <v>181010111113</v>
      </c>
      <c r="I1447" s="48" t="str">
        <f>VLOOKUP(H1447,'BICS Equity Hierarchy 2024'!$C$5:$Q$1846,'Mapping for Equity'!$K$1,FALSE)</f>
        <v>Olefins</v>
      </c>
      <c r="J1447" s="6" t="s">
        <v>4</v>
      </c>
      <c r="K1447" s="48" t="str">
        <f>IF(J1447="","",VLOOKUP(J1447,'BICS Equity Hierarchy 2024'!$C$5:$Q$1783,'Mapping for Equity'!$K$1))</f>
        <v/>
      </c>
      <c r="L1447" s="6" t="s">
        <v>4</v>
      </c>
      <c r="M1447" s="6" t="s">
        <v>4</v>
      </c>
      <c r="N1447" s="6" t="s">
        <v>4</v>
      </c>
      <c r="O1447" s="6" t="s">
        <v>4</v>
      </c>
    </row>
    <row r="1448" spans="2:15" ht="20.25">
      <c r="B1448" s="10">
        <v>181010111114</v>
      </c>
      <c r="C1448" s="201">
        <v>6</v>
      </c>
      <c r="D1448" s="8" t="str">
        <f>VLOOKUP(B1448,'Current BICS'!$B$4:$P$1837,'Mapping for Equity'!$K$1,FALSE)</f>
        <v>Other Organic Base Chemicals</v>
      </c>
      <c r="E1448" s="15" t="s">
        <v>1643</v>
      </c>
      <c r="F1448" s="18"/>
      <c r="G1448" s="15" t="s">
        <v>1643</v>
      </c>
      <c r="H1448" s="6">
        <v>181010111114</v>
      </c>
      <c r="I1448" s="48" t="str">
        <f>VLOOKUP(H1448,'BICS Equity Hierarchy 2024'!$C$5:$Q$1846,'Mapping for Equity'!$K$1,FALSE)</f>
        <v>Other Organic Base Chemicals</v>
      </c>
      <c r="J1448" s="6" t="s">
        <v>4</v>
      </c>
      <c r="K1448" s="48" t="str">
        <f>IF(J1448="","",VLOOKUP(J1448,'BICS Equity Hierarchy 2024'!$C$5:$Q$1783,'Mapping for Equity'!$K$1))</f>
        <v/>
      </c>
      <c r="L1448" s="6" t="s">
        <v>4</v>
      </c>
      <c r="M1448" s="6" t="s">
        <v>4</v>
      </c>
      <c r="N1448" s="6" t="s">
        <v>4</v>
      </c>
      <c r="O1448" s="6" t="s">
        <v>4</v>
      </c>
    </row>
    <row r="1449" spans="2:15" ht="20.25">
      <c r="B1449" s="10">
        <v>18101011111410</v>
      </c>
      <c r="C1449" s="201">
        <v>7</v>
      </c>
      <c r="D1449" s="8" t="str">
        <f>VLOOKUP(B1449,'Current BICS'!$B$4:$P$1837,'Mapping for Equity'!$K$1,FALSE)</f>
        <v>Carbon Black</v>
      </c>
      <c r="E1449" s="15" t="s">
        <v>1643</v>
      </c>
      <c r="F1449" s="18"/>
      <c r="G1449" s="15" t="s">
        <v>1643</v>
      </c>
      <c r="H1449" s="6">
        <v>18101011111410</v>
      </c>
      <c r="I1449" s="48" t="str">
        <f>VLOOKUP(H1449,'BICS Equity Hierarchy 2024'!$C$5:$Q$1846,'Mapping for Equity'!$K$1,FALSE)</f>
        <v>Carbon Black</v>
      </c>
      <c r="J1449" s="6" t="s">
        <v>4</v>
      </c>
      <c r="K1449" s="48" t="str">
        <f>IF(J1449="","",VLOOKUP(J1449,'BICS Equity Hierarchy 2024'!$C$5:$Q$1783,'Mapping for Equity'!$K$1))</f>
        <v/>
      </c>
      <c r="L1449" s="6" t="s">
        <v>4</v>
      </c>
      <c r="M1449" s="6" t="s">
        <v>4</v>
      </c>
      <c r="N1449" s="6" t="s">
        <v>4</v>
      </c>
      <c r="O1449" s="6" t="s">
        <v>4</v>
      </c>
    </row>
    <row r="1450" spans="2:15" ht="20.25">
      <c r="B1450" s="10">
        <v>18101011111411</v>
      </c>
      <c r="C1450" s="201">
        <v>7</v>
      </c>
      <c r="D1450" s="8" t="str">
        <f>VLOOKUP(B1450,'Current BICS'!$B$4:$P$1837,'Mapping for Equity'!$K$1,FALSE)</f>
        <v>Cyclic Crude &amp; Intermed</v>
      </c>
      <c r="E1450" s="15" t="s">
        <v>1643</v>
      </c>
      <c r="F1450" s="18"/>
      <c r="G1450" s="15" t="s">
        <v>1643</v>
      </c>
      <c r="H1450" s="6">
        <v>18101011111411</v>
      </c>
      <c r="I1450" s="48" t="str">
        <f>VLOOKUP(H1450,'BICS Equity Hierarchy 2024'!$C$5:$Q$1846,'Mapping for Equity'!$K$1,FALSE)</f>
        <v>Cyclic Crude &amp; Intermed</v>
      </c>
      <c r="J1450" s="6" t="s">
        <v>4</v>
      </c>
      <c r="K1450" s="48" t="str">
        <f>IF(J1450="","",VLOOKUP(J1450,'BICS Equity Hierarchy 2024'!$C$5:$Q$1783,'Mapping for Equity'!$K$1))</f>
        <v/>
      </c>
      <c r="L1450" s="6" t="s">
        <v>4</v>
      </c>
      <c r="M1450" s="6" t="s">
        <v>4</v>
      </c>
      <c r="N1450" s="6" t="s">
        <v>4</v>
      </c>
      <c r="O1450" s="6" t="s">
        <v>4</v>
      </c>
    </row>
    <row r="1451" spans="2:15" ht="20.25">
      <c r="B1451" s="10">
        <v>18101011111412</v>
      </c>
      <c r="C1451" s="201">
        <v>7</v>
      </c>
      <c r="D1451" s="8" t="str">
        <f>VLOOKUP(B1451,'Current BICS'!$B$4:$P$1837,'Mapping for Equity'!$K$1,FALSE)</f>
        <v>Gum &amp; Wood</v>
      </c>
      <c r="E1451" s="15" t="s">
        <v>1643</v>
      </c>
      <c r="F1451" s="18"/>
      <c r="G1451" s="15" t="s">
        <v>1643</v>
      </c>
      <c r="H1451" s="6">
        <v>18101011111412</v>
      </c>
      <c r="I1451" s="48" t="str">
        <f>VLOOKUP(H1451,'BICS Equity Hierarchy 2024'!$C$5:$Q$1846,'Mapping for Equity'!$K$1,FALSE)</f>
        <v>Gum &amp; Wood</v>
      </c>
      <c r="J1451" s="6" t="s">
        <v>4</v>
      </c>
      <c r="K1451" s="48" t="str">
        <f>IF(J1451="","",VLOOKUP(J1451,'BICS Equity Hierarchy 2024'!$C$5:$Q$1783,'Mapping for Equity'!$K$1))</f>
        <v/>
      </c>
      <c r="L1451" s="6" t="s">
        <v>4</v>
      </c>
      <c r="M1451" s="6" t="s">
        <v>4</v>
      </c>
      <c r="N1451" s="6" t="s">
        <v>4</v>
      </c>
      <c r="O1451" s="6" t="s">
        <v>4</v>
      </c>
    </row>
    <row r="1452" spans="2:15" ht="20.25">
      <c r="B1452" s="10">
        <v>1810101112</v>
      </c>
      <c r="C1452" s="201">
        <v>5</v>
      </c>
      <c r="D1452" s="8" t="str">
        <f>VLOOKUP(B1452,'Current BICS'!$B$4:$P$1837,'Mapping for Equity'!$K$1,FALSE)</f>
        <v>Organic Resins, Fibers &amp; Rubber</v>
      </c>
      <c r="E1452" s="15" t="s">
        <v>1643</v>
      </c>
      <c r="F1452" s="18"/>
      <c r="G1452" s="15" t="s">
        <v>1643</v>
      </c>
      <c r="H1452" s="6">
        <v>1810101112</v>
      </c>
      <c r="I1452" s="48" t="str">
        <f>VLOOKUP(H1452,'BICS Equity Hierarchy 2024'!$C$5:$Q$1846,'Mapping for Equity'!$K$1,FALSE)</f>
        <v>Organic Resins, Fibers &amp; Rubber</v>
      </c>
      <c r="J1452" s="6" t="s">
        <v>4</v>
      </c>
      <c r="K1452" s="48" t="str">
        <f>IF(J1452="","",VLOOKUP(J1452,'BICS Equity Hierarchy 2024'!$C$5:$Q$1783,'Mapping for Equity'!$K$1))</f>
        <v/>
      </c>
      <c r="L1452" s="6" t="s">
        <v>4</v>
      </c>
      <c r="M1452" s="6" t="s">
        <v>4</v>
      </c>
      <c r="N1452" s="6" t="s">
        <v>4</v>
      </c>
      <c r="O1452" s="6" t="s">
        <v>4</v>
      </c>
    </row>
    <row r="1453" spans="2:15" ht="20.25">
      <c r="B1453" s="10">
        <v>181010111210</v>
      </c>
      <c r="C1453" s="201">
        <v>6</v>
      </c>
      <c r="D1453" s="8" t="str">
        <f>VLOOKUP(B1453,'Current BICS'!$B$4:$P$1837,'Mapping for Equity'!$K$1,FALSE)</f>
        <v>Artificial Fibers &amp; Filaments</v>
      </c>
      <c r="E1453" s="15" t="s">
        <v>1643</v>
      </c>
      <c r="F1453" s="18"/>
      <c r="G1453" s="15" t="s">
        <v>1643</v>
      </c>
      <c r="H1453" s="6">
        <v>181010111210</v>
      </c>
      <c r="I1453" s="48" t="str">
        <f>VLOOKUP(H1453,'BICS Equity Hierarchy 2024'!$C$5:$Q$1846,'Mapping for Equity'!$K$1,FALSE)</f>
        <v>Artificial Fibers &amp; Filaments</v>
      </c>
      <c r="J1453" s="6" t="s">
        <v>4</v>
      </c>
      <c r="K1453" s="48" t="str">
        <f>IF(J1453="","",VLOOKUP(J1453,'BICS Equity Hierarchy 2024'!$C$5:$Q$1783,'Mapping for Equity'!$K$1))</f>
        <v/>
      </c>
      <c r="L1453" s="6" t="s">
        <v>4</v>
      </c>
      <c r="M1453" s="6" t="s">
        <v>4</v>
      </c>
      <c r="N1453" s="6" t="s">
        <v>4</v>
      </c>
      <c r="O1453" s="6" t="s">
        <v>4</v>
      </c>
    </row>
    <row r="1454" spans="2:15" ht="20.25">
      <c r="B1454" s="10">
        <v>18101011121010</v>
      </c>
      <c r="C1454" s="201">
        <v>7</v>
      </c>
      <c r="D1454" s="8" t="str">
        <f>VLOOKUP(B1454,'Current BICS'!$B$4:$P$1837,'Mapping for Equity'!$K$1,FALSE)</f>
        <v>Cellulosic Organic Fiber</v>
      </c>
      <c r="E1454" s="15" t="s">
        <v>1643</v>
      </c>
      <c r="F1454" s="18"/>
      <c r="G1454" s="15" t="s">
        <v>1643</v>
      </c>
      <c r="H1454" s="6">
        <v>18101011121010</v>
      </c>
      <c r="I1454" s="48" t="str">
        <f>VLOOKUP(H1454,'BICS Equity Hierarchy 2024'!$C$5:$Q$1846,'Mapping for Equity'!$K$1,FALSE)</f>
        <v>Cellulosic Organic Fiber</v>
      </c>
      <c r="J1454" s="6" t="s">
        <v>4</v>
      </c>
      <c r="K1454" s="48" t="str">
        <f>IF(J1454="","",VLOOKUP(J1454,'BICS Equity Hierarchy 2024'!$C$5:$Q$1783,'Mapping for Equity'!$K$1))</f>
        <v/>
      </c>
      <c r="L1454" s="6" t="s">
        <v>4</v>
      </c>
      <c r="M1454" s="6" t="s">
        <v>4</v>
      </c>
      <c r="N1454" s="6" t="s">
        <v>4</v>
      </c>
      <c r="O1454" s="6" t="s">
        <v>4</v>
      </c>
    </row>
    <row r="1455" spans="2:15" ht="20.25">
      <c r="B1455" s="10">
        <v>18101011121011</v>
      </c>
      <c r="C1455" s="201">
        <v>7</v>
      </c>
      <c r="D1455" s="8" t="str">
        <f>VLOOKUP(B1455,'Current BICS'!$B$4:$P$1837,'Mapping for Equity'!$K$1,FALSE)</f>
        <v>Non-Cellulosic Organic Fiber</v>
      </c>
      <c r="E1455" s="15" t="s">
        <v>1643</v>
      </c>
      <c r="F1455" s="18"/>
      <c r="G1455" s="15" t="s">
        <v>1643</v>
      </c>
      <c r="H1455" s="6">
        <v>18101011121011</v>
      </c>
      <c r="I1455" s="48" t="str">
        <f>VLOOKUP(H1455,'BICS Equity Hierarchy 2024'!$C$5:$Q$1846,'Mapping for Equity'!$K$1,FALSE)</f>
        <v>Non-Cellulosic Organic Fiber</v>
      </c>
      <c r="J1455" s="6" t="s">
        <v>4</v>
      </c>
      <c r="K1455" s="48" t="str">
        <f>IF(J1455="","",VLOOKUP(J1455,'BICS Equity Hierarchy 2024'!$C$5:$Q$1783,'Mapping for Equity'!$K$1))</f>
        <v/>
      </c>
      <c r="L1455" s="6" t="s">
        <v>4</v>
      </c>
      <c r="M1455" s="6" t="s">
        <v>4</v>
      </c>
      <c r="N1455" s="6" t="s">
        <v>4</v>
      </c>
      <c r="O1455" s="6" t="s">
        <v>4</v>
      </c>
    </row>
    <row r="1456" spans="2:15" ht="20.25">
      <c r="B1456" s="10">
        <v>181010111211</v>
      </c>
      <c r="C1456" s="201">
        <v>6</v>
      </c>
      <c r="D1456" s="8" t="str">
        <f>VLOOKUP(B1456,'Current BICS'!$B$4:$P$1837,'Mapping for Equity'!$K$1,FALSE)</f>
        <v>Organic Resins</v>
      </c>
      <c r="E1456" s="15" t="s">
        <v>1643</v>
      </c>
      <c r="F1456" s="18"/>
      <c r="G1456" s="15" t="s">
        <v>1643</v>
      </c>
      <c r="H1456" s="6">
        <v>181010111211</v>
      </c>
      <c r="I1456" s="48" t="str">
        <f>VLOOKUP(H1456,'BICS Equity Hierarchy 2024'!$C$5:$Q$1846,'Mapping for Equity'!$K$1,FALSE)</f>
        <v>Organic Resins</v>
      </c>
      <c r="J1456" s="6" t="s">
        <v>4</v>
      </c>
      <c r="K1456" s="48" t="str">
        <f>IF(J1456="","",VLOOKUP(J1456,'BICS Equity Hierarchy 2024'!$C$5:$Q$1783,'Mapping for Equity'!$K$1))</f>
        <v/>
      </c>
      <c r="L1456" s="6" t="s">
        <v>4</v>
      </c>
      <c r="M1456" s="6" t="s">
        <v>4</v>
      </c>
      <c r="N1456" s="6" t="s">
        <v>4</v>
      </c>
      <c r="O1456" s="6" t="s">
        <v>4</v>
      </c>
    </row>
    <row r="1457" spans="2:15" ht="20.25">
      <c r="B1457" s="10">
        <v>181010111212</v>
      </c>
      <c r="C1457" s="201">
        <v>6</v>
      </c>
      <c r="D1457" s="8" t="str">
        <f>VLOOKUP(B1457,'Current BICS'!$B$4:$P$1837,'Mapping for Equity'!$K$1,FALSE)</f>
        <v>Synthetic Rubber</v>
      </c>
      <c r="E1457" s="15" t="s">
        <v>1643</v>
      </c>
      <c r="F1457" s="18"/>
      <c r="G1457" s="15" t="s">
        <v>1643</v>
      </c>
      <c r="H1457" s="6">
        <v>181010111212</v>
      </c>
      <c r="I1457" s="48" t="str">
        <f>VLOOKUP(H1457,'BICS Equity Hierarchy 2024'!$C$5:$Q$1846,'Mapping for Equity'!$K$1,FALSE)</f>
        <v>Synthetic Rubber</v>
      </c>
      <c r="J1457" s="6" t="s">
        <v>4</v>
      </c>
      <c r="K1457" s="48" t="str">
        <f>IF(J1457="","",VLOOKUP(J1457,'BICS Equity Hierarchy 2024'!$C$5:$Q$1783,'Mapping for Equity'!$K$1))</f>
        <v/>
      </c>
      <c r="L1457" s="6" t="s">
        <v>4</v>
      </c>
      <c r="M1457" s="6" t="s">
        <v>4</v>
      </c>
      <c r="N1457" s="6" t="s">
        <v>4</v>
      </c>
      <c r="O1457" s="6" t="s">
        <v>4</v>
      </c>
    </row>
    <row r="1458" spans="2:15" ht="20.25">
      <c r="B1458" s="10">
        <v>18101012</v>
      </c>
      <c r="C1458" s="201">
        <v>4</v>
      </c>
      <c r="D1458" s="8" t="str">
        <f>VLOOKUP(B1458,'Current BICS'!$B$4:$P$1837,'Mapping for Equity'!$K$1,FALSE)</f>
        <v>Specialty Chemicals</v>
      </c>
      <c r="E1458" s="15" t="s">
        <v>1643</v>
      </c>
      <c r="F1458" s="18"/>
      <c r="G1458" s="15" t="s">
        <v>1643</v>
      </c>
      <c r="H1458" s="6">
        <v>18101012</v>
      </c>
      <c r="I1458" s="48" t="str">
        <f>VLOOKUP(H1458,'BICS Equity Hierarchy 2024'!$C$5:$Q$1846,'Mapping for Equity'!$K$1,FALSE)</f>
        <v>Specialty Chemicals</v>
      </c>
      <c r="J1458" s="6" t="s">
        <v>4</v>
      </c>
      <c r="K1458" s="48" t="str">
        <f>IF(J1458="","",VLOOKUP(J1458,'BICS Equity Hierarchy 2024'!$C$5:$Q$1783,'Mapping for Equity'!$K$1))</f>
        <v/>
      </c>
      <c r="L1458" s="6" t="s">
        <v>4</v>
      </c>
      <c r="M1458" s="6" t="s">
        <v>4</v>
      </c>
      <c r="N1458" s="6" t="s">
        <v>4</v>
      </c>
      <c r="O1458" s="6" t="s">
        <v>4</v>
      </c>
    </row>
    <row r="1459" spans="2:15" ht="20.25">
      <c r="B1459" s="10">
        <v>1810101210</v>
      </c>
      <c r="C1459" s="201">
        <v>5</v>
      </c>
      <c r="D1459" s="8" t="str">
        <f>VLOOKUP(B1459,'Current BICS'!$B$4:$P$1837,'Mapping for Equity'!$K$1,FALSE)</f>
        <v>Adhesives &amp; Sealants</v>
      </c>
      <c r="E1459" s="15" t="s">
        <v>1643</v>
      </c>
      <c r="F1459" s="18"/>
      <c r="G1459" s="15" t="s">
        <v>1643</v>
      </c>
      <c r="H1459" s="6">
        <v>1810101210</v>
      </c>
      <c r="I1459" s="48" t="str">
        <f>VLOOKUP(H1459,'BICS Equity Hierarchy 2024'!$C$5:$Q$1846,'Mapping for Equity'!$K$1,FALSE)</f>
        <v>Adhesives &amp; Sealants</v>
      </c>
      <c r="J1459" s="6" t="s">
        <v>4</v>
      </c>
      <c r="K1459" s="48" t="str">
        <f>IF(J1459="","",VLOOKUP(J1459,'BICS Equity Hierarchy 2024'!$C$5:$Q$1783,'Mapping for Equity'!$K$1))</f>
        <v/>
      </c>
      <c r="L1459" s="6" t="s">
        <v>4</v>
      </c>
      <c r="M1459" s="6" t="s">
        <v>4</v>
      </c>
      <c r="N1459" s="6" t="s">
        <v>4</v>
      </c>
      <c r="O1459" s="6" t="s">
        <v>4</v>
      </c>
    </row>
    <row r="1460" spans="2:15" ht="20.25">
      <c r="B1460" s="10">
        <v>1810101211</v>
      </c>
      <c r="C1460" s="201">
        <v>5</v>
      </c>
      <c r="D1460" s="8" t="str">
        <f>VLOOKUP(B1460,'Current BICS'!$B$4:$P$1837,'Mapping for Equity'!$K$1,FALSE)</f>
        <v>Advanced Materials</v>
      </c>
      <c r="E1460" s="15" t="s">
        <v>1643</v>
      </c>
      <c r="F1460" s="18"/>
      <c r="G1460" s="15" t="s">
        <v>1643</v>
      </c>
      <c r="H1460" s="6">
        <v>1810101211</v>
      </c>
      <c r="I1460" s="48" t="str">
        <f>VLOOKUP(H1460,'BICS Equity Hierarchy 2024'!$C$5:$Q$1846,'Mapping for Equity'!$K$1,FALSE)</f>
        <v>Advanced Materials</v>
      </c>
      <c r="J1460" s="6" t="s">
        <v>4</v>
      </c>
      <c r="K1460" s="48" t="str">
        <f>IF(J1460="","",VLOOKUP(J1460,'BICS Equity Hierarchy 2024'!$C$5:$Q$1783,'Mapping for Equity'!$K$1))</f>
        <v/>
      </c>
      <c r="L1460" s="6" t="s">
        <v>4</v>
      </c>
      <c r="M1460" s="6" t="s">
        <v>4</v>
      </c>
      <c r="N1460" s="6" t="s">
        <v>4</v>
      </c>
      <c r="O1460" s="6" t="s">
        <v>4</v>
      </c>
    </row>
    <row r="1461" spans="2:15" ht="20.25">
      <c r="B1461" s="10">
        <v>181010121110</v>
      </c>
      <c r="C1461" s="201">
        <v>6</v>
      </c>
      <c r="D1461" s="8" t="str">
        <f>VLOOKUP(B1461,'Current BICS'!$B$4:$P$1837,'Mapping for Equity'!$K$1,FALSE)</f>
        <v>Advanced Ceramics</v>
      </c>
      <c r="E1461" s="15" t="s">
        <v>1643</v>
      </c>
      <c r="F1461" s="18"/>
      <c r="G1461" s="15" t="s">
        <v>1643</v>
      </c>
      <c r="H1461" s="6">
        <v>181010121110</v>
      </c>
      <c r="I1461" s="48" t="str">
        <f>VLOOKUP(H1461,'BICS Equity Hierarchy 2024'!$C$5:$Q$1846,'Mapping for Equity'!$K$1,FALSE)</f>
        <v>Advanced Ceramics</v>
      </c>
      <c r="J1461" s="6" t="s">
        <v>4</v>
      </c>
      <c r="K1461" s="48" t="str">
        <f>IF(J1461="","",VLOOKUP(J1461,'BICS Equity Hierarchy 2024'!$C$5:$Q$1783,'Mapping for Equity'!$K$1))</f>
        <v/>
      </c>
      <c r="L1461" s="6" t="s">
        <v>4</v>
      </c>
      <c r="M1461" s="6" t="s">
        <v>4</v>
      </c>
      <c r="N1461" s="6" t="s">
        <v>4</v>
      </c>
      <c r="O1461" s="6" t="s">
        <v>4</v>
      </c>
    </row>
    <row r="1462" spans="2:15" ht="20.25">
      <c r="B1462" s="10">
        <v>181010121111</v>
      </c>
      <c r="C1462" s="201">
        <v>6</v>
      </c>
      <c r="D1462" s="8" t="str">
        <f>VLOOKUP(B1462,'Current BICS'!$B$4:$P$1837,'Mapping for Equity'!$K$1,FALSE)</f>
        <v>Carbon Fiber</v>
      </c>
      <c r="E1462" s="15" t="s">
        <v>1643</v>
      </c>
      <c r="F1462" s="18"/>
      <c r="G1462" s="15" t="s">
        <v>1643</v>
      </c>
      <c r="H1462" s="6">
        <v>181010121111</v>
      </c>
      <c r="I1462" s="48" t="str">
        <f>VLOOKUP(H1462,'BICS Equity Hierarchy 2024'!$C$5:$Q$1846,'Mapping for Equity'!$K$1,FALSE)</f>
        <v>Carbon Fiber</v>
      </c>
      <c r="J1462" s="6" t="s">
        <v>4</v>
      </c>
      <c r="K1462" s="48" t="str">
        <f>IF(J1462="","",VLOOKUP(J1462,'BICS Equity Hierarchy 2024'!$C$5:$Q$1783,'Mapping for Equity'!$K$1))</f>
        <v/>
      </c>
      <c r="L1462" s="6" t="s">
        <v>4</v>
      </c>
      <c r="M1462" s="6" t="s">
        <v>4</v>
      </c>
      <c r="N1462" s="6" t="s">
        <v>4</v>
      </c>
      <c r="O1462" s="6" t="s">
        <v>4</v>
      </c>
    </row>
    <row r="1463" spans="2:15" ht="20.25">
      <c r="B1463" s="10">
        <v>181010121112</v>
      </c>
      <c r="C1463" s="201">
        <v>6</v>
      </c>
      <c r="D1463" s="8" t="str">
        <f>VLOOKUP(B1463,'Current BICS'!$B$4:$P$1837,'Mapping for Equity'!$K$1,FALSE)</f>
        <v>Composites</v>
      </c>
      <c r="E1463" s="15" t="s">
        <v>1643</v>
      </c>
      <c r="F1463" s="18"/>
      <c r="G1463" s="15" t="s">
        <v>1643</v>
      </c>
      <c r="H1463" s="6">
        <v>181010121112</v>
      </c>
      <c r="I1463" s="48" t="str">
        <f>VLOOKUP(H1463,'BICS Equity Hierarchy 2024'!$C$5:$Q$1846,'Mapping for Equity'!$K$1,FALSE)</f>
        <v>Composites</v>
      </c>
      <c r="J1463" s="6" t="s">
        <v>4</v>
      </c>
      <c r="K1463" s="48" t="str">
        <f>IF(J1463="","",VLOOKUP(J1463,'BICS Equity Hierarchy 2024'!$C$5:$Q$1783,'Mapping for Equity'!$K$1))</f>
        <v/>
      </c>
      <c r="L1463" s="6" t="s">
        <v>4</v>
      </c>
      <c r="M1463" s="6" t="s">
        <v>4</v>
      </c>
      <c r="N1463" s="6" t="s">
        <v>4</v>
      </c>
      <c r="O1463" s="6" t="s">
        <v>4</v>
      </c>
    </row>
    <row r="1464" spans="2:15" ht="20.25">
      <c r="B1464" s="10">
        <v>181010121113</v>
      </c>
      <c r="C1464" s="201">
        <v>6</v>
      </c>
      <c r="D1464" s="8" t="str">
        <f>VLOOKUP(B1464,'Current BICS'!$B$4:$P$1837,'Mapping for Equity'!$K$1,FALSE)</f>
        <v>Engineering Plastics</v>
      </c>
      <c r="E1464" s="15" t="s">
        <v>1643</v>
      </c>
      <c r="F1464" s="18"/>
      <c r="G1464" s="15" t="s">
        <v>1643</v>
      </c>
      <c r="H1464" s="6">
        <v>181010121113</v>
      </c>
      <c r="I1464" s="48" t="str">
        <f>VLOOKUP(H1464,'BICS Equity Hierarchy 2024'!$C$5:$Q$1846,'Mapping for Equity'!$K$1,FALSE)</f>
        <v>Engineering Plastics</v>
      </c>
      <c r="J1464" s="6" t="s">
        <v>4</v>
      </c>
      <c r="K1464" s="48" t="str">
        <f>IF(J1464="","",VLOOKUP(J1464,'BICS Equity Hierarchy 2024'!$C$5:$Q$1783,'Mapping for Equity'!$K$1))</f>
        <v/>
      </c>
      <c r="L1464" s="6" t="s">
        <v>4</v>
      </c>
      <c r="M1464" s="6" t="s">
        <v>4</v>
      </c>
      <c r="N1464" s="6" t="s">
        <v>4</v>
      </c>
      <c r="O1464" s="6" t="s">
        <v>4</v>
      </c>
    </row>
    <row r="1465" spans="2:15" ht="20.25">
      <c r="B1465" s="10">
        <v>181010121114</v>
      </c>
      <c r="C1465" s="201">
        <v>6</v>
      </c>
      <c r="D1465" s="8" t="str">
        <f>VLOOKUP(B1465,'Current BICS'!$B$4:$P$1837,'Mapping for Equity'!$K$1,FALSE)</f>
        <v>Graphite Products</v>
      </c>
      <c r="E1465" s="15" t="s">
        <v>1643</v>
      </c>
      <c r="F1465" s="18"/>
      <c r="G1465" s="15" t="s">
        <v>1643</v>
      </c>
      <c r="H1465" s="6">
        <v>181010121114</v>
      </c>
      <c r="I1465" s="48" t="str">
        <f>VLOOKUP(H1465,'BICS Equity Hierarchy 2024'!$C$5:$Q$1846,'Mapping for Equity'!$K$1,FALSE)</f>
        <v>Graphite Products</v>
      </c>
      <c r="J1465" s="6" t="s">
        <v>4</v>
      </c>
      <c r="K1465" s="48" t="str">
        <f>IF(J1465="","",VLOOKUP(J1465,'BICS Equity Hierarchy 2024'!$C$5:$Q$1783,'Mapping for Equity'!$K$1))</f>
        <v/>
      </c>
      <c r="L1465" s="6" t="s">
        <v>4</v>
      </c>
      <c r="M1465" s="6" t="s">
        <v>4</v>
      </c>
      <c r="N1465" s="6" t="s">
        <v>4</v>
      </c>
      <c r="O1465" s="6" t="s">
        <v>4</v>
      </c>
    </row>
    <row r="1466" spans="2:15" ht="20.25">
      <c r="B1466" s="10">
        <v>181010121115</v>
      </c>
      <c r="C1466" s="201">
        <v>6</v>
      </c>
      <c r="D1466" s="8" t="str">
        <f>VLOOKUP(B1466,'Current BICS'!$B$4:$P$1837,'Mapping for Equity'!$K$1,FALSE)</f>
        <v>Nanotechnology</v>
      </c>
      <c r="E1466" s="15" t="s">
        <v>1643</v>
      </c>
      <c r="F1466" s="18"/>
      <c r="G1466" s="15" t="s">
        <v>1643</v>
      </c>
      <c r="H1466" s="6">
        <v>181010121115</v>
      </c>
      <c r="I1466" s="48" t="str">
        <f>VLOOKUP(H1466,'BICS Equity Hierarchy 2024'!$C$5:$Q$1846,'Mapping for Equity'!$K$1,FALSE)</f>
        <v>Nanotechnology</v>
      </c>
      <c r="J1466" s="6" t="s">
        <v>4</v>
      </c>
      <c r="K1466" s="48" t="str">
        <f>IF(J1466="","",VLOOKUP(J1466,'BICS Equity Hierarchy 2024'!$C$5:$Q$1783,'Mapping for Equity'!$K$1))</f>
        <v/>
      </c>
      <c r="L1466" s="6" t="s">
        <v>4</v>
      </c>
      <c r="M1466" s="6" t="s">
        <v>4</v>
      </c>
      <c r="N1466" s="6" t="s">
        <v>4</v>
      </c>
      <c r="O1466" s="6" t="s">
        <v>4</v>
      </c>
    </row>
    <row r="1467" spans="2:15" ht="20.25">
      <c r="B1467" s="10">
        <v>181010121116</v>
      </c>
      <c r="C1467" s="201">
        <v>6</v>
      </c>
      <c r="D1467" s="8" t="str">
        <f>VLOOKUP(B1467,'Current BICS'!$B$4:$P$1837,'Mapping for Equity'!$K$1,FALSE)</f>
        <v>Special Coated Metals</v>
      </c>
      <c r="E1467" s="15" t="s">
        <v>1643</v>
      </c>
      <c r="F1467" s="18"/>
      <c r="G1467" s="15" t="s">
        <v>1643</v>
      </c>
      <c r="H1467" s="6">
        <v>181010121116</v>
      </c>
      <c r="I1467" s="48" t="str">
        <f>VLOOKUP(H1467,'BICS Equity Hierarchy 2024'!$C$5:$Q$1846,'Mapping for Equity'!$K$1,FALSE)</f>
        <v>Special Coated Metals</v>
      </c>
      <c r="J1467" s="6" t="s">
        <v>4</v>
      </c>
      <c r="K1467" s="48" t="str">
        <f>IF(J1467="","",VLOOKUP(J1467,'BICS Equity Hierarchy 2024'!$C$5:$Q$1783,'Mapping for Equity'!$K$1))</f>
        <v/>
      </c>
      <c r="L1467" s="6" t="s">
        <v>4</v>
      </c>
      <c r="M1467" s="6" t="s">
        <v>4</v>
      </c>
      <c r="N1467" s="6" t="s">
        <v>4</v>
      </c>
      <c r="O1467" s="6" t="s">
        <v>4</v>
      </c>
    </row>
    <row r="1468" spans="2:15" ht="20.25">
      <c r="B1468" s="10">
        <v>1810101212</v>
      </c>
      <c r="C1468" s="201">
        <v>5</v>
      </c>
      <c r="D1468" s="8" t="str">
        <f>VLOOKUP(B1468,'Current BICS'!$B$4:$P$1837,'Mapping for Equity'!$K$1,FALSE)</f>
        <v>Catalysts</v>
      </c>
      <c r="E1468" s="15" t="s">
        <v>1643</v>
      </c>
      <c r="F1468" s="18"/>
      <c r="G1468" s="15" t="s">
        <v>1643</v>
      </c>
      <c r="H1468" s="6">
        <v>1810101212</v>
      </c>
      <c r="I1468" s="48" t="str">
        <f>VLOOKUP(H1468,'BICS Equity Hierarchy 2024'!$C$5:$Q$1846,'Mapping for Equity'!$K$1,FALSE)</f>
        <v>Catalysts</v>
      </c>
      <c r="J1468" s="6" t="s">
        <v>4</v>
      </c>
      <c r="K1468" s="48" t="str">
        <f>IF(J1468="","",VLOOKUP(J1468,'BICS Equity Hierarchy 2024'!$C$5:$Q$1783,'Mapping for Equity'!$K$1))</f>
        <v/>
      </c>
      <c r="L1468" s="6" t="s">
        <v>4</v>
      </c>
      <c r="M1468" s="6" t="s">
        <v>4</v>
      </c>
      <c r="N1468" s="6" t="s">
        <v>4</v>
      </c>
      <c r="O1468" s="6" t="s">
        <v>4</v>
      </c>
    </row>
    <row r="1469" spans="2:15" ht="20.25">
      <c r="B1469" s="10">
        <v>1810101213</v>
      </c>
      <c r="C1469" s="201">
        <v>5</v>
      </c>
      <c r="D1469" s="8" t="str">
        <f>VLOOKUP(B1469,'Current BICS'!$B$4:$P$1837,'Mapping for Equity'!$K$1,FALSE)</f>
        <v>Consumer Retail Chemicals</v>
      </c>
      <c r="E1469" s="15" t="s">
        <v>1643</v>
      </c>
      <c r="F1469" s="18"/>
      <c r="G1469" s="15" t="s">
        <v>1643</v>
      </c>
      <c r="H1469" s="6">
        <v>1810101213</v>
      </c>
      <c r="I1469" s="48" t="str">
        <f>VLOOKUP(H1469,'BICS Equity Hierarchy 2024'!$C$5:$Q$1846,'Mapping for Equity'!$K$1,FALSE)</f>
        <v>Consumer Retail Chemicals</v>
      </c>
      <c r="J1469" s="6" t="s">
        <v>4</v>
      </c>
      <c r="K1469" s="48" t="str">
        <f>IF(J1469="","",VLOOKUP(J1469,'BICS Equity Hierarchy 2024'!$C$5:$Q$1783,'Mapping for Equity'!$K$1))</f>
        <v/>
      </c>
      <c r="L1469" s="6" t="s">
        <v>4</v>
      </c>
      <c r="M1469" s="6" t="s">
        <v>4</v>
      </c>
      <c r="N1469" s="6" t="s">
        <v>4</v>
      </c>
      <c r="O1469" s="6" t="s">
        <v>4</v>
      </c>
    </row>
    <row r="1470" spans="2:15" ht="20.25">
      <c r="B1470" s="10">
        <v>1810101214</v>
      </c>
      <c r="C1470" s="201">
        <v>5</v>
      </c>
      <c r="D1470" s="8" t="str">
        <f>VLOOKUP(B1470,'Current BICS'!$B$4:$P$1837,'Mapping for Equity'!$K$1,FALSE)</f>
        <v>Electronic Chemicals</v>
      </c>
      <c r="E1470" s="15" t="s">
        <v>1643</v>
      </c>
      <c r="F1470" s="18"/>
      <c r="G1470" s="15" t="s">
        <v>1643</v>
      </c>
      <c r="H1470" s="6">
        <v>1810101214</v>
      </c>
      <c r="I1470" s="48" t="str">
        <f>VLOOKUP(H1470,'BICS Equity Hierarchy 2024'!$C$5:$Q$1846,'Mapping for Equity'!$K$1,FALSE)</f>
        <v>Electronic Chemicals</v>
      </c>
      <c r="J1470" s="6" t="s">
        <v>4</v>
      </c>
      <c r="K1470" s="48" t="str">
        <f>IF(J1470="","",VLOOKUP(J1470,'BICS Equity Hierarchy 2024'!$C$5:$Q$1783,'Mapping for Equity'!$K$1))</f>
        <v/>
      </c>
      <c r="L1470" s="6" t="s">
        <v>4</v>
      </c>
      <c r="M1470" s="6" t="s">
        <v>4</v>
      </c>
      <c r="N1470" s="6" t="s">
        <v>4</v>
      </c>
      <c r="O1470" s="6" t="s">
        <v>4</v>
      </c>
    </row>
    <row r="1471" spans="2:15" ht="20.25">
      <c r="B1471" s="10">
        <v>1810101215</v>
      </c>
      <c r="C1471" s="201">
        <v>5</v>
      </c>
      <c r="D1471" s="8" t="str">
        <f>VLOOKUP(B1471,'Current BICS'!$B$4:$P$1837,'Mapping for Equity'!$K$1,FALSE)</f>
        <v>Explosives</v>
      </c>
      <c r="E1471" s="15" t="s">
        <v>1643</v>
      </c>
      <c r="F1471" s="18"/>
      <c r="G1471" s="15" t="s">
        <v>1643</v>
      </c>
      <c r="H1471" s="6">
        <v>1810101215</v>
      </c>
      <c r="I1471" s="48" t="str">
        <f>VLOOKUP(H1471,'BICS Equity Hierarchy 2024'!$C$5:$Q$1846,'Mapping for Equity'!$K$1,FALSE)</f>
        <v>Explosives</v>
      </c>
      <c r="J1471" s="6" t="s">
        <v>4</v>
      </c>
      <c r="K1471" s="48" t="str">
        <f>IF(J1471="","",VLOOKUP(J1471,'BICS Equity Hierarchy 2024'!$C$5:$Q$1783,'Mapping for Equity'!$K$1))</f>
        <v/>
      </c>
      <c r="L1471" s="6" t="s">
        <v>4</v>
      </c>
      <c r="M1471" s="6" t="s">
        <v>4</v>
      </c>
      <c r="N1471" s="6" t="s">
        <v>4</v>
      </c>
      <c r="O1471" s="6" t="s">
        <v>4</v>
      </c>
    </row>
    <row r="1472" spans="2:15" ht="20.25">
      <c r="B1472" s="10">
        <v>1810101216</v>
      </c>
      <c r="C1472" s="201">
        <v>5</v>
      </c>
      <c r="D1472" s="8" t="str">
        <f>VLOOKUP(B1472,'Current BICS'!$B$4:$P$1837,'Mapping for Equity'!$K$1,FALSE)</f>
        <v>Fine Chemicals</v>
      </c>
      <c r="E1472" s="15" t="s">
        <v>1643</v>
      </c>
      <c r="F1472" s="18"/>
      <c r="G1472" s="15" t="s">
        <v>1643</v>
      </c>
      <c r="H1472" s="6">
        <v>1810101216</v>
      </c>
      <c r="I1472" s="48" t="str">
        <f>VLOOKUP(H1472,'BICS Equity Hierarchy 2024'!$C$5:$Q$1846,'Mapping for Equity'!$K$1,FALSE)</f>
        <v>Fine Chemicals</v>
      </c>
      <c r="J1472" s="6" t="s">
        <v>4</v>
      </c>
      <c r="K1472" s="48" t="str">
        <f>IF(J1472="","",VLOOKUP(J1472,'BICS Equity Hierarchy 2024'!$C$5:$Q$1783,'Mapping for Equity'!$K$1))</f>
        <v/>
      </c>
      <c r="L1472" s="6" t="s">
        <v>4</v>
      </c>
      <c r="M1472" s="6" t="s">
        <v>4</v>
      </c>
      <c r="N1472" s="6" t="s">
        <v>4</v>
      </c>
      <c r="O1472" s="6" t="s">
        <v>4</v>
      </c>
    </row>
    <row r="1473" spans="2:15" ht="20.25">
      <c r="B1473" s="10">
        <v>1810101217</v>
      </c>
      <c r="C1473" s="201">
        <v>5</v>
      </c>
      <c r="D1473" s="8" t="str">
        <f>VLOOKUP(B1473,'Current BICS'!$B$4:$P$1837,'Mapping for Equity'!$K$1,FALSE)</f>
        <v>Flavors &amp; Fragrances</v>
      </c>
      <c r="E1473" s="15" t="s">
        <v>1643</v>
      </c>
      <c r="F1473" s="18"/>
      <c r="G1473" s="15" t="s">
        <v>1643</v>
      </c>
      <c r="H1473" s="6">
        <v>1810101217</v>
      </c>
      <c r="I1473" s="48" t="str">
        <f>VLOOKUP(H1473,'BICS Equity Hierarchy 2024'!$C$5:$Q$1846,'Mapping for Equity'!$K$1,FALSE)</f>
        <v>Flavors &amp; Fragrances</v>
      </c>
      <c r="J1473" s="6" t="s">
        <v>4</v>
      </c>
      <c r="K1473" s="48" t="str">
        <f>IF(J1473="","",VLOOKUP(J1473,'BICS Equity Hierarchy 2024'!$C$5:$Q$1783,'Mapping for Equity'!$K$1))</f>
        <v/>
      </c>
      <c r="L1473" s="6" t="s">
        <v>4</v>
      </c>
      <c r="M1473" s="6" t="s">
        <v>4</v>
      </c>
      <c r="N1473" s="6" t="s">
        <v>4</v>
      </c>
      <c r="O1473" s="6" t="s">
        <v>4</v>
      </c>
    </row>
    <row r="1474" spans="2:15" ht="20.25">
      <c r="B1474" s="10">
        <v>1810101218</v>
      </c>
      <c r="C1474" s="201">
        <v>5</v>
      </c>
      <c r="D1474" s="8" t="str">
        <f>VLOOKUP(B1474,'Current BICS'!$B$4:$P$1837,'Mapping for Equity'!$K$1,FALSE)</f>
        <v>Functional Additives</v>
      </c>
      <c r="E1474" s="15" t="s">
        <v>1643</v>
      </c>
      <c r="F1474" s="18"/>
      <c r="G1474" s="15" t="s">
        <v>1643</v>
      </c>
      <c r="H1474" s="6">
        <v>1810101218</v>
      </c>
      <c r="I1474" s="48" t="str">
        <f>VLOOKUP(H1474,'BICS Equity Hierarchy 2024'!$C$5:$Q$1846,'Mapping for Equity'!$K$1,FALSE)</f>
        <v>Functional Additives</v>
      </c>
      <c r="J1474" s="6" t="s">
        <v>4</v>
      </c>
      <c r="K1474" s="48" t="str">
        <f>IF(J1474="","",VLOOKUP(J1474,'BICS Equity Hierarchy 2024'!$C$5:$Q$1783,'Mapping for Equity'!$K$1))</f>
        <v/>
      </c>
      <c r="L1474" s="6" t="s">
        <v>4</v>
      </c>
      <c r="M1474" s="6" t="s">
        <v>4</v>
      </c>
      <c r="N1474" s="6" t="s">
        <v>4</v>
      </c>
      <c r="O1474" s="6" t="s">
        <v>4</v>
      </c>
    </row>
    <row r="1475" spans="2:15" ht="20.25">
      <c r="B1475" s="10">
        <v>181010121810</v>
      </c>
      <c r="C1475" s="201">
        <v>6</v>
      </c>
      <c r="D1475" s="8" t="str">
        <f>VLOOKUP(B1475,'Current BICS'!$B$4:$P$1837,'Mapping for Equity'!$K$1,FALSE)</f>
        <v>Cosmetic Additives</v>
      </c>
      <c r="E1475" s="15" t="s">
        <v>1643</v>
      </c>
      <c r="F1475" s="18"/>
      <c r="G1475" s="15" t="s">
        <v>1643</v>
      </c>
      <c r="H1475" s="6">
        <v>181010121810</v>
      </c>
      <c r="I1475" s="48" t="str">
        <f>VLOOKUP(H1475,'BICS Equity Hierarchy 2024'!$C$5:$Q$1846,'Mapping for Equity'!$K$1,FALSE)</f>
        <v>Cosmetic Additives</v>
      </c>
      <c r="J1475" s="6" t="s">
        <v>4</v>
      </c>
      <c r="K1475" s="48" t="str">
        <f>IF(J1475="","",VLOOKUP(J1475,'BICS Equity Hierarchy 2024'!$C$5:$Q$1783,'Mapping for Equity'!$K$1))</f>
        <v/>
      </c>
      <c r="L1475" s="6" t="s">
        <v>4</v>
      </c>
      <c r="M1475" s="6" t="s">
        <v>4</v>
      </c>
      <c r="N1475" s="6" t="s">
        <v>4</v>
      </c>
      <c r="O1475" s="6" t="s">
        <v>4</v>
      </c>
    </row>
    <row r="1476" spans="2:15" ht="20.25">
      <c r="B1476" s="10">
        <v>181010121811</v>
      </c>
      <c r="C1476" s="201">
        <v>6</v>
      </c>
      <c r="D1476" s="8" t="str">
        <f>VLOOKUP(B1476,'Current BICS'!$B$4:$P$1837,'Mapping for Equity'!$K$1,FALSE)</f>
        <v>Fluid &amp; Lubricant Additives</v>
      </c>
      <c r="E1476" s="15" t="s">
        <v>1643</v>
      </c>
      <c r="F1476" s="18"/>
      <c r="G1476" s="15" t="s">
        <v>1643</v>
      </c>
      <c r="H1476" s="6">
        <v>181010121811</v>
      </c>
      <c r="I1476" s="48" t="str">
        <f>VLOOKUP(H1476,'BICS Equity Hierarchy 2024'!$C$5:$Q$1846,'Mapping for Equity'!$K$1,FALSE)</f>
        <v>Fluid &amp; Lubricant Additives</v>
      </c>
      <c r="J1476" s="6" t="s">
        <v>4</v>
      </c>
      <c r="K1476" s="48" t="str">
        <f>IF(J1476="","",VLOOKUP(J1476,'BICS Equity Hierarchy 2024'!$C$5:$Q$1783,'Mapping for Equity'!$K$1))</f>
        <v/>
      </c>
      <c r="L1476" s="6" t="s">
        <v>4</v>
      </c>
      <c r="M1476" s="6" t="s">
        <v>4</v>
      </c>
      <c r="N1476" s="6" t="s">
        <v>4</v>
      </c>
      <c r="O1476" s="6" t="s">
        <v>4</v>
      </c>
    </row>
    <row r="1477" spans="2:15" ht="20.25">
      <c r="B1477" s="10">
        <v>181010121812</v>
      </c>
      <c r="C1477" s="201">
        <v>6</v>
      </c>
      <c r="D1477" s="8" t="str">
        <f>VLOOKUP(B1477,'Current BICS'!$B$4:$P$1837,'Mapping for Equity'!$K$1,FALSE)</f>
        <v>Food Additives</v>
      </c>
      <c r="E1477" s="15" t="s">
        <v>1643</v>
      </c>
      <c r="F1477" s="18"/>
      <c r="G1477" s="15" t="s">
        <v>1643</v>
      </c>
      <c r="H1477" s="6">
        <v>181010121812</v>
      </c>
      <c r="I1477" s="48" t="str">
        <f>VLOOKUP(H1477,'BICS Equity Hierarchy 2024'!$C$5:$Q$1846,'Mapping for Equity'!$K$1,FALSE)</f>
        <v>Food Additives</v>
      </c>
      <c r="J1477" s="6" t="s">
        <v>4</v>
      </c>
      <c r="K1477" s="48" t="str">
        <f>IF(J1477="","",VLOOKUP(J1477,'BICS Equity Hierarchy 2024'!$C$5:$Q$1783,'Mapping for Equity'!$K$1))</f>
        <v/>
      </c>
      <c r="L1477" s="6" t="s">
        <v>4</v>
      </c>
      <c r="M1477" s="6" t="s">
        <v>4</v>
      </c>
      <c r="N1477" s="6" t="s">
        <v>4</v>
      </c>
      <c r="O1477" s="6" t="s">
        <v>4</v>
      </c>
    </row>
    <row r="1478" spans="2:15" ht="20.25">
      <c r="B1478" s="10">
        <v>181010121813</v>
      </c>
      <c r="C1478" s="201">
        <v>6</v>
      </c>
      <c r="D1478" s="8" t="str">
        <f>VLOOKUP(B1478,'Current BICS'!$B$4:$P$1837,'Mapping for Equity'!$K$1,FALSE)</f>
        <v>Paper Additives &amp; Process Chem</v>
      </c>
      <c r="E1478" s="15" t="s">
        <v>1643</v>
      </c>
      <c r="F1478" s="18"/>
      <c r="G1478" s="15" t="s">
        <v>1643</v>
      </c>
      <c r="H1478" s="6">
        <v>181010121813</v>
      </c>
      <c r="I1478" s="48" t="str">
        <f>VLOOKUP(H1478,'BICS Equity Hierarchy 2024'!$C$5:$Q$1846,'Mapping for Equity'!$K$1,FALSE)</f>
        <v>Paper Additives &amp; Process Chem</v>
      </c>
      <c r="J1478" s="6" t="s">
        <v>4</v>
      </c>
      <c r="K1478" s="48" t="str">
        <f>IF(J1478="","",VLOOKUP(J1478,'BICS Equity Hierarchy 2024'!$C$5:$Q$1783,'Mapping for Equity'!$K$1))</f>
        <v/>
      </c>
      <c r="L1478" s="6" t="s">
        <v>4</v>
      </c>
      <c r="M1478" s="6" t="s">
        <v>4</v>
      </c>
      <c r="N1478" s="6" t="s">
        <v>4</v>
      </c>
      <c r="O1478" s="6" t="s">
        <v>4</v>
      </c>
    </row>
    <row r="1479" spans="2:15" ht="20.25">
      <c r="B1479" s="10">
        <v>181010121814</v>
      </c>
      <c r="C1479" s="201">
        <v>6</v>
      </c>
      <c r="D1479" s="8" t="str">
        <f>VLOOKUP(B1479,'Current BICS'!$B$4:$P$1837,'Mapping for Equity'!$K$1,FALSE)</f>
        <v>Polymer Additives</v>
      </c>
      <c r="E1479" s="15" t="s">
        <v>1643</v>
      </c>
      <c r="F1479" s="18"/>
      <c r="G1479" s="15" t="s">
        <v>1643</v>
      </c>
      <c r="H1479" s="6">
        <v>181010121814</v>
      </c>
      <c r="I1479" s="48" t="str">
        <f>VLOOKUP(H1479,'BICS Equity Hierarchy 2024'!$C$5:$Q$1846,'Mapping for Equity'!$K$1,FALSE)</f>
        <v>Polymer Additives</v>
      </c>
      <c r="J1479" s="6" t="s">
        <v>4</v>
      </c>
      <c r="K1479" s="48" t="str">
        <f>IF(J1479="","",VLOOKUP(J1479,'BICS Equity Hierarchy 2024'!$C$5:$Q$1783,'Mapping for Equity'!$K$1))</f>
        <v/>
      </c>
      <c r="L1479" s="6" t="s">
        <v>4</v>
      </c>
      <c r="M1479" s="6" t="s">
        <v>4</v>
      </c>
      <c r="N1479" s="6" t="s">
        <v>4</v>
      </c>
      <c r="O1479" s="6" t="s">
        <v>4</v>
      </c>
    </row>
    <row r="1480" spans="2:15" ht="20.25">
      <c r="B1480" s="10">
        <v>1810101219</v>
      </c>
      <c r="C1480" s="201">
        <v>5</v>
      </c>
      <c r="D1480" s="8" t="str">
        <f>VLOOKUP(B1480,'Current BICS'!$B$4:$P$1837,'Mapping for Equity'!$K$1,FALSE)</f>
        <v>Ind &amp; Instl Cleaning Chemicals</v>
      </c>
      <c r="E1480" s="15" t="s">
        <v>1643</v>
      </c>
      <c r="F1480" s="18"/>
      <c r="G1480" s="15" t="s">
        <v>1643</v>
      </c>
      <c r="H1480" s="6">
        <v>1810101219</v>
      </c>
      <c r="I1480" s="48" t="str">
        <f>VLOOKUP(H1480,'BICS Equity Hierarchy 2024'!$C$5:$Q$1846,'Mapping for Equity'!$K$1,FALSE)</f>
        <v>Ind &amp; Instl Cleaning Chemicals</v>
      </c>
      <c r="J1480" s="6" t="s">
        <v>4</v>
      </c>
      <c r="K1480" s="48" t="str">
        <f>IF(J1480="","",VLOOKUP(J1480,'BICS Equity Hierarchy 2024'!$C$5:$Q$1783,'Mapping for Equity'!$K$1))</f>
        <v/>
      </c>
      <c r="L1480" s="6" t="s">
        <v>4</v>
      </c>
      <c r="M1480" s="6" t="s">
        <v>4</v>
      </c>
      <c r="N1480" s="6" t="s">
        <v>4</v>
      </c>
      <c r="O1480" s="6" t="s">
        <v>4</v>
      </c>
    </row>
    <row r="1481" spans="2:15" ht="20.25">
      <c r="B1481" s="10">
        <v>1810101220</v>
      </c>
      <c r="C1481" s="201">
        <v>5</v>
      </c>
      <c r="D1481" s="8" t="str">
        <f>VLOOKUP(B1481,'Current BICS'!$B$4:$P$1837,'Mapping for Equity'!$K$1,FALSE)</f>
        <v>Oilfield Chemicals</v>
      </c>
      <c r="E1481" s="15" t="s">
        <v>1643</v>
      </c>
      <c r="F1481" s="18"/>
      <c r="G1481" s="15" t="s">
        <v>1643</v>
      </c>
      <c r="H1481" s="6">
        <v>1810101220</v>
      </c>
      <c r="I1481" s="48" t="str">
        <f>VLOOKUP(H1481,'BICS Equity Hierarchy 2024'!$C$5:$Q$1846,'Mapping for Equity'!$K$1,FALSE)</f>
        <v>Oilfield Chemicals</v>
      </c>
      <c r="J1481" s="6" t="s">
        <v>4</v>
      </c>
      <c r="K1481" s="48" t="str">
        <f>IF(J1481="","",VLOOKUP(J1481,'BICS Equity Hierarchy 2024'!$C$5:$Q$1783,'Mapping for Equity'!$K$1))</f>
        <v/>
      </c>
      <c r="L1481" s="6" t="s">
        <v>4</v>
      </c>
      <c r="M1481" s="6" t="s">
        <v>4</v>
      </c>
      <c r="N1481" s="6" t="s">
        <v>4</v>
      </c>
      <c r="O1481" s="6" t="s">
        <v>4</v>
      </c>
    </row>
    <row r="1482" spans="2:15" ht="20.25">
      <c r="B1482" s="10">
        <v>1810101221</v>
      </c>
      <c r="C1482" s="201">
        <v>5</v>
      </c>
      <c r="D1482" s="8" t="str">
        <f>VLOOKUP(B1482,'Current BICS'!$B$4:$P$1837,'Mapping for Equity'!$K$1,FALSE)</f>
        <v>Paints &amp; Coatings</v>
      </c>
      <c r="E1482" s="15" t="s">
        <v>1643</v>
      </c>
      <c r="F1482" s="18"/>
      <c r="G1482" s="15" t="s">
        <v>1643</v>
      </c>
      <c r="H1482" s="6">
        <v>1810101221</v>
      </c>
      <c r="I1482" s="48" t="str">
        <f>VLOOKUP(H1482,'BICS Equity Hierarchy 2024'!$C$5:$Q$1846,'Mapping for Equity'!$K$1,FALSE)</f>
        <v>Paints &amp; Coatings</v>
      </c>
      <c r="J1482" s="6" t="s">
        <v>4</v>
      </c>
      <c r="K1482" s="48" t="str">
        <f>IF(J1482="","",VLOOKUP(J1482,'BICS Equity Hierarchy 2024'!$C$5:$Q$1783,'Mapping for Equity'!$K$1))</f>
        <v/>
      </c>
      <c r="L1482" s="6" t="s">
        <v>4</v>
      </c>
      <c r="M1482" s="6" t="s">
        <v>4</v>
      </c>
      <c r="N1482" s="6" t="s">
        <v>4</v>
      </c>
      <c r="O1482" s="6" t="s">
        <v>4</v>
      </c>
    </row>
    <row r="1483" spans="2:15" ht="20.25">
      <c r="B1483" s="10">
        <v>181010122110</v>
      </c>
      <c r="C1483" s="201">
        <v>6</v>
      </c>
      <c r="D1483" s="8" t="str">
        <f>VLOOKUP(B1483,'Current BICS'!$B$4:$P$1837,'Mapping for Equity'!$K$1,FALSE)</f>
        <v>Industrial Coatings</v>
      </c>
      <c r="E1483" s="15" t="s">
        <v>1643</v>
      </c>
      <c r="F1483" s="18"/>
      <c r="G1483" s="15" t="s">
        <v>1643</v>
      </c>
      <c r="H1483" s="6">
        <v>181010122110</v>
      </c>
      <c r="I1483" s="48" t="str">
        <f>VLOOKUP(H1483,'BICS Equity Hierarchy 2024'!$C$5:$Q$1846,'Mapping for Equity'!$K$1,FALSE)</f>
        <v>Industrial Coatings</v>
      </c>
      <c r="J1483" s="6" t="s">
        <v>4</v>
      </c>
      <c r="K1483" s="48" t="str">
        <f>IF(J1483="","",VLOOKUP(J1483,'BICS Equity Hierarchy 2024'!$C$5:$Q$1783,'Mapping for Equity'!$K$1))</f>
        <v/>
      </c>
      <c r="L1483" s="6" t="s">
        <v>4</v>
      </c>
      <c r="M1483" s="6" t="s">
        <v>4</v>
      </c>
      <c r="N1483" s="6" t="s">
        <v>4</v>
      </c>
      <c r="O1483" s="6" t="s">
        <v>4</v>
      </c>
    </row>
    <row r="1484" spans="2:15" ht="20.25">
      <c r="B1484" s="10">
        <v>181010122111</v>
      </c>
      <c r="C1484" s="201">
        <v>6</v>
      </c>
      <c r="D1484" s="8" t="str">
        <f>VLOOKUP(B1484,'Current BICS'!$B$4:$P$1837,'Mapping for Equity'!$K$1,FALSE)</f>
        <v>Specialty Coatings</v>
      </c>
      <c r="E1484" s="15" t="s">
        <v>1643</v>
      </c>
      <c r="F1484" s="18"/>
      <c r="G1484" s="15" t="s">
        <v>1643</v>
      </c>
      <c r="H1484" s="6">
        <v>181010122111</v>
      </c>
      <c r="I1484" s="48" t="str">
        <f>VLOOKUP(H1484,'BICS Equity Hierarchy 2024'!$C$5:$Q$1846,'Mapping for Equity'!$K$1,FALSE)</f>
        <v>Specialty Coatings</v>
      </c>
      <c r="J1484" s="6" t="s">
        <v>4</v>
      </c>
      <c r="K1484" s="48" t="str">
        <f>IF(J1484="","",VLOOKUP(J1484,'BICS Equity Hierarchy 2024'!$C$5:$Q$1783,'Mapping for Equity'!$K$1))</f>
        <v/>
      </c>
      <c r="L1484" s="6" t="s">
        <v>4</v>
      </c>
      <c r="M1484" s="6" t="s">
        <v>4</v>
      </c>
      <c r="N1484" s="6" t="s">
        <v>4</v>
      </c>
      <c r="O1484" s="6" t="s">
        <v>4</v>
      </c>
    </row>
    <row r="1485" spans="2:15" ht="20.25">
      <c r="B1485" s="10">
        <v>1810101222</v>
      </c>
      <c r="C1485" s="201">
        <v>5</v>
      </c>
      <c r="D1485" s="8" t="str">
        <f>VLOOKUP(B1485,'Current BICS'!$B$4:$P$1837,'Mapping for Equity'!$K$1,FALSE)</f>
        <v>Printing Ink</v>
      </c>
      <c r="E1485" s="15" t="s">
        <v>1643</v>
      </c>
      <c r="F1485" s="18"/>
      <c r="G1485" s="15" t="s">
        <v>1643</v>
      </c>
      <c r="H1485" s="6">
        <v>1810101222</v>
      </c>
      <c r="I1485" s="48" t="str">
        <f>VLOOKUP(H1485,'BICS Equity Hierarchy 2024'!$C$5:$Q$1846,'Mapping for Equity'!$K$1,FALSE)</f>
        <v>Printing Ink</v>
      </c>
      <c r="J1485" s="6" t="s">
        <v>4</v>
      </c>
      <c r="K1485" s="48" t="str">
        <f>IF(J1485="","",VLOOKUP(J1485,'BICS Equity Hierarchy 2024'!$C$5:$Q$1783,'Mapping for Equity'!$K$1))</f>
        <v/>
      </c>
      <c r="L1485" s="6" t="s">
        <v>4</v>
      </c>
      <c r="M1485" s="6" t="s">
        <v>4</v>
      </c>
      <c r="N1485" s="6" t="s">
        <v>4</v>
      </c>
      <c r="O1485" s="6" t="s">
        <v>4</v>
      </c>
    </row>
    <row r="1486" spans="2:15" ht="20.25">
      <c r="B1486" s="10">
        <v>1810101223</v>
      </c>
      <c r="C1486" s="201">
        <v>5</v>
      </c>
      <c r="D1486" s="8" t="str">
        <f>VLOOKUP(B1486,'Current BICS'!$B$4:$P$1837,'Mapping for Equity'!$K$1,FALSE)</f>
        <v>Synthetic Dye &amp; Pigments</v>
      </c>
      <c r="E1486" s="15" t="s">
        <v>1643</v>
      </c>
      <c r="F1486" s="18"/>
      <c r="G1486" s="15" t="s">
        <v>1643</v>
      </c>
      <c r="H1486" s="6">
        <v>1810101223</v>
      </c>
      <c r="I1486" s="48" t="str">
        <f>VLOOKUP(H1486,'BICS Equity Hierarchy 2024'!$C$5:$Q$1846,'Mapping for Equity'!$K$1,FALSE)</f>
        <v>Synthetic Dye &amp; Pigments</v>
      </c>
      <c r="J1486" s="6" t="s">
        <v>4</v>
      </c>
      <c r="K1486" s="48" t="str">
        <f>IF(J1486="","",VLOOKUP(J1486,'BICS Equity Hierarchy 2024'!$C$5:$Q$1783,'Mapping for Equity'!$K$1))</f>
        <v/>
      </c>
      <c r="L1486" s="6" t="s">
        <v>4</v>
      </c>
      <c r="M1486" s="6" t="s">
        <v>4</v>
      </c>
      <c r="N1486" s="6" t="s">
        <v>4</v>
      </c>
      <c r="O1486" s="6" t="s">
        <v>4</v>
      </c>
    </row>
    <row r="1487" spans="2:15" ht="20.25">
      <c r="B1487" s="10">
        <v>181010122310</v>
      </c>
      <c r="C1487" s="201">
        <v>6</v>
      </c>
      <c r="D1487" s="8" t="str">
        <f>VLOOKUP(B1487,'Current BICS'!$B$4:$P$1837,'Mapping for Equity'!$K$1,FALSE)</f>
        <v>Inorganic Dye &amp; Pigments</v>
      </c>
      <c r="E1487" s="15" t="s">
        <v>1643</v>
      </c>
      <c r="F1487" s="18"/>
      <c r="G1487" s="15" t="s">
        <v>1643</v>
      </c>
      <c r="H1487" s="6">
        <v>181010122310</v>
      </c>
      <c r="I1487" s="48" t="str">
        <f>VLOOKUP(H1487,'BICS Equity Hierarchy 2024'!$C$5:$Q$1846,'Mapping for Equity'!$K$1,FALSE)</f>
        <v>Inorganic Dye &amp; Pigments</v>
      </c>
      <c r="J1487" s="6" t="s">
        <v>4</v>
      </c>
      <c r="K1487" s="48" t="str">
        <f>IF(J1487="","",VLOOKUP(J1487,'BICS Equity Hierarchy 2024'!$C$5:$Q$1783,'Mapping for Equity'!$K$1))</f>
        <v/>
      </c>
      <c r="L1487" s="6" t="s">
        <v>4</v>
      </c>
      <c r="M1487" s="6" t="s">
        <v>4</v>
      </c>
      <c r="N1487" s="6" t="s">
        <v>4</v>
      </c>
      <c r="O1487" s="6" t="s">
        <v>4</v>
      </c>
    </row>
    <row r="1488" spans="2:15" ht="20.25">
      <c r="B1488" s="10">
        <v>181010122311</v>
      </c>
      <c r="C1488" s="201">
        <v>6</v>
      </c>
      <c r="D1488" s="8" t="str">
        <f>VLOOKUP(B1488,'Current BICS'!$B$4:$P$1837,'Mapping for Equity'!$K$1,FALSE)</f>
        <v>Organic Dye &amp; Pigments</v>
      </c>
      <c r="E1488" s="15" t="s">
        <v>1643</v>
      </c>
      <c r="F1488" s="18"/>
      <c r="G1488" s="15" t="s">
        <v>1643</v>
      </c>
      <c r="H1488" s="6">
        <v>181010122311</v>
      </c>
      <c r="I1488" s="48" t="str">
        <f>VLOOKUP(H1488,'BICS Equity Hierarchy 2024'!$C$5:$Q$1846,'Mapping for Equity'!$K$1,FALSE)</f>
        <v>Organic Dye &amp; Pigments</v>
      </c>
      <c r="J1488" s="6" t="s">
        <v>4</v>
      </c>
      <c r="K1488" s="48" t="str">
        <f>IF(J1488="","",VLOOKUP(J1488,'BICS Equity Hierarchy 2024'!$C$5:$Q$1783,'Mapping for Equity'!$K$1))</f>
        <v/>
      </c>
      <c r="L1488" s="6" t="s">
        <v>4</v>
      </c>
      <c r="M1488" s="6" t="s">
        <v>4</v>
      </c>
      <c r="N1488" s="6" t="s">
        <v>4</v>
      </c>
      <c r="O1488" s="6" t="s">
        <v>4</v>
      </c>
    </row>
    <row r="1489" spans="2:15" ht="20.25">
      <c r="B1489" s="10">
        <v>1810101224</v>
      </c>
      <c r="C1489" s="201">
        <v>5</v>
      </c>
      <c r="D1489" s="8" t="str">
        <f>VLOOKUP(B1489,'Current BICS'!$B$4:$P$1837,'Mapping for Equity'!$K$1,FALSE)</f>
        <v>Water Treatment Chemicals</v>
      </c>
      <c r="E1489" s="15" t="s">
        <v>1643</v>
      </c>
      <c r="F1489" s="18"/>
      <c r="G1489" s="15" t="s">
        <v>1643</v>
      </c>
      <c r="H1489" s="6">
        <v>1810101224</v>
      </c>
      <c r="I1489" s="48" t="str">
        <f>VLOOKUP(H1489,'BICS Equity Hierarchy 2024'!$C$5:$Q$1846,'Mapping for Equity'!$K$1,FALSE)</f>
        <v>Water Treatment Chemicals</v>
      </c>
      <c r="J1489" s="6" t="s">
        <v>4</v>
      </c>
      <c r="K1489" s="48" t="str">
        <f>IF(J1489="","",VLOOKUP(J1489,'BICS Equity Hierarchy 2024'!$C$5:$Q$1783,'Mapping for Equity'!$K$1))</f>
        <v/>
      </c>
      <c r="L1489" s="6" t="s">
        <v>4</v>
      </c>
      <c r="M1489" s="6" t="s">
        <v>4</v>
      </c>
      <c r="N1489" s="6" t="s">
        <v>4</v>
      </c>
      <c r="O1489" s="6" t="s">
        <v>4</v>
      </c>
    </row>
    <row r="1490" spans="2:15" ht="20.25">
      <c r="B1490" s="10">
        <v>18101013</v>
      </c>
      <c r="C1490" s="201">
        <v>4</v>
      </c>
      <c r="D1490" s="8" t="str">
        <f>VLOOKUP(B1490,'Current BICS'!$B$4:$P$1837,'Mapping for Equity'!$K$1,FALSE)</f>
        <v>Chemicals Distribution</v>
      </c>
      <c r="E1490" s="15" t="s">
        <v>1643</v>
      </c>
      <c r="F1490" s="18"/>
      <c r="G1490" s="15" t="s">
        <v>1643</v>
      </c>
      <c r="H1490" s="6">
        <v>18101013</v>
      </c>
      <c r="I1490" s="48" t="str">
        <f>VLOOKUP(H1490,'BICS Equity Hierarchy 2024'!$C$5:$Q$1846,'Mapping for Equity'!$K$1,FALSE)</f>
        <v>Chemicals Distribution</v>
      </c>
      <c r="J1490" s="6" t="s">
        <v>4</v>
      </c>
      <c r="K1490" s="48" t="str">
        <f>IF(J1490="","",VLOOKUP(J1490,'BICS Equity Hierarchy 2024'!$C$5:$Q$1783,'Mapping for Equity'!$K$1))</f>
        <v/>
      </c>
      <c r="L1490" s="6" t="s">
        <v>4</v>
      </c>
      <c r="M1490" s="6" t="s">
        <v>4</v>
      </c>
      <c r="N1490" s="6" t="s">
        <v>4</v>
      </c>
      <c r="O1490" s="6" t="s">
        <v>4</v>
      </c>
    </row>
    <row r="1491" spans="2:15" ht="20.25">
      <c r="B1491" s="10">
        <v>1810101310</v>
      </c>
      <c r="C1491" s="201">
        <v>5</v>
      </c>
      <c r="D1491" s="8" t="str">
        <f>VLOOKUP(B1491,'Current BICS'!$B$4:$P$1837,'Mapping for Equity'!$K$1,FALSE)</f>
        <v>Chem &amp; Allied Prods Whslrs</v>
      </c>
      <c r="E1491" s="15" t="s">
        <v>1643</v>
      </c>
      <c r="F1491" s="18"/>
      <c r="G1491" s="15" t="s">
        <v>1643</v>
      </c>
      <c r="H1491" s="6">
        <v>1810101310</v>
      </c>
      <c r="I1491" s="48" t="str">
        <f>VLOOKUP(H1491,'BICS Equity Hierarchy 2024'!$C$5:$Q$1846,'Mapping for Equity'!$K$1,FALSE)</f>
        <v>Chem &amp; Allied Prods Whslrs</v>
      </c>
      <c r="J1491" s="6" t="s">
        <v>4</v>
      </c>
      <c r="K1491" s="48" t="str">
        <f>IF(J1491="","",VLOOKUP(J1491,'BICS Equity Hierarchy 2024'!$C$5:$Q$1783,'Mapping for Equity'!$K$1))</f>
        <v/>
      </c>
      <c r="L1491" s="6" t="s">
        <v>4</v>
      </c>
      <c r="M1491" s="6" t="s">
        <v>4</v>
      </c>
      <c r="N1491" s="6" t="s">
        <v>4</v>
      </c>
      <c r="O1491" s="6" t="s">
        <v>4</v>
      </c>
    </row>
    <row r="1492" spans="2:15" ht="20.25">
      <c r="B1492" s="10">
        <v>1810101311</v>
      </c>
      <c r="C1492" s="201">
        <v>5</v>
      </c>
      <c r="D1492" s="8" t="str">
        <f>VLOOKUP(B1492,'Current BICS'!$B$4:$P$1837,'Mapping for Equity'!$K$1,FALSE)</f>
        <v>Plastic Matl &amp; Forms Whslrs</v>
      </c>
      <c r="E1492" s="15" t="s">
        <v>1643</v>
      </c>
      <c r="F1492" s="18"/>
      <c r="G1492" s="15" t="s">
        <v>1643</v>
      </c>
      <c r="H1492" s="6">
        <v>1810101311</v>
      </c>
      <c r="I1492" s="48" t="str">
        <f>VLOOKUP(H1492,'BICS Equity Hierarchy 2024'!$C$5:$Q$1846,'Mapping for Equity'!$K$1,FALSE)</f>
        <v>Plastic Matl &amp; Forms Whslrs</v>
      </c>
      <c r="J1492" s="6" t="s">
        <v>4</v>
      </c>
      <c r="K1492" s="48" t="str">
        <f>IF(J1492="","",VLOOKUP(J1492,'BICS Equity Hierarchy 2024'!$C$5:$Q$1783,'Mapping for Equity'!$K$1))</f>
        <v/>
      </c>
      <c r="L1492" s="6" t="s">
        <v>4</v>
      </c>
      <c r="M1492" s="6" t="s">
        <v>4</v>
      </c>
      <c r="N1492" s="6" t="s">
        <v>4</v>
      </c>
      <c r="O1492" s="6" t="s">
        <v>4</v>
      </c>
    </row>
    <row r="1493" spans="2:15" ht="20.25">
      <c r="B1493" s="10">
        <v>181011</v>
      </c>
      <c r="C1493" s="201">
        <v>3</v>
      </c>
      <c r="D1493" s="8" t="str">
        <f>VLOOKUP(B1493,'Current BICS'!$B$4:$P$1837,'Mapping for Equity'!$K$1,FALSE)</f>
        <v>Construction Materials</v>
      </c>
      <c r="E1493" s="15" t="s">
        <v>1643</v>
      </c>
      <c r="F1493" s="18"/>
      <c r="G1493" s="15" t="s">
        <v>1643</v>
      </c>
      <c r="H1493" s="6">
        <v>181011</v>
      </c>
      <c r="I1493" s="48" t="str">
        <f>VLOOKUP(H1493,'BICS Equity Hierarchy 2024'!$C$5:$Q$1846,'Mapping for Equity'!$K$1,FALSE)</f>
        <v>Construction Materials</v>
      </c>
      <c r="J1493" s="6" t="s">
        <v>4</v>
      </c>
      <c r="K1493" s="48" t="str">
        <f>IF(J1493="","",VLOOKUP(J1493,'BICS Equity Hierarchy 2024'!$C$5:$Q$1783,'Mapping for Equity'!$K$1))</f>
        <v/>
      </c>
      <c r="L1493" s="6" t="s">
        <v>4</v>
      </c>
      <c r="M1493" s="6" t="s">
        <v>4</v>
      </c>
      <c r="N1493" s="6" t="s">
        <v>4</v>
      </c>
      <c r="O1493" s="6" t="s">
        <v>4</v>
      </c>
    </row>
    <row r="1494" spans="2:15" ht="20.25">
      <c r="B1494" s="10">
        <v>18101110</v>
      </c>
      <c r="C1494" s="201">
        <v>4</v>
      </c>
      <c r="D1494" s="8" t="str">
        <f>VLOOKUP(B1494,'Current BICS'!$B$4:$P$1837,'Mapping for Equity'!$K$1,FALSE)</f>
        <v>Cement &amp; Aggregates</v>
      </c>
      <c r="E1494" s="15" t="s">
        <v>1643</v>
      </c>
      <c r="F1494" s="18"/>
      <c r="G1494" s="15" t="s">
        <v>1643</v>
      </c>
      <c r="H1494" s="6">
        <v>18101110</v>
      </c>
      <c r="I1494" s="48" t="str">
        <f>VLOOKUP(H1494,'BICS Equity Hierarchy 2024'!$C$5:$Q$1846,'Mapping for Equity'!$K$1,FALSE)</f>
        <v>Cement &amp; Aggregates</v>
      </c>
      <c r="J1494" s="6" t="s">
        <v>4</v>
      </c>
      <c r="K1494" s="48" t="str">
        <f>IF(J1494="","",VLOOKUP(J1494,'BICS Equity Hierarchy 2024'!$C$5:$Q$1783,'Mapping for Equity'!$K$1))</f>
        <v/>
      </c>
      <c r="L1494" s="6" t="s">
        <v>4</v>
      </c>
      <c r="M1494" s="6" t="s">
        <v>4</v>
      </c>
      <c r="N1494" s="6" t="s">
        <v>4</v>
      </c>
      <c r="O1494" s="6" t="s">
        <v>4</v>
      </c>
    </row>
    <row r="1495" spans="2:15" ht="20.25">
      <c r="B1495" s="10">
        <v>1810111010</v>
      </c>
      <c r="C1495" s="201">
        <v>5</v>
      </c>
      <c r="D1495" s="8" t="str">
        <f>VLOOKUP(B1495,'Current BICS'!$B$4:$P$1837,'Mapping for Equity'!$K$1,FALSE)</f>
        <v>Aggregates</v>
      </c>
      <c r="E1495" s="15" t="s">
        <v>1643</v>
      </c>
      <c r="F1495" s="18"/>
      <c r="G1495" s="15" t="s">
        <v>1643</v>
      </c>
      <c r="H1495" s="6">
        <v>1810111010</v>
      </c>
      <c r="I1495" s="48" t="str">
        <f>VLOOKUP(H1495,'BICS Equity Hierarchy 2024'!$C$5:$Q$1846,'Mapping for Equity'!$K$1,FALSE)</f>
        <v>Aggregates</v>
      </c>
      <c r="J1495" s="6" t="s">
        <v>4</v>
      </c>
      <c r="K1495" s="48" t="str">
        <f>IF(J1495="","",VLOOKUP(J1495,'BICS Equity Hierarchy 2024'!$C$5:$Q$1783,'Mapping for Equity'!$K$1))</f>
        <v/>
      </c>
      <c r="L1495" s="6" t="s">
        <v>4</v>
      </c>
      <c r="M1495" s="6" t="s">
        <v>4</v>
      </c>
      <c r="N1495" s="6" t="s">
        <v>4</v>
      </c>
      <c r="O1495" s="6" t="s">
        <v>4</v>
      </c>
    </row>
    <row r="1496" spans="2:15" ht="20.25">
      <c r="B1496" s="10">
        <v>181011101010</v>
      </c>
      <c r="C1496" s="201">
        <v>6</v>
      </c>
      <c r="D1496" s="8" t="str">
        <f>VLOOKUP(B1496,'Current BICS'!$B$4:$P$1837,'Mapping for Equity'!$K$1,FALSE)</f>
        <v>Crushed Stone</v>
      </c>
      <c r="E1496" s="15" t="s">
        <v>1643</v>
      </c>
      <c r="F1496" s="18"/>
      <c r="G1496" s="15" t="s">
        <v>1643</v>
      </c>
      <c r="H1496" s="6">
        <v>181011101010</v>
      </c>
      <c r="I1496" s="48" t="str">
        <f>VLOOKUP(H1496,'BICS Equity Hierarchy 2024'!$C$5:$Q$1846,'Mapping for Equity'!$K$1,FALSE)</f>
        <v>Crushed Stone</v>
      </c>
      <c r="J1496" s="6" t="s">
        <v>4</v>
      </c>
      <c r="K1496" s="48" t="str">
        <f>IF(J1496="","",VLOOKUP(J1496,'BICS Equity Hierarchy 2024'!$C$5:$Q$1783,'Mapping for Equity'!$K$1))</f>
        <v/>
      </c>
      <c r="L1496" s="6" t="s">
        <v>4</v>
      </c>
      <c r="M1496" s="6" t="s">
        <v>4</v>
      </c>
      <c r="N1496" s="6" t="s">
        <v>4</v>
      </c>
      <c r="O1496" s="6" t="s">
        <v>4</v>
      </c>
    </row>
    <row r="1497" spans="2:15" ht="20.25">
      <c r="B1497" s="10">
        <v>181011101011</v>
      </c>
      <c r="C1497" s="201">
        <v>6</v>
      </c>
      <c r="D1497" s="8" t="str">
        <f>VLOOKUP(B1497,'Current BICS'!$B$4:$P$1837,'Mapping for Equity'!$K$1,FALSE)</f>
        <v>Sand &amp; Gravel</v>
      </c>
      <c r="E1497" s="15" t="s">
        <v>1643</v>
      </c>
      <c r="F1497" s="18"/>
      <c r="G1497" s="15" t="s">
        <v>1643</v>
      </c>
      <c r="H1497" s="6">
        <v>181011101011</v>
      </c>
      <c r="I1497" s="48" t="str">
        <f>VLOOKUP(H1497,'BICS Equity Hierarchy 2024'!$C$5:$Q$1846,'Mapping for Equity'!$K$1,FALSE)</f>
        <v>Sand &amp; Gravel</v>
      </c>
      <c r="J1497" s="6" t="s">
        <v>4</v>
      </c>
      <c r="K1497" s="48" t="str">
        <f>IF(J1497="","",VLOOKUP(J1497,'BICS Equity Hierarchy 2024'!$C$5:$Q$1783,'Mapping for Equity'!$K$1))</f>
        <v/>
      </c>
      <c r="L1497" s="6" t="s">
        <v>4</v>
      </c>
      <c r="M1497" s="6" t="s">
        <v>4</v>
      </c>
      <c r="N1497" s="6" t="s">
        <v>4</v>
      </c>
      <c r="O1497" s="6" t="s">
        <v>4</v>
      </c>
    </row>
    <row r="1498" spans="2:15" ht="20.25">
      <c r="B1498" s="10">
        <v>1810111011</v>
      </c>
      <c r="C1498" s="201">
        <v>5</v>
      </c>
      <c r="D1498" s="8" t="str">
        <f>VLOOKUP(B1498,'Current BICS'!$B$4:$P$1837,'Mapping for Equity'!$K$1,FALSE)</f>
        <v>Asphalt</v>
      </c>
      <c r="E1498" s="15" t="s">
        <v>1643</v>
      </c>
      <c r="F1498" s="18"/>
      <c r="G1498" s="15" t="s">
        <v>1643</v>
      </c>
      <c r="H1498" s="6">
        <v>1810111011</v>
      </c>
      <c r="I1498" s="48" t="str">
        <f>VLOOKUP(H1498,'BICS Equity Hierarchy 2024'!$C$5:$Q$1846,'Mapping for Equity'!$K$1,FALSE)</f>
        <v>Asphalt</v>
      </c>
      <c r="J1498" s="6" t="s">
        <v>4</v>
      </c>
      <c r="K1498" s="48" t="str">
        <f>IF(J1498="","",VLOOKUP(J1498,'BICS Equity Hierarchy 2024'!$C$5:$Q$1783,'Mapping for Equity'!$K$1))</f>
        <v/>
      </c>
      <c r="L1498" s="6" t="s">
        <v>4</v>
      </c>
      <c r="M1498" s="6" t="s">
        <v>4</v>
      </c>
      <c r="N1498" s="6" t="s">
        <v>4</v>
      </c>
      <c r="O1498" s="6" t="s">
        <v>4</v>
      </c>
    </row>
    <row r="1499" spans="2:15" ht="20.25">
      <c r="B1499" s="10">
        <v>1810111012</v>
      </c>
      <c r="C1499" s="201">
        <v>5</v>
      </c>
      <c r="D1499" s="8" t="str">
        <f>VLOOKUP(B1499,'Current BICS'!$B$4:$P$1837,'Mapping for Equity'!$K$1,FALSE)</f>
        <v>Cement</v>
      </c>
      <c r="E1499" s="15" t="s">
        <v>1643</v>
      </c>
      <c r="F1499" s="18"/>
      <c r="G1499" s="15" t="s">
        <v>1643</v>
      </c>
      <c r="H1499" s="6">
        <v>1810111012</v>
      </c>
      <c r="I1499" s="48" t="str">
        <f>VLOOKUP(H1499,'BICS Equity Hierarchy 2024'!$C$5:$Q$1846,'Mapping for Equity'!$K$1,FALSE)</f>
        <v>Cement</v>
      </c>
      <c r="J1499" s="6" t="s">
        <v>4</v>
      </c>
      <c r="K1499" s="48" t="str">
        <f>IF(J1499="","",VLOOKUP(J1499,'BICS Equity Hierarchy 2024'!$C$5:$Q$1783,'Mapping for Equity'!$K$1))</f>
        <v/>
      </c>
      <c r="L1499" s="6" t="s">
        <v>4</v>
      </c>
      <c r="M1499" s="6" t="s">
        <v>4</v>
      </c>
      <c r="N1499" s="6" t="s">
        <v>4</v>
      </c>
      <c r="O1499" s="6" t="s">
        <v>4</v>
      </c>
    </row>
    <row r="1500" spans="2:15" ht="20.25">
      <c r="B1500" s="10">
        <v>1810111013</v>
      </c>
      <c r="C1500" s="201">
        <v>5</v>
      </c>
      <c r="D1500" s="8" t="str">
        <f>VLOOKUP(B1500,'Current BICS'!$B$4:$P$1837,'Mapping for Equity'!$K$1,FALSE)</f>
        <v>Ready Mix Concrete</v>
      </c>
      <c r="E1500" s="15" t="s">
        <v>1643</v>
      </c>
      <c r="F1500" s="18"/>
      <c r="G1500" s="15" t="s">
        <v>1643</v>
      </c>
      <c r="H1500" s="6">
        <v>1810111013</v>
      </c>
      <c r="I1500" s="48" t="str">
        <f>VLOOKUP(H1500,'BICS Equity Hierarchy 2024'!$C$5:$Q$1846,'Mapping for Equity'!$K$1,FALSE)</f>
        <v>Ready Mix Concrete</v>
      </c>
      <c r="J1500" s="6" t="s">
        <v>4</v>
      </c>
      <c r="K1500" s="48" t="str">
        <f>IF(J1500="","",VLOOKUP(J1500,'BICS Equity Hierarchy 2024'!$C$5:$Q$1783,'Mapping for Equity'!$K$1))</f>
        <v/>
      </c>
      <c r="L1500" s="6" t="s">
        <v>4</v>
      </c>
      <c r="M1500" s="6" t="s">
        <v>4</v>
      </c>
      <c r="N1500" s="6" t="s">
        <v>4</v>
      </c>
      <c r="O1500" s="6" t="s">
        <v>4</v>
      </c>
    </row>
    <row r="1501" spans="2:15" ht="20.25">
      <c r="B1501" s="10">
        <v>18101111</v>
      </c>
      <c r="C1501" s="201">
        <v>4</v>
      </c>
      <c r="D1501" s="8" t="str">
        <f>VLOOKUP(B1501,'Current BICS'!$B$4:$P$1837,'Mapping for Equity'!$K$1,FALSE)</f>
        <v>Building Materials</v>
      </c>
      <c r="E1501" s="15" t="s">
        <v>1643</v>
      </c>
      <c r="F1501" s="18"/>
      <c r="G1501" s="15" t="s">
        <v>1643</v>
      </c>
      <c r="H1501" s="6">
        <v>18101111</v>
      </c>
      <c r="I1501" s="48" t="str">
        <f>VLOOKUP(H1501,'BICS Equity Hierarchy 2024'!$C$5:$Q$1846,'Mapping for Equity'!$K$1,FALSE)</f>
        <v>Building Materials</v>
      </c>
      <c r="J1501" s="6" t="s">
        <v>4</v>
      </c>
      <c r="K1501" s="48" t="str">
        <f>IF(J1501="","",VLOOKUP(J1501,'BICS Equity Hierarchy 2024'!$C$5:$Q$1783,'Mapping for Equity'!$K$1))</f>
        <v/>
      </c>
      <c r="L1501" s="6" t="s">
        <v>4</v>
      </c>
      <c r="M1501" s="6" t="s">
        <v>4</v>
      </c>
      <c r="N1501" s="6" t="s">
        <v>4</v>
      </c>
      <c r="O1501" s="6" t="s">
        <v>4</v>
      </c>
    </row>
    <row r="1502" spans="2:15" ht="20.25">
      <c r="B1502" s="10">
        <v>1810111110</v>
      </c>
      <c r="C1502" s="201">
        <v>5</v>
      </c>
      <c r="D1502" s="8" t="str">
        <f>VLOOKUP(B1502,'Current BICS'!$B$4:$P$1837,'Mapping for Equity'!$K$1,FALSE)</f>
        <v>Brick, Tile &amp; Clay Bldg Matl</v>
      </c>
      <c r="E1502" s="15" t="s">
        <v>1643</v>
      </c>
      <c r="F1502" s="18"/>
      <c r="G1502" s="15" t="s">
        <v>1643</v>
      </c>
      <c r="H1502" s="6">
        <v>1810111110</v>
      </c>
      <c r="I1502" s="48" t="str">
        <f>VLOOKUP(H1502,'BICS Equity Hierarchy 2024'!$C$5:$Q$1846,'Mapping for Equity'!$K$1,FALSE)</f>
        <v>Brick, Tile &amp; Clay Bldg Matl</v>
      </c>
      <c r="J1502" s="6" t="s">
        <v>4</v>
      </c>
      <c r="K1502" s="48" t="str">
        <f>IF(J1502="","",VLOOKUP(J1502,'BICS Equity Hierarchy 2024'!$C$5:$Q$1783,'Mapping for Equity'!$K$1))</f>
        <v/>
      </c>
      <c r="L1502" s="6" t="s">
        <v>4</v>
      </c>
      <c r="M1502" s="6" t="s">
        <v>4</v>
      </c>
      <c r="N1502" s="6" t="s">
        <v>4</v>
      </c>
      <c r="O1502" s="6" t="s">
        <v>4</v>
      </c>
    </row>
    <row r="1503" spans="2:15" ht="20.25">
      <c r="B1503" s="10">
        <v>181011111010</v>
      </c>
      <c r="C1503" s="201">
        <v>6</v>
      </c>
      <c r="D1503" s="8" t="str">
        <f>VLOOKUP(B1503,'Current BICS'!$B$4:$P$1837,'Mapping for Equity'!$K$1,FALSE)</f>
        <v>Brick &amp; Structural Clay Tile</v>
      </c>
      <c r="E1503" s="15" t="s">
        <v>1643</v>
      </c>
      <c r="F1503" s="18"/>
      <c r="G1503" s="15" t="s">
        <v>1643</v>
      </c>
      <c r="H1503" s="6">
        <v>181011111010</v>
      </c>
      <c r="I1503" s="48" t="str">
        <f>VLOOKUP(H1503,'BICS Equity Hierarchy 2024'!$C$5:$Q$1846,'Mapping for Equity'!$K$1,FALSE)</f>
        <v>Brick &amp; Structural Clay Tile</v>
      </c>
      <c r="J1503" s="6" t="s">
        <v>4</v>
      </c>
      <c r="K1503" s="48" t="str">
        <f>IF(J1503="","",VLOOKUP(J1503,'BICS Equity Hierarchy 2024'!$C$5:$Q$1783,'Mapping for Equity'!$K$1))</f>
        <v/>
      </c>
      <c r="L1503" s="6" t="s">
        <v>4</v>
      </c>
      <c r="M1503" s="6" t="s">
        <v>4</v>
      </c>
      <c r="N1503" s="6" t="s">
        <v>4</v>
      </c>
      <c r="O1503" s="6" t="s">
        <v>4</v>
      </c>
    </row>
    <row r="1504" spans="2:15" ht="20.25">
      <c r="B1504" s="10">
        <v>181011111011</v>
      </c>
      <c r="C1504" s="201">
        <v>6</v>
      </c>
      <c r="D1504" s="8" t="str">
        <f>VLOOKUP(B1504,'Current BICS'!$B$4:$P$1837,'Mapping for Equity'!$K$1,FALSE)</f>
        <v>Non-Clay Refract</v>
      </c>
      <c r="E1504" s="15" t="s">
        <v>1643</v>
      </c>
      <c r="F1504" s="18"/>
      <c r="G1504" s="15" t="s">
        <v>1643</v>
      </c>
      <c r="H1504" s="6">
        <v>181011111011</v>
      </c>
      <c r="I1504" s="48" t="str">
        <f>VLOOKUP(H1504,'BICS Equity Hierarchy 2024'!$C$5:$Q$1846,'Mapping for Equity'!$K$1,FALSE)</f>
        <v>Non-Clay Refract</v>
      </c>
      <c r="J1504" s="6" t="s">
        <v>4</v>
      </c>
      <c r="K1504" s="48" t="str">
        <f>IF(J1504="","",VLOOKUP(J1504,'BICS Equity Hierarchy 2024'!$C$5:$Q$1783,'Mapping for Equity'!$K$1))</f>
        <v/>
      </c>
      <c r="L1504" s="6" t="s">
        <v>4</v>
      </c>
      <c r="M1504" s="6" t="s">
        <v>4</v>
      </c>
      <c r="N1504" s="6" t="s">
        <v>4</v>
      </c>
      <c r="O1504" s="6" t="s">
        <v>4</v>
      </c>
    </row>
    <row r="1505" spans="2:15" ht="20.25">
      <c r="B1505" s="10">
        <v>1810111111</v>
      </c>
      <c r="C1505" s="201">
        <v>5</v>
      </c>
      <c r="D1505" s="8" t="str">
        <f>VLOOKUP(B1505,'Current BICS'!$B$4:$P$1837,'Mapping for Equity'!$K$1,FALSE)</f>
        <v>Concrete Products</v>
      </c>
      <c r="E1505" s="15" t="s">
        <v>1643</v>
      </c>
      <c r="F1505" s="18"/>
      <c r="G1505" s="15" t="s">
        <v>1643</v>
      </c>
      <c r="H1505" s="6">
        <v>1810111111</v>
      </c>
      <c r="I1505" s="48" t="str">
        <f>VLOOKUP(H1505,'BICS Equity Hierarchy 2024'!$C$5:$Q$1846,'Mapping for Equity'!$K$1,FALSE)</f>
        <v>Concrete Products</v>
      </c>
      <c r="J1505" s="6" t="s">
        <v>4</v>
      </c>
      <c r="K1505" s="48" t="str">
        <f>IF(J1505="","",VLOOKUP(J1505,'BICS Equity Hierarchy 2024'!$C$5:$Q$1783,'Mapping for Equity'!$K$1))</f>
        <v/>
      </c>
      <c r="L1505" s="6" t="s">
        <v>4</v>
      </c>
      <c r="M1505" s="6" t="s">
        <v>4</v>
      </c>
      <c r="N1505" s="6" t="s">
        <v>4</v>
      </c>
      <c r="O1505" s="6" t="s">
        <v>4</v>
      </c>
    </row>
    <row r="1506" spans="2:15" ht="20.25">
      <c r="B1506" s="10">
        <v>181011111110</v>
      </c>
      <c r="C1506" s="201">
        <v>6</v>
      </c>
      <c r="D1506" s="8" t="str">
        <f>VLOOKUP(B1506,'Current BICS'!$B$4:$P$1837,'Mapping for Equity'!$K$1,FALSE)</f>
        <v>Concrete Block &amp; Brick</v>
      </c>
      <c r="E1506" s="15" t="s">
        <v>1643</v>
      </c>
      <c r="F1506" s="18"/>
      <c r="G1506" s="15" t="s">
        <v>1643</v>
      </c>
      <c r="H1506" s="6">
        <v>181011111110</v>
      </c>
      <c r="I1506" s="48" t="str">
        <f>VLOOKUP(H1506,'BICS Equity Hierarchy 2024'!$C$5:$Q$1846,'Mapping for Equity'!$K$1,FALSE)</f>
        <v>Concrete Block &amp; Brick</v>
      </c>
      <c r="J1506" s="6" t="s">
        <v>4</v>
      </c>
      <c r="K1506" s="48" t="str">
        <f>IF(J1506="","",VLOOKUP(J1506,'BICS Equity Hierarchy 2024'!$C$5:$Q$1783,'Mapping for Equity'!$K$1))</f>
        <v/>
      </c>
      <c r="L1506" s="6" t="s">
        <v>4</v>
      </c>
      <c r="M1506" s="6" t="s">
        <v>4</v>
      </c>
      <c r="N1506" s="6" t="s">
        <v>4</v>
      </c>
      <c r="O1506" s="6" t="s">
        <v>4</v>
      </c>
    </row>
    <row r="1507" spans="2:15" ht="20.25">
      <c r="B1507" s="10">
        <v>181011111111</v>
      </c>
      <c r="C1507" s="201">
        <v>6</v>
      </c>
      <c r="D1507" s="8" t="str">
        <f>VLOOKUP(B1507,'Current BICS'!$B$4:$P$1837,'Mapping for Equity'!$K$1,FALSE)</f>
        <v>Concrete Pipe</v>
      </c>
      <c r="E1507" s="15" t="s">
        <v>1643</v>
      </c>
      <c r="F1507" s="18"/>
      <c r="G1507" s="15" t="s">
        <v>1643</v>
      </c>
      <c r="H1507" s="6">
        <v>181011111111</v>
      </c>
      <c r="I1507" s="48" t="str">
        <f>VLOOKUP(H1507,'BICS Equity Hierarchy 2024'!$C$5:$Q$1846,'Mapping for Equity'!$K$1,FALSE)</f>
        <v>Concrete Pipe</v>
      </c>
      <c r="J1507" s="6" t="s">
        <v>4</v>
      </c>
      <c r="K1507" s="48" t="str">
        <f>IF(J1507="","",VLOOKUP(J1507,'BICS Equity Hierarchy 2024'!$C$5:$Q$1783,'Mapping for Equity'!$K$1))</f>
        <v/>
      </c>
      <c r="L1507" s="6" t="s">
        <v>4</v>
      </c>
      <c r="M1507" s="6" t="s">
        <v>4</v>
      </c>
      <c r="N1507" s="6" t="s">
        <v>4</v>
      </c>
      <c r="O1507" s="6" t="s">
        <v>4</v>
      </c>
    </row>
    <row r="1508" spans="2:15" ht="20.25">
      <c r="B1508" s="10">
        <v>1810111112</v>
      </c>
      <c r="C1508" s="201">
        <v>5</v>
      </c>
      <c r="D1508" s="8" t="str">
        <f>VLOOKUP(B1508,'Current BICS'!$B$4:$P$1837,'Mapping for Equity'!$K$1,FALSE)</f>
        <v>Building Glass</v>
      </c>
      <c r="E1508" s="15" t="s">
        <v>1643</v>
      </c>
      <c r="F1508" s="18"/>
      <c r="G1508" s="15" t="s">
        <v>1643</v>
      </c>
      <c r="H1508" s="6">
        <v>1810111112</v>
      </c>
      <c r="I1508" s="48" t="str">
        <f>VLOOKUP(H1508,'BICS Equity Hierarchy 2024'!$C$5:$Q$1846,'Mapping for Equity'!$K$1,FALSE)</f>
        <v>Building Glass</v>
      </c>
      <c r="J1508" s="6" t="s">
        <v>4</v>
      </c>
      <c r="K1508" s="48" t="str">
        <f>IF(J1508="","",VLOOKUP(J1508,'BICS Equity Hierarchy 2024'!$C$5:$Q$1783,'Mapping for Equity'!$K$1))</f>
        <v/>
      </c>
      <c r="L1508" s="6" t="s">
        <v>4</v>
      </c>
      <c r="M1508" s="6" t="s">
        <v>4</v>
      </c>
      <c r="N1508" s="6" t="s">
        <v>4</v>
      </c>
      <c r="O1508" s="6" t="s">
        <v>4</v>
      </c>
    </row>
    <row r="1509" spans="2:15" ht="20.25">
      <c r="B1509" s="10">
        <v>1810111113</v>
      </c>
      <c r="C1509" s="201">
        <v>5</v>
      </c>
      <c r="D1509" s="8" t="str">
        <f>VLOOKUP(B1509,'Current BICS'!$B$4:$P$1837,'Mapping for Equity'!$K$1,FALSE)</f>
        <v>Gypsum Products</v>
      </c>
      <c r="E1509" s="15" t="s">
        <v>1643</v>
      </c>
      <c r="F1509" s="18"/>
      <c r="G1509" s="15" t="s">
        <v>1643</v>
      </c>
      <c r="H1509" s="6">
        <v>1810111113</v>
      </c>
      <c r="I1509" s="48" t="str">
        <f>VLOOKUP(H1509,'BICS Equity Hierarchy 2024'!$C$5:$Q$1846,'Mapping for Equity'!$K$1,FALSE)</f>
        <v>Gypsum Products</v>
      </c>
      <c r="J1509" s="6" t="s">
        <v>4</v>
      </c>
      <c r="K1509" s="48" t="str">
        <f>IF(J1509="","",VLOOKUP(J1509,'BICS Equity Hierarchy 2024'!$C$5:$Q$1783,'Mapping for Equity'!$K$1))</f>
        <v/>
      </c>
      <c r="L1509" s="6" t="s">
        <v>4</v>
      </c>
      <c r="M1509" s="6" t="s">
        <v>4</v>
      </c>
      <c r="N1509" s="6" t="s">
        <v>4</v>
      </c>
      <c r="O1509" s="6" t="s">
        <v>4</v>
      </c>
    </row>
    <row r="1510" spans="2:15" ht="20.25">
      <c r="B1510" s="10">
        <v>1810111114</v>
      </c>
      <c r="C1510" s="201">
        <v>5</v>
      </c>
      <c r="D1510" s="8" t="str">
        <f>VLOOKUP(B1510,'Current BICS'!$B$4:$P$1837,'Mapping for Equity'!$K$1,FALSE)</f>
        <v>Insulation Products</v>
      </c>
      <c r="E1510" s="15" t="s">
        <v>1643</v>
      </c>
      <c r="F1510" s="18"/>
      <c r="G1510" s="15" t="s">
        <v>1643</v>
      </c>
      <c r="H1510" s="6">
        <v>1810111114</v>
      </c>
      <c r="I1510" s="48" t="str">
        <f>VLOOKUP(H1510,'BICS Equity Hierarchy 2024'!$C$5:$Q$1846,'Mapping for Equity'!$K$1,FALSE)</f>
        <v>Insulation Products</v>
      </c>
      <c r="J1510" s="6" t="s">
        <v>4</v>
      </c>
      <c r="K1510" s="48" t="str">
        <f>IF(J1510="","",VLOOKUP(J1510,'BICS Equity Hierarchy 2024'!$C$5:$Q$1783,'Mapping for Equity'!$K$1))</f>
        <v/>
      </c>
      <c r="L1510" s="6" t="s">
        <v>4</v>
      </c>
      <c r="M1510" s="6" t="s">
        <v>4</v>
      </c>
      <c r="N1510" s="6" t="s">
        <v>4</v>
      </c>
      <c r="O1510" s="6" t="s">
        <v>4</v>
      </c>
    </row>
    <row r="1511" spans="2:15" ht="20.25">
      <c r="B1511" s="10">
        <v>181011111410</v>
      </c>
      <c r="C1511" s="201">
        <v>6</v>
      </c>
      <c r="D1511" s="8" t="str">
        <f>VLOOKUP(B1511,'Current BICS'!$B$4:$P$1837,'Mapping for Equity'!$K$1,FALSE)</f>
        <v>Mineral Wool</v>
      </c>
      <c r="E1511" s="15" t="s">
        <v>1643</v>
      </c>
      <c r="F1511" s="18"/>
      <c r="G1511" s="15" t="s">
        <v>1643</v>
      </c>
      <c r="H1511" s="6">
        <v>181011111410</v>
      </c>
      <c r="I1511" s="48" t="str">
        <f>VLOOKUP(H1511,'BICS Equity Hierarchy 2024'!$C$5:$Q$1846,'Mapping for Equity'!$K$1,FALSE)</f>
        <v>Mineral Wool</v>
      </c>
      <c r="J1511" s="6" t="s">
        <v>4</v>
      </c>
      <c r="K1511" s="48" t="str">
        <f>IF(J1511="","",VLOOKUP(J1511,'BICS Equity Hierarchy 2024'!$C$5:$Q$1783,'Mapping for Equity'!$K$1))</f>
        <v/>
      </c>
      <c r="L1511" s="6" t="s">
        <v>4</v>
      </c>
      <c r="M1511" s="6" t="s">
        <v>4</v>
      </c>
      <c r="N1511" s="6" t="s">
        <v>4</v>
      </c>
      <c r="O1511" s="6" t="s">
        <v>4</v>
      </c>
    </row>
    <row r="1512" spans="2:15" ht="20.25">
      <c r="B1512" s="10">
        <v>181011111411</v>
      </c>
      <c r="C1512" s="201">
        <v>6</v>
      </c>
      <c r="D1512" s="8" t="str">
        <f>VLOOKUP(B1512,'Current BICS'!$B$4:$P$1837,'Mapping for Equity'!$K$1,FALSE)</f>
        <v>Polystyrene Foam Insulation</v>
      </c>
      <c r="E1512" s="15" t="s">
        <v>1643</v>
      </c>
      <c r="F1512" s="18"/>
      <c r="G1512" s="15" t="s">
        <v>1643</v>
      </c>
      <c r="H1512" s="6">
        <v>181011111411</v>
      </c>
      <c r="I1512" s="48" t="str">
        <f>VLOOKUP(H1512,'BICS Equity Hierarchy 2024'!$C$5:$Q$1846,'Mapping for Equity'!$K$1,FALSE)</f>
        <v>Polystyrene Foam Insulation</v>
      </c>
      <c r="J1512" s="6" t="s">
        <v>4</v>
      </c>
      <c r="K1512" s="48" t="str">
        <f>IF(J1512="","",VLOOKUP(J1512,'BICS Equity Hierarchy 2024'!$C$5:$Q$1783,'Mapping for Equity'!$K$1))</f>
        <v/>
      </c>
      <c r="L1512" s="6" t="s">
        <v>4</v>
      </c>
      <c r="M1512" s="6" t="s">
        <v>4</v>
      </c>
      <c r="N1512" s="6" t="s">
        <v>4</v>
      </c>
      <c r="O1512" s="6" t="s">
        <v>4</v>
      </c>
    </row>
    <row r="1513" spans="2:15" ht="20.25">
      <c r="B1513" s="10">
        <v>1810111115</v>
      </c>
      <c r="C1513" s="201">
        <v>5</v>
      </c>
      <c r="D1513" s="8" t="str">
        <f>VLOOKUP(B1513,'Current BICS'!$B$4:$P$1837,'Mapping for Equity'!$K$1,FALSE)</f>
        <v>Plastic Building Materials</v>
      </c>
      <c r="E1513" s="15" t="s">
        <v>1643</v>
      </c>
      <c r="F1513" s="18"/>
      <c r="G1513" s="15" t="s">
        <v>1643</v>
      </c>
      <c r="H1513" s="6">
        <v>1810111115</v>
      </c>
      <c r="I1513" s="48" t="str">
        <f>VLOOKUP(H1513,'BICS Equity Hierarchy 2024'!$C$5:$Q$1846,'Mapping for Equity'!$K$1,FALSE)</f>
        <v>Plastic Building Materials</v>
      </c>
      <c r="J1513" s="6" t="s">
        <v>4</v>
      </c>
      <c r="K1513" s="48" t="str">
        <f>IF(J1513="","",VLOOKUP(J1513,'BICS Equity Hierarchy 2024'!$C$5:$Q$1783,'Mapping for Equity'!$K$1))</f>
        <v/>
      </c>
      <c r="L1513" s="6" t="s">
        <v>4</v>
      </c>
      <c r="M1513" s="6" t="s">
        <v>4</v>
      </c>
      <c r="N1513" s="6" t="s">
        <v>4</v>
      </c>
      <c r="O1513" s="6" t="s">
        <v>4</v>
      </c>
    </row>
    <row r="1514" spans="2:15" ht="20.25">
      <c r="B1514" s="10">
        <v>1810111116</v>
      </c>
      <c r="C1514" s="201">
        <v>5</v>
      </c>
      <c r="D1514" s="8" t="str">
        <f>VLOOKUP(B1514,'Current BICS'!$B$4:$P$1837,'Mapping for Equity'!$K$1,FALSE)</f>
        <v>Roofing Materials</v>
      </c>
      <c r="E1514" s="15" t="s">
        <v>1643</v>
      </c>
      <c r="F1514" s="18"/>
      <c r="G1514" s="15" t="s">
        <v>1643</v>
      </c>
      <c r="H1514" s="6">
        <v>1810111116</v>
      </c>
      <c r="I1514" s="48" t="str">
        <f>VLOOKUP(H1514,'BICS Equity Hierarchy 2024'!$C$5:$Q$1846,'Mapping for Equity'!$K$1,FALSE)</f>
        <v>Roofing Materials</v>
      </c>
      <c r="J1514" s="6" t="s">
        <v>4</v>
      </c>
      <c r="K1514" s="48" t="str">
        <f>IF(J1514="","",VLOOKUP(J1514,'BICS Equity Hierarchy 2024'!$C$5:$Q$1783,'Mapping for Equity'!$K$1))</f>
        <v/>
      </c>
      <c r="L1514" s="6" t="s">
        <v>4</v>
      </c>
      <c r="M1514" s="6" t="s">
        <v>4</v>
      </c>
      <c r="N1514" s="6" t="s">
        <v>4</v>
      </c>
      <c r="O1514" s="6" t="s">
        <v>4</v>
      </c>
    </row>
    <row r="1515" spans="2:15" ht="20.25">
      <c r="B1515" s="10">
        <v>1810111117</v>
      </c>
      <c r="C1515" s="201">
        <v>5</v>
      </c>
      <c r="D1515" s="8" t="str">
        <f>VLOOKUP(B1515,'Current BICS'!$B$4:$P$1837,'Mapping for Equity'!$K$1,FALSE)</f>
        <v>Sundry Building Products</v>
      </c>
      <c r="E1515" s="15" t="s">
        <v>1643</v>
      </c>
      <c r="F1515" s="18"/>
      <c r="G1515" s="15" t="s">
        <v>1643</v>
      </c>
      <c r="H1515" s="6">
        <v>1810111117</v>
      </c>
      <c r="I1515" s="48" t="str">
        <f>VLOOKUP(H1515,'BICS Equity Hierarchy 2024'!$C$5:$Q$1846,'Mapping for Equity'!$K$1,FALSE)</f>
        <v>Sundry Building Products</v>
      </c>
      <c r="J1515" s="6" t="s">
        <v>4</v>
      </c>
      <c r="K1515" s="48" t="str">
        <f>IF(J1515="","",VLOOKUP(J1515,'BICS Equity Hierarchy 2024'!$C$5:$Q$1783,'Mapping for Equity'!$K$1))</f>
        <v/>
      </c>
      <c r="L1515" s="6" t="s">
        <v>4</v>
      </c>
      <c r="M1515" s="6" t="s">
        <v>4</v>
      </c>
      <c r="N1515" s="6" t="s">
        <v>4</v>
      </c>
      <c r="O1515" s="6" t="s">
        <v>4</v>
      </c>
    </row>
    <row r="1516" spans="2:15" ht="20.25">
      <c r="B1516" s="10">
        <v>181011111710</v>
      </c>
      <c r="C1516" s="201">
        <v>6</v>
      </c>
      <c r="D1516" s="8" t="str">
        <f>VLOOKUP(B1516,'Current BICS'!$B$4:$P$1837,'Mapping for Equity'!$K$1,FALSE)</f>
        <v>Abrasive Products</v>
      </c>
      <c r="E1516" s="15" t="s">
        <v>1643</v>
      </c>
      <c r="F1516" s="18"/>
      <c r="G1516" s="15" t="s">
        <v>1643</v>
      </c>
      <c r="H1516" s="6">
        <v>181011111710</v>
      </c>
      <c r="I1516" s="48" t="str">
        <f>VLOOKUP(H1516,'BICS Equity Hierarchy 2024'!$C$5:$Q$1846,'Mapping for Equity'!$K$1,FALSE)</f>
        <v>Abrasive Products</v>
      </c>
      <c r="J1516" s="6" t="s">
        <v>4</v>
      </c>
      <c r="K1516" s="48" t="str">
        <f>IF(J1516="","",VLOOKUP(J1516,'BICS Equity Hierarchy 2024'!$C$5:$Q$1783,'Mapping for Equity'!$K$1))</f>
        <v/>
      </c>
      <c r="L1516" s="6" t="s">
        <v>4</v>
      </c>
      <c r="M1516" s="6" t="s">
        <v>4</v>
      </c>
      <c r="N1516" s="6" t="s">
        <v>4</v>
      </c>
      <c r="O1516" s="6" t="s">
        <v>4</v>
      </c>
    </row>
    <row r="1517" spans="2:15" ht="20.25">
      <c r="B1517" s="10">
        <v>181011111711</v>
      </c>
      <c r="C1517" s="201">
        <v>6</v>
      </c>
      <c r="D1517" s="8" t="str">
        <f>VLOOKUP(B1517,'Current BICS'!$B$4:$P$1837,'Mapping for Equity'!$K$1,FALSE)</f>
        <v>Nonmetal Mineral Products</v>
      </c>
      <c r="E1517" s="15" t="s">
        <v>1643</v>
      </c>
      <c r="F1517" s="18"/>
      <c r="G1517" s="15" t="s">
        <v>1643</v>
      </c>
      <c r="H1517" s="6">
        <v>181011111711</v>
      </c>
      <c r="I1517" s="48" t="str">
        <f>VLOOKUP(H1517,'BICS Equity Hierarchy 2024'!$C$5:$Q$1846,'Mapping for Equity'!$K$1,FALSE)</f>
        <v>Nonmetal Mineral Products</v>
      </c>
      <c r="J1517" s="6" t="s">
        <v>4</v>
      </c>
      <c r="K1517" s="48" t="str">
        <f>IF(J1517="","",VLOOKUP(J1517,'BICS Equity Hierarchy 2024'!$C$5:$Q$1783,'Mapping for Equity'!$K$1))</f>
        <v/>
      </c>
      <c r="L1517" s="6" t="s">
        <v>4</v>
      </c>
      <c r="M1517" s="6" t="s">
        <v>4</v>
      </c>
      <c r="N1517" s="6" t="s">
        <v>4</v>
      </c>
      <c r="O1517" s="6" t="s">
        <v>4</v>
      </c>
    </row>
    <row r="1518" spans="2:15" ht="20.25">
      <c r="B1518" s="10">
        <v>1810111118</v>
      </c>
      <c r="C1518" s="201">
        <v>5</v>
      </c>
      <c r="D1518" s="8" t="str">
        <f>VLOOKUP(B1518,'Current BICS'!$B$4:$P$1837,'Mapping for Equity'!$K$1,FALSE)</f>
        <v>Stone Building Products</v>
      </c>
      <c r="E1518" s="15" t="s">
        <v>1643</v>
      </c>
      <c r="F1518" s="18"/>
      <c r="G1518" s="15" t="s">
        <v>1643</v>
      </c>
      <c r="H1518" s="6">
        <v>1810111118</v>
      </c>
      <c r="I1518" s="48" t="str">
        <f>VLOOKUP(H1518,'BICS Equity Hierarchy 2024'!$C$5:$Q$1846,'Mapping for Equity'!$K$1,FALSE)</f>
        <v>Stone Building Products</v>
      </c>
      <c r="J1518" s="6" t="s">
        <v>4</v>
      </c>
      <c r="K1518" s="48" t="str">
        <f>IF(J1518="","",VLOOKUP(J1518,'BICS Equity Hierarchy 2024'!$C$5:$Q$1783,'Mapping for Equity'!$K$1))</f>
        <v/>
      </c>
      <c r="L1518" s="6" t="s">
        <v>4</v>
      </c>
      <c r="M1518" s="6" t="s">
        <v>4</v>
      </c>
      <c r="N1518" s="6" t="s">
        <v>4</v>
      </c>
      <c r="O1518" s="6" t="s">
        <v>4</v>
      </c>
    </row>
    <row r="1519" spans="2:15" ht="20.25">
      <c r="B1519" s="10">
        <v>181011111810</v>
      </c>
      <c r="C1519" s="201">
        <v>6</v>
      </c>
      <c r="D1519" s="8" t="str">
        <f>VLOOKUP(B1519,'Current BICS'!$B$4:$P$1837,'Mapping for Equity'!$K$1,FALSE)</f>
        <v>Limestone</v>
      </c>
      <c r="E1519" s="15" t="s">
        <v>1643</v>
      </c>
      <c r="F1519" s="18"/>
      <c r="G1519" s="15" t="s">
        <v>1643</v>
      </c>
      <c r="H1519" s="6">
        <v>181011111810</v>
      </c>
      <c r="I1519" s="48" t="str">
        <f>VLOOKUP(H1519,'BICS Equity Hierarchy 2024'!$C$5:$Q$1846,'Mapping for Equity'!$K$1,FALSE)</f>
        <v>Limestone</v>
      </c>
      <c r="J1519" s="6" t="s">
        <v>4</v>
      </c>
      <c r="K1519" s="48" t="str">
        <f>IF(J1519="","",VLOOKUP(J1519,'BICS Equity Hierarchy 2024'!$C$5:$Q$1783,'Mapping for Equity'!$K$1))</f>
        <v/>
      </c>
      <c r="L1519" s="6" t="s">
        <v>4</v>
      </c>
      <c r="M1519" s="6" t="s">
        <v>4</v>
      </c>
      <c r="N1519" s="6" t="s">
        <v>4</v>
      </c>
      <c r="O1519" s="6" t="s">
        <v>4</v>
      </c>
    </row>
    <row r="1520" spans="2:15" ht="20.25">
      <c r="B1520" s="10">
        <v>181011111811</v>
      </c>
      <c r="C1520" s="201">
        <v>6</v>
      </c>
      <c r="D1520" s="8" t="str">
        <f>VLOOKUP(B1520,'Current BICS'!$B$4:$P$1837,'Mapping for Equity'!$K$1,FALSE)</f>
        <v>Dimension Stone</v>
      </c>
      <c r="E1520" s="15" t="s">
        <v>1643</v>
      </c>
      <c r="F1520" s="18"/>
      <c r="G1520" s="15" t="s">
        <v>1643</v>
      </c>
      <c r="H1520" s="6">
        <v>181011111811</v>
      </c>
      <c r="I1520" s="48" t="str">
        <f>VLOOKUP(H1520,'BICS Equity Hierarchy 2024'!$C$5:$Q$1846,'Mapping for Equity'!$K$1,FALSE)</f>
        <v>Dimension Stone</v>
      </c>
      <c r="J1520" s="6" t="s">
        <v>4</v>
      </c>
      <c r="K1520" s="48" t="str">
        <f>IF(J1520="","",VLOOKUP(J1520,'BICS Equity Hierarchy 2024'!$C$5:$Q$1783,'Mapping for Equity'!$K$1))</f>
        <v/>
      </c>
      <c r="L1520" s="6" t="s">
        <v>4</v>
      </c>
      <c r="M1520" s="6" t="s">
        <v>4</v>
      </c>
      <c r="N1520" s="6" t="s">
        <v>4</v>
      </c>
      <c r="O1520" s="6" t="s">
        <v>4</v>
      </c>
    </row>
    <row r="1521" spans="2:15" ht="20.25">
      <c r="B1521" s="10">
        <v>181011111812</v>
      </c>
      <c r="C1521" s="201">
        <v>6</v>
      </c>
      <c r="D1521" s="8" t="str">
        <f>VLOOKUP(B1521,'Current BICS'!$B$4:$P$1837,'Mapping for Equity'!$K$1,FALSE)</f>
        <v>Granite</v>
      </c>
      <c r="E1521" s="15" t="s">
        <v>1643</v>
      </c>
      <c r="F1521" s="18"/>
      <c r="G1521" s="15" t="s">
        <v>1643</v>
      </c>
      <c r="H1521" s="6">
        <v>181011111812</v>
      </c>
      <c r="I1521" s="48" t="str">
        <f>VLOOKUP(H1521,'BICS Equity Hierarchy 2024'!$C$5:$Q$1846,'Mapping for Equity'!$K$1,FALSE)</f>
        <v>Granite</v>
      </c>
      <c r="J1521" s="6" t="s">
        <v>4</v>
      </c>
      <c r="K1521" s="48" t="str">
        <f>IF(J1521="","",VLOOKUP(J1521,'BICS Equity Hierarchy 2024'!$C$5:$Q$1783,'Mapping for Equity'!$K$1))</f>
        <v/>
      </c>
      <c r="L1521" s="6" t="s">
        <v>4</v>
      </c>
      <c r="M1521" s="6" t="s">
        <v>4</v>
      </c>
      <c r="N1521" s="6" t="s">
        <v>4</v>
      </c>
      <c r="O1521" s="6" t="s">
        <v>4</v>
      </c>
    </row>
    <row r="1522" spans="2:15" ht="20.25">
      <c r="B1522" s="10">
        <v>181012</v>
      </c>
      <c r="C1522" s="201">
        <v>3</v>
      </c>
      <c r="D1522" s="8" t="str">
        <f>VLOOKUP(B1522,'Current BICS'!$B$4:$P$1837,'Mapping for Equity'!$K$1,FALSE)</f>
        <v>Containers &amp; Packaging</v>
      </c>
      <c r="E1522" s="15" t="s">
        <v>1643</v>
      </c>
      <c r="F1522" s="18"/>
      <c r="G1522" s="15" t="s">
        <v>1643</v>
      </c>
      <c r="H1522" s="6">
        <v>181012</v>
      </c>
      <c r="I1522" s="48" t="str">
        <f>VLOOKUP(H1522,'BICS Equity Hierarchy 2024'!$C$5:$Q$1846,'Mapping for Equity'!$K$1,FALSE)</f>
        <v>Containers &amp; Packaging</v>
      </c>
      <c r="J1522" s="6" t="s">
        <v>4</v>
      </c>
      <c r="K1522" s="48" t="str">
        <f>IF(J1522="","",VLOOKUP(J1522,'BICS Equity Hierarchy 2024'!$C$5:$Q$1783,'Mapping for Equity'!$K$1))</f>
        <v/>
      </c>
      <c r="L1522" s="6" t="s">
        <v>4</v>
      </c>
      <c r="M1522" s="6" t="s">
        <v>4</v>
      </c>
      <c r="N1522" s="6" t="s">
        <v>4</v>
      </c>
      <c r="O1522" s="6" t="s">
        <v>4</v>
      </c>
    </row>
    <row r="1523" spans="2:15" ht="20.25">
      <c r="B1523" s="10">
        <v>18101210</v>
      </c>
      <c r="C1523" s="201">
        <v>4</v>
      </c>
      <c r="D1523" s="8" t="str">
        <f>VLOOKUP(B1523,'Current BICS'!$B$4:$P$1837,'Mapping for Equity'!$K$1,FALSE)</f>
        <v>Containers &amp; Packaging</v>
      </c>
      <c r="E1523" s="15" t="s">
        <v>1643</v>
      </c>
      <c r="F1523" s="18"/>
      <c r="G1523" s="15" t="s">
        <v>1643</v>
      </c>
      <c r="H1523" s="6">
        <v>18101210</v>
      </c>
      <c r="I1523" s="48" t="str">
        <f>VLOOKUP(H1523,'BICS Equity Hierarchy 2024'!$C$5:$Q$1846,'Mapping for Equity'!$K$1,FALSE)</f>
        <v>Containers &amp; Packaging</v>
      </c>
      <c r="J1523" s="6" t="s">
        <v>4</v>
      </c>
      <c r="K1523" s="48" t="str">
        <f>IF(J1523="","",VLOOKUP(J1523,'BICS Equity Hierarchy 2024'!$C$5:$Q$1783,'Mapping for Equity'!$K$1))</f>
        <v/>
      </c>
      <c r="L1523" s="6" t="s">
        <v>4</v>
      </c>
      <c r="M1523" s="6" t="s">
        <v>4</v>
      </c>
      <c r="N1523" s="6" t="s">
        <v>4</v>
      </c>
      <c r="O1523" s="6" t="s">
        <v>4</v>
      </c>
    </row>
    <row r="1524" spans="2:15" ht="20.25">
      <c r="B1524" s="10">
        <v>1810121010</v>
      </c>
      <c r="C1524" s="201">
        <v>5</v>
      </c>
      <c r="D1524" s="8" t="str">
        <f>VLOOKUP(B1524,'Current BICS'!$B$4:$P$1837,'Mapping for Equity'!$K$1,FALSE)</f>
        <v>Glass Containers</v>
      </c>
      <c r="E1524" s="15" t="s">
        <v>1643</v>
      </c>
      <c r="F1524" s="18"/>
      <c r="G1524" s="15" t="s">
        <v>1643</v>
      </c>
      <c r="H1524" s="6">
        <v>1810121010</v>
      </c>
      <c r="I1524" s="48" t="str">
        <f>VLOOKUP(H1524,'BICS Equity Hierarchy 2024'!$C$5:$Q$1846,'Mapping for Equity'!$K$1,FALSE)</f>
        <v>Glass Containers</v>
      </c>
      <c r="J1524" s="6" t="s">
        <v>4</v>
      </c>
      <c r="K1524" s="48" t="str">
        <f>IF(J1524="","",VLOOKUP(J1524,'BICS Equity Hierarchy 2024'!$C$5:$Q$1783,'Mapping for Equity'!$K$1))</f>
        <v/>
      </c>
      <c r="L1524" s="6" t="s">
        <v>4</v>
      </c>
      <c r="M1524" s="6" t="s">
        <v>4</v>
      </c>
      <c r="N1524" s="6" t="s">
        <v>4</v>
      </c>
      <c r="O1524" s="6" t="s">
        <v>4</v>
      </c>
    </row>
    <row r="1525" spans="2:15" ht="20.25">
      <c r="B1525" s="10">
        <v>1810121011</v>
      </c>
      <c r="C1525" s="201">
        <v>5</v>
      </c>
      <c r="D1525" s="8" t="str">
        <f>VLOOKUP(B1525,'Current BICS'!$B$4:$P$1837,'Mapping for Equity'!$K$1,FALSE)</f>
        <v>Metal Containers &amp; Packaging</v>
      </c>
      <c r="E1525" s="15" t="s">
        <v>1643</v>
      </c>
      <c r="F1525" s="18"/>
      <c r="G1525" s="15" t="s">
        <v>1643</v>
      </c>
      <c r="H1525" s="6">
        <v>1810121011</v>
      </c>
      <c r="I1525" s="48" t="str">
        <f>VLOOKUP(H1525,'BICS Equity Hierarchy 2024'!$C$5:$Q$1846,'Mapping for Equity'!$K$1,FALSE)</f>
        <v>Metal Containers &amp; Packaging</v>
      </c>
      <c r="J1525" s="6" t="s">
        <v>4</v>
      </c>
      <c r="K1525" s="48" t="str">
        <f>IF(J1525="","",VLOOKUP(J1525,'BICS Equity Hierarchy 2024'!$C$5:$Q$1783,'Mapping for Equity'!$K$1))</f>
        <v/>
      </c>
      <c r="L1525" s="6" t="s">
        <v>4</v>
      </c>
      <c r="M1525" s="6" t="s">
        <v>4</v>
      </c>
      <c r="N1525" s="6" t="s">
        <v>4</v>
      </c>
      <c r="O1525" s="6" t="s">
        <v>4</v>
      </c>
    </row>
    <row r="1526" spans="2:15" ht="20.25">
      <c r="B1526" s="10">
        <v>181012101110</v>
      </c>
      <c r="C1526" s="201">
        <v>6</v>
      </c>
      <c r="D1526" s="8" t="str">
        <f>VLOOKUP(B1526,'Current BICS'!$B$4:$P$1837,'Mapping for Equity'!$K$1,FALSE)</f>
        <v>Aluminum Foil for Packaging</v>
      </c>
      <c r="E1526" s="15" t="s">
        <v>1643</v>
      </c>
      <c r="F1526" s="18"/>
      <c r="G1526" s="15" t="s">
        <v>1643</v>
      </c>
      <c r="H1526" s="6">
        <v>181012101110</v>
      </c>
      <c r="I1526" s="48" t="str">
        <f>VLOOKUP(H1526,'BICS Equity Hierarchy 2024'!$C$5:$Q$1846,'Mapping for Equity'!$K$1,FALSE)</f>
        <v>Aluminum Foil for Packaging</v>
      </c>
      <c r="J1526" s="6" t="s">
        <v>4</v>
      </c>
      <c r="K1526" s="48" t="str">
        <f>IF(J1526="","",VLOOKUP(J1526,'BICS Equity Hierarchy 2024'!$C$5:$Q$1783,'Mapping for Equity'!$K$1))</f>
        <v/>
      </c>
      <c r="L1526" s="6" t="s">
        <v>4</v>
      </c>
      <c r="M1526" s="6" t="s">
        <v>4</v>
      </c>
      <c r="N1526" s="6" t="s">
        <v>4</v>
      </c>
      <c r="O1526" s="6" t="s">
        <v>4</v>
      </c>
    </row>
    <row r="1527" spans="2:15" ht="20.25">
      <c r="B1527" s="10">
        <v>181012101111</v>
      </c>
      <c r="C1527" s="201">
        <v>6</v>
      </c>
      <c r="D1527" s="8" t="str">
        <f>VLOOKUP(B1527,'Current BICS'!$B$4:$P$1837,'Mapping for Equity'!$K$1,FALSE)</f>
        <v>Metal Containers</v>
      </c>
      <c r="E1527" s="15" t="s">
        <v>1643</v>
      </c>
      <c r="F1527" s="18"/>
      <c r="G1527" s="15" t="s">
        <v>1643</v>
      </c>
      <c r="H1527" s="6">
        <v>181012101111</v>
      </c>
      <c r="I1527" s="48" t="str">
        <f>VLOOKUP(H1527,'BICS Equity Hierarchy 2024'!$C$5:$Q$1846,'Mapping for Equity'!$K$1,FALSE)</f>
        <v>Metal Containers</v>
      </c>
      <c r="J1527" s="6" t="s">
        <v>4</v>
      </c>
      <c r="K1527" s="48" t="str">
        <f>IF(J1527="","",VLOOKUP(J1527,'BICS Equity Hierarchy 2024'!$C$5:$Q$1783,'Mapping for Equity'!$K$1))</f>
        <v/>
      </c>
      <c r="L1527" s="6" t="s">
        <v>4</v>
      </c>
      <c r="M1527" s="6" t="s">
        <v>4</v>
      </c>
      <c r="N1527" s="6" t="s">
        <v>4</v>
      </c>
      <c r="O1527" s="6" t="s">
        <v>4</v>
      </c>
    </row>
    <row r="1528" spans="2:15" ht="20.25">
      <c r="B1528" s="10">
        <v>1810121012</v>
      </c>
      <c r="C1528" s="201">
        <v>5</v>
      </c>
      <c r="D1528" s="8" t="str">
        <f>VLOOKUP(B1528,'Current BICS'!$B$4:$P$1837,'Mapping for Equity'!$K$1,FALSE)</f>
        <v>Paper Containers &amp; Packaging</v>
      </c>
      <c r="E1528" s="15" t="s">
        <v>1643</v>
      </c>
      <c r="F1528" s="18"/>
      <c r="G1528" s="15" t="s">
        <v>1643</v>
      </c>
      <c r="H1528" s="6">
        <v>1810121012</v>
      </c>
      <c r="I1528" s="48" t="str">
        <f>VLOOKUP(H1528,'BICS Equity Hierarchy 2024'!$C$5:$Q$1846,'Mapping for Equity'!$K$1,FALSE)</f>
        <v>Paper Containers &amp; Packaging</v>
      </c>
      <c r="J1528" s="6" t="s">
        <v>4</v>
      </c>
      <c r="K1528" s="48" t="str">
        <f>IF(J1528="","",VLOOKUP(J1528,'BICS Equity Hierarchy 2024'!$C$5:$Q$1783,'Mapping for Equity'!$K$1))</f>
        <v/>
      </c>
      <c r="L1528" s="6" t="s">
        <v>4</v>
      </c>
      <c r="M1528" s="6" t="s">
        <v>4</v>
      </c>
      <c r="N1528" s="6" t="s">
        <v>4</v>
      </c>
      <c r="O1528" s="6" t="s">
        <v>4</v>
      </c>
    </row>
    <row r="1529" spans="2:15" ht="20.25">
      <c r="B1529" s="10">
        <v>181012101210</v>
      </c>
      <c r="C1529" s="201">
        <v>6</v>
      </c>
      <c r="D1529" s="8" t="str">
        <f>VLOOKUP(B1529,'Current BICS'!$B$4:$P$1837,'Mapping for Equity'!$K$1,FALSE)</f>
        <v>Corrugated Packaging Matl</v>
      </c>
      <c r="E1529" s="15" t="s">
        <v>1643</v>
      </c>
      <c r="F1529" s="18"/>
      <c r="G1529" s="15" t="s">
        <v>1643</v>
      </c>
      <c r="H1529" s="6">
        <v>181012101210</v>
      </c>
      <c r="I1529" s="48" t="str">
        <f>VLOOKUP(H1529,'BICS Equity Hierarchy 2024'!$C$5:$Q$1846,'Mapping for Equity'!$K$1,FALSE)</f>
        <v>Corrugated Packaging Matl</v>
      </c>
      <c r="J1529" s="6" t="s">
        <v>4</v>
      </c>
      <c r="K1529" s="48" t="str">
        <f>IF(J1529="","",VLOOKUP(J1529,'BICS Equity Hierarchy 2024'!$C$5:$Q$1783,'Mapping for Equity'!$K$1))</f>
        <v/>
      </c>
      <c r="L1529" s="6" t="s">
        <v>4</v>
      </c>
      <c r="M1529" s="6" t="s">
        <v>4</v>
      </c>
      <c r="N1529" s="6" t="s">
        <v>4</v>
      </c>
      <c r="O1529" s="6" t="s">
        <v>4</v>
      </c>
    </row>
    <row r="1530" spans="2:15" ht="20.25">
      <c r="B1530" s="10">
        <v>181012101211</v>
      </c>
      <c r="C1530" s="201">
        <v>6</v>
      </c>
      <c r="D1530" s="8" t="str">
        <f>VLOOKUP(B1530,'Current BICS'!$B$4:$P$1837,'Mapping for Equity'!$K$1,FALSE)</f>
        <v>Molded Fiber Packaging Prods</v>
      </c>
      <c r="E1530" s="15" t="s">
        <v>1643</v>
      </c>
      <c r="F1530" s="18"/>
      <c r="G1530" s="15" t="s">
        <v>1643</v>
      </c>
      <c r="H1530" s="6">
        <v>181012101211</v>
      </c>
      <c r="I1530" s="48" t="str">
        <f>VLOOKUP(H1530,'BICS Equity Hierarchy 2024'!$C$5:$Q$1846,'Mapping for Equity'!$K$1,FALSE)</f>
        <v>Molded Fiber Packaging Prods</v>
      </c>
      <c r="J1530" s="6" t="s">
        <v>4</v>
      </c>
      <c r="K1530" s="48" t="str">
        <f>IF(J1530="","",VLOOKUP(J1530,'BICS Equity Hierarchy 2024'!$C$5:$Q$1783,'Mapping for Equity'!$K$1))</f>
        <v/>
      </c>
      <c r="L1530" s="6" t="s">
        <v>4</v>
      </c>
      <c r="M1530" s="6" t="s">
        <v>4</v>
      </c>
      <c r="N1530" s="6" t="s">
        <v>4</v>
      </c>
      <c r="O1530" s="6" t="s">
        <v>4</v>
      </c>
    </row>
    <row r="1531" spans="2:15" ht="20.25">
      <c r="B1531" s="10">
        <v>181012101212</v>
      </c>
      <c r="C1531" s="201">
        <v>6</v>
      </c>
      <c r="D1531" s="8" t="str">
        <f>VLOOKUP(B1531,'Current BICS'!$B$4:$P$1837,'Mapping for Equity'!$K$1,FALSE)</f>
        <v>Paper Bag</v>
      </c>
      <c r="E1531" s="15" t="s">
        <v>1643</v>
      </c>
      <c r="F1531" s="18"/>
      <c r="G1531" s="15" t="s">
        <v>1643</v>
      </c>
      <c r="H1531" s="6">
        <v>181012101212</v>
      </c>
      <c r="I1531" s="48" t="str">
        <f>VLOOKUP(H1531,'BICS Equity Hierarchy 2024'!$C$5:$Q$1846,'Mapping for Equity'!$K$1,FALSE)</f>
        <v>Paper Bag</v>
      </c>
      <c r="J1531" s="6" t="s">
        <v>4</v>
      </c>
      <c r="K1531" s="48" t="str">
        <f>IF(J1531="","",VLOOKUP(J1531,'BICS Equity Hierarchy 2024'!$C$5:$Q$1783,'Mapping for Equity'!$K$1))</f>
        <v/>
      </c>
      <c r="L1531" s="6" t="s">
        <v>4</v>
      </c>
      <c r="M1531" s="6" t="s">
        <v>4</v>
      </c>
      <c r="N1531" s="6" t="s">
        <v>4</v>
      </c>
      <c r="O1531" s="6" t="s">
        <v>4</v>
      </c>
    </row>
    <row r="1532" spans="2:15" ht="20.25">
      <c r="B1532" s="10">
        <v>181012101213</v>
      </c>
      <c r="C1532" s="201">
        <v>6</v>
      </c>
      <c r="D1532" s="8" t="str">
        <f>VLOOKUP(B1532,'Current BICS'!$B$4:$P$1837,'Mapping for Equity'!$K$1,FALSE)</f>
        <v>Paper Food Containers</v>
      </c>
      <c r="E1532" s="15" t="s">
        <v>1643</v>
      </c>
      <c r="F1532" s="18"/>
      <c r="G1532" s="15" t="s">
        <v>1643</v>
      </c>
      <c r="H1532" s="6">
        <v>181012101213</v>
      </c>
      <c r="I1532" s="48" t="str">
        <f>VLOOKUP(H1532,'BICS Equity Hierarchy 2024'!$C$5:$Q$1846,'Mapping for Equity'!$K$1,FALSE)</f>
        <v>Paper Food Containers</v>
      </c>
      <c r="J1532" s="6" t="s">
        <v>4</v>
      </c>
      <c r="K1532" s="48" t="str">
        <f>IF(J1532="","",VLOOKUP(J1532,'BICS Equity Hierarchy 2024'!$C$5:$Q$1783,'Mapping for Equity'!$K$1))</f>
        <v/>
      </c>
      <c r="L1532" s="6" t="s">
        <v>4</v>
      </c>
      <c r="M1532" s="6" t="s">
        <v>4</v>
      </c>
      <c r="N1532" s="6" t="s">
        <v>4</v>
      </c>
      <c r="O1532" s="6" t="s">
        <v>4</v>
      </c>
    </row>
    <row r="1533" spans="2:15" ht="20.25">
      <c r="B1533" s="10">
        <v>181012101214</v>
      </c>
      <c r="C1533" s="201">
        <v>6</v>
      </c>
      <c r="D1533" s="8" t="str">
        <f>VLOOKUP(B1533,'Current BICS'!$B$4:$P$1837,'Mapping for Equity'!$K$1,FALSE)</f>
        <v>Paperboard Packaging Materials</v>
      </c>
      <c r="E1533" s="15" t="s">
        <v>1643</v>
      </c>
      <c r="F1533" s="18"/>
      <c r="G1533" s="15" t="s">
        <v>1643</v>
      </c>
      <c r="H1533" s="6">
        <v>181012101214</v>
      </c>
      <c r="I1533" s="48" t="str">
        <f>VLOOKUP(H1533,'BICS Equity Hierarchy 2024'!$C$5:$Q$1846,'Mapping for Equity'!$K$1,FALSE)</f>
        <v>Paperboard Packaging Materials</v>
      </c>
      <c r="J1533" s="6" t="s">
        <v>4</v>
      </c>
      <c r="K1533" s="48" t="str">
        <f>IF(J1533="","",VLOOKUP(J1533,'BICS Equity Hierarchy 2024'!$C$5:$Q$1783,'Mapping for Equity'!$K$1))</f>
        <v/>
      </c>
      <c r="L1533" s="6" t="s">
        <v>4</v>
      </c>
      <c r="M1533" s="6" t="s">
        <v>4</v>
      </c>
      <c r="N1533" s="6" t="s">
        <v>4</v>
      </c>
      <c r="O1533" s="6" t="s">
        <v>4</v>
      </c>
    </row>
    <row r="1534" spans="2:15" ht="20.25">
      <c r="B1534" s="10">
        <v>1810121013</v>
      </c>
      <c r="C1534" s="201">
        <v>5</v>
      </c>
      <c r="D1534" s="8" t="str">
        <f>VLOOKUP(B1534,'Current BICS'!$B$4:$P$1837,'Mapping for Equity'!$K$1,FALSE)</f>
        <v>Plastic Containers &amp; Packaging</v>
      </c>
      <c r="E1534" s="15" t="s">
        <v>1643</v>
      </c>
      <c r="F1534" s="18"/>
      <c r="G1534" s="15" t="s">
        <v>1643</v>
      </c>
      <c r="H1534" s="6">
        <v>1810121013</v>
      </c>
      <c r="I1534" s="48" t="str">
        <f>VLOOKUP(H1534,'BICS Equity Hierarchy 2024'!$C$5:$Q$1846,'Mapping for Equity'!$K$1,FALSE)</f>
        <v>Plastic Containers &amp; Packaging</v>
      </c>
      <c r="J1534" s="6" t="s">
        <v>4</v>
      </c>
      <c r="K1534" s="48" t="str">
        <f>IF(J1534="","",VLOOKUP(J1534,'BICS Equity Hierarchy 2024'!$C$5:$Q$1783,'Mapping for Equity'!$K$1))</f>
        <v/>
      </c>
      <c r="L1534" s="6" t="s">
        <v>4</v>
      </c>
      <c r="M1534" s="6" t="s">
        <v>4</v>
      </c>
      <c r="N1534" s="6" t="s">
        <v>4</v>
      </c>
      <c r="O1534" s="6" t="s">
        <v>4</v>
      </c>
    </row>
    <row r="1535" spans="2:15" ht="20.25">
      <c r="B1535" s="10">
        <v>181012101310</v>
      </c>
      <c r="C1535" s="201">
        <v>6</v>
      </c>
      <c r="D1535" s="8" t="str">
        <f>VLOOKUP(B1535,'Current BICS'!$B$4:$P$1837,'Mapping for Equity'!$K$1,FALSE)</f>
        <v>Plastic Bag &amp; Pouch</v>
      </c>
      <c r="E1535" s="15" t="s">
        <v>1643</v>
      </c>
      <c r="F1535" s="18"/>
      <c r="G1535" s="15" t="s">
        <v>1643</v>
      </c>
      <c r="H1535" s="6">
        <v>181012101310</v>
      </c>
      <c r="I1535" s="48" t="str">
        <f>VLOOKUP(H1535,'BICS Equity Hierarchy 2024'!$C$5:$Q$1846,'Mapping for Equity'!$K$1,FALSE)</f>
        <v>Plastic Bag &amp; Pouch</v>
      </c>
      <c r="J1535" s="6" t="s">
        <v>4</v>
      </c>
      <c r="K1535" s="48" t="str">
        <f>IF(J1535="","",VLOOKUP(J1535,'BICS Equity Hierarchy 2024'!$C$5:$Q$1783,'Mapping for Equity'!$K$1))</f>
        <v/>
      </c>
      <c r="L1535" s="6" t="s">
        <v>4</v>
      </c>
      <c r="M1535" s="6" t="s">
        <v>4</v>
      </c>
      <c r="N1535" s="6" t="s">
        <v>4</v>
      </c>
      <c r="O1535" s="6" t="s">
        <v>4</v>
      </c>
    </row>
    <row r="1536" spans="2:15" ht="20.25">
      <c r="B1536" s="10">
        <v>181012101311</v>
      </c>
      <c r="C1536" s="201">
        <v>6</v>
      </c>
      <c r="D1536" s="8" t="str">
        <f>VLOOKUP(B1536,'Current BICS'!$B$4:$P$1837,'Mapping for Equity'!$K$1,FALSE)</f>
        <v>Plastic Bottle</v>
      </c>
      <c r="E1536" s="15" t="s">
        <v>1643</v>
      </c>
      <c r="F1536" s="18"/>
      <c r="G1536" s="15" t="s">
        <v>1643</v>
      </c>
      <c r="H1536" s="6">
        <v>181012101311</v>
      </c>
      <c r="I1536" s="48" t="str">
        <f>VLOOKUP(H1536,'BICS Equity Hierarchy 2024'!$C$5:$Q$1846,'Mapping for Equity'!$K$1,FALSE)</f>
        <v>Plastic Bottle</v>
      </c>
      <c r="J1536" s="6" t="s">
        <v>4</v>
      </c>
      <c r="K1536" s="48" t="str">
        <f>IF(J1536="","",VLOOKUP(J1536,'BICS Equity Hierarchy 2024'!$C$5:$Q$1783,'Mapping for Equity'!$K$1))</f>
        <v/>
      </c>
      <c r="L1536" s="6" t="s">
        <v>4</v>
      </c>
      <c r="M1536" s="6" t="s">
        <v>4</v>
      </c>
      <c r="N1536" s="6" t="s">
        <v>4</v>
      </c>
      <c r="O1536" s="6" t="s">
        <v>4</v>
      </c>
    </row>
    <row r="1537" spans="2:15" ht="20.25">
      <c r="B1537" s="10">
        <v>181012101312</v>
      </c>
      <c r="C1537" s="201">
        <v>6</v>
      </c>
      <c r="D1537" s="8" t="str">
        <f>VLOOKUP(B1537,'Current BICS'!$B$4:$P$1837,'Mapping for Equity'!$K$1,FALSE)</f>
        <v>Plastic Packaging Film &amp; Sheet</v>
      </c>
      <c r="E1537" s="15" t="s">
        <v>1643</v>
      </c>
      <c r="F1537" s="18"/>
      <c r="G1537" s="15" t="s">
        <v>1643</v>
      </c>
      <c r="H1537" s="6">
        <v>181012101312</v>
      </c>
      <c r="I1537" s="48" t="str">
        <f>VLOOKUP(H1537,'BICS Equity Hierarchy 2024'!$C$5:$Q$1846,'Mapping for Equity'!$K$1,FALSE)</f>
        <v>Plastic Packaging Film &amp; Sheet</v>
      </c>
      <c r="J1537" s="6" t="s">
        <v>4</v>
      </c>
      <c r="K1537" s="48" t="str">
        <f>IF(J1537="","",VLOOKUP(J1537,'BICS Equity Hierarchy 2024'!$C$5:$Q$1783,'Mapping for Equity'!$K$1))</f>
        <v/>
      </c>
      <c r="L1537" s="6" t="s">
        <v>4</v>
      </c>
      <c r="M1537" s="6" t="s">
        <v>4</v>
      </c>
      <c r="N1537" s="6" t="s">
        <v>4</v>
      </c>
      <c r="O1537" s="6" t="s">
        <v>4</v>
      </c>
    </row>
    <row r="1538" spans="2:15" ht="20.25">
      <c r="B1538" s="10">
        <v>181012101313</v>
      </c>
      <c r="C1538" s="201">
        <v>6</v>
      </c>
      <c r="D1538" s="8" t="str">
        <f>VLOOKUP(B1538,'Current BICS'!$B$4:$P$1837,'Mapping for Equity'!$K$1,FALSE)</f>
        <v>Protective Packaging Materials</v>
      </c>
      <c r="E1538" s="15" t="s">
        <v>1643</v>
      </c>
      <c r="F1538" s="18"/>
      <c r="G1538" s="15" t="s">
        <v>1643</v>
      </c>
      <c r="H1538" s="6">
        <v>181012101313</v>
      </c>
      <c r="I1538" s="48" t="str">
        <f>VLOOKUP(H1538,'BICS Equity Hierarchy 2024'!$C$5:$Q$1846,'Mapping for Equity'!$K$1,FALSE)</f>
        <v>Protective Packaging Materials</v>
      </c>
      <c r="J1538" s="6" t="s">
        <v>4</v>
      </c>
      <c r="K1538" s="48" t="str">
        <f>IF(J1538="","",VLOOKUP(J1538,'BICS Equity Hierarchy 2024'!$C$5:$Q$1783,'Mapping for Equity'!$K$1))</f>
        <v/>
      </c>
      <c r="L1538" s="6" t="s">
        <v>4</v>
      </c>
      <c r="M1538" s="6" t="s">
        <v>4</v>
      </c>
      <c r="N1538" s="6" t="s">
        <v>4</v>
      </c>
      <c r="O1538" s="6" t="s">
        <v>4</v>
      </c>
    </row>
    <row r="1539" spans="2:15" ht="20.25">
      <c r="B1539" s="10">
        <v>1810121014</v>
      </c>
      <c r="C1539" s="201">
        <v>5</v>
      </c>
      <c r="D1539" s="8" t="str">
        <f>VLOOKUP(B1539,'Current BICS'!$B$4:$P$1837,'Mapping for Equity'!$K$1,FALSE)</f>
        <v>Packaging Labels</v>
      </c>
      <c r="E1539" s="15" t="s">
        <v>1643</v>
      </c>
      <c r="F1539" s="18"/>
      <c r="G1539" s="15" t="s">
        <v>1643</v>
      </c>
      <c r="H1539" s="6">
        <v>1810121014</v>
      </c>
      <c r="I1539" s="48" t="str">
        <f>VLOOKUP(H1539,'BICS Equity Hierarchy 2024'!$C$5:$Q$1846,'Mapping for Equity'!$K$1,FALSE)</f>
        <v>Packaging Labels</v>
      </c>
      <c r="J1539" s="6" t="s">
        <v>4</v>
      </c>
      <c r="K1539" s="48" t="str">
        <f>IF(J1539="","",VLOOKUP(J1539,'BICS Equity Hierarchy 2024'!$C$5:$Q$1783,'Mapping for Equity'!$K$1))</f>
        <v/>
      </c>
      <c r="L1539" s="6" t="s">
        <v>4</v>
      </c>
      <c r="M1539" s="6" t="s">
        <v>4</v>
      </c>
      <c r="N1539" s="6" t="s">
        <v>4</v>
      </c>
      <c r="O1539" s="6" t="s">
        <v>4</v>
      </c>
    </row>
    <row r="1540" spans="2:15" ht="20.25">
      <c r="B1540" s="10">
        <v>181013</v>
      </c>
      <c r="C1540" s="201">
        <v>3</v>
      </c>
      <c r="D1540" s="8" t="str">
        <f>VLOOKUP(B1540,'Current BICS'!$B$4:$P$1837,'Mapping for Equity'!$K$1,FALSE)</f>
        <v>Forestry, Paper &amp; Wood Products</v>
      </c>
      <c r="E1540" s="15" t="s">
        <v>1643</v>
      </c>
      <c r="F1540" s="18"/>
      <c r="G1540" s="15" t="s">
        <v>1643</v>
      </c>
      <c r="H1540" s="6">
        <v>181013</v>
      </c>
      <c r="I1540" s="48" t="str">
        <f>VLOOKUP(H1540,'BICS Equity Hierarchy 2024'!$C$5:$Q$1846,'Mapping for Equity'!$K$1,FALSE)</f>
        <v>Forestry, Paper &amp; Wood Products</v>
      </c>
      <c r="J1540" s="6" t="s">
        <v>4</v>
      </c>
      <c r="K1540" s="48" t="str">
        <f>IF(J1540="","",VLOOKUP(J1540,'BICS Equity Hierarchy 2024'!$C$5:$Q$1783,'Mapping for Equity'!$K$1))</f>
        <v/>
      </c>
      <c r="L1540" s="6" t="s">
        <v>4</v>
      </c>
      <c r="M1540" s="6" t="s">
        <v>4</v>
      </c>
      <c r="N1540" s="6" t="s">
        <v>4</v>
      </c>
      <c r="O1540" s="6" t="s">
        <v>4</v>
      </c>
    </row>
    <row r="1541" spans="2:15" ht="20.25">
      <c r="B1541" s="10">
        <v>18101310</v>
      </c>
      <c r="C1541" s="201">
        <v>4</v>
      </c>
      <c r="D1541" s="8" t="str">
        <f>VLOOKUP(B1541,'Current BICS'!$B$4:$P$1837,'Mapping for Equity'!$K$1,FALSE)</f>
        <v>Forestry &amp; Logging</v>
      </c>
      <c r="E1541" s="15" t="s">
        <v>1643</v>
      </c>
      <c r="F1541" s="18"/>
      <c r="G1541" s="15" t="s">
        <v>1643</v>
      </c>
      <c r="H1541" s="6">
        <v>18101310</v>
      </c>
      <c r="I1541" s="48" t="str">
        <f>VLOOKUP(H1541,'BICS Equity Hierarchy 2024'!$C$5:$Q$1846,'Mapping for Equity'!$K$1,FALSE)</f>
        <v>Forestry &amp; Logging</v>
      </c>
      <c r="J1541" s="6" t="s">
        <v>4</v>
      </c>
      <c r="K1541" s="48" t="str">
        <f>IF(J1541="","",VLOOKUP(J1541,'BICS Equity Hierarchy 2024'!$C$5:$Q$1783,'Mapping for Equity'!$K$1))</f>
        <v/>
      </c>
      <c r="L1541" s="6" t="s">
        <v>4</v>
      </c>
      <c r="M1541" s="6" t="s">
        <v>4</v>
      </c>
      <c r="N1541" s="6" t="s">
        <v>4</v>
      </c>
      <c r="O1541" s="6" t="s">
        <v>4</v>
      </c>
    </row>
    <row r="1542" spans="2:15" ht="20.25">
      <c r="B1542" s="10">
        <v>1810131010</v>
      </c>
      <c r="C1542" s="201">
        <v>5</v>
      </c>
      <c r="D1542" s="8" t="str">
        <f>VLOOKUP(B1542,'Current BICS'!$B$4:$P$1837,'Mapping for Equity'!$K$1,FALSE)</f>
        <v>Timber Resources</v>
      </c>
      <c r="E1542" s="15" t="s">
        <v>1643</v>
      </c>
      <c r="F1542" s="18"/>
      <c r="G1542" s="15" t="s">
        <v>1643</v>
      </c>
      <c r="H1542" s="6">
        <v>1810131010</v>
      </c>
      <c r="I1542" s="48" t="str">
        <f>VLOOKUP(H1542,'BICS Equity Hierarchy 2024'!$C$5:$Q$1846,'Mapping for Equity'!$K$1,FALSE)</f>
        <v>Timber Resources</v>
      </c>
      <c r="J1542" s="6" t="s">
        <v>4</v>
      </c>
      <c r="K1542" s="48" t="str">
        <f>IF(J1542="","",VLOOKUP(J1542,'BICS Equity Hierarchy 2024'!$C$5:$Q$1783,'Mapping for Equity'!$K$1))</f>
        <v/>
      </c>
      <c r="L1542" s="6" t="s">
        <v>4</v>
      </c>
      <c r="M1542" s="6" t="s">
        <v>4</v>
      </c>
      <c r="N1542" s="6" t="s">
        <v>4</v>
      </c>
      <c r="O1542" s="6" t="s">
        <v>4</v>
      </c>
    </row>
    <row r="1543" spans="2:15" ht="20.25">
      <c r="B1543" s="10">
        <v>1810131011</v>
      </c>
      <c r="C1543" s="201">
        <v>5</v>
      </c>
      <c r="D1543" s="8" t="str">
        <f>VLOOKUP(B1543,'Current BICS'!$B$4:$P$1837,'Mapping for Equity'!$K$1,FALSE)</f>
        <v>Logging</v>
      </c>
      <c r="E1543" s="15" t="s">
        <v>1643</v>
      </c>
      <c r="F1543" s="18"/>
      <c r="G1543" s="15" t="s">
        <v>1643</v>
      </c>
      <c r="H1543" s="6">
        <v>1810131011</v>
      </c>
      <c r="I1543" s="48" t="str">
        <f>VLOOKUP(H1543,'BICS Equity Hierarchy 2024'!$C$5:$Q$1846,'Mapping for Equity'!$K$1,FALSE)</f>
        <v>Logging</v>
      </c>
      <c r="J1543" s="6" t="s">
        <v>4</v>
      </c>
      <c r="K1543" s="48" t="str">
        <f>IF(J1543="","",VLOOKUP(J1543,'BICS Equity Hierarchy 2024'!$C$5:$Q$1783,'Mapping for Equity'!$K$1))</f>
        <v/>
      </c>
      <c r="L1543" s="6" t="s">
        <v>4</v>
      </c>
      <c r="M1543" s="6" t="s">
        <v>4</v>
      </c>
      <c r="N1543" s="6" t="s">
        <v>4</v>
      </c>
      <c r="O1543" s="6" t="s">
        <v>4</v>
      </c>
    </row>
    <row r="1544" spans="2:15" ht="20.25">
      <c r="B1544" s="10">
        <v>1810131012</v>
      </c>
      <c r="C1544" s="201">
        <v>5</v>
      </c>
      <c r="D1544" s="8" t="str">
        <f>VLOOKUP(B1544,'Current BICS'!$B$4:$P$1837,'Mapping for Equity'!$K$1,FALSE)</f>
        <v>Nursery &amp; Tree Products</v>
      </c>
      <c r="E1544" s="15" t="s">
        <v>1643</v>
      </c>
      <c r="F1544" s="18"/>
      <c r="G1544" s="15" t="s">
        <v>1643</v>
      </c>
      <c r="H1544" s="6">
        <v>1810131012</v>
      </c>
      <c r="I1544" s="48" t="str">
        <f>VLOOKUP(H1544,'BICS Equity Hierarchy 2024'!$C$5:$Q$1846,'Mapping for Equity'!$K$1,FALSE)</f>
        <v>Nursery &amp; Tree Products</v>
      </c>
      <c r="J1544" s="6" t="s">
        <v>4</v>
      </c>
      <c r="K1544" s="48" t="str">
        <f>IF(J1544="","",VLOOKUP(J1544,'BICS Equity Hierarchy 2024'!$C$5:$Q$1783,'Mapping for Equity'!$K$1))</f>
        <v/>
      </c>
      <c r="L1544" s="6" t="s">
        <v>4</v>
      </c>
      <c r="M1544" s="6" t="s">
        <v>4</v>
      </c>
      <c r="N1544" s="6" t="s">
        <v>4</v>
      </c>
      <c r="O1544" s="6" t="s">
        <v>4</v>
      </c>
    </row>
    <row r="1545" spans="2:15" ht="20.25">
      <c r="B1545" s="10">
        <v>1810131013</v>
      </c>
      <c r="C1545" s="201">
        <v>5</v>
      </c>
      <c r="D1545" s="8" t="str">
        <f>VLOOKUP(B1545,'Current BICS'!$B$4:$P$1837,'Mapping for Equity'!$K$1,FALSE)</f>
        <v>Rubber Plantation</v>
      </c>
      <c r="E1545" s="15" t="s">
        <v>1643</v>
      </c>
      <c r="F1545" s="18"/>
      <c r="G1545" s="15" t="s">
        <v>1643</v>
      </c>
      <c r="H1545" s="6">
        <v>1810131013</v>
      </c>
      <c r="I1545" s="48" t="str">
        <f>VLOOKUP(H1545,'BICS Equity Hierarchy 2024'!$C$5:$Q$1846,'Mapping for Equity'!$K$1,FALSE)</f>
        <v>Rubber Plantation</v>
      </c>
      <c r="J1545" s="6" t="s">
        <v>4</v>
      </c>
      <c r="K1545" s="48" t="str">
        <f>IF(J1545="","",VLOOKUP(J1545,'BICS Equity Hierarchy 2024'!$C$5:$Q$1783,'Mapping for Equity'!$K$1))</f>
        <v/>
      </c>
      <c r="L1545" s="6" t="s">
        <v>4</v>
      </c>
      <c r="M1545" s="6" t="s">
        <v>4</v>
      </c>
      <c r="N1545" s="6" t="s">
        <v>4</v>
      </c>
      <c r="O1545" s="6" t="s">
        <v>4</v>
      </c>
    </row>
    <row r="1546" spans="2:15" ht="20.25">
      <c r="B1546" s="10">
        <v>18101311</v>
      </c>
      <c r="C1546" s="201">
        <v>4</v>
      </c>
      <c r="D1546" s="8" t="str">
        <f>VLOOKUP(B1546,'Current BICS'!$B$4:$P$1837,'Mapping for Equity'!$K$1,FALSE)</f>
        <v>Paper &amp; Pulp Mills</v>
      </c>
      <c r="E1546" s="15" t="s">
        <v>1643</v>
      </c>
      <c r="F1546" s="18"/>
      <c r="G1546" s="15" t="s">
        <v>1643</v>
      </c>
      <c r="H1546" s="6">
        <v>18101311</v>
      </c>
      <c r="I1546" s="48" t="str">
        <f>VLOOKUP(H1546,'BICS Equity Hierarchy 2024'!$C$5:$Q$1846,'Mapping for Equity'!$K$1,FALSE)</f>
        <v>Paper &amp; Pulp Mills</v>
      </c>
      <c r="J1546" s="6" t="s">
        <v>4</v>
      </c>
      <c r="K1546" s="48" t="str">
        <f>IF(J1546="","",VLOOKUP(J1546,'BICS Equity Hierarchy 2024'!$C$5:$Q$1783,'Mapping for Equity'!$K$1))</f>
        <v/>
      </c>
      <c r="L1546" s="6" t="s">
        <v>4</v>
      </c>
      <c r="M1546" s="6" t="s">
        <v>4</v>
      </c>
      <c r="N1546" s="6" t="s">
        <v>4</v>
      </c>
      <c r="O1546" s="6" t="s">
        <v>4</v>
      </c>
    </row>
    <row r="1547" spans="2:15" ht="20.25">
      <c r="B1547" s="10">
        <v>1810131110</v>
      </c>
      <c r="C1547" s="201">
        <v>5</v>
      </c>
      <c r="D1547" s="8" t="str">
        <f>VLOOKUP(B1547,'Current BICS'!$B$4:$P$1837,'Mapping for Equity'!$K$1,FALSE)</f>
        <v>Paper</v>
      </c>
      <c r="E1547" s="15" t="s">
        <v>1643</v>
      </c>
      <c r="F1547" s="18"/>
      <c r="G1547" s="15" t="s">
        <v>1643</v>
      </c>
      <c r="H1547" s="6">
        <v>1810131110</v>
      </c>
      <c r="I1547" s="48" t="str">
        <f>VLOOKUP(H1547,'BICS Equity Hierarchy 2024'!$C$5:$Q$1846,'Mapping for Equity'!$K$1,FALSE)</f>
        <v>Paper</v>
      </c>
      <c r="J1547" s="6" t="s">
        <v>4</v>
      </c>
      <c r="K1547" s="48" t="str">
        <f>IF(J1547="","",VLOOKUP(J1547,'BICS Equity Hierarchy 2024'!$C$5:$Q$1783,'Mapping for Equity'!$K$1))</f>
        <v/>
      </c>
      <c r="L1547" s="6" t="s">
        <v>4</v>
      </c>
      <c r="M1547" s="6" t="s">
        <v>4</v>
      </c>
      <c r="N1547" s="6" t="s">
        <v>4</v>
      </c>
      <c r="O1547" s="6" t="s">
        <v>4</v>
      </c>
    </row>
    <row r="1548" spans="2:15" ht="20.25">
      <c r="B1548" s="10">
        <v>1810131111</v>
      </c>
      <c r="C1548" s="201">
        <v>5</v>
      </c>
      <c r="D1548" s="8" t="str">
        <f>VLOOKUP(B1548,'Current BICS'!$B$4:$P$1837,'Mapping for Equity'!$K$1,FALSE)</f>
        <v>Pulp</v>
      </c>
      <c r="E1548" s="15" t="s">
        <v>1643</v>
      </c>
      <c r="F1548" s="18"/>
      <c r="G1548" s="15" t="s">
        <v>1643</v>
      </c>
      <c r="H1548" s="6">
        <v>1810131111</v>
      </c>
      <c r="I1548" s="48" t="str">
        <f>VLOOKUP(H1548,'BICS Equity Hierarchy 2024'!$C$5:$Q$1846,'Mapping for Equity'!$K$1,FALSE)</f>
        <v>Pulp</v>
      </c>
      <c r="J1548" s="6" t="s">
        <v>4</v>
      </c>
      <c r="K1548" s="48" t="str">
        <f>IF(J1548="","",VLOOKUP(J1548,'BICS Equity Hierarchy 2024'!$C$5:$Q$1783,'Mapping for Equity'!$K$1))</f>
        <v/>
      </c>
      <c r="L1548" s="6" t="s">
        <v>4</v>
      </c>
      <c r="M1548" s="6" t="s">
        <v>4</v>
      </c>
      <c r="N1548" s="6" t="s">
        <v>4</v>
      </c>
      <c r="O1548" s="6" t="s">
        <v>4</v>
      </c>
    </row>
    <row r="1549" spans="2:15" ht="20.25">
      <c r="B1549" s="10">
        <v>18101312</v>
      </c>
      <c r="C1549" s="201">
        <v>4</v>
      </c>
      <c r="D1549" s="8" t="str">
        <f>VLOOKUP(B1549,'Current BICS'!$B$4:$P$1837,'Mapping for Equity'!$K$1,FALSE)</f>
        <v>Wood Products</v>
      </c>
      <c r="E1549" s="15" t="s">
        <v>1643</v>
      </c>
      <c r="F1549" s="18"/>
      <c r="G1549" s="15" t="s">
        <v>1643</v>
      </c>
      <c r="H1549" s="6">
        <v>18101312</v>
      </c>
      <c r="I1549" s="48" t="str">
        <f>VLOOKUP(H1549,'BICS Equity Hierarchy 2024'!$C$5:$Q$1846,'Mapping for Equity'!$K$1,FALSE)</f>
        <v>Wood Products</v>
      </c>
      <c r="J1549" s="6" t="s">
        <v>4</v>
      </c>
      <c r="K1549" s="48" t="str">
        <f>IF(J1549="","",VLOOKUP(J1549,'BICS Equity Hierarchy 2024'!$C$5:$Q$1783,'Mapping for Equity'!$K$1))</f>
        <v/>
      </c>
      <c r="L1549" s="6" t="s">
        <v>4</v>
      </c>
      <c r="M1549" s="6" t="s">
        <v>4</v>
      </c>
      <c r="N1549" s="6" t="s">
        <v>4</v>
      </c>
      <c r="O1549" s="6" t="s">
        <v>4</v>
      </c>
    </row>
    <row r="1550" spans="2:15" ht="20.25">
      <c r="B1550" s="10">
        <v>1810131210</v>
      </c>
      <c r="C1550" s="201">
        <v>5</v>
      </c>
      <c r="D1550" s="8" t="str">
        <f>VLOOKUP(B1550,'Current BICS'!$B$4:$P$1837,'Mapping for Equity'!$K$1,FALSE)</f>
        <v>Structural Wood</v>
      </c>
      <c r="E1550" s="15" t="s">
        <v>1643</v>
      </c>
      <c r="F1550" s="18"/>
      <c r="G1550" s="15" t="s">
        <v>1643</v>
      </c>
      <c r="H1550" s="6">
        <v>1810131210</v>
      </c>
      <c r="I1550" s="48" t="str">
        <f>VLOOKUP(H1550,'BICS Equity Hierarchy 2024'!$C$5:$Q$1846,'Mapping for Equity'!$K$1,FALSE)</f>
        <v>Structural Wood</v>
      </c>
      <c r="J1550" s="6" t="s">
        <v>4</v>
      </c>
      <c r="K1550" s="48" t="str">
        <f>IF(J1550="","",VLOOKUP(J1550,'BICS Equity Hierarchy 2024'!$C$5:$Q$1783,'Mapping for Equity'!$K$1))</f>
        <v/>
      </c>
      <c r="L1550" s="6" t="s">
        <v>4</v>
      </c>
      <c r="M1550" s="6" t="s">
        <v>4</v>
      </c>
      <c r="N1550" s="6" t="s">
        <v>4</v>
      </c>
      <c r="O1550" s="6" t="s">
        <v>4</v>
      </c>
    </row>
    <row r="1551" spans="2:15" ht="20.25">
      <c r="B1551" s="10">
        <v>181013121010</v>
      </c>
      <c r="C1551" s="201">
        <v>6</v>
      </c>
      <c r="D1551" s="8" t="str">
        <f>VLOOKUP(B1551,'Current BICS'!$B$4:$P$1837,'Mapping for Equity'!$K$1,FALSE)</f>
        <v>Sawmills</v>
      </c>
      <c r="E1551" s="15" t="s">
        <v>1643</v>
      </c>
      <c r="F1551" s="18"/>
      <c r="G1551" s="15" t="s">
        <v>1643</v>
      </c>
      <c r="H1551" s="6">
        <v>181013121010</v>
      </c>
      <c r="I1551" s="48" t="str">
        <f>VLOOKUP(H1551,'BICS Equity Hierarchy 2024'!$C$5:$Q$1846,'Mapping for Equity'!$K$1,FALSE)</f>
        <v>Sawmills</v>
      </c>
      <c r="J1551" s="6" t="s">
        <v>4</v>
      </c>
      <c r="K1551" s="48" t="str">
        <f>IF(J1551="","",VLOOKUP(J1551,'BICS Equity Hierarchy 2024'!$C$5:$Q$1783,'Mapping for Equity'!$K$1))</f>
        <v/>
      </c>
      <c r="L1551" s="6" t="s">
        <v>4</v>
      </c>
      <c r="M1551" s="6" t="s">
        <v>4</v>
      </c>
      <c r="N1551" s="6" t="s">
        <v>4</v>
      </c>
      <c r="O1551" s="6" t="s">
        <v>4</v>
      </c>
    </row>
    <row r="1552" spans="2:15" ht="20.25">
      <c r="B1552" s="10">
        <v>181013121011</v>
      </c>
      <c r="C1552" s="201">
        <v>6</v>
      </c>
      <c r="D1552" s="8" t="str">
        <f>VLOOKUP(B1552,'Current BICS'!$B$4:$P$1837,'Mapping for Equity'!$K$1,FALSE)</f>
        <v>Softwood Veneer &amp; Plywood</v>
      </c>
      <c r="E1552" s="15" t="s">
        <v>1643</v>
      </c>
      <c r="F1552" s="18"/>
      <c r="G1552" s="15" t="s">
        <v>1643</v>
      </c>
      <c r="H1552" s="6">
        <v>181013121011</v>
      </c>
      <c r="I1552" s="48" t="str">
        <f>VLOOKUP(H1552,'BICS Equity Hierarchy 2024'!$C$5:$Q$1846,'Mapping for Equity'!$K$1,FALSE)</f>
        <v>Softwood Veneer &amp; Plywood</v>
      </c>
      <c r="J1552" s="6" t="s">
        <v>4</v>
      </c>
      <c r="K1552" s="48" t="str">
        <f>IF(J1552="","",VLOOKUP(J1552,'BICS Equity Hierarchy 2024'!$C$5:$Q$1783,'Mapping for Equity'!$K$1))</f>
        <v/>
      </c>
      <c r="L1552" s="6" t="s">
        <v>4</v>
      </c>
      <c r="M1552" s="6" t="s">
        <v>4</v>
      </c>
      <c r="N1552" s="6" t="s">
        <v>4</v>
      </c>
      <c r="O1552" s="6" t="s">
        <v>4</v>
      </c>
    </row>
    <row r="1553" spans="2:15" ht="20.25">
      <c r="B1553" s="10">
        <v>181013121012</v>
      </c>
      <c r="C1553" s="201">
        <v>6</v>
      </c>
      <c r="D1553" s="8" t="str">
        <f>VLOOKUP(B1553,'Current BICS'!$B$4:$P$1837,'Mapping for Equity'!$K$1,FALSE)</f>
        <v>Engineered Wood</v>
      </c>
      <c r="E1553" s="15" t="s">
        <v>1643</v>
      </c>
      <c r="F1553" s="18"/>
      <c r="G1553" s="15" t="s">
        <v>1643</v>
      </c>
      <c r="H1553" s="6">
        <v>181013121012</v>
      </c>
      <c r="I1553" s="48" t="str">
        <f>VLOOKUP(H1553,'BICS Equity Hierarchy 2024'!$C$5:$Q$1846,'Mapping for Equity'!$K$1,FALSE)</f>
        <v>Engineered Wood</v>
      </c>
      <c r="J1553" s="6" t="s">
        <v>4</v>
      </c>
      <c r="K1553" s="48" t="str">
        <f>IF(J1553="","",VLOOKUP(J1553,'BICS Equity Hierarchy 2024'!$C$5:$Q$1783,'Mapping for Equity'!$K$1))</f>
        <v/>
      </c>
      <c r="L1553" s="6" t="s">
        <v>4</v>
      </c>
      <c r="M1553" s="6" t="s">
        <v>4</v>
      </c>
      <c r="N1553" s="6" t="s">
        <v>4</v>
      </c>
      <c r="O1553" s="6" t="s">
        <v>4</v>
      </c>
    </row>
    <row r="1554" spans="2:15" ht="20.25">
      <c r="B1554" s="10">
        <v>181013121013</v>
      </c>
      <c r="C1554" s="201">
        <v>6</v>
      </c>
      <c r="D1554" s="8" t="str">
        <f>VLOOKUP(B1554,'Current BICS'!$B$4:$P$1837,'Mapping for Equity'!$K$1,FALSE)</f>
        <v>Wood Preservation</v>
      </c>
      <c r="E1554" s="15" t="s">
        <v>1643</v>
      </c>
      <c r="F1554" s="18"/>
      <c r="G1554" s="15" t="s">
        <v>1643</v>
      </c>
      <c r="H1554" s="6">
        <v>181013121013</v>
      </c>
      <c r="I1554" s="48" t="str">
        <f>VLOOKUP(H1554,'BICS Equity Hierarchy 2024'!$C$5:$Q$1846,'Mapping for Equity'!$K$1,FALSE)</f>
        <v>Wood Preservation</v>
      </c>
      <c r="J1554" s="6" t="s">
        <v>4</v>
      </c>
      <c r="K1554" s="48" t="str">
        <f>IF(J1554="","",VLOOKUP(J1554,'BICS Equity Hierarchy 2024'!$C$5:$Q$1783,'Mapping for Equity'!$K$1))</f>
        <v/>
      </c>
      <c r="L1554" s="6" t="s">
        <v>4</v>
      </c>
      <c r="M1554" s="6" t="s">
        <v>4</v>
      </c>
      <c r="N1554" s="6" t="s">
        <v>4</v>
      </c>
      <c r="O1554" s="6" t="s">
        <v>4</v>
      </c>
    </row>
    <row r="1555" spans="2:15" ht="20.25">
      <c r="B1555" s="10">
        <v>1810131211</v>
      </c>
      <c r="C1555" s="201">
        <v>5</v>
      </c>
      <c r="D1555" s="8" t="str">
        <f>VLOOKUP(B1555,'Current BICS'!$B$4:$P$1837,'Mapping for Equity'!$K$1,FALSE)</f>
        <v>Non-Structural Wood</v>
      </c>
      <c r="E1555" s="15" t="s">
        <v>1643</v>
      </c>
      <c r="F1555" s="18"/>
      <c r="G1555" s="15" t="s">
        <v>1643</v>
      </c>
      <c r="H1555" s="6">
        <v>1810131211</v>
      </c>
      <c r="I1555" s="48" t="str">
        <f>VLOOKUP(H1555,'BICS Equity Hierarchy 2024'!$C$5:$Q$1846,'Mapping for Equity'!$K$1,FALSE)</f>
        <v>Non-Structural Wood</v>
      </c>
      <c r="J1555" s="6" t="s">
        <v>4</v>
      </c>
      <c r="K1555" s="48" t="str">
        <f>IF(J1555="","",VLOOKUP(J1555,'BICS Equity Hierarchy 2024'!$C$5:$Q$1783,'Mapping for Equity'!$K$1))</f>
        <v/>
      </c>
      <c r="L1555" s="6" t="s">
        <v>4</v>
      </c>
      <c r="M1555" s="6" t="s">
        <v>4</v>
      </c>
      <c r="N1555" s="6" t="s">
        <v>4</v>
      </c>
      <c r="O1555" s="6" t="s">
        <v>4</v>
      </c>
    </row>
    <row r="1556" spans="2:15" ht="20.25">
      <c r="B1556" s="10">
        <v>181013121110</v>
      </c>
      <c r="C1556" s="201">
        <v>6</v>
      </c>
      <c r="D1556" s="8" t="str">
        <f>VLOOKUP(B1556,'Current BICS'!$B$4:$P$1837,'Mapping for Equity'!$K$1,FALSE)</f>
        <v>Hardwood Veneer &amp; Plywood</v>
      </c>
      <c r="E1556" s="15" t="s">
        <v>1643</v>
      </c>
      <c r="F1556" s="18"/>
      <c r="G1556" s="15" t="s">
        <v>1643</v>
      </c>
      <c r="H1556" s="6">
        <v>181013121110</v>
      </c>
      <c r="I1556" s="48" t="str">
        <f>VLOOKUP(H1556,'BICS Equity Hierarchy 2024'!$C$5:$Q$1846,'Mapping for Equity'!$K$1,FALSE)</f>
        <v>Hardwood Veneer &amp; Plywood</v>
      </c>
      <c r="J1556" s="6" t="s">
        <v>4</v>
      </c>
      <c r="K1556" s="48" t="str">
        <f>IF(J1556="","",VLOOKUP(J1556,'BICS Equity Hierarchy 2024'!$C$5:$Q$1783,'Mapping for Equity'!$K$1))</f>
        <v/>
      </c>
      <c r="L1556" s="6" t="s">
        <v>4</v>
      </c>
      <c r="M1556" s="6" t="s">
        <v>4</v>
      </c>
      <c r="N1556" s="6" t="s">
        <v>4</v>
      </c>
      <c r="O1556" s="6" t="s">
        <v>4</v>
      </c>
    </row>
    <row r="1557" spans="2:15" ht="20.25">
      <c r="B1557" s="10">
        <v>181013121111</v>
      </c>
      <c r="C1557" s="201">
        <v>6</v>
      </c>
      <c r="D1557" s="8" t="str">
        <f>VLOOKUP(B1557,'Current BICS'!$B$4:$P$1837,'Mapping for Equity'!$K$1,FALSE)</f>
        <v>Reconstituted Wood Products</v>
      </c>
      <c r="E1557" s="15" t="s">
        <v>1643</v>
      </c>
      <c r="F1557" s="18"/>
      <c r="G1557" s="15" t="s">
        <v>1643</v>
      </c>
      <c r="H1557" s="6">
        <v>181013121111</v>
      </c>
      <c r="I1557" s="48" t="str">
        <f>VLOOKUP(H1557,'BICS Equity Hierarchy 2024'!$C$5:$Q$1846,'Mapping for Equity'!$K$1,FALSE)</f>
        <v>Reconstituted Wood Products</v>
      </c>
      <c r="J1557" s="6" t="s">
        <v>4</v>
      </c>
      <c r="K1557" s="48" t="str">
        <f>IF(J1557="","",VLOOKUP(J1557,'BICS Equity Hierarchy 2024'!$C$5:$Q$1783,'Mapping for Equity'!$K$1))</f>
        <v/>
      </c>
      <c r="L1557" s="6" t="s">
        <v>4</v>
      </c>
      <c r="M1557" s="6" t="s">
        <v>4</v>
      </c>
      <c r="N1557" s="6" t="s">
        <v>4</v>
      </c>
      <c r="O1557" s="6" t="s">
        <v>4</v>
      </c>
    </row>
    <row r="1558" spans="2:15" ht="20.25">
      <c r="B1558" s="10">
        <v>181014</v>
      </c>
      <c r="C1558" s="201">
        <v>3</v>
      </c>
      <c r="D1558" s="8" t="str">
        <f>VLOOKUP(B1558,'Current BICS'!$B$4:$P$1837,'Mapping for Equity'!$K$1,FALSE)</f>
        <v>Steel</v>
      </c>
      <c r="E1558" s="15" t="s">
        <v>1643</v>
      </c>
      <c r="F1558" s="18"/>
      <c r="G1558" s="15" t="s">
        <v>1643</v>
      </c>
      <c r="H1558" s="6">
        <v>181014</v>
      </c>
      <c r="I1558" s="48" t="str">
        <f>VLOOKUP(H1558,'BICS Equity Hierarchy 2024'!$C$5:$Q$1846,'Mapping for Equity'!$K$1,FALSE)</f>
        <v>Steel</v>
      </c>
      <c r="J1558" s="6" t="s">
        <v>4</v>
      </c>
      <c r="K1558" s="48" t="str">
        <f>IF(J1558="","",VLOOKUP(J1558,'BICS Equity Hierarchy 2024'!$C$5:$Q$1783,'Mapping for Equity'!$K$1))</f>
        <v/>
      </c>
      <c r="L1558" s="6" t="s">
        <v>4</v>
      </c>
      <c r="M1558" s="6" t="s">
        <v>4</v>
      </c>
      <c r="N1558" s="6" t="s">
        <v>4</v>
      </c>
      <c r="O1558" s="6" t="s">
        <v>4</v>
      </c>
    </row>
    <row r="1559" spans="2:15" ht="20.25">
      <c r="B1559" s="10">
        <v>18101410</v>
      </c>
      <c r="C1559" s="201">
        <v>4</v>
      </c>
      <c r="D1559" s="8" t="str">
        <f>VLOOKUP(B1559,'Current BICS'!$B$4:$P$1837,'Mapping for Equity'!$K$1,FALSE)</f>
        <v>Steel Producers</v>
      </c>
      <c r="E1559" s="15" t="s">
        <v>1643</v>
      </c>
      <c r="F1559" s="18"/>
      <c r="G1559" s="15" t="s">
        <v>1643</v>
      </c>
      <c r="H1559" s="6">
        <v>18101410</v>
      </c>
      <c r="I1559" s="48" t="str">
        <f>VLOOKUP(H1559,'BICS Equity Hierarchy 2024'!$C$5:$Q$1846,'Mapping for Equity'!$K$1,FALSE)</f>
        <v>Steel Producers</v>
      </c>
      <c r="J1559" s="6" t="s">
        <v>4</v>
      </c>
      <c r="K1559" s="48" t="str">
        <f>IF(J1559="","",VLOOKUP(J1559,'BICS Equity Hierarchy 2024'!$C$5:$Q$1783,'Mapping for Equity'!$K$1))</f>
        <v/>
      </c>
      <c r="L1559" s="6" t="s">
        <v>4</v>
      </c>
      <c r="M1559" s="6" t="s">
        <v>4</v>
      </c>
      <c r="N1559" s="6" t="s">
        <v>4</v>
      </c>
      <c r="O1559" s="6" t="s">
        <v>4</v>
      </c>
    </row>
    <row r="1560" spans="2:15" ht="20.25">
      <c r="B1560" s="10">
        <v>1810141010</v>
      </c>
      <c r="C1560" s="201">
        <v>5</v>
      </c>
      <c r="D1560" s="8" t="str">
        <f>VLOOKUP(B1560,'Current BICS'!$B$4:$P$1837,'Mapping for Equity'!$K$1,FALSE)</f>
        <v>Flat Rolled</v>
      </c>
      <c r="E1560" s="15" t="s">
        <v>1643</v>
      </c>
      <c r="F1560" s="18"/>
      <c r="G1560" s="15" t="s">
        <v>1643</v>
      </c>
      <c r="H1560" s="6">
        <v>1810141010</v>
      </c>
      <c r="I1560" s="48" t="str">
        <f>VLOOKUP(H1560,'BICS Equity Hierarchy 2024'!$C$5:$Q$1846,'Mapping for Equity'!$K$1,FALSE)</f>
        <v>Flat Rolled</v>
      </c>
      <c r="J1560" s="6" t="s">
        <v>4</v>
      </c>
      <c r="K1560" s="48" t="str">
        <f>IF(J1560="","",VLOOKUP(J1560,'BICS Equity Hierarchy 2024'!$C$5:$Q$1783,'Mapping for Equity'!$K$1))</f>
        <v/>
      </c>
      <c r="L1560" s="6" t="s">
        <v>4</v>
      </c>
      <c r="M1560" s="6" t="s">
        <v>4</v>
      </c>
      <c r="N1560" s="6" t="s">
        <v>4</v>
      </c>
      <c r="O1560" s="6" t="s">
        <v>4</v>
      </c>
    </row>
    <row r="1561" spans="2:15" ht="20.25">
      <c r="B1561" s="10">
        <v>1810141011</v>
      </c>
      <c r="C1561" s="201">
        <v>5</v>
      </c>
      <c r="D1561" s="8" t="str">
        <f>VLOOKUP(B1561,'Current BICS'!$B$4:$P$1837,'Mapping for Equity'!$K$1,FALSE)</f>
        <v>Long, Pipe &amp; Tubular</v>
      </c>
      <c r="E1561" s="15" t="s">
        <v>1643</v>
      </c>
      <c r="F1561" s="18"/>
      <c r="G1561" s="15" t="s">
        <v>1643</v>
      </c>
      <c r="H1561" s="6">
        <v>1810141011</v>
      </c>
      <c r="I1561" s="48" t="str">
        <f>VLOOKUP(H1561,'BICS Equity Hierarchy 2024'!$C$5:$Q$1846,'Mapping for Equity'!$K$1,FALSE)</f>
        <v>Long, Pipe &amp; Tubular</v>
      </c>
      <c r="J1561" s="6" t="s">
        <v>4</v>
      </c>
      <c r="K1561" s="48" t="str">
        <f>IF(J1561="","",VLOOKUP(J1561,'BICS Equity Hierarchy 2024'!$C$5:$Q$1783,'Mapping for Equity'!$K$1))</f>
        <v/>
      </c>
      <c r="L1561" s="6" t="s">
        <v>4</v>
      </c>
      <c r="M1561" s="6" t="s">
        <v>4</v>
      </c>
      <c r="N1561" s="6" t="s">
        <v>4</v>
      </c>
      <c r="O1561" s="6" t="s">
        <v>4</v>
      </c>
    </row>
    <row r="1562" spans="2:15" ht="20.25">
      <c r="B1562" s="10">
        <v>181014101110</v>
      </c>
      <c r="C1562" s="201">
        <v>6</v>
      </c>
      <c r="D1562" s="8" t="str">
        <f>VLOOKUP(B1562,'Current BICS'!$B$4:$P$1837,'Mapping for Equity'!$K$1,FALSE)</f>
        <v>Long Products</v>
      </c>
      <c r="E1562" s="15" t="s">
        <v>1643</v>
      </c>
      <c r="F1562" s="18"/>
      <c r="G1562" s="15" t="s">
        <v>1643</v>
      </c>
      <c r="H1562" s="6">
        <v>181014101110</v>
      </c>
      <c r="I1562" s="48" t="str">
        <f>VLOOKUP(H1562,'BICS Equity Hierarchy 2024'!$C$5:$Q$1846,'Mapping for Equity'!$K$1,FALSE)</f>
        <v>Long Products</v>
      </c>
      <c r="J1562" s="6" t="s">
        <v>4</v>
      </c>
      <c r="K1562" s="48" t="str">
        <f>IF(J1562="","",VLOOKUP(J1562,'BICS Equity Hierarchy 2024'!$C$5:$Q$1783,'Mapping for Equity'!$K$1))</f>
        <v/>
      </c>
      <c r="L1562" s="6" t="s">
        <v>4</v>
      </c>
      <c r="M1562" s="6" t="s">
        <v>4</v>
      </c>
      <c r="N1562" s="6" t="s">
        <v>4</v>
      </c>
      <c r="O1562" s="6" t="s">
        <v>4</v>
      </c>
    </row>
    <row r="1563" spans="2:15" ht="20.25">
      <c r="B1563" s="10">
        <v>181014101111</v>
      </c>
      <c r="C1563" s="201">
        <v>6</v>
      </c>
      <c r="D1563" s="8" t="str">
        <f>VLOOKUP(B1563,'Current BICS'!$B$4:$P$1837,'Mapping for Equity'!$K$1,FALSE)</f>
        <v>Pipe &amp; Tubular</v>
      </c>
      <c r="E1563" s="15" t="s">
        <v>1643</v>
      </c>
      <c r="F1563" s="18"/>
      <c r="G1563" s="15" t="s">
        <v>1643</v>
      </c>
      <c r="H1563" s="6">
        <v>181014101111</v>
      </c>
      <c r="I1563" s="48" t="str">
        <f>VLOOKUP(H1563,'BICS Equity Hierarchy 2024'!$C$5:$Q$1846,'Mapping for Equity'!$K$1,FALSE)</f>
        <v>Pipe &amp; Tubular</v>
      </c>
      <c r="J1563" s="6" t="s">
        <v>4</v>
      </c>
      <c r="K1563" s="48" t="str">
        <f>IF(J1563="","",VLOOKUP(J1563,'BICS Equity Hierarchy 2024'!$C$5:$Q$1783,'Mapping for Equity'!$K$1))</f>
        <v/>
      </c>
      <c r="L1563" s="6" t="s">
        <v>4</v>
      </c>
      <c r="M1563" s="6" t="s">
        <v>4</v>
      </c>
      <c r="N1563" s="6" t="s">
        <v>4</v>
      </c>
      <c r="O1563" s="6" t="s">
        <v>4</v>
      </c>
    </row>
    <row r="1564" spans="2:15" ht="20.25">
      <c r="B1564" s="10">
        <v>181014101112</v>
      </c>
      <c r="C1564" s="201">
        <v>6</v>
      </c>
      <c r="D1564" s="8" t="str">
        <f>VLOOKUP(B1564,'Current BICS'!$B$4:$P$1837,'Mapping for Equity'!$K$1,FALSE)</f>
        <v>Steel Wire Drawing</v>
      </c>
      <c r="E1564" s="15" t="s">
        <v>1643</v>
      </c>
      <c r="F1564" s="18"/>
      <c r="G1564" s="15" t="s">
        <v>1643</v>
      </c>
      <c r="H1564" s="6">
        <v>181014101112</v>
      </c>
      <c r="I1564" s="48" t="str">
        <f>VLOOKUP(H1564,'BICS Equity Hierarchy 2024'!$C$5:$Q$1846,'Mapping for Equity'!$K$1,FALSE)</f>
        <v>Steel Wire Drawing</v>
      </c>
      <c r="J1564" s="6" t="s">
        <v>4</v>
      </c>
      <c r="K1564" s="48" t="str">
        <f>IF(J1564="","",VLOOKUP(J1564,'BICS Equity Hierarchy 2024'!$C$5:$Q$1783,'Mapping for Equity'!$K$1))</f>
        <v/>
      </c>
      <c r="L1564" s="6" t="s">
        <v>4</v>
      </c>
      <c r="M1564" s="6" t="s">
        <v>4</v>
      </c>
      <c r="N1564" s="6" t="s">
        <v>4</v>
      </c>
      <c r="O1564" s="6" t="s">
        <v>4</v>
      </c>
    </row>
    <row r="1565" spans="2:15" ht="20.25">
      <c r="B1565" s="10">
        <v>1810141012</v>
      </c>
      <c r="C1565" s="201">
        <v>5</v>
      </c>
      <c r="D1565" s="8" t="str">
        <f>VLOOKUP(B1565,'Current BICS'!$B$4:$P$1837,'Mapping for Equity'!$K$1,FALSE)</f>
        <v>Specialty Metals</v>
      </c>
      <c r="E1565" s="15" t="s">
        <v>1643</v>
      </c>
      <c r="F1565" s="18"/>
      <c r="G1565" s="15" t="s">
        <v>1643</v>
      </c>
      <c r="H1565" s="6">
        <v>1810141012</v>
      </c>
      <c r="I1565" s="48" t="str">
        <f>VLOOKUP(H1565,'BICS Equity Hierarchy 2024'!$C$5:$Q$1846,'Mapping for Equity'!$K$1,FALSE)</f>
        <v>Specialty Metals</v>
      </c>
      <c r="J1565" s="6" t="s">
        <v>4</v>
      </c>
      <c r="K1565" s="48" t="str">
        <f>IF(J1565="","",VLOOKUP(J1565,'BICS Equity Hierarchy 2024'!$C$5:$Q$1783,'Mapping for Equity'!$K$1))</f>
        <v/>
      </c>
      <c r="L1565" s="6" t="s">
        <v>4</v>
      </c>
      <c r="M1565" s="6" t="s">
        <v>4</v>
      </c>
      <c r="N1565" s="6" t="s">
        <v>4</v>
      </c>
      <c r="O1565" s="6" t="s">
        <v>4</v>
      </c>
    </row>
    <row r="1566" spans="2:15" ht="20.25">
      <c r="B1566" s="10">
        <v>18101411</v>
      </c>
      <c r="C1566" s="201">
        <v>4</v>
      </c>
      <c r="D1566" s="8" t="str">
        <f>VLOOKUP(B1566,'Current BICS'!$B$4:$P$1837,'Mapping for Equity'!$K$1,FALSE)</f>
        <v>Metal Svc Centers &amp; Processors</v>
      </c>
      <c r="E1566" s="15" t="s">
        <v>1643</v>
      </c>
      <c r="F1566" s="18"/>
      <c r="G1566" s="15" t="s">
        <v>1643</v>
      </c>
      <c r="H1566" s="6">
        <v>18101411</v>
      </c>
      <c r="I1566" s="48" t="str">
        <f>VLOOKUP(H1566,'BICS Equity Hierarchy 2024'!$C$5:$Q$1846,'Mapping for Equity'!$K$1,FALSE)</f>
        <v>Metal Svc Centers &amp; Processors</v>
      </c>
      <c r="J1566" s="6" t="s">
        <v>4</v>
      </c>
      <c r="K1566" s="48" t="str">
        <f>IF(J1566="","",VLOOKUP(J1566,'BICS Equity Hierarchy 2024'!$C$5:$Q$1783,'Mapping for Equity'!$K$1))</f>
        <v/>
      </c>
      <c r="L1566" s="6" t="s">
        <v>4</v>
      </c>
      <c r="M1566" s="6" t="s">
        <v>4</v>
      </c>
      <c r="N1566" s="6" t="s">
        <v>4</v>
      </c>
      <c r="O1566" s="6" t="s">
        <v>4</v>
      </c>
    </row>
    <row r="1567" spans="2:15" ht="20.25">
      <c r="B1567" s="10">
        <v>1810141110</v>
      </c>
      <c r="C1567" s="201">
        <v>5</v>
      </c>
      <c r="D1567" s="8" t="str">
        <f>VLOOKUP(B1567,'Current BICS'!$B$4:$P$1837,'Mapping for Equity'!$K$1,FALSE)</f>
        <v>Metal Service Centers</v>
      </c>
      <c r="E1567" s="15" t="s">
        <v>1643</v>
      </c>
      <c r="F1567" s="18"/>
      <c r="G1567" s="15" t="s">
        <v>1643</v>
      </c>
      <c r="H1567" s="6">
        <v>1810141110</v>
      </c>
      <c r="I1567" s="48" t="str">
        <f>VLOOKUP(H1567,'BICS Equity Hierarchy 2024'!$C$5:$Q$1846,'Mapping for Equity'!$K$1,FALSE)</f>
        <v>Metal Service Centers</v>
      </c>
      <c r="J1567" s="6" t="s">
        <v>4</v>
      </c>
      <c r="K1567" s="48" t="str">
        <f>IF(J1567="","",VLOOKUP(J1567,'BICS Equity Hierarchy 2024'!$C$5:$Q$1783,'Mapping for Equity'!$K$1))</f>
        <v/>
      </c>
      <c r="L1567" s="6" t="s">
        <v>4</v>
      </c>
      <c r="M1567" s="6" t="s">
        <v>4</v>
      </c>
      <c r="N1567" s="6" t="s">
        <v>4</v>
      </c>
      <c r="O1567" s="6" t="s">
        <v>4</v>
      </c>
    </row>
    <row r="1568" spans="2:15" ht="20.25">
      <c r="B1568" s="10">
        <v>1810141111</v>
      </c>
      <c r="C1568" s="201">
        <v>5</v>
      </c>
      <c r="D1568" s="8" t="str">
        <f>VLOOKUP(B1568,'Current BICS'!$B$4:$P$1837,'Mapping for Equity'!$K$1,FALSE)</f>
        <v>Steel Processors</v>
      </c>
      <c r="E1568" s="15" t="s">
        <v>1643</v>
      </c>
      <c r="F1568" s="18"/>
      <c r="G1568" s="15" t="s">
        <v>1643</v>
      </c>
      <c r="H1568" s="6">
        <v>1810141111</v>
      </c>
      <c r="I1568" s="48" t="str">
        <f>VLOOKUP(H1568,'BICS Equity Hierarchy 2024'!$C$5:$Q$1846,'Mapping for Equity'!$K$1,FALSE)</f>
        <v>Steel Processors</v>
      </c>
      <c r="J1568" s="6" t="s">
        <v>4</v>
      </c>
      <c r="K1568" s="48" t="str">
        <f>IF(J1568="","",VLOOKUP(J1568,'BICS Equity Hierarchy 2024'!$C$5:$Q$1783,'Mapping for Equity'!$K$1))</f>
        <v/>
      </c>
      <c r="L1568" s="6" t="s">
        <v>4</v>
      </c>
      <c r="M1568" s="6" t="s">
        <v>4</v>
      </c>
      <c r="N1568" s="6" t="s">
        <v>4</v>
      </c>
      <c r="O1568" s="6" t="s">
        <v>4</v>
      </c>
    </row>
    <row r="1569" spans="2:15" ht="20.25">
      <c r="B1569" s="10">
        <v>181015</v>
      </c>
      <c r="C1569" s="201">
        <v>3</v>
      </c>
      <c r="D1569" s="8" t="str">
        <f>VLOOKUP(B1569,'Current BICS'!$B$4:$P$1837,'Mapping for Equity'!$K$1,FALSE)</f>
        <v>Metals &amp; Mining</v>
      </c>
      <c r="E1569" s="15" t="s">
        <v>1643</v>
      </c>
      <c r="F1569" s="18"/>
      <c r="G1569" s="15" t="s">
        <v>1643</v>
      </c>
      <c r="H1569" s="6">
        <v>181015</v>
      </c>
      <c r="I1569" s="48" t="str">
        <f>VLOOKUP(H1569,'BICS Equity Hierarchy 2024'!$C$5:$Q$1846,'Mapping for Equity'!$K$1,FALSE)</f>
        <v>Metals &amp; Mining</v>
      </c>
      <c r="J1569" s="6" t="s">
        <v>4</v>
      </c>
      <c r="K1569" s="48" t="str">
        <f>IF(J1569="","",VLOOKUP(J1569,'BICS Equity Hierarchy 2024'!$C$5:$Q$1783,'Mapping for Equity'!$K$1))</f>
        <v/>
      </c>
      <c r="L1569" s="6" t="s">
        <v>4</v>
      </c>
      <c r="M1569" s="6" t="s">
        <v>4</v>
      </c>
      <c r="N1569" s="6" t="s">
        <v>4</v>
      </c>
      <c r="O1569" s="6" t="s">
        <v>4</v>
      </c>
    </row>
    <row r="1570" spans="2:15" ht="20.25">
      <c r="B1570" s="10">
        <v>18101510</v>
      </c>
      <c r="C1570" s="201">
        <v>4</v>
      </c>
      <c r="D1570" s="8" t="str">
        <f>VLOOKUP(B1570,'Current BICS'!$B$4:$P$1837,'Mapping for Equity'!$K$1,FALSE)</f>
        <v>Iron</v>
      </c>
      <c r="E1570" s="15" t="s">
        <v>1643</v>
      </c>
      <c r="F1570" s="18"/>
      <c r="G1570" s="15" t="s">
        <v>1643</v>
      </c>
      <c r="H1570" s="6">
        <v>18101510</v>
      </c>
      <c r="I1570" s="48" t="str">
        <f>VLOOKUP(H1570,'BICS Equity Hierarchy 2024'!$C$5:$Q$1846,'Mapping for Equity'!$K$1,FALSE)</f>
        <v>Iron</v>
      </c>
      <c r="J1570" s="6" t="s">
        <v>4</v>
      </c>
      <c r="K1570" s="48" t="str">
        <f>IF(J1570="","",VLOOKUP(J1570,'BICS Equity Hierarchy 2024'!$C$5:$Q$1783,'Mapping for Equity'!$K$1))</f>
        <v/>
      </c>
      <c r="L1570" s="6" t="s">
        <v>4</v>
      </c>
      <c r="M1570" s="6" t="s">
        <v>4</v>
      </c>
      <c r="N1570" s="6" t="s">
        <v>4</v>
      </c>
      <c r="O1570" s="6" t="s">
        <v>4</v>
      </c>
    </row>
    <row r="1571" spans="2:15" ht="20.25">
      <c r="B1571" s="10">
        <v>1810151010</v>
      </c>
      <c r="C1571" s="201">
        <v>5</v>
      </c>
      <c r="D1571" s="8" t="str">
        <f>VLOOKUP(B1571,'Current BICS'!$B$4:$P$1837,'Mapping for Equity'!$K$1,FALSE)</f>
        <v>Iron Ore Mining</v>
      </c>
      <c r="E1571" s="15" t="s">
        <v>1643</v>
      </c>
      <c r="F1571" s="18"/>
      <c r="G1571" s="15" t="s">
        <v>1643</v>
      </c>
      <c r="H1571" s="6">
        <v>1810151010</v>
      </c>
      <c r="I1571" s="48" t="str">
        <f>VLOOKUP(H1571,'BICS Equity Hierarchy 2024'!$C$5:$Q$1846,'Mapping for Equity'!$K$1,FALSE)</f>
        <v>Iron Ore Mining</v>
      </c>
      <c r="J1571" s="6" t="s">
        <v>4</v>
      </c>
      <c r="K1571" s="48" t="str">
        <f>IF(J1571="","",VLOOKUP(J1571,'BICS Equity Hierarchy 2024'!$C$5:$Q$1783,'Mapping for Equity'!$K$1))</f>
        <v/>
      </c>
      <c r="L1571" s="6" t="s">
        <v>4</v>
      </c>
      <c r="M1571" s="6" t="s">
        <v>4</v>
      </c>
      <c r="N1571" s="6" t="s">
        <v>4</v>
      </c>
      <c r="O1571" s="6" t="s">
        <v>4</v>
      </c>
    </row>
    <row r="1572" spans="2:15" ht="20.25">
      <c r="B1572" s="10">
        <v>1810151011</v>
      </c>
      <c r="C1572" s="201">
        <v>5</v>
      </c>
      <c r="D1572" s="8" t="str">
        <f>VLOOKUP(B1572,'Current BICS'!$B$4:$P$1837,'Mapping for Equity'!$K$1,FALSE)</f>
        <v>Iron Foundries</v>
      </c>
      <c r="E1572" s="15" t="s">
        <v>1643</v>
      </c>
      <c r="F1572" s="18"/>
      <c r="G1572" s="15" t="s">
        <v>1643</v>
      </c>
      <c r="H1572" s="6">
        <v>1810151011</v>
      </c>
      <c r="I1572" s="48" t="str">
        <f>VLOOKUP(H1572,'BICS Equity Hierarchy 2024'!$C$5:$Q$1846,'Mapping for Equity'!$K$1,FALSE)</f>
        <v>Iron Foundries</v>
      </c>
      <c r="J1572" s="6" t="s">
        <v>4</v>
      </c>
      <c r="K1572" s="48" t="str">
        <f>IF(J1572="","",VLOOKUP(J1572,'BICS Equity Hierarchy 2024'!$C$5:$Q$1783,'Mapping for Equity'!$K$1))</f>
        <v/>
      </c>
      <c r="L1572" s="6" t="s">
        <v>4</v>
      </c>
      <c r="M1572" s="6" t="s">
        <v>4</v>
      </c>
      <c r="N1572" s="6" t="s">
        <v>4</v>
      </c>
      <c r="O1572" s="6" t="s">
        <v>4</v>
      </c>
    </row>
    <row r="1573" spans="2:15" ht="20.25">
      <c r="B1573" s="10">
        <v>18101511</v>
      </c>
      <c r="C1573" s="201">
        <v>4</v>
      </c>
      <c r="D1573" s="8" t="str">
        <f>VLOOKUP(B1573,'Current BICS'!$B$4:$P$1837,'Mapping for Equity'!$K$1,FALSE)</f>
        <v>Base Metals</v>
      </c>
      <c r="E1573" s="15" t="s">
        <v>1643</v>
      </c>
      <c r="F1573" s="18"/>
      <c r="G1573" s="15" t="s">
        <v>1643</v>
      </c>
      <c r="H1573" s="6">
        <v>18101511</v>
      </c>
      <c r="I1573" s="48" t="str">
        <f>VLOOKUP(H1573,'BICS Equity Hierarchy 2024'!$C$5:$Q$1846,'Mapping for Equity'!$K$1,FALSE)</f>
        <v>Base Metals</v>
      </c>
      <c r="J1573" s="6" t="s">
        <v>4</v>
      </c>
      <c r="K1573" s="48" t="str">
        <f>IF(J1573="","",VLOOKUP(J1573,'BICS Equity Hierarchy 2024'!$C$5:$Q$1783,'Mapping for Equity'!$K$1))</f>
        <v/>
      </c>
      <c r="L1573" s="6" t="s">
        <v>4</v>
      </c>
      <c r="M1573" s="6" t="s">
        <v>4</v>
      </c>
      <c r="N1573" s="6" t="s">
        <v>4</v>
      </c>
      <c r="O1573" s="6" t="s">
        <v>4</v>
      </c>
    </row>
    <row r="1574" spans="2:15" ht="20.25">
      <c r="B1574" s="10">
        <v>1810151110</v>
      </c>
      <c r="C1574" s="201">
        <v>5</v>
      </c>
      <c r="D1574" s="8" t="str">
        <f>VLOOKUP(B1574,'Current BICS'!$B$4:$P$1837,'Mapping for Equity'!$K$1,FALSE)</f>
        <v>Aluminum</v>
      </c>
      <c r="E1574" s="15" t="s">
        <v>1643</v>
      </c>
      <c r="F1574" s="18"/>
      <c r="G1574" s="15" t="s">
        <v>1643</v>
      </c>
      <c r="H1574" s="6">
        <v>1810151110</v>
      </c>
      <c r="I1574" s="48" t="str">
        <f>VLOOKUP(H1574,'BICS Equity Hierarchy 2024'!$C$5:$Q$1846,'Mapping for Equity'!$K$1,FALSE)</f>
        <v>Aluminum</v>
      </c>
      <c r="J1574" s="6" t="s">
        <v>4</v>
      </c>
      <c r="K1574" s="48" t="str">
        <f>IF(J1574="","",VLOOKUP(J1574,'BICS Equity Hierarchy 2024'!$C$5:$Q$1783,'Mapping for Equity'!$K$1))</f>
        <v/>
      </c>
      <c r="L1574" s="6" t="s">
        <v>4</v>
      </c>
      <c r="M1574" s="6" t="s">
        <v>4</v>
      </c>
      <c r="N1574" s="6" t="s">
        <v>4</v>
      </c>
      <c r="O1574" s="6" t="s">
        <v>4</v>
      </c>
    </row>
    <row r="1575" spans="2:15" ht="20.25">
      <c r="B1575" s="10">
        <v>181015111010</v>
      </c>
      <c r="C1575" s="201">
        <v>6</v>
      </c>
      <c r="D1575" s="8" t="str">
        <f>VLOOKUP(B1575,'Current BICS'!$B$4:$P$1837,'Mapping for Equity'!$K$1,FALSE)</f>
        <v>Bauxite Mining</v>
      </c>
      <c r="E1575" s="15" t="s">
        <v>1643</v>
      </c>
      <c r="F1575" s="18"/>
      <c r="G1575" s="15" t="s">
        <v>1643</v>
      </c>
      <c r="H1575" s="6">
        <v>181015111010</v>
      </c>
      <c r="I1575" s="48" t="str">
        <f>VLOOKUP(H1575,'BICS Equity Hierarchy 2024'!$C$5:$Q$1846,'Mapping for Equity'!$K$1,FALSE)</f>
        <v>Bauxite Mining</v>
      </c>
      <c r="J1575" s="6" t="s">
        <v>4</v>
      </c>
      <c r="K1575" s="48" t="str">
        <f>IF(J1575="","",VLOOKUP(J1575,'BICS Equity Hierarchy 2024'!$C$5:$Q$1783,'Mapping for Equity'!$K$1))</f>
        <v/>
      </c>
      <c r="L1575" s="6" t="s">
        <v>4</v>
      </c>
      <c r="M1575" s="6" t="s">
        <v>4</v>
      </c>
      <c r="N1575" s="6" t="s">
        <v>4</v>
      </c>
      <c r="O1575" s="6" t="s">
        <v>4</v>
      </c>
    </row>
    <row r="1576" spans="2:15" ht="20.25">
      <c r="B1576" s="10">
        <v>181015111011</v>
      </c>
      <c r="C1576" s="201">
        <v>6</v>
      </c>
      <c r="D1576" s="8" t="str">
        <f>VLOOKUP(B1576,'Current BICS'!$B$4:$P$1837,'Mapping for Equity'!$K$1,FALSE)</f>
        <v>Aluminum Smelting &amp; Refining</v>
      </c>
      <c r="E1576" s="15" t="s">
        <v>1643</v>
      </c>
      <c r="F1576" s="18"/>
      <c r="G1576" s="15" t="s">
        <v>1643</v>
      </c>
      <c r="H1576" s="6">
        <v>181015111011</v>
      </c>
      <c r="I1576" s="48" t="str">
        <f>VLOOKUP(H1576,'BICS Equity Hierarchy 2024'!$C$5:$Q$1846,'Mapping for Equity'!$K$1,FALSE)</f>
        <v>Aluminum Smelting &amp; Refining</v>
      </c>
      <c r="J1576" s="6" t="s">
        <v>4</v>
      </c>
      <c r="K1576" s="48" t="str">
        <f>IF(J1576="","",VLOOKUP(J1576,'BICS Equity Hierarchy 2024'!$C$5:$Q$1783,'Mapping for Equity'!$K$1))</f>
        <v/>
      </c>
      <c r="L1576" s="6" t="s">
        <v>4</v>
      </c>
      <c r="M1576" s="6" t="s">
        <v>4</v>
      </c>
      <c r="N1576" s="6" t="s">
        <v>4</v>
      </c>
      <c r="O1576" s="6" t="s">
        <v>4</v>
      </c>
    </row>
    <row r="1577" spans="2:15" ht="20.25">
      <c r="B1577" s="10">
        <v>1810151111</v>
      </c>
      <c r="C1577" s="201">
        <v>5</v>
      </c>
      <c r="D1577" s="8" t="str">
        <f>VLOOKUP(B1577,'Current BICS'!$B$4:$P$1837,'Mapping for Equity'!$K$1,FALSE)</f>
        <v>Cobalt</v>
      </c>
      <c r="E1577" s="15" t="s">
        <v>1643</v>
      </c>
      <c r="F1577" s="18"/>
      <c r="G1577" s="15" t="s">
        <v>1643</v>
      </c>
      <c r="H1577" s="6">
        <v>1810151111</v>
      </c>
      <c r="I1577" s="48" t="str">
        <f>VLOOKUP(H1577,'BICS Equity Hierarchy 2024'!$C$5:$Q$1846,'Mapping for Equity'!$K$1,FALSE)</f>
        <v>Cobalt</v>
      </c>
      <c r="J1577" s="6" t="s">
        <v>4</v>
      </c>
      <c r="K1577" s="48" t="str">
        <f>IF(J1577="","",VLOOKUP(J1577,'BICS Equity Hierarchy 2024'!$C$5:$Q$1783,'Mapping for Equity'!$K$1))</f>
        <v/>
      </c>
      <c r="L1577" s="6" t="s">
        <v>4</v>
      </c>
      <c r="M1577" s="6" t="s">
        <v>4</v>
      </c>
      <c r="N1577" s="6" t="s">
        <v>4</v>
      </c>
      <c r="O1577" s="6" t="s">
        <v>4</v>
      </c>
    </row>
    <row r="1578" spans="2:15" ht="20.25">
      <c r="B1578" s="10">
        <v>1810151112</v>
      </c>
      <c r="C1578" s="201">
        <v>5</v>
      </c>
      <c r="D1578" s="8" t="str">
        <f>VLOOKUP(B1578,'Current BICS'!$B$4:$P$1837,'Mapping for Equity'!$K$1,FALSE)</f>
        <v>Copper</v>
      </c>
      <c r="E1578" s="15" t="s">
        <v>1643</v>
      </c>
      <c r="F1578" s="18"/>
      <c r="G1578" s="15" t="s">
        <v>1643</v>
      </c>
      <c r="H1578" s="6">
        <v>1810151112</v>
      </c>
      <c r="I1578" s="48" t="str">
        <f>VLOOKUP(H1578,'BICS Equity Hierarchy 2024'!$C$5:$Q$1846,'Mapping for Equity'!$K$1,FALSE)</f>
        <v>Copper</v>
      </c>
      <c r="J1578" s="6" t="s">
        <v>4</v>
      </c>
      <c r="K1578" s="48" t="str">
        <f>IF(J1578="","",VLOOKUP(J1578,'BICS Equity Hierarchy 2024'!$C$5:$Q$1783,'Mapping for Equity'!$K$1))</f>
        <v/>
      </c>
      <c r="L1578" s="6" t="s">
        <v>4</v>
      </c>
      <c r="M1578" s="6" t="s">
        <v>4</v>
      </c>
      <c r="N1578" s="6" t="s">
        <v>4</v>
      </c>
      <c r="O1578" s="6" t="s">
        <v>4</v>
      </c>
    </row>
    <row r="1579" spans="2:15" ht="20.25">
      <c r="B1579" s="10">
        <v>181015111210</v>
      </c>
      <c r="C1579" s="201">
        <v>6</v>
      </c>
      <c r="D1579" s="8" t="str">
        <f>VLOOKUP(B1579,'Current BICS'!$B$4:$P$1837,'Mapping for Equity'!$K$1,FALSE)</f>
        <v>Copper Mining</v>
      </c>
      <c r="E1579" s="15" t="s">
        <v>1643</v>
      </c>
      <c r="F1579" s="18"/>
      <c r="G1579" s="15" t="s">
        <v>1643</v>
      </c>
      <c r="H1579" s="6">
        <v>181015111210</v>
      </c>
      <c r="I1579" s="48" t="str">
        <f>VLOOKUP(H1579,'BICS Equity Hierarchy 2024'!$C$5:$Q$1846,'Mapping for Equity'!$K$1,FALSE)</f>
        <v>Copper Mining</v>
      </c>
      <c r="J1579" s="6" t="s">
        <v>4</v>
      </c>
      <c r="K1579" s="48" t="str">
        <f>IF(J1579="","",VLOOKUP(J1579,'BICS Equity Hierarchy 2024'!$C$5:$Q$1783,'Mapping for Equity'!$K$1))</f>
        <v/>
      </c>
      <c r="L1579" s="6" t="s">
        <v>4</v>
      </c>
      <c r="M1579" s="6" t="s">
        <v>4</v>
      </c>
      <c r="N1579" s="6" t="s">
        <v>4</v>
      </c>
      <c r="O1579" s="6" t="s">
        <v>4</v>
      </c>
    </row>
    <row r="1580" spans="2:15" ht="20.25">
      <c r="B1580" s="10">
        <v>181015111211</v>
      </c>
      <c r="C1580" s="201">
        <v>6</v>
      </c>
      <c r="D1580" s="8" t="str">
        <f>VLOOKUP(B1580,'Current BICS'!$B$4:$P$1837,'Mapping for Equity'!$K$1,FALSE)</f>
        <v>Copper Smelting &amp; Refining</v>
      </c>
      <c r="E1580" s="15" t="s">
        <v>1643</v>
      </c>
      <c r="F1580" s="18"/>
      <c r="G1580" s="15" t="s">
        <v>1643</v>
      </c>
      <c r="H1580" s="6">
        <v>181015111211</v>
      </c>
      <c r="I1580" s="48" t="str">
        <f>VLOOKUP(H1580,'BICS Equity Hierarchy 2024'!$C$5:$Q$1846,'Mapping for Equity'!$K$1,FALSE)</f>
        <v>Copper Smelting &amp; Refining</v>
      </c>
      <c r="J1580" s="6" t="s">
        <v>4</v>
      </c>
      <c r="K1580" s="48" t="str">
        <f>IF(J1580="","",VLOOKUP(J1580,'BICS Equity Hierarchy 2024'!$C$5:$Q$1783,'Mapping for Equity'!$K$1))</f>
        <v/>
      </c>
      <c r="L1580" s="6" t="s">
        <v>4</v>
      </c>
      <c r="M1580" s="6" t="s">
        <v>4</v>
      </c>
      <c r="N1580" s="6" t="s">
        <v>4</v>
      </c>
      <c r="O1580" s="6" t="s">
        <v>4</v>
      </c>
    </row>
    <row r="1581" spans="2:15" ht="20.25">
      <c r="B1581" s="10">
        <v>1810151113</v>
      </c>
      <c r="C1581" s="201">
        <v>5</v>
      </c>
      <c r="D1581" s="8" t="str">
        <f>VLOOKUP(B1581,'Current BICS'!$B$4:$P$1837,'Mapping for Equity'!$K$1,FALSE)</f>
        <v>Manganese</v>
      </c>
      <c r="E1581" s="15" t="s">
        <v>1643</v>
      </c>
      <c r="F1581" s="18"/>
      <c r="G1581" s="15" t="s">
        <v>1643</v>
      </c>
      <c r="H1581" s="6">
        <v>1810151113</v>
      </c>
      <c r="I1581" s="48" t="str">
        <f>VLOOKUP(H1581,'BICS Equity Hierarchy 2024'!$C$5:$Q$1846,'Mapping for Equity'!$K$1,FALSE)</f>
        <v>Manganese</v>
      </c>
      <c r="J1581" s="6" t="s">
        <v>4</v>
      </c>
      <c r="K1581" s="48" t="str">
        <f>IF(J1581="","",VLOOKUP(J1581,'BICS Equity Hierarchy 2024'!$C$5:$Q$1783,'Mapping for Equity'!$K$1))</f>
        <v/>
      </c>
      <c r="L1581" s="6" t="s">
        <v>4</v>
      </c>
      <c r="M1581" s="6" t="s">
        <v>4</v>
      </c>
      <c r="N1581" s="6" t="s">
        <v>4</v>
      </c>
      <c r="O1581" s="6" t="s">
        <v>4</v>
      </c>
    </row>
    <row r="1582" spans="2:15" ht="20.25">
      <c r="B1582" s="10">
        <v>1810151114</v>
      </c>
      <c r="C1582" s="201">
        <v>5</v>
      </c>
      <c r="D1582" s="8" t="str">
        <f>VLOOKUP(B1582,'Current BICS'!$B$4:$P$1837,'Mapping for Equity'!$K$1,FALSE)</f>
        <v>Molybdenum</v>
      </c>
      <c r="E1582" s="15" t="s">
        <v>1643</v>
      </c>
      <c r="F1582" s="18"/>
      <c r="G1582" s="15" t="s">
        <v>1643</v>
      </c>
      <c r="H1582" s="6">
        <v>1810151114</v>
      </c>
      <c r="I1582" s="48" t="str">
        <f>VLOOKUP(H1582,'BICS Equity Hierarchy 2024'!$C$5:$Q$1846,'Mapping for Equity'!$K$1,FALSE)</f>
        <v>Molybdenum</v>
      </c>
      <c r="J1582" s="6" t="s">
        <v>4</v>
      </c>
      <c r="K1582" s="48" t="str">
        <f>IF(J1582="","",VLOOKUP(J1582,'BICS Equity Hierarchy 2024'!$C$5:$Q$1783,'Mapping for Equity'!$K$1))</f>
        <v/>
      </c>
      <c r="L1582" s="6" t="s">
        <v>4</v>
      </c>
      <c r="M1582" s="6" t="s">
        <v>4</v>
      </c>
      <c r="N1582" s="6" t="s">
        <v>4</v>
      </c>
      <c r="O1582" s="6" t="s">
        <v>4</v>
      </c>
    </row>
    <row r="1583" spans="2:15" ht="20.25">
      <c r="B1583" s="10">
        <v>1810151115</v>
      </c>
      <c r="C1583" s="201">
        <v>5</v>
      </c>
      <c r="D1583" s="8" t="str">
        <f>VLOOKUP(B1583,'Current BICS'!$B$4:$P$1837,'Mapping for Equity'!$K$1,FALSE)</f>
        <v>Nickel, Lead &amp; Zinc</v>
      </c>
      <c r="E1583" s="15" t="s">
        <v>1643</v>
      </c>
      <c r="F1583" s="18"/>
      <c r="G1583" s="15" t="s">
        <v>1643</v>
      </c>
      <c r="H1583" s="6">
        <v>1810151115</v>
      </c>
      <c r="I1583" s="48" t="str">
        <f>VLOOKUP(H1583,'BICS Equity Hierarchy 2024'!$C$5:$Q$1846,'Mapping for Equity'!$K$1,FALSE)</f>
        <v>Nickel, Lead &amp; Zinc</v>
      </c>
      <c r="J1583" s="6" t="s">
        <v>4</v>
      </c>
      <c r="K1583" s="48" t="str">
        <f>IF(J1583="","",VLOOKUP(J1583,'BICS Equity Hierarchy 2024'!$C$5:$Q$1783,'Mapping for Equity'!$K$1))</f>
        <v/>
      </c>
      <c r="L1583" s="6" t="s">
        <v>4</v>
      </c>
      <c r="M1583" s="6" t="s">
        <v>4</v>
      </c>
      <c r="N1583" s="6" t="s">
        <v>4</v>
      </c>
      <c r="O1583" s="6" t="s">
        <v>4</v>
      </c>
    </row>
    <row r="1584" spans="2:15" ht="20.25">
      <c r="B1584" s="10">
        <v>181015111510</v>
      </c>
      <c r="C1584" s="201">
        <v>6</v>
      </c>
      <c r="D1584" s="8" t="str">
        <f>VLOOKUP(B1584,'Current BICS'!$B$4:$P$1837,'Mapping for Equity'!$K$1,FALSE)</f>
        <v>Lead</v>
      </c>
      <c r="E1584" s="15" t="s">
        <v>1643</v>
      </c>
      <c r="F1584" s="18"/>
      <c r="G1584" s="15" t="s">
        <v>1643</v>
      </c>
      <c r="H1584" s="6">
        <v>181015111510</v>
      </c>
      <c r="I1584" s="48" t="str">
        <f>VLOOKUP(H1584,'BICS Equity Hierarchy 2024'!$C$5:$Q$1846,'Mapping for Equity'!$K$1,FALSE)</f>
        <v>Lead</v>
      </c>
      <c r="J1584" s="6" t="s">
        <v>4</v>
      </c>
      <c r="K1584" s="48" t="str">
        <f>IF(J1584="","",VLOOKUP(J1584,'BICS Equity Hierarchy 2024'!$C$5:$Q$1783,'Mapping for Equity'!$K$1))</f>
        <v/>
      </c>
      <c r="L1584" s="6" t="s">
        <v>4</v>
      </c>
      <c r="M1584" s="6" t="s">
        <v>4</v>
      </c>
      <c r="N1584" s="6" t="s">
        <v>4</v>
      </c>
      <c r="O1584" s="6" t="s">
        <v>4</v>
      </c>
    </row>
    <row r="1585" spans="2:15" ht="20.25">
      <c r="B1585" s="10">
        <v>181015111511</v>
      </c>
      <c r="C1585" s="201">
        <v>6</v>
      </c>
      <c r="D1585" s="8" t="str">
        <f>VLOOKUP(B1585,'Current BICS'!$B$4:$P$1837,'Mapping for Equity'!$K$1,FALSE)</f>
        <v>Nickel</v>
      </c>
      <c r="E1585" s="15" t="s">
        <v>1643</v>
      </c>
      <c r="F1585" s="18"/>
      <c r="G1585" s="15" t="s">
        <v>1643</v>
      </c>
      <c r="H1585" s="6">
        <v>181015111511</v>
      </c>
      <c r="I1585" s="48" t="str">
        <f>VLOOKUP(H1585,'BICS Equity Hierarchy 2024'!$C$5:$Q$1846,'Mapping for Equity'!$K$1,FALSE)</f>
        <v>Nickel</v>
      </c>
      <c r="J1585" s="6" t="s">
        <v>4</v>
      </c>
      <c r="K1585" s="48" t="str">
        <f>IF(J1585="","",VLOOKUP(J1585,'BICS Equity Hierarchy 2024'!$C$5:$Q$1783,'Mapping for Equity'!$K$1))</f>
        <v/>
      </c>
      <c r="L1585" s="6" t="s">
        <v>4</v>
      </c>
      <c r="M1585" s="6" t="s">
        <v>4</v>
      </c>
      <c r="N1585" s="6" t="s">
        <v>4</v>
      </c>
      <c r="O1585" s="6" t="s">
        <v>4</v>
      </c>
    </row>
    <row r="1586" spans="2:15" ht="20.25">
      <c r="B1586" s="10">
        <v>181015111512</v>
      </c>
      <c r="C1586" s="201">
        <v>6</v>
      </c>
      <c r="D1586" s="8" t="str">
        <f>VLOOKUP(B1586,'Current BICS'!$B$4:$P$1837,'Mapping for Equity'!$K$1,FALSE)</f>
        <v>Zinc</v>
      </c>
      <c r="E1586" s="15" t="s">
        <v>1643</v>
      </c>
      <c r="F1586" s="18"/>
      <c r="G1586" s="15" t="s">
        <v>1643</v>
      </c>
      <c r="H1586" s="6">
        <v>181015111512</v>
      </c>
      <c r="I1586" s="48" t="str">
        <f>VLOOKUP(H1586,'BICS Equity Hierarchy 2024'!$C$5:$Q$1846,'Mapping for Equity'!$K$1,FALSE)</f>
        <v>Zinc</v>
      </c>
      <c r="J1586" s="6" t="s">
        <v>4</v>
      </c>
      <c r="K1586" s="48" t="str">
        <f>IF(J1586="","",VLOOKUP(J1586,'BICS Equity Hierarchy 2024'!$C$5:$Q$1783,'Mapping for Equity'!$K$1))</f>
        <v/>
      </c>
      <c r="L1586" s="6" t="s">
        <v>4</v>
      </c>
      <c r="M1586" s="6" t="s">
        <v>4</v>
      </c>
      <c r="N1586" s="6" t="s">
        <v>4</v>
      </c>
      <c r="O1586" s="6" t="s">
        <v>4</v>
      </c>
    </row>
    <row r="1587" spans="2:15" ht="20.25">
      <c r="B1587" s="10">
        <v>1810151116</v>
      </c>
      <c r="C1587" s="201">
        <v>5</v>
      </c>
      <c r="D1587" s="8" t="str">
        <f>VLOOKUP(B1587,'Current BICS'!$B$4:$P$1837,'Mapping for Equity'!$K$1,FALSE)</f>
        <v>Tin</v>
      </c>
      <c r="E1587" s="15" t="s">
        <v>1643</v>
      </c>
      <c r="F1587" s="18"/>
      <c r="G1587" s="15" t="s">
        <v>1643</v>
      </c>
      <c r="H1587" s="6">
        <v>1810151116</v>
      </c>
      <c r="I1587" s="48" t="str">
        <f>VLOOKUP(H1587,'BICS Equity Hierarchy 2024'!$C$5:$Q$1846,'Mapping for Equity'!$K$1,FALSE)</f>
        <v>Tin</v>
      </c>
      <c r="J1587" s="6" t="s">
        <v>4</v>
      </c>
      <c r="K1587" s="48" t="str">
        <f>IF(J1587="","",VLOOKUP(J1587,'BICS Equity Hierarchy 2024'!$C$5:$Q$1783,'Mapping for Equity'!$K$1))</f>
        <v/>
      </c>
      <c r="L1587" s="6" t="s">
        <v>4</v>
      </c>
      <c r="M1587" s="6" t="s">
        <v>4</v>
      </c>
      <c r="N1587" s="6" t="s">
        <v>4</v>
      </c>
      <c r="O1587" s="6" t="s">
        <v>4</v>
      </c>
    </row>
    <row r="1588" spans="2:15" ht="20.25">
      <c r="B1588" s="10">
        <v>1810151117</v>
      </c>
      <c r="C1588" s="201">
        <v>5</v>
      </c>
      <c r="D1588" s="8" t="str">
        <f>VLOOKUP(B1588,'Current BICS'!$B$4:$P$1837,'Mapping for Equity'!$K$1,FALSE)</f>
        <v>Uranium</v>
      </c>
      <c r="E1588" s="15" t="s">
        <v>1643</v>
      </c>
      <c r="F1588" s="18"/>
      <c r="G1588" s="15" t="s">
        <v>1643</v>
      </c>
      <c r="H1588" s="6">
        <v>1810151117</v>
      </c>
      <c r="I1588" s="48" t="str">
        <f>VLOOKUP(H1588,'BICS Equity Hierarchy 2024'!$C$5:$Q$1846,'Mapping for Equity'!$K$1,FALSE)</f>
        <v>Uranium</v>
      </c>
      <c r="J1588" s="6" t="s">
        <v>4</v>
      </c>
      <c r="K1588" s="48" t="str">
        <f>IF(J1588="","",VLOOKUP(J1588,'BICS Equity Hierarchy 2024'!$C$5:$Q$1783,'Mapping for Equity'!$K$1))</f>
        <v/>
      </c>
      <c r="L1588" s="6" t="s">
        <v>4</v>
      </c>
      <c r="M1588" s="6" t="s">
        <v>4</v>
      </c>
      <c r="N1588" s="6" t="s">
        <v>4</v>
      </c>
      <c r="O1588" s="6" t="s">
        <v>4</v>
      </c>
    </row>
    <row r="1589" spans="2:15" ht="20.25">
      <c r="B1589" s="10">
        <v>18101512</v>
      </c>
      <c r="C1589" s="201">
        <v>4</v>
      </c>
      <c r="D1589" s="8" t="str">
        <f>VLOOKUP(B1589,'Current BICS'!$B$4:$P$1837,'Mapping for Equity'!$K$1,FALSE)</f>
        <v>Precious Metals</v>
      </c>
      <c r="E1589" s="15" t="s">
        <v>1643</v>
      </c>
      <c r="F1589" s="18"/>
      <c r="G1589" s="15" t="s">
        <v>1643</v>
      </c>
      <c r="H1589" s="6">
        <v>18101512</v>
      </c>
      <c r="I1589" s="48" t="str">
        <f>VLOOKUP(H1589,'BICS Equity Hierarchy 2024'!$C$5:$Q$1846,'Mapping for Equity'!$K$1,FALSE)</f>
        <v>Precious Metals</v>
      </c>
      <c r="J1589" s="6" t="s">
        <v>4</v>
      </c>
      <c r="K1589" s="48" t="str">
        <f>IF(J1589="","",VLOOKUP(J1589,'BICS Equity Hierarchy 2024'!$C$5:$Q$1783,'Mapping for Equity'!$K$1))</f>
        <v/>
      </c>
      <c r="L1589" s="6" t="s">
        <v>4</v>
      </c>
      <c r="M1589" s="6" t="s">
        <v>4</v>
      </c>
      <c r="N1589" s="6" t="s">
        <v>4</v>
      </c>
      <c r="O1589" s="6" t="s">
        <v>4</v>
      </c>
    </row>
    <row r="1590" spans="2:15" ht="20.25">
      <c r="B1590" s="10">
        <v>1810151210</v>
      </c>
      <c r="C1590" s="201">
        <v>5</v>
      </c>
      <c r="D1590" s="8" t="str">
        <f>VLOOKUP(B1590,'Current BICS'!$B$4:$P$1837,'Mapping for Equity'!$K$1,FALSE)</f>
        <v>Gold</v>
      </c>
      <c r="E1590" s="15" t="s">
        <v>1643</v>
      </c>
      <c r="F1590" s="18"/>
      <c r="G1590" s="15" t="s">
        <v>1643</v>
      </c>
      <c r="H1590" s="6">
        <v>1810151210</v>
      </c>
      <c r="I1590" s="48" t="str">
        <f>VLOOKUP(H1590,'BICS Equity Hierarchy 2024'!$C$5:$Q$1846,'Mapping for Equity'!$K$1,FALSE)</f>
        <v>Gold</v>
      </c>
      <c r="J1590" s="6" t="s">
        <v>4</v>
      </c>
      <c r="K1590" s="48" t="str">
        <f>IF(J1590="","",VLOOKUP(J1590,'BICS Equity Hierarchy 2024'!$C$5:$Q$1783,'Mapping for Equity'!$K$1))</f>
        <v/>
      </c>
      <c r="L1590" s="6" t="s">
        <v>4</v>
      </c>
      <c r="M1590" s="6" t="s">
        <v>4</v>
      </c>
      <c r="N1590" s="6" t="s">
        <v>4</v>
      </c>
      <c r="O1590" s="6" t="s">
        <v>4</v>
      </c>
    </row>
    <row r="1591" spans="2:15" ht="20.25">
      <c r="B1591" s="10">
        <v>1810151211</v>
      </c>
      <c r="C1591" s="201">
        <v>5</v>
      </c>
      <c r="D1591" s="8" t="str">
        <f>VLOOKUP(B1591,'Current BICS'!$B$4:$P$1837,'Mapping for Equity'!$K$1,FALSE)</f>
        <v>Platinum Group</v>
      </c>
      <c r="E1591" s="15" t="s">
        <v>1643</v>
      </c>
      <c r="F1591" s="18"/>
      <c r="G1591" s="15" t="s">
        <v>1643</v>
      </c>
      <c r="H1591" s="6">
        <v>1810151211</v>
      </c>
      <c r="I1591" s="48" t="str">
        <f>VLOOKUP(H1591,'BICS Equity Hierarchy 2024'!$C$5:$Q$1846,'Mapping for Equity'!$K$1,FALSE)</f>
        <v>Platinum Group</v>
      </c>
      <c r="J1591" s="6" t="s">
        <v>4</v>
      </c>
      <c r="K1591" s="48" t="str">
        <f>IF(J1591="","",VLOOKUP(J1591,'BICS Equity Hierarchy 2024'!$C$5:$Q$1783,'Mapping for Equity'!$K$1))</f>
        <v/>
      </c>
      <c r="L1591" s="6" t="s">
        <v>4</v>
      </c>
      <c r="M1591" s="6" t="s">
        <v>4</v>
      </c>
      <c r="N1591" s="6" t="s">
        <v>4</v>
      </c>
      <c r="O1591" s="6" t="s">
        <v>4</v>
      </c>
    </row>
    <row r="1592" spans="2:15" ht="20.25">
      <c r="B1592" s="10">
        <v>181015121110</v>
      </c>
      <c r="C1592" s="201">
        <v>6</v>
      </c>
      <c r="D1592" s="8" t="str">
        <f>VLOOKUP(B1592,'Current BICS'!$B$4:$P$1837,'Mapping for Equity'!$K$1,FALSE)</f>
        <v>Palladium</v>
      </c>
      <c r="E1592" s="15" t="s">
        <v>1643</v>
      </c>
      <c r="F1592" s="18"/>
      <c r="G1592" s="15" t="s">
        <v>1643</v>
      </c>
      <c r="H1592" s="6">
        <v>181015121110</v>
      </c>
      <c r="I1592" s="48" t="str">
        <f>VLOOKUP(H1592,'BICS Equity Hierarchy 2024'!$C$5:$Q$1846,'Mapping for Equity'!$K$1,FALSE)</f>
        <v>Palladium</v>
      </c>
      <c r="J1592" s="6" t="s">
        <v>4</v>
      </c>
      <c r="K1592" s="48" t="str">
        <f>IF(J1592="","",VLOOKUP(J1592,'BICS Equity Hierarchy 2024'!$C$5:$Q$1783,'Mapping for Equity'!$K$1))</f>
        <v/>
      </c>
      <c r="L1592" s="6" t="s">
        <v>4</v>
      </c>
      <c r="M1592" s="6" t="s">
        <v>4</v>
      </c>
      <c r="N1592" s="6" t="s">
        <v>4</v>
      </c>
      <c r="O1592" s="6" t="s">
        <v>4</v>
      </c>
    </row>
    <row r="1593" spans="2:15" ht="20.25">
      <c r="B1593" s="10">
        <v>181015121111</v>
      </c>
      <c r="C1593" s="201">
        <v>6</v>
      </c>
      <c r="D1593" s="8" t="str">
        <f>VLOOKUP(B1593,'Current BICS'!$B$4:$P$1837,'Mapping for Equity'!$K$1,FALSE)</f>
        <v>Platinum</v>
      </c>
      <c r="E1593" s="15" t="s">
        <v>1643</v>
      </c>
      <c r="F1593" s="18"/>
      <c r="G1593" s="15" t="s">
        <v>1643</v>
      </c>
      <c r="H1593" s="6">
        <v>181015121111</v>
      </c>
      <c r="I1593" s="48" t="str">
        <f>VLOOKUP(H1593,'BICS Equity Hierarchy 2024'!$C$5:$Q$1846,'Mapping for Equity'!$K$1,FALSE)</f>
        <v>Platinum</v>
      </c>
      <c r="J1593" s="6" t="s">
        <v>4</v>
      </c>
      <c r="K1593" s="48" t="str">
        <f>IF(J1593="","",VLOOKUP(J1593,'BICS Equity Hierarchy 2024'!$C$5:$Q$1783,'Mapping for Equity'!$K$1))</f>
        <v/>
      </c>
      <c r="L1593" s="6" t="s">
        <v>4</v>
      </c>
      <c r="M1593" s="6" t="s">
        <v>4</v>
      </c>
      <c r="N1593" s="6" t="s">
        <v>4</v>
      </c>
      <c r="O1593" s="6" t="s">
        <v>4</v>
      </c>
    </row>
    <row r="1594" spans="2:15" ht="20.25">
      <c r="B1594" s="10">
        <v>181015121112</v>
      </c>
      <c r="C1594" s="201">
        <v>6</v>
      </c>
      <c r="D1594" s="8" t="str">
        <f>VLOOKUP(B1594,'Current BICS'!$B$4:$P$1837,'Mapping for Equity'!$K$1,FALSE)</f>
        <v>Rhodium</v>
      </c>
      <c r="E1594" s="15" t="s">
        <v>1643</v>
      </c>
      <c r="F1594" s="18"/>
      <c r="G1594" s="15" t="s">
        <v>1643</v>
      </c>
      <c r="H1594" s="6">
        <v>181015121112</v>
      </c>
      <c r="I1594" s="48" t="str">
        <f>VLOOKUP(H1594,'BICS Equity Hierarchy 2024'!$C$5:$Q$1846,'Mapping for Equity'!$K$1,FALSE)</f>
        <v>Rhodium</v>
      </c>
      <c r="J1594" s="6" t="s">
        <v>4</v>
      </c>
      <c r="K1594" s="48" t="str">
        <f>IF(J1594="","",VLOOKUP(J1594,'BICS Equity Hierarchy 2024'!$C$5:$Q$1783,'Mapping for Equity'!$K$1))</f>
        <v/>
      </c>
      <c r="L1594" s="6" t="s">
        <v>4</v>
      </c>
      <c r="M1594" s="6" t="s">
        <v>4</v>
      </c>
      <c r="N1594" s="6" t="s">
        <v>4</v>
      </c>
      <c r="O1594" s="6" t="s">
        <v>4</v>
      </c>
    </row>
    <row r="1595" spans="2:15" ht="20.25">
      <c r="B1595" s="10">
        <v>1810151212</v>
      </c>
      <c r="C1595" s="201">
        <v>5</v>
      </c>
      <c r="D1595" s="8" t="str">
        <f>VLOOKUP(B1595,'Current BICS'!$B$4:$P$1837,'Mapping for Equity'!$K$1,FALSE)</f>
        <v>Silver</v>
      </c>
      <c r="E1595" s="15" t="s">
        <v>1643</v>
      </c>
      <c r="F1595" s="18"/>
      <c r="G1595" s="15" t="s">
        <v>1643</v>
      </c>
      <c r="H1595" s="6">
        <v>1810151212</v>
      </c>
      <c r="I1595" s="48" t="str">
        <f>VLOOKUP(H1595,'BICS Equity Hierarchy 2024'!$C$5:$Q$1846,'Mapping for Equity'!$K$1,FALSE)</f>
        <v>Silver</v>
      </c>
      <c r="J1595" s="6" t="s">
        <v>4</v>
      </c>
      <c r="K1595" s="48" t="str">
        <f>IF(J1595="","",VLOOKUP(J1595,'BICS Equity Hierarchy 2024'!$C$5:$Q$1783,'Mapping for Equity'!$K$1))</f>
        <v/>
      </c>
      <c r="L1595" s="6" t="s">
        <v>4</v>
      </c>
      <c r="M1595" s="6" t="s">
        <v>4</v>
      </c>
      <c r="N1595" s="6" t="s">
        <v>4</v>
      </c>
      <c r="O1595" s="6" t="s">
        <v>4</v>
      </c>
    </row>
    <row r="1596" spans="2:15" ht="20.25">
      <c r="B1596" s="10">
        <v>18101513</v>
      </c>
      <c r="C1596" s="201">
        <v>4</v>
      </c>
      <c r="D1596" s="8" t="str">
        <f>VLOOKUP(B1596,'Current BICS'!$B$4:$P$1837,'Mapping for Equity'!$K$1,FALSE)</f>
        <v>Mineral &amp; Precious Stone Mining</v>
      </c>
      <c r="E1596" s="15" t="s">
        <v>1643</v>
      </c>
      <c r="F1596" s="18"/>
      <c r="G1596" s="15" t="s">
        <v>1643</v>
      </c>
      <c r="H1596" s="6">
        <v>18101513</v>
      </c>
      <c r="I1596" s="48" t="str">
        <f>VLOOKUP(H1596,'BICS Equity Hierarchy 2024'!$C$5:$Q$1846,'Mapping for Equity'!$K$1,FALSE)</f>
        <v>Mineral &amp; Precious Stone Mining</v>
      </c>
      <c r="J1596" s="6" t="s">
        <v>4</v>
      </c>
      <c r="K1596" s="48" t="str">
        <f>IF(J1596="","",VLOOKUP(J1596,'BICS Equity Hierarchy 2024'!$C$5:$Q$1783,'Mapping for Equity'!$K$1))</f>
        <v/>
      </c>
      <c r="L1596" s="6" t="s">
        <v>4</v>
      </c>
      <c r="M1596" s="6" t="s">
        <v>4</v>
      </c>
      <c r="N1596" s="6" t="s">
        <v>4</v>
      </c>
      <c r="O1596" s="6" t="s">
        <v>4</v>
      </c>
    </row>
    <row r="1597" spans="2:15" ht="20.25">
      <c r="B1597" s="10">
        <v>1810151310</v>
      </c>
      <c r="C1597" s="201">
        <v>5</v>
      </c>
      <c r="D1597" s="8" t="str">
        <f>VLOOKUP(B1597,'Current BICS'!$B$4:$P$1837,'Mapping for Equity'!$K$1,FALSE)</f>
        <v>Mineral Mining</v>
      </c>
      <c r="E1597" s="15" t="s">
        <v>1643</v>
      </c>
      <c r="F1597" s="18"/>
      <c r="G1597" s="15" t="s">
        <v>1643</v>
      </c>
      <c r="H1597" s="6">
        <v>1810151310</v>
      </c>
      <c r="I1597" s="48" t="str">
        <f>VLOOKUP(H1597,'BICS Equity Hierarchy 2024'!$C$5:$Q$1846,'Mapping for Equity'!$K$1,FALSE)</f>
        <v>Mineral Mining</v>
      </c>
      <c r="J1597" s="6" t="s">
        <v>4</v>
      </c>
      <c r="K1597" s="48" t="str">
        <f>IF(J1597="","",VLOOKUP(J1597,'BICS Equity Hierarchy 2024'!$C$5:$Q$1783,'Mapping for Equity'!$K$1))</f>
        <v/>
      </c>
      <c r="L1597" s="6" t="s">
        <v>4</v>
      </c>
      <c r="M1597" s="6" t="s">
        <v>4</v>
      </c>
      <c r="N1597" s="6" t="s">
        <v>4</v>
      </c>
      <c r="O1597" s="6" t="s">
        <v>4</v>
      </c>
    </row>
    <row r="1598" spans="2:15" ht="20.25">
      <c r="B1598" s="10">
        <v>181015131010</v>
      </c>
      <c r="C1598" s="201">
        <v>6</v>
      </c>
      <c r="D1598" s="8" t="str">
        <f>VLOOKUP(B1598,'Current BICS'!$B$4:$P$1837,'Mapping for Equity'!$K$1,FALSE)</f>
        <v>Clay</v>
      </c>
      <c r="E1598" s="15" t="s">
        <v>1643</v>
      </c>
      <c r="F1598" s="18"/>
      <c r="G1598" s="15" t="s">
        <v>1643</v>
      </c>
      <c r="H1598" s="6">
        <v>181015131010</v>
      </c>
      <c r="I1598" s="48" t="str">
        <f>VLOOKUP(H1598,'BICS Equity Hierarchy 2024'!$C$5:$Q$1846,'Mapping for Equity'!$K$1,FALSE)</f>
        <v>Clay</v>
      </c>
      <c r="J1598" s="6" t="s">
        <v>4</v>
      </c>
      <c r="K1598" s="48" t="str">
        <f>IF(J1598="","",VLOOKUP(J1598,'BICS Equity Hierarchy 2024'!$C$5:$Q$1783,'Mapping for Equity'!$K$1))</f>
        <v/>
      </c>
      <c r="L1598" s="6" t="s">
        <v>4</v>
      </c>
      <c r="M1598" s="6" t="s">
        <v>4</v>
      </c>
      <c r="N1598" s="6" t="s">
        <v>4</v>
      </c>
      <c r="O1598" s="6" t="s">
        <v>4</v>
      </c>
    </row>
    <row r="1599" spans="2:15" ht="20.25">
      <c r="B1599" s="10">
        <v>181015131011</v>
      </c>
      <c r="C1599" s="201">
        <v>6</v>
      </c>
      <c r="D1599" s="8" t="str">
        <f>VLOOKUP(B1599,'Current BICS'!$B$4:$P$1837,'Mapping for Equity'!$K$1,FALSE)</f>
        <v>Lithium</v>
      </c>
      <c r="E1599" s="15" t="s">
        <v>1643</v>
      </c>
      <c r="F1599" s="18"/>
      <c r="G1599" s="15" t="s">
        <v>1643</v>
      </c>
      <c r="H1599" s="6">
        <v>181015131011</v>
      </c>
      <c r="I1599" s="48" t="str">
        <f>VLOOKUP(H1599,'BICS Equity Hierarchy 2024'!$C$5:$Q$1846,'Mapping for Equity'!$K$1,FALSE)</f>
        <v>Lithium</v>
      </c>
      <c r="J1599" s="6" t="s">
        <v>4</v>
      </c>
      <c r="K1599" s="48" t="str">
        <f>IF(J1599="","",VLOOKUP(J1599,'BICS Equity Hierarchy 2024'!$C$5:$Q$1783,'Mapping for Equity'!$K$1))</f>
        <v/>
      </c>
      <c r="L1599" s="6" t="s">
        <v>4</v>
      </c>
      <c r="M1599" s="6" t="s">
        <v>4</v>
      </c>
      <c r="N1599" s="6" t="s">
        <v>4</v>
      </c>
      <c r="O1599" s="6" t="s">
        <v>4</v>
      </c>
    </row>
    <row r="1600" spans="2:15" ht="20.25">
      <c r="B1600" s="10">
        <v>181015131012</v>
      </c>
      <c r="C1600" s="201">
        <v>6</v>
      </c>
      <c r="D1600" s="8" t="str">
        <f>VLOOKUP(B1600,'Current BICS'!$B$4:$P$1837,'Mapping for Equity'!$K$1,FALSE)</f>
        <v>Phosphate Rock</v>
      </c>
      <c r="E1600" s="15" t="s">
        <v>1643</v>
      </c>
      <c r="F1600" s="18"/>
      <c r="G1600" s="15" t="s">
        <v>1643</v>
      </c>
      <c r="H1600" s="6">
        <v>181015131012</v>
      </c>
      <c r="I1600" s="48" t="str">
        <f>VLOOKUP(H1600,'BICS Equity Hierarchy 2024'!$C$5:$Q$1846,'Mapping for Equity'!$K$1,FALSE)</f>
        <v>Phosphate Rock</v>
      </c>
      <c r="J1600" s="6" t="s">
        <v>4</v>
      </c>
      <c r="K1600" s="48" t="str">
        <f>IF(J1600="","",VLOOKUP(J1600,'BICS Equity Hierarchy 2024'!$C$5:$Q$1783,'Mapping for Equity'!$K$1))</f>
        <v/>
      </c>
      <c r="L1600" s="6" t="s">
        <v>4</v>
      </c>
      <c r="M1600" s="6" t="s">
        <v>4</v>
      </c>
      <c r="N1600" s="6" t="s">
        <v>4</v>
      </c>
      <c r="O1600" s="6" t="s">
        <v>4</v>
      </c>
    </row>
    <row r="1601" spans="2:15" ht="20.25">
      <c r="B1601" s="10">
        <v>181015131013</v>
      </c>
      <c r="C1601" s="201">
        <v>6</v>
      </c>
      <c r="D1601" s="8" t="str">
        <f>VLOOKUP(B1601,'Current BICS'!$B$4:$P$1837,'Mapping for Equity'!$K$1,FALSE)</f>
        <v>Potash, Soda, Borate</v>
      </c>
      <c r="E1601" s="15" t="s">
        <v>1643</v>
      </c>
      <c r="F1601" s="18"/>
      <c r="G1601" s="15" t="s">
        <v>1643</v>
      </c>
      <c r="H1601" s="6">
        <v>181015131013</v>
      </c>
      <c r="I1601" s="48" t="str">
        <f>VLOOKUP(H1601,'BICS Equity Hierarchy 2024'!$C$5:$Q$1846,'Mapping for Equity'!$K$1,FALSE)</f>
        <v>Potash, Soda, Borate</v>
      </c>
      <c r="J1601" s="6" t="s">
        <v>4</v>
      </c>
      <c r="K1601" s="48" t="str">
        <f>IF(J1601="","",VLOOKUP(J1601,'BICS Equity Hierarchy 2024'!$C$5:$Q$1783,'Mapping for Equity'!$K$1))</f>
        <v/>
      </c>
      <c r="L1601" s="6" t="s">
        <v>4</v>
      </c>
      <c r="M1601" s="6" t="s">
        <v>4</v>
      </c>
      <c r="N1601" s="6" t="s">
        <v>4</v>
      </c>
      <c r="O1601" s="6" t="s">
        <v>4</v>
      </c>
    </row>
    <row r="1602" spans="2:15" ht="20.25">
      <c r="B1602" s="10">
        <v>181015131014</v>
      </c>
      <c r="C1602" s="201">
        <v>6</v>
      </c>
      <c r="D1602" s="8" t="str">
        <f>VLOOKUP(B1602,'Current BICS'!$B$4:$P$1837,'Mapping for Equity'!$K$1,FALSE)</f>
        <v>Rare Earth</v>
      </c>
      <c r="E1602" s="15" t="s">
        <v>1643</v>
      </c>
      <c r="F1602" s="18"/>
      <c r="G1602" s="15" t="s">
        <v>1643</v>
      </c>
      <c r="H1602" s="6">
        <v>181015131014</v>
      </c>
      <c r="I1602" s="48" t="str">
        <f>VLOOKUP(H1602,'BICS Equity Hierarchy 2024'!$C$5:$Q$1846,'Mapping for Equity'!$K$1,FALSE)</f>
        <v>Rare Earth</v>
      </c>
      <c r="J1602" s="6" t="s">
        <v>4</v>
      </c>
      <c r="K1602" s="48" t="str">
        <f>IF(J1602="","",VLOOKUP(J1602,'BICS Equity Hierarchy 2024'!$C$5:$Q$1783,'Mapping for Equity'!$K$1))</f>
        <v/>
      </c>
      <c r="L1602" s="6" t="s">
        <v>4</v>
      </c>
      <c r="M1602" s="6" t="s">
        <v>4</v>
      </c>
      <c r="N1602" s="6" t="s">
        <v>4</v>
      </c>
      <c r="O1602" s="6" t="s">
        <v>4</v>
      </c>
    </row>
    <row r="1603" spans="2:15" ht="20.25">
      <c r="B1603" s="10">
        <v>1810151311</v>
      </c>
      <c r="C1603" s="201">
        <v>5</v>
      </c>
      <c r="D1603" s="8" t="str">
        <f>VLOOKUP(B1603,'Current BICS'!$B$4:$P$1837,'Mapping for Equity'!$K$1,FALSE)</f>
        <v>Precious Stone Mining</v>
      </c>
      <c r="E1603" s="15" t="s">
        <v>1643</v>
      </c>
      <c r="F1603" s="18"/>
      <c r="G1603" s="15" t="s">
        <v>1643</v>
      </c>
      <c r="H1603" s="6">
        <v>1810151311</v>
      </c>
      <c r="I1603" s="48" t="str">
        <f>VLOOKUP(H1603,'BICS Equity Hierarchy 2024'!$C$5:$Q$1846,'Mapping for Equity'!$K$1,FALSE)</f>
        <v>Precious Stone Mining</v>
      </c>
      <c r="J1603" s="6" t="s">
        <v>4</v>
      </c>
      <c r="K1603" s="48" t="str">
        <f>IF(J1603="","",VLOOKUP(J1603,'BICS Equity Hierarchy 2024'!$C$5:$Q$1783,'Mapping for Equity'!$K$1))</f>
        <v/>
      </c>
      <c r="L1603" s="6" t="s">
        <v>4</v>
      </c>
      <c r="M1603" s="6" t="s">
        <v>4</v>
      </c>
      <c r="N1603" s="6" t="s">
        <v>4</v>
      </c>
      <c r="O1603" s="6" t="s">
        <v>4</v>
      </c>
    </row>
    <row r="1604" spans="2:15" ht="20.25">
      <c r="B1604" s="10">
        <v>181015131110</v>
      </c>
      <c r="C1604" s="201">
        <v>6</v>
      </c>
      <c r="D1604" s="8" t="str">
        <f>VLOOKUP(B1604,'Current BICS'!$B$4:$P$1837,'Mapping for Equity'!$K$1,FALSE)</f>
        <v>Diamonds</v>
      </c>
      <c r="E1604" s="15" t="s">
        <v>1643</v>
      </c>
      <c r="F1604" s="18"/>
      <c r="G1604" s="15" t="s">
        <v>1643</v>
      </c>
      <c r="H1604" s="6">
        <v>181015131110</v>
      </c>
      <c r="I1604" s="48" t="str">
        <f>VLOOKUP(H1604,'BICS Equity Hierarchy 2024'!$C$5:$Q$1846,'Mapping for Equity'!$K$1,FALSE)</f>
        <v>Diamonds</v>
      </c>
      <c r="J1604" s="6" t="s">
        <v>4</v>
      </c>
      <c r="K1604" s="48" t="str">
        <f>IF(J1604="","",VLOOKUP(J1604,'BICS Equity Hierarchy 2024'!$C$5:$Q$1783,'Mapping for Equity'!$K$1))</f>
        <v/>
      </c>
      <c r="L1604" s="6" t="s">
        <v>4</v>
      </c>
      <c r="M1604" s="6" t="s">
        <v>4</v>
      </c>
      <c r="N1604" s="6" t="s">
        <v>4</v>
      </c>
      <c r="O1604" s="6" t="s">
        <v>4</v>
      </c>
    </row>
    <row r="1605" spans="2:15" ht="20.25">
      <c r="B1605" s="10">
        <v>181015131111</v>
      </c>
      <c r="C1605" s="201">
        <v>6</v>
      </c>
      <c r="D1605" s="8" t="str">
        <f>VLOOKUP(B1605,'Current BICS'!$B$4:$P$1837,'Mapping for Equity'!$K$1,FALSE)</f>
        <v>Gemstones</v>
      </c>
      <c r="E1605" s="15" t="s">
        <v>1643</v>
      </c>
      <c r="F1605" s="18"/>
      <c r="G1605" s="15" t="s">
        <v>1643</v>
      </c>
      <c r="H1605" s="6">
        <v>181015131111</v>
      </c>
      <c r="I1605" s="48" t="str">
        <f>VLOOKUP(H1605,'BICS Equity Hierarchy 2024'!$C$5:$Q$1846,'Mapping for Equity'!$K$1,FALSE)</f>
        <v>Gemstones</v>
      </c>
      <c r="J1605" s="6" t="s">
        <v>4</v>
      </c>
      <c r="K1605" s="48" t="str">
        <f>IF(J1605="","",VLOOKUP(J1605,'BICS Equity Hierarchy 2024'!$C$5:$Q$1783,'Mapping for Equity'!$K$1))</f>
        <v/>
      </c>
      <c r="L1605" s="6" t="s">
        <v>4</v>
      </c>
      <c r="M1605" s="6" t="s">
        <v>4</v>
      </c>
      <c r="N1605" s="6" t="s">
        <v>4</v>
      </c>
      <c r="O1605" s="6" t="s">
        <v>4</v>
      </c>
    </row>
    <row r="1606" spans="2:15" ht="20.25">
      <c r="B1606" s="10">
        <v>18101514</v>
      </c>
      <c r="C1606" s="201">
        <v>4</v>
      </c>
      <c r="D1606" s="8" t="str">
        <f>VLOOKUP(B1606,'Current BICS'!$B$4:$P$1837,'Mapping for Equity'!$K$1,FALSE)</f>
        <v>Coal Mining</v>
      </c>
      <c r="E1606" s="15" t="s">
        <v>1643</v>
      </c>
      <c r="F1606" s="18"/>
      <c r="G1606" s="15" t="s">
        <v>1643</v>
      </c>
      <c r="H1606" s="6">
        <v>18101514</v>
      </c>
      <c r="I1606" s="48" t="str">
        <f>VLOOKUP(H1606,'BICS Equity Hierarchy 2024'!$C$5:$Q$1846,'Mapping for Equity'!$K$1,FALSE)</f>
        <v>Coal Mining</v>
      </c>
      <c r="J1606" s="6" t="s">
        <v>4</v>
      </c>
      <c r="K1606" s="48" t="str">
        <f>IF(J1606="","",VLOOKUP(J1606,'BICS Equity Hierarchy 2024'!$C$5:$Q$1783,'Mapping for Equity'!$K$1))</f>
        <v/>
      </c>
      <c r="L1606" s="6" t="s">
        <v>4</v>
      </c>
      <c r="M1606" s="6" t="s">
        <v>4</v>
      </c>
      <c r="N1606" s="6" t="s">
        <v>4</v>
      </c>
      <c r="O1606" s="6" t="s">
        <v>4</v>
      </c>
    </row>
    <row r="1607" spans="2:15" ht="20.25">
      <c r="B1607" s="10">
        <v>1810151410</v>
      </c>
      <c r="C1607" s="201">
        <v>5</v>
      </c>
      <c r="D1607" s="8" t="str">
        <f>VLOOKUP(B1607,'Current BICS'!$B$4:$P$1837,'Mapping for Equity'!$K$1,FALSE)</f>
        <v>Thermal Coal</v>
      </c>
      <c r="E1607" s="15" t="s">
        <v>1643</v>
      </c>
      <c r="F1607" s="18"/>
      <c r="G1607" s="15" t="s">
        <v>1643</v>
      </c>
      <c r="H1607" s="6">
        <v>1810151410</v>
      </c>
      <c r="I1607" s="48" t="str">
        <f>VLOOKUP(H1607,'BICS Equity Hierarchy 2024'!$C$5:$Q$1846,'Mapping for Equity'!$K$1,FALSE)</f>
        <v>Thermal Coal</v>
      </c>
      <c r="J1607" s="6" t="s">
        <v>4</v>
      </c>
      <c r="K1607" s="48" t="str">
        <f>IF(J1607="","",VLOOKUP(J1607,'BICS Equity Hierarchy 2024'!$C$5:$Q$1783,'Mapping for Equity'!$K$1))</f>
        <v/>
      </c>
      <c r="L1607" s="6" t="s">
        <v>4</v>
      </c>
      <c r="M1607" s="6" t="s">
        <v>4</v>
      </c>
      <c r="N1607" s="6" t="s">
        <v>4</v>
      </c>
      <c r="O1607" s="6" t="s">
        <v>4</v>
      </c>
    </row>
    <row r="1608" spans="2:15" ht="20.25">
      <c r="B1608" s="10">
        <v>181015141010</v>
      </c>
      <c r="C1608" s="201">
        <v>6</v>
      </c>
      <c r="D1608" s="8" t="str">
        <f>VLOOKUP(B1608,'Current BICS'!$B$4:$P$1837,'Mapping for Equity'!$K$1,FALSE)</f>
        <v>Bitum Coal &amp; Lignite Surface</v>
      </c>
      <c r="E1608" s="15" t="s">
        <v>1643</v>
      </c>
      <c r="F1608" s="18"/>
      <c r="G1608" s="15" t="s">
        <v>1643</v>
      </c>
      <c r="H1608" s="6">
        <v>181015141010</v>
      </c>
      <c r="I1608" s="48" t="str">
        <f>VLOOKUP(H1608,'BICS Equity Hierarchy 2024'!$C$5:$Q$1846,'Mapping for Equity'!$K$1,FALSE)</f>
        <v>Bitum Coal &amp; Lignite Surface</v>
      </c>
      <c r="J1608" s="6" t="s">
        <v>4</v>
      </c>
      <c r="K1608" s="48" t="str">
        <f>IF(J1608="","",VLOOKUP(J1608,'BICS Equity Hierarchy 2024'!$C$5:$Q$1783,'Mapping for Equity'!$K$1))</f>
        <v/>
      </c>
      <c r="L1608" s="6" t="s">
        <v>4</v>
      </c>
      <c r="M1608" s="6" t="s">
        <v>4</v>
      </c>
      <c r="N1608" s="6" t="s">
        <v>4</v>
      </c>
      <c r="O1608" s="6" t="s">
        <v>4</v>
      </c>
    </row>
    <row r="1609" spans="2:15" ht="20.25">
      <c r="B1609" s="10">
        <v>181015141011</v>
      </c>
      <c r="C1609" s="201">
        <v>6</v>
      </c>
      <c r="D1609" s="8" t="str">
        <f>VLOOKUP(B1609,'Current BICS'!$B$4:$P$1837,'Mapping for Equity'!$K$1,FALSE)</f>
        <v>Bituminous Coal Underground</v>
      </c>
      <c r="E1609" s="15" t="s">
        <v>1643</v>
      </c>
      <c r="F1609" s="18"/>
      <c r="G1609" s="15" t="s">
        <v>1643</v>
      </c>
      <c r="H1609" s="6">
        <v>181015141011</v>
      </c>
      <c r="I1609" s="48" t="str">
        <f>VLOOKUP(H1609,'BICS Equity Hierarchy 2024'!$C$5:$Q$1846,'Mapping for Equity'!$K$1,FALSE)</f>
        <v>Bituminous Coal Underground</v>
      </c>
      <c r="J1609" s="6" t="s">
        <v>4</v>
      </c>
      <c r="K1609" s="48" t="str">
        <f>IF(J1609="","",VLOOKUP(J1609,'BICS Equity Hierarchy 2024'!$C$5:$Q$1783,'Mapping for Equity'!$K$1))</f>
        <v/>
      </c>
      <c r="L1609" s="6" t="s">
        <v>4</v>
      </c>
      <c r="M1609" s="6" t="s">
        <v>4</v>
      </c>
      <c r="N1609" s="6" t="s">
        <v>4</v>
      </c>
      <c r="O1609" s="6" t="s">
        <v>4</v>
      </c>
    </row>
    <row r="1610" spans="2:15" ht="20.25">
      <c r="B1610" s="10">
        <v>1810151411</v>
      </c>
      <c r="C1610" s="201">
        <v>5</v>
      </c>
      <c r="D1610" s="8" t="str">
        <f>VLOOKUP(B1610,'Current BICS'!$B$4:$P$1837,'Mapping for Equity'!$K$1,FALSE)</f>
        <v>Metallurgical Coal</v>
      </c>
      <c r="E1610" s="15" t="s">
        <v>1643</v>
      </c>
      <c r="F1610" s="18"/>
      <c r="G1610" s="15" t="s">
        <v>1643</v>
      </c>
      <c r="H1610" s="6">
        <v>1810151411</v>
      </c>
      <c r="I1610" s="48" t="str">
        <f>VLOOKUP(H1610,'BICS Equity Hierarchy 2024'!$C$5:$Q$1846,'Mapping for Equity'!$K$1,FALSE)</f>
        <v>Metallurgical Coal</v>
      </c>
      <c r="J1610" s="6" t="s">
        <v>4</v>
      </c>
      <c r="K1610" s="48" t="str">
        <f>IF(J1610="","",VLOOKUP(J1610,'BICS Equity Hierarchy 2024'!$C$5:$Q$1783,'Mapping for Equity'!$K$1))</f>
        <v/>
      </c>
      <c r="L1610" s="6" t="s">
        <v>4</v>
      </c>
      <c r="M1610" s="6" t="s">
        <v>4</v>
      </c>
      <c r="N1610" s="6" t="s">
        <v>4</v>
      </c>
      <c r="O1610" s="6" t="s">
        <v>4</v>
      </c>
    </row>
    <row r="1611" spans="2:15" ht="20.25">
      <c r="B1611" s="10">
        <v>18101515</v>
      </c>
      <c r="C1611" s="201">
        <v>4</v>
      </c>
      <c r="D1611" s="8" t="str">
        <f>VLOOKUP(B1611,'Current BICS'!$B$4:$P$1837,'Mapping for Equity'!$K$1,FALSE)</f>
        <v>Mining Services</v>
      </c>
      <c r="E1611" s="15" t="s">
        <v>1643</v>
      </c>
      <c r="F1611" s="18"/>
      <c r="G1611" s="15" t="s">
        <v>1643</v>
      </c>
      <c r="H1611" s="6">
        <v>18101515</v>
      </c>
      <c r="I1611" s="48" t="str">
        <f>VLOOKUP(H1611,'BICS Equity Hierarchy 2024'!$C$5:$Q$1846,'Mapping for Equity'!$K$1,FALSE)</f>
        <v>Mining Services</v>
      </c>
      <c r="J1611" s="6" t="s">
        <v>4</v>
      </c>
      <c r="K1611" s="48" t="str">
        <f>IF(J1611="","",VLOOKUP(J1611,'BICS Equity Hierarchy 2024'!$C$5:$Q$1783,'Mapping for Equity'!$K$1))</f>
        <v/>
      </c>
      <c r="L1611" s="6" t="s">
        <v>4</v>
      </c>
      <c r="M1611" s="6" t="s">
        <v>4</v>
      </c>
      <c r="N1611" s="6" t="s">
        <v>4</v>
      </c>
      <c r="O1611" s="6" t="s">
        <v>4</v>
      </c>
    </row>
    <row r="1612" spans="2:15" ht="20.25">
      <c r="B1612" s="10">
        <v>1810151510</v>
      </c>
      <c r="C1612" s="201">
        <v>5</v>
      </c>
      <c r="D1612" s="8" t="str">
        <f>VLOOKUP(B1612,'Current BICS'!$B$4:$P$1837,'Mapping for Equity'!$K$1,FALSE)</f>
        <v>Coal Support Services</v>
      </c>
      <c r="E1612" s="15" t="s">
        <v>1643</v>
      </c>
      <c r="F1612" s="18"/>
      <c r="G1612" s="15" t="s">
        <v>1643</v>
      </c>
      <c r="H1612" s="6">
        <v>1810151510</v>
      </c>
      <c r="I1612" s="48" t="str">
        <f>VLOOKUP(H1612,'BICS Equity Hierarchy 2024'!$C$5:$Q$1846,'Mapping for Equity'!$K$1,FALSE)</f>
        <v>Coal Support Services</v>
      </c>
      <c r="J1612" s="6" t="s">
        <v>4</v>
      </c>
      <c r="K1612" s="48" t="str">
        <f>IF(J1612="","",VLOOKUP(J1612,'BICS Equity Hierarchy 2024'!$C$5:$Q$1783,'Mapping for Equity'!$K$1))</f>
        <v/>
      </c>
      <c r="L1612" s="6" t="s">
        <v>4</v>
      </c>
      <c r="M1612" s="6" t="s">
        <v>4</v>
      </c>
      <c r="N1612" s="6" t="s">
        <v>4</v>
      </c>
      <c r="O1612" s="6" t="s">
        <v>4</v>
      </c>
    </row>
    <row r="1613" spans="2:15" ht="20.25">
      <c r="B1613" s="10">
        <v>1810151511</v>
      </c>
      <c r="C1613" s="201">
        <v>5</v>
      </c>
      <c r="D1613" s="8" t="str">
        <f>VLOOKUP(B1613,'Current BICS'!$B$4:$P$1837,'Mapping for Equity'!$K$1,FALSE)</f>
        <v>Metals Support Services</v>
      </c>
      <c r="E1613" s="15" t="s">
        <v>1643</v>
      </c>
      <c r="F1613" s="18"/>
      <c r="G1613" s="15" t="s">
        <v>1643</v>
      </c>
      <c r="H1613" s="6">
        <v>1810151511</v>
      </c>
      <c r="I1613" s="48" t="str">
        <f>VLOOKUP(H1613,'BICS Equity Hierarchy 2024'!$C$5:$Q$1846,'Mapping for Equity'!$K$1,FALSE)</f>
        <v>Metals Support Services</v>
      </c>
      <c r="J1613" s="6" t="s">
        <v>4</v>
      </c>
      <c r="K1613" s="48" t="str">
        <f>IF(J1613="","",VLOOKUP(J1613,'BICS Equity Hierarchy 2024'!$C$5:$Q$1783,'Mapping for Equity'!$K$1))</f>
        <v/>
      </c>
      <c r="L1613" s="6" t="s">
        <v>4</v>
      </c>
      <c r="M1613" s="6" t="s">
        <v>4</v>
      </c>
      <c r="N1613" s="6" t="s">
        <v>4</v>
      </c>
      <c r="O1613" s="6" t="s">
        <v>4</v>
      </c>
    </row>
    <row r="1614" spans="2:15" ht="20.25">
      <c r="B1614" s="10">
        <v>1810151512</v>
      </c>
      <c r="C1614" s="201">
        <v>5</v>
      </c>
      <c r="D1614" s="8" t="str">
        <f>VLOOKUP(B1614,'Current BICS'!$B$4:$P$1837,'Mapping for Equity'!$K$1,FALSE)</f>
        <v>Non-Metallic Mining Support</v>
      </c>
      <c r="E1614" s="15" t="s">
        <v>1643</v>
      </c>
      <c r="F1614" s="18"/>
      <c r="G1614" s="15" t="s">
        <v>1643</v>
      </c>
      <c r="H1614" s="6">
        <v>1810151512</v>
      </c>
      <c r="I1614" s="48" t="str">
        <f>VLOOKUP(H1614,'BICS Equity Hierarchy 2024'!$C$5:$Q$1846,'Mapping for Equity'!$K$1,FALSE)</f>
        <v>Non-Metallic Mining Support</v>
      </c>
      <c r="J1614" s="6" t="s">
        <v>4</v>
      </c>
      <c r="K1614" s="48" t="str">
        <f>IF(J1614="","",VLOOKUP(J1614,'BICS Equity Hierarchy 2024'!$C$5:$Q$1783,'Mapping for Equity'!$K$1))</f>
        <v/>
      </c>
      <c r="L1614" s="6" t="s">
        <v>4</v>
      </c>
      <c r="M1614" s="6" t="s">
        <v>4</v>
      </c>
      <c r="N1614" s="6" t="s">
        <v>4</v>
      </c>
      <c r="O1614" s="6" t="s">
        <v>4</v>
      </c>
    </row>
    <row r="1615" spans="2:15" ht="20.25">
      <c r="B1615" s="10">
        <v>18101516</v>
      </c>
      <c r="C1615" s="201">
        <v>4</v>
      </c>
      <c r="D1615" s="8" t="str">
        <f>VLOOKUP(B1615,'Current BICS'!$B$4:$P$1837,'Mapping for Equity'!$K$1,FALSE)</f>
        <v>Metals &amp; Ore Whslrs &amp; Traders</v>
      </c>
      <c r="E1615" s="15" t="s">
        <v>1643</v>
      </c>
      <c r="F1615" s="18"/>
      <c r="G1615" s="15" t="s">
        <v>1643</v>
      </c>
      <c r="H1615" s="6">
        <v>18101516</v>
      </c>
      <c r="I1615" s="48" t="str">
        <f>VLOOKUP(H1615,'BICS Equity Hierarchy 2024'!$C$5:$Q$1846,'Mapping for Equity'!$K$1,FALSE)</f>
        <v>Metals &amp; Ore Whslrs &amp; Traders</v>
      </c>
      <c r="J1615" s="6" t="s">
        <v>4</v>
      </c>
      <c r="K1615" s="48" t="str">
        <f>IF(J1615="","",VLOOKUP(J1615,'BICS Equity Hierarchy 2024'!$C$5:$Q$1783,'Mapping for Equity'!$K$1))</f>
        <v/>
      </c>
      <c r="L1615" s="6" t="s">
        <v>4</v>
      </c>
      <c r="M1615" s="6" t="s">
        <v>4</v>
      </c>
      <c r="N1615" s="6" t="s">
        <v>4</v>
      </c>
      <c r="O1615" s="6" t="s">
        <v>4</v>
      </c>
    </row>
    <row r="1616" spans="2:15" ht="20.25">
      <c r="B1616" s="10">
        <v>19</v>
      </c>
      <c r="C1616" s="201">
        <v>1</v>
      </c>
      <c r="D1616" s="8" t="str">
        <f>VLOOKUP(B1616,'Current BICS'!$B$4:$P$1837,'Mapping for Equity'!$K$1,FALSE)</f>
        <v>Technology</v>
      </c>
      <c r="E1616" s="15" t="s">
        <v>1643</v>
      </c>
      <c r="F1616" s="18"/>
      <c r="G1616" s="15" t="s">
        <v>1643</v>
      </c>
      <c r="H1616" s="6">
        <v>19</v>
      </c>
      <c r="I1616" s="48" t="str">
        <f>VLOOKUP(H1616,'BICS Equity Hierarchy 2024'!$C$5:$Q$1846,'Mapping for Equity'!$K$1,FALSE)</f>
        <v>Technology</v>
      </c>
      <c r="J1616" s="6" t="s">
        <v>4</v>
      </c>
      <c r="K1616" s="48" t="str">
        <f>IF(J1616="","",VLOOKUP(J1616,'BICS Equity Hierarchy 2024'!$C$5:$Q$1783,'Mapping for Equity'!$K$1))</f>
        <v/>
      </c>
      <c r="L1616" s="6" t="s">
        <v>4</v>
      </c>
      <c r="M1616" s="6" t="s">
        <v>4</v>
      </c>
      <c r="N1616" s="6" t="s">
        <v>4</v>
      </c>
      <c r="O1616" s="6" t="s">
        <v>4</v>
      </c>
    </row>
    <row r="1617" spans="2:15" ht="20.25">
      <c r="B1617" s="10">
        <v>1910</v>
      </c>
      <c r="C1617" s="201">
        <v>2</v>
      </c>
      <c r="D1617" s="8" t="str">
        <f>VLOOKUP(B1617,'Current BICS'!$B$4:$P$1837,'Mapping for Equity'!$K$1,FALSE)</f>
        <v>Tech Hardware &amp; Semiconductors</v>
      </c>
      <c r="E1617" s="15" t="s">
        <v>1643</v>
      </c>
      <c r="F1617" s="18"/>
      <c r="G1617" s="15" t="s">
        <v>1643</v>
      </c>
      <c r="H1617" s="6">
        <v>1910</v>
      </c>
      <c r="I1617" s="48" t="str">
        <f>VLOOKUP(H1617,'BICS Equity Hierarchy 2024'!$C$5:$Q$1846,'Mapping for Equity'!$K$1,FALSE)</f>
        <v>Tech Hardware &amp; Semiconductors</v>
      </c>
      <c r="J1617" s="6" t="s">
        <v>4</v>
      </c>
      <c r="K1617" s="48" t="str">
        <f>IF(J1617="","",VLOOKUP(J1617,'BICS Equity Hierarchy 2024'!$C$5:$Q$1783,'Mapping for Equity'!$K$1))</f>
        <v/>
      </c>
      <c r="L1617" s="6" t="s">
        <v>4</v>
      </c>
      <c r="M1617" s="6" t="s">
        <v>4</v>
      </c>
      <c r="N1617" s="6" t="s">
        <v>4</v>
      </c>
      <c r="O1617" s="6" t="s">
        <v>4</v>
      </c>
    </row>
    <row r="1618" spans="2:15" ht="20.25">
      <c r="B1618" s="10">
        <v>191010</v>
      </c>
      <c r="C1618" s="201">
        <v>3</v>
      </c>
      <c r="D1618" s="8" t="str">
        <f>VLOOKUP(B1618,'Current BICS'!$B$4:$P$1837,'Mapping for Equity'!$K$1,FALSE)</f>
        <v>Technology Hardware</v>
      </c>
      <c r="E1618" s="15" t="s">
        <v>1643</v>
      </c>
      <c r="F1618" s="18"/>
      <c r="G1618" s="15" t="s">
        <v>1643</v>
      </c>
      <c r="H1618" s="6">
        <v>191010</v>
      </c>
      <c r="I1618" s="48" t="str">
        <f>VLOOKUP(H1618,'BICS Equity Hierarchy 2024'!$C$5:$Q$1846,'Mapping for Equity'!$K$1,FALSE)</f>
        <v>Technology Hardware</v>
      </c>
      <c r="J1618" s="6" t="s">
        <v>4</v>
      </c>
      <c r="K1618" s="48" t="str">
        <f>IF(J1618="","",VLOOKUP(J1618,'BICS Equity Hierarchy 2024'!$C$5:$Q$1783,'Mapping for Equity'!$K$1))</f>
        <v/>
      </c>
      <c r="L1618" s="6" t="s">
        <v>4</v>
      </c>
      <c r="M1618" s="6" t="s">
        <v>4</v>
      </c>
      <c r="N1618" s="6" t="s">
        <v>4</v>
      </c>
      <c r="O1618" s="6" t="s">
        <v>4</v>
      </c>
    </row>
    <row r="1619" spans="2:15" ht="20.25">
      <c r="B1619" s="10">
        <v>19101010</v>
      </c>
      <c r="C1619" s="201">
        <v>4</v>
      </c>
      <c r="D1619" s="8" t="str">
        <f>VLOOKUP(B1619,'Current BICS'!$B$4:$P$1837,'Mapping for Equity'!$K$1,FALSE)</f>
        <v>Communications Equipment</v>
      </c>
      <c r="E1619" s="15" t="s">
        <v>1643</v>
      </c>
      <c r="F1619" s="18"/>
      <c r="G1619" s="15" t="s">
        <v>1643</v>
      </c>
      <c r="H1619" s="6">
        <v>19101010</v>
      </c>
      <c r="I1619" s="48" t="str">
        <f>VLOOKUP(H1619,'BICS Equity Hierarchy 2024'!$C$5:$Q$1846,'Mapping for Equity'!$K$1,FALSE)</f>
        <v>Communications Equipment</v>
      </c>
      <c r="J1619" s="6" t="s">
        <v>4</v>
      </c>
      <c r="K1619" s="48" t="str">
        <f>IF(J1619="","",VLOOKUP(J1619,'BICS Equity Hierarchy 2024'!$C$5:$Q$1783,'Mapping for Equity'!$K$1))</f>
        <v/>
      </c>
      <c r="L1619" s="6" t="s">
        <v>4</v>
      </c>
      <c r="M1619" s="6" t="s">
        <v>4</v>
      </c>
      <c r="N1619" s="6" t="s">
        <v>4</v>
      </c>
      <c r="O1619" s="6" t="s">
        <v>4</v>
      </c>
    </row>
    <row r="1620" spans="2:15" ht="20.25">
      <c r="B1620" s="10">
        <v>1910101010</v>
      </c>
      <c r="C1620" s="201">
        <v>5</v>
      </c>
      <c r="D1620" s="8" t="str">
        <f>VLOOKUP(B1620,'Current BICS'!$B$4:$P$1837,'Mapping for Equity'!$K$1,FALSE)</f>
        <v>Broadcasting Equipment</v>
      </c>
      <c r="E1620" s="15" t="s">
        <v>1643</v>
      </c>
      <c r="F1620" s="18"/>
      <c r="G1620" s="15" t="s">
        <v>1643</v>
      </c>
      <c r="H1620" s="6">
        <v>1910101010</v>
      </c>
      <c r="I1620" s="48" t="str">
        <f>VLOOKUP(H1620,'BICS Equity Hierarchy 2024'!$C$5:$Q$1846,'Mapping for Equity'!$K$1,FALSE)</f>
        <v>Broadcasting Equipment</v>
      </c>
      <c r="J1620" s="6" t="s">
        <v>4</v>
      </c>
      <c r="K1620" s="48" t="str">
        <f>IF(J1620="","",VLOOKUP(J1620,'BICS Equity Hierarchy 2024'!$C$5:$Q$1783,'Mapping for Equity'!$K$1))</f>
        <v/>
      </c>
      <c r="L1620" s="6" t="s">
        <v>4</v>
      </c>
      <c r="M1620" s="6" t="s">
        <v>4</v>
      </c>
      <c r="N1620" s="6" t="s">
        <v>4</v>
      </c>
      <c r="O1620" s="6" t="s">
        <v>4</v>
      </c>
    </row>
    <row r="1621" spans="2:15" ht="20.25">
      <c r="B1621" s="10">
        <v>1910101011</v>
      </c>
      <c r="C1621" s="201">
        <v>5</v>
      </c>
      <c r="D1621" s="8" t="str">
        <f>VLOOKUP(B1621,'Current BICS'!$B$4:$P$1837,'Mapping for Equity'!$K$1,FALSE)</f>
        <v>Data Networking Equipment</v>
      </c>
      <c r="E1621" s="15" t="s">
        <v>1643</v>
      </c>
      <c r="F1621" s="18"/>
      <c r="G1621" s="15" t="s">
        <v>1643</v>
      </c>
      <c r="H1621" s="6">
        <v>1910101011</v>
      </c>
      <c r="I1621" s="48" t="str">
        <f>VLOOKUP(H1621,'BICS Equity Hierarchy 2024'!$C$5:$Q$1846,'Mapping for Equity'!$K$1,FALSE)</f>
        <v>Data Networking Equipment</v>
      </c>
      <c r="J1621" s="6" t="s">
        <v>4</v>
      </c>
      <c r="K1621" s="48" t="str">
        <f>IF(J1621="","",VLOOKUP(J1621,'BICS Equity Hierarchy 2024'!$C$5:$Q$1783,'Mapping for Equity'!$K$1))</f>
        <v/>
      </c>
      <c r="L1621" s="6" t="s">
        <v>4</v>
      </c>
      <c r="M1621" s="6" t="s">
        <v>4</v>
      </c>
      <c r="N1621" s="6" t="s">
        <v>4</v>
      </c>
      <c r="O1621" s="6" t="s">
        <v>4</v>
      </c>
    </row>
    <row r="1622" spans="2:15" ht="20.25">
      <c r="B1622" s="10">
        <v>191010101110</v>
      </c>
      <c r="C1622" s="201">
        <v>6</v>
      </c>
      <c r="D1622" s="8" t="str">
        <f>VLOOKUP(B1622,'Current BICS'!$B$4:$P$1837,'Mapping for Equity'!$K$1,FALSE)</f>
        <v>Home &amp; Sm Business Netw Equip</v>
      </c>
      <c r="E1622" s="15" t="s">
        <v>1643</v>
      </c>
      <c r="F1622" s="18"/>
      <c r="G1622" s="15" t="s">
        <v>1643</v>
      </c>
      <c r="H1622" s="6">
        <v>191010101110</v>
      </c>
      <c r="I1622" s="48" t="str">
        <f>VLOOKUP(H1622,'BICS Equity Hierarchy 2024'!$C$5:$Q$1846,'Mapping for Equity'!$K$1,FALSE)</f>
        <v>Home &amp; Sm Business Netw Equip</v>
      </c>
      <c r="J1622" s="6" t="s">
        <v>4</v>
      </c>
      <c r="K1622" s="48" t="str">
        <f>IF(J1622="","",VLOOKUP(J1622,'BICS Equity Hierarchy 2024'!$C$5:$Q$1783,'Mapping for Equity'!$K$1))</f>
        <v/>
      </c>
      <c r="L1622" s="6" t="s">
        <v>4</v>
      </c>
      <c r="M1622" s="6" t="s">
        <v>4</v>
      </c>
      <c r="N1622" s="6" t="s">
        <v>4</v>
      </c>
      <c r="O1622" s="6" t="s">
        <v>4</v>
      </c>
    </row>
    <row r="1623" spans="2:15" ht="20.25">
      <c r="B1623" s="10">
        <v>191010101111</v>
      </c>
      <c r="C1623" s="201">
        <v>6</v>
      </c>
      <c r="D1623" s="8" t="str">
        <f>VLOOKUP(B1623,'Current BICS'!$B$4:$P$1837,'Mapping for Equity'!$K$1,FALSE)</f>
        <v>Wireless Data Network Equip</v>
      </c>
      <c r="E1623" s="15" t="s">
        <v>1643</v>
      </c>
      <c r="F1623" s="18"/>
      <c r="G1623" s="15" t="s">
        <v>1643</v>
      </c>
      <c r="H1623" s="6">
        <v>191010101111</v>
      </c>
      <c r="I1623" s="48" t="str">
        <f>VLOOKUP(H1623,'BICS Equity Hierarchy 2024'!$C$5:$Q$1846,'Mapping for Equity'!$K$1,FALSE)</f>
        <v>Wireless Data Network Equip</v>
      </c>
      <c r="J1623" s="6" t="s">
        <v>4</v>
      </c>
      <c r="K1623" s="48" t="str">
        <f>IF(J1623="","",VLOOKUP(J1623,'BICS Equity Hierarchy 2024'!$C$5:$Q$1783,'Mapping for Equity'!$K$1))</f>
        <v/>
      </c>
      <c r="L1623" s="6" t="s">
        <v>4</v>
      </c>
      <c r="M1623" s="6" t="s">
        <v>4</v>
      </c>
      <c r="N1623" s="6" t="s">
        <v>4</v>
      </c>
      <c r="O1623" s="6" t="s">
        <v>4</v>
      </c>
    </row>
    <row r="1624" spans="2:15" ht="20.25">
      <c r="B1624" s="10">
        <v>191010101112</v>
      </c>
      <c r="C1624" s="201">
        <v>6</v>
      </c>
      <c r="D1624" s="8" t="str">
        <f>VLOOKUP(B1624,'Current BICS'!$B$4:$P$1837,'Mapping for Equity'!$K$1,FALSE)</f>
        <v>Wireline Data Network Equip</v>
      </c>
      <c r="E1624" s="15" t="s">
        <v>1643</v>
      </c>
      <c r="F1624" s="18"/>
      <c r="G1624" s="15" t="s">
        <v>1643</v>
      </c>
      <c r="H1624" s="6">
        <v>191010101112</v>
      </c>
      <c r="I1624" s="48" t="str">
        <f>VLOOKUP(H1624,'BICS Equity Hierarchy 2024'!$C$5:$Q$1846,'Mapping for Equity'!$K$1,FALSE)</f>
        <v>Wireline Data Network Equip</v>
      </c>
      <c r="J1624" s="6" t="s">
        <v>4</v>
      </c>
      <c r="K1624" s="48" t="str">
        <f>IF(J1624="","",VLOOKUP(J1624,'BICS Equity Hierarchy 2024'!$C$5:$Q$1783,'Mapping for Equity'!$K$1))</f>
        <v/>
      </c>
      <c r="L1624" s="6" t="s">
        <v>4</v>
      </c>
      <c r="M1624" s="6" t="s">
        <v>4</v>
      </c>
      <c r="N1624" s="6" t="s">
        <v>4</v>
      </c>
      <c r="O1624" s="6" t="s">
        <v>4</v>
      </c>
    </row>
    <row r="1625" spans="2:15" ht="20.25">
      <c r="B1625" s="10">
        <v>1910101012</v>
      </c>
      <c r="C1625" s="201">
        <v>5</v>
      </c>
      <c r="D1625" s="8" t="str">
        <f>VLOOKUP(B1625,'Current BICS'!$B$4:$P$1837,'Mapping for Equity'!$K$1,FALSE)</f>
        <v>Mobile Phones</v>
      </c>
      <c r="E1625" s="15" t="s">
        <v>1643</v>
      </c>
      <c r="F1625" s="18"/>
      <c r="G1625" s="15" t="s">
        <v>1643</v>
      </c>
      <c r="H1625" s="6">
        <v>1910101012</v>
      </c>
      <c r="I1625" s="48" t="str">
        <f>VLOOKUP(H1625,'BICS Equity Hierarchy 2024'!$C$5:$Q$1846,'Mapping for Equity'!$K$1,FALSE)</f>
        <v>Mobile Phones</v>
      </c>
      <c r="J1625" s="6" t="s">
        <v>4</v>
      </c>
      <c r="K1625" s="48" t="str">
        <f>IF(J1625="","",VLOOKUP(J1625,'BICS Equity Hierarchy 2024'!$C$5:$Q$1783,'Mapping for Equity'!$K$1))</f>
        <v/>
      </c>
      <c r="L1625" s="6" t="s">
        <v>4</v>
      </c>
      <c r="M1625" s="6" t="s">
        <v>4</v>
      </c>
      <c r="N1625" s="6" t="s">
        <v>4</v>
      </c>
      <c r="O1625" s="6" t="s">
        <v>4</v>
      </c>
    </row>
    <row r="1626" spans="2:15" ht="20.25">
      <c r="B1626" s="10">
        <v>1910101013</v>
      </c>
      <c r="C1626" s="201">
        <v>5</v>
      </c>
      <c r="D1626" s="8" t="str">
        <f>VLOOKUP(B1626,'Current BICS'!$B$4:$P$1837,'Mapping for Equity'!$K$1,FALSE)</f>
        <v>Telecommunications Equipment</v>
      </c>
      <c r="E1626" s="15" t="s">
        <v>1643</v>
      </c>
      <c r="F1626" s="18"/>
      <c r="G1626" s="15" t="s">
        <v>1643</v>
      </c>
      <c r="H1626" s="6">
        <v>1910101013</v>
      </c>
      <c r="I1626" s="48" t="str">
        <f>VLOOKUP(H1626,'BICS Equity Hierarchy 2024'!$C$5:$Q$1846,'Mapping for Equity'!$K$1,FALSE)</f>
        <v>Telecommunications Equipment</v>
      </c>
      <c r="J1626" s="6" t="s">
        <v>4</v>
      </c>
      <c r="K1626" s="48" t="str">
        <f>IF(J1626="","",VLOOKUP(J1626,'BICS Equity Hierarchy 2024'!$C$5:$Q$1783,'Mapping for Equity'!$K$1))</f>
        <v/>
      </c>
      <c r="L1626" s="6" t="s">
        <v>4</v>
      </c>
      <c r="M1626" s="6" t="s">
        <v>4</v>
      </c>
      <c r="N1626" s="6" t="s">
        <v>4</v>
      </c>
      <c r="O1626" s="6" t="s">
        <v>4</v>
      </c>
    </row>
    <row r="1627" spans="2:15" ht="20.25">
      <c r="B1627" s="10">
        <v>191010101310</v>
      </c>
      <c r="C1627" s="201">
        <v>6</v>
      </c>
      <c r="D1627" s="8" t="str">
        <f>VLOOKUP(B1627,'Current BICS'!$B$4:$P$1837,'Mapping for Equity'!$K$1,FALSE)</f>
        <v>Wireless Telecom Equipment</v>
      </c>
      <c r="E1627" s="15" t="s">
        <v>1643</v>
      </c>
      <c r="F1627" s="18"/>
      <c r="G1627" s="15" t="s">
        <v>1643</v>
      </c>
      <c r="H1627" s="6">
        <v>191010101310</v>
      </c>
      <c r="I1627" s="48" t="str">
        <f>VLOOKUP(H1627,'BICS Equity Hierarchy 2024'!$C$5:$Q$1846,'Mapping for Equity'!$K$1,FALSE)</f>
        <v>Wireless Telecom Equipment</v>
      </c>
      <c r="J1627" s="6" t="s">
        <v>4</v>
      </c>
      <c r="K1627" s="48" t="str">
        <f>IF(J1627="","",VLOOKUP(J1627,'BICS Equity Hierarchy 2024'!$C$5:$Q$1783,'Mapping for Equity'!$K$1))</f>
        <v/>
      </c>
      <c r="L1627" s="6" t="s">
        <v>4</v>
      </c>
      <c r="M1627" s="6" t="s">
        <v>4</v>
      </c>
      <c r="N1627" s="6" t="s">
        <v>4</v>
      </c>
      <c r="O1627" s="6" t="s">
        <v>4</v>
      </c>
    </row>
    <row r="1628" spans="2:15" ht="20.25">
      <c r="B1628" s="10">
        <v>19101010131010</v>
      </c>
      <c r="C1628" s="201">
        <v>7</v>
      </c>
      <c r="D1628" s="8" t="str">
        <f>VLOOKUP(B1628,'Current BICS'!$B$4:$P$1837,'Mapping for Equity'!$K$1,FALSE)</f>
        <v>Mobile Radio Comm Equipment</v>
      </c>
      <c r="E1628" s="15" t="s">
        <v>1643</v>
      </c>
      <c r="F1628" s="18"/>
      <c r="G1628" s="15" t="s">
        <v>1643</v>
      </c>
      <c r="H1628" s="6">
        <v>19101010131010</v>
      </c>
      <c r="I1628" s="48" t="str">
        <f>VLOOKUP(H1628,'BICS Equity Hierarchy 2024'!$C$5:$Q$1846,'Mapping for Equity'!$K$1,FALSE)</f>
        <v>Mobile Radio Comm Equipment</v>
      </c>
      <c r="J1628" s="6" t="s">
        <v>4</v>
      </c>
      <c r="K1628" s="48" t="str">
        <f>IF(J1628="","",VLOOKUP(J1628,'BICS Equity Hierarchy 2024'!$C$5:$Q$1783,'Mapping for Equity'!$K$1))</f>
        <v/>
      </c>
      <c r="L1628" s="6" t="s">
        <v>4</v>
      </c>
      <c r="M1628" s="6" t="s">
        <v>4</v>
      </c>
      <c r="N1628" s="6" t="s">
        <v>4</v>
      </c>
      <c r="O1628" s="6" t="s">
        <v>4</v>
      </c>
    </row>
    <row r="1629" spans="2:15" ht="20.25">
      <c r="B1629" s="10">
        <v>19101010131011</v>
      </c>
      <c r="C1629" s="201">
        <v>7</v>
      </c>
      <c r="D1629" s="8" t="str">
        <f>VLOOKUP(B1629,'Current BICS'!$B$4:$P$1837,'Mapping for Equity'!$K$1,FALSE)</f>
        <v>RFID Devices</v>
      </c>
      <c r="E1629" s="15" t="s">
        <v>1643</v>
      </c>
      <c r="F1629" s="18"/>
      <c r="G1629" s="15" t="s">
        <v>1643</v>
      </c>
      <c r="H1629" s="6">
        <v>19101010131011</v>
      </c>
      <c r="I1629" s="48" t="str">
        <f>VLOOKUP(H1629,'BICS Equity Hierarchy 2024'!$C$5:$Q$1846,'Mapping for Equity'!$K$1,FALSE)</f>
        <v>RFID Devices</v>
      </c>
      <c r="J1629" s="6" t="s">
        <v>4</v>
      </c>
      <c r="K1629" s="48" t="str">
        <f>IF(J1629="","",VLOOKUP(J1629,'BICS Equity Hierarchy 2024'!$C$5:$Q$1783,'Mapping for Equity'!$K$1))</f>
        <v/>
      </c>
      <c r="L1629" s="6" t="s">
        <v>4</v>
      </c>
      <c r="M1629" s="6" t="s">
        <v>4</v>
      </c>
      <c r="N1629" s="6" t="s">
        <v>4</v>
      </c>
      <c r="O1629" s="6" t="s">
        <v>4</v>
      </c>
    </row>
    <row r="1630" spans="2:15" ht="20.25">
      <c r="B1630" s="10">
        <v>19101010131012</v>
      </c>
      <c r="C1630" s="201">
        <v>7</v>
      </c>
      <c r="D1630" s="8" t="str">
        <f>VLOOKUP(B1630,'Current BICS'!$B$4:$P$1837,'Mapping for Equity'!$K$1,FALSE)</f>
        <v>Satellite Communications Equip</v>
      </c>
      <c r="E1630" s="15" t="s">
        <v>1643</v>
      </c>
      <c r="F1630" s="18"/>
      <c r="G1630" s="15" t="s">
        <v>1643</v>
      </c>
      <c r="H1630" s="6">
        <v>19101010131012</v>
      </c>
      <c r="I1630" s="48" t="str">
        <f>VLOOKUP(H1630,'BICS Equity Hierarchy 2024'!$C$5:$Q$1846,'Mapping for Equity'!$K$1,FALSE)</f>
        <v>Satellite Communications Equip</v>
      </c>
      <c r="J1630" s="6" t="s">
        <v>4</v>
      </c>
      <c r="K1630" s="48" t="str">
        <f>IF(J1630="","",VLOOKUP(J1630,'BICS Equity Hierarchy 2024'!$C$5:$Q$1783,'Mapping for Equity'!$K$1))</f>
        <v/>
      </c>
      <c r="L1630" s="6" t="s">
        <v>4</v>
      </c>
      <c r="M1630" s="6" t="s">
        <v>4</v>
      </c>
      <c r="N1630" s="6" t="s">
        <v>4</v>
      </c>
      <c r="O1630" s="6" t="s">
        <v>4</v>
      </c>
    </row>
    <row r="1631" spans="2:15" ht="20.25">
      <c r="B1631" s="10">
        <v>19101010131013</v>
      </c>
      <c r="C1631" s="201">
        <v>7</v>
      </c>
      <c r="D1631" s="8" t="str">
        <f>VLOOKUP(B1631,'Current BICS'!$B$4:$P$1837,'Mapping for Equity'!$K$1,FALSE)</f>
        <v>Wireless Application Svc Equip</v>
      </c>
      <c r="E1631" s="15" t="s">
        <v>1643</v>
      </c>
      <c r="F1631" s="18"/>
      <c r="G1631" s="15" t="s">
        <v>1643</v>
      </c>
      <c r="H1631" s="6">
        <v>19101010131013</v>
      </c>
      <c r="I1631" s="48" t="str">
        <f>VLOOKUP(H1631,'BICS Equity Hierarchy 2024'!$C$5:$Q$1846,'Mapping for Equity'!$K$1,FALSE)</f>
        <v>Wireless Application Svc Equip</v>
      </c>
      <c r="J1631" s="6" t="s">
        <v>4</v>
      </c>
      <c r="K1631" s="48" t="str">
        <f>IF(J1631="","",VLOOKUP(J1631,'BICS Equity Hierarchy 2024'!$C$5:$Q$1783,'Mapping for Equity'!$K$1))</f>
        <v/>
      </c>
      <c r="L1631" s="6" t="s">
        <v>4</v>
      </c>
      <c r="M1631" s="6" t="s">
        <v>4</v>
      </c>
      <c r="N1631" s="6" t="s">
        <v>4</v>
      </c>
      <c r="O1631" s="6" t="s">
        <v>4</v>
      </c>
    </row>
    <row r="1632" spans="2:15" ht="20.25">
      <c r="B1632" s="10">
        <v>19101010131014</v>
      </c>
      <c r="C1632" s="201">
        <v>7</v>
      </c>
      <c r="D1632" s="8" t="str">
        <f>VLOOKUP(B1632,'Current BICS'!$B$4:$P$1837,'Mapping for Equity'!$K$1,FALSE)</f>
        <v>Wireless Network Infra Equip</v>
      </c>
      <c r="E1632" s="15" t="s">
        <v>1643</v>
      </c>
      <c r="F1632" s="18"/>
      <c r="G1632" s="15" t="s">
        <v>1643</v>
      </c>
      <c r="H1632" s="6">
        <v>19101010131014</v>
      </c>
      <c r="I1632" s="48" t="str">
        <f>VLOOKUP(H1632,'BICS Equity Hierarchy 2024'!$C$5:$Q$1846,'Mapping for Equity'!$K$1,FALSE)</f>
        <v>Wireless Network Infra Equip</v>
      </c>
      <c r="J1632" s="6" t="s">
        <v>4</v>
      </c>
      <c r="K1632" s="48" t="str">
        <f>IF(J1632="","",VLOOKUP(J1632,'BICS Equity Hierarchy 2024'!$C$5:$Q$1783,'Mapping for Equity'!$K$1))</f>
        <v/>
      </c>
      <c r="L1632" s="6" t="s">
        <v>4</v>
      </c>
      <c r="M1632" s="6" t="s">
        <v>4</v>
      </c>
      <c r="N1632" s="6" t="s">
        <v>4</v>
      </c>
      <c r="O1632" s="6" t="s">
        <v>4</v>
      </c>
    </row>
    <row r="1633" spans="2:15" ht="20.25">
      <c r="B1633" s="10">
        <v>191010101311</v>
      </c>
      <c r="C1633" s="201">
        <v>6</v>
      </c>
      <c r="D1633" s="8" t="str">
        <f>VLOOKUP(B1633,'Current BICS'!$B$4:$P$1837,'Mapping for Equity'!$K$1,FALSE)</f>
        <v>Wireline Telecom Equipment</v>
      </c>
      <c r="E1633" s="15" t="s">
        <v>1643</v>
      </c>
      <c r="F1633" s="18"/>
      <c r="G1633" s="15" t="s">
        <v>1643</v>
      </c>
      <c r="H1633" s="6">
        <v>191010101311</v>
      </c>
      <c r="I1633" s="48" t="str">
        <f>VLOOKUP(H1633,'BICS Equity Hierarchy 2024'!$C$5:$Q$1846,'Mapping for Equity'!$K$1,FALSE)</f>
        <v>Wireline Telecom Equipment</v>
      </c>
      <c r="J1633" s="6" t="s">
        <v>4</v>
      </c>
      <c r="K1633" s="48" t="str">
        <f>IF(J1633="","",VLOOKUP(J1633,'BICS Equity Hierarchy 2024'!$C$5:$Q$1783,'Mapping for Equity'!$K$1))</f>
        <v/>
      </c>
      <c r="L1633" s="6" t="s">
        <v>4</v>
      </c>
      <c r="M1633" s="6" t="s">
        <v>4</v>
      </c>
      <c r="N1633" s="6" t="s">
        <v>4</v>
      </c>
      <c r="O1633" s="6" t="s">
        <v>4</v>
      </c>
    </row>
    <row r="1634" spans="2:15" ht="20.25">
      <c r="B1634" s="10">
        <v>19101010131110</v>
      </c>
      <c r="C1634" s="201">
        <v>7</v>
      </c>
      <c r="D1634" s="8" t="str">
        <f>VLOOKUP(B1634,'Current BICS'!$B$4:$P$1837,'Mapping for Equity'!$K$1,FALSE)</f>
        <v>Cable TV Equipment</v>
      </c>
      <c r="E1634" s="15" t="s">
        <v>1643</v>
      </c>
      <c r="F1634" s="18"/>
      <c r="G1634" s="15" t="s">
        <v>1643</v>
      </c>
      <c r="H1634" s="6">
        <v>19101010131110</v>
      </c>
      <c r="I1634" s="48" t="str">
        <f>VLOOKUP(H1634,'BICS Equity Hierarchy 2024'!$C$5:$Q$1846,'Mapping for Equity'!$K$1,FALSE)</f>
        <v>Cable TV Equipment</v>
      </c>
      <c r="J1634" s="6" t="s">
        <v>4</v>
      </c>
      <c r="K1634" s="48" t="str">
        <f>IF(J1634="","",VLOOKUP(J1634,'BICS Equity Hierarchy 2024'!$C$5:$Q$1783,'Mapping for Equity'!$K$1))</f>
        <v/>
      </c>
      <c r="L1634" s="6" t="s">
        <v>4</v>
      </c>
      <c r="M1634" s="6" t="s">
        <v>4</v>
      </c>
      <c r="N1634" s="6" t="s">
        <v>4</v>
      </c>
      <c r="O1634" s="6" t="s">
        <v>4</v>
      </c>
    </row>
    <row r="1635" spans="2:15" ht="20.25">
      <c r="B1635" s="10">
        <v>19101010131111</v>
      </c>
      <c r="C1635" s="201">
        <v>7</v>
      </c>
      <c r="D1635" s="8" t="str">
        <f>VLOOKUP(B1635,'Current BICS'!$B$4:$P$1837,'Mapping for Equity'!$K$1,FALSE)</f>
        <v>Fiber Optic Telecom Equipment</v>
      </c>
      <c r="E1635" s="15" t="s">
        <v>1643</v>
      </c>
      <c r="F1635" s="18"/>
      <c r="G1635" s="15" t="s">
        <v>1643</v>
      </c>
      <c r="H1635" s="6">
        <v>19101010131111</v>
      </c>
      <c r="I1635" s="48" t="str">
        <f>VLOOKUP(H1635,'BICS Equity Hierarchy 2024'!$C$5:$Q$1846,'Mapping for Equity'!$K$1,FALSE)</f>
        <v>Fiber Optic Telecom Equipment</v>
      </c>
      <c r="J1635" s="6" t="s">
        <v>4</v>
      </c>
      <c r="K1635" s="48" t="str">
        <f>IF(J1635="","",VLOOKUP(J1635,'BICS Equity Hierarchy 2024'!$C$5:$Q$1783,'Mapping for Equity'!$K$1))</f>
        <v/>
      </c>
      <c r="L1635" s="6" t="s">
        <v>4</v>
      </c>
      <c r="M1635" s="6" t="s">
        <v>4</v>
      </c>
      <c r="N1635" s="6" t="s">
        <v>4</v>
      </c>
      <c r="O1635" s="6" t="s">
        <v>4</v>
      </c>
    </row>
    <row r="1636" spans="2:15" ht="20.25">
      <c r="B1636" s="10">
        <v>19101010131112</v>
      </c>
      <c r="C1636" s="201">
        <v>7</v>
      </c>
      <c r="D1636" s="8" t="str">
        <f>VLOOKUP(B1636,'Current BICS'!$B$4:$P$1837,'Mapping for Equity'!$K$1,FALSE)</f>
        <v>Telecommunications Devices</v>
      </c>
      <c r="E1636" s="15" t="s">
        <v>1643</v>
      </c>
      <c r="F1636" s="18"/>
      <c r="G1636" s="15" t="s">
        <v>1643</v>
      </c>
      <c r="H1636" s="6">
        <v>19101010131112</v>
      </c>
      <c r="I1636" s="48" t="str">
        <f>VLOOKUP(H1636,'BICS Equity Hierarchy 2024'!$C$5:$Q$1846,'Mapping for Equity'!$K$1,FALSE)</f>
        <v>Telecommunications Devices</v>
      </c>
      <c r="J1636" s="6" t="s">
        <v>4</v>
      </c>
      <c r="K1636" s="48" t="str">
        <f>IF(J1636="","",VLOOKUP(J1636,'BICS Equity Hierarchy 2024'!$C$5:$Q$1783,'Mapping for Equity'!$K$1))</f>
        <v/>
      </c>
      <c r="L1636" s="6" t="s">
        <v>4</v>
      </c>
      <c r="M1636" s="6" t="s">
        <v>4</v>
      </c>
      <c r="N1636" s="6" t="s">
        <v>4</v>
      </c>
      <c r="O1636" s="6" t="s">
        <v>4</v>
      </c>
    </row>
    <row r="1637" spans="2:15" ht="20.25">
      <c r="B1637" s="10">
        <v>19101010131113</v>
      </c>
      <c r="C1637" s="201">
        <v>7</v>
      </c>
      <c r="D1637" s="8" t="str">
        <f>VLOOKUP(B1637,'Current BICS'!$B$4:$P$1837,'Mapping for Equity'!$K$1,FALSE)</f>
        <v>Wireline Customer Premise Equip</v>
      </c>
      <c r="E1637" s="15" t="s">
        <v>1643</v>
      </c>
      <c r="F1637" s="18"/>
      <c r="G1637" s="15" t="s">
        <v>1643</v>
      </c>
      <c r="H1637" s="6">
        <v>19101010131113</v>
      </c>
      <c r="I1637" s="48" t="str">
        <f>VLOOKUP(H1637,'BICS Equity Hierarchy 2024'!$C$5:$Q$1846,'Mapping for Equity'!$K$1,FALSE)</f>
        <v>Wireline Customer Premise Equip</v>
      </c>
      <c r="J1637" s="6" t="s">
        <v>4</v>
      </c>
      <c r="K1637" s="48" t="str">
        <f>IF(J1637="","",VLOOKUP(J1637,'BICS Equity Hierarchy 2024'!$C$5:$Q$1783,'Mapping for Equity'!$K$1))</f>
        <v/>
      </c>
      <c r="L1637" s="6" t="s">
        <v>4</v>
      </c>
      <c r="M1637" s="6" t="s">
        <v>4</v>
      </c>
      <c r="N1637" s="6" t="s">
        <v>4</v>
      </c>
      <c r="O1637" s="6" t="s">
        <v>4</v>
      </c>
    </row>
    <row r="1638" spans="2:15" ht="20.25">
      <c r="B1638" s="10">
        <v>19101010131114</v>
      </c>
      <c r="C1638" s="201">
        <v>7</v>
      </c>
      <c r="D1638" s="8" t="str">
        <f>VLOOKUP(B1638,'Current BICS'!$B$4:$P$1837,'Mapping for Equity'!$K$1,FALSE)</f>
        <v>Wireline Network Infra Equip</v>
      </c>
      <c r="E1638" s="15" t="s">
        <v>1643</v>
      </c>
      <c r="F1638" s="18"/>
      <c r="G1638" s="15" t="s">
        <v>1643</v>
      </c>
      <c r="H1638" s="6">
        <v>19101010131114</v>
      </c>
      <c r="I1638" s="48" t="str">
        <f>VLOOKUP(H1638,'BICS Equity Hierarchy 2024'!$C$5:$Q$1846,'Mapping for Equity'!$K$1,FALSE)</f>
        <v>Wireline Network Infra Equip</v>
      </c>
      <c r="J1638" s="6" t="s">
        <v>4</v>
      </c>
      <c r="K1638" s="48" t="str">
        <f>IF(J1638="","",VLOOKUP(J1638,'BICS Equity Hierarchy 2024'!$C$5:$Q$1783,'Mapping for Equity'!$K$1))</f>
        <v/>
      </c>
      <c r="L1638" s="6" t="s">
        <v>4</v>
      </c>
      <c r="M1638" s="6" t="s">
        <v>4</v>
      </c>
      <c r="N1638" s="6" t="s">
        <v>4</v>
      </c>
      <c r="O1638" s="6" t="s">
        <v>4</v>
      </c>
    </row>
    <row r="1639" spans="2:15" ht="20.25">
      <c r="B1639" s="10">
        <v>19101011</v>
      </c>
      <c r="C1639" s="201">
        <v>4</v>
      </c>
      <c r="D1639" s="8" t="str">
        <f>VLOOKUP(B1639,'Current BICS'!$B$4:$P$1837,'Mapping for Equity'!$K$1,FALSE)</f>
        <v>Consumer Electronics</v>
      </c>
      <c r="E1639" s="15" t="s">
        <v>1643</v>
      </c>
      <c r="F1639" s="18"/>
      <c r="G1639" s="15" t="s">
        <v>1643</v>
      </c>
      <c r="H1639" s="6">
        <v>19101011</v>
      </c>
      <c r="I1639" s="48" t="str">
        <f>VLOOKUP(H1639,'BICS Equity Hierarchy 2024'!$C$5:$Q$1846,'Mapping for Equity'!$K$1,FALSE)</f>
        <v>Consumer Electronics</v>
      </c>
      <c r="J1639" s="6" t="s">
        <v>4</v>
      </c>
      <c r="K1639" s="48" t="str">
        <f>IF(J1639="","",VLOOKUP(J1639,'BICS Equity Hierarchy 2024'!$C$5:$Q$1783,'Mapping for Equity'!$K$1))</f>
        <v/>
      </c>
      <c r="L1639" s="6" t="s">
        <v>4</v>
      </c>
      <c r="M1639" s="6" t="s">
        <v>4</v>
      </c>
      <c r="N1639" s="6" t="s">
        <v>4</v>
      </c>
      <c r="O1639" s="6" t="s">
        <v>4</v>
      </c>
    </row>
    <row r="1640" spans="2:15" ht="20.25">
      <c r="B1640" s="10">
        <v>1910101110</v>
      </c>
      <c r="C1640" s="201">
        <v>5</v>
      </c>
      <c r="D1640" s="8" t="str">
        <f>VLOOKUP(B1640,'Current BICS'!$B$4:$P$1837,'Mapping for Equity'!$K$1,FALSE)</f>
        <v>Audio Equipment</v>
      </c>
      <c r="E1640" s="15" t="s">
        <v>1643</v>
      </c>
      <c r="F1640" s="18"/>
      <c r="G1640" s="15" t="s">
        <v>1643</v>
      </c>
      <c r="H1640" s="6">
        <v>1910101110</v>
      </c>
      <c r="I1640" s="48" t="str">
        <f>VLOOKUP(H1640,'BICS Equity Hierarchy 2024'!$C$5:$Q$1846,'Mapping for Equity'!$K$1,FALSE)</f>
        <v>Audio Equipment</v>
      </c>
      <c r="J1640" s="6" t="s">
        <v>4</v>
      </c>
      <c r="K1640" s="48" t="str">
        <f>IF(J1640="","",VLOOKUP(J1640,'BICS Equity Hierarchy 2024'!$C$5:$Q$1783,'Mapping for Equity'!$K$1))</f>
        <v/>
      </c>
      <c r="L1640" s="6" t="s">
        <v>4</v>
      </c>
      <c r="M1640" s="6" t="s">
        <v>4</v>
      </c>
      <c r="N1640" s="6" t="s">
        <v>4</v>
      </c>
      <c r="O1640" s="6" t="s">
        <v>4</v>
      </c>
    </row>
    <row r="1641" spans="2:15" ht="20.25">
      <c r="B1641" s="10">
        <v>191010111010</v>
      </c>
      <c r="C1641" s="201">
        <v>6</v>
      </c>
      <c r="D1641" s="8" t="str">
        <f>VLOOKUP(B1641,'Current BICS'!$B$4:$P$1837,'Mapping for Equity'!$K$1,FALSE)</f>
        <v>Home &amp; Car Audio Equipment</v>
      </c>
      <c r="E1641" s="15" t="s">
        <v>1643</v>
      </c>
      <c r="F1641" s="18"/>
      <c r="G1641" s="15" t="s">
        <v>1643</v>
      </c>
      <c r="H1641" s="6">
        <v>191010111010</v>
      </c>
      <c r="I1641" s="48" t="str">
        <f>VLOOKUP(H1641,'BICS Equity Hierarchy 2024'!$C$5:$Q$1846,'Mapping for Equity'!$K$1,FALSE)</f>
        <v>Home &amp; Car Audio Equipment</v>
      </c>
      <c r="J1641" s="6" t="s">
        <v>4</v>
      </c>
      <c r="K1641" s="48" t="str">
        <f>IF(J1641="","",VLOOKUP(J1641,'BICS Equity Hierarchy 2024'!$C$5:$Q$1783,'Mapping for Equity'!$K$1))</f>
        <v/>
      </c>
      <c r="L1641" s="6" t="s">
        <v>4</v>
      </c>
      <c r="M1641" s="6" t="s">
        <v>4</v>
      </c>
      <c r="N1641" s="6" t="s">
        <v>4</v>
      </c>
      <c r="O1641" s="6" t="s">
        <v>4</v>
      </c>
    </row>
    <row r="1642" spans="2:15" ht="20.25">
      <c r="B1642" s="10">
        <v>191010111011</v>
      </c>
      <c r="C1642" s="201">
        <v>6</v>
      </c>
      <c r="D1642" s="8" t="str">
        <f>VLOOKUP(B1642,'Current BICS'!$B$4:$P$1837,'Mapping for Equity'!$K$1,FALSE)</f>
        <v>Personal Audio Devices</v>
      </c>
      <c r="E1642" s="15" t="s">
        <v>1643</v>
      </c>
      <c r="F1642" s="18"/>
      <c r="G1642" s="15" t="s">
        <v>1643</v>
      </c>
      <c r="H1642" s="6">
        <v>191010111011</v>
      </c>
      <c r="I1642" s="48" t="str">
        <f>VLOOKUP(H1642,'BICS Equity Hierarchy 2024'!$C$5:$Q$1846,'Mapping for Equity'!$K$1,FALSE)</f>
        <v>Personal Audio Devices</v>
      </c>
      <c r="J1642" s="6" t="s">
        <v>4</v>
      </c>
      <c r="K1642" s="48" t="str">
        <f>IF(J1642="","",VLOOKUP(J1642,'BICS Equity Hierarchy 2024'!$C$5:$Q$1783,'Mapping for Equity'!$K$1))</f>
        <v/>
      </c>
      <c r="L1642" s="6" t="s">
        <v>4</v>
      </c>
      <c r="M1642" s="6" t="s">
        <v>4</v>
      </c>
      <c r="N1642" s="6" t="s">
        <v>4</v>
      </c>
      <c r="O1642" s="6" t="s">
        <v>4</v>
      </c>
    </row>
    <row r="1643" spans="2:15" ht="20.25">
      <c r="B1643" s="10">
        <v>191010111012</v>
      </c>
      <c r="C1643" s="201">
        <v>6</v>
      </c>
      <c r="D1643" s="8" t="str">
        <f>VLOOKUP(B1643,'Current BICS'!$B$4:$P$1837,'Mapping for Equity'!$K$1,FALSE)</f>
        <v>Professional Audio Equipment</v>
      </c>
      <c r="E1643" s="15" t="s">
        <v>1643</v>
      </c>
      <c r="F1643" s="18"/>
      <c r="G1643" s="15" t="s">
        <v>1643</v>
      </c>
      <c r="H1643" s="6">
        <v>191010111012</v>
      </c>
      <c r="I1643" s="48" t="str">
        <f>VLOOKUP(H1643,'BICS Equity Hierarchy 2024'!$C$5:$Q$1846,'Mapping for Equity'!$K$1,FALSE)</f>
        <v>Professional Audio Equipment</v>
      </c>
      <c r="J1643" s="6" t="s">
        <v>4</v>
      </c>
      <c r="K1643" s="48" t="str">
        <f>IF(J1643="","",VLOOKUP(J1643,'BICS Equity Hierarchy 2024'!$C$5:$Q$1783,'Mapping for Equity'!$K$1))</f>
        <v/>
      </c>
      <c r="L1643" s="6" t="s">
        <v>4</v>
      </c>
      <c r="M1643" s="6" t="s">
        <v>4</v>
      </c>
      <c r="N1643" s="6" t="s">
        <v>4</v>
      </c>
      <c r="O1643" s="6" t="s">
        <v>4</v>
      </c>
    </row>
    <row r="1644" spans="2:15" ht="20.25">
      <c r="B1644" s="10">
        <v>1910101111</v>
      </c>
      <c r="C1644" s="201">
        <v>5</v>
      </c>
      <c r="D1644" s="8" t="str">
        <f>VLOOKUP(B1644,'Current BICS'!$B$4:$P$1837,'Mapping for Equity'!$K$1,FALSE)</f>
        <v>Camera Equipment</v>
      </c>
      <c r="E1644" s="15" t="s">
        <v>1643</v>
      </c>
      <c r="F1644" s="18"/>
      <c r="G1644" s="15" t="s">
        <v>1643</v>
      </c>
      <c r="H1644" s="6">
        <v>1910101111</v>
      </c>
      <c r="I1644" s="48" t="str">
        <f>VLOOKUP(H1644,'BICS Equity Hierarchy 2024'!$C$5:$Q$1846,'Mapping for Equity'!$K$1,FALSE)</f>
        <v>Camera Equipment</v>
      </c>
      <c r="J1644" s="6" t="s">
        <v>4</v>
      </c>
      <c r="K1644" s="48" t="str">
        <f>IF(J1644="","",VLOOKUP(J1644,'BICS Equity Hierarchy 2024'!$C$5:$Q$1783,'Mapping for Equity'!$K$1))</f>
        <v/>
      </c>
      <c r="L1644" s="6" t="s">
        <v>4</v>
      </c>
      <c r="M1644" s="6" t="s">
        <v>4</v>
      </c>
      <c r="N1644" s="6" t="s">
        <v>4</v>
      </c>
      <c r="O1644" s="6" t="s">
        <v>4</v>
      </c>
    </row>
    <row r="1645" spans="2:15" ht="20.25">
      <c r="B1645" s="10">
        <v>191010111110</v>
      </c>
      <c r="C1645" s="201">
        <v>6</v>
      </c>
      <c r="D1645" s="8" t="str">
        <f>VLOOKUP(B1645,'Current BICS'!$B$4:$P$1837,'Mapping for Equity'!$K$1,FALSE)</f>
        <v>Digital Cameras</v>
      </c>
      <c r="E1645" s="15" t="s">
        <v>1643</v>
      </c>
      <c r="F1645" s="18"/>
      <c r="G1645" s="15" t="s">
        <v>1643</v>
      </c>
      <c r="H1645" s="6">
        <v>191010111110</v>
      </c>
      <c r="I1645" s="48" t="str">
        <f>VLOOKUP(H1645,'BICS Equity Hierarchy 2024'!$C$5:$Q$1846,'Mapping for Equity'!$K$1,FALSE)</f>
        <v>Digital Cameras</v>
      </c>
      <c r="J1645" s="6" t="s">
        <v>4</v>
      </c>
      <c r="K1645" s="48" t="str">
        <f>IF(J1645="","",VLOOKUP(J1645,'BICS Equity Hierarchy 2024'!$C$5:$Q$1783,'Mapping for Equity'!$K$1))</f>
        <v/>
      </c>
      <c r="L1645" s="6" t="s">
        <v>4</v>
      </c>
      <c r="M1645" s="6" t="s">
        <v>4</v>
      </c>
      <c r="N1645" s="6" t="s">
        <v>4</v>
      </c>
      <c r="O1645" s="6" t="s">
        <v>4</v>
      </c>
    </row>
    <row r="1646" spans="2:15" ht="20.25">
      <c r="B1646" s="10">
        <v>191010111111</v>
      </c>
      <c r="C1646" s="201">
        <v>6</v>
      </c>
      <c r="D1646" s="8" t="str">
        <f>VLOOKUP(B1646,'Current BICS'!$B$4:$P$1837,'Mapping for Equity'!$K$1,FALSE)</f>
        <v>Video Cameras</v>
      </c>
      <c r="E1646" s="15" t="s">
        <v>1643</v>
      </c>
      <c r="F1646" s="18"/>
      <c r="G1646" s="15" t="s">
        <v>1643</v>
      </c>
      <c r="H1646" s="6">
        <v>191010111111</v>
      </c>
      <c r="I1646" s="48" t="str">
        <f>VLOOKUP(H1646,'BICS Equity Hierarchy 2024'!$C$5:$Q$1846,'Mapping for Equity'!$K$1,FALSE)</f>
        <v>Video Cameras</v>
      </c>
      <c r="J1646" s="6" t="s">
        <v>4</v>
      </c>
      <c r="K1646" s="48" t="str">
        <f>IF(J1646="","",VLOOKUP(J1646,'BICS Equity Hierarchy 2024'!$C$5:$Q$1783,'Mapping for Equity'!$K$1))</f>
        <v/>
      </c>
      <c r="L1646" s="6" t="s">
        <v>4</v>
      </c>
      <c r="M1646" s="6" t="s">
        <v>4</v>
      </c>
      <c r="N1646" s="6" t="s">
        <v>4</v>
      </c>
      <c r="O1646" s="6" t="s">
        <v>4</v>
      </c>
    </row>
    <row r="1647" spans="2:15" ht="20.25">
      <c r="B1647" s="10">
        <v>191010111112</v>
      </c>
      <c r="C1647" s="201">
        <v>6</v>
      </c>
      <c r="D1647" s="8" t="str">
        <f>VLOOKUP(B1647,'Current BICS'!$B$4:$P$1837,'Mapping for Equity'!$K$1,FALSE)</f>
        <v>Camera Accessories</v>
      </c>
      <c r="E1647" s="15" t="s">
        <v>1643</v>
      </c>
      <c r="F1647" s="18"/>
      <c r="G1647" s="15" t="s">
        <v>1643</v>
      </c>
      <c r="H1647" s="6">
        <v>191010111112</v>
      </c>
      <c r="I1647" s="48" t="str">
        <f>VLOOKUP(H1647,'BICS Equity Hierarchy 2024'!$C$5:$Q$1846,'Mapping for Equity'!$K$1,FALSE)</f>
        <v>Camera Accessories</v>
      </c>
      <c r="J1647" s="6" t="s">
        <v>4</v>
      </c>
      <c r="K1647" s="48" t="str">
        <f>IF(J1647="","",VLOOKUP(J1647,'BICS Equity Hierarchy 2024'!$C$5:$Q$1783,'Mapping for Equity'!$K$1))</f>
        <v/>
      </c>
      <c r="L1647" s="6" t="s">
        <v>4</v>
      </c>
      <c r="M1647" s="6" t="s">
        <v>4</v>
      </c>
      <c r="N1647" s="6" t="s">
        <v>4</v>
      </c>
      <c r="O1647" s="6" t="s">
        <v>4</v>
      </c>
    </row>
    <row r="1648" spans="2:15" ht="20.25">
      <c r="B1648" s="10">
        <v>1910101112</v>
      </c>
      <c r="C1648" s="201">
        <v>5</v>
      </c>
      <c r="D1648" s="8" t="str">
        <f>VLOOKUP(B1648,'Current BICS'!$B$4:$P$1837,'Mapping for Equity'!$K$1,FALSE)</f>
        <v>Displays</v>
      </c>
      <c r="E1648" s="15" t="s">
        <v>1643</v>
      </c>
      <c r="F1648" s="18"/>
      <c r="G1648" s="15" t="s">
        <v>1643</v>
      </c>
      <c r="H1648" s="6">
        <v>1910101112</v>
      </c>
      <c r="I1648" s="48" t="str">
        <f>VLOOKUP(H1648,'BICS Equity Hierarchy 2024'!$C$5:$Q$1846,'Mapping for Equity'!$K$1,FALSE)</f>
        <v>Displays</v>
      </c>
      <c r="J1648" s="6" t="s">
        <v>4</v>
      </c>
      <c r="K1648" s="48" t="str">
        <f>IF(J1648="","",VLOOKUP(J1648,'BICS Equity Hierarchy 2024'!$C$5:$Q$1783,'Mapping for Equity'!$K$1))</f>
        <v/>
      </c>
      <c r="L1648" s="6" t="s">
        <v>4</v>
      </c>
      <c r="M1648" s="6" t="s">
        <v>4</v>
      </c>
      <c r="N1648" s="6" t="s">
        <v>4</v>
      </c>
      <c r="O1648" s="6" t="s">
        <v>4</v>
      </c>
    </row>
    <row r="1649" spans="2:15" ht="20.25">
      <c r="B1649" s="10">
        <v>191010111210</v>
      </c>
      <c r="C1649" s="201">
        <v>6</v>
      </c>
      <c r="D1649" s="8" t="str">
        <f>VLOOKUP(B1649,'Current BICS'!$B$4:$P$1837,'Mapping for Equity'!$K$1,FALSE)</f>
        <v>TV &amp; Monitors</v>
      </c>
      <c r="E1649" s="15" t="s">
        <v>1643</v>
      </c>
      <c r="F1649" s="18"/>
      <c r="G1649" s="15" t="s">
        <v>1643</v>
      </c>
      <c r="H1649" s="6">
        <v>191010111210</v>
      </c>
      <c r="I1649" s="48" t="str">
        <f>VLOOKUP(H1649,'BICS Equity Hierarchy 2024'!$C$5:$Q$1846,'Mapping for Equity'!$K$1,FALSE)</f>
        <v>TV &amp; Monitors</v>
      </c>
      <c r="J1649" s="6" t="s">
        <v>4</v>
      </c>
      <c r="K1649" s="48" t="str">
        <f>IF(J1649="","",VLOOKUP(J1649,'BICS Equity Hierarchy 2024'!$C$5:$Q$1783,'Mapping for Equity'!$K$1))</f>
        <v/>
      </c>
      <c r="L1649" s="6" t="s">
        <v>4</v>
      </c>
      <c r="M1649" s="6" t="s">
        <v>4</v>
      </c>
      <c r="N1649" s="6" t="s">
        <v>4</v>
      </c>
      <c r="O1649" s="6" t="s">
        <v>4</v>
      </c>
    </row>
    <row r="1650" spans="2:15" ht="20.25">
      <c r="B1650" s="10">
        <v>191010111211</v>
      </c>
      <c r="C1650" s="201">
        <v>6</v>
      </c>
      <c r="D1650" s="8" t="str">
        <f>VLOOKUP(B1650,'Current BICS'!$B$4:$P$1837,'Mapping for Equity'!$K$1,FALSE)</f>
        <v>Specialty Displays</v>
      </c>
      <c r="E1650" s="15" t="s">
        <v>1643</v>
      </c>
      <c r="F1650" s="18"/>
      <c r="G1650" s="15" t="s">
        <v>1643</v>
      </c>
      <c r="H1650" s="6">
        <v>191010111211</v>
      </c>
      <c r="I1650" s="48" t="str">
        <f>VLOOKUP(H1650,'BICS Equity Hierarchy 2024'!$C$5:$Q$1846,'Mapping for Equity'!$K$1,FALSE)</f>
        <v>Specialty Displays</v>
      </c>
      <c r="J1650" s="6" t="s">
        <v>4</v>
      </c>
      <c r="K1650" s="48" t="str">
        <f>IF(J1650="","",VLOOKUP(J1650,'BICS Equity Hierarchy 2024'!$C$5:$Q$1783,'Mapping for Equity'!$K$1))</f>
        <v/>
      </c>
      <c r="L1650" s="6" t="s">
        <v>4</v>
      </c>
      <c r="M1650" s="6" t="s">
        <v>4</v>
      </c>
      <c r="N1650" s="6" t="s">
        <v>4</v>
      </c>
      <c r="O1650" s="6" t="s">
        <v>4</v>
      </c>
    </row>
    <row r="1651" spans="2:15" ht="20.25">
      <c r="B1651" s="10">
        <v>1910101113</v>
      </c>
      <c r="C1651" s="201">
        <v>5</v>
      </c>
      <c r="D1651" s="8" t="str">
        <f>VLOOKUP(B1651,'Current BICS'!$B$4:$P$1837,'Mapping for Equity'!$K$1,FALSE)</f>
        <v>GPS Devices</v>
      </c>
      <c r="E1651" s="15" t="s">
        <v>1643</v>
      </c>
      <c r="F1651" s="18"/>
      <c r="G1651" s="15" t="s">
        <v>1643</v>
      </c>
      <c r="H1651" s="6">
        <v>1910101113</v>
      </c>
      <c r="I1651" s="48" t="str">
        <f>VLOOKUP(H1651,'BICS Equity Hierarchy 2024'!$C$5:$Q$1846,'Mapping for Equity'!$K$1,FALSE)</f>
        <v>GPS Devices</v>
      </c>
      <c r="J1651" s="6" t="s">
        <v>4</v>
      </c>
      <c r="K1651" s="48" t="str">
        <f>IF(J1651="","",VLOOKUP(J1651,'BICS Equity Hierarchy 2024'!$C$5:$Q$1783,'Mapping for Equity'!$K$1))</f>
        <v/>
      </c>
      <c r="L1651" s="6" t="s">
        <v>4</v>
      </c>
      <c r="M1651" s="6" t="s">
        <v>4</v>
      </c>
      <c r="N1651" s="6" t="s">
        <v>4</v>
      </c>
      <c r="O1651" s="6" t="s">
        <v>4</v>
      </c>
    </row>
    <row r="1652" spans="2:15" ht="20.25">
      <c r="B1652" s="10">
        <v>1910101114</v>
      </c>
      <c r="C1652" s="201">
        <v>5</v>
      </c>
      <c r="D1652" s="8" t="str">
        <f>VLOOKUP(B1652,'Current BICS'!$B$4:$P$1837,'Mapping for Equity'!$K$1,FALSE)</f>
        <v>Keyboards &amp; Mice</v>
      </c>
      <c r="E1652" s="15" t="s">
        <v>1643</v>
      </c>
      <c r="F1652" s="18"/>
      <c r="G1652" s="15" t="s">
        <v>1643</v>
      </c>
      <c r="H1652" s="6">
        <v>1910101114</v>
      </c>
      <c r="I1652" s="48" t="str">
        <f>VLOOKUP(H1652,'BICS Equity Hierarchy 2024'!$C$5:$Q$1846,'Mapping for Equity'!$K$1,FALSE)</f>
        <v>Keyboards &amp; Mice</v>
      </c>
      <c r="J1652" s="6" t="s">
        <v>4</v>
      </c>
      <c r="K1652" s="48" t="str">
        <f>IF(J1652="","",VLOOKUP(J1652,'BICS Equity Hierarchy 2024'!$C$5:$Q$1783,'Mapping for Equity'!$K$1))</f>
        <v/>
      </c>
      <c r="L1652" s="6" t="s">
        <v>4</v>
      </c>
      <c r="M1652" s="6" t="s">
        <v>4</v>
      </c>
      <c r="N1652" s="6" t="s">
        <v>4</v>
      </c>
      <c r="O1652" s="6" t="s">
        <v>4</v>
      </c>
    </row>
    <row r="1653" spans="2:15" ht="20.25">
      <c r="B1653" s="10">
        <v>1910101115</v>
      </c>
      <c r="C1653" s="201">
        <v>5</v>
      </c>
      <c r="D1653" s="8" t="str">
        <f>VLOOKUP(B1653,'Current BICS'!$B$4:$P$1837,'Mapping for Equity'!$K$1,FALSE)</f>
        <v>Office Electronics</v>
      </c>
      <c r="E1653" s="15" t="s">
        <v>1643</v>
      </c>
      <c r="F1653" s="18"/>
      <c r="G1653" s="15" t="s">
        <v>1643</v>
      </c>
      <c r="H1653" s="6">
        <v>1910101115</v>
      </c>
      <c r="I1653" s="48" t="str">
        <f>VLOOKUP(H1653,'BICS Equity Hierarchy 2024'!$C$5:$Q$1846,'Mapping for Equity'!$K$1,FALSE)</f>
        <v>Office Electronics</v>
      </c>
      <c r="J1653" s="6" t="s">
        <v>4</v>
      </c>
      <c r="K1653" s="48" t="str">
        <f>IF(J1653="","",VLOOKUP(J1653,'BICS Equity Hierarchy 2024'!$C$5:$Q$1783,'Mapping for Equity'!$K$1))</f>
        <v/>
      </c>
      <c r="L1653" s="6" t="s">
        <v>4</v>
      </c>
      <c r="M1653" s="6" t="s">
        <v>4</v>
      </c>
      <c r="N1653" s="6" t="s">
        <v>4</v>
      </c>
      <c r="O1653" s="6" t="s">
        <v>4</v>
      </c>
    </row>
    <row r="1654" spans="2:15" ht="20.25">
      <c r="B1654" s="10">
        <v>191010111510</v>
      </c>
      <c r="C1654" s="201">
        <v>6</v>
      </c>
      <c r="D1654" s="8" t="str">
        <f>VLOOKUP(B1654,'Current BICS'!$B$4:$P$1837,'Mapping for Equity'!$K$1,FALSE)</f>
        <v>Printers, Copiers &amp; Scanners</v>
      </c>
      <c r="E1654" s="15" t="s">
        <v>1643</v>
      </c>
      <c r="F1654" s="18"/>
      <c r="G1654" s="15" t="s">
        <v>1643</v>
      </c>
      <c r="H1654" s="6">
        <v>191010111510</v>
      </c>
      <c r="I1654" s="48" t="str">
        <f>VLOOKUP(H1654,'BICS Equity Hierarchy 2024'!$C$5:$Q$1846,'Mapping for Equity'!$K$1,FALSE)</f>
        <v>Printers, Copiers &amp; Scanners</v>
      </c>
      <c r="J1654" s="6" t="s">
        <v>4</v>
      </c>
      <c r="K1654" s="48" t="str">
        <f>IF(J1654="","",VLOOKUP(J1654,'BICS Equity Hierarchy 2024'!$C$5:$Q$1783,'Mapping for Equity'!$K$1))</f>
        <v/>
      </c>
      <c r="L1654" s="6" t="s">
        <v>4</v>
      </c>
      <c r="M1654" s="6" t="s">
        <v>4</v>
      </c>
      <c r="N1654" s="6" t="s">
        <v>4</v>
      </c>
      <c r="O1654" s="6" t="s">
        <v>4</v>
      </c>
    </row>
    <row r="1655" spans="2:15" ht="20.25">
      <c r="B1655" s="10">
        <v>191010111511</v>
      </c>
      <c r="C1655" s="201">
        <v>6</v>
      </c>
      <c r="D1655" s="8" t="str">
        <f>VLOOKUP(B1655,'Current BICS'!$B$4:$P$1837,'Mapping for Equity'!$K$1,FALSE)</f>
        <v>Office Electronics Supplies</v>
      </c>
      <c r="E1655" s="15" t="s">
        <v>1643</v>
      </c>
      <c r="F1655" s="18"/>
      <c r="G1655" s="15" t="s">
        <v>1643</v>
      </c>
      <c r="H1655" s="6">
        <v>191010111511</v>
      </c>
      <c r="I1655" s="48" t="str">
        <f>VLOOKUP(H1655,'BICS Equity Hierarchy 2024'!$C$5:$Q$1846,'Mapping for Equity'!$K$1,FALSE)</f>
        <v>Office Electronics Supplies</v>
      </c>
      <c r="J1655" s="6" t="s">
        <v>4</v>
      </c>
      <c r="K1655" s="48" t="str">
        <f>IF(J1655="","",VLOOKUP(J1655,'BICS Equity Hierarchy 2024'!$C$5:$Q$1783,'Mapping for Equity'!$K$1))</f>
        <v/>
      </c>
      <c r="L1655" s="6" t="s">
        <v>4</v>
      </c>
      <c r="M1655" s="6" t="s">
        <v>4</v>
      </c>
      <c r="N1655" s="6" t="s">
        <v>4</v>
      </c>
      <c r="O1655" s="6" t="s">
        <v>4</v>
      </c>
    </row>
    <row r="1656" spans="2:15" ht="20.25">
      <c r="B1656" s="10">
        <v>1910101116</v>
      </c>
      <c r="C1656" s="201">
        <v>5</v>
      </c>
      <c r="D1656" s="8" t="str">
        <f>VLOOKUP(B1656,'Current BICS'!$B$4:$P$1837,'Mapping for Equity'!$K$1,FALSE)</f>
        <v>Video Equipment</v>
      </c>
      <c r="E1656" s="15" t="s">
        <v>1643</v>
      </c>
      <c r="F1656" s="18"/>
      <c r="G1656" s="15" t="s">
        <v>1643</v>
      </c>
      <c r="H1656" s="6">
        <v>1910101116</v>
      </c>
      <c r="I1656" s="48" t="str">
        <f>VLOOKUP(H1656,'BICS Equity Hierarchy 2024'!$C$5:$Q$1846,'Mapping for Equity'!$K$1,FALSE)</f>
        <v>Video Equipment</v>
      </c>
      <c r="J1656" s="6" t="s">
        <v>4</v>
      </c>
      <c r="K1656" s="48" t="str">
        <f>IF(J1656="","",VLOOKUP(J1656,'BICS Equity Hierarchy 2024'!$C$5:$Q$1783,'Mapping for Equity'!$K$1))</f>
        <v/>
      </c>
      <c r="L1656" s="6" t="s">
        <v>4</v>
      </c>
      <c r="M1656" s="6" t="s">
        <v>4</v>
      </c>
      <c r="N1656" s="6" t="s">
        <v>4</v>
      </c>
      <c r="O1656" s="6" t="s">
        <v>4</v>
      </c>
    </row>
    <row r="1657" spans="2:15" ht="20.25">
      <c r="B1657" s="10">
        <v>1910101117</v>
      </c>
      <c r="C1657" s="201">
        <v>5</v>
      </c>
      <c r="D1657" s="8" t="str">
        <f>VLOOKUP(B1657,'Current BICS'!$B$4:$P$1837,'Mapping for Equity'!$K$1,FALSE)</f>
        <v>Video Game Equipment</v>
      </c>
      <c r="E1657" s="15" t="s">
        <v>1643</v>
      </c>
      <c r="F1657" s="18"/>
      <c r="G1657" s="15" t="s">
        <v>1643</v>
      </c>
      <c r="H1657" s="6">
        <v>1910101117</v>
      </c>
      <c r="I1657" s="48" t="str">
        <f>VLOOKUP(H1657,'BICS Equity Hierarchy 2024'!$C$5:$Q$1846,'Mapping for Equity'!$K$1,FALSE)</f>
        <v>Video Game Equipment</v>
      </c>
      <c r="J1657" s="6" t="s">
        <v>4</v>
      </c>
      <c r="K1657" s="48" t="str">
        <f>IF(J1657="","",VLOOKUP(J1657,'BICS Equity Hierarchy 2024'!$C$5:$Q$1783,'Mapping for Equity'!$K$1))</f>
        <v/>
      </c>
      <c r="L1657" s="6" t="s">
        <v>4</v>
      </c>
      <c r="M1657" s="6" t="s">
        <v>4</v>
      </c>
      <c r="N1657" s="6" t="s">
        <v>4</v>
      </c>
      <c r="O1657" s="6" t="s">
        <v>4</v>
      </c>
    </row>
    <row r="1658" spans="2:15" ht="20.25">
      <c r="B1658" s="10">
        <v>19101012</v>
      </c>
      <c r="C1658" s="201">
        <v>4</v>
      </c>
      <c r="D1658" s="8" t="str">
        <f>VLOOKUP(B1658,'Current BICS'!$B$4:$P$1837,'Mapping for Equity'!$K$1,FALSE)</f>
        <v>Computer Hardware &amp; Storage</v>
      </c>
      <c r="E1658" s="15" t="s">
        <v>1643</v>
      </c>
      <c r="F1658" s="18"/>
      <c r="G1658" s="15" t="s">
        <v>1643</v>
      </c>
      <c r="H1658" s="6">
        <v>19101012</v>
      </c>
      <c r="I1658" s="48" t="str">
        <f>VLOOKUP(H1658,'BICS Equity Hierarchy 2024'!$C$5:$Q$1846,'Mapping for Equity'!$K$1,FALSE)</f>
        <v>Computer Hardware &amp; Storage</v>
      </c>
      <c r="J1658" s="6" t="s">
        <v>4</v>
      </c>
      <c r="K1658" s="48" t="str">
        <f>IF(J1658="","",VLOOKUP(J1658,'BICS Equity Hierarchy 2024'!$C$5:$Q$1783,'Mapping for Equity'!$K$1))</f>
        <v/>
      </c>
      <c r="L1658" s="6" t="s">
        <v>4</v>
      </c>
      <c r="M1658" s="6" t="s">
        <v>4</v>
      </c>
      <c r="N1658" s="6" t="s">
        <v>4</v>
      </c>
      <c r="O1658" s="6" t="s">
        <v>4</v>
      </c>
    </row>
    <row r="1659" spans="2:15" ht="20.25">
      <c r="B1659" s="10">
        <v>1910101210</v>
      </c>
      <c r="C1659" s="201">
        <v>5</v>
      </c>
      <c r="D1659" s="8" t="str">
        <f>VLOOKUP(B1659,'Current BICS'!$B$4:$P$1837,'Mapping for Equity'!$K$1,FALSE)</f>
        <v>Personal Computers</v>
      </c>
      <c r="E1659" s="15" t="s">
        <v>1643</v>
      </c>
      <c r="F1659" s="18"/>
      <c r="G1659" s="15" t="s">
        <v>1643</v>
      </c>
      <c r="H1659" s="6">
        <v>1910101210</v>
      </c>
      <c r="I1659" s="48" t="str">
        <f>VLOOKUP(H1659,'BICS Equity Hierarchy 2024'!$C$5:$Q$1846,'Mapping for Equity'!$K$1,FALSE)</f>
        <v>Personal Computers</v>
      </c>
      <c r="J1659" s="6" t="s">
        <v>4</v>
      </c>
      <c r="K1659" s="48" t="str">
        <f>IF(J1659="","",VLOOKUP(J1659,'BICS Equity Hierarchy 2024'!$C$5:$Q$1783,'Mapping for Equity'!$K$1))</f>
        <v/>
      </c>
      <c r="L1659" s="6" t="s">
        <v>4</v>
      </c>
      <c r="M1659" s="6" t="s">
        <v>4</v>
      </c>
      <c r="N1659" s="6" t="s">
        <v>4</v>
      </c>
      <c r="O1659" s="6" t="s">
        <v>4</v>
      </c>
    </row>
    <row r="1660" spans="2:15" ht="20.25">
      <c r="B1660" s="10">
        <v>191010121010</v>
      </c>
      <c r="C1660" s="201">
        <v>6</v>
      </c>
      <c r="D1660" s="8" t="str">
        <f>VLOOKUP(B1660,'Current BICS'!$B$4:$P$1837,'Mapping for Equity'!$K$1,FALSE)</f>
        <v>Desktop Computers</v>
      </c>
      <c r="E1660" s="15" t="s">
        <v>1643</v>
      </c>
      <c r="F1660" s="18"/>
      <c r="G1660" s="15" t="s">
        <v>1643</v>
      </c>
      <c r="H1660" s="6">
        <v>191010121010</v>
      </c>
      <c r="I1660" s="48" t="str">
        <f>VLOOKUP(H1660,'BICS Equity Hierarchy 2024'!$C$5:$Q$1846,'Mapping for Equity'!$K$1,FALSE)</f>
        <v>Desktop Computers</v>
      </c>
      <c r="J1660" s="6" t="s">
        <v>4</v>
      </c>
      <c r="K1660" s="48" t="str">
        <f>IF(J1660="","",VLOOKUP(J1660,'BICS Equity Hierarchy 2024'!$C$5:$Q$1783,'Mapping for Equity'!$K$1))</f>
        <v/>
      </c>
      <c r="L1660" s="6" t="s">
        <v>4</v>
      </c>
      <c r="M1660" s="6" t="s">
        <v>4</v>
      </c>
      <c r="N1660" s="6" t="s">
        <v>4</v>
      </c>
      <c r="O1660" s="6" t="s">
        <v>4</v>
      </c>
    </row>
    <row r="1661" spans="2:15" ht="20.25">
      <c r="B1661" s="10">
        <v>191010121011</v>
      </c>
      <c r="C1661" s="201">
        <v>6</v>
      </c>
      <c r="D1661" s="8" t="str">
        <f>VLOOKUP(B1661,'Current BICS'!$B$4:$P$1837,'Mapping for Equity'!$K$1,FALSE)</f>
        <v>Handheld Computers</v>
      </c>
      <c r="E1661" s="15" t="s">
        <v>1643</v>
      </c>
      <c r="F1661" s="18"/>
      <c r="G1661" s="15" t="s">
        <v>1643</v>
      </c>
      <c r="H1661" s="6">
        <v>191010121011</v>
      </c>
      <c r="I1661" s="48" t="str">
        <f>VLOOKUP(H1661,'BICS Equity Hierarchy 2024'!$C$5:$Q$1846,'Mapping for Equity'!$K$1,FALSE)</f>
        <v>Handheld Computers</v>
      </c>
      <c r="J1661" s="6" t="s">
        <v>4</v>
      </c>
      <c r="K1661" s="48" t="str">
        <f>IF(J1661="","",VLOOKUP(J1661,'BICS Equity Hierarchy 2024'!$C$5:$Q$1783,'Mapping for Equity'!$K$1))</f>
        <v/>
      </c>
      <c r="L1661" s="6" t="s">
        <v>4</v>
      </c>
      <c r="M1661" s="6" t="s">
        <v>4</v>
      </c>
      <c r="N1661" s="6" t="s">
        <v>4</v>
      </c>
      <c r="O1661" s="6" t="s">
        <v>4</v>
      </c>
    </row>
    <row r="1662" spans="2:15" ht="20.25">
      <c r="B1662" s="10">
        <v>191010121012</v>
      </c>
      <c r="C1662" s="201">
        <v>6</v>
      </c>
      <c r="D1662" s="8" t="str">
        <f>VLOOKUP(B1662,'Current BICS'!$B$4:$P$1837,'Mapping for Equity'!$K$1,FALSE)</f>
        <v>Notebook Computers</v>
      </c>
      <c r="E1662" s="15" t="s">
        <v>1643</v>
      </c>
      <c r="F1662" s="18"/>
      <c r="G1662" s="15" t="s">
        <v>1643</v>
      </c>
      <c r="H1662" s="6">
        <v>191010121012</v>
      </c>
      <c r="I1662" s="48" t="str">
        <f>VLOOKUP(H1662,'BICS Equity Hierarchy 2024'!$C$5:$Q$1846,'Mapping for Equity'!$K$1,FALSE)</f>
        <v>Notebook Computers</v>
      </c>
      <c r="J1662" s="6" t="s">
        <v>4</v>
      </c>
      <c r="K1662" s="48" t="str">
        <f>IF(J1662="","",VLOOKUP(J1662,'BICS Equity Hierarchy 2024'!$C$5:$Q$1783,'Mapping for Equity'!$K$1))</f>
        <v/>
      </c>
      <c r="L1662" s="6" t="s">
        <v>4</v>
      </c>
      <c r="M1662" s="6" t="s">
        <v>4</v>
      </c>
      <c r="N1662" s="6" t="s">
        <v>4</v>
      </c>
      <c r="O1662" s="6" t="s">
        <v>4</v>
      </c>
    </row>
    <row r="1663" spans="2:15" ht="20.25">
      <c r="B1663" s="10">
        <v>191010121013</v>
      </c>
      <c r="C1663" s="201">
        <v>6</v>
      </c>
      <c r="D1663" s="8" t="str">
        <f>VLOOKUP(B1663,'Current BICS'!$B$4:$P$1837,'Mapping for Equity'!$K$1,FALSE)</f>
        <v>Workstations</v>
      </c>
      <c r="E1663" s="15" t="s">
        <v>1643</v>
      </c>
      <c r="F1663" s="18"/>
      <c r="G1663" s="15" t="s">
        <v>1643</v>
      </c>
      <c r="H1663" s="6">
        <v>191010121013</v>
      </c>
      <c r="I1663" s="48" t="str">
        <f>VLOOKUP(H1663,'BICS Equity Hierarchy 2024'!$C$5:$Q$1846,'Mapping for Equity'!$K$1,FALSE)</f>
        <v>Workstations</v>
      </c>
      <c r="J1663" s="6" t="s">
        <v>4</v>
      </c>
      <c r="K1663" s="48" t="str">
        <f>IF(J1663="","",VLOOKUP(J1663,'BICS Equity Hierarchy 2024'!$C$5:$Q$1783,'Mapping for Equity'!$K$1))</f>
        <v/>
      </c>
      <c r="L1663" s="6" t="s">
        <v>4</v>
      </c>
      <c r="M1663" s="6" t="s">
        <v>4</v>
      </c>
      <c r="N1663" s="6" t="s">
        <v>4</v>
      </c>
      <c r="O1663" s="6" t="s">
        <v>4</v>
      </c>
    </row>
    <row r="1664" spans="2:15" ht="20.25">
      <c r="B1664" s="10">
        <v>1910101211</v>
      </c>
      <c r="C1664" s="201">
        <v>5</v>
      </c>
      <c r="D1664" s="8" t="str">
        <f>VLOOKUP(B1664,'Current BICS'!$B$4:$P$1837,'Mapping for Equity'!$K$1,FALSE)</f>
        <v>Computer Storage</v>
      </c>
      <c r="E1664" s="15" t="s">
        <v>1643</v>
      </c>
      <c r="F1664" s="18"/>
      <c r="G1664" s="15" t="s">
        <v>1643</v>
      </c>
      <c r="H1664" s="6">
        <v>1910101211</v>
      </c>
      <c r="I1664" s="48" t="str">
        <f>VLOOKUP(H1664,'BICS Equity Hierarchy 2024'!$C$5:$Q$1846,'Mapping for Equity'!$K$1,FALSE)</f>
        <v>Computer Storage</v>
      </c>
      <c r="J1664" s="6" t="s">
        <v>4</v>
      </c>
      <c r="K1664" s="48" t="str">
        <f>IF(J1664="","",VLOOKUP(J1664,'BICS Equity Hierarchy 2024'!$C$5:$Q$1783,'Mapping for Equity'!$K$1))</f>
        <v/>
      </c>
      <c r="L1664" s="6" t="s">
        <v>4</v>
      </c>
      <c r="M1664" s="6" t="s">
        <v>4</v>
      </c>
      <c r="N1664" s="6" t="s">
        <v>4</v>
      </c>
      <c r="O1664" s="6" t="s">
        <v>4</v>
      </c>
    </row>
    <row r="1665" spans="2:15" ht="20.25">
      <c r="B1665" s="10">
        <v>191010121110</v>
      </c>
      <c r="C1665" s="201">
        <v>6</v>
      </c>
      <c r="D1665" s="8" t="str">
        <f>VLOOKUP(B1665,'Current BICS'!$B$4:$P$1837,'Mapping for Equity'!$K$1,FALSE)</f>
        <v>Hard Disk Drives</v>
      </c>
      <c r="E1665" s="15" t="s">
        <v>1643</v>
      </c>
      <c r="F1665" s="18"/>
      <c r="G1665" s="15" t="s">
        <v>1643</v>
      </c>
      <c r="H1665" s="6">
        <v>191010121110</v>
      </c>
      <c r="I1665" s="48" t="str">
        <f>VLOOKUP(H1665,'BICS Equity Hierarchy 2024'!$C$5:$Q$1846,'Mapping for Equity'!$K$1,FALSE)</f>
        <v>Hard Disk Drives</v>
      </c>
      <c r="J1665" s="6" t="s">
        <v>4</v>
      </c>
      <c r="K1665" s="48" t="str">
        <f>IF(J1665="","",VLOOKUP(J1665,'BICS Equity Hierarchy 2024'!$C$5:$Q$1783,'Mapping for Equity'!$K$1))</f>
        <v/>
      </c>
      <c r="L1665" s="6" t="s">
        <v>4</v>
      </c>
      <c r="M1665" s="6" t="s">
        <v>4</v>
      </c>
      <c r="N1665" s="6" t="s">
        <v>4</v>
      </c>
      <c r="O1665" s="6" t="s">
        <v>4</v>
      </c>
    </row>
    <row r="1666" spans="2:15" ht="20.25">
      <c r="B1666" s="10">
        <v>191010121111</v>
      </c>
      <c r="C1666" s="201">
        <v>6</v>
      </c>
      <c r="D1666" s="8" t="str">
        <f>VLOOKUP(B1666,'Current BICS'!$B$4:$P$1837,'Mapping for Equity'!$K$1,FALSE)</f>
        <v>Solid State Drives</v>
      </c>
      <c r="E1666" s="15" t="s">
        <v>1643</v>
      </c>
      <c r="F1666" s="18"/>
      <c r="G1666" s="15" t="s">
        <v>1643</v>
      </c>
      <c r="H1666" s="6">
        <v>191010121111</v>
      </c>
      <c r="I1666" s="48" t="str">
        <f>VLOOKUP(H1666,'BICS Equity Hierarchy 2024'!$C$5:$Q$1846,'Mapping for Equity'!$K$1,FALSE)</f>
        <v>Solid State Drives</v>
      </c>
      <c r="J1666" s="6" t="s">
        <v>4</v>
      </c>
      <c r="K1666" s="48" t="str">
        <f>IF(J1666="","",VLOOKUP(J1666,'BICS Equity Hierarchy 2024'!$C$5:$Q$1783,'Mapping for Equity'!$K$1))</f>
        <v/>
      </c>
      <c r="L1666" s="6" t="s">
        <v>4</v>
      </c>
      <c r="M1666" s="6" t="s">
        <v>4</v>
      </c>
      <c r="N1666" s="6" t="s">
        <v>4</v>
      </c>
      <c r="O1666" s="6" t="s">
        <v>4</v>
      </c>
    </row>
    <row r="1667" spans="2:15" ht="20.25">
      <c r="B1667" s="10">
        <v>191010121112</v>
      </c>
      <c r="C1667" s="201">
        <v>6</v>
      </c>
      <c r="D1667" s="8" t="str">
        <f>VLOOKUP(B1667,'Current BICS'!$B$4:$P$1837,'Mapping for Equity'!$K$1,FALSE)</f>
        <v>Network Storage &amp; Fabric</v>
      </c>
      <c r="E1667" s="15" t="s">
        <v>1643</v>
      </c>
      <c r="F1667" s="18"/>
      <c r="G1667" s="15" t="s">
        <v>1643</v>
      </c>
      <c r="H1667" s="6">
        <v>191010121112</v>
      </c>
      <c r="I1667" s="48" t="str">
        <f>VLOOKUP(H1667,'BICS Equity Hierarchy 2024'!$C$5:$Q$1846,'Mapping for Equity'!$K$1,FALSE)</f>
        <v>Network Storage &amp; Fabric</v>
      </c>
      <c r="J1667" s="6" t="s">
        <v>4</v>
      </c>
      <c r="K1667" s="48" t="str">
        <f>IF(J1667="","",VLOOKUP(J1667,'BICS Equity Hierarchy 2024'!$C$5:$Q$1783,'Mapping for Equity'!$K$1))</f>
        <v/>
      </c>
      <c r="L1667" s="6" t="s">
        <v>4</v>
      </c>
      <c r="M1667" s="6" t="s">
        <v>4</v>
      </c>
      <c r="N1667" s="6" t="s">
        <v>4</v>
      </c>
      <c r="O1667" s="6" t="s">
        <v>4</v>
      </c>
    </row>
    <row r="1668" spans="2:15" ht="20.25">
      <c r="B1668" s="10">
        <v>191010121113</v>
      </c>
      <c r="C1668" s="201">
        <v>6</v>
      </c>
      <c r="D1668" s="8" t="str">
        <f>VLOOKUP(B1668,'Current BICS'!$B$4:$P$1837,'Mapping for Equity'!$K$1,FALSE)</f>
        <v>Hard Drive Components</v>
      </c>
      <c r="E1668" s="15" t="s">
        <v>1643</v>
      </c>
      <c r="F1668" s="18"/>
      <c r="G1668" s="15" t="s">
        <v>1643</v>
      </c>
      <c r="H1668" s="6">
        <v>191010121113</v>
      </c>
      <c r="I1668" s="48" t="str">
        <f>VLOOKUP(H1668,'BICS Equity Hierarchy 2024'!$C$5:$Q$1846,'Mapping for Equity'!$K$1,FALSE)</f>
        <v>Hard Drive Components</v>
      </c>
      <c r="J1668" s="6" t="s">
        <v>4</v>
      </c>
      <c r="K1668" s="48" t="str">
        <f>IF(J1668="","",VLOOKUP(J1668,'BICS Equity Hierarchy 2024'!$C$5:$Q$1783,'Mapping for Equity'!$K$1))</f>
        <v/>
      </c>
      <c r="L1668" s="6" t="s">
        <v>4</v>
      </c>
      <c r="M1668" s="6" t="s">
        <v>4</v>
      </c>
      <c r="N1668" s="6" t="s">
        <v>4</v>
      </c>
      <c r="O1668" s="6" t="s">
        <v>4</v>
      </c>
    </row>
    <row r="1669" spans="2:15" ht="20.25">
      <c r="B1669" s="10">
        <v>1910101212</v>
      </c>
      <c r="C1669" s="201">
        <v>5</v>
      </c>
      <c r="D1669" s="8" t="str">
        <f>VLOOKUP(B1669,'Current BICS'!$B$4:$P$1837,'Mapping for Equity'!$K$1,FALSE)</f>
        <v>Servers</v>
      </c>
      <c r="E1669" s="15" t="s">
        <v>1643</v>
      </c>
      <c r="F1669" s="18"/>
      <c r="G1669" s="15" t="s">
        <v>1643</v>
      </c>
      <c r="H1669" s="6">
        <v>1910101212</v>
      </c>
      <c r="I1669" s="48" t="str">
        <f>VLOOKUP(H1669,'BICS Equity Hierarchy 2024'!$C$5:$Q$1846,'Mapping for Equity'!$K$1,FALSE)</f>
        <v>Servers</v>
      </c>
      <c r="J1669" s="6" t="s">
        <v>4</v>
      </c>
      <c r="K1669" s="48" t="str">
        <f>IF(J1669="","",VLOOKUP(J1669,'BICS Equity Hierarchy 2024'!$C$5:$Q$1783,'Mapping for Equity'!$K$1))</f>
        <v/>
      </c>
      <c r="L1669" s="6" t="s">
        <v>4</v>
      </c>
      <c r="M1669" s="6" t="s">
        <v>4</v>
      </c>
      <c r="N1669" s="6" t="s">
        <v>4</v>
      </c>
      <c r="O1669" s="6" t="s">
        <v>4</v>
      </c>
    </row>
    <row r="1670" spans="2:15" ht="20.25">
      <c r="B1670" s="10">
        <v>1910101213</v>
      </c>
      <c r="C1670" s="201">
        <v>5</v>
      </c>
      <c r="D1670" s="8" t="str">
        <f>VLOOKUP(B1670,'Current BICS'!$B$4:$P$1837,'Mapping for Equity'!$K$1,FALSE)</f>
        <v>Supercomputers</v>
      </c>
      <c r="E1670" s="15" t="s">
        <v>1643</v>
      </c>
      <c r="F1670" s="18"/>
      <c r="G1670" s="15" t="s">
        <v>1643</v>
      </c>
      <c r="H1670" s="6">
        <v>1910101213</v>
      </c>
      <c r="I1670" s="48" t="str">
        <f>VLOOKUP(H1670,'BICS Equity Hierarchy 2024'!$C$5:$Q$1846,'Mapping for Equity'!$K$1,FALSE)</f>
        <v>Supercomputers</v>
      </c>
      <c r="J1670" s="6" t="s">
        <v>4</v>
      </c>
      <c r="K1670" s="48" t="str">
        <f>IF(J1670="","",VLOOKUP(J1670,'BICS Equity Hierarchy 2024'!$C$5:$Q$1783,'Mapping for Equity'!$K$1))</f>
        <v/>
      </c>
      <c r="L1670" s="6" t="s">
        <v>4</v>
      </c>
      <c r="M1670" s="6" t="s">
        <v>4</v>
      </c>
      <c r="N1670" s="6" t="s">
        <v>4</v>
      </c>
      <c r="O1670" s="6" t="s">
        <v>4</v>
      </c>
    </row>
    <row r="1671" spans="2:15" ht="20.25">
      <c r="B1671" s="10">
        <v>19101013</v>
      </c>
      <c r="C1671" s="201">
        <v>4</v>
      </c>
      <c r="D1671" s="8" t="str">
        <f>VLOOKUP(B1671,'Current BICS'!$B$4:$P$1837,'Mapping for Equity'!$K$1,FALSE)</f>
        <v>Specialty Technology Hardware</v>
      </c>
      <c r="E1671" s="15" t="s">
        <v>1643</v>
      </c>
      <c r="F1671" s="18"/>
      <c r="G1671" s="15" t="s">
        <v>1643</v>
      </c>
      <c r="H1671" s="6">
        <v>19101013</v>
      </c>
      <c r="I1671" s="48" t="str">
        <f>VLOOKUP(H1671,'BICS Equity Hierarchy 2024'!$C$5:$Q$1846,'Mapping for Equity'!$K$1,FALSE)</f>
        <v>Specialty Technology Hardware</v>
      </c>
      <c r="J1671" s="6" t="s">
        <v>4</v>
      </c>
      <c r="K1671" s="48" t="str">
        <f>IF(J1671="","",VLOOKUP(J1671,'BICS Equity Hierarchy 2024'!$C$5:$Q$1783,'Mapping for Equity'!$K$1))</f>
        <v/>
      </c>
      <c r="L1671" s="6" t="s">
        <v>4</v>
      </c>
      <c r="M1671" s="6" t="s">
        <v>4</v>
      </c>
      <c r="N1671" s="6" t="s">
        <v>4</v>
      </c>
      <c r="O1671" s="6" t="s">
        <v>4</v>
      </c>
    </row>
    <row r="1672" spans="2:15" ht="20.25">
      <c r="B1672" s="10">
        <v>1910101310</v>
      </c>
      <c r="C1672" s="201">
        <v>5</v>
      </c>
      <c r="D1672" s="8" t="str">
        <f>VLOOKUP(B1672,'Current BICS'!$B$4:$P$1837,'Mapping for Equity'!$K$1,FALSE)</f>
        <v>3D Printers</v>
      </c>
      <c r="E1672" s="15" t="s">
        <v>1643</v>
      </c>
      <c r="F1672" s="18"/>
      <c r="G1672" s="15" t="s">
        <v>1643</v>
      </c>
      <c r="H1672" s="6">
        <v>1910101310</v>
      </c>
      <c r="I1672" s="48" t="str">
        <f>VLOOKUP(H1672,'BICS Equity Hierarchy 2024'!$C$5:$Q$1846,'Mapping for Equity'!$K$1,FALSE)</f>
        <v>3D Printers</v>
      </c>
      <c r="J1672" s="6" t="s">
        <v>4</v>
      </c>
      <c r="K1672" s="48" t="str">
        <f>IF(J1672="","",VLOOKUP(J1672,'BICS Equity Hierarchy 2024'!$C$5:$Q$1783,'Mapping for Equity'!$K$1))</f>
        <v/>
      </c>
      <c r="L1672" s="6" t="s">
        <v>4</v>
      </c>
      <c r="M1672" s="6" t="s">
        <v>4</v>
      </c>
      <c r="N1672" s="6" t="s">
        <v>4</v>
      </c>
      <c r="O1672" s="6" t="s">
        <v>4</v>
      </c>
    </row>
    <row r="1673" spans="2:15" ht="20.25">
      <c r="B1673" s="10">
        <v>1910101311</v>
      </c>
      <c r="C1673" s="201">
        <v>5</v>
      </c>
      <c r="D1673" s="8" t="str">
        <f>VLOOKUP(B1673,'Current BICS'!$B$4:$P$1837,'Mapping for Equity'!$K$1,FALSE)</f>
        <v>Biometric &amp; ID Systems</v>
      </c>
      <c r="E1673" s="15" t="s">
        <v>1643</v>
      </c>
      <c r="F1673" s="18"/>
      <c r="G1673" s="15" t="s">
        <v>1643</v>
      </c>
      <c r="H1673" s="6">
        <v>1910101311</v>
      </c>
      <c r="I1673" s="48" t="str">
        <f>VLOOKUP(H1673,'BICS Equity Hierarchy 2024'!$C$5:$Q$1846,'Mapping for Equity'!$K$1,FALSE)</f>
        <v>Biometric &amp; ID Systems</v>
      </c>
      <c r="J1673" s="6" t="s">
        <v>4</v>
      </c>
      <c r="K1673" s="48" t="str">
        <f>IF(J1673="","",VLOOKUP(J1673,'BICS Equity Hierarchy 2024'!$C$5:$Q$1783,'Mapping for Equity'!$K$1))</f>
        <v/>
      </c>
      <c r="L1673" s="6" t="s">
        <v>4</v>
      </c>
      <c r="M1673" s="6" t="s">
        <v>4</v>
      </c>
      <c r="N1673" s="6" t="s">
        <v>4</v>
      </c>
      <c r="O1673" s="6" t="s">
        <v>4</v>
      </c>
    </row>
    <row r="1674" spans="2:15" ht="20.25">
      <c r="B1674" s="10">
        <v>1910101312</v>
      </c>
      <c r="C1674" s="201">
        <v>5</v>
      </c>
      <c r="D1674" s="8" t="str">
        <f>VLOOKUP(B1674,'Current BICS'!$B$4:$P$1837,'Mapping for Equity'!$K$1,FALSE)</f>
        <v>Optical Instruments &amp; Lens</v>
      </c>
      <c r="E1674" s="15" t="s">
        <v>1643</v>
      </c>
      <c r="F1674" s="18"/>
      <c r="G1674" s="15" t="s">
        <v>1643</v>
      </c>
      <c r="H1674" s="6">
        <v>1910101312</v>
      </c>
      <c r="I1674" s="48" t="str">
        <f>VLOOKUP(H1674,'BICS Equity Hierarchy 2024'!$C$5:$Q$1846,'Mapping for Equity'!$K$1,FALSE)</f>
        <v>Optical Instruments &amp; Lens</v>
      </c>
      <c r="J1674" s="6" t="s">
        <v>4</v>
      </c>
      <c r="K1674" s="48" t="str">
        <f>IF(J1674="","",VLOOKUP(J1674,'BICS Equity Hierarchy 2024'!$C$5:$Q$1783,'Mapping for Equity'!$K$1))</f>
        <v/>
      </c>
      <c r="L1674" s="6" t="s">
        <v>4</v>
      </c>
      <c r="M1674" s="6" t="s">
        <v>4</v>
      </c>
      <c r="N1674" s="6" t="s">
        <v>4</v>
      </c>
      <c r="O1674" s="6" t="s">
        <v>4</v>
      </c>
    </row>
    <row r="1675" spans="2:15" ht="20.25">
      <c r="B1675" s="10">
        <v>1910101313</v>
      </c>
      <c r="C1675" s="201">
        <v>5</v>
      </c>
      <c r="D1675" s="8" t="str">
        <f>VLOOKUP(B1675,'Current BICS'!$B$4:$P$1837,'Mapping for Equity'!$K$1,FALSE)</f>
        <v>Surveil &amp; Traffic Mgmt Systems</v>
      </c>
      <c r="E1675" s="15" t="s">
        <v>1643</v>
      </c>
      <c r="F1675" s="18"/>
      <c r="G1675" s="15" t="s">
        <v>1643</v>
      </c>
      <c r="H1675" s="6">
        <v>1910101313</v>
      </c>
      <c r="I1675" s="48" t="str">
        <f>VLOOKUP(H1675,'BICS Equity Hierarchy 2024'!$C$5:$Q$1846,'Mapping for Equity'!$K$1,FALSE)</f>
        <v>Surveil &amp; Traffic Mgmt Systems</v>
      </c>
      <c r="J1675" s="6" t="s">
        <v>4</v>
      </c>
      <c r="K1675" s="48" t="str">
        <f>IF(J1675="","",VLOOKUP(J1675,'BICS Equity Hierarchy 2024'!$C$5:$Q$1783,'Mapping for Equity'!$K$1))</f>
        <v/>
      </c>
      <c r="L1675" s="6" t="s">
        <v>4</v>
      </c>
      <c r="M1675" s="6" t="s">
        <v>4</v>
      </c>
      <c r="N1675" s="6" t="s">
        <v>4</v>
      </c>
      <c r="O1675" s="6" t="s">
        <v>4</v>
      </c>
    </row>
    <row r="1676" spans="2:15" ht="20.25">
      <c r="B1676" s="10">
        <v>1910101314</v>
      </c>
      <c r="C1676" s="201">
        <v>5</v>
      </c>
      <c r="D1676" s="8" t="str">
        <f>VLOOKUP(B1676,'Current BICS'!$B$4:$P$1837,'Mapping for Equity'!$K$1,FALSE)</f>
        <v>Transaction Mgmt Systems</v>
      </c>
      <c r="E1676" s="15" t="s">
        <v>1643</v>
      </c>
      <c r="F1676" s="18"/>
      <c r="G1676" s="15" t="s">
        <v>1643</v>
      </c>
      <c r="H1676" s="6">
        <v>1910101314</v>
      </c>
      <c r="I1676" s="48" t="str">
        <f>VLOOKUP(H1676,'BICS Equity Hierarchy 2024'!$C$5:$Q$1846,'Mapping for Equity'!$K$1,FALSE)</f>
        <v>Transaction Mgmt Systems</v>
      </c>
      <c r="J1676" s="6" t="s">
        <v>4</v>
      </c>
      <c r="K1676" s="48" t="str">
        <f>IF(J1676="","",VLOOKUP(J1676,'BICS Equity Hierarchy 2024'!$C$5:$Q$1783,'Mapping for Equity'!$K$1))</f>
        <v/>
      </c>
      <c r="L1676" s="6" t="s">
        <v>4</v>
      </c>
      <c r="M1676" s="6" t="s">
        <v>4</v>
      </c>
      <c r="N1676" s="6" t="s">
        <v>4</v>
      </c>
      <c r="O1676" s="6" t="s">
        <v>4</v>
      </c>
    </row>
    <row r="1677" spans="2:15" ht="20.25">
      <c r="B1677" s="10">
        <v>191010131410</v>
      </c>
      <c r="C1677" s="201">
        <v>6</v>
      </c>
      <c r="D1677" s="8" t="str">
        <f>VLOOKUP(B1677,'Current BICS'!$B$4:$P$1837,'Mapping for Equity'!$K$1,FALSE)</f>
        <v>ATM</v>
      </c>
      <c r="E1677" s="15" t="s">
        <v>1643</v>
      </c>
      <c r="F1677" s="18"/>
      <c r="G1677" s="15" t="s">
        <v>1643</v>
      </c>
      <c r="H1677" s="6">
        <v>191010131410</v>
      </c>
      <c r="I1677" s="48" t="str">
        <f>VLOOKUP(H1677,'BICS Equity Hierarchy 2024'!$C$5:$Q$1846,'Mapping for Equity'!$K$1,FALSE)</f>
        <v>ATM</v>
      </c>
      <c r="J1677" s="6" t="s">
        <v>4</v>
      </c>
      <c r="K1677" s="48" t="str">
        <f>IF(J1677="","",VLOOKUP(J1677,'BICS Equity Hierarchy 2024'!$C$5:$Q$1783,'Mapping for Equity'!$K$1))</f>
        <v/>
      </c>
      <c r="L1677" s="6" t="s">
        <v>4</v>
      </c>
      <c r="M1677" s="6" t="s">
        <v>4</v>
      </c>
      <c r="N1677" s="6" t="s">
        <v>4</v>
      </c>
      <c r="O1677" s="6" t="s">
        <v>4</v>
      </c>
    </row>
    <row r="1678" spans="2:15" ht="20.25">
      <c r="B1678" s="10">
        <v>191010131411</v>
      </c>
      <c r="C1678" s="201">
        <v>6</v>
      </c>
      <c r="D1678" s="8" t="str">
        <f>VLOOKUP(B1678,'Current BICS'!$B$4:$P$1837,'Mapping for Equity'!$K$1,FALSE)</f>
        <v>POS Terminals</v>
      </c>
      <c r="E1678" s="15" t="s">
        <v>1643</v>
      </c>
      <c r="F1678" s="18"/>
      <c r="G1678" s="15" t="s">
        <v>1643</v>
      </c>
      <c r="H1678" s="6">
        <v>191010131411</v>
      </c>
      <c r="I1678" s="48" t="str">
        <f>VLOOKUP(H1678,'BICS Equity Hierarchy 2024'!$C$5:$Q$1846,'Mapping for Equity'!$K$1,FALSE)</f>
        <v>POS Terminals</v>
      </c>
      <c r="J1678" s="6" t="s">
        <v>4</v>
      </c>
      <c r="K1678" s="48" t="str">
        <f>IF(J1678="","",VLOOKUP(J1678,'BICS Equity Hierarchy 2024'!$C$5:$Q$1783,'Mapping for Equity'!$K$1))</f>
        <v/>
      </c>
      <c r="L1678" s="6" t="s">
        <v>4</v>
      </c>
      <c r="M1678" s="6" t="s">
        <v>4</v>
      </c>
      <c r="N1678" s="6" t="s">
        <v>4</v>
      </c>
      <c r="O1678" s="6" t="s">
        <v>4</v>
      </c>
    </row>
    <row r="1679" spans="2:15" ht="20.25">
      <c r="B1679" s="10">
        <v>19101014</v>
      </c>
      <c r="C1679" s="201">
        <v>4</v>
      </c>
      <c r="D1679" s="8" t="str">
        <f>VLOOKUP(B1679,'Current BICS'!$B$4:$P$1837,'Mapping for Equity'!$K$1,FALSE)</f>
        <v>Electronics Components</v>
      </c>
      <c r="E1679" s="15" t="s">
        <v>1643</v>
      </c>
      <c r="F1679" s="18"/>
      <c r="G1679" s="15" t="s">
        <v>1643</v>
      </c>
      <c r="H1679" s="6">
        <v>19101014</v>
      </c>
      <c r="I1679" s="48" t="str">
        <f>VLOOKUP(H1679,'BICS Equity Hierarchy 2024'!$C$5:$Q$1846,'Mapping for Equity'!$K$1,FALSE)</f>
        <v>Electronics Components</v>
      </c>
      <c r="J1679" s="6" t="s">
        <v>4</v>
      </c>
      <c r="K1679" s="48" t="str">
        <f>IF(J1679="","",VLOOKUP(J1679,'BICS Equity Hierarchy 2024'!$C$5:$Q$1783,'Mapping for Equity'!$K$1))</f>
        <v/>
      </c>
      <c r="L1679" s="6" t="s">
        <v>4</v>
      </c>
      <c r="M1679" s="6" t="s">
        <v>4</v>
      </c>
      <c r="N1679" s="6" t="s">
        <v>4</v>
      </c>
      <c r="O1679" s="6" t="s">
        <v>4</v>
      </c>
    </row>
    <row r="1680" spans="2:15" ht="20.25">
      <c r="B1680" s="10">
        <v>1910101410</v>
      </c>
      <c r="C1680" s="201">
        <v>5</v>
      </c>
      <c r="D1680" s="8" t="str">
        <f>VLOOKUP(B1680,'Current BICS'!$B$4:$P$1837,'Mapping for Equity'!$K$1,FALSE)</f>
        <v>Communication Equip Cmpnts</v>
      </c>
      <c r="E1680" s="15" t="s">
        <v>1643</v>
      </c>
      <c r="F1680" s="18"/>
      <c r="G1680" s="15" t="s">
        <v>1643</v>
      </c>
      <c r="H1680" s="6">
        <v>1910101410</v>
      </c>
      <c r="I1680" s="48" t="str">
        <f>VLOOKUP(H1680,'BICS Equity Hierarchy 2024'!$C$5:$Q$1846,'Mapping for Equity'!$K$1,FALSE)</f>
        <v>Communication Equip Cmpnts</v>
      </c>
      <c r="J1680" s="6" t="s">
        <v>4</v>
      </c>
      <c r="K1680" s="48" t="str">
        <f>IF(J1680="","",VLOOKUP(J1680,'BICS Equity Hierarchy 2024'!$C$5:$Q$1783,'Mapping for Equity'!$K$1))</f>
        <v/>
      </c>
      <c r="L1680" s="6" t="s">
        <v>4</v>
      </c>
      <c r="M1680" s="6" t="s">
        <v>4</v>
      </c>
      <c r="N1680" s="6" t="s">
        <v>4</v>
      </c>
      <c r="O1680" s="6" t="s">
        <v>4</v>
      </c>
    </row>
    <row r="1681" spans="2:15" ht="20.25">
      <c r="B1681" s="10">
        <v>1910101411</v>
      </c>
      <c r="C1681" s="201">
        <v>5</v>
      </c>
      <c r="D1681" s="8" t="str">
        <f>VLOOKUP(B1681,'Current BICS'!$B$4:$P$1837,'Mapping for Equity'!$K$1,FALSE)</f>
        <v>Display Components</v>
      </c>
      <c r="E1681" s="15" t="s">
        <v>1643</v>
      </c>
      <c r="F1681" s="18"/>
      <c r="G1681" s="15" t="s">
        <v>1643</v>
      </c>
      <c r="H1681" s="6">
        <v>1910101411</v>
      </c>
      <c r="I1681" s="48" t="str">
        <f>VLOOKUP(H1681,'BICS Equity Hierarchy 2024'!$C$5:$Q$1846,'Mapping for Equity'!$K$1,FALSE)</f>
        <v>Display Components</v>
      </c>
      <c r="J1681" s="6" t="s">
        <v>4</v>
      </c>
      <c r="K1681" s="48" t="str">
        <f>IF(J1681="","",VLOOKUP(J1681,'BICS Equity Hierarchy 2024'!$C$5:$Q$1783,'Mapping for Equity'!$K$1))</f>
        <v/>
      </c>
      <c r="L1681" s="6" t="s">
        <v>4</v>
      </c>
      <c r="M1681" s="6" t="s">
        <v>4</v>
      </c>
      <c r="N1681" s="6" t="s">
        <v>4</v>
      </c>
      <c r="O1681" s="6" t="s">
        <v>4</v>
      </c>
    </row>
    <row r="1682" spans="2:15" ht="20.25">
      <c r="B1682" s="10">
        <v>191010141110</v>
      </c>
      <c r="C1682" s="201">
        <v>6</v>
      </c>
      <c r="D1682" s="8" t="str">
        <f>VLOOKUP(B1682,'Current BICS'!$B$4:$P$1837,'Mapping for Equity'!$K$1,FALSE)</f>
        <v>Display Panels</v>
      </c>
      <c r="E1682" s="15" t="s">
        <v>1643</v>
      </c>
      <c r="F1682" s="18"/>
      <c r="G1682" s="15" t="s">
        <v>1643</v>
      </c>
      <c r="H1682" s="6">
        <v>191010141110</v>
      </c>
      <c r="I1682" s="48" t="str">
        <f>VLOOKUP(H1682,'BICS Equity Hierarchy 2024'!$C$5:$Q$1846,'Mapping for Equity'!$K$1,FALSE)</f>
        <v>Display Panels</v>
      </c>
      <c r="J1682" s="6" t="s">
        <v>4</v>
      </c>
      <c r="K1682" s="48" t="str">
        <f>IF(J1682="","",VLOOKUP(J1682,'BICS Equity Hierarchy 2024'!$C$5:$Q$1783,'Mapping for Equity'!$K$1))</f>
        <v/>
      </c>
      <c r="L1682" s="6" t="s">
        <v>4</v>
      </c>
      <c r="M1682" s="6" t="s">
        <v>4</v>
      </c>
      <c r="N1682" s="6" t="s">
        <v>4</v>
      </c>
      <c r="O1682" s="6" t="s">
        <v>4</v>
      </c>
    </row>
    <row r="1683" spans="2:15" ht="20.25">
      <c r="B1683" s="10">
        <v>191010141111</v>
      </c>
      <c r="C1683" s="201">
        <v>6</v>
      </c>
      <c r="D1683" s="8" t="str">
        <f>VLOOKUP(B1683,'Current BICS'!$B$4:$P$1837,'Mapping for Equity'!$K$1,FALSE)</f>
        <v>Touch Solution</v>
      </c>
      <c r="E1683" s="15" t="s">
        <v>1643</v>
      </c>
      <c r="F1683" s="18"/>
      <c r="G1683" s="15" t="s">
        <v>1643</v>
      </c>
      <c r="H1683" s="6">
        <v>191010141111</v>
      </c>
      <c r="I1683" s="48" t="str">
        <f>VLOOKUP(H1683,'BICS Equity Hierarchy 2024'!$C$5:$Q$1846,'Mapping for Equity'!$K$1,FALSE)</f>
        <v>Touch Solution</v>
      </c>
      <c r="J1683" s="6" t="s">
        <v>4</v>
      </c>
      <c r="K1683" s="48" t="str">
        <f>IF(J1683="","",VLOOKUP(J1683,'BICS Equity Hierarchy 2024'!$C$5:$Q$1783,'Mapping for Equity'!$K$1))</f>
        <v/>
      </c>
      <c r="L1683" s="6" t="s">
        <v>4</v>
      </c>
      <c r="M1683" s="6" t="s">
        <v>4</v>
      </c>
      <c r="N1683" s="6" t="s">
        <v>4</v>
      </c>
      <c r="O1683" s="6" t="s">
        <v>4</v>
      </c>
    </row>
    <row r="1684" spans="2:15" ht="20.25">
      <c r="B1684" s="10">
        <v>191010141112</v>
      </c>
      <c r="C1684" s="201">
        <v>6</v>
      </c>
      <c r="D1684" s="8" t="str">
        <f>VLOOKUP(B1684,'Current BICS'!$B$4:$P$1837,'Mapping for Equity'!$K$1,FALSE)</f>
        <v>Electronic Glass</v>
      </c>
      <c r="E1684" s="15" t="s">
        <v>1643</v>
      </c>
      <c r="F1684" s="18"/>
      <c r="G1684" s="15" t="s">
        <v>1643</v>
      </c>
      <c r="H1684" s="6">
        <v>191010141112</v>
      </c>
      <c r="I1684" s="48" t="str">
        <f>VLOOKUP(H1684,'BICS Equity Hierarchy 2024'!$C$5:$Q$1846,'Mapping for Equity'!$K$1,FALSE)</f>
        <v>Electronic Glass</v>
      </c>
      <c r="J1684" s="6" t="s">
        <v>4</v>
      </c>
      <c r="K1684" s="48" t="str">
        <f>IF(J1684="","",VLOOKUP(J1684,'BICS Equity Hierarchy 2024'!$C$5:$Q$1783,'Mapping for Equity'!$K$1))</f>
        <v/>
      </c>
      <c r="L1684" s="6" t="s">
        <v>4</v>
      </c>
      <c r="M1684" s="6" t="s">
        <v>4</v>
      </c>
      <c r="N1684" s="6" t="s">
        <v>4</v>
      </c>
      <c r="O1684" s="6" t="s">
        <v>4</v>
      </c>
    </row>
    <row r="1685" spans="2:15" ht="20.25">
      <c r="B1685" s="10">
        <v>1910101412</v>
      </c>
      <c r="C1685" s="201">
        <v>5</v>
      </c>
      <c r="D1685" s="8" t="str">
        <f>VLOOKUP(B1685,'Current BICS'!$B$4:$P$1837,'Mapping for Equity'!$K$1,FALSE)</f>
        <v>Electronics Batteries</v>
      </c>
      <c r="E1685" s="15" t="s">
        <v>1643</v>
      </c>
      <c r="F1685" s="18"/>
      <c r="G1685" s="15" t="s">
        <v>1643</v>
      </c>
      <c r="H1685" s="6">
        <v>1910101412</v>
      </c>
      <c r="I1685" s="48" t="str">
        <f>VLOOKUP(H1685,'BICS Equity Hierarchy 2024'!$C$5:$Q$1846,'Mapping for Equity'!$K$1,FALSE)</f>
        <v>Electronics Batteries</v>
      </c>
      <c r="J1685" s="6" t="s">
        <v>4</v>
      </c>
      <c r="K1685" s="48" t="str">
        <f>IF(J1685="","",VLOOKUP(J1685,'BICS Equity Hierarchy 2024'!$C$5:$Q$1783,'Mapping for Equity'!$K$1))</f>
        <v/>
      </c>
      <c r="L1685" s="6" t="s">
        <v>4</v>
      </c>
      <c r="M1685" s="6" t="s">
        <v>4</v>
      </c>
      <c r="N1685" s="6" t="s">
        <v>4</v>
      </c>
      <c r="O1685" s="6" t="s">
        <v>4</v>
      </c>
    </row>
    <row r="1686" spans="2:15" ht="20.25">
      <c r="B1686" s="10">
        <v>1910101413</v>
      </c>
      <c r="C1686" s="201">
        <v>5</v>
      </c>
      <c r="D1686" s="8" t="str">
        <f>VLOOKUP(B1686,'Current BICS'!$B$4:$P$1837,'Mapping for Equity'!$K$1,FALSE)</f>
        <v>Passive Components</v>
      </c>
      <c r="E1686" s="15" t="s">
        <v>1643</v>
      </c>
      <c r="F1686" s="18"/>
      <c r="G1686" s="15" t="s">
        <v>1643</v>
      </c>
      <c r="H1686" s="6">
        <v>1910101413</v>
      </c>
      <c r="I1686" s="48" t="str">
        <f>VLOOKUP(H1686,'BICS Equity Hierarchy 2024'!$C$5:$Q$1846,'Mapping for Equity'!$K$1,FALSE)</f>
        <v>Passive Components</v>
      </c>
      <c r="J1686" s="6" t="s">
        <v>4</v>
      </c>
      <c r="K1686" s="48" t="str">
        <f>IF(J1686="","",VLOOKUP(J1686,'BICS Equity Hierarchy 2024'!$C$5:$Q$1783,'Mapping for Equity'!$K$1))</f>
        <v/>
      </c>
      <c r="L1686" s="6" t="s">
        <v>4</v>
      </c>
      <c r="M1686" s="6" t="s">
        <v>4</v>
      </c>
      <c r="N1686" s="6" t="s">
        <v>4</v>
      </c>
      <c r="O1686" s="6" t="s">
        <v>4</v>
      </c>
    </row>
    <row r="1687" spans="2:15" ht="20.25">
      <c r="B1687" s="10">
        <v>1910101414</v>
      </c>
      <c r="C1687" s="201">
        <v>5</v>
      </c>
      <c r="D1687" s="8" t="str">
        <f>VLOOKUP(B1687,'Current BICS'!$B$4:$P$1837,'Mapping for Equity'!$K$1,FALSE)</f>
        <v>PCBs</v>
      </c>
      <c r="E1687" s="15" t="s">
        <v>1643</v>
      </c>
      <c r="F1687" s="18"/>
      <c r="G1687" s="15" t="s">
        <v>1643</v>
      </c>
      <c r="H1687" s="6">
        <v>1910101414</v>
      </c>
      <c r="I1687" s="48" t="str">
        <f>VLOOKUP(H1687,'BICS Equity Hierarchy 2024'!$C$5:$Q$1846,'Mapping for Equity'!$K$1,FALSE)</f>
        <v>PCBs</v>
      </c>
      <c r="J1687" s="6" t="s">
        <v>4</v>
      </c>
      <c r="K1687" s="48" t="str">
        <f>IF(J1687="","",VLOOKUP(J1687,'BICS Equity Hierarchy 2024'!$C$5:$Q$1783,'Mapping for Equity'!$K$1))</f>
        <v/>
      </c>
      <c r="L1687" s="6" t="s">
        <v>4</v>
      </c>
      <c r="M1687" s="6" t="s">
        <v>4</v>
      </c>
      <c r="N1687" s="6" t="s">
        <v>4</v>
      </c>
      <c r="O1687" s="6" t="s">
        <v>4</v>
      </c>
    </row>
    <row r="1688" spans="2:15" ht="20.25">
      <c r="B1688" s="10">
        <v>19101015</v>
      </c>
      <c r="C1688" s="201">
        <v>4</v>
      </c>
      <c r="D1688" s="8" t="str">
        <f>VLOOKUP(B1688,'Current BICS'!$B$4:$P$1837,'Mapping for Equity'!$K$1,FALSE)</f>
        <v>EMS/ODM</v>
      </c>
      <c r="E1688" s="15" t="s">
        <v>1643</v>
      </c>
      <c r="F1688" s="18"/>
      <c r="G1688" s="15" t="s">
        <v>1643</v>
      </c>
      <c r="H1688" s="6">
        <v>19101015</v>
      </c>
      <c r="I1688" s="48" t="str">
        <f>VLOOKUP(H1688,'BICS Equity Hierarchy 2024'!$C$5:$Q$1846,'Mapping for Equity'!$K$1,FALSE)</f>
        <v>EMS/ODM</v>
      </c>
      <c r="J1688" s="6" t="s">
        <v>4</v>
      </c>
      <c r="K1688" s="48" t="str">
        <f>IF(J1688="","",VLOOKUP(J1688,'BICS Equity Hierarchy 2024'!$C$5:$Q$1783,'Mapping for Equity'!$K$1))</f>
        <v/>
      </c>
      <c r="L1688" s="6" t="s">
        <v>4</v>
      </c>
      <c r="M1688" s="6" t="s">
        <v>4</v>
      </c>
      <c r="N1688" s="6" t="s">
        <v>4</v>
      </c>
      <c r="O1688" s="6" t="s">
        <v>4</v>
      </c>
    </row>
    <row r="1689" spans="2:15" ht="20.25">
      <c r="B1689" s="10">
        <v>1910101510</v>
      </c>
      <c r="C1689" s="201">
        <v>5</v>
      </c>
      <c r="D1689" s="8" t="str">
        <f>VLOOKUP(B1689,'Current BICS'!$B$4:$P$1837,'Mapping for Equity'!$K$1,FALSE)</f>
        <v>EMS</v>
      </c>
      <c r="E1689" s="15" t="s">
        <v>1643</v>
      </c>
      <c r="F1689" s="18"/>
      <c r="G1689" s="15" t="s">
        <v>1643</v>
      </c>
      <c r="H1689" s="6">
        <v>1910101510</v>
      </c>
      <c r="I1689" s="48" t="str">
        <f>VLOOKUP(H1689,'BICS Equity Hierarchy 2024'!$C$5:$Q$1846,'Mapping for Equity'!$K$1,FALSE)</f>
        <v>EMS</v>
      </c>
      <c r="J1689" s="6" t="s">
        <v>4</v>
      </c>
      <c r="K1689" s="48" t="str">
        <f>IF(J1689="","",VLOOKUP(J1689,'BICS Equity Hierarchy 2024'!$C$5:$Q$1783,'Mapping for Equity'!$K$1))</f>
        <v/>
      </c>
      <c r="L1689" s="6" t="s">
        <v>4</v>
      </c>
      <c r="M1689" s="6" t="s">
        <v>4</v>
      </c>
      <c r="N1689" s="6" t="s">
        <v>4</v>
      </c>
      <c r="O1689" s="6" t="s">
        <v>4</v>
      </c>
    </row>
    <row r="1690" spans="2:15" ht="20.25">
      <c r="B1690" s="10">
        <v>1910101511</v>
      </c>
      <c r="C1690" s="201">
        <v>5</v>
      </c>
      <c r="D1690" s="8" t="str">
        <f>VLOOKUP(B1690,'Current BICS'!$B$4:$P$1837,'Mapping for Equity'!$K$1,FALSE)</f>
        <v>ODM</v>
      </c>
      <c r="E1690" s="15" t="s">
        <v>1643</v>
      </c>
      <c r="F1690" s="18"/>
      <c r="G1690" s="15" t="s">
        <v>1643</v>
      </c>
      <c r="H1690" s="6">
        <v>1910101511</v>
      </c>
      <c r="I1690" s="48" t="str">
        <f>VLOOKUP(H1690,'BICS Equity Hierarchy 2024'!$C$5:$Q$1846,'Mapping for Equity'!$K$1,FALSE)</f>
        <v>ODM</v>
      </c>
      <c r="J1690" s="6" t="s">
        <v>4</v>
      </c>
      <c r="K1690" s="48" t="str">
        <f>IF(J1690="","",VLOOKUP(J1690,'BICS Equity Hierarchy 2024'!$C$5:$Q$1783,'Mapping for Equity'!$K$1))</f>
        <v/>
      </c>
      <c r="L1690" s="6" t="s">
        <v>4</v>
      </c>
      <c r="M1690" s="6" t="s">
        <v>4</v>
      </c>
      <c r="N1690" s="6" t="s">
        <v>4</v>
      </c>
      <c r="O1690" s="6" t="s">
        <v>4</v>
      </c>
    </row>
    <row r="1691" spans="2:15" ht="20.25">
      <c r="B1691" s="10">
        <v>19101016</v>
      </c>
      <c r="C1691" s="201">
        <v>4</v>
      </c>
      <c r="D1691" s="8" t="str">
        <f>VLOOKUP(B1691,'Current BICS'!$B$4:$P$1837,'Mapping for Equity'!$K$1,FALSE)</f>
        <v>Technology Distributors</v>
      </c>
      <c r="E1691" s="15" t="s">
        <v>1643</v>
      </c>
      <c r="F1691" s="18"/>
      <c r="G1691" s="15" t="s">
        <v>1643</v>
      </c>
      <c r="H1691" s="6">
        <v>19101016</v>
      </c>
      <c r="I1691" s="48" t="str">
        <f>VLOOKUP(H1691,'BICS Equity Hierarchy 2024'!$C$5:$Q$1846,'Mapping for Equity'!$K$1,FALSE)</f>
        <v>Technology Distributors</v>
      </c>
      <c r="J1691" s="6" t="s">
        <v>4</v>
      </c>
      <c r="K1691" s="48" t="str">
        <f>IF(J1691="","",VLOOKUP(J1691,'BICS Equity Hierarchy 2024'!$C$5:$Q$1783,'Mapping for Equity'!$K$1))</f>
        <v/>
      </c>
      <c r="L1691" s="6" t="s">
        <v>4</v>
      </c>
      <c r="M1691" s="6" t="s">
        <v>4</v>
      </c>
      <c r="N1691" s="6" t="s">
        <v>4</v>
      </c>
      <c r="O1691" s="6" t="s">
        <v>4</v>
      </c>
    </row>
    <row r="1692" spans="2:15" ht="20.25">
      <c r="B1692" s="10">
        <v>191011</v>
      </c>
      <c r="C1692" s="201">
        <v>3</v>
      </c>
      <c r="D1692" s="8" t="str">
        <f>VLOOKUP(B1692,'Current BICS'!$B$4:$P$1837,'Mapping for Equity'!$K$1,FALSE)</f>
        <v>Semiconductors</v>
      </c>
      <c r="E1692" s="15" t="s">
        <v>1643</v>
      </c>
      <c r="F1692" s="18"/>
      <c r="G1692" s="15" t="s">
        <v>1643</v>
      </c>
      <c r="H1692" s="6">
        <v>191011</v>
      </c>
      <c r="I1692" s="48" t="str">
        <f>VLOOKUP(H1692,'BICS Equity Hierarchy 2024'!$C$5:$Q$1846,'Mapping for Equity'!$K$1,FALSE)</f>
        <v>Semiconductors</v>
      </c>
      <c r="J1692" s="6" t="s">
        <v>4</v>
      </c>
      <c r="K1692" s="48" t="str">
        <f>IF(J1692="","",VLOOKUP(J1692,'BICS Equity Hierarchy 2024'!$C$5:$Q$1783,'Mapping for Equity'!$K$1))</f>
        <v/>
      </c>
      <c r="L1692" s="6" t="s">
        <v>4</v>
      </c>
      <c r="M1692" s="6" t="s">
        <v>4</v>
      </c>
      <c r="N1692" s="6" t="s">
        <v>4</v>
      </c>
      <c r="O1692" s="6" t="s">
        <v>4</v>
      </c>
    </row>
    <row r="1693" spans="2:15" ht="20.25">
      <c r="B1693" s="10">
        <v>19101110</v>
      </c>
      <c r="C1693" s="201">
        <v>4</v>
      </c>
      <c r="D1693" s="8" t="str">
        <f>VLOOKUP(B1693,'Current BICS'!$B$4:$P$1837,'Mapping for Equity'!$K$1,FALSE)</f>
        <v>Semiconductor Mfg</v>
      </c>
      <c r="E1693" s="15" t="s">
        <v>1643</v>
      </c>
      <c r="F1693" s="18"/>
      <c r="G1693" s="15" t="s">
        <v>1643</v>
      </c>
      <c r="H1693" s="6">
        <v>19101110</v>
      </c>
      <c r="I1693" s="48" t="str">
        <f>VLOOKUP(H1693,'BICS Equity Hierarchy 2024'!$C$5:$Q$1846,'Mapping for Equity'!$K$1,FALSE)</f>
        <v>Semiconductor Mfg</v>
      </c>
      <c r="J1693" s="6" t="s">
        <v>4</v>
      </c>
      <c r="K1693" s="48" t="str">
        <f>IF(J1693="","",VLOOKUP(J1693,'BICS Equity Hierarchy 2024'!$C$5:$Q$1783,'Mapping for Equity'!$K$1))</f>
        <v/>
      </c>
      <c r="L1693" s="6" t="s">
        <v>4</v>
      </c>
      <c r="M1693" s="6" t="s">
        <v>4</v>
      </c>
      <c r="N1693" s="6" t="s">
        <v>4</v>
      </c>
      <c r="O1693" s="6" t="s">
        <v>4</v>
      </c>
    </row>
    <row r="1694" spans="2:15" ht="20.25">
      <c r="B1694" s="10">
        <v>1910111010</v>
      </c>
      <c r="C1694" s="201">
        <v>5</v>
      </c>
      <c r="D1694" s="8" t="str">
        <f>VLOOKUP(B1694,'Current BICS'!$B$4:$P$1837,'Mapping for Equity'!$K$1,FALSE)</f>
        <v>Back End Capital Equipment</v>
      </c>
      <c r="E1694" s="15" t="s">
        <v>1643</v>
      </c>
      <c r="F1694" s="18"/>
      <c r="G1694" s="15" t="s">
        <v>1643</v>
      </c>
      <c r="H1694" s="6">
        <v>1910111010</v>
      </c>
      <c r="I1694" s="48" t="str">
        <f>VLOOKUP(H1694,'BICS Equity Hierarchy 2024'!$C$5:$Q$1846,'Mapping for Equity'!$K$1,FALSE)</f>
        <v>Back End Capital Equipment</v>
      </c>
      <c r="J1694" s="6" t="s">
        <v>4</v>
      </c>
      <c r="K1694" s="48" t="str">
        <f>IF(J1694="","",VLOOKUP(J1694,'BICS Equity Hierarchy 2024'!$C$5:$Q$1783,'Mapping for Equity'!$K$1))</f>
        <v/>
      </c>
      <c r="L1694" s="6" t="s">
        <v>4</v>
      </c>
      <c r="M1694" s="6" t="s">
        <v>4</v>
      </c>
      <c r="N1694" s="6" t="s">
        <v>4</v>
      </c>
      <c r="O1694" s="6" t="s">
        <v>4</v>
      </c>
    </row>
    <row r="1695" spans="2:15" ht="20.25">
      <c r="B1695" s="10">
        <v>1910111011</v>
      </c>
      <c r="C1695" s="201">
        <v>5</v>
      </c>
      <c r="D1695" s="8" t="str">
        <f>VLOOKUP(B1695,'Current BICS'!$B$4:$P$1837,'Mapping for Equity'!$K$1,FALSE)</f>
        <v>Front End Capital Equipment</v>
      </c>
      <c r="E1695" s="15" t="s">
        <v>1643</v>
      </c>
      <c r="F1695" s="18"/>
      <c r="G1695" s="15" t="s">
        <v>1643</v>
      </c>
      <c r="H1695" s="6">
        <v>1910111011</v>
      </c>
      <c r="I1695" s="48" t="str">
        <f>VLOOKUP(H1695,'BICS Equity Hierarchy 2024'!$C$5:$Q$1846,'Mapping for Equity'!$K$1,FALSE)</f>
        <v>Front End Capital Equipment</v>
      </c>
      <c r="J1695" s="6" t="s">
        <v>4</v>
      </c>
      <c r="K1695" s="48" t="str">
        <f>IF(J1695="","",VLOOKUP(J1695,'BICS Equity Hierarchy 2024'!$C$5:$Q$1783,'Mapping for Equity'!$K$1))</f>
        <v/>
      </c>
      <c r="L1695" s="6" t="s">
        <v>4</v>
      </c>
      <c r="M1695" s="6" t="s">
        <v>4</v>
      </c>
      <c r="N1695" s="6" t="s">
        <v>4</v>
      </c>
      <c r="O1695" s="6" t="s">
        <v>4</v>
      </c>
    </row>
    <row r="1696" spans="2:15" ht="20.25">
      <c r="B1696" s="10">
        <v>1910111012</v>
      </c>
      <c r="C1696" s="201">
        <v>5</v>
      </c>
      <c r="D1696" s="8" t="str">
        <f>VLOOKUP(B1696,'Current BICS'!$B$4:$P$1837,'Mapping for Equity'!$K$1,FALSE)</f>
        <v>Assembly Material &amp; Solutions</v>
      </c>
      <c r="E1696" s="15" t="s">
        <v>1643</v>
      </c>
      <c r="F1696" s="18"/>
      <c r="G1696" s="15" t="s">
        <v>1643</v>
      </c>
      <c r="H1696" s="6">
        <v>1910111012</v>
      </c>
      <c r="I1696" s="48" t="str">
        <f>VLOOKUP(H1696,'BICS Equity Hierarchy 2024'!$C$5:$Q$1846,'Mapping for Equity'!$K$1,FALSE)</f>
        <v>Assembly Material &amp; Solutions</v>
      </c>
      <c r="J1696" s="6" t="s">
        <v>4</v>
      </c>
      <c r="K1696" s="48" t="str">
        <f>IF(J1696="","",VLOOKUP(J1696,'BICS Equity Hierarchy 2024'!$C$5:$Q$1783,'Mapping for Equity'!$K$1))</f>
        <v/>
      </c>
      <c r="L1696" s="6" t="s">
        <v>4</v>
      </c>
      <c r="M1696" s="6" t="s">
        <v>4</v>
      </c>
      <c r="N1696" s="6" t="s">
        <v>4</v>
      </c>
      <c r="O1696" s="6" t="s">
        <v>4</v>
      </c>
    </row>
    <row r="1697" spans="2:15" ht="20.25">
      <c r="B1697" s="10">
        <v>1910111013</v>
      </c>
      <c r="C1697" s="201">
        <v>5</v>
      </c>
      <c r="D1697" s="8" t="str">
        <f>VLOOKUP(B1697,'Current BICS'!$B$4:$P$1837,'Mapping for Equity'!$K$1,FALSE)</f>
        <v>Assembly &amp; Testing Services</v>
      </c>
      <c r="E1697" s="15" t="s">
        <v>1643</v>
      </c>
      <c r="F1697" s="18"/>
      <c r="G1697" s="15" t="s">
        <v>1643</v>
      </c>
      <c r="H1697" s="6">
        <v>1910111013</v>
      </c>
      <c r="I1697" s="48" t="str">
        <f>VLOOKUP(H1697,'BICS Equity Hierarchy 2024'!$C$5:$Q$1846,'Mapping for Equity'!$K$1,FALSE)</f>
        <v>Assembly &amp; Testing Services</v>
      </c>
      <c r="J1697" s="6" t="s">
        <v>4</v>
      </c>
      <c r="K1697" s="48" t="str">
        <f>IF(J1697="","",VLOOKUP(J1697,'BICS Equity Hierarchy 2024'!$C$5:$Q$1783,'Mapping for Equity'!$K$1))</f>
        <v/>
      </c>
      <c r="L1697" s="6" t="s">
        <v>4</v>
      </c>
      <c r="M1697" s="6" t="s">
        <v>4</v>
      </c>
      <c r="N1697" s="6" t="s">
        <v>4</v>
      </c>
      <c r="O1697" s="6" t="s">
        <v>4</v>
      </c>
    </row>
    <row r="1698" spans="2:15" ht="20.25">
      <c r="B1698" s="10">
        <v>1910111014</v>
      </c>
      <c r="C1698" s="201">
        <v>5</v>
      </c>
      <c r="D1698" s="8" t="str">
        <f>VLOOKUP(B1698,'Current BICS'!$B$4:$P$1837,'Mapping for Equity'!$K$1,FALSE)</f>
        <v>Foundry Services</v>
      </c>
      <c r="E1698" s="15" t="s">
        <v>1643</v>
      </c>
      <c r="F1698" s="18"/>
      <c r="G1698" s="15" t="s">
        <v>1643</v>
      </c>
      <c r="H1698" s="6">
        <v>1910111014</v>
      </c>
      <c r="I1698" s="48" t="str">
        <f>VLOOKUP(H1698,'BICS Equity Hierarchy 2024'!$C$5:$Q$1846,'Mapping for Equity'!$K$1,FALSE)</f>
        <v>Foundry Services</v>
      </c>
      <c r="J1698" s="6" t="s">
        <v>4</v>
      </c>
      <c r="K1698" s="48" t="str">
        <f>IF(J1698="","",VLOOKUP(J1698,'BICS Equity Hierarchy 2024'!$C$5:$Q$1783,'Mapping for Equity'!$K$1))</f>
        <v/>
      </c>
      <c r="L1698" s="6" t="s">
        <v>4</v>
      </c>
      <c r="M1698" s="6" t="s">
        <v>4</v>
      </c>
      <c r="N1698" s="6" t="s">
        <v>4</v>
      </c>
      <c r="O1698" s="6" t="s">
        <v>4</v>
      </c>
    </row>
    <row r="1699" spans="2:15" ht="20.25">
      <c r="B1699" s="10">
        <v>1910111015</v>
      </c>
      <c r="C1699" s="201">
        <v>5</v>
      </c>
      <c r="D1699" s="8" t="str">
        <f>VLOOKUP(B1699,'Current BICS'!$B$4:$P$1837,'Mapping for Equity'!$K$1,FALSE)</f>
        <v>Silicon Products</v>
      </c>
      <c r="E1699" s="15" t="s">
        <v>1643</v>
      </c>
      <c r="F1699" s="18"/>
      <c r="G1699" s="15" t="s">
        <v>1643</v>
      </c>
      <c r="H1699" s="6">
        <v>1910111015</v>
      </c>
      <c r="I1699" s="48" t="str">
        <f>VLOOKUP(H1699,'BICS Equity Hierarchy 2024'!$C$5:$Q$1846,'Mapping for Equity'!$K$1,FALSE)</f>
        <v>Silicon Products</v>
      </c>
      <c r="J1699" s="6" t="s">
        <v>4</v>
      </c>
      <c r="K1699" s="48" t="str">
        <f>IF(J1699="","",VLOOKUP(J1699,'BICS Equity Hierarchy 2024'!$C$5:$Q$1783,'Mapping for Equity'!$K$1))</f>
        <v/>
      </c>
      <c r="L1699" s="6" t="s">
        <v>4</v>
      </c>
      <c r="M1699" s="6" t="s">
        <v>4</v>
      </c>
      <c r="N1699" s="6" t="s">
        <v>4</v>
      </c>
      <c r="O1699" s="6" t="s">
        <v>4</v>
      </c>
    </row>
    <row r="1700" spans="2:15" ht="20.25">
      <c r="B1700" s="10">
        <v>19101111</v>
      </c>
      <c r="C1700" s="201">
        <v>4</v>
      </c>
      <c r="D1700" s="8" t="str">
        <f>VLOOKUP(B1700,'Current BICS'!$B$4:$P$1837,'Mapping for Equity'!$K$1,FALSE)</f>
        <v>Semiconductor Devices</v>
      </c>
      <c r="E1700" s="15" t="s">
        <v>1643</v>
      </c>
      <c r="F1700" s="18"/>
      <c r="G1700" s="15" t="s">
        <v>1643</v>
      </c>
      <c r="H1700" s="6">
        <v>19101111</v>
      </c>
      <c r="I1700" s="48" t="str">
        <f>VLOOKUP(H1700,'BICS Equity Hierarchy 2024'!$C$5:$Q$1846,'Mapping for Equity'!$K$1,FALSE)</f>
        <v>Semiconductor Devices</v>
      </c>
      <c r="J1700" s="6" t="s">
        <v>4</v>
      </c>
      <c r="K1700" s="48" t="str">
        <f>IF(J1700="","",VLOOKUP(J1700,'BICS Equity Hierarchy 2024'!$C$5:$Q$1783,'Mapping for Equity'!$K$1))</f>
        <v/>
      </c>
      <c r="L1700" s="6" t="s">
        <v>4</v>
      </c>
      <c r="M1700" s="6" t="s">
        <v>4</v>
      </c>
      <c r="N1700" s="6" t="s">
        <v>4</v>
      </c>
      <c r="O1700" s="6" t="s">
        <v>4</v>
      </c>
    </row>
    <row r="1701" spans="2:15" ht="20.25">
      <c r="B1701" s="10">
        <v>1910111110</v>
      </c>
      <c r="C1701" s="201">
        <v>5</v>
      </c>
      <c r="D1701" s="8" t="str">
        <f>VLOOKUP(B1701,'Current BICS'!$B$4:$P$1837,'Mapping for Equity'!$K$1,FALSE)</f>
        <v>Analog ICs</v>
      </c>
      <c r="E1701" s="15" t="s">
        <v>1643</v>
      </c>
      <c r="F1701" s="18"/>
      <c r="G1701" s="15" t="s">
        <v>1643</v>
      </c>
      <c r="H1701" s="6">
        <v>1910111110</v>
      </c>
      <c r="I1701" s="48" t="str">
        <f>VLOOKUP(H1701,'BICS Equity Hierarchy 2024'!$C$5:$Q$1846,'Mapping for Equity'!$K$1,FALSE)</f>
        <v>Analog ICs</v>
      </c>
      <c r="J1701" s="6" t="s">
        <v>4</v>
      </c>
      <c r="K1701" s="48" t="str">
        <f>IF(J1701="","",VLOOKUP(J1701,'BICS Equity Hierarchy 2024'!$C$5:$Q$1783,'Mapping for Equity'!$K$1))</f>
        <v/>
      </c>
      <c r="L1701" s="6" t="s">
        <v>4</v>
      </c>
      <c r="M1701" s="6" t="s">
        <v>4</v>
      </c>
      <c r="N1701" s="6" t="s">
        <v>4</v>
      </c>
      <c r="O1701" s="6" t="s">
        <v>4</v>
      </c>
    </row>
    <row r="1702" spans="2:15" ht="20.25">
      <c r="B1702" s="10">
        <v>191011111010</v>
      </c>
      <c r="C1702" s="201">
        <v>6</v>
      </c>
      <c r="D1702" s="8" t="str">
        <f>VLOOKUP(B1702,'Current BICS'!$B$4:$P$1837,'Mapping for Equity'!$K$1,FALSE)</f>
        <v>App Specific Analog</v>
      </c>
      <c r="E1702" s="15" t="s">
        <v>1643</v>
      </c>
      <c r="F1702" s="18"/>
      <c r="G1702" s="15" t="s">
        <v>1643</v>
      </c>
      <c r="H1702" s="6">
        <v>191011111010</v>
      </c>
      <c r="I1702" s="48" t="str">
        <f>VLOOKUP(H1702,'BICS Equity Hierarchy 2024'!$C$5:$Q$1846,'Mapping for Equity'!$K$1,FALSE)</f>
        <v>App Specific Analog</v>
      </c>
      <c r="J1702" s="6" t="s">
        <v>4</v>
      </c>
      <c r="K1702" s="48" t="str">
        <f>IF(J1702="","",VLOOKUP(J1702,'BICS Equity Hierarchy 2024'!$C$5:$Q$1783,'Mapping for Equity'!$K$1))</f>
        <v/>
      </c>
      <c r="L1702" s="6" t="s">
        <v>4</v>
      </c>
      <c r="M1702" s="6" t="s">
        <v>4</v>
      </c>
      <c r="N1702" s="6" t="s">
        <v>4</v>
      </c>
      <c r="O1702" s="6" t="s">
        <v>4</v>
      </c>
    </row>
    <row r="1703" spans="2:15" ht="20.25">
      <c r="B1703" s="10">
        <v>191011111011</v>
      </c>
      <c r="C1703" s="201">
        <v>6</v>
      </c>
      <c r="D1703" s="8" t="str">
        <f>VLOOKUP(B1703,'Current BICS'!$B$4:$P$1837,'Mapping for Equity'!$K$1,FALSE)</f>
        <v>Power Management</v>
      </c>
      <c r="E1703" s="15" t="s">
        <v>1643</v>
      </c>
      <c r="F1703" s="18"/>
      <c r="G1703" s="15" t="s">
        <v>1643</v>
      </c>
      <c r="H1703" s="6">
        <v>191011111011</v>
      </c>
      <c r="I1703" s="48" t="str">
        <f>VLOOKUP(H1703,'BICS Equity Hierarchy 2024'!$C$5:$Q$1846,'Mapping for Equity'!$K$1,FALSE)</f>
        <v>Power Management</v>
      </c>
      <c r="J1703" s="6" t="s">
        <v>4</v>
      </c>
      <c r="K1703" s="48" t="str">
        <f>IF(J1703="","",VLOOKUP(J1703,'BICS Equity Hierarchy 2024'!$C$5:$Q$1783,'Mapping for Equity'!$K$1))</f>
        <v/>
      </c>
      <c r="L1703" s="6" t="s">
        <v>4</v>
      </c>
      <c r="M1703" s="6" t="s">
        <v>4</v>
      </c>
      <c r="N1703" s="6" t="s">
        <v>4</v>
      </c>
      <c r="O1703" s="6" t="s">
        <v>4</v>
      </c>
    </row>
    <row r="1704" spans="2:15" ht="20.25">
      <c r="B1704" s="10">
        <v>191011111012</v>
      </c>
      <c r="C1704" s="201">
        <v>6</v>
      </c>
      <c r="D1704" s="8" t="str">
        <f>VLOOKUP(B1704,'Current BICS'!$B$4:$P$1837,'Mapping for Equity'!$K$1,FALSE)</f>
        <v>Standard Linear - General</v>
      </c>
      <c r="E1704" s="15" t="s">
        <v>1643</v>
      </c>
      <c r="F1704" s="18"/>
      <c r="G1704" s="15" t="s">
        <v>1643</v>
      </c>
      <c r="H1704" s="6">
        <v>191011111012</v>
      </c>
      <c r="I1704" s="48" t="str">
        <f>VLOOKUP(H1704,'BICS Equity Hierarchy 2024'!$C$5:$Q$1846,'Mapping for Equity'!$K$1,FALSE)</f>
        <v>Standard Linear - General</v>
      </c>
      <c r="J1704" s="6" t="s">
        <v>4</v>
      </c>
      <c r="K1704" s="48" t="str">
        <f>IF(J1704="","",VLOOKUP(J1704,'BICS Equity Hierarchy 2024'!$C$5:$Q$1783,'Mapping for Equity'!$K$1))</f>
        <v/>
      </c>
      <c r="L1704" s="6" t="s">
        <v>4</v>
      </c>
      <c r="M1704" s="6" t="s">
        <v>4</v>
      </c>
      <c r="N1704" s="6" t="s">
        <v>4</v>
      </c>
      <c r="O1704" s="6" t="s">
        <v>4</v>
      </c>
    </row>
    <row r="1705" spans="2:15" ht="20.25">
      <c r="B1705" s="10">
        <v>1910111111</v>
      </c>
      <c r="C1705" s="201">
        <v>5</v>
      </c>
      <c r="D1705" s="8" t="str">
        <f>VLOOKUP(B1705,'Current BICS'!$B$4:$P$1837,'Mapping for Equity'!$K$1,FALSE)</f>
        <v>Discrete</v>
      </c>
      <c r="E1705" s="15" t="s">
        <v>1643</v>
      </c>
      <c r="F1705" s="18"/>
      <c r="G1705" s="15" t="s">
        <v>1643</v>
      </c>
      <c r="H1705" s="6">
        <v>1910111111</v>
      </c>
      <c r="I1705" s="48" t="str">
        <f>VLOOKUP(H1705,'BICS Equity Hierarchy 2024'!$C$5:$Q$1846,'Mapping for Equity'!$K$1,FALSE)</f>
        <v>Discrete</v>
      </c>
      <c r="J1705" s="6" t="s">
        <v>4</v>
      </c>
      <c r="K1705" s="48" t="str">
        <f>IF(J1705="","",VLOOKUP(J1705,'BICS Equity Hierarchy 2024'!$C$5:$Q$1783,'Mapping for Equity'!$K$1))</f>
        <v/>
      </c>
      <c r="L1705" s="6" t="s">
        <v>4</v>
      </c>
      <c r="M1705" s="6" t="s">
        <v>4</v>
      </c>
      <c r="N1705" s="6" t="s">
        <v>4</v>
      </c>
      <c r="O1705" s="6" t="s">
        <v>4</v>
      </c>
    </row>
    <row r="1706" spans="2:15" ht="20.25">
      <c r="B1706" s="10">
        <v>191011111110</v>
      </c>
      <c r="C1706" s="201">
        <v>6</v>
      </c>
      <c r="D1706" s="8" t="str">
        <f>VLOOKUP(B1706,'Current BICS'!$B$4:$P$1837,'Mapping for Equity'!$K$1,FALSE)</f>
        <v>Discretes, Sensors &amp; Actuators</v>
      </c>
      <c r="E1706" s="15" t="s">
        <v>1643</v>
      </c>
      <c r="F1706" s="18"/>
      <c r="G1706" s="15" t="s">
        <v>1643</v>
      </c>
      <c r="H1706" s="6">
        <v>191011111110</v>
      </c>
      <c r="I1706" s="48" t="str">
        <f>VLOOKUP(H1706,'BICS Equity Hierarchy 2024'!$C$5:$Q$1846,'Mapping for Equity'!$K$1,FALSE)</f>
        <v>Discretes, Sensors &amp; Actuators</v>
      </c>
      <c r="J1706" s="6" t="s">
        <v>4</v>
      </c>
      <c r="K1706" s="48" t="str">
        <f>IF(J1706="","",VLOOKUP(J1706,'BICS Equity Hierarchy 2024'!$C$5:$Q$1783,'Mapping for Equity'!$K$1))</f>
        <v/>
      </c>
      <c r="L1706" s="6" t="s">
        <v>4</v>
      </c>
      <c r="M1706" s="6" t="s">
        <v>4</v>
      </c>
      <c r="N1706" s="6" t="s">
        <v>4</v>
      </c>
      <c r="O1706" s="6" t="s">
        <v>4</v>
      </c>
    </row>
    <row r="1707" spans="2:15" ht="20.25">
      <c r="B1707" s="10">
        <v>191011111111</v>
      </c>
      <c r="C1707" s="201">
        <v>6</v>
      </c>
      <c r="D1707" s="8" t="str">
        <f>VLOOKUP(B1707,'Current BICS'!$B$4:$P$1837,'Mapping for Equity'!$K$1,FALSE)</f>
        <v>LED</v>
      </c>
      <c r="E1707" s="15" t="s">
        <v>1643</v>
      </c>
      <c r="F1707" s="18"/>
      <c r="G1707" s="15" t="s">
        <v>1643</v>
      </c>
      <c r="H1707" s="6">
        <v>191011111111</v>
      </c>
      <c r="I1707" s="48" t="str">
        <f>VLOOKUP(H1707,'BICS Equity Hierarchy 2024'!$C$5:$Q$1846,'Mapping for Equity'!$K$1,FALSE)</f>
        <v>LED</v>
      </c>
      <c r="J1707" s="6" t="s">
        <v>4</v>
      </c>
      <c r="K1707" s="48" t="str">
        <f>IF(J1707="","",VLOOKUP(J1707,'BICS Equity Hierarchy 2024'!$C$5:$Q$1783,'Mapping for Equity'!$K$1))</f>
        <v/>
      </c>
      <c r="L1707" s="6" t="s">
        <v>4</v>
      </c>
      <c r="M1707" s="6" t="s">
        <v>4</v>
      </c>
      <c r="N1707" s="6" t="s">
        <v>4</v>
      </c>
      <c r="O1707" s="6" t="s">
        <v>4</v>
      </c>
    </row>
    <row r="1708" spans="2:15" ht="20.25">
      <c r="B1708" s="10">
        <v>191011111112</v>
      </c>
      <c r="C1708" s="201">
        <v>6</v>
      </c>
      <c r="D1708" s="8" t="str">
        <f>VLOOKUP(B1708,'Current BICS'!$B$4:$P$1837,'Mapping for Equity'!$K$1,FALSE)</f>
        <v>Optical Components</v>
      </c>
      <c r="E1708" s="15" t="s">
        <v>1643</v>
      </c>
      <c r="F1708" s="18"/>
      <c r="G1708" s="15" t="s">
        <v>1643</v>
      </c>
      <c r="H1708" s="6">
        <v>191011111112</v>
      </c>
      <c r="I1708" s="48" t="str">
        <f>VLOOKUP(H1708,'BICS Equity Hierarchy 2024'!$C$5:$Q$1846,'Mapping for Equity'!$K$1,FALSE)</f>
        <v>Optical Components</v>
      </c>
      <c r="J1708" s="6" t="s">
        <v>4</v>
      </c>
      <c r="K1708" s="48" t="str">
        <f>IF(J1708="","",VLOOKUP(J1708,'BICS Equity Hierarchy 2024'!$C$5:$Q$1783,'Mapping for Equity'!$K$1))</f>
        <v/>
      </c>
      <c r="L1708" s="6" t="s">
        <v>4</v>
      </c>
      <c r="M1708" s="6" t="s">
        <v>4</v>
      </c>
      <c r="N1708" s="6" t="s">
        <v>4</v>
      </c>
      <c r="O1708" s="6" t="s">
        <v>4</v>
      </c>
    </row>
    <row r="1709" spans="2:15" ht="20.25">
      <c r="B1709" s="10">
        <v>1910111112</v>
      </c>
      <c r="C1709" s="201">
        <v>5</v>
      </c>
      <c r="D1709" s="8" t="str">
        <f>VLOOKUP(B1709,'Current BICS'!$B$4:$P$1837,'Mapping for Equity'!$K$1,FALSE)</f>
        <v>Intellectual Property - Semi</v>
      </c>
      <c r="E1709" s="15" t="s">
        <v>1643</v>
      </c>
      <c r="F1709" s="18"/>
      <c r="G1709" s="15" t="s">
        <v>1643</v>
      </c>
      <c r="H1709" s="6">
        <v>1910111112</v>
      </c>
      <c r="I1709" s="48" t="str">
        <f>VLOOKUP(H1709,'BICS Equity Hierarchy 2024'!$C$5:$Q$1846,'Mapping for Equity'!$K$1,FALSE)</f>
        <v>Intellectual Property - Semi</v>
      </c>
      <c r="J1709" s="6" t="s">
        <v>4</v>
      </c>
      <c r="K1709" s="48" t="str">
        <f>IF(J1709="","",VLOOKUP(J1709,'BICS Equity Hierarchy 2024'!$C$5:$Q$1783,'Mapping for Equity'!$K$1))</f>
        <v/>
      </c>
      <c r="L1709" s="6" t="s">
        <v>4</v>
      </c>
      <c r="M1709" s="6" t="s">
        <v>4</v>
      </c>
      <c r="N1709" s="6" t="s">
        <v>4</v>
      </c>
      <c r="O1709" s="6" t="s">
        <v>4</v>
      </c>
    </row>
    <row r="1710" spans="2:15" ht="20.25">
      <c r="B1710" s="10">
        <v>1910111113</v>
      </c>
      <c r="C1710" s="201">
        <v>5</v>
      </c>
      <c r="D1710" s="8" t="str">
        <f>VLOOKUP(B1710,'Current BICS'!$B$4:$P$1837,'Mapping for Equity'!$K$1,FALSE)</f>
        <v>Memory ICs</v>
      </c>
      <c r="E1710" s="15" t="s">
        <v>1643</v>
      </c>
      <c r="F1710" s="18"/>
      <c r="G1710" s="15" t="s">
        <v>1643</v>
      </c>
      <c r="H1710" s="6">
        <v>1910111113</v>
      </c>
      <c r="I1710" s="48" t="str">
        <f>VLOOKUP(H1710,'BICS Equity Hierarchy 2024'!$C$5:$Q$1846,'Mapping for Equity'!$K$1,FALSE)</f>
        <v>Memory ICs</v>
      </c>
      <c r="J1710" s="6" t="s">
        <v>4</v>
      </c>
      <c r="K1710" s="48" t="str">
        <f>IF(J1710="","",VLOOKUP(J1710,'BICS Equity Hierarchy 2024'!$C$5:$Q$1783,'Mapping for Equity'!$K$1))</f>
        <v/>
      </c>
      <c r="L1710" s="6" t="s">
        <v>4</v>
      </c>
      <c r="M1710" s="6" t="s">
        <v>4</v>
      </c>
      <c r="N1710" s="6" t="s">
        <v>4</v>
      </c>
      <c r="O1710" s="6" t="s">
        <v>4</v>
      </c>
    </row>
    <row r="1711" spans="2:15" ht="20.25">
      <c r="B1711" s="10">
        <v>191011111310</v>
      </c>
      <c r="C1711" s="201">
        <v>6</v>
      </c>
      <c r="D1711" s="8" t="str">
        <f>VLOOKUP(B1711,'Current BICS'!$B$4:$P$1837,'Mapping for Equity'!$K$1,FALSE)</f>
        <v>NAND Flash</v>
      </c>
      <c r="E1711" s="15" t="s">
        <v>1643</v>
      </c>
      <c r="F1711" s="18"/>
      <c r="G1711" s="15" t="s">
        <v>1643</v>
      </c>
      <c r="H1711" s="6">
        <v>191011111310</v>
      </c>
      <c r="I1711" s="48" t="str">
        <f>VLOOKUP(H1711,'BICS Equity Hierarchy 2024'!$C$5:$Q$1846,'Mapping for Equity'!$K$1,FALSE)</f>
        <v>NAND Flash</v>
      </c>
      <c r="J1711" s="6" t="s">
        <v>4</v>
      </c>
      <c r="K1711" s="48" t="str">
        <f>IF(J1711="","",VLOOKUP(J1711,'BICS Equity Hierarchy 2024'!$C$5:$Q$1783,'Mapping for Equity'!$K$1))</f>
        <v/>
      </c>
      <c r="L1711" s="6" t="s">
        <v>4</v>
      </c>
      <c r="M1711" s="6" t="s">
        <v>4</v>
      </c>
      <c r="N1711" s="6" t="s">
        <v>4</v>
      </c>
      <c r="O1711" s="6" t="s">
        <v>4</v>
      </c>
    </row>
    <row r="1712" spans="2:15" ht="20.25">
      <c r="B1712" s="10">
        <v>191011111311</v>
      </c>
      <c r="C1712" s="201">
        <v>6</v>
      </c>
      <c r="D1712" s="8" t="str">
        <f>VLOOKUP(B1712,'Current BICS'!$B$4:$P$1837,'Mapping for Equity'!$K$1,FALSE)</f>
        <v>NOR Flash</v>
      </c>
      <c r="E1712" s="15" t="s">
        <v>1643</v>
      </c>
      <c r="F1712" s="18"/>
      <c r="G1712" s="15" t="s">
        <v>1643</v>
      </c>
      <c r="H1712" s="6">
        <v>191011111311</v>
      </c>
      <c r="I1712" s="48" t="str">
        <f>VLOOKUP(H1712,'BICS Equity Hierarchy 2024'!$C$5:$Q$1846,'Mapping for Equity'!$K$1,FALSE)</f>
        <v>NOR Flash</v>
      </c>
      <c r="J1712" s="6" t="s">
        <v>4</v>
      </c>
      <c r="K1712" s="48" t="str">
        <f>IF(J1712="","",VLOOKUP(J1712,'BICS Equity Hierarchy 2024'!$C$5:$Q$1783,'Mapping for Equity'!$K$1))</f>
        <v/>
      </c>
      <c r="L1712" s="6" t="s">
        <v>4</v>
      </c>
      <c r="M1712" s="6" t="s">
        <v>4</v>
      </c>
      <c r="N1712" s="6" t="s">
        <v>4</v>
      </c>
      <c r="O1712" s="6" t="s">
        <v>4</v>
      </c>
    </row>
    <row r="1713" spans="2:15" ht="20.25">
      <c r="B1713" s="10">
        <v>191011111312</v>
      </c>
      <c r="C1713" s="201">
        <v>6</v>
      </c>
      <c r="D1713" s="8" t="str">
        <f>VLOOKUP(B1713,'Current BICS'!$B$4:$P$1837,'Mapping for Equity'!$K$1,FALSE)</f>
        <v>DRAM</v>
      </c>
      <c r="E1713" s="15" t="s">
        <v>1643</v>
      </c>
      <c r="F1713" s="18"/>
      <c r="G1713" s="15" t="s">
        <v>1643</v>
      </c>
      <c r="H1713" s="6">
        <v>191011111312</v>
      </c>
      <c r="I1713" s="48" t="str">
        <f>VLOOKUP(H1713,'BICS Equity Hierarchy 2024'!$C$5:$Q$1846,'Mapping for Equity'!$K$1,FALSE)</f>
        <v>DRAM</v>
      </c>
      <c r="J1713" s="6" t="s">
        <v>4</v>
      </c>
      <c r="K1713" s="48" t="str">
        <f>IF(J1713="","",VLOOKUP(J1713,'BICS Equity Hierarchy 2024'!$C$5:$Q$1783,'Mapping for Equity'!$K$1))</f>
        <v/>
      </c>
      <c r="L1713" s="6" t="s">
        <v>4</v>
      </c>
      <c r="M1713" s="6" t="s">
        <v>4</v>
      </c>
      <c r="N1713" s="6" t="s">
        <v>4</v>
      </c>
      <c r="O1713" s="6" t="s">
        <v>4</v>
      </c>
    </row>
    <row r="1714" spans="2:15" ht="20.25">
      <c r="B1714" s="10">
        <v>191011111313</v>
      </c>
      <c r="C1714" s="201">
        <v>6</v>
      </c>
      <c r="D1714" s="8" t="str">
        <f>VLOOKUP(B1714,'Current BICS'!$B$4:$P$1837,'Mapping for Equity'!$K$1,FALSE)</f>
        <v>SRAM</v>
      </c>
      <c r="E1714" s="15" t="s">
        <v>1643</v>
      </c>
      <c r="F1714" s="18"/>
      <c r="G1714" s="15" t="s">
        <v>1643</v>
      </c>
      <c r="H1714" s="6">
        <v>191011111313</v>
      </c>
      <c r="I1714" s="48" t="str">
        <f>VLOOKUP(H1714,'BICS Equity Hierarchy 2024'!$C$5:$Q$1846,'Mapping for Equity'!$K$1,FALSE)</f>
        <v>SRAM</v>
      </c>
      <c r="J1714" s="6" t="s">
        <v>4</v>
      </c>
      <c r="K1714" s="48" t="str">
        <f>IF(J1714="","",VLOOKUP(J1714,'BICS Equity Hierarchy 2024'!$C$5:$Q$1783,'Mapping for Equity'!$K$1))</f>
        <v/>
      </c>
      <c r="L1714" s="6" t="s">
        <v>4</v>
      </c>
      <c r="M1714" s="6" t="s">
        <v>4</v>
      </c>
      <c r="N1714" s="6" t="s">
        <v>4</v>
      </c>
      <c r="O1714" s="6" t="s">
        <v>4</v>
      </c>
    </row>
    <row r="1715" spans="2:15" ht="20.25">
      <c r="B1715" s="10">
        <v>1910111114</v>
      </c>
      <c r="C1715" s="201">
        <v>5</v>
      </c>
      <c r="D1715" s="8" t="str">
        <f>VLOOKUP(B1715,'Current BICS'!$B$4:$P$1837,'Mapping for Equity'!$K$1,FALSE)</f>
        <v>Logic, Processors &amp; App Specific</v>
      </c>
      <c r="E1715" s="15" t="s">
        <v>1643</v>
      </c>
      <c r="F1715" s="18"/>
      <c r="G1715" s="15" t="s">
        <v>1643</v>
      </c>
      <c r="H1715" s="6">
        <v>1910111114</v>
      </c>
      <c r="I1715" s="48" t="str">
        <f>VLOOKUP(H1715,'BICS Equity Hierarchy 2024'!$C$5:$Q$1846,'Mapping for Equity'!$K$1,FALSE)</f>
        <v>Logic, Processors &amp; App Specific</v>
      </c>
      <c r="J1715" s="6" t="s">
        <v>4</v>
      </c>
      <c r="K1715" s="48" t="str">
        <f>IF(J1715="","",VLOOKUP(J1715,'BICS Equity Hierarchy 2024'!$C$5:$Q$1783,'Mapping for Equity'!$K$1))</f>
        <v/>
      </c>
      <c r="L1715" s="6" t="s">
        <v>4</v>
      </c>
      <c r="M1715" s="6" t="s">
        <v>4</v>
      </c>
      <c r="N1715" s="6" t="s">
        <v>4</v>
      </c>
      <c r="O1715" s="6" t="s">
        <v>4</v>
      </c>
    </row>
    <row r="1716" spans="2:15" ht="20.25">
      <c r="B1716" s="10">
        <v>191011111410</v>
      </c>
      <c r="C1716" s="201">
        <v>6</v>
      </c>
      <c r="D1716" s="8" t="str">
        <f>VLOOKUP(B1716,'Current BICS'!$B$4:$P$1837,'Mapping for Equity'!$K$1,FALSE)</f>
        <v>App Specific Communication</v>
      </c>
      <c r="E1716" s="15" t="s">
        <v>1643</v>
      </c>
      <c r="F1716" s="18"/>
      <c r="G1716" s="15" t="s">
        <v>1643</v>
      </c>
      <c r="H1716" s="6">
        <v>191011111410</v>
      </c>
      <c r="I1716" s="48" t="str">
        <f>VLOOKUP(H1716,'BICS Equity Hierarchy 2024'!$C$5:$Q$1846,'Mapping for Equity'!$K$1,FALSE)</f>
        <v>App Specific Communication</v>
      </c>
      <c r="J1716" s="6" t="s">
        <v>4</v>
      </c>
      <c r="K1716" s="48" t="str">
        <f>IF(J1716="","",VLOOKUP(J1716,'BICS Equity Hierarchy 2024'!$C$5:$Q$1783,'Mapping for Equity'!$K$1))</f>
        <v/>
      </c>
      <c r="L1716" s="6" t="s">
        <v>4</v>
      </c>
      <c r="M1716" s="6" t="s">
        <v>4</v>
      </c>
      <c r="N1716" s="6" t="s">
        <v>4</v>
      </c>
      <c r="O1716" s="6" t="s">
        <v>4</v>
      </c>
    </row>
    <row r="1717" spans="2:15" ht="20.25">
      <c r="B1717" s="10">
        <v>191011111411</v>
      </c>
      <c r="C1717" s="201">
        <v>6</v>
      </c>
      <c r="D1717" s="8" t="str">
        <f>VLOOKUP(B1717,'Current BICS'!$B$4:$P$1837,'Mapping for Equity'!$K$1,FALSE)</f>
        <v>App Specific I/O &amp; Storage</v>
      </c>
      <c r="E1717" s="15" t="s">
        <v>1643</v>
      </c>
      <c r="F1717" s="18"/>
      <c r="G1717" s="15" t="s">
        <v>1643</v>
      </c>
      <c r="H1717" s="6">
        <v>191011111411</v>
      </c>
      <c r="I1717" s="48" t="str">
        <f>VLOOKUP(H1717,'BICS Equity Hierarchy 2024'!$C$5:$Q$1846,'Mapping for Equity'!$K$1,FALSE)</f>
        <v>App Specific I/O &amp; Storage</v>
      </c>
      <c r="J1717" s="6" t="s">
        <v>4</v>
      </c>
      <c r="K1717" s="48" t="str">
        <f>IF(J1717="","",VLOOKUP(J1717,'BICS Equity Hierarchy 2024'!$C$5:$Q$1783,'Mapping for Equity'!$K$1))</f>
        <v/>
      </c>
      <c r="L1717" s="6" t="s">
        <v>4</v>
      </c>
      <c r="M1717" s="6" t="s">
        <v>4</v>
      </c>
      <c r="N1717" s="6" t="s">
        <v>4</v>
      </c>
      <c r="O1717" s="6" t="s">
        <v>4</v>
      </c>
    </row>
    <row r="1718" spans="2:15" ht="20.25">
      <c r="B1718" s="10">
        <v>191011111412</v>
      </c>
      <c r="C1718" s="201">
        <v>6</v>
      </c>
      <c r="D1718" s="8" t="str">
        <f>VLOOKUP(B1718,'Current BICS'!$B$4:$P$1837,'Mapping for Equity'!$K$1,FALSE)</f>
        <v>App Specific Multimedia</v>
      </c>
      <c r="E1718" s="15" t="s">
        <v>1643</v>
      </c>
      <c r="F1718" s="18"/>
      <c r="G1718" s="15" t="s">
        <v>1643</v>
      </c>
      <c r="H1718" s="6">
        <v>191011111412</v>
      </c>
      <c r="I1718" s="48" t="str">
        <f>VLOOKUP(H1718,'BICS Equity Hierarchy 2024'!$C$5:$Q$1846,'Mapping for Equity'!$K$1,FALSE)</f>
        <v>App Specific Multimedia</v>
      </c>
      <c r="J1718" s="6" t="s">
        <v>4</v>
      </c>
      <c r="K1718" s="48" t="str">
        <f>IF(J1718="","",VLOOKUP(J1718,'BICS Equity Hierarchy 2024'!$C$5:$Q$1783,'Mapping for Equity'!$K$1))</f>
        <v/>
      </c>
      <c r="L1718" s="6" t="s">
        <v>4</v>
      </c>
      <c r="M1718" s="6" t="s">
        <v>4</v>
      </c>
      <c r="N1718" s="6" t="s">
        <v>4</v>
      </c>
      <c r="O1718" s="6" t="s">
        <v>4</v>
      </c>
    </row>
    <row r="1719" spans="2:15" ht="20.25">
      <c r="B1719" s="10">
        <v>191011111413</v>
      </c>
      <c r="C1719" s="201">
        <v>6</v>
      </c>
      <c r="D1719" s="8" t="str">
        <f>VLOOKUP(B1719,'Current BICS'!$B$4:$P$1837,'Mapping for Equity'!$K$1,FALSE)</f>
        <v>Logic</v>
      </c>
      <c r="E1719" s="15" t="s">
        <v>1643</v>
      </c>
      <c r="F1719" s="18"/>
      <c r="G1719" s="15" t="s">
        <v>1643</v>
      </c>
      <c r="H1719" s="6">
        <v>191011111413</v>
      </c>
      <c r="I1719" s="48" t="str">
        <f>VLOOKUP(H1719,'BICS Equity Hierarchy 2024'!$C$5:$Q$1846,'Mapping for Equity'!$K$1,FALSE)</f>
        <v>Logic</v>
      </c>
      <c r="J1719" s="6" t="s">
        <v>4</v>
      </c>
      <c r="K1719" s="48" t="str">
        <f>IF(J1719="","",VLOOKUP(J1719,'BICS Equity Hierarchy 2024'!$C$5:$Q$1783,'Mapping for Equity'!$K$1))</f>
        <v/>
      </c>
      <c r="L1719" s="6" t="s">
        <v>4</v>
      </c>
      <c r="M1719" s="6" t="s">
        <v>4</v>
      </c>
      <c r="N1719" s="6" t="s">
        <v>4</v>
      </c>
      <c r="O1719" s="6" t="s">
        <v>4</v>
      </c>
    </row>
    <row r="1720" spans="2:15" ht="20.25">
      <c r="B1720" s="10">
        <v>191011111414</v>
      </c>
      <c r="C1720" s="201">
        <v>6</v>
      </c>
      <c r="D1720" s="8" t="str">
        <f>VLOOKUP(B1720,'Current BICS'!$B$4:$P$1837,'Mapping for Equity'!$K$1,FALSE)</f>
        <v>Microcontrollers</v>
      </c>
      <c r="E1720" s="15" t="s">
        <v>1643</v>
      </c>
      <c r="F1720" s="18"/>
      <c r="G1720" s="15" t="s">
        <v>1643</v>
      </c>
      <c r="H1720" s="6">
        <v>191011111414</v>
      </c>
      <c r="I1720" s="48" t="str">
        <f>VLOOKUP(H1720,'BICS Equity Hierarchy 2024'!$C$5:$Q$1846,'Mapping for Equity'!$K$1,FALSE)</f>
        <v>Microcontrollers</v>
      </c>
      <c r="J1720" s="6" t="s">
        <v>4</v>
      </c>
      <c r="K1720" s="48" t="str">
        <f>IF(J1720="","",VLOOKUP(J1720,'BICS Equity Hierarchy 2024'!$C$5:$Q$1783,'Mapping for Equity'!$K$1))</f>
        <v/>
      </c>
      <c r="L1720" s="6" t="s">
        <v>4</v>
      </c>
      <c r="M1720" s="6" t="s">
        <v>4</v>
      </c>
      <c r="N1720" s="6" t="s">
        <v>4</v>
      </c>
      <c r="O1720" s="6" t="s">
        <v>4</v>
      </c>
    </row>
    <row r="1721" spans="2:15" ht="20.25">
      <c r="B1721" s="10">
        <v>191011111415</v>
      </c>
      <c r="C1721" s="201">
        <v>6</v>
      </c>
      <c r="D1721" s="8" t="str">
        <f>VLOOKUP(B1721,'Current BICS'!$B$4:$P$1837,'Mapping for Equity'!$K$1,FALSE)</f>
        <v>Microprocessors</v>
      </c>
      <c r="E1721" s="15" t="s">
        <v>1643</v>
      </c>
      <c r="F1721" s="18"/>
      <c r="G1721" s="15" t="s">
        <v>1643</v>
      </c>
      <c r="H1721" s="6">
        <v>191011111415</v>
      </c>
      <c r="I1721" s="48" t="str">
        <f>VLOOKUP(H1721,'BICS Equity Hierarchy 2024'!$C$5:$Q$1846,'Mapping for Equity'!$K$1,FALSE)</f>
        <v>Microprocessors</v>
      </c>
      <c r="J1721" s="6" t="s">
        <v>4</v>
      </c>
      <c r="K1721" s="48" t="str">
        <f>IF(J1721="","",VLOOKUP(J1721,'BICS Equity Hierarchy 2024'!$C$5:$Q$1783,'Mapping for Equity'!$K$1))</f>
        <v/>
      </c>
      <c r="L1721" s="6" t="s">
        <v>4</v>
      </c>
      <c r="M1721" s="6" t="s">
        <v>4</v>
      </c>
      <c r="N1721" s="6" t="s">
        <v>4</v>
      </c>
      <c r="O1721" s="6" t="s">
        <v>4</v>
      </c>
    </row>
    <row r="1722" spans="2:15" ht="20.25">
      <c r="B1722" s="10">
        <v>1911</v>
      </c>
      <c r="C1722" s="201">
        <v>2</v>
      </c>
      <c r="D1722" s="8" t="str">
        <f>VLOOKUP(B1722,'Current BICS'!$B$4:$P$1837,'Mapping for Equity'!$K$1,FALSE)</f>
        <v>Software &amp; Tech Services</v>
      </c>
      <c r="E1722" s="15" t="s">
        <v>1643</v>
      </c>
      <c r="F1722" s="18"/>
      <c r="G1722" s="15" t="s">
        <v>1643</v>
      </c>
      <c r="H1722" s="6">
        <v>1911</v>
      </c>
      <c r="I1722" s="48" t="str">
        <f>VLOOKUP(H1722,'BICS Equity Hierarchy 2024'!$C$5:$Q$1846,'Mapping for Equity'!$K$1,FALSE)</f>
        <v>Software &amp; Tech Services</v>
      </c>
      <c r="J1722" s="6" t="s">
        <v>4</v>
      </c>
      <c r="K1722" s="48" t="str">
        <f>IF(J1722="","",VLOOKUP(J1722,'BICS Equity Hierarchy 2024'!$C$5:$Q$1783,'Mapping for Equity'!$K$1))</f>
        <v/>
      </c>
      <c r="L1722" s="6" t="s">
        <v>4</v>
      </c>
      <c r="M1722" s="6" t="s">
        <v>4</v>
      </c>
      <c r="N1722" s="6" t="s">
        <v>4</v>
      </c>
      <c r="O1722" s="6" t="s">
        <v>4</v>
      </c>
    </row>
    <row r="1723" spans="2:15" ht="20.25">
      <c r="B1723" s="10">
        <v>191110</v>
      </c>
      <c r="C1723" s="201">
        <v>3</v>
      </c>
      <c r="D1723" s="8" t="str">
        <f>VLOOKUP(B1723,'Current BICS'!$B$4:$P$1837,'Mapping for Equity'!$K$1,FALSE)</f>
        <v>Software</v>
      </c>
      <c r="E1723" s="15" t="s">
        <v>1643</v>
      </c>
      <c r="F1723" s="18"/>
      <c r="G1723" s="15" t="s">
        <v>1643</v>
      </c>
      <c r="H1723" s="6">
        <v>191110</v>
      </c>
      <c r="I1723" s="48" t="str">
        <f>VLOOKUP(H1723,'BICS Equity Hierarchy 2024'!$C$5:$Q$1846,'Mapping for Equity'!$K$1,FALSE)</f>
        <v>Software</v>
      </c>
      <c r="J1723" s="6" t="s">
        <v>4</v>
      </c>
      <c r="K1723" s="48" t="str">
        <f>IF(J1723="","",VLOOKUP(J1723,'BICS Equity Hierarchy 2024'!$C$5:$Q$1783,'Mapping for Equity'!$K$1))</f>
        <v/>
      </c>
      <c r="L1723" s="6" t="s">
        <v>4</v>
      </c>
      <c r="M1723" s="6" t="s">
        <v>4</v>
      </c>
      <c r="N1723" s="6" t="s">
        <v>4</v>
      </c>
      <c r="O1723" s="6" t="s">
        <v>4</v>
      </c>
    </row>
    <row r="1724" spans="2:15" ht="20.25">
      <c r="B1724" s="10">
        <v>19111010</v>
      </c>
      <c r="C1724" s="201">
        <v>4</v>
      </c>
      <c r="D1724" s="8" t="str">
        <f>VLOOKUP(B1724,'Current BICS'!$B$4:$P$1837,'Mapping for Equity'!$K$1,FALSE)</f>
        <v>Application Software</v>
      </c>
      <c r="E1724" s="15" t="s">
        <v>1643</v>
      </c>
      <c r="F1724" s="18"/>
      <c r="G1724" s="15" t="s">
        <v>1643</v>
      </c>
      <c r="H1724" s="6">
        <v>19111010</v>
      </c>
      <c r="I1724" s="48" t="str">
        <f>VLOOKUP(H1724,'BICS Equity Hierarchy 2024'!$C$5:$Q$1846,'Mapping for Equity'!$K$1,FALSE)</f>
        <v>Application Software</v>
      </c>
      <c r="J1724" s="6" t="s">
        <v>4</v>
      </c>
      <c r="K1724" s="48" t="str">
        <f>IF(J1724="","",VLOOKUP(J1724,'BICS Equity Hierarchy 2024'!$C$5:$Q$1783,'Mapping for Equity'!$K$1))</f>
        <v/>
      </c>
      <c r="L1724" s="6" t="s">
        <v>4</v>
      </c>
      <c r="M1724" s="6" t="s">
        <v>4</v>
      </c>
      <c r="N1724" s="6" t="s">
        <v>4</v>
      </c>
      <c r="O1724" s="6" t="s">
        <v>4</v>
      </c>
    </row>
    <row r="1725" spans="2:15" ht="20.25">
      <c r="B1725" s="10">
        <v>1911101010</v>
      </c>
      <c r="C1725" s="201">
        <v>5</v>
      </c>
      <c r="D1725" s="8" t="str">
        <f>VLOOKUP(B1725,'Current BICS'!$B$4:$P$1837,'Mapping for Equity'!$K$1,FALSE)</f>
        <v>Analytics &amp; Visualization</v>
      </c>
      <c r="E1725" s="15" t="s">
        <v>1643</v>
      </c>
      <c r="F1725" s="18"/>
      <c r="G1725" s="15" t="s">
        <v>1643</v>
      </c>
      <c r="H1725" s="6">
        <v>1911101010</v>
      </c>
      <c r="I1725" s="48" t="str">
        <f>VLOOKUP(H1725,'BICS Equity Hierarchy 2024'!$C$5:$Q$1846,'Mapping for Equity'!$K$1,FALSE)</f>
        <v>Analytics &amp; Visualization</v>
      </c>
      <c r="J1725" s="6" t="s">
        <v>4</v>
      </c>
      <c r="K1725" s="48" t="str">
        <f>IF(J1725="","",VLOOKUP(J1725,'BICS Equity Hierarchy 2024'!$C$5:$Q$1783,'Mapping for Equity'!$K$1))</f>
        <v/>
      </c>
      <c r="L1725" s="6" t="s">
        <v>4</v>
      </c>
      <c r="M1725" s="6" t="s">
        <v>4</v>
      </c>
      <c r="N1725" s="6" t="s">
        <v>4</v>
      </c>
      <c r="O1725" s="6" t="s">
        <v>4</v>
      </c>
    </row>
    <row r="1726" spans="2:15" ht="20.25">
      <c r="B1726" s="10">
        <v>1911101011</v>
      </c>
      <c r="C1726" s="201">
        <v>5</v>
      </c>
      <c r="D1726" s="8" t="str">
        <f>VLOOKUP(B1726,'Current BICS'!$B$4:$P$1837,'Mapping for Equity'!$K$1,FALSE)</f>
        <v>Content &amp; Collaboration Software</v>
      </c>
      <c r="E1726" s="15" t="s">
        <v>1643</v>
      </c>
      <c r="F1726" s="18"/>
      <c r="G1726" s="15" t="s">
        <v>1643</v>
      </c>
      <c r="H1726" s="6">
        <v>1911101011</v>
      </c>
      <c r="I1726" s="48" t="str">
        <f>VLOOKUP(H1726,'BICS Equity Hierarchy 2024'!$C$5:$Q$1846,'Mapping for Equity'!$K$1,FALSE)</f>
        <v>Content &amp; Collaboration Software</v>
      </c>
      <c r="J1726" s="6" t="s">
        <v>4</v>
      </c>
      <c r="K1726" s="48" t="str">
        <f>IF(J1726="","",VLOOKUP(J1726,'BICS Equity Hierarchy 2024'!$C$5:$Q$1783,'Mapping for Equity'!$K$1))</f>
        <v/>
      </c>
      <c r="L1726" s="6" t="s">
        <v>4</v>
      </c>
      <c r="M1726" s="6" t="s">
        <v>4</v>
      </c>
      <c r="N1726" s="6" t="s">
        <v>4</v>
      </c>
      <c r="O1726" s="6" t="s">
        <v>4</v>
      </c>
    </row>
    <row r="1727" spans="2:15" ht="20.25">
      <c r="B1727" s="10">
        <v>1911101012</v>
      </c>
      <c r="C1727" s="201">
        <v>5</v>
      </c>
      <c r="D1727" s="8" t="str">
        <f>VLOOKUP(B1727,'Current BICS'!$B$4:$P$1837,'Mapping for Equity'!$K$1,FALSE)</f>
        <v>Engineering Software</v>
      </c>
      <c r="E1727" s="15" t="s">
        <v>1643</v>
      </c>
      <c r="F1727" s="18"/>
      <c r="G1727" s="15" t="s">
        <v>1643</v>
      </c>
      <c r="H1727" s="6">
        <v>1911101012</v>
      </c>
      <c r="I1727" s="48" t="str">
        <f>VLOOKUP(H1727,'BICS Equity Hierarchy 2024'!$C$5:$Q$1846,'Mapping for Equity'!$K$1,FALSE)</f>
        <v>Engineering Software</v>
      </c>
      <c r="J1727" s="6" t="s">
        <v>4</v>
      </c>
      <c r="K1727" s="48" t="str">
        <f>IF(J1727="","",VLOOKUP(J1727,'BICS Equity Hierarchy 2024'!$C$5:$Q$1783,'Mapping for Equity'!$K$1))</f>
        <v/>
      </c>
      <c r="L1727" s="6" t="s">
        <v>4</v>
      </c>
      <c r="M1727" s="6" t="s">
        <v>4</v>
      </c>
      <c r="N1727" s="6" t="s">
        <v>4</v>
      </c>
      <c r="O1727" s="6" t="s">
        <v>4</v>
      </c>
    </row>
    <row r="1728" spans="2:15" ht="20.25">
      <c r="B1728" s="10">
        <v>1911101013</v>
      </c>
      <c r="C1728" s="201">
        <v>5</v>
      </c>
      <c r="D1728" s="8" t="str">
        <f>VLOOKUP(B1728,'Current BICS'!$B$4:$P$1837,'Mapping for Equity'!$K$1,FALSE)</f>
        <v>Enterprise Software</v>
      </c>
      <c r="E1728" s="15" t="s">
        <v>1643</v>
      </c>
      <c r="F1728" s="18"/>
      <c r="G1728" s="15" t="s">
        <v>1643</v>
      </c>
      <c r="H1728" s="6">
        <v>1911101013</v>
      </c>
      <c r="I1728" s="48" t="str">
        <f>VLOOKUP(H1728,'BICS Equity Hierarchy 2024'!$C$5:$Q$1846,'Mapping for Equity'!$K$1,FALSE)</f>
        <v>Enterprise Software</v>
      </c>
      <c r="J1728" s="6" t="s">
        <v>4</v>
      </c>
      <c r="K1728" s="48" t="str">
        <f>IF(J1728="","",VLOOKUP(J1728,'BICS Equity Hierarchy 2024'!$C$5:$Q$1783,'Mapping for Equity'!$K$1))</f>
        <v/>
      </c>
      <c r="L1728" s="6" t="s">
        <v>4</v>
      </c>
      <c r="M1728" s="6" t="s">
        <v>4</v>
      </c>
      <c r="N1728" s="6" t="s">
        <v>4</v>
      </c>
      <c r="O1728" s="6" t="s">
        <v>4</v>
      </c>
    </row>
    <row r="1729" spans="2:15" ht="20.25">
      <c r="B1729" s="10">
        <v>1911101014</v>
      </c>
      <c r="C1729" s="201">
        <v>5</v>
      </c>
      <c r="D1729" s="8" t="str">
        <f>VLOOKUP(B1729,'Current BICS'!$B$4:$P$1837,'Mapping for Equity'!$K$1,FALSE)</f>
        <v>Specialty Software</v>
      </c>
      <c r="E1729" s="15" t="s">
        <v>1643</v>
      </c>
      <c r="F1729" s="18"/>
      <c r="G1729" s="15" t="s">
        <v>1643</v>
      </c>
      <c r="H1729" s="6">
        <v>1911101014</v>
      </c>
      <c r="I1729" s="48" t="str">
        <f>VLOOKUP(H1729,'BICS Equity Hierarchy 2024'!$C$5:$Q$1846,'Mapping for Equity'!$K$1,FALSE)</f>
        <v>Specialty Software</v>
      </c>
      <c r="J1729" s="6" t="s">
        <v>4</v>
      </c>
      <c r="K1729" s="48" t="str">
        <f>IF(J1729="","",VLOOKUP(J1729,'BICS Equity Hierarchy 2024'!$C$5:$Q$1783,'Mapping for Equity'!$K$1))</f>
        <v/>
      </c>
      <c r="L1729" s="6" t="s">
        <v>4</v>
      </c>
      <c r="M1729" s="6" t="s">
        <v>4</v>
      </c>
      <c r="N1729" s="6" t="s">
        <v>4</v>
      </c>
      <c r="O1729" s="6" t="s">
        <v>4</v>
      </c>
    </row>
    <row r="1730" spans="2:15" ht="20.25">
      <c r="B1730" s="10">
        <v>191110101410</v>
      </c>
      <c r="C1730" s="201">
        <v>6</v>
      </c>
      <c r="D1730" s="8" t="str">
        <f>VLOOKUP(B1730,'Current BICS'!$B$4:$P$1837,'Mapping for Equity'!$K$1,FALSE)</f>
        <v>Communications Software</v>
      </c>
      <c r="E1730" s="15" t="s">
        <v>1643</v>
      </c>
      <c r="F1730" s="18"/>
      <c r="G1730" s="15" t="s">
        <v>1643</v>
      </c>
      <c r="H1730" s="6">
        <v>191110101410</v>
      </c>
      <c r="I1730" s="48" t="str">
        <f>VLOOKUP(H1730,'BICS Equity Hierarchy 2024'!$C$5:$Q$1846,'Mapping for Equity'!$K$1,FALSE)</f>
        <v>Communications Software</v>
      </c>
      <c r="J1730" s="6" t="s">
        <v>4</v>
      </c>
      <c r="K1730" s="48" t="str">
        <f>IF(J1730="","",VLOOKUP(J1730,'BICS Equity Hierarchy 2024'!$C$5:$Q$1783,'Mapping for Equity'!$K$1))</f>
        <v/>
      </c>
      <c r="L1730" s="6" t="s">
        <v>4</v>
      </c>
      <c r="M1730" s="6" t="s">
        <v>4</v>
      </c>
      <c r="N1730" s="6" t="s">
        <v>4</v>
      </c>
      <c r="O1730" s="6" t="s">
        <v>4</v>
      </c>
    </row>
    <row r="1731" spans="2:15" ht="20.25">
      <c r="B1731" s="10">
        <v>191110101411</v>
      </c>
      <c r="C1731" s="201">
        <v>6</v>
      </c>
      <c r="D1731" s="8" t="str">
        <f>VLOOKUP(B1731,'Current BICS'!$B$4:$P$1837,'Mapping for Equity'!$K$1,FALSE)</f>
        <v>Education Software</v>
      </c>
      <c r="E1731" s="15" t="s">
        <v>1643</v>
      </c>
      <c r="F1731" s="18"/>
      <c r="G1731" s="15" t="s">
        <v>1643</v>
      </c>
      <c r="H1731" s="6">
        <v>191110101411</v>
      </c>
      <c r="I1731" s="48" t="str">
        <f>VLOOKUP(H1731,'BICS Equity Hierarchy 2024'!$C$5:$Q$1846,'Mapping for Equity'!$K$1,FALSE)</f>
        <v>Education Software</v>
      </c>
      <c r="J1731" s="6" t="s">
        <v>4</v>
      </c>
      <c r="K1731" s="48" t="str">
        <f>IF(J1731="","",VLOOKUP(J1731,'BICS Equity Hierarchy 2024'!$C$5:$Q$1783,'Mapping for Equity'!$K$1))</f>
        <v/>
      </c>
      <c r="L1731" s="6" t="s">
        <v>4</v>
      </c>
      <c r="M1731" s="6" t="s">
        <v>4</v>
      </c>
      <c r="N1731" s="6" t="s">
        <v>4</v>
      </c>
      <c r="O1731" s="6" t="s">
        <v>4</v>
      </c>
    </row>
    <row r="1732" spans="2:15" ht="20.25">
      <c r="B1732" s="10">
        <v>191110101412</v>
      </c>
      <c r="C1732" s="201">
        <v>6</v>
      </c>
      <c r="D1732" s="8" t="str">
        <f>VLOOKUP(B1732,'Current BICS'!$B$4:$P$1837,'Mapping for Equity'!$K$1,FALSE)</f>
        <v>Gambling Software</v>
      </c>
      <c r="E1732" s="15" t="s">
        <v>1643</v>
      </c>
      <c r="F1732" s="18"/>
      <c r="G1732" s="15" t="s">
        <v>1643</v>
      </c>
      <c r="H1732" s="6">
        <v>191110101412</v>
      </c>
      <c r="I1732" s="48" t="str">
        <f>VLOOKUP(H1732,'BICS Equity Hierarchy 2024'!$C$5:$Q$1846,'Mapping for Equity'!$K$1,FALSE)</f>
        <v>Gambling Software</v>
      </c>
      <c r="J1732" s="6" t="s">
        <v>4</v>
      </c>
      <c r="K1732" s="48" t="str">
        <f>IF(J1732="","",VLOOKUP(J1732,'BICS Equity Hierarchy 2024'!$C$5:$Q$1783,'Mapping for Equity'!$K$1))</f>
        <v/>
      </c>
      <c r="L1732" s="6" t="s">
        <v>4</v>
      </c>
      <c r="M1732" s="6" t="s">
        <v>4</v>
      </c>
      <c r="N1732" s="6" t="s">
        <v>4</v>
      </c>
      <c r="O1732" s="6" t="s">
        <v>4</v>
      </c>
    </row>
    <row r="1733" spans="2:15" ht="20.25">
      <c r="B1733" s="10">
        <v>191110101413</v>
      </c>
      <c r="C1733" s="201">
        <v>6</v>
      </c>
      <c r="D1733" s="8" t="str">
        <f>VLOOKUP(B1733,'Current BICS'!$B$4:$P$1837,'Mapping for Equity'!$K$1,FALSE)</f>
        <v>Health Care Software</v>
      </c>
      <c r="E1733" s="15" t="s">
        <v>1643</v>
      </c>
      <c r="F1733" s="18"/>
      <c r="G1733" s="15" t="s">
        <v>1643</v>
      </c>
      <c r="H1733" s="6">
        <v>191110101413</v>
      </c>
      <c r="I1733" s="48" t="str">
        <f>VLOOKUP(H1733,'BICS Equity Hierarchy 2024'!$C$5:$Q$1846,'Mapping for Equity'!$K$1,FALSE)</f>
        <v>Health Care Software</v>
      </c>
      <c r="J1733" s="6" t="s">
        <v>4</v>
      </c>
      <c r="K1733" s="48" t="str">
        <f>IF(J1733="","",VLOOKUP(J1733,'BICS Equity Hierarchy 2024'!$C$5:$Q$1783,'Mapping for Equity'!$K$1))</f>
        <v/>
      </c>
      <c r="L1733" s="6" t="s">
        <v>4</v>
      </c>
      <c r="M1733" s="6" t="s">
        <v>4</v>
      </c>
      <c r="N1733" s="6" t="s">
        <v>4</v>
      </c>
      <c r="O1733" s="6" t="s">
        <v>4</v>
      </c>
    </row>
    <row r="1734" spans="2:15" ht="20.25">
      <c r="B1734" s="10">
        <v>19111011</v>
      </c>
      <c r="C1734" s="201">
        <v>4</v>
      </c>
      <c r="D1734" s="8" t="str">
        <f>VLOOKUP(B1734,'Current BICS'!$B$4:$P$1837,'Mapping for Equity'!$K$1,FALSE)</f>
        <v>Infrastructure Software</v>
      </c>
      <c r="E1734" s="15" t="s">
        <v>1643</v>
      </c>
      <c r="F1734" s="18"/>
      <c r="G1734" s="15" t="s">
        <v>1643</v>
      </c>
      <c r="H1734" s="6">
        <v>19111011</v>
      </c>
      <c r="I1734" s="48" t="str">
        <f>VLOOKUP(H1734,'BICS Equity Hierarchy 2024'!$C$5:$Q$1846,'Mapping for Equity'!$K$1,FALSE)</f>
        <v>Infrastructure Software</v>
      </c>
      <c r="J1734" s="6" t="s">
        <v>4</v>
      </c>
      <c r="K1734" s="48" t="str">
        <f>IF(J1734="","",VLOOKUP(J1734,'BICS Equity Hierarchy 2024'!$C$5:$Q$1783,'Mapping for Equity'!$K$1))</f>
        <v/>
      </c>
      <c r="L1734" s="6" t="s">
        <v>4</v>
      </c>
      <c r="M1734" s="6" t="s">
        <v>4</v>
      </c>
      <c r="N1734" s="6" t="s">
        <v>4</v>
      </c>
      <c r="O1734" s="6" t="s">
        <v>4</v>
      </c>
    </row>
    <row r="1735" spans="2:15" ht="20.25">
      <c r="B1735" s="10">
        <v>1911101110</v>
      </c>
      <c r="C1735" s="201">
        <v>5</v>
      </c>
      <c r="D1735" s="8" t="str">
        <f>VLOOKUP(B1735,'Current BICS'!$B$4:$P$1837,'Mapping for Equity'!$K$1,FALSE)</f>
        <v>Cloud &amp; Virtualization Software</v>
      </c>
      <c r="E1735" s="15" t="s">
        <v>1643</v>
      </c>
      <c r="F1735" s="18"/>
      <c r="G1735" s="15" t="s">
        <v>1643</v>
      </c>
      <c r="H1735" s="6">
        <v>1911101110</v>
      </c>
      <c r="I1735" s="48" t="str">
        <f>VLOOKUP(H1735,'BICS Equity Hierarchy 2024'!$C$5:$Q$1846,'Mapping for Equity'!$K$1,FALSE)</f>
        <v>Cloud &amp; Virtualization Software</v>
      </c>
      <c r="J1735" s="6" t="s">
        <v>4</v>
      </c>
      <c r="K1735" s="48" t="str">
        <f>IF(J1735="","",VLOOKUP(J1735,'BICS Equity Hierarchy 2024'!$C$5:$Q$1783,'Mapping for Equity'!$K$1))</f>
        <v/>
      </c>
      <c r="L1735" s="6" t="s">
        <v>4</v>
      </c>
      <c r="M1735" s="6" t="s">
        <v>4</v>
      </c>
      <c r="N1735" s="6" t="s">
        <v>4</v>
      </c>
      <c r="O1735" s="6" t="s">
        <v>4</v>
      </c>
    </row>
    <row r="1736" spans="2:15" ht="20.25">
      <c r="B1736" s="10">
        <v>1911101111</v>
      </c>
      <c r="C1736" s="201">
        <v>5</v>
      </c>
      <c r="D1736" s="8" t="str">
        <f>VLOOKUP(B1736,'Current BICS'!$B$4:$P$1837,'Mapping for Equity'!$K$1,FALSE)</f>
        <v>Database Software</v>
      </c>
      <c r="E1736" s="15" t="s">
        <v>1643</v>
      </c>
      <c r="F1736" s="18"/>
      <c r="G1736" s="15" t="s">
        <v>1643</v>
      </c>
      <c r="H1736" s="6">
        <v>1911101111</v>
      </c>
      <c r="I1736" s="48" t="str">
        <f>VLOOKUP(H1736,'BICS Equity Hierarchy 2024'!$C$5:$Q$1846,'Mapping for Equity'!$K$1,FALSE)</f>
        <v>Database Software</v>
      </c>
      <c r="J1736" s="6" t="s">
        <v>4</v>
      </c>
      <c r="K1736" s="48" t="str">
        <f>IF(J1736="","",VLOOKUP(J1736,'BICS Equity Hierarchy 2024'!$C$5:$Q$1783,'Mapping for Equity'!$K$1))</f>
        <v/>
      </c>
      <c r="L1736" s="6" t="s">
        <v>4</v>
      </c>
      <c r="M1736" s="6" t="s">
        <v>4</v>
      </c>
      <c r="N1736" s="6" t="s">
        <v>4</v>
      </c>
      <c r="O1736" s="6" t="s">
        <v>4</v>
      </c>
    </row>
    <row r="1737" spans="2:15" ht="20.25">
      <c r="B1737" s="10">
        <v>1911101112</v>
      </c>
      <c r="C1737" s="201">
        <v>5</v>
      </c>
      <c r="D1737" s="8" t="str">
        <f>VLOOKUP(B1737,'Current BICS'!$B$4:$P$1837,'Mapping for Equity'!$K$1,FALSE)</f>
        <v>Security Software</v>
      </c>
      <c r="E1737" s="15" t="s">
        <v>1643</v>
      </c>
      <c r="F1737" s="18"/>
      <c r="G1737" s="15" t="s">
        <v>1643</v>
      </c>
      <c r="H1737" s="6">
        <v>1911101112</v>
      </c>
      <c r="I1737" s="48" t="str">
        <f>VLOOKUP(H1737,'BICS Equity Hierarchy 2024'!$C$5:$Q$1846,'Mapping for Equity'!$K$1,FALSE)</f>
        <v>Security Software</v>
      </c>
      <c r="J1737" s="6" t="s">
        <v>4</v>
      </c>
      <c r="K1737" s="48" t="str">
        <f>IF(J1737="","",VLOOKUP(J1737,'BICS Equity Hierarchy 2024'!$C$5:$Q$1783,'Mapping for Equity'!$K$1))</f>
        <v/>
      </c>
      <c r="L1737" s="6" t="s">
        <v>4</v>
      </c>
      <c r="M1737" s="6" t="s">
        <v>4</v>
      </c>
      <c r="N1737" s="6" t="s">
        <v>4</v>
      </c>
      <c r="O1737" s="6" t="s">
        <v>4</v>
      </c>
    </row>
    <row r="1738" spans="2:15" ht="20.25">
      <c r="B1738" s="10">
        <v>1911101113</v>
      </c>
      <c r="C1738" s="201">
        <v>5</v>
      </c>
      <c r="D1738" s="8" t="str">
        <f>VLOOKUP(B1738,'Current BICS'!$B$4:$P$1837,'Mapping for Equity'!$K$1,FALSE)</f>
        <v>System Software</v>
      </c>
      <c r="E1738" s="15" t="s">
        <v>1643</v>
      </c>
      <c r="F1738" s="18"/>
      <c r="G1738" s="15" t="s">
        <v>1643</v>
      </c>
      <c r="H1738" s="6">
        <v>1911101113</v>
      </c>
      <c r="I1738" s="48" t="str">
        <f>VLOOKUP(H1738,'BICS Equity Hierarchy 2024'!$C$5:$Q$1846,'Mapping for Equity'!$K$1,FALSE)</f>
        <v>System Software</v>
      </c>
      <c r="J1738" s="6" t="s">
        <v>4</v>
      </c>
      <c r="K1738" s="48" t="str">
        <f>IF(J1738="","",VLOOKUP(J1738,'BICS Equity Hierarchy 2024'!$C$5:$Q$1783,'Mapping for Equity'!$K$1))</f>
        <v/>
      </c>
      <c r="L1738" s="6" t="s">
        <v>4</v>
      </c>
      <c r="M1738" s="6" t="s">
        <v>4</v>
      </c>
      <c r="N1738" s="6" t="s">
        <v>4</v>
      </c>
      <c r="O1738" s="6" t="s">
        <v>4</v>
      </c>
    </row>
    <row r="1739" spans="2:15" ht="20.25">
      <c r="B1739" s="10">
        <v>191111</v>
      </c>
      <c r="C1739" s="201">
        <v>3</v>
      </c>
      <c r="D1739" s="8" t="str">
        <f>VLOOKUP(B1739,'Current BICS'!$B$4:$P$1837,'Mapping for Equity'!$K$1,FALSE)</f>
        <v>Technology Services</v>
      </c>
      <c r="E1739" s="15" t="s">
        <v>1643</v>
      </c>
      <c r="F1739" s="18" t="s">
        <v>3724</v>
      </c>
      <c r="G1739" s="15" t="s">
        <v>1643</v>
      </c>
      <c r="H1739" s="6">
        <v>191111</v>
      </c>
      <c r="I1739" s="48" t="str">
        <f>VLOOKUP(H1739,'BICS Equity Hierarchy 2024'!$C$5:$Q$1846,'Mapping for Equity'!$K$1,FALSE)</f>
        <v>IT Services</v>
      </c>
      <c r="J1739" s="6" t="s">
        <v>4</v>
      </c>
      <c r="K1739" s="48" t="str">
        <f>IF(J1739="","",VLOOKUP(J1739,'BICS Equity Hierarchy 2024'!$C$5:$Q$1783,'Mapping for Equity'!$K$1))</f>
        <v/>
      </c>
      <c r="L1739" s="6" t="s">
        <v>4</v>
      </c>
      <c r="M1739" s="6" t="s">
        <v>4</v>
      </c>
      <c r="N1739" s="6" t="s">
        <v>4</v>
      </c>
      <c r="O1739" s="6" t="s">
        <v>4</v>
      </c>
    </row>
    <row r="1740" spans="2:15" ht="20.25">
      <c r="B1740" s="10">
        <v>19111110</v>
      </c>
      <c r="C1740" s="201">
        <v>4</v>
      </c>
      <c r="D1740" s="8" t="str">
        <f>VLOOKUP(B1740,'Current BICS'!$B$4:$P$1837,'Mapping for Equity'!$K$1,FALSE)</f>
        <v>IT Services</v>
      </c>
      <c r="E1740" s="15" t="s">
        <v>1643</v>
      </c>
      <c r="F1740" s="18"/>
      <c r="G1740" s="15" t="s">
        <v>1643</v>
      </c>
      <c r="H1740" s="6">
        <v>19111110</v>
      </c>
      <c r="I1740" s="48" t="str">
        <f>VLOOKUP(H1740,'BICS Equity Hierarchy 2024'!$C$5:$Q$1846,'Mapping for Equity'!$K$1,FALSE)</f>
        <v>IT Services</v>
      </c>
      <c r="J1740" s="6" t="s">
        <v>4</v>
      </c>
      <c r="K1740" s="48" t="str">
        <f>IF(J1740="","",VLOOKUP(J1740,'BICS Equity Hierarchy 2024'!$C$5:$Q$1783,'Mapping for Equity'!$K$1))</f>
        <v/>
      </c>
      <c r="L1740" s="6" t="s">
        <v>4</v>
      </c>
      <c r="M1740" s="6" t="s">
        <v>4</v>
      </c>
      <c r="N1740" s="6" t="s">
        <v>4</v>
      </c>
      <c r="O1740" s="6" t="s">
        <v>4</v>
      </c>
    </row>
    <row r="1741" spans="2:15" ht="20.25">
      <c r="B1741" s="10">
        <v>1911111010</v>
      </c>
      <c r="C1741" s="201">
        <v>5</v>
      </c>
      <c r="D1741" s="8" t="str">
        <f>VLOOKUP(B1741,'Current BICS'!$B$4:$P$1837,'Mapping for Equity'!$K$1,FALSE)</f>
        <v>IT Services - Commercial</v>
      </c>
      <c r="E1741" s="15" t="s">
        <v>1643</v>
      </c>
      <c r="F1741" s="18"/>
      <c r="G1741" s="15" t="s">
        <v>1643</v>
      </c>
      <c r="H1741" s="6">
        <v>1911111010</v>
      </c>
      <c r="I1741" s="48" t="str">
        <f>VLOOKUP(H1741,'BICS Equity Hierarchy 2024'!$C$5:$Q$1846,'Mapping for Equity'!$K$1,FALSE)</f>
        <v>IT Services - Commercial</v>
      </c>
      <c r="J1741" s="6" t="s">
        <v>4</v>
      </c>
      <c r="K1741" s="48" t="str">
        <f>IF(J1741="","",VLOOKUP(J1741,'BICS Equity Hierarchy 2024'!$C$5:$Q$1783,'Mapping for Equity'!$K$1))</f>
        <v/>
      </c>
      <c r="L1741" s="6" t="s">
        <v>4</v>
      </c>
      <c r="M1741" s="6" t="s">
        <v>4</v>
      </c>
      <c r="N1741" s="6" t="s">
        <v>4</v>
      </c>
      <c r="O1741" s="6" t="s">
        <v>4</v>
      </c>
    </row>
    <row r="1742" spans="2:15" ht="20.25">
      <c r="B1742" s="10">
        <v>191111101010</v>
      </c>
      <c r="C1742" s="201">
        <v>6</v>
      </c>
      <c r="D1742" s="8" t="str">
        <f>VLOOKUP(B1742,'Current BICS'!$B$4:$P$1837,'Mapping for Equity'!$K$1,FALSE)</f>
        <v>Business Process Outsourcing</v>
      </c>
      <c r="E1742" s="15" t="s">
        <v>1643</v>
      </c>
      <c r="F1742" s="18"/>
      <c r="G1742" s="15" t="s">
        <v>1643</v>
      </c>
      <c r="H1742" s="6">
        <v>191111101010</v>
      </c>
      <c r="I1742" s="48" t="str">
        <f>VLOOKUP(H1742,'BICS Equity Hierarchy 2024'!$C$5:$Q$1846,'Mapping for Equity'!$K$1,FALSE)</f>
        <v>Business Process Outsourcing</v>
      </c>
      <c r="J1742" s="6" t="s">
        <v>4</v>
      </c>
      <c r="K1742" s="48" t="str">
        <f>IF(J1742="","",VLOOKUP(J1742,'BICS Equity Hierarchy 2024'!$C$5:$Q$1783,'Mapping for Equity'!$K$1))</f>
        <v/>
      </c>
      <c r="L1742" s="6" t="s">
        <v>4</v>
      </c>
      <c r="M1742" s="6" t="s">
        <v>4</v>
      </c>
      <c r="N1742" s="6" t="s">
        <v>4</v>
      </c>
      <c r="O1742" s="6" t="s">
        <v>4</v>
      </c>
    </row>
    <row r="1743" spans="2:15" ht="20.25">
      <c r="B1743" s="10">
        <v>191111101011</v>
      </c>
      <c r="C1743" s="201">
        <v>6</v>
      </c>
      <c r="D1743" s="8" t="str">
        <f>VLOOKUP(B1743,'Current BICS'!$B$4:$P$1837,'Mapping for Equity'!$K$1,FALSE)</f>
        <v>IT Outsourcing</v>
      </c>
      <c r="E1743" s="15" t="s">
        <v>1643</v>
      </c>
      <c r="F1743" s="18"/>
      <c r="G1743" s="15" t="s">
        <v>1643</v>
      </c>
      <c r="H1743" s="6">
        <v>191111101011</v>
      </c>
      <c r="I1743" s="48" t="str">
        <f>VLOOKUP(H1743,'BICS Equity Hierarchy 2024'!$C$5:$Q$1846,'Mapping for Equity'!$K$1,FALSE)</f>
        <v>IT Outsourcing</v>
      </c>
      <c r="J1743" s="6" t="s">
        <v>4</v>
      </c>
      <c r="K1743" s="48" t="str">
        <f>IF(J1743="","",VLOOKUP(J1743,'BICS Equity Hierarchy 2024'!$C$5:$Q$1783,'Mapping for Equity'!$K$1))</f>
        <v/>
      </c>
      <c r="L1743" s="6" t="s">
        <v>4</v>
      </c>
      <c r="M1743" s="6" t="s">
        <v>4</v>
      </c>
      <c r="N1743" s="6" t="s">
        <v>4</v>
      </c>
      <c r="O1743" s="6" t="s">
        <v>4</v>
      </c>
    </row>
    <row r="1744" spans="2:15" ht="20.25">
      <c r="B1744" s="10">
        <v>191111101012</v>
      </c>
      <c r="C1744" s="201">
        <v>6</v>
      </c>
      <c r="D1744" s="8" t="str">
        <f>VLOOKUP(B1744,'Current BICS'!$B$4:$P$1837,'Mapping for Equity'!$K$1,FALSE)</f>
        <v>Network Integration Services</v>
      </c>
      <c r="E1744" s="15" t="s">
        <v>1643</v>
      </c>
      <c r="F1744" s="18"/>
      <c r="G1744" s="15" t="s">
        <v>1643</v>
      </c>
      <c r="H1744" s="6">
        <v>191111101012</v>
      </c>
      <c r="I1744" s="48" t="str">
        <f>VLOOKUP(H1744,'BICS Equity Hierarchy 2024'!$C$5:$Q$1846,'Mapping for Equity'!$K$1,FALSE)</f>
        <v>Network Integration Services</v>
      </c>
      <c r="J1744" s="6" t="s">
        <v>4</v>
      </c>
      <c r="K1744" s="48" t="str">
        <f>IF(J1744="","",VLOOKUP(J1744,'BICS Equity Hierarchy 2024'!$C$5:$Q$1783,'Mapping for Equity'!$K$1))</f>
        <v/>
      </c>
      <c r="L1744" s="6" t="s">
        <v>4</v>
      </c>
      <c r="M1744" s="6" t="s">
        <v>4</v>
      </c>
      <c r="N1744" s="6" t="s">
        <v>4</v>
      </c>
      <c r="O1744" s="6" t="s">
        <v>4</v>
      </c>
    </row>
    <row r="1745" spans="2:15" ht="20.25">
      <c r="B1745" s="10">
        <v>191111101013</v>
      </c>
      <c r="C1745" s="201">
        <v>6</v>
      </c>
      <c r="D1745" s="8" t="str">
        <f>VLOOKUP(B1745,'Current BICS'!$B$4:$P$1837,'Mapping for Equity'!$K$1,FALSE)</f>
        <v>Technology Consulting</v>
      </c>
      <c r="E1745" s="15" t="s">
        <v>1643</v>
      </c>
      <c r="F1745" s="18"/>
      <c r="G1745" s="15" t="s">
        <v>1643</v>
      </c>
      <c r="H1745" s="6">
        <v>191111101013</v>
      </c>
      <c r="I1745" s="48" t="str">
        <f>VLOOKUP(H1745,'BICS Equity Hierarchy 2024'!$C$5:$Q$1846,'Mapping for Equity'!$K$1,FALSE)</f>
        <v>Technology Consulting</v>
      </c>
      <c r="J1745" s="6" t="s">
        <v>4</v>
      </c>
      <c r="K1745" s="48" t="str">
        <f>IF(J1745="","",VLOOKUP(J1745,'BICS Equity Hierarchy 2024'!$C$5:$Q$1783,'Mapping for Equity'!$K$1))</f>
        <v/>
      </c>
      <c r="L1745" s="6" t="s">
        <v>4</v>
      </c>
      <c r="M1745" s="6" t="s">
        <v>4</v>
      </c>
      <c r="N1745" s="6" t="s">
        <v>4</v>
      </c>
      <c r="O1745" s="6" t="s">
        <v>4</v>
      </c>
    </row>
    <row r="1746" spans="2:15" ht="20.25">
      <c r="B1746" s="10">
        <v>1911111011</v>
      </c>
      <c r="C1746" s="201">
        <v>5</v>
      </c>
      <c r="D1746" s="8" t="str">
        <f>VLOOKUP(B1746,'Current BICS'!$B$4:$P$1837,'Mapping for Equity'!$K$1,FALSE)</f>
        <v>IT Services - Government</v>
      </c>
      <c r="E1746" s="15" t="s">
        <v>1643</v>
      </c>
      <c r="F1746" s="18"/>
      <c r="G1746" s="15" t="s">
        <v>1643</v>
      </c>
      <c r="H1746" s="6">
        <v>1911111011</v>
      </c>
      <c r="I1746" s="48" t="str">
        <f>VLOOKUP(H1746,'BICS Equity Hierarchy 2024'!$C$5:$Q$1846,'Mapping for Equity'!$K$1,FALSE)</f>
        <v>IT Services - Government</v>
      </c>
      <c r="J1746" s="6" t="s">
        <v>4</v>
      </c>
      <c r="K1746" s="48" t="str">
        <f>IF(J1746="","",VLOOKUP(J1746,'BICS Equity Hierarchy 2024'!$C$5:$Q$1783,'Mapping for Equity'!$K$1))</f>
        <v/>
      </c>
      <c r="L1746" s="6" t="s">
        <v>4</v>
      </c>
      <c r="M1746" s="6" t="s">
        <v>4</v>
      </c>
      <c r="N1746" s="6" t="s">
        <v>4</v>
      </c>
      <c r="O1746" s="6" t="s">
        <v>4</v>
      </c>
    </row>
    <row r="1747" spans="2:15" ht="20.25">
      <c r="B1747" s="10">
        <v>19111111</v>
      </c>
      <c r="C1747" s="201">
        <v>4</v>
      </c>
      <c r="D1747" s="8" t="str">
        <f>VLOOKUP(B1747,'Current BICS'!$B$4:$P$1837,'Mapping for Equity'!$K$1,FALSE)</f>
        <v>Information Services</v>
      </c>
      <c r="E1747" s="15" t="s">
        <v>1643</v>
      </c>
      <c r="F1747" s="18" t="s">
        <v>1640</v>
      </c>
      <c r="G1747" s="15" t="s">
        <v>1643</v>
      </c>
      <c r="H1747" s="6">
        <v>1711111612</v>
      </c>
      <c r="I1747" s="48" t="str">
        <f>VLOOKUP(H1747,'BICS Equity Hierarchy 2024'!$C$5:$Q$1846,'Mapping for Equity'!$K$1,FALSE)</f>
        <v>Other Professional Services</v>
      </c>
      <c r="J1747" s="6">
        <v>1411111312</v>
      </c>
      <c r="K1747" s="48" t="str">
        <f>IF(J1747="","",VLOOKUP(J1747,'BICS Equity Hierarchy 2024'!$C$5:$Q$1783,3,FALSE))</f>
        <v>Financial Info Services</v>
      </c>
      <c r="L1747" s="6">
        <v>19111110</v>
      </c>
      <c r="M1747" s="48" t="str">
        <f>IF(L1747="","",VLOOKUP(L1747,'BICS Equity Hierarchy 2024'!$C$5:$Q$1783,3,FALSE))</f>
        <v>IT Services</v>
      </c>
      <c r="N1747" s="6" t="s">
        <v>4</v>
      </c>
      <c r="O1747" s="48" t="str">
        <f>IF(N1747="","",VLOOKUP(N1747,'BICS Equity Hierarchy 2024'!$C$5:$Q$1783,3,FALSE))</f>
        <v/>
      </c>
    </row>
    <row r="1748" spans="2:15" ht="20.25">
      <c r="B1748" s="10">
        <v>1911111110</v>
      </c>
      <c r="C1748" s="201">
        <v>5</v>
      </c>
      <c r="D1748" s="8" t="str">
        <f>VLOOKUP(B1748,'Current BICS'!$B$4:$P$1837,'Mapping for Equity'!$K$1,FALSE)</f>
        <v>Financial Info Services</v>
      </c>
      <c r="E1748" s="15" t="s">
        <v>1643</v>
      </c>
      <c r="F1748" s="18" t="s">
        <v>22557</v>
      </c>
      <c r="G1748" s="15" t="s">
        <v>1643</v>
      </c>
      <c r="H1748" s="6">
        <v>1411111312</v>
      </c>
      <c r="I1748" s="48" t="str">
        <f>VLOOKUP(H1748,'BICS Equity Hierarchy 2024'!$C$5:$Q$1846,'Mapping for Equity'!$K$1,FALSE)</f>
        <v>Financial Info Services</v>
      </c>
      <c r="J1748" s="6" t="s">
        <v>4</v>
      </c>
      <c r="K1748" s="48" t="str">
        <f>IF(J1748="","",VLOOKUP(J1748,'BICS Equity Hierarchy 2024'!$C$5:$Q$1783,3,FALSE))</f>
        <v/>
      </c>
      <c r="L1748" s="6" t="s">
        <v>4</v>
      </c>
      <c r="M1748" s="48" t="str">
        <f>IF(L1748="","",VLOOKUP(L1748,'BICS Equity Hierarchy 2024'!$C$5:$Q$1783,3,FALSE))</f>
        <v/>
      </c>
      <c r="N1748" s="6" t="s">
        <v>4</v>
      </c>
      <c r="O1748" s="48" t="str">
        <f>IF(N1748="","",VLOOKUP(N1748,'BICS Equity Hierarchy 2024'!$C$5:$Q$1783,3,FALSE))</f>
        <v/>
      </c>
    </row>
    <row r="1749" spans="2:15" ht="20.25">
      <c r="B1749" s="10">
        <v>191111111010</v>
      </c>
      <c r="C1749" s="201">
        <v>6</v>
      </c>
      <c r="D1749" s="8" t="str">
        <f>VLOOKUP(B1749,'Current BICS'!$B$4:$P$1837,'Mapping for Equity'!$K$1,FALSE)</f>
        <v>Credit Agencies</v>
      </c>
      <c r="E1749" s="15" t="s">
        <v>1643</v>
      </c>
      <c r="F1749" s="18" t="s">
        <v>22557</v>
      </c>
      <c r="G1749" s="15" t="s">
        <v>1643</v>
      </c>
      <c r="H1749" s="6">
        <v>141111131210</v>
      </c>
      <c r="I1749" s="48" t="str">
        <f>VLOOKUP(H1749,'BICS Equity Hierarchy 2024'!$C$5:$Q$1846,'Mapping for Equity'!$K$1,FALSE)</f>
        <v>Credit Agencies</v>
      </c>
      <c r="J1749" s="6" t="s">
        <v>4</v>
      </c>
      <c r="K1749" s="48" t="str">
        <f>IF(J1749="","",VLOOKUP(J1749,'BICS Equity Hierarchy 2024'!$C$5:$Q$1783,3,FALSE))</f>
        <v/>
      </c>
      <c r="L1749" s="6" t="s">
        <v>4</v>
      </c>
      <c r="M1749" s="48" t="str">
        <f>IF(L1749="","",VLOOKUP(L1749,'BICS Equity Hierarchy 2024'!$C$5:$Q$1783,3,FALSE))</f>
        <v/>
      </c>
      <c r="N1749" s="6" t="s">
        <v>4</v>
      </c>
      <c r="O1749" s="48" t="str">
        <f>IF(N1749="","",VLOOKUP(N1749,'BICS Equity Hierarchy 2024'!$C$5:$Q$1783,3,FALSE))</f>
        <v/>
      </c>
    </row>
    <row r="1750" spans="2:15" ht="20.25">
      <c r="B1750" s="10">
        <v>191111111011</v>
      </c>
      <c r="C1750" s="201">
        <v>6</v>
      </c>
      <c r="D1750" s="8" t="str">
        <f>VLOOKUP(B1750,'Current BICS'!$B$4:$P$1837,'Mapping for Equity'!$K$1,FALSE)</f>
        <v>Data &amp; Analytics</v>
      </c>
      <c r="E1750" s="15" t="s">
        <v>1643</v>
      </c>
      <c r="F1750" s="18" t="s">
        <v>22557</v>
      </c>
      <c r="G1750" s="15" t="s">
        <v>1643</v>
      </c>
      <c r="H1750" s="6">
        <v>141111131211</v>
      </c>
      <c r="I1750" s="48" t="str">
        <f>VLOOKUP(H1750,'BICS Equity Hierarchy 2024'!$C$5:$Q$1846,'Mapping for Equity'!$K$1,FALSE)</f>
        <v>Data &amp; Analytics</v>
      </c>
      <c r="J1750" s="6" t="s">
        <v>4</v>
      </c>
      <c r="K1750" s="48" t="str">
        <f>IF(J1750="","",VLOOKUP(J1750,'BICS Equity Hierarchy 2024'!$C$5:$Q$1783,3,FALSE))</f>
        <v/>
      </c>
      <c r="L1750" s="6" t="s">
        <v>4</v>
      </c>
      <c r="M1750" s="48" t="str">
        <f>IF(L1750="","",VLOOKUP(L1750,'BICS Equity Hierarchy 2024'!$C$5:$Q$1783,3,FALSE))</f>
        <v/>
      </c>
      <c r="N1750" s="6" t="s">
        <v>4</v>
      </c>
      <c r="O1750" s="48" t="str">
        <f>IF(N1750="","",VLOOKUP(N1750,'BICS Equity Hierarchy 2024'!$C$5:$Q$1783,3,FALSE))</f>
        <v/>
      </c>
    </row>
    <row r="1751" spans="2:15" ht="20.25">
      <c r="B1751" s="10">
        <v>1911111111</v>
      </c>
      <c r="C1751" s="201">
        <v>5</v>
      </c>
      <c r="D1751" s="8" t="str">
        <f>VLOOKUP(B1751,'Current BICS'!$B$4:$P$1837,'Mapping for Equity'!$K$1,FALSE)</f>
        <v>Non-Financial Info Services</v>
      </c>
      <c r="E1751" s="15" t="s">
        <v>1643</v>
      </c>
      <c r="F1751" s="18" t="s">
        <v>1640</v>
      </c>
      <c r="G1751" s="15" t="s">
        <v>1643</v>
      </c>
      <c r="H1751" s="6">
        <v>1711111612</v>
      </c>
      <c r="I1751" s="48" t="str">
        <f>VLOOKUP(H1751,'BICS Equity Hierarchy 2024'!$C$5:$Q$1846,'Mapping for Equity'!$K$1,FALSE)</f>
        <v>Other Professional Services</v>
      </c>
      <c r="J1751" s="6">
        <v>16101111</v>
      </c>
      <c r="K1751" s="48" t="str">
        <f>IF(J1751="","",VLOOKUP(J1751,'BICS Equity Hierarchy 2024'!$C$5:$Q$1783,3,FALSE))</f>
        <v>Health Care Services</v>
      </c>
      <c r="L1751" s="6">
        <v>15101210</v>
      </c>
      <c r="M1751" s="48" t="str">
        <f>IF(L1751="","",VLOOKUP(L1751,'BICS Equity Hierarchy 2024'!$C$5:$Q$1783,3,FALSE))</f>
        <v>Real Estate Services</v>
      </c>
      <c r="N1751" s="6">
        <v>19111110</v>
      </c>
      <c r="O1751" s="48" t="str">
        <f>IF(N1751="","",VLOOKUP(N1751,'BICS Equity Hierarchy 2024'!$C$5:$Q$1783,3,FALSE))</f>
        <v>IT Services</v>
      </c>
    </row>
    <row r="1752" spans="2:15" ht="20.25">
      <c r="B1752" s="10">
        <v>191111111110</v>
      </c>
      <c r="C1752" s="201">
        <v>6</v>
      </c>
      <c r="D1752" s="8" t="str">
        <f>VLOOKUP(B1752,'Current BICS'!$B$4:$P$1837,'Mapping for Equity'!$K$1,FALSE)</f>
        <v>Health Care Information</v>
      </c>
      <c r="E1752" s="15" t="s">
        <v>1643</v>
      </c>
      <c r="F1752" s="18" t="s">
        <v>1640</v>
      </c>
      <c r="G1752" s="15" t="s">
        <v>1643</v>
      </c>
      <c r="H1752" s="6">
        <v>16101111</v>
      </c>
      <c r="I1752" s="48" t="str">
        <f>VLOOKUP(H1752,'BICS Equity Hierarchy 2024'!$C$5:$Q$1846,'Mapping for Equity'!$K$1,FALSE)</f>
        <v>Health Care Services</v>
      </c>
      <c r="J1752" s="6" t="s">
        <v>4</v>
      </c>
      <c r="K1752" s="48" t="str">
        <f>IF(J1752="","",VLOOKUP(J1752,'BICS Equity Hierarchy 2024'!$C$5:$Q$1783,3,FALSE))</f>
        <v/>
      </c>
      <c r="L1752" s="6" t="s">
        <v>4</v>
      </c>
      <c r="M1752" s="48" t="str">
        <f>IF(L1752="","",VLOOKUP(L1752,'BICS Equity Hierarchy 2024'!$C$5:$Q$1783,3,FALSE))</f>
        <v/>
      </c>
      <c r="N1752" s="6" t="s">
        <v>4</v>
      </c>
      <c r="O1752" s="48" t="str">
        <f>IF(N1752="","",VLOOKUP(N1752,'BICS Equity Hierarchy 2024'!$C$5:$Q$1783,3,FALSE))</f>
        <v/>
      </c>
    </row>
    <row r="1753" spans="2:15" ht="20.25">
      <c r="B1753" s="10">
        <v>191111111111</v>
      </c>
      <c r="C1753" s="201">
        <v>6</v>
      </c>
      <c r="D1753" s="8" t="str">
        <f>VLOOKUP(B1753,'Current BICS'!$B$4:$P$1837,'Mapping for Equity'!$K$1,FALSE)</f>
        <v>Legal Information</v>
      </c>
      <c r="E1753" s="15" t="s">
        <v>1643</v>
      </c>
      <c r="F1753" s="18" t="s">
        <v>1640</v>
      </c>
      <c r="G1753" s="15" t="s">
        <v>1643</v>
      </c>
      <c r="H1753" s="6">
        <v>1711111610</v>
      </c>
      <c r="I1753" s="48" t="str">
        <f>VLOOKUP(H1753,'BICS Equity Hierarchy 2024'!$C$5:$Q$1846,'Mapping for Equity'!$K$1,FALSE)</f>
        <v>Legal Services</v>
      </c>
      <c r="J1753" s="6" t="s">
        <v>4</v>
      </c>
      <c r="K1753" s="48" t="str">
        <f>IF(J1753="","",VLOOKUP(J1753,'BICS Equity Hierarchy 2024'!$C$5:$Q$1783,3,FALSE))</f>
        <v/>
      </c>
      <c r="L1753" s="6" t="s">
        <v>4</v>
      </c>
      <c r="M1753" s="48" t="str">
        <f>IF(L1753="","",VLOOKUP(L1753,'BICS Equity Hierarchy 2024'!$C$5:$Q$1783,3,FALSE))</f>
        <v/>
      </c>
      <c r="N1753" s="6" t="s">
        <v>4</v>
      </c>
      <c r="O1753" s="48" t="str">
        <f>IF(N1753="","",VLOOKUP(N1753,'BICS Equity Hierarchy 2024'!$C$5:$Q$1783,3,FALSE))</f>
        <v/>
      </c>
    </row>
    <row r="1754" spans="2:15" ht="20.25">
      <c r="B1754" s="10">
        <v>191111111112</v>
      </c>
      <c r="C1754" s="201">
        <v>6</v>
      </c>
      <c r="D1754" s="8" t="str">
        <f>VLOOKUP(B1754,'Current BICS'!$B$4:$P$1837,'Mapping for Equity'!$K$1,FALSE)</f>
        <v>Real Estate Information</v>
      </c>
      <c r="E1754" s="15" t="s">
        <v>1643</v>
      </c>
      <c r="F1754" s="18" t="s">
        <v>1640</v>
      </c>
      <c r="G1754" s="15" t="s">
        <v>1643</v>
      </c>
      <c r="H1754" s="6">
        <v>15101210</v>
      </c>
      <c r="I1754" s="48" t="str">
        <f>VLOOKUP(H1754,'BICS Equity Hierarchy 2024'!$C$5:$Q$1846,'Mapping for Equity'!$K$1,FALSE)</f>
        <v>Real Estate Services</v>
      </c>
      <c r="J1754" s="6" t="s">
        <v>4</v>
      </c>
      <c r="K1754" s="48" t="str">
        <f>IF(J1754="","",VLOOKUP(J1754,'BICS Equity Hierarchy 2024'!$C$5:$Q$1783,3,FALSE))</f>
        <v/>
      </c>
      <c r="L1754" s="6" t="s">
        <v>4</v>
      </c>
      <c r="M1754" s="48" t="str">
        <f>IF(L1754="","",VLOOKUP(L1754,'BICS Equity Hierarchy 2024'!$C$5:$Q$1783,3,FALSE))</f>
        <v/>
      </c>
      <c r="N1754" s="6" t="s">
        <v>4</v>
      </c>
      <c r="O1754" s="48" t="str">
        <f>IF(N1754="","",VLOOKUP(N1754,'BICS Equity Hierarchy 2024'!$C$5:$Q$1783,3,FALSE))</f>
        <v/>
      </c>
    </row>
    <row r="1755" spans="2:15" ht="20.25">
      <c r="B1755" s="10">
        <v>191111111113</v>
      </c>
      <c r="C1755" s="201">
        <v>6</v>
      </c>
      <c r="D1755" s="8" t="str">
        <f>VLOOKUP(B1755,'Current BICS'!$B$4:$P$1837,'Mapping for Equity'!$K$1,FALSE)</f>
        <v>Scientific Information</v>
      </c>
      <c r="E1755" s="15" t="s">
        <v>1643</v>
      </c>
      <c r="F1755" s="18" t="s">
        <v>1640</v>
      </c>
      <c r="G1755" s="15" t="s">
        <v>1643</v>
      </c>
      <c r="H1755" s="6">
        <v>1711111612</v>
      </c>
      <c r="I1755" s="48" t="str">
        <f>VLOOKUP(H1755,'BICS Equity Hierarchy 2024'!$C$5:$Q$1846,'Mapping for Equity'!$K$1,FALSE)</f>
        <v>Other Professional Services</v>
      </c>
      <c r="J1755" s="6" t="s">
        <v>4</v>
      </c>
      <c r="K1755" s="48" t="str">
        <f>IF(J1755="","",VLOOKUP(J1755,'BICS Equity Hierarchy 2024'!$C$5:$Q$1783,3,FALSE))</f>
        <v/>
      </c>
      <c r="L1755" s="6" t="s">
        <v>4</v>
      </c>
      <c r="M1755" s="48" t="str">
        <f>IF(L1755="","",VLOOKUP(L1755,'BICS Equity Hierarchy 2024'!$C$5:$Q$1783,3,FALSE))</f>
        <v/>
      </c>
      <c r="N1755" s="6" t="s">
        <v>4</v>
      </c>
      <c r="O1755" s="48" t="str">
        <f>IF(N1755="","",VLOOKUP(N1755,'BICS Equity Hierarchy 2024'!$C$5:$Q$1783,3,FALSE))</f>
        <v/>
      </c>
    </row>
    <row r="1756" spans="2:15" ht="20.25">
      <c r="B1756" s="10">
        <v>191111111114</v>
      </c>
      <c r="C1756" s="201">
        <v>6</v>
      </c>
      <c r="D1756" s="8" t="str">
        <f>VLOOKUP(B1756,'Current BICS'!$B$4:$P$1837,'Mapping for Equity'!$K$1,FALSE)</f>
        <v>Technology Information</v>
      </c>
      <c r="E1756" s="15" t="s">
        <v>1643</v>
      </c>
      <c r="F1756" s="18" t="s">
        <v>1640</v>
      </c>
      <c r="G1756" s="15" t="s">
        <v>1643</v>
      </c>
      <c r="H1756" s="6">
        <v>19111110</v>
      </c>
      <c r="I1756" s="48" t="str">
        <f>VLOOKUP(H1756,'BICS Equity Hierarchy 2024'!$C$5:$Q$1846,'Mapping for Equity'!$K$1,FALSE)</f>
        <v>IT Services</v>
      </c>
      <c r="J1756" s="6" t="s">
        <v>4</v>
      </c>
      <c r="K1756" s="48" t="str">
        <f>IF(J1756="","",VLOOKUP(J1756,'BICS Equity Hierarchy 2024'!$C$5:$Q$1783,3,FALSE))</f>
        <v/>
      </c>
      <c r="L1756" s="6" t="s">
        <v>4</v>
      </c>
      <c r="M1756" s="48" t="str">
        <f>IF(L1756="","",VLOOKUP(L1756,'BICS Equity Hierarchy 2024'!$C$5:$Q$1783,3,FALSE))</f>
        <v/>
      </c>
      <c r="N1756" s="6" t="s">
        <v>4</v>
      </c>
      <c r="O1756" s="48" t="str">
        <f>IF(N1756="","",VLOOKUP(N1756,'BICS Equity Hierarchy 2024'!$C$5:$Q$1783,3,FALSE))</f>
        <v/>
      </c>
    </row>
    <row r="1757" spans="2:15" ht="20.25">
      <c r="B1757" s="10">
        <v>19111112</v>
      </c>
      <c r="C1757" s="201">
        <v>4</v>
      </c>
      <c r="D1757" s="8" t="str">
        <f>VLOOKUP(B1757,'Current BICS'!$B$4:$P$1837,'Mapping for Equity'!$K$1,FALSE)</f>
        <v>Data &amp; Transaction Processors</v>
      </c>
      <c r="E1757" s="15" t="s">
        <v>1643</v>
      </c>
      <c r="F1757" s="18" t="s">
        <v>1640</v>
      </c>
      <c r="G1757" s="15" t="s">
        <v>1643</v>
      </c>
      <c r="H1757" s="6">
        <v>1711111612</v>
      </c>
      <c r="I1757" s="48" t="str">
        <f>VLOOKUP(H1757,'BICS Equity Hierarchy 2024'!$C$5:$Q$1846,'Mapping for Equity'!$K$1,FALSE)</f>
        <v>Other Professional Services</v>
      </c>
      <c r="J1757" s="6">
        <v>1411101013</v>
      </c>
      <c r="K1757" s="48" t="str">
        <f>IF(J1757="","",VLOOKUP(J1757,'BICS Equity Hierarchy 2024'!$C$5:$Q$1783,3,FALSE))</f>
        <v>Cryptocurrency Investment Co</v>
      </c>
      <c r="L1757" s="6" t="s">
        <v>4</v>
      </c>
      <c r="M1757" s="48" t="str">
        <f>IF(L1757="","",VLOOKUP(L1757,'BICS Equity Hierarchy 2024'!$C$5:$Q$1783,3,FALSE))</f>
        <v/>
      </c>
      <c r="N1757" s="6" t="s">
        <v>4</v>
      </c>
      <c r="O1757" s="48" t="str">
        <f>IF(N1757="","",VLOOKUP(N1757,'BICS Equity Hierarchy 2024'!$C$5:$Q$1783,3,FALSE))</f>
        <v/>
      </c>
    </row>
    <row r="1758" spans="2:15" ht="20.25">
      <c r="B1758" s="10">
        <v>1911111210</v>
      </c>
      <c r="C1758" s="201">
        <v>5</v>
      </c>
      <c r="D1758" s="8" t="str">
        <f>VLOOKUP(B1758,'Current BICS'!$B$4:$P$1837,'Mapping for Equity'!$K$1,FALSE)</f>
        <v>Financial Transaction Processors</v>
      </c>
      <c r="E1758" s="15" t="s">
        <v>1643</v>
      </c>
      <c r="F1758" s="18" t="s">
        <v>22557</v>
      </c>
      <c r="G1758" s="15" t="s">
        <v>1643</v>
      </c>
      <c r="H1758" s="6">
        <v>1411111311</v>
      </c>
      <c r="I1758" s="48" t="str">
        <f>VLOOKUP(H1758,'BICS Equity Hierarchy 2024'!$C$5:$Q$1846,'Mapping for Equity'!$K$1,FALSE)</f>
        <v>Financial Transaction Processors</v>
      </c>
      <c r="J1758" s="6" t="s">
        <v>4</v>
      </c>
      <c r="K1758" s="48" t="str">
        <f>IF(J1758="","",VLOOKUP(J1758,'BICS Equity Hierarchy 2024'!$C$5:$Q$1783,3,FALSE))</f>
        <v/>
      </c>
      <c r="L1758" s="6" t="s">
        <v>4</v>
      </c>
      <c r="M1758" s="48" t="str">
        <f>IF(L1758="","",VLOOKUP(L1758,'BICS Equity Hierarchy 2024'!$C$5:$Q$1783,3,FALSE))</f>
        <v/>
      </c>
      <c r="N1758" s="6" t="s">
        <v>4</v>
      </c>
      <c r="O1758" s="48" t="str">
        <f>IF(N1758="","",VLOOKUP(N1758,'BICS Equity Hierarchy 2024'!$C$5:$Q$1783,3,FALSE))</f>
        <v/>
      </c>
    </row>
    <row r="1759" spans="2:15" ht="20.25">
      <c r="B1759" s="10">
        <v>1911111211</v>
      </c>
      <c r="C1759" s="201">
        <v>5</v>
      </c>
      <c r="D1759" s="8" t="str">
        <f>VLOOKUP(B1759,'Current BICS'!$B$4:$P$1837,'Mapping for Equity'!$K$1,FALSE)</f>
        <v>Non-Financial Data Processors</v>
      </c>
      <c r="E1759" s="15" t="s">
        <v>1643</v>
      </c>
      <c r="F1759" s="18" t="s">
        <v>1640</v>
      </c>
      <c r="G1759" s="15" t="s">
        <v>1643</v>
      </c>
      <c r="H1759" s="6">
        <v>1711111612</v>
      </c>
      <c r="I1759" s="48" t="str">
        <f>VLOOKUP(H1759,'BICS Equity Hierarchy 2024'!$C$5:$Q$1846,'Mapping for Equity'!$K$1,FALSE)</f>
        <v>Other Professional Services</v>
      </c>
      <c r="J1759" s="6">
        <v>16101111</v>
      </c>
      <c r="K1759" s="48" t="str">
        <f>IF(J1759="","",VLOOKUP(J1759,'BICS Equity Hierarchy 2024'!$C$5:$Q$1783,3,FALSE))</f>
        <v>Health Care Services</v>
      </c>
      <c r="L1759" s="6">
        <v>15101210</v>
      </c>
      <c r="M1759" s="48" t="str">
        <f>IF(L1759="","",VLOOKUP(L1759,'BICS Equity Hierarchy 2024'!$C$5:$Q$1783,3,FALSE))</f>
        <v>Real Estate Services</v>
      </c>
      <c r="N1759" s="6">
        <v>19111110</v>
      </c>
      <c r="O1759" s="48" t="str">
        <f>IF(N1759="","",VLOOKUP(N1759,'BICS Equity Hierarchy 2024'!$C$5:$Q$1783,3,FALSE))</f>
        <v>IT Services</v>
      </c>
    </row>
    <row r="1760" spans="2:15" ht="20.25">
      <c r="B1760" s="10">
        <v>20</v>
      </c>
      <c r="C1760" s="201">
        <v>1</v>
      </c>
      <c r="D1760" s="8" t="str">
        <f>VLOOKUP(B1760,'Current BICS'!$B$4:$P$1837,'Mapping for Equity'!$K$1,FALSE)</f>
        <v>Utilities</v>
      </c>
      <c r="E1760" s="15" t="s">
        <v>1643</v>
      </c>
      <c r="F1760" s="18"/>
      <c r="G1760" s="15" t="s">
        <v>1643</v>
      </c>
      <c r="H1760" s="6">
        <v>20</v>
      </c>
      <c r="I1760" s="48" t="str">
        <f>VLOOKUP(H1760,'BICS Equity Hierarchy 2024'!$C$5:$Q$1846,'Mapping for Equity'!$K$1,FALSE)</f>
        <v>Utilities</v>
      </c>
      <c r="J1760" s="6" t="s">
        <v>4</v>
      </c>
      <c r="K1760" s="48" t="str">
        <f>IF(J1760="","",VLOOKUP(J1760,'BICS Equity Hierarchy 2024'!$C$5:$Q$1783,3,FALSE))</f>
        <v/>
      </c>
      <c r="L1760" s="6" t="s">
        <v>4</v>
      </c>
      <c r="M1760" s="6" t="s">
        <v>4</v>
      </c>
      <c r="N1760" s="6" t="s">
        <v>4</v>
      </c>
      <c r="O1760" s="6" t="s">
        <v>4</v>
      </c>
    </row>
    <row r="1761" spans="2:15" ht="20.25">
      <c r="B1761" s="10">
        <v>2010</v>
      </c>
      <c r="C1761" s="201">
        <v>2</v>
      </c>
      <c r="D1761" s="8" t="str">
        <f>VLOOKUP(B1761,'Current BICS'!$B$4:$P$1837,'Mapping for Equity'!$K$1,FALSE)</f>
        <v>Utilities</v>
      </c>
      <c r="E1761" s="15" t="s">
        <v>1643</v>
      </c>
      <c r="F1761" s="18"/>
      <c r="G1761" s="15" t="s">
        <v>1643</v>
      </c>
      <c r="H1761" s="6">
        <v>2010</v>
      </c>
      <c r="I1761" s="48" t="str">
        <f>VLOOKUP(H1761,'BICS Equity Hierarchy 2024'!$C$5:$Q$1846,'Mapping for Equity'!$K$1,FALSE)</f>
        <v>Utilities</v>
      </c>
      <c r="J1761" s="6" t="s">
        <v>4</v>
      </c>
      <c r="K1761" s="48" t="str">
        <f>IF(J1761="","",VLOOKUP(J1761,'BICS Equity Hierarchy 2024'!$C$5:$Q$1783,'Mapping for Equity'!$K$1))</f>
        <v/>
      </c>
      <c r="L1761" s="6" t="s">
        <v>4</v>
      </c>
      <c r="M1761" s="6" t="s">
        <v>4</v>
      </c>
      <c r="N1761" s="6" t="s">
        <v>4</v>
      </c>
      <c r="O1761" s="6" t="s">
        <v>4</v>
      </c>
    </row>
    <row r="1762" spans="2:15" ht="20.25">
      <c r="B1762" s="10">
        <v>201010</v>
      </c>
      <c r="C1762" s="201">
        <v>3</v>
      </c>
      <c r="D1762" s="8" t="str">
        <f>VLOOKUP(B1762,'Current BICS'!$B$4:$P$1837,'Mapping for Equity'!$K$1,FALSE)</f>
        <v>Electric Utilities</v>
      </c>
      <c r="E1762" s="15" t="s">
        <v>1643</v>
      </c>
      <c r="F1762" s="18"/>
      <c r="G1762" s="15" t="s">
        <v>1643</v>
      </c>
      <c r="H1762" s="6">
        <v>201010</v>
      </c>
      <c r="I1762" s="48" t="str">
        <f>VLOOKUP(H1762,'BICS Equity Hierarchy 2024'!$C$5:$Q$1846,'Mapping for Equity'!$K$1,FALSE)</f>
        <v>Electric Utilities</v>
      </c>
      <c r="J1762" s="6" t="s">
        <v>4</v>
      </c>
      <c r="K1762" s="48" t="str">
        <f>IF(J1762="","",VLOOKUP(J1762,'BICS Equity Hierarchy 2024'!$C$5:$Q$1783,'Mapping for Equity'!$K$1))</f>
        <v/>
      </c>
      <c r="L1762" s="6" t="s">
        <v>4</v>
      </c>
      <c r="M1762" s="6" t="s">
        <v>4</v>
      </c>
      <c r="N1762" s="6" t="s">
        <v>4</v>
      </c>
      <c r="O1762" s="6" t="s">
        <v>4</v>
      </c>
    </row>
    <row r="1763" spans="2:15" ht="20.25">
      <c r="B1763" s="10">
        <v>20101010</v>
      </c>
      <c r="C1763" s="201">
        <v>4</v>
      </c>
      <c r="D1763" s="8" t="str">
        <f>VLOOKUP(B1763,'Current BICS'!$B$4:$P$1837,'Mapping for Equity'!$K$1,FALSE)</f>
        <v>Integrated Electric Utilities</v>
      </c>
      <c r="E1763" s="15" t="s">
        <v>1643</v>
      </c>
      <c r="F1763" s="18"/>
      <c r="G1763" s="15" t="s">
        <v>1643</v>
      </c>
      <c r="H1763" s="6">
        <v>20101010</v>
      </c>
      <c r="I1763" s="48" t="str">
        <f>VLOOKUP(H1763,'BICS Equity Hierarchy 2024'!$C$5:$Q$1846,'Mapping for Equity'!$K$1,FALSE)</f>
        <v>Integrated Electric Utilities</v>
      </c>
      <c r="J1763" s="6" t="s">
        <v>4</v>
      </c>
      <c r="K1763" s="48" t="str">
        <f>IF(J1763="","",VLOOKUP(J1763,'BICS Equity Hierarchy 2024'!$C$5:$Q$1783,'Mapping for Equity'!$K$1))</f>
        <v/>
      </c>
      <c r="L1763" s="6" t="s">
        <v>4</v>
      </c>
      <c r="M1763" s="6" t="s">
        <v>4</v>
      </c>
      <c r="N1763" s="6" t="s">
        <v>4</v>
      </c>
      <c r="O1763" s="6" t="s">
        <v>4</v>
      </c>
    </row>
    <row r="1764" spans="2:15" ht="20.25">
      <c r="B1764" s="10">
        <v>20101011</v>
      </c>
      <c r="C1764" s="201">
        <v>4</v>
      </c>
      <c r="D1764" s="8" t="str">
        <f>VLOOKUP(B1764,'Current BICS'!$B$4:$P$1837,'Mapping for Equity'!$K$1,FALSE)</f>
        <v>Power Generation</v>
      </c>
      <c r="E1764" s="15" t="s">
        <v>1643</v>
      </c>
      <c r="F1764" s="18"/>
      <c r="G1764" s="15" t="s">
        <v>1643</v>
      </c>
      <c r="H1764" s="6">
        <v>20101011</v>
      </c>
      <c r="I1764" s="48" t="str">
        <f>VLOOKUP(H1764,'BICS Equity Hierarchy 2024'!$C$5:$Q$1846,'Mapping for Equity'!$K$1,FALSE)</f>
        <v>Power Generation</v>
      </c>
      <c r="J1764" s="6" t="s">
        <v>4</v>
      </c>
      <c r="K1764" s="48" t="str">
        <f>IF(J1764="","",VLOOKUP(J1764,'BICS Equity Hierarchy 2024'!$C$5:$Q$1783,'Mapping for Equity'!$K$1))</f>
        <v/>
      </c>
      <c r="L1764" s="6" t="s">
        <v>4</v>
      </c>
      <c r="M1764" s="6" t="s">
        <v>4</v>
      </c>
      <c r="N1764" s="6" t="s">
        <v>4</v>
      </c>
      <c r="O1764" s="6" t="s">
        <v>4</v>
      </c>
    </row>
    <row r="1765" spans="2:15" ht="20.25">
      <c r="B1765" s="10">
        <v>2010101110</v>
      </c>
      <c r="C1765" s="201">
        <v>5</v>
      </c>
      <c r="D1765" s="8" t="str">
        <f>VLOOKUP(B1765,'Current BICS'!$B$4:$P$1837,'Mapping for Equity'!$K$1,FALSE)</f>
        <v>Fossil Electric Generation</v>
      </c>
      <c r="E1765" s="15" t="s">
        <v>1643</v>
      </c>
      <c r="F1765" s="18"/>
      <c r="G1765" s="15" t="s">
        <v>1643</v>
      </c>
      <c r="H1765" s="6">
        <v>2010101110</v>
      </c>
      <c r="I1765" s="48" t="str">
        <f>VLOOKUP(H1765,'BICS Equity Hierarchy 2024'!$C$5:$Q$1846,'Mapping for Equity'!$K$1,FALSE)</f>
        <v>Fossil Electric Generation</v>
      </c>
      <c r="J1765" s="6" t="s">
        <v>4</v>
      </c>
      <c r="K1765" s="48" t="str">
        <f>IF(J1765="","",VLOOKUP(J1765,'BICS Equity Hierarchy 2024'!$C$5:$Q$1783,'Mapping for Equity'!$K$1))</f>
        <v/>
      </c>
      <c r="L1765" s="6" t="s">
        <v>4</v>
      </c>
      <c r="M1765" s="6" t="s">
        <v>4</v>
      </c>
      <c r="N1765" s="6" t="s">
        <v>4</v>
      </c>
      <c r="O1765" s="6" t="s">
        <v>4</v>
      </c>
    </row>
    <row r="1766" spans="2:15" ht="20.25">
      <c r="B1766" s="10">
        <v>201010111010</v>
      </c>
      <c r="C1766" s="201">
        <v>6</v>
      </c>
      <c r="D1766" s="8" t="str">
        <f>VLOOKUP(B1766,'Current BICS'!$B$4:$P$1837,'Mapping for Equity'!$K$1,FALSE)</f>
        <v>Fossil Electric - Regulated</v>
      </c>
      <c r="E1766" s="15" t="s">
        <v>1643</v>
      </c>
      <c r="F1766" s="18"/>
      <c r="G1766" s="15" t="s">
        <v>1643</v>
      </c>
      <c r="H1766" s="6">
        <v>201010111010</v>
      </c>
      <c r="I1766" s="48" t="str">
        <f>VLOOKUP(H1766,'BICS Equity Hierarchy 2024'!$C$5:$Q$1846,'Mapping for Equity'!$K$1,FALSE)</f>
        <v>Fossil Electric - Regulated</v>
      </c>
      <c r="J1766" s="6" t="s">
        <v>4</v>
      </c>
      <c r="K1766" s="48" t="str">
        <f>IF(J1766="","",VLOOKUP(J1766,'BICS Equity Hierarchy 2024'!$C$5:$Q$1783,'Mapping for Equity'!$K$1))</f>
        <v/>
      </c>
      <c r="L1766" s="6" t="s">
        <v>4</v>
      </c>
      <c r="M1766" s="6" t="s">
        <v>4</v>
      </c>
      <c r="N1766" s="6" t="s">
        <v>4</v>
      </c>
      <c r="O1766" s="6" t="s">
        <v>4</v>
      </c>
    </row>
    <row r="1767" spans="2:15" ht="20.25">
      <c r="B1767" s="10">
        <v>201010111011</v>
      </c>
      <c r="C1767" s="201">
        <v>6</v>
      </c>
      <c r="D1767" s="8" t="str">
        <f>VLOOKUP(B1767,'Current BICS'!$B$4:$P$1837,'Mapping for Equity'!$K$1,FALSE)</f>
        <v>Fossil Electric - Unregulated</v>
      </c>
      <c r="E1767" s="15" t="s">
        <v>1643</v>
      </c>
      <c r="F1767" s="18" t="s">
        <v>3724</v>
      </c>
      <c r="G1767" s="15" t="s">
        <v>1643</v>
      </c>
      <c r="H1767" s="6">
        <v>201010111011</v>
      </c>
      <c r="I1767" s="48" t="str">
        <f>VLOOKUP(H1767,'BICS Equity Hierarchy 2024'!$C$5:$Q$1846,'Mapping for Equity'!$K$1,FALSE)</f>
        <v>Fossil Electric - Deregulated</v>
      </c>
      <c r="J1767" s="6" t="s">
        <v>4</v>
      </c>
      <c r="K1767" s="48" t="str">
        <f>IF(J1767="","",VLOOKUP(J1767,'BICS Equity Hierarchy 2024'!$C$5:$Q$1783,'Mapping for Equity'!$K$1))</f>
        <v/>
      </c>
      <c r="L1767" s="6" t="s">
        <v>4</v>
      </c>
      <c r="M1767" s="6" t="s">
        <v>4</v>
      </c>
      <c r="N1767" s="6" t="s">
        <v>4</v>
      </c>
      <c r="O1767" s="6" t="s">
        <v>4</v>
      </c>
    </row>
    <row r="1768" spans="2:15" ht="20.25">
      <c r="B1768" s="10">
        <v>2010101111</v>
      </c>
      <c r="C1768" s="201">
        <v>5</v>
      </c>
      <c r="D1768" s="8" t="str">
        <f>VLOOKUP(B1768,'Current BICS'!$B$4:$P$1837,'Mapping for Equity'!$K$1,FALSE)</f>
        <v>Nuclear Power Generation</v>
      </c>
      <c r="E1768" s="15" t="s">
        <v>1643</v>
      </c>
      <c r="F1768" s="18"/>
      <c r="G1768" s="15" t="s">
        <v>1643</v>
      </c>
      <c r="H1768" s="6">
        <v>2010101111</v>
      </c>
      <c r="I1768" s="48" t="str">
        <f>VLOOKUP(H1768,'BICS Equity Hierarchy 2024'!$C$5:$Q$1846,'Mapping for Equity'!$K$1,FALSE)</f>
        <v>Nuclear Power Generation</v>
      </c>
      <c r="J1768" s="6" t="s">
        <v>4</v>
      </c>
      <c r="K1768" s="48" t="str">
        <f>IF(J1768="","",VLOOKUP(J1768,'BICS Equity Hierarchy 2024'!$C$5:$Q$1783,'Mapping for Equity'!$K$1))</f>
        <v/>
      </c>
      <c r="L1768" s="6" t="s">
        <v>4</v>
      </c>
      <c r="M1768" s="6" t="s">
        <v>4</v>
      </c>
      <c r="N1768" s="6" t="s">
        <v>4</v>
      </c>
      <c r="O1768" s="6" t="s">
        <v>4</v>
      </c>
    </row>
    <row r="1769" spans="2:15" ht="20.25">
      <c r="B1769" s="10">
        <v>201010111110</v>
      </c>
      <c r="C1769" s="201">
        <v>6</v>
      </c>
      <c r="D1769" s="8" t="str">
        <f>VLOOKUP(B1769,'Current BICS'!$B$4:$P$1837,'Mapping for Equity'!$K$1,FALSE)</f>
        <v>Nuclear Power - Regulated</v>
      </c>
      <c r="E1769" s="15" t="s">
        <v>1643</v>
      </c>
      <c r="F1769" s="18"/>
      <c r="G1769" s="15" t="s">
        <v>1643</v>
      </c>
      <c r="H1769" s="6">
        <v>201010111110</v>
      </c>
      <c r="I1769" s="48" t="str">
        <f>VLOOKUP(H1769,'BICS Equity Hierarchy 2024'!$C$5:$Q$1846,'Mapping for Equity'!$K$1,FALSE)</f>
        <v>Nuclear Power - Regulated</v>
      </c>
      <c r="J1769" s="6" t="s">
        <v>4</v>
      </c>
      <c r="K1769" s="48" t="str">
        <f>IF(J1769="","",VLOOKUP(J1769,'BICS Equity Hierarchy 2024'!$C$5:$Q$1783,'Mapping for Equity'!$K$1))</f>
        <v/>
      </c>
      <c r="L1769" s="6" t="s">
        <v>4</v>
      </c>
      <c r="M1769" s="6" t="s">
        <v>4</v>
      </c>
      <c r="N1769" s="6" t="s">
        <v>4</v>
      </c>
      <c r="O1769" s="6" t="s">
        <v>4</v>
      </c>
    </row>
    <row r="1770" spans="2:15" ht="20.25">
      <c r="B1770" s="10">
        <v>201010111111</v>
      </c>
      <c r="C1770" s="201">
        <v>6</v>
      </c>
      <c r="D1770" s="8" t="str">
        <f>VLOOKUP(B1770,'Current BICS'!$B$4:$P$1837,'Mapping for Equity'!$K$1,FALSE)</f>
        <v>Nuclear Power - Unregulated</v>
      </c>
      <c r="E1770" s="15" t="s">
        <v>1643</v>
      </c>
      <c r="F1770" s="18" t="s">
        <v>3724</v>
      </c>
      <c r="G1770" s="15" t="s">
        <v>1643</v>
      </c>
      <c r="H1770" s="6">
        <v>201010111111</v>
      </c>
      <c r="I1770" s="48" t="str">
        <f>VLOOKUP(H1770,'BICS Equity Hierarchy 2024'!$C$5:$Q$1846,'Mapping for Equity'!$K$1,FALSE)</f>
        <v>Nuclear Power - Deregulated</v>
      </c>
      <c r="J1770" s="6" t="s">
        <v>4</v>
      </c>
      <c r="K1770" s="48" t="str">
        <f>IF(J1770="","",VLOOKUP(J1770,'BICS Equity Hierarchy 2024'!$C$5:$Q$1783,'Mapping for Equity'!$K$1))</f>
        <v/>
      </c>
      <c r="L1770" s="6" t="s">
        <v>4</v>
      </c>
      <c r="M1770" s="6" t="s">
        <v>4</v>
      </c>
      <c r="N1770" s="6" t="s">
        <v>4</v>
      </c>
      <c r="O1770" s="6" t="s">
        <v>4</v>
      </c>
    </row>
    <row r="1771" spans="2:15" ht="20.25">
      <c r="B1771" s="10">
        <v>2010101112</v>
      </c>
      <c r="C1771" s="201">
        <v>5</v>
      </c>
      <c r="D1771" s="8" t="str">
        <f>VLOOKUP(B1771,'Current BICS'!$B$4:$P$1837,'Mapping for Equity'!$K$1,FALSE)</f>
        <v>Renewable Energy Generation</v>
      </c>
      <c r="E1771" s="15" t="s">
        <v>1643</v>
      </c>
      <c r="F1771" s="18"/>
      <c r="G1771" s="15" t="s">
        <v>1643</v>
      </c>
      <c r="H1771" s="6">
        <v>2010101112</v>
      </c>
      <c r="I1771" s="48" t="str">
        <f>VLOOKUP(H1771,'BICS Equity Hierarchy 2024'!$C$5:$Q$1846,'Mapping for Equity'!$K$1,FALSE)</f>
        <v>Renewable Energy Generation</v>
      </c>
      <c r="J1771" s="6" t="s">
        <v>4</v>
      </c>
      <c r="K1771" s="48" t="str">
        <f>IF(J1771="","",VLOOKUP(J1771,'BICS Equity Hierarchy 2024'!$C$5:$Q$1783,'Mapping for Equity'!$K$1))</f>
        <v/>
      </c>
      <c r="L1771" s="6" t="s">
        <v>4</v>
      </c>
      <c r="M1771" s="6" t="s">
        <v>4</v>
      </c>
      <c r="N1771" s="6" t="s">
        <v>4</v>
      </c>
      <c r="O1771" s="6" t="s">
        <v>4</v>
      </c>
    </row>
    <row r="1772" spans="2:15" ht="20.25">
      <c r="B1772" s="10">
        <v>201010111210</v>
      </c>
      <c r="C1772" s="201">
        <v>6</v>
      </c>
      <c r="D1772" s="8" t="str">
        <f>VLOOKUP(B1772,'Current BICS'!$B$4:$P$1837,'Mapping for Equity'!$K$1,FALSE)</f>
        <v>Solar Energy Generation</v>
      </c>
      <c r="E1772" s="15" t="s">
        <v>1643</v>
      </c>
      <c r="F1772" s="18"/>
      <c r="G1772" s="15" t="s">
        <v>1643</v>
      </c>
      <c r="H1772" s="6">
        <v>201010111210</v>
      </c>
      <c r="I1772" s="48" t="str">
        <f>VLOOKUP(H1772,'BICS Equity Hierarchy 2024'!$C$5:$Q$1846,'Mapping for Equity'!$K$1,FALSE)</f>
        <v>Solar Energy Generation</v>
      </c>
      <c r="J1772" s="6" t="s">
        <v>4</v>
      </c>
      <c r="K1772" s="48" t="str">
        <f>IF(J1772="","",VLOOKUP(J1772,'BICS Equity Hierarchy 2024'!$C$5:$Q$1783,'Mapping for Equity'!$K$1))</f>
        <v/>
      </c>
      <c r="L1772" s="6" t="s">
        <v>4</v>
      </c>
      <c r="M1772" s="6" t="s">
        <v>4</v>
      </c>
      <c r="N1772" s="6" t="s">
        <v>4</v>
      </c>
      <c r="O1772" s="6" t="s">
        <v>4</v>
      </c>
    </row>
    <row r="1773" spans="2:15" ht="20.25">
      <c r="B1773" s="10">
        <v>20101011121010</v>
      </c>
      <c r="C1773" s="201">
        <v>7</v>
      </c>
      <c r="D1773" s="8" t="str">
        <f>VLOOKUP(B1773,'Current BICS'!$B$4:$P$1837,'Mapping for Equity'!$K$1,FALSE)</f>
        <v>Solar Energy - Regulated</v>
      </c>
      <c r="E1773" s="15" t="s">
        <v>1643</v>
      </c>
      <c r="F1773" s="18"/>
      <c r="G1773" s="15" t="s">
        <v>1643</v>
      </c>
      <c r="H1773" s="6">
        <v>20101011121010</v>
      </c>
      <c r="I1773" s="48" t="str">
        <f>VLOOKUP(H1773,'BICS Equity Hierarchy 2024'!$C$5:$Q$1846,'Mapping for Equity'!$K$1,FALSE)</f>
        <v>Solar Energy - Regulated</v>
      </c>
      <c r="J1773" s="6" t="s">
        <v>4</v>
      </c>
      <c r="K1773" s="48" t="str">
        <f>IF(J1773="","",VLOOKUP(J1773,'BICS Equity Hierarchy 2024'!$C$5:$Q$1783,'Mapping for Equity'!$K$1))</f>
        <v/>
      </c>
      <c r="L1773" s="6" t="s">
        <v>4</v>
      </c>
      <c r="M1773" s="6" t="s">
        <v>4</v>
      </c>
      <c r="N1773" s="6" t="s">
        <v>4</v>
      </c>
      <c r="O1773" s="6" t="s">
        <v>4</v>
      </c>
    </row>
    <row r="1774" spans="2:15" ht="20.25">
      <c r="B1774" s="10">
        <v>20101011121011</v>
      </c>
      <c r="C1774" s="201">
        <v>7</v>
      </c>
      <c r="D1774" s="8" t="str">
        <f>VLOOKUP(B1774,'Current BICS'!$B$4:$P$1837,'Mapping for Equity'!$K$1,FALSE)</f>
        <v>Solar Energy - Unregulated</v>
      </c>
      <c r="E1774" s="15" t="s">
        <v>1643</v>
      </c>
      <c r="F1774" s="18" t="s">
        <v>3724</v>
      </c>
      <c r="G1774" s="15" t="s">
        <v>1643</v>
      </c>
      <c r="H1774" s="6">
        <v>20101011121011</v>
      </c>
      <c r="I1774" s="48" t="str">
        <f>VLOOKUP(H1774,'BICS Equity Hierarchy 2024'!$C$5:$Q$1846,'Mapping for Equity'!$K$1,FALSE)</f>
        <v>Solar Energy - Deregulated</v>
      </c>
      <c r="J1774" s="6" t="s">
        <v>4</v>
      </c>
      <c r="K1774" s="48" t="str">
        <f>IF(J1774="","",VLOOKUP(J1774,'BICS Equity Hierarchy 2024'!$C$5:$Q$1783,'Mapping for Equity'!$K$1))</f>
        <v/>
      </c>
      <c r="L1774" s="6" t="s">
        <v>4</v>
      </c>
      <c r="M1774" s="6" t="s">
        <v>4</v>
      </c>
      <c r="N1774" s="6" t="s">
        <v>4</v>
      </c>
      <c r="O1774" s="6" t="s">
        <v>4</v>
      </c>
    </row>
    <row r="1775" spans="2:15" ht="20.25">
      <c r="B1775" s="10">
        <v>201010111211</v>
      </c>
      <c r="C1775" s="201">
        <v>6</v>
      </c>
      <c r="D1775" s="8" t="str">
        <f>VLOOKUP(B1775,'Current BICS'!$B$4:$P$1837,'Mapping for Equity'!$K$1,FALSE)</f>
        <v>Wind Energy Generation</v>
      </c>
      <c r="E1775" s="15" t="s">
        <v>1643</v>
      </c>
      <c r="F1775" s="18"/>
      <c r="G1775" s="15" t="s">
        <v>1643</v>
      </c>
      <c r="H1775" s="6">
        <v>201010111211</v>
      </c>
      <c r="I1775" s="48" t="str">
        <f>VLOOKUP(H1775,'BICS Equity Hierarchy 2024'!$C$5:$Q$1846,'Mapping for Equity'!$K$1,FALSE)</f>
        <v>Wind Energy Generation</v>
      </c>
      <c r="J1775" s="6" t="s">
        <v>4</v>
      </c>
      <c r="K1775" s="48" t="str">
        <f>IF(J1775="","",VLOOKUP(J1775,'BICS Equity Hierarchy 2024'!$C$5:$Q$1783,'Mapping for Equity'!$K$1))</f>
        <v/>
      </c>
      <c r="L1775" s="6" t="s">
        <v>4</v>
      </c>
      <c r="M1775" s="6" t="s">
        <v>4</v>
      </c>
      <c r="N1775" s="6" t="s">
        <v>4</v>
      </c>
      <c r="O1775" s="6" t="s">
        <v>4</v>
      </c>
    </row>
    <row r="1776" spans="2:15" ht="20.25">
      <c r="B1776" s="10">
        <v>20101011121110</v>
      </c>
      <c r="C1776" s="201">
        <v>7</v>
      </c>
      <c r="D1776" s="8" t="str">
        <f>VLOOKUP(B1776,'Current BICS'!$B$4:$P$1837,'Mapping for Equity'!$K$1,FALSE)</f>
        <v>Wind Energy - Regulated</v>
      </c>
      <c r="E1776" s="15" t="s">
        <v>1643</v>
      </c>
      <c r="F1776" s="18"/>
      <c r="G1776" s="15" t="s">
        <v>1643</v>
      </c>
      <c r="H1776" s="6">
        <v>20101011121110</v>
      </c>
      <c r="I1776" s="48" t="str">
        <f>VLOOKUP(H1776,'BICS Equity Hierarchy 2024'!$C$5:$Q$1846,'Mapping for Equity'!$K$1,FALSE)</f>
        <v>Wind Energy - Regulated</v>
      </c>
      <c r="J1776" s="6" t="s">
        <v>4</v>
      </c>
      <c r="K1776" s="48" t="str">
        <f>IF(J1776="","",VLOOKUP(J1776,'BICS Equity Hierarchy 2024'!$C$5:$Q$1783,'Mapping for Equity'!$K$1))</f>
        <v/>
      </c>
      <c r="L1776" s="6" t="s">
        <v>4</v>
      </c>
      <c r="M1776" s="6" t="s">
        <v>4</v>
      </c>
      <c r="N1776" s="6" t="s">
        <v>4</v>
      </c>
      <c r="O1776" s="6" t="s">
        <v>4</v>
      </c>
    </row>
    <row r="1777" spans="2:15" ht="20.25">
      <c r="B1777" s="10">
        <v>20101011121111</v>
      </c>
      <c r="C1777" s="201">
        <v>7</v>
      </c>
      <c r="D1777" s="8" t="str">
        <f>VLOOKUP(B1777,'Current BICS'!$B$4:$P$1837,'Mapping for Equity'!$K$1,FALSE)</f>
        <v>Wind Energy - Unregulated</v>
      </c>
      <c r="E1777" s="15" t="s">
        <v>1643</v>
      </c>
      <c r="F1777" s="18" t="s">
        <v>3724</v>
      </c>
      <c r="G1777" s="15" t="s">
        <v>1643</v>
      </c>
      <c r="H1777" s="6">
        <v>20101011121111</v>
      </c>
      <c r="I1777" s="48" t="str">
        <f>VLOOKUP(H1777,'BICS Equity Hierarchy 2024'!$C$5:$Q$1846,'Mapping for Equity'!$K$1,FALSE)</f>
        <v>Wind Energy - Deregulated</v>
      </c>
      <c r="J1777" s="6" t="s">
        <v>4</v>
      </c>
      <c r="K1777" s="48" t="str">
        <f>IF(J1777="","",VLOOKUP(J1777,'BICS Equity Hierarchy 2024'!$C$5:$Q$1783,'Mapping for Equity'!$K$1))</f>
        <v/>
      </c>
      <c r="L1777" s="6" t="s">
        <v>4</v>
      </c>
      <c r="M1777" s="6" t="s">
        <v>4</v>
      </c>
      <c r="N1777" s="6" t="s">
        <v>4</v>
      </c>
      <c r="O1777" s="6" t="s">
        <v>4</v>
      </c>
    </row>
    <row r="1778" spans="2:15" ht="20.25">
      <c r="B1778" s="10">
        <v>201010111212</v>
      </c>
      <c r="C1778" s="201">
        <v>6</v>
      </c>
      <c r="D1778" s="8" t="str">
        <f>VLOOKUP(B1778,'Current BICS'!$B$4:$P$1837,'Mapping for Equity'!$K$1,FALSE)</f>
        <v>Geothermal Energy Generation</v>
      </c>
      <c r="E1778" s="15" t="s">
        <v>1643</v>
      </c>
      <c r="F1778" s="18"/>
      <c r="G1778" s="15" t="s">
        <v>1643</v>
      </c>
      <c r="H1778" s="6">
        <v>201010111212</v>
      </c>
      <c r="I1778" s="48" t="str">
        <f>VLOOKUP(H1778,'BICS Equity Hierarchy 2024'!$C$5:$Q$1846,'Mapping for Equity'!$K$1,FALSE)</f>
        <v>Geothermal Energy Generation</v>
      </c>
      <c r="J1778" s="6" t="s">
        <v>4</v>
      </c>
      <c r="K1778" s="48" t="str">
        <f>IF(J1778="","",VLOOKUP(J1778,'BICS Equity Hierarchy 2024'!$C$5:$Q$1783,'Mapping for Equity'!$K$1))</f>
        <v/>
      </c>
      <c r="L1778" s="6" t="s">
        <v>4</v>
      </c>
      <c r="M1778" s="6" t="s">
        <v>4</v>
      </c>
      <c r="N1778" s="6" t="s">
        <v>4</v>
      </c>
      <c r="O1778" s="6" t="s">
        <v>4</v>
      </c>
    </row>
    <row r="1779" spans="2:15" ht="20.25">
      <c r="B1779" s="10">
        <v>20101011121210</v>
      </c>
      <c r="C1779" s="201">
        <v>7</v>
      </c>
      <c r="D1779" s="8" t="str">
        <f>VLOOKUP(B1779,'Current BICS'!$B$4:$P$1837,'Mapping for Equity'!$K$1,FALSE)</f>
        <v>Geothermal - Regulated</v>
      </c>
      <c r="E1779" s="15" t="s">
        <v>1643</v>
      </c>
      <c r="F1779" s="18"/>
      <c r="G1779" s="15" t="s">
        <v>1643</v>
      </c>
      <c r="H1779" s="6">
        <v>20101011121210</v>
      </c>
      <c r="I1779" s="48" t="str">
        <f>VLOOKUP(H1779,'BICS Equity Hierarchy 2024'!$C$5:$Q$1846,'Mapping for Equity'!$K$1,FALSE)</f>
        <v>Geothermal - Regulated</v>
      </c>
      <c r="J1779" s="6" t="s">
        <v>4</v>
      </c>
      <c r="K1779" s="48" t="str">
        <f>IF(J1779="","",VLOOKUP(J1779,'BICS Equity Hierarchy 2024'!$C$5:$Q$1783,'Mapping for Equity'!$K$1))</f>
        <v/>
      </c>
      <c r="L1779" s="6" t="s">
        <v>4</v>
      </c>
      <c r="M1779" s="6" t="s">
        <v>4</v>
      </c>
      <c r="N1779" s="6" t="s">
        <v>4</v>
      </c>
      <c r="O1779" s="6" t="s">
        <v>4</v>
      </c>
    </row>
    <row r="1780" spans="2:15" ht="20.25">
      <c r="B1780" s="10">
        <v>20101011121211</v>
      </c>
      <c r="C1780" s="201">
        <v>7</v>
      </c>
      <c r="D1780" s="8" t="str">
        <f>VLOOKUP(B1780,'Current BICS'!$B$4:$P$1837,'Mapping for Equity'!$K$1,FALSE)</f>
        <v>Geothermal - Unregulated</v>
      </c>
      <c r="E1780" s="15" t="s">
        <v>1643</v>
      </c>
      <c r="F1780" s="18" t="s">
        <v>3724</v>
      </c>
      <c r="G1780" s="15" t="s">
        <v>1643</v>
      </c>
      <c r="H1780" s="6">
        <v>20101011121211</v>
      </c>
      <c r="I1780" s="48" t="str">
        <f>VLOOKUP(H1780,'BICS Equity Hierarchy 2024'!$C$5:$Q$1846,'Mapping for Equity'!$K$1,FALSE)</f>
        <v>Geothermal - Deregulated</v>
      </c>
      <c r="J1780" s="6" t="s">
        <v>4</v>
      </c>
      <c r="K1780" s="48" t="str">
        <f>IF(J1780="","",VLOOKUP(J1780,'BICS Equity Hierarchy 2024'!$C$5:$Q$1783,'Mapping for Equity'!$K$1))</f>
        <v/>
      </c>
      <c r="L1780" s="6" t="s">
        <v>4</v>
      </c>
      <c r="M1780" s="6" t="s">
        <v>4</v>
      </c>
      <c r="N1780" s="6" t="s">
        <v>4</v>
      </c>
      <c r="O1780" s="6" t="s">
        <v>4</v>
      </c>
    </row>
    <row r="1781" spans="2:15" ht="20.25">
      <c r="B1781" s="10">
        <v>201010111213</v>
      </c>
      <c r="C1781" s="201">
        <v>6</v>
      </c>
      <c r="D1781" s="8" t="str">
        <f>VLOOKUP(B1781,'Current BICS'!$B$4:$P$1837,'Mapping for Equity'!$K$1,FALSE)</f>
        <v>Hydropower Generation</v>
      </c>
      <c r="E1781" s="15" t="s">
        <v>1643</v>
      </c>
      <c r="F1781" s="18"/>
      <c r="G1781" s="15" t="s">
        <v>1643</v>
      </c>
      <c r="H1781" s="6">
        <v>201010111213</v>
      </c>
      <c r="I1781" s="48" t="str">
        <f>VLOOKUP(H1781,'BICS Equity Hierarchy 2024'!$C$5:$Q$1846,'Mapping for Equity'!$K$1,FALSE)</f>
        <v>Hydropower Generation</v>
      </c>
      <c r="J1781" s="6" t="s">
        <v>4</v>
      </c>
      <c r="K1781" s="48" t="str">
        <f>IF(J1781="","",VLOOKUP(J1781,'BICS Equity Hierarchy 2024'!$C$5:$Q$1783,'Mapping for Equity'!$K$1))</f>
        <v/>
      </c>
      <c r="L1781" s="6" t="s">
        <v>4</v>
      </c>
      <c r="M1781" s="6" t="s">
        <v>4</v>
      </c>
      <c r="N1781" s="6" t="s">
        <v>4</v>
      </c>
      <c r="O1781" s="6" t="s">
        <v>4</v>
      </c>
    </row>
    <row r="1782" spans="2:15" ht="20.25">
      <c r="B1782" s="10">
        <v>20101011121310</v>
      </c>
      <c r="C1782" s="201">
        <v>7</v>
      </c>
      <c r="D1782" s="8" t="str">
        <f>VLOOKUP(B1782,'Current BICS'!$B$4:$P$1837,'Mapping for Equity'!$K$1,FALSE)</f>
        <v>Hydropower Energy - Regulated</v>
      </c>
      <c r="E1782" s="15" t="s">
        <v>1643</v>
      </c>
      <c r="F1782" s="18"/>
      <c r="G1782" s="15" t="s">
        <v>1643</v>
      </c>
      <c r="H1782" s="6">
        <v>20101011121310</v>
      </c>
      <c r="I1782" s="48" t="str">
        <f>VLOOKUP(H1782,'BICS Equity Hierarchy 2024'!$C$5:$Q$1846,'Mapping for Equity'!$K$1,FALSE)</f>
        <v>Hydropower Energy - Regulated</v>
      </c>
      <c r="J1782" s="6" t="s">
        <v>4</v>
      </c>
      <c r="K1782" s="48" t="str">
        <f>IF(J1782="","",VLOOKUP(J1782,'BICS Equity Hierarchy 2024'!$C$5:$Q$1783,'Mapping for Equity'!$K$1))</f>
        <v/>
      </c>
      <c r="L1782" s="6" t="s">
        <v>4</v>
      </c>
      <c r="M1782" s="6" t="s">
        <v>4</v>
      </c>
      <c r="N1782" s="6" t="s">
        <v>4</v>
      </c>
      <c r="O1782" s="6" t="s">
        <v>4</v>
      </c>
    </row>
    <row r="1783" spans="2:15" ht="20.25">
      <c r="B1783" s="10">
        <v>20101011121311</v>
      </c>
      <c r="C1783" s="201">
        <v>7</v>
      </c>
      <c r="D1783" s="8" t="str">
        <f>VLOOKUP(B1783,'Current BICS'!$B$4:$P$1837,'Mapping for Equity'!$K$1,FALSE)</f>
        <v>Hydropower Energy - Unregulated</v>
      </c>
      <c r="E1783" s="15" t="s">
        <v>1643</v>
      </c>
      <c r="F1783" s="18" t="s">
        <v>3724</v>
      </c>
      <c r="G1783" s="15" t="s">
        <v>1643</v>
      </c>
      <c r="H1783" s="6">
        <v>20101011121311</v>
      </c>
      <c r="I1783" s="48" t="str">
        <f>VLOOKUP(H1783,'BICS Equity Hierarchy 2024'!$C$5:$Q$1846,'Mapping for Equity'!$K$1,FALSE)</f>
        <v>Hydropower Energy - Deregulated</v>
      </c>
      <c r="J1783" s="6" t="s">
        <v>4</v>
      </c>
      <c r="K1783" s="48" t="str">
        <f>IF(J1783="","",VLOOKUP(J1783,'BICS Equity Hierarchy 2024'!$C$5:$Q$1783,'Mapping for Equity'!$K$1))</f>
        <v/>
      </c>
      <c r="L1783" s="6" t="s">
        <v>4</v>
      </c>
      <c r="M1783" s="6" t="s">
        <v>4</v>
      </c>
      <c r="N1783" s="6" t="s">
        <v>4</v>
      </c>
      <c r="O1783" s="6" t="s">
        <v>4</v>
      </c>
    </row>
    <row r="1784" spans="2:15" ht="20.25">
      <c r="B1784" s="10">
        <v>201010111214</v>
      </c>
      <c r="C1784" s="201">
        <v>6</v>
      </c>
      <c r="D1784" s="8" t="str">
        <f>VLOOKUP(B1784,'Current BICS'!$B$4:$P$1837,'Mapping for Equity'!$K$1,FALSE)</f>
        <v>Marine Energy Generation</v>
      </c>
      <c r="E1784" s="15" t="s">
        <v>1643</v>
      </c>
      <c r="F1784" s="18"/>
      <c r="G1784" s="15" t="s">
        <v>1643</v>
      </c>
      <c r="H1784" s="6">
        <v>201010111214</v>
      </c>
      <c r="I1784" s="48" t="str">
        <f>VLOOKUP(H1784,'BICS Equity Hierarchy 2024'!$C$5:$Q$1846,'Mapping for Equity'!$K$1,FALSE)</f>
        <v>Marine Energy Generation</v>
      </c>
      <c r="J1784" s="6" t="s">
        <v>4</v>
      </c>
      <c r="K1784" s="48" t="str">
        <f>IF(J1784="","",VLOOKUP(J1784,'BICS Equity Hierarchy 2024'!$C$5:$Q$1783,'Mapping for Equity'!$K$1))</f>
        <v/>
      </c>
      <c r="L1784" s="6" t="s">
        <v>4</v>
      </c>
      <c r="M1784" s="6" t="s">
        <v>4</v>
      </c>
      <c r="N1784" s="6" t="s">
        <v>4</v>
      </c>
      <c r="O1784" s="6" t="s">
        <v>4</v>
      </c>
    </row>
    <row r="1785" spans="2:15" ht="20.25">
      <c r="B1785" s="10">
        <v>20101011121410</v>
      </c>
      <c r="C1785" s="201">
        <v>7</v>
      </c>
      <c r="D1785" s="8" t="str">
        <f>VLOOKUP(B1785,'Current BICS'!$B$4:$P$1837,'Mapping for Equity'!$K$1,FALSE)</f>
        <v>Marine Energy - Regulated</v>
      </c>
      <c r="E1785" s="15" t="s">
        <v>1643</v>
      </c>
      <c r="F1785" s="18"/>
      <c r="G1785" s="15" t="s">
        <v>1643</v>
      </c>
      <c r="H1785" s="6">
        <v>20101011121410</v>
      </c>
      <c r="I1785" s="48" t="str">
        <f>VLOOKUP(H1785,'BICS Equity Hierarchy 2024'!$C$5:$Q$1846,'Mapping for Equity'!$K$1,FALSE)</f>
        <v>Marine Energy - Regulated</v>
      </c>
      <c r="J1785" s="6" t="s">
        <v>4</v>
      </c>
      <c r="K1785" s="48" t="str">
        <f>IF(J1785="","",VLOOKUP(J1785,'BICS Equity Hierarchy 2024'!$C$5:$Q$1783,'Mapping for Equity'!$K$1))</f>
        <v/>
      </c>
      <c r="L1785" s="6" t="s">
        <v>4</v>
      </c>
      <c r="M1785" s="6" t="s">
        <v>4</v>
      </c>
      <c r="N1785" s="6" t="s">
        <v>4</v>
      </c>
      <c r="O1785" s="6" t="s">
        <v>4</v>
      </c>
    </row>
    <row r="1786" spans="2:15" ht="20.25">
      <c r="B1786" s="10">
        <v>20101011121411</v>
      </c>
      <c r="C1786" s="201">
        <v>7</v>
      </c>
      <c r="D1786" s="8" t="str">
        <f>VLOOKUP(B1786,'Current BICS'!$B$4:$P$1837,'Mapping for Equity'!$K$1,FALSE)</f>
        <v>Marine Energy - Unregulated</v>
      </c>
      <c r="E1786" s="15" t="s">
        <v>1643</v>
      </c>
      <c r="F1786" s="18" t="s">
        <v>3724</v>
      </c>
      <c r="G1786" s="15" t="s">
        <v>1643</v>
      </c>
      <c r="H1786" s="6">
        <v>20101011121411</v>
      </c>
      <c r="I1786" s="48" t="str">
        <f>VLOOKUP(H1786,'BICS Equity Hierarchy 2024'!$C$5:$Q$1846,'Mapping for Equity'!$K$1,FALSE)</f>
        <v>Marine Energy - Deregulated</v>
      </c>
      <c r="J1786" s="6" t="s">
        <v>4</v>
      </c>
      <c r="K1786" s="48" t="str">
        <f>IF(J1786="","",VLOOKUP(J1786,'BICS Equity Hierarchy 2024'!$C$5:$Q$1783,'Mapping for Equity'!$K$1))</f>
        <v/>
      </c>
      <c r="L1786" s="6" t="s">
        <v>4</v>
      </c>
      <c r="M1786" s="6" t="s">
        <v>4</v>
      </c>
      <c r="N1786" s="6" t="s">
        <v>4</v>
      </c>
      <c r="O1786" s="6" t="s">
        <v>4</v>
      </c>
    </row>
    <row r="1787" spans="2:15" ht="20.25">
      <c r="B1787" s="10">
        <v>201010111215</v>
      </c>
      <c r="C1787" s="201">
        <v>6</v>
      </c>
      <c r="D1787" s="8" t="str">
        <f>VLOOKUP(B1787,'Current BICS'!$B$4:$P$1837,'Mapping for Equity'!$K$1,FALSE)</f>
        <v>Biomass &amp; Waste Energy Gen</v>
      </c>
      <c r="E1787" s="15" t="s">
        <v>1643</v>
      </c>
      <c r="F1787" s="18"/>
      <c r="G1787" s="15" t="s">
        <v>1643</v>
      </c>
      <c r="H1787" s="6">
        <v>201010111215</v>
      </c>
      <c r="I1787" s="48" t="str">
        <f>VLOOKUP(H1787,'BICS Equity Hierarchy 2024'!$C$5:$Q$1846,'Mapping for Equity'!$K$1,FALSE)</f>
        <v>Biomass &amp; Waste Energy Gen</v>
      </c>
      <c r="J1787" s="6" t="s">
        <v>4</v>
      </c>
      <c r="K1787" s="48" t="str">
        <f>IF(J1787="","",VLOOKUP(J1787,'BICS Equity Hierarchy 2024'!$C$5:$Q$1783,'Mapping for Equity'!$K$1))</f>
        <v/>
      </c>
      <c r="L1787" s="6" t="s">
        <v>4</v>
      </c>
      <c r="M1787" s="6" t="s">
        <v>4</v>
      </c>
      <c r="N1787" s="6" t="s">
        <v>4</v>
      </c>
      <c r="O1787" s="6" t="s">
        <v>4</v>
      </c>
    </row>
    <row r="1788" spans="2:15" ht="20.25">
      <c r="B1788" s="10">
        <v>20101011121510</v>
      </c>
      <c r="C1788" s="201">
        <v>7</v>
      </c>
      <c r="D1788" s="8" t="str">
        <f>VLOOKUP(B1788,'Current BICS'!$B$4:$P$1837,'Mapping for Equity'!$K$1,FALSE)</f>
        <v>Biomass &amp; Waste - Regulated</v>
      </c>
      <c r="E1788" s="15" t="s">
        <v>1643</v>
      </c>
      <c r="F1788" s="18"/>
      <c r="G1788" s="15" t="s">
        <v>1643</v>
      </c>
      <c r="H1788" s="6">
        <v>20101011121510</v>
      </c>
      <c r="I1788" s="48" t="str">
        <f>VLOOKUP(H1788,'BICS Equity Hierarchy 2024'!$C$5:$Q$1846,'Mapping for Equity'!$K$1,FALSE)</f>
        <v>Biomass &amp; Waste - Regulated</v>
      </c>
      <c r="J1788" s="6" t="s">
        <v>4</v>
      </c>
      <c r="K1788" s="48" t="str">
        <f>IF(J1788="","",VLOOKUP(J1788,'BICS Equity Hierarchy 2024'!$C$5:$Q$1783,'Mapping for Equity'!$K$1))</f>
        <v/>
      </c>
      <c r="L1788" s="6" t="s">
        <v>4</v>
      </c>
      <c r="M1788" s="6" t="s">
        <v>4</v>
      </c>
      <c r="N1788" s="6" t="s">
        <v>4</v>
      </c>
      <c r="O1788" s="6" t="s">
        <v>4</v>
      </c>
    </row>
    <row r="1789" spans="2:15" ht="20.25">
      <c r="B1789" s="10">
        <v>20101011121511</v>
      </c>
      <c r="C1789" s="201">
        <v>7</v>
      </c>
      <c r="D1789" s="8" t="str">
        <f>VLOOKUP(B1789,'Current BICS'!$B$4:$P$1837,'Mapping for Equity'!$K$1,FALSE)</f>
        <v>Biomass &amp; Waste - Unregulated</v>
      </c>
      <c r="E1789" s="15" t="s">
        <v>1643</v>
      </c>
      <c r="F1789" s="18" t="s">
        <v>3724</v>
      </c>
      <c r="G1789" s="15" t="s">
        <v>1643</v>
      </c>
      <c r="H1789" s="6">
        <v>20101011121511</v>
      </c>
      <c r="I1789" s="48" t="str">
        <f>VLOOKUP(H1789,'BICS Equity Hierarchy 2024'!$C$5:$Q$1846,'Mapping for Equity'!$K$1,FALSE)</f>
        <v>Biomass &amp; Waste - Deregulated</v>
      </c>
      <c r="J1789" s="6" t="s">
        <v>4</v>
      </c>
      <c r="K1789" s="48" t="str">
        <f>IF(J1789="","",VLOOKUP(J1789,'BICS Equity Hierarchy 2024'!$C$5:$Q$1783,'Mapping for Equity'!$K$1))</f>
        <v/>
      </c>
      <c r="L1789" s="6" t="s">
        <v>4</v>
      </c>
      <c r="M1789" s="6" t="s">
        <v>4</v>
      </c>
      <c r="N1789" s="6" t="s">
        <v>4</v>
      </c>
      <c r="O1789" s="6" t="s">
        <v>4</v>
      </c>
    </row>
    <row r="1790" spans="2:15" ht="20.25">
      <c r="B1790" s="10">
        <v>2010101113</v>
      </c>
      <c r="C1790" s="201">
        <v>5</v>
      </c>
      <c r="D1790" s="8" t="str">
        <f>VLOOKUP(B1790,'Current BICS'!$B$4:$P$1837,'Mapping for Equity'!$K$1,FALSE)</f>
        <v>Power Storage</v>
      </c>
      <c r="E1790" s="15" t="s">
        <v>1643</v>
      </c>
      <c r="F1790" s="18"/>
      <c r="G1790" s="15" t="s">
        <v>1643</v>
      </c>
      <c r="H1790" s="6">
        <v>2010101113</v>
      </c>
      <c r="I1790" s="48" t="str">
        <f>VLOOKUP(H1790,'BICS Equity Hierarchy 2024'!$C$5:$Q$1846,'Mapping for Equity'!$K$1,FALSE)</f>
        <v>Power Storage</v>
      </c>
      <c r="J1790" s="6" t="s">
        <v>4</v>
      </c>
      <c r="K1790" s="48" t="str">
        <f>IF(J1790="","",VLOOKUP(J1790,'BICS Equity Hierarchy 2024'!$C$5:$Q$1783,'Mapping for Equity'!$K$1))</f>
        <v/>
      </c>
      <c r="L1790" s="6" t="s">
        <v>4</v>
      </c>
      <c r="M1790" s="6" t="s">
        <v>4</v>
      </c>
      <c r="N1790" s="6" t="s">
        <v>4</v>
      </c>
      <c r="O1790" s="6" t="s">
        <v>4</v>
      </c>
    </row>
    <row r="1791" spans="2:15" ht="20.25">
      <c r="B1791" s="10">
        <v>201010111310</v>
      </c>
      <c r="C1791" s="202">
        <v>6</v>
      </c>
      <c r="D1791" s="8" t="str">
        <f>VLOOKUP(B1791,'Current BICS'!$B$4:$P$1837,'Mapping for Equity'!$K$1,FALSE)</f>
        <v>Thermal Energy Storage</v>
      </c>
      <c r="E1791" s="15" t="s">
        <v>1643</v>
      </c>
      <c r="F1791" s="18"/>
      <c r="G1791" s="15" t="s">
        <v>1643</v>
      </c>
      <c r="H1791" s="6">
        <v>201010111310</v>
      </c>
      <c r="I1791" s="48" t="str">
        <f>VLOOKUP(H1791,'BICS Equity Hierarchy 2024'!$C$5:$Q$1846,'Mapping for Equity'!$K$1,FALSE)</f>
        <v>Thermal Energy Storage</v>
      </c>
      <c r="J1791" s="6" t="s">
        <v>4</v>
      </c>
      <c r="K1791" s="48" t="str">
        <f>IF(J1791="","",VLOOKUP(J1791,'BICS Equity Hierarchy 2024'!$C$5:$Q$1783,'Mapping for Equity'!$K$1))</f>
        <v/>
      </c>
      <c r="L1791" s="6" t="s">
        <v>4</v>
      </c>
      <c r="M1791" s="6" t="s">
        <v>4</v>
      </c>
      <c r="N1791" s="6" t="s">
        <v>4</v>
      </c>
      <c r="O1791" s="6" t="s">
        <v>4</v>
      </c>
    </row>
    <row r="1792" spans="2:15" ht="20.25">
      <c r="B1792" s="10">
        <v>20101012</v>
      </c>
      <c r="C1792" s="201">
        <v>4</v>
      </c>
      <c r="D1792" s="8" t="str">
        <f>VLOOKUP(B1792,'Current BICS'!$B$4:$P$1837,'Mapping for Equity'!$K$1,FALSE)</f>
        <v>Electric Transmission &amp; Dist</v>
      </c>
      <c r="E1792" s="15" t="s">
        <v>1643</v>
      </c>
      <c r="F1792" s="18"/>
      <c r="G1792" s="15" t="s">
        <v>1643</v>
      </c>
      <c r="H1792" s="6">
        <v>20101012</v>
      </c>
      <c r="I1792" s="48" t="str">
        <f>VLOOKUP(H1792,'BICS Equity Hierarchy 2024'!$C$5:$Q$1846,'Mapping for Equity'!$K$1,FALSE)</f>
        <v>Electric Transmission &amp; Dist</v>
      </c>
      <c r="J1792" s="6" t="s">
        <v>4</v>
      </c>
      <c r="K1792" s="48" t="str">
        <f>IF(J1792="","",VLOOKUP(J1792,'BICS Equity Hierarchy 2024'!$C$5:$Q$1783,'Mapping for Equity'!$K$1))</f>
        <v/>
      </c>
      <c r="L1792" s="6" t="s">
        <v>4</v>
      </c>
      <c r="M1792" s="6" t="s">
        <v>4</v>
      </c>
      <c r="N1792" s="6" t="s">
        <v>4</v>
      </c>
      <c r="O1792" s="6" t="s">
        <v>4</v>
      </c>
    </row>
    <row r="1793" spans="2:15" ht="20.25">
      <c r="B1793" s="10">
        <v>2010101210</v>
      </c>
      <c r="C1793" s="201">
        <v>5</v>
      </c>
      <c r="D1793" s="8" t="str">
        <f>VLOOKUP(B1793,'Current BICS'!$B$4:$P$1837,'Mapping for Equity'!$K$1,FALSE)</f>
        <v>Electric Transmission</v>
      </c>
      <c r="E1793" s="15" t="s">
        <v>1643</v>
      </c>
      <c r="F1793" s="18"/>
      <c r="G1793" s="15" t="s">
        <v>1643</v>
      </c>
      <c r="H1793" s="6">
        <v>2010101210</v>
      </c>
      <c r="I1793" s="48" t="str">
        <f>VLOOKUP(H1793,'BICS Equity Hierarchy 2024'!$C$5:$Q$1846,'Mapping for Equity'!$K$1,FALSE)</f>
        <v>Electric Transmission</v>
      </c>
      <c r="J1793" s="6" t="s">
        <v>4</v>
      </c>
      <c r="K1793" s="48" t="str">
        <f>IF(J1793="","",VLOOKUP(J1793,'BICS Equity Hierarchy 2024'!$C$5:$Q$1783,'Mapping for Equity'!$K$1))</f>
        <v/>
      </c>
      <c r="L1793" s="6" t="s">
        <v>4</v>
      </c>
      <c r="M1793" s="6" t="s">
        <v>4</v>
      </c>
      <c r="N1793" s="6" t="s">
        <v>4</v>
      </c>
      <c r="O1793" s="6" t="s">
        <v>4</v>
      </c>
    </row>
    <row r="1794" spans="2:15" ht="20.25">
      <c r="B1794" s="10">
        <v>2010101211</v>
      </c>
      <c r="C1794" s="201">
        <v>5</v>
      </c>
      <c r="D1794" s="8" t="str">
        <f>VLOOKUP(B1794,'Current BICS'!$B$4:$P$1837,'Mapping for Equity'!$K$1,FALSE)</f>
        <v>Electric Distribution</v>
      </c>
      <c r="E1794" s="15" t="s">
        <v>1643</v>
      </c>
      <c r="F1794" s="18"/>
      <c r="G1794" s="15" t="s">
        <v>1643</v>
      </c>
      <c r="H1794" s="6">
        <v>2010101211</v>
      </c>
      <c r="I1794" s="48" t="str">
        <f>VLOOKUP(H1794,'BICS Equity Hierarchy 2024'!$C$5:$Q$1846,'Mapping for Equity'!$K$1,FALSE)</f>
        <v>Electric Distribution</v>
      </c>
      <c r="J1794" s="6" t="s">
        <v>4</v>
      </c>
      <c r="K1794" s="48" t="str">
        <f>IF(J1794="","",VLOOKUP(J1794,'BICS Equity Hierarchy 2024'!$C$5:$Q$1783,'Mapping for Equity'!$K$1))</f>
        <v/>
      </c>
      <c r="L1794" s="6" t="s">
        <v>4</v>
      </c>
      <c r="M1794" s="6" t="s">
        <v>4</v>
      </c>
      <c r="N1794" s="6" t="s">
        <v>4</v>
      </c>
      <c r="O1794" s="6" t="s">
        <v>4</v>
      </c>
    </row>
    <row r="1795" spans="2:15" ht="20.25">
      <c r="B1795" s="10">
        <v>20101013</v>
      </c>
      <c r="C1795" s="201">
        <v>4</v>
      </c>
      <c r="D1795" s="8" t="str">
        <f>VLOOKUP(B1795,'Current BICS'!$B$4:$P$1837,'Mapping for Equity'!$K$1,FALSE)</f>
        <v>District Heating &amp; Cooling</v>
      </c>
      <c r="E1795" s="15" t="s">
        <v>1643</v>
      </c>
      <c r="F1795" s="18"/>
      <c r="G1795" s="15" t="s">
        <v>1643</v>
      </c>
      <c r="H1795" s="6">
        <v>20101013</v>
      </c>
      <c r="I1795" s="48" t="str">
        <f>VLOOKUP(H1795,'BICS Equity Hierarchy 2024'!$C$5:$Q$1846,'Mapping for Equity'!$K$1,FALSE)</f>
        <v>District Heating &amp; Cooling</v>
      </c>
      <c r="J1795" s="6" t="s">
        <v>4</v>
      </c>
      <c r="K1795" s="48" t="str">
        <f>IF(J1795="","",VLOOKUP(J1795,'BICS Equity Hierarchy 2024'!$C$5:$Q$1783,'Mapping for Equity'!$K$1))</f>
        <v/>
      </c>
      <c r="L1795" s="6" t="s">
        <v>4</v>
      </c>
      <c r="M1795" s="6" t="s">
        <v>4</v>
      </c>
      <c r="N1795" s="6" t="s">
        <v>4</v>
      </c>
      <c r="O1795" s="6" t="s">
        <v>4</v>
      </c>
    </row>
    <row r="1796" spans="2:15" ht="20.25">
      <c r="B1796" s="10">
        <v>201011</v>
      </c>
      <c r="C1796" s="201">
        <v>3</v>
      </c>
      <c r="D1796" s="8" t="str">
        <f>VLOOKUP(B1796,'Current BICS'!$B$4:$P$1837,'Mapping for Equity'!$K$1,FALSE)</f>
        <v>Gas &amp; Water Utilities</v>
      </c>
      <c r="E1796" s="15" t="s">
        <v>1643</v>
      </c>
      <c r="F1796" s="18"/>
      <c r="G1796" s="15" t="s">
        <v>1643</v>
      </c>
      <c r="H1796" s="6">
        <v>201011</v>
      </c>
      <c r="I1796" s="48" t="str">
        <f>VLOOKUP(H1796,'BICS Equity Hierarchy 2024'!$C$5:$Q$1846,'Mapping for Equity'!$K$1,FALSE)</f>
        <v>Gas &amp; Water Utilities</v>
      </c>
      <c r="J1796" s="6" t="s">
        <v>4</v>
      </c>
      <c r="K1796" s="48" t="str">
        <f>IF(J1796="","",VLOOKUP(J1796,'BICS Equity Hierarchy 2024'!$C$5:$Q$1783,'Mapping for Equity'!$K$1))</f>
        <v/>
      </c>
      <c r="L1796" s="6" t="s">
        <v>4</v>
      </c>
      <c r="M1796" s="6" t="s">
        <v>4</v>
      </c>
      <c r="N1796" s="6" t="s">
        <v>4</v>
      </c>
      <c r="O1796" s="6" t="s">
        <v>4</v>
      </c>
    </row>
    <row r="1797" spans="2:15" ht="20.25">
      <c r="B1797" s="10">
        <v>20101110</v>
      </c>
      <c r="C1797" s="201">
        <v>4</v>
      </c>
      <c r="D1797" s="8" t="str">
        <f>VLOOKUP(B1797,'Current BICS'!$B$4:$P$1837,'Mapping for Equity'!$K$1,FALSE)</f>
        <v>Gas Utilities</v>
      </c>
      <c r="E1797" s="15" t="s">
        <v>1643</v>
      </c>
      <c r="F1797" s="18"/>
      <c r="G1797" s="15" t="s">
        <v>1643</v>
      </c>
      <c r="H1797" s="6">
        <v>20101110</v>
      </c>
      <c r="I1797" s="48" t="str">
        <f>VLOOKUP(H1797,'BICS Equity Hierarchy 2024'!$C$5:$Q$1846,'Mapping for Equity'!$K$1,FALSE)</f>
        <v>Gas Utilities</v>
      </c>
      <c r="J1797" s="6" t="s">
        <v>4</v>
      </c>
      <c r="K1797" s="48" t="str">
        <f>IF(J1797="","",VLOOKUP(J1797,'BICS Equity Hierarchy 2024'!$C$5:$Q$1783,'Mapping for Equity'!$K$1))</f>
        <v/>
      </c>
      <c r="L1797" s="6" t="s">
        <v>4</v>
      </c>
      <c r="M1797" s="6" t="s">
        <v>4</v>
      </c>
      <c r="N1797" s="6" t="s">
        <v>4</v>
      </c>
      <c r="O1797" s="6" t="s">
        <v>4</v>
      </c>
    </row>
    <row r="1798" spans="2:15" ht="20.25">
      <c r="B1798" s="10">
        <v>2010111010</v>
      </c>
      <c r="C1798" s="201">
        <v>5</v>
      </c>
      <c r="D1798" s="8" t="str">
        <f>VLOOKUP(B1798,'Current BICS'!$B$4:$P$1837,'Mapping for Equity'!$K$1,FALSE)</f>
        <v>Gas Transmission &amp; Storage</v>
      </c>
      <c r="E1798" s="15" t="s">
        <v>1643</v>
      </c>
      <c r="F1798" s="18"/>
      <c r="G1798" s="15" t="s">
        <v>1643</v>
      </c>
      <c r="H1798" s="6">
        <v>2010111010</v>
      </c>
      <c r="I1798" s="48" t="str">
        <f>VLOOKUP(H1798,'BICS Equity Hierarchy 2024'!$C$5:$Q$1846,'Mapping for Equity'!$K$1,FALSE)</f>
        <v>Gas Transmission &amp; Storage</v>
      </c>
      <c r="J1798" s="6" t="s">
        <v>4</v>
      </c>
      <c r="K1798" s="48" t="str">
        <f>IF(J1798="","",VLOOKUP(J1798,'BICS Equity Hierarchy 2024'!$C$5:$Q$1783,'Mapping for Equity'!$K$1))</f>
        <v/>
      </c>
      <c r="L1798" s="6" t="s">
        <v>4</v>
      </c>
      <c r="M1798" s="6" t="s">
        <v>4</v>
      </c>
      <c r="N1798" s="6" t="s">
        <v>4</v>
      </c>
      <c r="O1798" s="6" t="s">
        <v>4</v>
      </c>
    </row>
    <row r="1799" spans="2:15" ht="20.25">
      <c r="B1799" s="10">
        <v>201011101010</v>
      </c>
      <c r="C1799" s="201">
        <v>6</v>
      </c>
      <c r="D1799" s="8" t="str">
        <f>VLOOKUP(B1799,'Current BICS'!$B$4:$P$1837,'Mapping for Equity'!$K$1,FALSE)</f>
        <v>Natural Gas Transmission</v>
      </c>
      <c r="E1799" s="15" t="s">
        <v>1643</v>
      </c>
      <c r="F1799" s="18"/>
      <c r="G1799" s="15" t="s">
        <v>1643</v>
      </c>
      <c r="H1799" s="6">
        <v>201011101010</v>
      </c>
      <c r="I1799" s="48" t="str">
        <f>VLOOKUP(H1799,'BICS Equity Hierarchy 2024'!$C$5:$Q$1846,'Mapping for Equity'!$K$1,FALSE)</f>
        <v>Natural Gas Transmission</v>
      </c>
      <c r="J1799" s="6" t="s">
        <v>4</v>
      </c>
      <c r="K1799" s="48" t="str">
        <f>IF(J1799="","",VLOOKUP(J1799,'BICS Equity Hierarchy 2024'!$C$5:$Q$1783,'Mapping for Equity'!$K$1))</f>
        <v/>
      </c>
      <c r="L1799" s="6" t="s">
        <v>4</v>
      </c>
      <c r="M1799" s="6" t="s">
        <v>4</v>
      </c>
      <c r="N1799" s="6" t="s">
        <v>4</v>
      </c>
      <c r="O1799" s="6" t="s">
        <v>4</v>
      </c>
    </row>
    <row r="1800" spans="2:15" ht="20.25">
      <c r="B1800" s="10">
        <v>201011101011</v>
      </c>
      <c r="C1800" s="201">
        <v>6</v>
      </c>
      <c r="D1800" s="8" t="str">
        <f>VLOOKUP(B1800,'Current BICS'!$B$4:$P$1837,'Mapping for Equity'!$K$1,FALSE)</f>
        <v>Natural Gas Storage</v>
      </c>
      <c r="E1800" s="15" t="s">
        <v>1643</v>
      </c>
      <c r="F1800" s="18"/>
      <c r="G1800" s="15" t="s">
        <v>1643</v>
      </c>
      <c r="H1800" s="6">
        <v>201011101011</v>
      </c>
      <c r="I1800" s="48" t="str">
        <f>VLOOKUP(H1800,'BICS Equity Hierarchy 2024'!$C$5:$Q$1846,'Mapping for Equity'!$K$1,FALSE)</f>
        <v>Natural Gas Storage</v>
      </c>
      <c r="J1800" s="6" t="s">
        <v>4</v>
      </c>
      <c r="K1800" s="48" t="str">
        <f>IF(J1800="","",VLOOKUP(J1800,'BICS Equity Hierarchy 2024'!$C$5:$Q$1783,'Mapping for Equity'!$K$1))</f>
        <v/>
      </c>
      <c r="L1800" s="6" t="s">
        <v>4</v>
      </c>
      <c r="M1800" s="6" t="s">
        <v>4</v>
      </c>
      <c r="N1800" s="6" t="s">
        <v>4</v>
      </c>
      <c r="O1800" s="6" t="s">
        <v>4</v>
      </c>
    </row>
    <row r="1801" spans="2:15" ht="20.25">
      <c r="B1801" s="10">
        <v>201011101012</v>
      </c>
      <c r="C1801" s="202">
        <v>6</v>
      </c>
      <c r="D1801" s="8" t="str">
        <f>VLOOKUP(B1801,'Current BICS'!$B$4:$P$1837,'Mapping for Equity'!$K$1,FALSE)</f>
        <v>Hydrogen Transmission &amp; Storage</v>
      </c>
      <c r="E1801" s="15" t="s">
        <v>1643</v>
      </c>
      <c r="F1801" s="18"/>
      <c r="G1801" s="15" t="s">
        <v>1643</v>
      </c>
      <c r="H1801" s="6">
        <v>201011101012</v>
      </c>
      <c r="I1801" s="48" t="str">
        <f>VLOOKUP(H1801,'BICS Equity Hierarchy 2024'!$C$5:$Q$1846,'Mapping for Equity'!$K$1,FALSE)</f>
        <v>Hydrogen Transmission &amp; Storage</v>
      </c>
      <c r="J1801" s="6" t="s">
        <v>4</v>
      </c>
      <c r="K1801" s="48" t="str">
        <f>IF(J1801="","",VLOOKUP(J1801,'BICS Equity Hierarchy 2024'!$C$5:$Q$1783,'Mapping for Equity'!$K$1))</f>
        <v/>
      </c>
      <c r="L1801" s="6" t="s">
        <v>4</v>
      </c>
      <c r="M1801" s="6" t="s">
        <v>4</v>
      </c>
      <c r="N1801" s="6" t="s">
        <v>4</v>
      </c>
      <c r="O1801" s="6" t="s">
        <v>4</v>
      </c>
    </row>
    <row r="1802" spans="2:15" ht="20.25">
      <c r="B1802" s="10">
        <v>201011101013</v>
      </c>
      <c r="C1802" s="202">
        <v>6</v>
      </c>
      <c r="D1802" s="8" t="str">
        <f>VLOOKUP(B1802,'Current BICS'!$B$4:$P$1837,'Mapping for Equity'!$K$1,FALSE)</f>
        <v>CO2 Transmission &amp; Storage</v>
      </c>
      <c r="E1802" s="15" t="s">
        <v>1643</v>
      </c>
      <c r="F1802" s="18"/>
      <c r="G1802" s="15" t="s">
        <v>1643</v>
      </c>
      <c r="H1802" s="6">
        <v>201011101013</v>
      </c>
      <c r="I1802" s="48" t="str">
        <f>VLOOKUP(H1802,'BICS Equity Hierarchy 2024'!$C$5:$Q$1846,'Mapping for Equity'!$K$1,FALSE)</f>
        <v>CO2 Transmission &amp; Storage</v>
      </c>
      <c r="J1802" s="6" t="s">
        <v>4</v>
      </c>
      <c r="K1802" s="48" t="str">
        <f>IF(J1802="","",VLOOKUP(J1802,'BICS Equity Hierarchy 2024'!$C$5:$Q$1783,'Mapping for Equity'!$K$1))</f>
        <v/>
      </c>
      <c r="L1802" s="6" t="s">
        <v>4</v>
      </c>
      <c r="M1802" s="6" t="s">
        <v>4</v>
      </c>
      <c r="N1802" s="6" t="s">
        <v>4</v>
      </c>
      <c r="O1802" s="6" t="s">
        <v>4</v>
      </c>
    </row>
    <row r="1803" spans="2:15" ht="20.25">
      <c r="B1803" s="10">
        <v>2010111011</v>
      </c>
      <c r="C1803" s="201">
        <v>5</v>
      </c>
      <c r="D1803" s="8" t="str">
        <f>VLOOKUP(B1803,'Current BICS'!$B$4:$P$1837,'Mapping for Equity'!$K$1,FALSE)</f>
        <v>Gas Distribution</v>
      </c>
      <c r="E1803" s="15" t="s">
        <v>1643</v>
      </c>
      <c r="F1803" s="18"/>
      <c r="G1803" s="15" t="s">
        <v>1643</v>
      </c>
      <c r="H1803" s="6">
        <v>2010111011</v>
      </c>
      <c r="I1803" s="48" t="str">
        <f>VLOOKUP(H1803,'BICS Equity Hierarchy 2024'!$C$5:$Q$1846,'Mapping for Equity'!$K$1,FALSE)</f>
        <v>Gas Distribution</v>
      </c>
      <c r="J1803" s="6" t="s">
        <v>4</v>
      </c>
      <c r="K1803" s="48" t="str">
        <f>IF(J1803="","",VLOOKUP(J1803,'BICS Equity Hierarchy 2024'!$C$5:$Q$1783,'Mapping for Equity'!$K$1))</f>
        <v/>
      </c>
      <c r="L1803" s="6" t="s">
        <v>4</v>
      </c>
      <c r="M1803" s="6" t="s">
        <v>4</v>
      </c>
      <c r="N1803" s="6" t="s">
        <v>4</v>
      </c>
      <c r="O1803" s="6" t="s">
        <v>4</v>
      </c>
    </row>
    <row r="1804" spans="2:15" ht="20.25">
      <c r="B1804" s="10">
        <v>201011101110</v>
      </c>
      <c r="C1804" s="201">
        <v>6</v>
      </c>
      <c r="D1804" s="8" t="str">
        <f>VLOOKUP(B1804,'Current BICS'!$B$4:$P$1837,'Mapping for Equity'!$K$1,FALSE)</f>
        <v>Propane Gas Distributors</v>
      </c>
      <c r="E1804" s="15" t="s">
        <v>1643</v>
      </c>
      <c r="F1804" s="18"/>
      <c r="G1804" s="15" t="s">
        <v>1643</v>
      </c>
      <c r="H1804" s="6">
        <v>201011101110</v>
      </c>
      <c r="I1804" s="48" t="str">
        <f>VLOOKUP(H1804,'BICS Equity Hierarchy 2024'!$C$5:$Q$1846,'Mapping for Equity'!$K$1,FALSE)</f>
        <v>Propane Gas Distributors</v>
      </c>
      <c r="J1804" s="6" t="s">
        <v>4</v>
      </c>
      <c r="K1804" s="48" t="str">
        <f>IF(J1804="","",VLOOKUP(J1804,'BICS Equity Hierarchy 2024'!$C$5:$Q$1783,'Mapping for Equity'!$K$1))</f>
        <v/>
      </c>
      <c r="L1804" s="6" t="s">
        <v>4</v>
      </c>
      <c r="M1804" s="6" t="s">
        <v>4</v>
      </c>
      <c r="N1804" s="6" t="s">
        <v>4</v>
      </c>
      <c r="O1804" s="6" t="s">
        <v>4</v>
      </c>
    </row>
    <row r="1805" spans="2:15" ht="20.25">
      <c r="B1805" s="10">
        <v>201011101111</v>
      </c>
      <c r="C1805" s="201">
        <v>6</v>
      </c>
      <c r="D1805" s="8" t="str">
        <f>VLOOKUP(B1805,'Current BICS'!$B$4:$P$1837,'Mapping for Equity'!$K$1,FALSE)</f>
        <v>Natural Gas Distributors</v>
      </c>
      <c r="E1805" s="15" t="s">
        <v>1643</v>
      </c>
      <c r="F1805" s="18"/>
      <c r="G1805" s="15" t="s">
        <v>1643</v>
      </c>
      <c r="H1805" s="6">
        <v>201011101111</v>
      </c>
      <c r="I1805" s="48" t="str">
        <f>VLOOKUP(H1805,'BICS Equity Hierarchy 2024'!$C$5:$Q$1846,'Mapping for Equity'!$K$1,FALSE)</f>
        <v>Natural Gas Distributors</v>
      </c>
      <c r="J1805" s="6" t="s">
        <v>4</v>
      </c>
      <c r="K1805" s="48" t="str">
        <f>IF(J1805="","",VLOOKUP(J1805,'BICS Equity Hierarchy 2024'!$C$5:$Q$1783,'Mapping for Equity'!$K$1))</f>
        <v/>
      </c>
      <c r="L1805" s="6" t="s">
        <v>4</v>
      </c>
      <c r="M1805" s="6" t="s">
        <v>4</v>
      </c>
      <c r="N1805" s="6" t="s">
        <v>4</v>
      </c>
      <c r="O1805" s="6" t="s">
        <v>4</v>
      </c>
    </row>
    <row r="1806" spans="2:15" ht="20.25">
      <c r="B1806" s="10">
        <v>20101111</v>
      </c>
      <c r="C1806" s="201">
        <v>4</v>
      </c>
      <c r="D1806" s="8" t="str">
        <f>VLOOKUP(B1806,'Current BICS'!$B$4:$P$1837,'Mapping for Equity'!$K$1,FALSE)</f>
        <v>Water Utilities</v>
      </c>
      <c r="E1806" s="15" t="s">
        <v>1643</v>
      </c>
      <c r="F1806" s="18"/>
      <c r="G1806" s="15" t="s">
        <v>1643</v>
      </c>
      <c r="H1806" s="6">
        <v>20101111</v>
      </c>
      <c r="I1806" s="48" t="str">
        <f>VLOOKUP(H1806,'BICS Equity Hierarchy 2024'!$C$5:$Q$1846,'Mapping for Equity'!$K$1,FALSE)</f>
        <v>Water Utilities</v>
      </c>
      <c r="J1806" s="6" t="s">
        <v>4</v>
      </c>
      <c r="K1806" s="48" t="str">
        <f>IF(J1806="","",VLOOKUP(J1806,'BICS Equity Hierarchy 2024'!$C$5:$Q$1783,'Mapping for Equity'!$K$1))</f>
        <v/>
      </c>
      <c r="L1806" s="6" t="s">
        <v>4</v>
      </c>
      <c r="M1806" s="6" t="s">
        <v>4</v>
      </c>
      <c r="N1806" s="6" t="s">
        <v>4</v>
      </c>
      <c r="O1806" s="6" t="s">
        <v>4</v>
      </c>
    </row>
    <row r="1807" spans="2:15" ht="20.25">
      <c r="B1807" s="10">
        <v>2010111110</v>
      </c>
      <c r="C1807" s="201">
        <v>5</v>
      </c>
      <c r="D1807" s="8" t="str">
        <f>VLOOKUP(B1807,'Current BICS'!$B$4:$P$1837,'Mapping for Equity'!$K$1,FALSE)</f>
        <v>Water Sewage Networks</v>
      </c>
      <c r="E1807" s="15" t="s">
        <v>1643</v>
      </c>
      <c r="F1807" s="18"/>
      <c r="G1807" s="15" t="s">
        <v>1643</v>
      </c>
      <c r="H1807" s="6">
        <v>2010111110</v>
      </c>
      <c r="I1807" s="48" t="str">
        <f>VLOOKUP(H1807,'BICS Equity Hierarchy 2024'!$C$5:$Q$1846,'Mapping for Equity'!$K$1,FALSE)</f>
        <v>Water Sewage Networks</v>
      </c>
      <c r="J1807" s="6" t="s">
        <v>4</v>
      </c>
      <c r="K1807" s="48" t="str">
        <f>IF(J1807="","",VLOOKUP(J1807,'BICS Equity Hierarchy 2024'!$C$5:$Q$1783,'Mapping for Equity'!$K$1))</f>
        <v/>
      </c>
      <c r="L1807" s="6" t="s">
        <v>4</v>
      </c>
      <c r="M1807" s="6" t="s">
        <v>4</v>
      </c>
      <c r="N1807" s="6" t="s">
        <v>4</v>
      </c>
      <c r="O1807" s="6" t="s">
        <v>4</v>
      </c>
    </row>
    <row r="1808" spans="2:15" ht="20.25">
      <c r="B1808" s="10">
        <v>2010111111</v>
      </c>
      <c r="C1808" s="201">
        <v>5</v>
      </c>
      <c r="D1808" s="8" t="str">
        <f>VLOOKUP(B1808,'Current BICS'!$B$4:$P$1837,'Mapping for Equity'!$K$1,FALSE)</f>
        <v>Water Supply Networks</v>
      </c>
      <c r="E1808" s="15" t="s">
        <v>1643</v>
      </c>
      <c r="F1808" s="18"/>
      <c r="G1808" s="15" t="s">
        <v>1643</v>
      </c>
      <c r="H1808" s="6">
        <v>2010111111</v>
      </c>
      <c r="I1808" s="48" t="str">
        <f>VLOOKUP(H1808,'BICS Equity Hierarchy 2024'!$C$5:$Q$1846,'Mapping for Equity'!$K$1,FALSE)</f>
        <v>Water Supply Networks</v>
      </c>
      <c r="J1808" s="6" t="s">
        <v>4</v>
      </c>
      <c r="K1808" s="48" t="str">
        <f>IF(J1808="","",VLOOKUP(J1808,'BICS Equity Hierarchy 2024'!$C$5:$Q$1783,'Mapping for Equity'!$K$1))</f>
        <v/>
      </c>
      <c r="L1808" s="6" t="s">
        <v>4</v>
      </c>
      <c r="M1808" s="6" t="s">
        <v>4</v>
      </c>
      <c r="N1808" s="6" t="s">
        <v>4</v>
      </c>
      <c r="O1808" s="6" t="s">
        <v>4</v>
      </c>
    </row>
    <row r="1809" spans="2:15" ht="20.25">
      <c r="B1809" s="10">
        <v>201012</v>
      </c>
      <c r="C1809" s="201">
        <v>3</v>
      </c>
      <c r="D1809" s="8" t="str">
        <f>VLOOKUP(B1809,'Current BICS'!$B$4:$P$1837,'Mapping for Equity'!$K$1,FALSE)</f>
        <v>Elec &amp; Gas Marketing &amp; Trading</v>
      </c>
      <c r="E1809" s="15" t="s">
        <v>1643</v>
      </c>
      <c r="F1809" s="18"/>
      <c r="G1809" s="15" t="s">
        <v>1643</v>
      </c>
      <c r="H1809" s="6">
        <v>201012</v>
      </c>
      <c r="I1809" s="48" t="str">
        <f>VLOOKUP(H1809,'BICS Equity Hierarchy 2024'!$C$5:$Q$1846,'Mapping for Equity'!$K$1,FALSE)</f>
        <v>Elec &amp; Gas Marketing &amp; Trading</v>
      </c>
      <c r="J1809" s="6" t="s">
        <v>4</v>
      </c>
      <c r="K1809" s="48" t="str">
        <f>IF(J1809="","",VLOOKUP(J1809,'BICS Equity Hierarchy 2024'!$C$5:$Q$1783,'Mapping for Equity'!$K$1))</f>
        <v/>
      </c>
      <c r="L1809" s="6" t="s">
        <v>4</v>
      </c>
      <c r="M1809" s="6" t="s">
        <v>4</v>
      </c>
      <c r="N1809" s="6" t="s">
        <v>4</v>
      </c>
      <c r="O1809" s="6" t="s">
        <v>4</v>
      </c>
    </row>
    <row r="1810" spans="2:15" ht="20.25">
      <c r="B1810" s="10">
        <v>20101210</v>
      </c>
      <c r="C1810" s="201">
        <v>4</v>
      </c>
      <c r="D1810" s="8" t="str">
        <f>VLOOKUP(B1810,'Current BICS'!$B$4:$P$1837,'Mapping for Equity'!$K$1,FALSE)</f>
        <v>Elec &amp; Gas Marketing &amp; Trading</v>
      </c>
      <c r="E1810" s="15" t="s">
        <v>1643</v>
      </c>
      <c r="F1810" s="18"/>
      <c r="G1810" s="15" t="s">
        <v>1643</v>
      </c>
      <c r="H1810" s="6">
        <v>20101210</v>
      </c>
      <c r="I1810" s="48" t="str">
        <f>VLOOKUP(H1810,'BICS Equity Hierarchy 2024'!$C$5:$Q$1846,'Mapping for Equity'!$K$1,FALSE)</f>
        <v>Elec &amp; Gas Marketing &amp; Trading</v>
      </c>
      <c r="J1810" s="6" t="s">
        <v>4</v>
      </c>
      <c r="K1810" s="48" t="str">
        <f>IF(J1810="","",VLOOKUP(J1810,'BICS Equity Hierarchy 2024'!$C$5:$Q$1783,'Mapping for Equity'!$K$1))</f>
        <v/>
      </c>
      <c r="L1810" s="6" t="s">
        <v>4</v>
      </c>
      <c r="M1810" s="6" t="s">
        <v>4</v>
      </c>
      <c r="N1810" s="6" t="s">
        <v>4</v>
      </c>
      <c r="O1810" s="6" t="s">
        <v>4</v>
      </c>
    </row>
    <row r="1811" spans="2:15" ht="20.25">
      <c r="B1811" s="10">
        <v>2010121010</v>
      </c>
      <c r="C1811" s="201">
        <v>5</v>
      </c>
      <c r="D1811" s="8" t="str">
        <f>VLOOKUP(B1811,'Current BICS'!$B$4:$P$1837,'Mapping for Equity'!$K$1,FALSE)</f>
        <v>Electricity Marketing &amp; Trading</v>
      </c>
      <c r="E1811" s="15" t="s">
        <v>1643</v>
      </c>
      <c r="F1811" s="18"/>
      <c r="G1811" s="15" t="s">
        <v>1643</v>
      </c>
      <c r="H1811" s="6">
        <v>2010121010</v>
      </c>
      <c r="I1811" s="48" t="str">
        <f>VLOOKUP(H1811,'BICS Equity Hierarchy 2024'!$C$5:$Q$1846,'Mapping for Equity'!$K$1,FALSE)</f>
        <v>Electricity Marketing &amp; Trading</v>
      </c>
      <c r="J1811" s="6" t="s">
        <v>4</v>
      </c>
      <c r="K1811" s="48" t="str">
        <f>IF(J1811="","",VLOOKUP(J1811,'BICS Equity Hierarchy 2024'!$C$5:$Q$1783,'Mapping for Equity'!$K$1))</f>
        <v/>
      </c>
      <c r="L1811" s="6" t="s">
        <v>4</v>
      </c>
      <c r="M1811" s="6" t="s">
        <v>4</v>
      </c>
      <c r="N1811" s="6" t="s">
        <v>4</v>
      </c>
      <c r="O1811" s="6" t="s">
        <v>4</v>
      </c>
    </row>
    <row r="1812" spans="2:15" ht="20.25">
      <c r="B1812" s="10">
        <v>2010121011</v>
      </c>
      <c r="C1812" s="201">
        <v>5</v>
      </c>
      <c r="D1812" s="8" t="str">
        <f>VLOOKUP(B1812,'Current BICS'!$B$4:$P$1837,'Mapping for Equity'!$K$1,FALSE)</f>
        <v>Gas Marketing &amp; Trading</v>
      </c>
      <c r="E1812" s="15" t="s">
        <v>1643</v>
      </c>
      <c r="F1812" s="18"/>
      <c r="G1812" s="15" t="s">
        <v>1643</v>
      </c>
      <c r="H1812" s="6">
        <v>2010121011</v>
      </c>
      <c r="I1812" s="48" t="str">
        <f>VLOOKUP(H1812,'BICS Equity Hierarchy 2024'!$C$5:$Q$1846,'Mapping for Equity'!$K$1,FALSE)</f>
        <v>Gas Marketing &amp; Trading</v>
      </c>
      <c r="J1812" s="6" t="s">
        <v>4</v>
      </c>
      <c r="K1812" s="48" t="str">
        <f>IF(J1812="","",VLOOKUP(J1812,'BICS Equity Hierarchy 2024'!$C$5:$Q$1783,'Mapping for Equity'!$K$1))</f>
        <v/>
      </c>
      <c r="L1812" s="6" t="s">
        <v>4</v>
      </c>
      <c r="M1812" s="6" t="s">
        <v>4</v>
      </c>
      <c r="N1812" s="6" t="s">
        <v>4</v>
      </c>
      <c r="O1812" s="6" t="s">
        <v>4</v>
      </c>
    </row>
    <row r="1813" spans="2:15" ht="20.25">
      <c r="B1813" s="10">
        <v>50</v>
      </c>
      <c r="C1813" s="201">
        <v>1</v>
      </c>
      <c r="D1813" s="8" t="str">
        <f>VLOOKUP(B1813,'Current BICS'!$B$4:$P$1837,'Mapping for Equity'!$K$1,FALSE)</f>
        <v>Government</v>
      </c>
      <c r="E1813" s="15" t="s">
        <v>1643</v>
      </c>
      <c r="F1813" s="18"/>
      <c r="G1813" s="15" t="s">
        <v>1643</v>
      </c>
      <c r="H1813" s="6">
        <v>50</v>
      </c>
      <c r="I1813" s="48" t="str">
        <f>VLOOKUP(H1813,'BICS Equity Hierarchy 2024'!$C$5:$Q$1846,'Mapping for Equity'!$K$1,FALSE)</f>
        <v>Government</v>
      </c>
      <c r="J1813" s="6" t="s">
        <v>4</v>
      </c>
      <c r="K1813" s="48" t="str">
        <f>IF(J1813="","",VLOOKUP(J1813,'BICS Equity Hierarchy 2024'!$C$5:$Q$1783,'Mapping for Equity'!$K$1))</f>
        <v/>
      </c>
      <c r="L1813" s="6" t="s">
        <v>4</v>
      </c>
      <c r="M1813" s="6" t="s">
        <v>4</v>
      </c>
      <c r="N1813" s="6" t="s">
        <v>4</v>
      </c>
      <c r="O1813" s="6" t="s">
        <v>4</v>
      </c>
    </row>
    <row r="1814" spans="2:15" ht="20.25">
      <c r="B1814" s="10">
        <v>5010</v>
      </c>
      <c r="C1814" s="201">
        <v>2</v>
      </c>
      <c r="D1814" s="8" t="str">
        <f>VLOOKUP(B1814,'Current BICS'!$B$4:$P$1837,'Mapping for Equity'!$K$1,FALSE)</f>
        <v>Supranationals</v>
      </c>
      <c r="E1814" s="15" t="s">
        <v>1643</v>
      </c>
      <c r="F1814" s="18"/>
      <c r="G1814" s="15" t="s">
        <v>1643</v>
      </c>
      <c r="H1814" s="6">
        <v>5010</v>
      </c>
      <c r="I1814" s="48" t="str">
        <f>VLOOKUP(H1814,'BICS Equity Hierarchy 2024'!$C$5:$Q$1846,'Mapping for Equity'!$K$1,FALSE)</f>
        <v>Supranationals</v>
      </c>
      <c r="J1814" s="6" t="s">
        <v>4</v>
      </c>
      <c r="K1814" s="48" t="str">
        <f>IF(J1814="","",VLOOKUP(J1814,'BICS Equity Hierarchy 2024'!$C$5:$Q$1783,'Mapping for Equity'!$K$1))</f>
        <v/>
      </c>
      <c r="L1814" s="6" t="s">
        <v>4</v>
      </c>
      <c r="M1814" s="6" t="s">
        <v>4</v>
      </c>
      <c r="N1814" s="6" t="s">
        <v>4</v>
      </c>
      <c r="O1814" s="6" t="s">
        <v>4</v>
      </c>
    </row>
    <row r="1815" spans="2:15" ht="20.25">
      <c r="B1815" s="10">
        <v>501010</v>
      </c>
      <c r="C1815" s="201">
        <v>3</v>
      </c>
      <c r="D1815" s="8" t="str">
        <f>VLOOKUP(B1815,'Current BICS'!$B$4:$P$1837,'Mapping for Equity'!$K$1,FALSE)</f>
        <v>Supranationals</v>
      </c>
      <c r="E1815" s="15" t="s">
        <v>1643</v>
      </c>
      <c r="F1815" s="18"/>
      <c r="G1815" s="15" t="s">
        <v>1643</v>
      </c>
      <c r="H1815" s="6">
        <v>501010</v>
      </c>
      <c r="I1815" s="48" t="str">
        <f>VLOOKUP(H1815,'BICS Equity Hierarchy 2024'!$C$5:$Q$1846,'Mapping for Equity'!$K$1,FALSE)</f>
        <v>Supranationals</v>
      </c>
      <c r="J1815" s="6" t="s">
        <v>4</v>
      </c>
      <c r="K1815" s="48" t="str">
        <f>IF(J1815="","",VLOOKUP(J1815,'BICS Equity Hierarchy 2024'!$C$5:$Q$1783,'Mapping for Equity'!$K$1))</f>
        <v/>
      </c>
      <c r="L1815" s="6" t="s">
        <v>4</v>
      </c>
      <c r="M1815" s="6" t="s">
        <v>4</v>
      </c>
      <c r="N1815" s="6" t="s">
        <v>4</v>
      </c>
      <c r="O1815" s="6" t="s">
        <v>4</v>
      </c>
    </row>
    <row r="1816" spans="2:15" ht="20.25">
      <c r="B1816" s="10">
        <v>50101010</v>
      </c>
      <c r="C1816" s="201">
        <v>4</v>
      </c>
      <c r="D1816" s="8" t="str">
        <f>VLOOKUP(B1816,'Current BICS'!$B$4:$P$1837,'Mapping for Equity'!$K$1,FALSE)</f>
        <v>Supranationals</v>
      </c>
      <c r="E1816" s="15" t="s">
        <v>1643</v>
      </c>
      <c r="F1816" s="18"/>
      <c r="G1816" s="15" t="s">
        <v>1643</v>
      </c>
      <c r="H1816" s="6">
        <v>50101010</v>
      </c>
      <c r="I1816" s="48" t="str">
        <f>VLOOKUP(H1816,'BICS Equity Hierarchy 2024'!$C$5:$Q$1846,'Mapping for Equity'!$K$1,FALSE)</f>
        <v>Supranationals</v>
      </c>
      <c r="J1816" s="6" t="s">
        <v>4</v>
      </c>
      <c r="K1816" s="48" t="str">
        <f>IF(J1816="","",VLOOKUP(J1816,'BICS Equity Hierarchy 2024'!$C$5:$Q$1783,'Mapping for Equity'!$K$1))</f>
        <v/>
      </c>
      <c r="L1816" s="6" t="s">
        <v>4</v>
      </c>
      <c r="M1816" s="6" t="s">
        <v>4</v>
      </c>
      <c r="N1816" s="6" t="s">
        <v>4</v>
      </c>
      <c r="O1816" s="6" t="s">
        <v>4</v>
      </c>
    </row>
    <row r="1817" spans="2:15" ht="20.25">
      <c r="B1817" s="10">
        <v>5011</v>
      </c>
      <c r="C1817" s="201">
        <v>2</v>
      </c>
      <c r="D1817" s="8" t="str">
        <f>VLOOKUP(B1817,'Current BICS'!$B$4:$P$1837,'Mapping for Equity'!$K$1,FALSE)</f>
        <v>National</v>
      </c>
      <c r="E1817" s="15" t="s">
        <v>1643</v>
      </c>
      <c r="F1817" s="18"/>
      <c r="G1817" s="15" t="s">
        <v>1643</v>
      </c>
      <c r="H1817" s="6">
        <v>5011</v>
      </c>
      <c r="I1817" s="48" t="str">
        <f>VLOOKUP(H1817,'BICS Equity Hierarchy 2024'!$C$5:$Q$1846,'Mapping for Equity'!$K$1,FALSE)</f>
        <v>National</v>
      </c>
      <c r="J1817" s="6" t="s">
        <v>4</v>
      </c>
      <c r="K1817" s="48" t="str">
        <f>IF(J1817="","",VLOOKUP(J1817,'BICS Equity Hierarchy 2024'!$C$5:$Q$1783,'Mapping for Equity'!$K$1))</f>
        <v/>
      </c>
      <c r="L1817" s="6" t="s">
        <v>4</v>
      </c>
      <c r="M1817" s="6" t="s">
        <v>4</v>
      </c>
      <c r="N1817" s="6" t="s">
        <v>4</v>
      </c>
      <c r="O1817" s="6" t="s">
        <v>4</v>
      </c>
    </row>
    <row r="1818" spans="2:15" ht="20.25">
      <c r="B1818" s="10">
        <v>501110</v>
      </c>
      <c r="C1818" s="201">
        <v>3</v>
      </c>
      <c r="D1818" s="8" t="str">
        <f>VLOOKUP(B1818,'Current BICS'!$B$4:$P$1837,'Mapping for Equity'!$K$1,FALSE)</f>
        <v>Sovereign Government</v>
      </c>
      <c r="E1818" s="15" t="s">
        <v>1643</v>
      </c>
      <c r="F1818" s="18"/>
      <c r="G1818" s="15" t="s">
        <v>1643</v>
      </c>
      <c r="H1818" s="6">
        <v>501110</v>
      </c>
      <c r="I1818" s="48" t="str">
        <f>VLOOKUP(H1818,'BICS Equity Hierarchy 2024'!$C$5:$Q$1846,'Mapping for Equity'!$K$1,FALSE)</f>
        <v>Sovereign Government</v>
      </c>
      <c r="J1818" s="6" t="s">
        <v>4</v>
      </c>
      <c r="K1818" s="48" t="str">
        <f>IF(J1818="","",VLOOKUP(J1818,'BICS Equity Hierarchy 2024'!$C$5:$Q$1783,'Mapping for Equity'!$K$1))</f>
        <v/>
      </c>
      <c r="L1818" s="6" t="s">
        <v>4</v>
      </c>
      <c r="M1818" s="6" t="s">
        <v>4</v>
      </c>
      <c r="N1818" s="6" t="s">
        <v>4</v>
      </c>
      <c r="O1818" s="6" t="s">
        <v>4</v>
      </c>
    </row>
    <row r="1819" spans="2:15" ht="20.25">
      <c r="B1819" s="10">
        <v>50111010</v>
      </c>
      <c r="C1819" s="201">
        <v>4</v>
      </c>
      <c r="D1819" s="8" t="str">
        <f>VLOOKUP(B1819,'Current BICS'!$B$4:$P$1837,'Mapping for Equity'!$K$1,FALSE)</f>
        <v>Sovereign Government</v>
      </c>
      <c r="E1819" s="15" t="s">
        <v>1643</v>
      </c>
      <c r="F1819" s="18"/>
      <c r="G1819" s="15" t="s">
        <v>1643</v>
      </c>
      <c r="H1819" s="6">
        <v>50111010</v>
      </c>
      <c r="I1819" s="48" t="str">
        <f>VLOOKUP(H1819,'BICS Equity Hierarchy 2024'!$C$5:$Q$1846,'Mapping for Equity'!$K$1,FALSE)</f>
        <v>Sovereign Government</v>
      </c>
      <c r="J1819" s="6" t="s">
        <v>4</v>
      </c>
      <c r="K1819" s="48" t="str">
        <f>IF(J1819="","",VLOOKUP(J1819,'BICS Equity Hierarchy 2024'!$C$5:$Q$1783,'Mapping for Equity'!$K$1))</f>
        <v/>
      </c>
      <c r="L1819" s="6" t="s">
        <v>4</v>
      </c>
      <c r="M1819" s="6" t="s">
        <v>4</v>
      </c>
      <c r="N1819" s="6" t="s">
        <v>4</v>
      </c>
      <c r="O1819" s="6" t="s">
        <v>4</v>
      </c>
    </row>
    <row r="1820" spans="2:15" ht="20.25">
      <c r="B1820" s="10">
        <v>501111</v>
      </c>
      <c r="C1820" s="201">
        <v>3</v>
      </c>
      <c r="D1820" s="8" t="str">
        <f>VLOOKUP(B1820,'Current BICS'!$B$4:$P$1837,'Mapping for Equity'!$K$1,FALSE)</f>
        <v>Sovereign Agencies</v>
      </c>
      <c r="E1820" s="15" t="s">
        <v>1643</v>
      </c>
      <c r="F1820" s="18"/>
      <c r="G1820" s="15" t="s">
        <v>1643</v>
      </c>
      <c r="H1820" s="6">
        <v>501111</v>
      </c>
      <c r="I1820" s="48" t="str">
        <f>VLOOKUP(H1820,'BICS Equity Hierarchy 2024'!$C$5:$Q$1846,'Mapping for Equity'!$K$1,FALSE)</f>
        <v>Sovereign Agencies</v>
      </c>
      <c r="J1820" s="6" t="s">
        <v>4</v>
      </c>
      <c r="K1820" s="48" t="str">
        <f>IF(J1820="","",VLOOKUP(J1820,'BICS Equity Hierarchy 2024'!$C$5:$Q$1783,'Mapping for Equity'!$K$1))</f>
        <v/>
      </c>
      <c r="L1820" s="6" t="s">
        <v>4</v>
      </c>
      <c r="M1820" s="6" t="s">
        <v>4</v>
      </c>
      <c r="N1820" s="6" t="s">
        <v>4</v>
      </c>
      <c r="O1820" s="6" t="s">
        <v>4</v>
      </c>
    </row>
    <row r="1821" spans="2:15" ht="20.25">
      <c r="B1821" s="10">
        <v>50111110</v>
      </c>
      <c r="C1821" s="201">
        <v>4</v>
      </c>
      <c r="D1821" s="8" t="str">
        <f>VLOOKUP(B1821,'Current BICS'!$B$4:$P$1837,'Mapping for Equity'!$K$1,FALSE)</f>
        <v>Sovereign Agencies</v>
      </c>
      <c r="E1821" s="15" t="s">
        <v>1643</v>
      </c>
      <c r="F1821" s="18"/>
      <c r="G1821" s="15" t="s">
        <v>1643</v>
      </c>
      <c r="H1821" s="6">
        <v>50111110</v>
      </c>
      <c r="I1821" s="48" t="str">
        <f>VLOOKUP(H1821,'BICS Equity Hierarchy 2024'!$C$5:$Q$1846,'Mapping for Equity'!$K$1,FALSE)</f>
        <v>Sovereign Agencies</v>
      </c>
      <c r="J1821" s="6" t="s">
        <v>4</v>
      </c>
      <c r="K1821" s="48" t="str">
        <f>IF(J1821="","",VLOOKUP(J1821,'BICS Equity Hierarchy 2024'!$C$5:$Q$1783,'Mapping for Equity'!$K$1))</f>
        <v/>
      </c>
      <c r="L1821" s="6" t="s">
        <v>4</v>
      </c>
      <c r="M1821" s="6" t="s">
        <v>4</v>
      </c>
      <c r="N1821" s="6" t="s">
        <v>4</v>
      </c>
      <c r="O1821" s="6" t="s">
        <v>4</v>
      </c>
    </row>
    <row r="1822" spans="2:15" ht="20.25">
      <c r="B1822" s="10">
        <v>501112</v>
      </c>
      <c r="C1822" s="201">
        <v>3</v>
      </c>
      <c r="D1822" s="8" t="str">
        <f>VLOOKUP(B1822,'Current BICS'!$B$4:$P$1837,'Mapping for Equity'!$K$1,FALSE)</f>
        <v>Governmental Banks</v>
      </c>
      <c r="E1822" s="15" t="s">
        <v>1643</v>
      </c>
      <c r="F1822" s="18"/>
      <c r="G1822" s="15" t="s">
        <v>1643</v>
      </c>
      <c r="H1822" s="6">
        <v>501112</v>
      </c>
      <c r="I1822" s="48" t="str">
        <f>VLOOKUP(H1822,'BICS Equity Hierarchy 2024'!$C$5:$Q$1846,'Mapping for Equity'!$K$1,FALSE)</f>
        <v>Governmental Banks</v>
      </c>
      <c r="J1822" s="6" t="s">
        <v>4</v>
      </c>
      <c r="K1822" s="48" t="str">
        <f>IF(J1822="","",VLOOKUP(J1822,'BICS Equity Hierarchy 2024'!$C$5:$Q$1783,'Mapping for Equity'!$K$1))</f>
        <v/>
      </c>
      <c r="L1822" s="6" t="s">
        <v>4</v>
      </c>
      <c r="M1822" s="6" t="s">
        <v>4</v>
      </c>
      <c r="N1822" s="6" t="s">
        <v>4</v>
      </c>
      <c r="O1822" s="6" t="s">
        <v>4</v>
      </c>
    </row>
    <row r="1823" spans="2:15" ht="20.25">
      <c r="B1823" s="10">
        <v>50111210</v>
      </c>
      <c r="C1823" s="201">
        <v>4</v>
      </c>
      <c r="D1823" s="8" t="str">
        <f>VLOOKUP(B1823,'Current BICS'!$B$4:$P$1837,'Mapping for Equity'!$K$1,FALSE)</f>
        <v>Central Banks</v>
      </c>
      <c r="E1823" s="15" t="s">
        <v>1643</v>
      </c>
      <c r="F1823" s="18"/>
      <c r="G1823" s="15" t="s">
        <v>1643</v>
      </c>
      <c r="H1823" s="6">
        <v>50111210</v>
      </c>
      <c r="I1823" s="48" t="str">
        <f>VLOOKUP(H1823,'BICS Equity Hierarchy 2024'!$C$5:$Q$1846,'Mapping for Equity'!$K$1,FALSE)</f>
        <v>Central Banks</v>
      </c>
      <c r="J1823" s="6" t="s">
        <v>4</v>
      </c>
      <c r="K1823" s="48" t="str">
        <f>IF(J1823="","",VLOOKUP(J1823,'BICS Equity Hierarchy 2024'!$C$5:$Q$1783,'Mapping for Equity'!$K$1))</f>
        <v/>
      </c>
      <c r="L1823" s="6" t="s">
        <v>4</v>
      </c>
      <c r="M1823" s="6" t="s">
        <v>4</v>
      </c>
      <c r="N1823" s="6" t="s">
        <v>4</v>
      </c>
      <c r="O1823" s="6" t="s">
        <v>4</v>
      </c>
    </row>
    <row r="1824" spans="2:15" ht="20.25">
      <c r="B1824" s="10">
        <v>50111211</v>
      </c>
      <c r="C1824" s="201">
        <v>4</v>
      </c>
      <c r="D1824" s="8" t="str">
        <f>VLOOKUP(B1824,'Current BICS'!$B$4:$P$1837,'Mapping for Equity'!$K$1,FALSE)</f>
        <v>Government Development Banks</v>
      </c>
      <c r="E1824" s="15" t="s">
        <v>1643</v>
      </c>
      <c r="F1824" s="18"/>
      <c r="G1824" s="15" t="s">
        <v>1643</v>
      </c>
      <c r="H1824" s="6">
        <v>50111211</v>
      </c>
      <c r="I1824" s="48" t="str">
        <f>VLOOKUP(H1824,'BICS Equity Hierarchy 2024'!$C$5:$Q$1846,'Mapping for Equity'!$K$1,FALSE)</f>
        <v>Government Development Banks</v>
      </c>
      <c r="J1824" s="6" t="s">
        <v>4</v>
      </c>
      <c r="K1824" s="48" t="str">
        <f>IF(J1824="","",VLOOKUP(J1824,'BICS Equity Hierarchy 2024'!$C$5:$Q$1783,'Mapping for Equity'!$K$1))</f>
        <v/>
      </c>
      <c r="L1824" s="6" t="s">
        <v>4</v>
      </c>
      <c r="M1824" s="6" t="s">
        <v>4</v>
      </c>
      <c r="N1824" s="6" t="s">
        <v>4</v>
      </c>
      <c r="O1824" s="6" t="s">
        <v>4</v>
      </c>
    </row>
    <row r="1825" spans="2:15" ht="20.25">
      <c r="B1825" s="10">
        <v>50111212</v>
      </c>
      <c r="C1825" s="201">
        <v>4</v>
      </c>
      <c r="D1825" s="8" t="str">
        <f>VLOOKUP(B1825,'Current BICS'!$B$4:$P$1837,'Mapping for Equity'!$K$1,FALSE)</f>
        <v>Export-Import Banks</v>
      </c>
      <c r="E1825" s="15" t="s">
        <v>1643</v>
      </c>
      <c r="F1825" s="18"/>
      <c r="G1825" s="15" t="s">
        <v>1643</v>
      </c>
      <c r="H1825" s="6">
        <v>50111212</v>
      </c>
      <c r="I1825" s="48" t="str">
        <f>VLOOKUP(H1825,'BICS Equity Hierarchy 2024'!$C$5:$Q$1846,'Mapping for Equity'!$K$1,FALSE)</f>
        <v>Export-Import Banks</v>
      </c>
      <c r="J1825" s="6" t="s">
        <v>4</v>
      </c>
      <c r="K1825" s="48" t="str">
        <f>IF(J1825="","",VLOOKUP(J1825,'BICS Equity Hierarchy 2024'!$C$5:$Q$1783,'Mapping for Equity'!$K$1))</f>
        <v/>
      </c>
      <c r="L1825" s="6" t="s">
        <v>4</v>
      </c>
      <c r="M1825" s="6" t="s">
        <v>4</v>
      </c>
      <c r="N1825" s="6" t="s">
        <v>4</v>
      </c>
      <c r="O1825" s="6" t="s">
        <v>4</v>
      </c>
    </row>
    <row r="1826" spans="2:15" ht="20.25">
      <c r="B1826" s="10">
        <v>5012</v>
      </c>
      <c r="C1826" s="201">
        <v>2</v>
      </c>
      <c r="D1826" s="8" t="str">
        <f>VLOOKUP(B1826,'Current BICS'!$B$4:$P$1837,'Mapping for Equity'!$K$1,FALSE)</f>
        <v>Regional &amp; Local</v>
      </c>
      <c r="E1826" s="15" t="s">
        <v>1643</v>
      </c>
      <c r="F1826" s="18"/>
      <c r="G1826" s="15" t="s">
        <v>1643</v>
      </c>
      <c r="H1826" s="6">
        <v>5012</v>
      </c>
      <c r="I1826" s="48" t="str">
        <f>VLOOKUP(H1826,'BICS Equity Hierarchy 2024'!$C$5:$Q$1846,'Mapping for Equity'!$K$1,FALSE)</f>
        <v>Regional &amp; Local</v>
      </c>
      <c r="J1826" s="6" t="s">
        <v>4</v>
      </c>
      <c r="K1826" s="48" t="str">
        <f>IF(J1826="","",VLOOKUP(J1826,'BICS Equity Hierarchy 2024'!$C$5:$Q$1783,'Mapping for Equity'!$K$1))</f>
        <v/>
      </c>
      <c r="L1826" s="6" t="s">
        <v>4</v>
      </c>
      <c r="M1826" s="6" t="s">
        <v>4</v>
      </c>
      <c r="N1826" s="6" t="s">
        <v>4</v>
      </c>
      <c r="O1826" s="6" t="s">
        <v>4</v>
      </c>
    </row>
    <row r="1827" spans="2:15" ht="20.25">
      <c r="B1827" s="10">
        <v>501210</v>
      </c>
      <c r="C1827" s="201">
        <v>3</v>
      </c>
      <c r="D1827" s="8" t="str">
        <f>VLOOKUP(B1827,'Current BICS'!$B$4:$P$1837,'Mapping for Equity'!$K$1,FALSE)</f>
        <v>Regional</v>
      </c>
      <c r="E1827" s="15" t="s">
        <v>1643</v>
      </c>
      <c r="F1827" s="18"/>
      <c r="G1827" s="15" t="s">
        <v>1643</v>
      </c>
      <c r="H1827" s="6">
        <v>501210</v>
      </c>
      <c r="I1827" s="48" t="str">
        <f>VLOOKUP(H1827,'BICS Equity Hierarchy 2024'!$C$5:$Q$1846,'Mapping for Equity'!$K$1,FALSE)</f>
        <v>Regional</v>
      </c>
      <c r="J1827" s="6" t="s">
        <v>4</v>
      </c>
      <c r="K1827" s="48" t="str">
        <f>IF(J1827="","",VLOOKUP(J1827,'BICS Equity Hierarchy 2024'!$C$5:$Q$1783,'Mapping for Equity'!$K$1))</f>
        <v/>
      </c>
      <c r="L1827" s="6" t="s">
        <v>4</v>
      </c>
      <c r="M1827" s="6" t="s">
        <v>4</v>
      </c>
      <c r="N1827" s="6" t="s">
        <v>4</v>
      </c>
      <c r="O1827" s="6" t="s">
        <v>4</v>
      </c>
    </row>
    <row r="1828" spans="2:15" ht="20.25">
      <c r="B1828" s="10">
        <v>50121010</v>
      </c>
      <c r="C1828" s="201">
        <v>4</v>
      </c>
      <c r="D1828" s="8" t="str">
        <f>VLOOKUP(B1828,'Current BICS'!$B$4:$P$1837,'Mapping for Equity'!$K$1,FALSE)</f>
        <v>Regional Government</v>
      </c>
      <c r="E1828" s="15" t="s">
        <v>1643</v>
      </c>
      <c r="F1828" s="18"/>
      <c r="G1828" s="15" t="s">
        <v>1643</v>
      </c>
      <c r="H1828" s="6">
        <v>50121010</v>
      </c>
      <c r="I1828" s="48" t="str">
        <f>VLOOKUP(H1828,'BICS Equity Hierarchy 2024'!$C$5:$Q$1846,'Mapping for Equity'!$K$1,FALSE)</f>
        <v>Regional Government</v>
      </c>
      <c r="J1828" s="6" t="s">
        <v>4</v>
      </c>
      <c r="K1828" s="48" t="str">
        <f>IF(J1828="","",VLOOKUP(J1828,'BICS Equity Hierarchy 2024'!$C$5:$Q$1783,'Mapping for Equity'!$K$1))</f>
        <v/>
      </c>
      <c r="L1828" s="6" t="s">
        <v>4</v>
      </c>
      <c r="M1828" s="6" t="s">
        <v>4</v>
      </c>
      <c r="N1828" s="6" t="s">
        <v>4</v>
      </c>
      <c r="O1828" s="6" t="s">
        <v>4</v>
      </c>
    </row>
    <row r="1829" spans="2:15" ht="20.25">
      <c r="B1829" s="10">
        <v>50121011</v>
      </c>
      <c r="C1829" s="201">
        <v>4</v>
      </c>
      <c r="D1829" s="8" t="str">
        <f>VLOOKUP(B1829,'Current BICS'!$B$4:$P$1837,'Mapping for Equity'!$K$1,FALSE)</f>
        <v>Regional Agencies</v>
      </c>
      <c r="E1829" s="15" t="s">
        <v>1643</v>
      </c>
      <c r="F1829" s="18"/>
      <c r="G1829" s="15" t="s">
        <v>1643</v>
      </c>
      <c r="H1829" s="6">
        <v>50121011</v>
      </c>
      <c r="I1829" s="48" t="str">
        <f>VLOOKUP(H1829,'BICS Equity Hierarchy 2024'!$C$5:$Q$1846,'Mapping for Equity'!$K$1,FALSE)</f>
        <v>Regional Agencies</v>
      </c>
      <c r="J1829" s="6" t="s">
        <v>4</v>
      </c>
      <c r="K1829" s="48" t="str">
        <f>IF(J1829="","",VLOOKUP(J1829,'BICS Equity Hierarchy 2024'!$C$5:$Q$1783,'Mapping for Equity'!$K$1))</f>
        <v/>
      </c>
      <c r="L1829" s="6" t="s">
        <v>4</v>
      </c>
      <c r="M1829" s="6" t="s">
        <v>4</v>
      </c>
      <c r="N1829" s="6" t="s">
        <v>4</v>
      </c>
      <c r="O1829" s="6" t="s">
        <v>4</v>
      </c>
    </row>
    <row r="1830" spans="2:15" ht="20.25">
      <c r="B1830" s="10">
        <v>501211</v>
      </c>
      <c r="C1830" s="201">
        <v>3</v>
      </c>
      <c r="D1830" s="8" t="str">
        <f>VLOOKUP(B1830,'Current BICS'!$B$4:$P$1837,'Mapping for Equity'!$K$1,FALSE)</f>
        <v>Local</v>
      </c>
      <c r="E1830" s="15" t="s">
        <v>1643</v>
      </c>
      <c r="F1830" s="18"/>
      <c r="G1830" s="15" t="s">
        <v>1643</v>
      </c>
      <c r="H1830" s="6">
        <v>501211</v>
      </c>
      <c r="I1830" s="48" t="str">
        <f>VLOOKUP(H1830,'BICS Equity Hierarchy 2024'!$C$5:$Q$1846,'Mapping for Equity'!$K$1,FALSE)</f>
        <v>Local</v>
      </c>
      <c r="J1830" s="6" t="s">
        <v>4</v>
      </c>
      <c r="K1830" s="48" t="str">
        <f>IF(J1830="","",VLOOKUP(J1830,'BICS Equity Hierarchy 2024'!$C$5:$Q$1783,'Mapping for Equity'!$K$1))</f>
        <v/>
      </c>
      <c r="L1830" s="6" t="s">
        <v>4</v>
      </c>
      <c r="M1830" s="6" t="s">
        <v>4</v>
      </c>
      <c r="N1830" s="6" t="s">
        <v>4</v>
      </c>
      <c r="O1830" s="6" t="s">
        <v>4</v>
      </c>
    </row>
    <row r="1831" spans="2:15" ht="20.25">
      <c r="B1831" s="10">
        <v>50121110</v>
      </c>
      <c r="C1831" s="201">
        <v>4</v>
      </c>
      <c r="D1831" s="8" t="str">
        <f>VLOOKUP(B1831,'Current BICS'!$B$4:$P$1837,'Mapping for Equity'!$K$1,FALSE)</f>
        <v>Local Government</v>
      </c>
      <c r="E1831" s="15" t="s">
        <v>1643</v>
      </c>
      <c r="F1831" s="18"/>
      <c r="G1831" s="15" t="s">
        <v>1643</v>
      </c>
      <c r="H1831" s="6">
        <v>50121110</v>
      </c>
      <c r="I1831" s="48" t="str">
        <f>VLOOKUP(H1831,'BICS Equity Hierarchy 2024'!$C$5:$Q$1846,'Mapping for Equity'!$K$1,FALSE)</f>
        <v>Local Government</v>
      </c>
      <c r="J1831" s="6" t="s">
        <v>4</v>
      </c>
      <c r="K1831" s="48" t="str">
        <f>IF(J1831="","",VLOOKUP(J1831,'BICS Equity Hierarchy 2024'!$C$5:$Q$1783,'Mapping for Equity'!$K$1))</f>
        <v/>
      </c>
      <c r="L1831" s="6" t="s">
        <v>4</v>
      </c>
      <c r="M1831" s="6" t="s">
        <v>4</v>
      </c>
      <c r="N1831" s="6" t="s">
        <v>4</v>
      </c>
      <c r="O1831" s="6" t="s">
        <v>4</v>
      </c>
    </row>
    <row r="1832" spans="2:15" ht="20.25">
      <c r="B1832" s="10">
        <v>50121111</v>
      </c>
      <c r="C1832" s="201">
        <v>4</v>
      </c>
      <c r="D1832" s="8" t="str">
        <f>VLOOKUP(B1832,'Current BICS'!$B$4:$P$1837,'Mapping for Equity'!$K$1,FALSE)</f>
        <v>Local Agencies</v>
      </c>
      <c r="E1832" s="15" t="s">
        <v>1643</v>
      </c>
      <c r="F1832" s="18"/>
      <c r="G1832" s="15" t="s">
        <v>1643</v>
      </c>
      <c r="H1832" s="6">
        <v>50121111</v>
      </c>
      <c r="I1832" s="48" t="str">
        <f>VLOOKUP(H1832,'BICS Equity Hierarchy 2024'!$C$5:$Q$1846,'Mapping for Equity'!$K$1,FALSE)</f>
        <v>Local Agencies</v>
      </c>
      <c r="J1832" s="6" t="s">
        <v>4</v>
      </c>
      <c r="K1832" s="48" t="str">
        <f>IF(J1832="","",VLOOKUP(J1832,'BICS Equity Hierarchy 2024'!$C$5:$Q$1783,'Mapping for Equity'!$K$1))</f>
        <v/>
      </c>
      <c r="L1832" s="6" t="s">
        <v>4</v>
      </c>
      <c r="M1832" s="6" t="s">
        <v>4</v>
      </c>
      <c r="N1832" s="6" t="s">
        <v>4</v>
      </c>
      <c r="O1832" s="6" t="s">
        <v>4</v>
      </c>
    </row>
    <row r="1833" spans="2:15" ht="20.25">
      <c r="B1833" s="10">
        <v>99</v>
      </c>
      <c r="C1833" s="201">
        <v>1</v>
      </c>
      <c r="D1833" s="8" t="str">
        <f>VLOOKUP(B1833,'Current BICS'!$B$4:$P$1837,'Mapping for Equity'!$K$1,FALSE)</f>
        <v>Unclassifiable</v>
      </c>
      <c r="E1833" s="15" t="s">
        <v>1643</v>
      </c>
      <c r="F1833" s="18"/>
      <c r="G1833" s="15" t="s">
        <v>1643</v>
      </c>
      <c r="H1833" s="6">
        <v>99</v>
      </c>
      <c r="I1833" s="48" t="str">
        <f>VLOOKUP(H1833,'BICS Equity Hierarchy 2024'!$C$5:$Q$1846,'Mapping for Equity'!$K$1,FALSE)</f>
        <v>Unclassifiable</v>
      </c>
      <c r="J1833" s="6" t="s">
        <v>4</v>
      </c>
      <c r="K1833" s="48" t="str">
        <f>IF(J1833="","",VLOOKUP(J1833,'BICS Equity Hierarchy 2024'!$C$5:$Q$1783,'Mapping for Equity'!$K$1))</f>
        <v/>
      </c>
      <c r="L1833" s="6" t="s">
        <v>4</v>
      </c>
      <c r="M1833" s="6" t="s">
        <v>4</v>
      </c>
      <c r="N1833" s="6" t="s">
        <v>4</v>
      </c>
      <c r="O1833" s="6" t="s">
        <v>4</v>
      </c>
    </row>
    <row r="1834" spans="2:15" ht="20.25">
      <c r="B1834" s="10">
        <v>9910</v>
      </c>
      <c r="C1834" s="201">
        <v>2</v>
      </c>
      <c r="D1834" s="8" t="str">
        <f>VLOOKUP(B1834,'Current BICS'!$B$4:$P$1837,'Mapping for Equity'!$K$1,FALSE)</f>
        <v>Unclassifiable</v>
      </c>
      <c r="E1834" s="15" t="s">
        <v>1643</v>
      </c>
      <c r="F1834" s="18"/>
      <c r="G1834" s="15" t="s">
        <v>1643</v>
      </c>
      <c r="H1834" s="6">
        <v>9910</v>
      </c>
      <c r="I1834" s="48" t="str">
        <f>VLOOKUP(H1834,'BICS Equity Hierarchy 2024'!$C$5:$Q$1846,'Mapping for Equity'!$K$1,FALSE)</f>
        <v>Unclassifiable</v>
      </c>
      <c r="J1834" s="6" t="s">
        <v>4</v>
      </c>
      <c r="K1834" s="48" t="str">
        <f>IF(J1834="","",VLOOKUP(J1834,'BICS Equity Hierarchy 2024'!$C$5:$Q$1783,'Mapping for Equity'!$K$1))</f>
        <v/>
      </c>
      <c r="L1834" s="6" t="s">
        <v>4</v>
      </c>
      <c r="M1834" s="6" t="s">
        <v>4</v>
      </c>
      <c r="N1834" s="6" t="s">
        <v>4</v>
      </c>
      <c r="O1834" s="6" t="s">
        <v>4</v>
      </c>
    </row>
    <row r="1835" spans="2:15" ht="20.25">
      <c r="B1835" s="10">
        <v>991010</v>
      </c>
      <c r="C1835" s="201">
        <v>3</v>
      </c>
      <c r="D1835" s="8" t="str">
        <f>VLOOKUP(B1835,'Current BICS'!$B$4:$P$1837,'Mapping for Equity'!$K$1,FALSE)</f>
        <v>Unclassifiable</v>
      </c>
      <c r="E1835" s="15" t="s">
        <v>1643</v>
      </c>
      <c r="F1835" s="18"/>
      <c r="G1835" s="15" t="s">
        <v>1643</v>
      </c>
      <c r="H1835" s="6">
        <v>991010</v>
      </c>
      <c r="I1835" s="48" t="str">
        <f>VLOOKUP(H1835,'BICS Equity Hierarchy 2024'!$C$5:$Q$1846,'Mapping for Equity'!$K$1,FALSE)</f>
        <v>Unclassifiable</v>
      </c>
      <c r="J1835" s="6" t="s">
        <v>4</v>
      </c>
      <c r="K1835" s="48" t="str">
        <f>IF(J1835="","",VLOOKUP(J1835,'BICS Equity Hierarchy 2024'!$C$5:$Q$1783,'Mapping for Equity'!$K$1))</f>
        <v/>
      </c>
      <c r="L1835" s="6" t="s">
        <v>4</v>
      </c>
      <c r="M1835" s="6" t="s">
        <v>4</v>
      </c>
      <c r="N1835" s="6" t="s">
        <v>4</v>
      </c>
      <c r="O1835" s="6" t="s">
        <v>4</v>
      </c>
    </row>
    <row r="1836" spans="2:15" ht="20.25">
      <c r="B1836" s="10">
        <v>99101010</v>
      </c>
      <c r="C1836" s="201">
        <v>4</v>
      </c>
      <c r="D1836" s="8" t="str">
        <f>VLOOKUP(B1836,'Current BICS'!$B$4:$P$1837,'Mapping for Equity'!$K$1,FALSE)</f>
        <v>Unknown</v>
      </c>
      <c r="E1836" s="15" t="s">
        <v>1643</v>
      </c>
      <c r="F1836" s="18"/>
      <c r="G1836" s="15" t="s">
        <v>1643</v>
      </c>
      <c r="H1836" s="6">
        <v>99101010</v>
      </c>
      <c r="I1836" s="48" t="str">
        <f>VLOOKUP(H1836,'BICS Equity Hierarchy 2024'!$C$5:$Q$1846,'Mapping for Equity'!$K$1,FALSE)</f>
        <v>Unknown</v>
      </c>
      <c r="J1836" s="6" t="s">
        <v>4</v>
      </c>
      <c r="K1836" s="48" t="str">
        <f>IF(J1836="","",VLOOKUP(J1836,'BICS Equity Hierarchy 2024'!$C$5:$Q$1783,'Mapping for Equity'!$K$1))</f>
        <v/>
      </c>
      <c r="L1836" s="6" t="s">
        <v>4</v>
      </c>
      <c r="M1836" s="6" t="s">
        <v>4</v>
      </c>
      <c r="N1836" s="6" t="s">
        <v>4</v>
      </c>
      <c r="O1836" s="6" t="s">
        <v>4</v>
      </c>
    </row>
    <row r="1837" spans="2:15" ht="20.25">
      <c r="B1837" s="10">
        <v>99101011</v>
      </c>
      <c r="C1837" s="201">
        <v>4</v>
      </c>
      <c r="D1837" s="8" t="str">
        <f>VLOOKUP(B1837,'Current BICS'!$B$4:$P$1837,'Mapping for Equity'!$K$1,FALSE)</f>
        <v>Corporate Adjustments</v>
      </c>
      <c r="E1837" s="15" t="s">
        <v>1643</v>
      </c>
      <c r="F1837" s="18"/>
      <c r="G1837" s="15" t="s">
        <v>1643</v>
      </c>
      <c r="H1837" s="6">
        <v>99101011</v>
      </c>
      <c r="I1837" s="48" t="str">
        <f>VLOOKUP(H1837,'BICS Equity Hierarchy 2024'!$C$5:$Q$1846,'Mapping for Equity'!$K$1,FALSE)</f>
        <v>Corporate Adjustments</v>
      </c>
      <c r="J1837" s="6" t="s">
        <v>4</v>
      </c>
      <c r="K1837" s="48" t="str">
        <f>IF(J1837="","",VLOOKUP(J1837,'BICS Equity Hierarchy 2024'!$C$5:$Q$1783,'Mapping for Equity'!$K$1))</f>
        <v/>
      </c>
      <c r="L1837" s="6" t="s">
        <v>4</v>
      </c>
      <c r="M1837" s="6" t="s">
        <v>4</v>
      </c>
      <c r="N1837" s="6" t="s">
        <v>4</v>
      </c>
      <c r="O1837" s="6" t="s">
        <v>4</v>
      </c>
    </row>
    <row r="1838" spans="2:15" ht="20.25">
      <c r="B1838" s="10">
        <v>99101012</v>
      </c>
      <c r="C1838" s="201">
        <v>4</v>
      </c>
      <c r="D1838" s="8" t="str">
        <f>VLOOKUP(B1838,'Current BICS'!$B$4:$P$1837,'Mapping for Equity'!$K$1,FALSE)</f>
        <v>Intersegment Adjustments</v>
      </c>
      <c r="E1838" s="15" t="s">
        <v>1643</v>
      </c>
      <c r="F1838" s="18"/>
      <c r="G1838" s="15" t="s">
        <v>1643</v>
      </c>
      <c r="H1838" s="6">
        <v>99101012</v>
      </c>
      <c r="I1838" s="48" t="str">
        <f>VLOOKUP(H1838,'BICS Equity Hierarchy 2024'!$C$5:$Q$1846,'Mapping for Equity'!$K$1,FALSE)</f>
        <v>Intersegment Adjustments</v>
      </c>
      <c r="J1838" s="6" t="s">
        <v>4</v>
      </c>
      <c r="K1838" s="48" t="str">
        <f>IF(J1838="","",VLOOKUP(J1838,'BICS Equity Hierarchy 2024'!$C$5:$Q$1783,'Mapping for Equity'!$K$1))</f>
        <v/>
      </c>
      <c r="L1838" s="6" t="s">
        <v>4</v>
      </c>
      <c r="M1838" s="6" t="s">
        <v>4</v>
      </c>
      <c r="N1838" s="6" t="s">
        <v>4</v>
      </c>
      <c r="O1838" s="6" t="s">
        <v>4</v>
      </c>
    </row>
  </sheetData>
  <sheetProtection autoFilter="0"/>
  <autoFilter ref="B4:O1838" xr:uid="{00000000-0009-0000-0000-000005000000}"/>
  <phoneticPr fontId="142" type="noConversion"/>
  <hyperlinks>
    <hyperlink ref="J2" location="TOP" display="Back to Table of Contents" xr:uid="{00000000-0004-0000-0500-000000000000}"/>
  </hyperlink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'How To Download'!$D$70:$D$80</xm:f>
          </x14:formula1>
          <xm:sqref>B2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Right="0"/>
  </sheetPr>
  <dimension ref="A1:H1840"/>
  <sheetViews>
    <sheetView zoomScale="85" zoomScaleNormal="85" workbookViewId="0">
      <pane ySplit="4" topLeftCell="A5" activePane="bottomLeft" state="frozen"/>
      <selection activeCell="C17" sqref="C17:E17"/>
      <selection pane="bottomLeft"/>
    </sheetView>
  </sheetViews>
  <sheetFormatPr defaultColWidth="9.125" defaultRowHeight="14.25"/>
  <cols>
    <col min="1" max="1" width="3.75" style="4" customWidth="1"/>
    <col min="2" max="2" width="24.75" style="9" customWidth="1"/>
    <col min="3" max="3" width="10.75" style="3" customWidth="1"/>
    <col min="4" max="4" width="65.75" style="7" customWidth="1"/>
    <col min="5" max="5" width="5.75" style="7" customWidth="1"/>
    <col min="6" max="6" width="28.75" style="4" customWidth="1"/>
    <col min="7" max="7" width="54.75" style="4" customWidth="1"/>
    <col min="8" max="8" width="35.375" style="4" bestFit="1" customWidth="1"/>
    <col min="9" max="16384" width="9.125" style="4"/>
  </cols>
  <sheetData>
    <row r="1" spans="1:8" ht="23.25" customHeight="1">
      <c r="B1" s="133" t="s">
        <v>20787</v>
      </c>
    </row>
    <row r="2" spans="1:8" ht="18">
      <c r="B2" s="157" t="s">
        <v>2598</v>
      </c>
    </row>
    <row r="3" spans="1:8" s="31" customFormat="1" ht="26.25">
      <c r="B3" s="32" t="s">
        <v>23871</v>
      </c>
      <c r="C3" s="34"/>
      <c r="E3" s="33"/>
      <c r="F3" s="32" t="s">
        <v>21599</v>
      </c>
      <c r="H3" s="67" t="s">
        <v>3643</v>
      </c>
    </row>
    <row r="4" spans="1:8" s="5" customFormat="1" ht="20.100000000000001" customHeight="1">
      <c r="A4" s="4"/>
      <c r="B4" s="29" t="s">
        <v>2722</v>
      </c>
      <c r="C4" s="29" t="s">
        <v>0</v>
      </c>
      <c r="D4" s="29" t="s">
        <v>1642</v>
      </c>
      <c r="E4" s="7"/>
      <c r="F4" s="165" t="s">
        <v>2722</v>
      </c>
      <c r="G4" s="165" t="s">
        <v>1642</v>
      </c>
    </row>
    <row r="5" spans="1:8" ht="19.899999999999999" customHeight="1">
      <c r="B5" s="48">
        <v>10</v>
      </c>
      <c r="C5" s="48">
        <v>1</v>
      </c>
      <c r="D5" s="48" t="s">
        <v>1</v>
      </c>
      <c r="E5" s="15" t="s">
        <v>1643</v>
      </c>
      <c r="F5" s="48"/>
      <c r="G5" s="48"/>
    </row>
    <row r="6" spans="1:8" ht="19.899999999999999" customHeight="1">
      <c r="B6" s="48">
        <v>1010</v>
      </c>
      <c r="C6" s="48">
        <v>2</v>
      </c>
      <c r="D6" s="48" t="s">
        <v>7</v>
      </c>
      <c r="E6" s="15" t="s">
        <v>1643</v>
      </c>
      <c r="F6" s="48"/>
      <c r="G6" s="48"/>
    </row>
    <row r="7" spans="1:8" ht="19.899999999999999" customHeight="1">
      <c r="B7" s="48">
        <v>101010</v>
      </c>
      <c r="C7" s="48">
        <v>3</v>
      </c>
      <c r="D7" s="48" t="s">
        <v>321</v>
      </c>
      <c r="E7" s="15" t="s">
        <v>1643</v>
      </c>
      <c r="F7" s="48"/>
      <c r="G7" s="48"/>
    </row>
    <row r="8" spans="1:8" ht="19.899999999999999" customHeight="1">
      <c r="B8" s="48">
        <v>10101010</v>
      </c>
      <c r="C8" s="48">
        <v>4</v>
      </c>
      <c r="D8" s="48" t="s">
        <v>321</v>
      </c>
      <c r="E8" s="15" t="s">
        <v>1643</v>
      </c>
      <c r="F8" s="48">
        <v>3116</v>
      </c>
      <c r="G8" s="48" t="s">
        <v>321</v>
      </c>
    </row>
    <row r="9" spans="1:8" ht="19.899999999999999" customHeight="1">
      <c r="B9" s="48">
        <v>1010101010</v>
      </c>
      <c r="C9" s="48">
        <v>5</v>
      </c>
      <c r="D9" s="48" t="s">
        <v>322</v>
      </c>
      <c r="E9" s="15" t="s">
        <v>1643</v>
      </c>
      <c r="F9" s="48">
        <v>3116</v>
      </c>
      <c r="G9" s="48" t="s">
        <v>321</v>
      </c>
    </row>
    <row r="10" spans="1:8" ht="19.899999999999999" customHeight="1">
      <c r="B10" s="48">
        <v>101010101010</v>
      </c>
      <c r="C10" s="48">
        <v>6</v>
      </c>
      <c r="D10" s="48" t="s">
        <v>2</v>
      </c>
      <c r="E10" s="15" t="s">
        <v>1643</v>
      </c>
      <c r="F10" s="48">
        <v>3116</v>
      </c>
      <c r="G10" s="48" t="s">
        <v>321</v>
      </c>
    </row>
    <row r="11" spans="1:8" ht="19.899999999999999" customHeight="1">
      <c r="B11" s="48">
        <v>101010101011</v>
      </c>
      <c r="C11" s="48">
        <v>6</v>
      </c>
      <c r="D11" s="48" t="s">
        <v>15</v>
      </c>
      <c r="E11" s="15" t="s">
        <v>1643</v>
      </c>
      <c r="F11" s="48">
        <v>3116</v>
      </c>
      <c r="G11" s="48" t="s">
        <v>321</v>
      </c>
    </row>
    <row r="12" spans="1:8" ht="19.899999999999999" customHeight="1">
      <c r="B12" s="48">
        <v>101010101012</v>
      </c>
      <c r="C12" s="48">
        <v>6</v>
      </c>
      <c r="D12" s="48" t="s">
        <v>3</v>
      </c>
      <c r="E12" s="15" t="s">
        <v>1643</v>
      </c>
      <c r="F12" s="48">
        <v>3116</v>
      </c>
      <c r="G12" s="48" t="s">
        <v>321</v>
      </c>
    </row>
    <row r="13" spans="1:8" ht="19.899999999999999" customHeight="1">
      <c r="B13" s="48">
        <v>10101010101210</v>
      </c>
      <c r="C13" s="48">
        <v>7</v>
      </c>
      <c r="D13" s="48" t="s">
        <v>323</v>
      </c>
      <c r="E13" s="15" t="s">
        <v>1643</v>
      </c>
      <c r="F13" s="48">
        <v>3116</v>
      </c>
      <c r="G13" s="48" t="s">
        <v>321</v>
      </c>
    </row>
    <row r="14" spans="1:8" ht="19.899999999999999" customHeight="1">
      <c r="B14" s="48">
        <v>10101010101211</v>
      </c>
      <c r="C14" s="48">
        <v>7</v>
      </c>
      <c r="D14" s="48" t="s">
        <v>1645</v>
      </c>
      <c r="E14" s="15" t="s">
        <v>1643</v>
      </c>
      <c r="F14" s="48">
        <v>3116</v>
      </c>
      <c r="G14" s="48" t="s">
        <v>321</v>
      </c>
    </row>
    <row r="15" spans="1:8" ht="19.899999999999999" customHeight="1">
      <c r="B15" s="48">
        <v>101010101013</v>
      </c>
      <c r="C15" s="48">
        <v>6</v>
      </c>
      <c r="D15" s="48" t="s">
        <v>5</v>
      </c>
      <c r="E15" s="15" t="s">
        <v>1643</v>
      </c>
      <c r="F15" s="48">
        <v>3116</v>
      </c>
      <c r="G15" s="48" t="s">
        <v>321</v>
      </c>
    </row>
    <row r="16" spans="1:8" ht="19.899999999999999" customHeight="1">
      <c r="B16" s="48">
        <v>101010101014</v>
      </c>
      <c r="C16" s="48">
        <v>6</v>
      </c>
      <c r="D16" s="48" t="s">
        <v>324</v>
      </c>
      <c r="E16" s="15" t="s">
        <v>1643</v>
      </c>
      <c r="F16" s="48">
        <v>3116</v>
      </c>
      <c r="G16" s="48" t="s">
        <v>321</v>
      </c>
    </row>
    <row r="17" spans="2:7" ht="19.899999999999999" customHeight="1">
      <c r="B17" s="48">
        <v>1010101011</v>
      </c>
      <c r="C17" s="48">
        <v>5</v>
      </c>
      <c r="D17" s="48" t="s">
        <v>6</v>
      </c>
      <c r="E17" s="15" t="s">
        <v>1643</v>
      </c>
      <c r="F17" s="48">
        <v>3116</v>
      </c>
      <c r="G17" s="48" t="s">
        <v>321</v>
      </c>
    </row>
    <row r="18" spans="2:7" ht="19.899999999999999" customHeight="1">
      <c r="B18" s="48">
        <v>101010101110</v>
      </c>
      <c r="C18" s="48">
        <v>6</v>
      </c>
      <c r="D18" s="48" t="s">
        <v>325</v>
      </c>
      <c r="E18" s="15" t="s">
        <v>1643</v>
      </c>
      <c r="F18" s="48">
        <v>3116</v>
      </c>
      <c r="G18" s="48" t="s">
        <v>321</v>
      </c>
    </row>
    <row r="19" spans="2:7" ht="19.899999999999999" customHeight="1">
      <c r="B19" s="48">
        <v>101010101111</v>
      </c>
      <c r="C19" s="48">
        <v>6</v>
      </c>
      <c r="D19" s="48" t="s">
        <v>326</v>
      </c>
      <c r="E19" s="15" t="s">
        <v>1643</v>
      </c>
      <c r="F19" s="48">
        <v>3116</v>
      </c>
      <c r="G19" s="48" t="s">
        <v>321</v>
      </c>
    </row>
    <row r="20" spans="2:7" ht="19.899999999999999" customHeight="1">
      <c r="B20" s="48">
        <v>101011</v>
      </c>
      <c r="C20" s="48">
        <v>3</v>
      </c>
      <c r="D20" s="48" t="s">
        <v>327</v>
      </c>
      <c r="E20" s="15" t="s">
        <v>1643</v>
      </c>
      <c r="F20" s="48"/>
      <c r="G20" s="48"/>
    </row>
    <row r="21" spans="2:7" ht="19.899999999999999" customHeight="1">
      <c r="B21" s="48">
        <v>10101110</v>
      </c>
      <c r="C21" s="48">
        <v>4</v>
      </c>
      <c r="D21" s="48" t="s">
        <v>327</v>
      </c>
      <c r="E21" s="15" t="s">
        <v>1643</v>
      </c>
      <c r="F21" s="48">
        <v>3110</v>
      </c>
      <c r="G21" s="48" t="s">
        <v>327</v>
      </c>
    </row>
    <row r="22" spans="2:7" ht="19.899999999999999" customHeight="1">
      <c r="B22" s="48">
        <v>1010111010</v>
      </c>
      <c r="C22" s="48">
        <v>5</v>
      </c>
      <c r="D22" s="48" t="s">
        <v>2626</v>
      </c>
      <c r="E22" s="15" t="s">
        <v>1643</v>
      </c>
      <c r="F22" s="48">
        <v>3110</v>
      </c>
      <c r="G22" s="48" t="s">
        <v>327</v>
      </c>
    </row>
    <row r="23" spans="2:7" ht="19.899999999999999" customHeight="1">
      <c r="B23" s="48">
        <v>1010111011</v>
      </c>
      <c r="C23" s="48">
        <v>5</v>
      </c>
      <c r="D23" s="48" t="s">
        <v>2627</v>
      </c>
      <c r="E23" s="15" t="s">
        <v>1643</v>
      </c>
      <c r="F23" s="48">
        <v>3110</v>
      </c>
      <c r="G23" s="48" t="s">
        <v>327</v>
      </c>
    </row>
    <row r="24" spans="2:7" ht="19.899999999999999" customHeight="1">
      <c r="B24" s="48">
        <v>1010111012</v>
      </c>
      <c r="C24" s="48">
        <v>5</v>
      </c>
      <c r="D24" s="48" t="s">
        <v>2628</v>
      </c>
      <c r="E24" s="15" t="s">
        <v>1643</v>
      </c>
      <c r="F24" s="48">
        <v>3110</v>
      </c>
      <c r="G24" s="48" t="s">
        <v>327</v>
      </c>
    </row>
    <row r="25" spans="2:7" ht="19.899999999999999" customHeight="1">
      <c r="B25" s="48">
        <v>101012</v>
      </c>
      <c r="C25" s="48">
        <v>3</v>
      </c>
      <c r="D25" s="48" t="s">
        <v>8</v>
      </c>
      <c r="E25" s="15" t="s">
        <v>1643</v>
      </c>
      <c r="F25" s="48"/>
      <c r="G25" s="48"/>
    </row>
    <row r="26" spans="2:7" ht="19.899999999999999" customHeight="1">
      <c r="B26" s="48">
        <v>10101210</v>
      </c>
      <c r="C26" s="48">
        <v>4</v>
      </c>
      <c r="D26" s="48" t="s">
        <v>1644</v>
      </c>
      <c r="E26" s="15" t="s">
        <v>1643</v>
      </c>
      <c r="F26" s="48">
        <v>3114</v>
      </c>
      <c r="G26" s="48" t="s">
        <v>8</v>
      </c>
    </row>
    <row r="27" spans="2:7" ht="19.899999999999999" customHeight="1">
      <c r="B27" s="48">
        <v>1010121010</v>
      </c>
      <c r="C27" s="48">
        <v>5</v>
      </c>
      <c r="D27" s="48" t="s">
        <v>59</v>
      </c>
      <c r="E27" s="15" t="s">
        <v>1643</v>
      </c>
      <c r="F27" s="48">
        <v>3114</v>
      </c>
      <c r="G27" s="48" t="s">
        <v>8</v>
      </c>
    </row>
    <row r="28" spans="2:7" ht="19.899999999999999" customHeight="1">
      <c r="B28" s="48">
        <v>101012101010</v>
      </c>
      <c r="C28" s="48">
        <v>6</v>
      </c>
      <c r="D28" s="48" t="s">
        <v>328</v>
      </c>
      <c r="E28" s="15" t="s">
        <v>1643</v>
      </c>
      <c r="F28" s="48">
        <v>3114</v>
      </c>
      <c r="G28" s="48" t="s">
        <v>8</v>
      </c>
    </row>
    <row r="29" spans="2:7" ht="19.899999999999999" customHeight="1">
      <c r="B29" s="48">
        <v>10101210101010</v>
      </c>
      <c r="C29" s="48">
        <v>7</v>
      </c>
      <c r="D29" s="48" t="s">
        <v>329</v>
      </c>
      <c r="E29" s="15" t="s">
        <v>1643</v>
      </c>
      <c r="F29" s="48">
        <v>3114</v>
      </c>
      <c r="G29" s="48" t="s">
        <v>8</v>
      </c>
    </row>
    <row r="30" spans="2:7" ht="19.899999999999999" customHeight="1">
      <c r="B30" s="48">
        <v>10101210101011</v>
      </c>
      <c r="C30" s="48">
        <v>7</v>
      </c>
      <c r="D30" s="48" t="s">
        <v>330</v>
      </c>
      <c r="E30" s="15" t="s">
        <v>1643</v>
      </c>
      <c r="F30" s="48">
        <v>3114</v>
      </c>
      <c r="G30" s="48" t="s">
        <v>8</v>
      </c>
    </row>
    <row r="31" spans="2:7" ht="19.899999999999999" customHeight="1">
      <c r="B31" s="48">
        <v>101012101011</v>
      </c>
      <c r="C31" s="48">
        <v>6</v>
      </c>
      <c r="D31" s="48" t="s">
        <v>331</v>
      </c>
      <c r="E31" s="15" t="s">
        <v>1643</v>
      </c>
      <c r="F31" s="48">
        <v>3114</v>
      </c>
      <c r="G31" s="48" t="s">
        <v>8</v>
      </c>
    </row>
    <row r="32" spans="2:7" ht="19.899999999999999" customHeight="1">
      <c r="B32" s="48">
        <v>10101210101110</v>
      </c>
      <c r="C32" s="48">
        <v>7</v>
      </c>
      <c r="D32" s="48" t="s">
        <v>332</v>
      </c>
      <c r="E32" s="15" t="s">
        <v>1643</v>
      </c>
      <c r="F32" s="48">
        <v>3114</v>
      </c>
      <c r="G32" s="48" t="s">
        <v>8</v>
      </c>
    </row>
    <row r="33" spans="2:7" ht="19.899999999999999" customHeight="1">
      <c r="B33" s="48">
        <v>10101210101111</v>
      </c>
      <c r="C33" s="48">
        <v>7</v>
      </c>
      <c r="D33" s="48" t="s">
        <v>333</v>
      </c>
      <c r="E33" s="15" t="s">
        <v>1643</v>
      </c>
      <c r="F33" s="48">
        <v>3114</v>
      </c>
      <c r="G33" s="48" t="s">
        <v>8</v>
      </c>
    </row>
    <row r="34" spans="2:7" ht="19.899999999999999" customHeight="1">
      <c r="B34" s="48">
        <v>101012101012</v>
      </c>
      <c r="C34" s="48">
        <v>6</v>
      </c>
      <c r="D34" s="48" t="s">
        <v>334</v>
      </c>
      <c r="E34" s="15" t="s">
        <v>1643</v>
      </c>
      <c r="F34" s="48">
        <v>3114</v>
      </c>
      <c r="G34" s="48" t="s">
        <v>8</v>
      </c>
    </row>
    <row r="35" spans="2:7" ht="19.899999999999999" customHeight="1">
      <c r="B35" s="48">
        <v>101012101013</v>
      </c>
      <c r="C35" s="48">
        <v>6</v>
      </c>
      <c r="D35" s="48" t="s">
        <v>22421</v>
      </c>
      <c r="E35" s="15" t="s">
        <v>1643</v>
      </c>
      <c r="F35" s="48">
        <v>3114</v>
      </c>
      <c r="G35" s="48" t="s">
        <v>8</v>
      </c>
    </row>
    <row r="36" spans="2:7" ht="19.899999999999999" customHeight="1">
      <c r="B36" s="48">
        <v>1010121011</v>
      </c>
      <c r="C36" s="48">
        <v>5</v>
      </c>
      <c r="D36" s="48" t="s">
        <v>9</v>
      </c>
      <c r="E36" s="15" t="s">
        <v>1643</v>
      </c>
      <c r="F36" s="48">
        <v>3114</v>
      </c>
      <c r="G36" s="48" t="s">
        <v>8</v>
      </c>
    </row>
    <row r="37" spans="2:7" ht="19.899999999999999" customHeight="1">
      <c r="B37" s="48">
        <v>101012101110</v>
      </c>
      <c r="C37" s="48">
        <v>6</v>
      </c>
      <c r="D37" s="48" t="s">
        <v>335</v>
      </c>
      <c r="E37" s="15" t="s">
        <v>1643</v>
      </c>
      <c r="F37" s="48">
        <v>3114</v>
      </c>
      <c r="G37" s="48" t="s">
        <v>8</v>
      </c>
    </row>
    <row r="38" spans="2:7" ht="19.899999999999999" customHeight="1">
      <c r="B38" s="48">
        <v>10101210111010</v>
      </c>
      <c r="C38" s="48">
        <v>7</v>
      </c>
      <c r="D38" s="48" t="s">
        <v>336</v>
      </c>
      <c r="E38" s="15" t="s">
        <v>1643</v>
      </c>
      <c r="F38" s="48">
        <v>3114</v>
      </c>
      <c r="G38" s="48" t="s">
        <v>8</v>
      </c>
    </row>
    <row r="39" spans="2:7" ht="19.899999999999999" customHeight="1">
      <c r="B39" s="48">
        <v>10101210111011</v>
      </c>
      <c r="C39" s="48">
        <v>7</v>
      </c>
      <c r="D39" s="48" t="s">
        <v>337</v>
      </c>
      <c r="E39" s="15" t="s">
        <v>1643</v>
      </c>
      <c r="F39" s="48">
        <v>3114</v>
      </c>
      <c r="G39" s="48" t="s">
        <v>8</v>
      </c>
    </row>
    <row r="40" spans="2:7" ht="19.899999999999999" customHeight="1">
      <c r="B40" s="48">
        <v>101012101111</v>
      </c>
      <c r="C40" s="48">
        <v>6</v>
      </c>
      <c r="D40" s="48" t="s">
        <v>338</v>
      </c>
      <c r="E40" s="15" t="s">
        <v>1643</v>
      </c>
      <c r="F40" s="48">
        <v>3114</v>
      </c>
      <c r="G40" s="48" t="s">
        <v>8</v>
      </c>
    </row>
    <row r="41" spans="2:7" ht="19.899999999999999" customHeight="1">
      <c r="B41" s="48">
        <v>10101210111110</v>
      </c>
      <c r="C41" s="48">
        <v>7</v>
      </c>
      <c r="D41" s="48" t="s">
        <v>339</v>
      </c>
      <c r="E41" s="15" t="s">
        <v>1643</v>
      </c>
      <c r="F41" s="48">
        <v>3114</v>
      </c>
      <c r="G41" s="48" t="s">
        <v>8</v>
      </c>
    </row>
    <row r="42" spans="2:7" ht="19.899999999999999" customHeight="1">
      <c r="B42" s="48">
        <v>10101210111111</v>
      </c>
      <c r="C42" s="48">
        <v>7</v>
      </c>
      <c r="D42" s="48" t="s">
        <v>340</v>
      </c>
      <c r="E42" s="15" t="s">
        <v>1643</v>
      </c>
      <c r="F42" s="48">
        <v>3114</v>
      </c>
      <c r="G42" s="48" t="s">
        <v>8</v>
      </c>
    </row>
    <row r="43" spans="2:7" ht="19.899999999999999" customHeight="1">
      <c r="B43" s="48">
        <v>1010121012</v>
      </c>
      <c r="C43" s="48">
        <v>5</v>
      </c>
      <c r="D43" s="48" t="s">
        <v>341</v>
      </c>
      <c r="E43" s="15" t="s">
        <v>1643</v>
      </c>
      <c r="F43" s="48">
        <v>3114</v>
      </c>
      <c r="G43" s="48" t="s">
        <v>8</v>
      </c>
    </row>
    <row r="44" spans="2:7" ht="19.899999999999999" customHeight="1">
      <c r="B44" s="48">
        <v>10101211</v>
      </c>
      <c r="C44" s="48">
        <v>4</v>
      </c>
      <c r="D44" s="48" t="s">
        <v>60</v>
      </c>
      <c r="E44" s="15" t="s">
        <v>1643</v>
      </c>
      <c r="F44" s="48">
        <v>3114</v>
      </c>
      <c r="G44" s="48" t="s">
        <v>8</v>
      </c>
    </row>
    <row r="45" spans="2:7" ht="19.899999999999999" customHeight="1">
      <c r="B45" s="48">
        <v>1010121110</v>
      </c>
      <c r="C45" s="48">
        <v>5</v>
      </c>
      <c r="D45" s="48" t="s">
        <v>342</v>
      </c>
      <c r="E45" s="15" t="s">
        <v>1643</v>
      </c>
      <c r="F45" s="48">
        <v>3114</v>
      </c>
      <c r="G45" s="48" t="s">
        <v>8</v>
      </c>
    </row>
    <row r="46" spans="2:7" ht="19.899999999999999" customHeight="1">
      <c r="B46" s="48">
        <v>1010121111</v>
      </c>
      <c r="C46" s="48">
        <v>5</v>
      </c>
      <c r="D46" s="48" t="s">
        <v>343</v>
      </c>
      <c r="E46" s="15" t="s">
        <v>1643</v>
      </c>
      <c r="F46" s="48">
        <v>3114</v>
      </c>
      <c r="G46" s="48" t="s">
        <v>8</v>
      </c>
    </row>
    <row r="47" spans="2:7" ht="19.899999999999999" customHeight="1">
      <c r="B47" s="48">
        <v>1010121112</v>
      </c>
      <c r="C47" s="48">
        <v>5</v>
      </c>
      <c r="D47" s="48" t="s">
        <v>344</v>
      </c>
      <c r="E47" s="15" t="s">
        <v>1643</v>
      </c>
      <c r="F47" s="48">
        <v>3114</v>
      </c>
      <c r="G47" s="48" t="s">
        <v>8</v>
      </c>
    </row>
    <row r="48" spans="2:7" ht="19.899999999999999" customHeight="1">
      <c r="B48" s="48">
        <v>10101212</v>
      </c>
      <c r="C48" s="48">
        <v>4</v>
      </c>
      <c r="D48" s="48" t="s">
        <v>345</v>
      </c>
      <c r="E48" s="15" t="s">
        <v>1643</v>
      </c>
      <c r="F48" s="48">
        <v>3812</v>
      </c>
      <c r="G48" s="48" t="s">
        <v>21600</v>
      </c>
    </row>
    <row r="49" spans="2:7" ht="19.899999999999999" customHeight="1">
      <c r="B49" s="48">
        <v>1010121210</v>
      </c>
      <c r="C49" s="48">
        <v>5</v>
      </c>
      <c r="D49" s="48" t="s">
        <v>346</v>
      </c>
      <c r="E49" s="15" t="s">
        <v>1643</v>
      </c>
      <c r="F49" s="48">
        <v>3812</v>
      </c>
      <c r="G49" s="48" t="s">
        <v>21600</v>
      </c>
    </row>
    <row r="50" spans="2:7" ht="19.899999999999999" customHeight="1">
      <c r="B50" s="48">
        <v>1010121211</v>
      </c>
      <c r="C50" s="48">
        <v>5</v>
      </c>
      <c r="D50" s="48" t="s">
        <v>347</v>
      </c>
      <c r="E50" s="15" t="s">
        <v>1643</v>
      </c>
      <c r="F50" s="48">
        <v>3812</v>
      </c>
      <c r="G50" s="48" t="s">
        <v>21600</v>
      </c>
    </row>
    <row r="51" spans="2:7" ht="19.899999999999999" customHeight="1">
      <c r="B51" s="48">
        <v>101013</v>
      </c>
      <c r="C51" s="48">
        <v>3</v>
      </c>
      <c r="D51" s="48" t="s">
        <v>348</v>
      </c>
      <c r="E51" s="15" t="s">
        <v>1643</v>
      </c>
      <c r="F51" s="48"/>
      <c r="G51" s="48"/>
    </row>
    <row r="52" spans="2:7" ht="19.899999999999999" customHeight="1">
      <c r="B52" s="48">
        <v>10101310</v>
      </c>
      <c r="C52" s="48">
        <v>4</v>
      </c>
      <c r="D52" s="48" t="s">
        <v>349</v>
      </c>
      <c r="E52" s="15" t="s">
        <v>1643</v>
      </c>
      <c r="F52" s="48">
        <v>3115</v>
      </c>
      <c r="G52" s="48" t="s">
        <v>348</v>
      </c>
    </row>
    <row r="53" spans="2:7" ht="19.899999999999999" customHeight="1">
      <c r="B53" s="48">
        <v>1010131010</v>
      </c>
      <c r="C53" s="48">
        <v>5</v>
      </c>
      <c r="D53" s="48" t="s">
        <v>10</v>
      </c>
      <c r="E53" s="15" t="s">
        <v>1643</v>
      </c>
      <c r="F53" s="48">
        <v>3115</v>
      </c>
      <c r="G53" s="48" t="s">
        <v>348</v>
      </c>
    </row>
    <row r="54" spans="2:7" ht="19.899999999999999" customHeight="1">
      <c r="B54" s="48">
        <v>101013101010</v>
      </c>
      <c r="C54" s="48">
        <v>6</v>
      </c>
      <c r="D54" s="48" t="s">
        <v>350</v>
      </c>
      <c r="E54" s="15" t="s">
        <v>1643</v>
      </c>
      <c r="F54" s="48">
        <v>3115</v>
      </c>
      <c r="G54" s="48" t="s">
        <v>348</v>
      </c>
    </row>
    <row r="55" spans="2:7" ht="19.899999999999999" customHeight="1">
      <c r="B55" s="48">
        <v>101013101011</v>
      </c>
      <c r="C55" s="48">
        <v>6</v>
      </c>
      <c r="D55" s="48" t="s">
        <v>351</v>
      </c>
      <c r="E55" s="15" t="s">
        <v>1643</v>
      </c>
      <c r="F55" s="48">
        <v>3115</v>
      </c>
      <c r="G55" s="48" t="s">
        <v>348</v>
      </c>
    </row>
    <row r="56" spans="2:7" ht="19.899999999999999" customHeight="1">
      <c r="B56" s="48">
        <v>1010131011</v>
      </c>
      <c r="C56" s="48">
        <v>5</v>
      </c>
      <c r="D56" s="48" t="s">
        <v>11</v>
      </c>
      <c r="E56" s="15" t="s">
        <v>1643</v>
      </c>
      <c r="F56" s="48">
        <v>3115</v>
      </c>
      <c r="G56" s="48" t="s">
        <v>348</v>
      </c>
    </row>
    <row r="57" spans="2:7" ht="19.899999999999999" customHeight="1">
      <c r="B57" s="48">
        <v>101013101110</v>
      </c>
      <c r="C57" s="48">
        <v>6</v>
      </c>
      <c r="D57" s="48" t="s">
        <v>352</v>
      </c>
      <c r="E57" s="15" t="s">
        <v>1643</v>
      </c>
      <c r="F57" s="48">
        <v>3115</v>
      </c>
      <c r="G57" s="48" t="s">
        <v>348</v>
      </c>
    </row>
    <row r="58" spans="2:7" ht="19.899999999999999" customHeight="1">
      <c r="B58" s="48">
        <v>101013101111</v>
      </c>
      <c r="C58" s="48">
        <v>6</v>
      </c>
      <c r="D58" s="48" t="s">
        <v>353</v>
      </c>
      <c r="E58" s="15" t="s">
        <v>1643</v>
      </c>
      <c r="F58" s="48">
        <v>3115</v>
      </c>
      <c r="G58" s="48" t="s">
        <v>348</v>
      </c>
    </row>
    <row r="59" spans="2:7" ht="19.899999999999999" customHeight="1">
      <c r="B59" s="48">
        <v>101013101112</v>
      </c>
      <c r="C59" s="48">
        <v>6</v>
      </c>
      <c r="D59" s="48" t="s">
        <v>354</v>
      </c>
      <c r="E59" s="15" t="s">
        <v>1643</v>
      </c>
      <c r="F59" s="48">
        <v>3115</v>
      </c>
      <c r="G59" s="48" t="s">
        <v>348</v>
      </c>
    </row>
    <row r="60" spans="2:7" ht="19.899999999999999" customHeight="1">
      <c r="B60" s="48">
        <v>1010131012</v>
      </c>
      <c r="C60" s="48">
        <v>5</v>
      </c>
      <c r="D60" s="48" t="s">
        <v>12</v>
      </c>
      <c r="E60" s="15" t="s">
        <v>1643</v>
      </c>
      <c r="F60" s="48">
        <v>3115</v>
      </c>
      <c r="G60" s="48" t="s">
        <v>348</v>
      </c>
    </row>
    <row r="61" spans="2:7" ht="19.899999999999999" customHeight="1">
      <c r="B61" s="48">
        <v>101013101210</v>
      </c>
      <c r="C61" s="48">
        <v>6</v>
      </c>
      <c r="D61" s="48" t="s">
        <v>355</v>
      </c>
      <c r="E61" s="15" t="s">
        <v>1643</v>
      </c>
      <c r="F61" s="48">
        <v>3115</v>
      </c>
      <c r="G61" s="48" t="s">
        <v>348</v>
      </c>
    </row>
    <row r="62" spans="2:7" ht="19.899999999999999" customHeight="1">
      <c r="B62" s="48">
        <v>101013101211</v>
      </c>
      <c r="C62" s="48">
        <v>6</v>
      </c>
      <c r="D62" s="48" t="s">
        <v>356</v>
      </c>
      <c r="E62" s="15" t="s">
        <v>1643</v>
      </c>
      <c r="F62" s="48">
        <v>3115</v>
      </c>
      <c r="G62" s="48" t="s">
        <v>348</v>
      </c>
    </row>
    <row r="63" spans="2:7" ht="19.899999999999999" customHeight="1">
      <c r="B63" s="48">
        <v>101013101212</v>
      </c>
      <c r="C63" s="48">
        <v>6</v>
      </c>
      <c r="D63" s="48" t="s">
        <v>357</v>
      </c>
      <c r="E63" s="15" t="s">
        <v>1643</v>
      </c>
      <c r="F63" s="48">
        <v>3115</v>
      </c>
      <c r="G63" s="48" t="s">
        <v>348</v>
      </c>
    </row>
    <row r="64" spans="2:7" ht="19.899999999999999" customHeight="1">
      <c r="B64" s="48">
        <v>10101311</v>
      </c>
      <c r="C64" s="48">
        <v>4</v>
      </c>
      <c r="D64" s="48" t="s">
        <v>358</v>
      </c>
      <c r="E64" s="15" t="s">
        <v>1643</v>
      </c>
      <c r="F64" s="48">
        <v>3115</v>
      </c>
      <c r="G64" s="48" t="s">
        <v>348</v>
      </c>
    </row>
    <row r="65" spans="2:7" ht="19.899999999999999" customHeight="1">
      <c r="B65" s="48">
        <v>1010131110</v>
      </c>
      <c r="C65" s="48">
        <v>5</v>
      </c>
      <c r="D65" s="48" t="s">
        <v>13</v>
      </c>
      <c r="E65" s="15" t="s">
        <v>1643</v>
      </c>
      <c r="F65" s="48">
        <v>3115</v>
      </c>
      <c r="G65" s="48" t="s">
        <v>348</v>
      </c>
    </row>
    <row r="66" spans="2:7" ht="19.899999999999999" customHeight="1">
      <c r="B66" s="48">
        <v>101013111010</v>
      </c>
      <c r="C66" s="48">
        <v>6</v>
      </c>
      <c r="D66" s="48" t="s">
        <v>359</v>
      </c>
      <c r="E66" s="15" t="s">
        <v>1643</v>
      </c>
      <c r="F66" s="48">
        <v>3115</v>
      </c>
      <c r="G66" s="48" t="s">
        <v>348</v>
      </c>
    </row>
    <row r="67" spans="2:7" ht="19.899999999999999" customHeight="1">
      <c r="B67" s="48">
        <v>101013111011</v>
      </c>
      <c r="C67" s="48">
        <v>6</v>
      </c>
      <c r="D67" s="48" t="s">
        <v>360</v>
      </c>
      <c r="E67" s="15" t="s">
        <v>1643</v>
      </c>
      <c r="F67" s="48">
        <v>3115</v>
      </c>
      <c r="G67" s="48" t="s">
        <v>348</v>
      </c>
    </row>
    <row r="68" spans="2:7" ht="19.899999999999999" customHeight="1">
      <c r="B68" s="48">
        <v>1010131111</v>
      </c>
      <c r="C68" s="48">
        <v>5</v>
      </c>
      <c r="D68" s="48" t="s">
        <v>14</v>
      </c>
      <c r="E68" s="15" t="s">
        <v>1643</v>
      </c>
      <c r="F68" s="48">
        <v>3115</v>
      </c>
      <c r="G68" s="48" t="s">
        <v>348</v>
      </c>
    </row>
    <row r="69" spans="2:7" ht="19.899999999999999" customHeight="1">
      <c r="B69" s="48">
        <v>101013111110</v>
      </c>
      <c r="C69" s="48">
        <v>6</v>
      </c>
      <c r="D69" s="48" t="s">
        <v>361</v>
      </c>
      <c r="E69" s="15" t="s">
        <v>1643</v>
      </c>
      <c r="F69" s="48">
        <v>3115</v>
      </c>
      <c r="G69" s="48" t="s">
        <v>348</v>
      </c>
    </row>
    <row r="70" spans="2:7" ht="19.899999999999999" customHeight="1">
      <c r="B70" s="48">
        <v>101013111111</v>
      </c>
      <c r="C70" s="48">
        <v>6</v>
      </c>
      <c r="D70" s="48" t="s">
        <v>362</v>
      </c>
      <c r="E70" s="15" t="s">
        <v>1643</v>
      </c>
      <c r="F70" s="48">
        <v>3115</v>
      </c>
      <c r="G70" s="48" t="s">
        <v>348</v>
      </c>
    </row>
    <row r="71" spans="2:7" ht="19.899999999999999" customHeight="1">
      <c r="B71" s="48">
        <v>10101312</v>
      </c>
      <c r="C71" s="48">
        <v>4</v>
      </c>
      <c r="D71" s="48" t="s">
        <v>363</v>
      </c>
      <c r="E71" s="15" t="s">
        <v>1643</v>
      </c>
      <c r="F71" s="48">
        <v>3115</v>
      </c>
      <c r="G71" s="48" t="s">
        <v>348</v>
      </c>
    </row>
    <row r="72" spans="2:7" ht="19.899999999999999" customHeight="1">
      <c r="B72" s="48">
        <v>101014</v>
      </c>
      <c r="C72" s="48">
        <v>3</v>
      </c>
      <c r="D72" s="48" t="s">
        <v>364</v>
      </c>
      <c r="E72" s="15" t="s">
        <v>1643</v>
      </c>
      <c r="F72" s="48"/>
      <c r="G72" s="48"/>
    </row>
    <row r="73" spans="2:7" ht="19.899999999999999" customHeight="1">
      <c r="B73" s="48">
        <v>10101410</v>
      </c>
      <c r="C73" s="48">
        <v>4</v>
      </c>
      <c r="D73" s="48" t="s">
        <v>364</v>
      </c>
      <c r="E73" s="15" t="s">
        <v>1643</v>
      </c>
      <c r="F73" s="48">
        <v>3112</v>
      </c>
      <c r="G73" s="48" t="s">
        <v>21601</v>
      </c>
    </row>
    <row r="74" spans="2:7" ht="19.899999999999999" customHeight="1">
      <c r="B74" s="48">
        <v>1010141010</v>
      </c>
      <c r="C74" s="48">
        <v>5</v>
      </c>
      <c r="D74" s="48" t="s">
        <v>365</v>
      </c>
      <c r="E74" s="15" t="s">
        <v>1643</v>
      </c>
      <c r="F74" s="48">
        <v>3112</v>
      </c>
      <c r="G74" s="48" t="s">
        <v>21601</v>
      </c>
    </row>
    <row r="75" spans="2:7" ht="19.899999999999999" customHeight="1">
      <c r="B75" s="48">
        <v>101014101010</v>
      </c>
      <c r="C75" s="48">
        <v>6</v>
      </c>
      <c r="D75" s="48" t="s">
        <v>366</v>
      </c>
      <c r="E75" s="15" t="s">
        <v>1643</v>
      </c>
      <c r="F75" s="48">
        <v>3112</v>
      </c>
      <c r="G75" s="48" t="s">
        <v>21601</v>
      </c>
    </row>
    <row r="76" spans="2:7" ht="19.899999999999999" customHeight="1">
      <c r="B76" s="48">
        <v>101014101011</v>
      </c>
      <c r="C76" s="48">
        <v>6</v>
      </c>
      <c r="D76" s="48" t="s">
        <v>367</v>
      </c>
      <c r="E76" s="15" t="s">
        <v>1643</v>
      </c>
      <c r="F76" s="48">
        <v>3112</v>
      </c>
      <c r="G76" s="48" t="s">
        <v>21601</v>
      </c>
    </row>
    <row r="77" spans="2:7" ht="19.899999999999999" customHeight="1">
      <c r="B77" s="48">
        <v>1010141011</v>
      </c>
      <c r="C77" s="48">
        <v>5</v>
      </c>
      <c r="D77" s="48" t="s">
        <v>368</v>
      </c>
      <c r="E77" s="15" t="s">
        <v>1643</v>
      </c>
      <c r="F77" s="48">
        <v>3112</v>
      </c>
      <c r="G77" s="48" t="s">
        <v>21601</v>
      </c>
    </row>
    <row r="78" spans="2:7" ht="19.899999999999999" customHeight="1">
      <c r="B78" s="48">
        <v>101014101110</v>
      </c>
      <c r="C78" s="48">
        <v>6</v>
      </c>
      <c r="D78" s="48" t="s">
        <v>369</v>
      </c>
      <c r="E78" s="15" t="s">
        <v>1643</v>
      </c>
      <c r="F78" s="48">
        <v>3112</v>
      </c>
      <c r="G78" s="48" t="s">
        <v>21601</v>
      </c>
    </row>
    <row r="79" spans="2:7" ht="19.899999999999999" customHeight="1">
      <c r="B79" s="48">
        <v>101014101111</v>
      </c>
      <c r="C79" s="48">
        <v>6</v>
      </c>
      <c r="D79" s="48" t="s">
        <v>370</v>
      </c>
      <c r="E79" s="15" t="s">
        <v>1643</v>
      </c>
      <c r="F79" s="48">
        <v>3112</v>
      </c>
      <c r="G79" s="48" t="s">
        <v>21601</v>
      </c>
    </row>
    <row r="80" spans="2:7" ht="19.899999999999999" customHeight="1">
      <c r="B80" s="48">
        <v>1010141012</v>
      </c>
      <c r="C80" s="48">
        <v>5</v>
      </c>
      <c r="D80" s="48" t="s">
        <v>18</v>
      </c>
      <c r="E80" s="15" t="s">
        <v>1643</v>
      </c>
      <c r="F80" s="48">
        <v>3112</v>
      </c>
      <c r="G80" s="48" t="s">
        <v>21601</v>
      </c>
    </row>
    <row r="81" spans="2:7" ht="19.899999999999999" customHeight="1">
      <c r="B81" s="48">
        <v>101014101210</v>
      </c>
      <c r="C81" s="48">
        <v>6</v>
      </c>
      <c r="D81" s="48" t="s">
        <v>371</v>
      </c>
      <c r="E81" s="15" t="s">
        <v>1643</v>
      </c>
      <c r="F81" s="48">
        <v>3112</v>
      </c>
      <c r="G81" s="48" t="s">
        <v>21601</v>
      </c>
    </row>
    <row r="82" spans="2:7" ht="19.899999999999999" customHeight="1">
      <c r="B82" s="48">
        <v>101014101211</v>
      </c>
      <c r="C82" s="48">
        <v>6</v>
      </c>
      <c r="D82" s="48" t="s">
        <v>372</v>
      </c>
      <c r="E82" s="15" t="s">
        <v>1643</v>
      </c>
      <c r="F82" s="48">
        <v>3112</v>
      </c>
      <c r="G82" s="48" t="s">
        <v>21601</v>
      </c>
    </row>
    <row r="83" spans="2:7" ht="19.899999999999999" customHeight="1">
      <c r="B83" s="48">
        <v>1010141013</v>
      </c>
      <c r="C83" s="48">
        <v>5</v>
      </c>
      <c r="D83" s="48" t="s">
        <v>373</v>
      </c>
      <c r="E83" s="15" t="s">
        <v>1643</v>
      </c>
      <c r="F83" s="48">
        <v>3112</v>
      </c>
      <c r="G83" s="48" t="s">
        <v>21601</v>
      </c>
    </row>
    <row r="84" spans="2:7" ht="19.899999999999999" customHeight="1">
      <c r="B84" s="48">
        <v>101014101310</v>
      </c>
      <c r="C84" s="48">
        <v>6</v>
      </c>
      <c r="D84" s="48" t="s">
        <v>374</v>
      </c>
      <c r="E84" s="15" t="s">
        <v>1643</v>
      </c>
      <c r="F84" s="48">
        <v>3112</v>
      </c>
      <c r="G84" s="48" t="s">
        <v>21601</v>
      </c>
    </row>
    <row r="85" spans="2:7" ht="19.899999999999999" customHeight="1">
      <c r="B85" s="48">
        <v>101014101311</v>
      </c>
      <c r="C85" s="48">
        <v>6</v>
      </c>
      <c r="D85" s="48" t="s">
        <v>375</v>
      </c>
      <c r="E85" s="15" t="s">
        <v>1643</v>
      </c>
      <c r="F85" s="48">
        <v>3112</v>
      </c>
      <c r="G85" s="48" t="s">
        <v>21601</v>
      </c>
    </row>
    <row r="86" spans="2:7" ht="19.899999999999999" customHeight="1">
      <c r="B86" s="48">
        <v>1010141014</v>
      </c>
      <c r="C86" s="48">
        <v>5</v>
      </c>
      <c r="D86" s="48" t="s">
        <v>376</v>
      </c>
      <c r="E86" s="15" t="s">
        <v>1643</v>
      </c>
      <c r="F86" s="48">
        <v>3112</v>
      </c>
      <c r="G86" s="48" t="s">
        <v>21601</v>
      </c>
    </row>
    <row r="87" spans="2:7" ht="19.899999999999999" customHeight="1">
      <c r="B87" s="48">
        <v>101014101410</v>
      </c>
      <c r="C87" s="48">
        <v>6</v>
      </c>
      <c r="D87" s="48" t="s">
        <v>377</v>
      </c>
      <c r="E87" s="15" t="s">
        <v>1643</v>
      </c>
      <c r="F87" s="48">
        <v>3112</v>
      </c>
      <c r="G87" s="48" t="s">
        <v>21601</v>
      </c>
    </row>
    <row r="88" spans="2:7" ht="19.899999999999999" customHeight="1">
      <c r="B88" s="48">
        <v>101014101411</v>
      </c>
      <c r="C88" s="48">
        <v>6</v>
      </c>
      <c r="D88" s="48" t="s">
        <v>378</v>
      </c>
      <c r="E88" s="15" t="s">
        <v>1643</v>
      </c>
      <c r="F88" s="48">
        <v>3112</v>
      </c>
      <c r="G88" s="48" t="s">
        <v>21601</v>
      </c>
    </row>
    <row r="89" spans="2:7" ht="19.899999999999999" customHeight="1">
      <c r="B89" s="48">
        <v>1010141015</v>
      </c>
      <c r="C89" s="48">
        <v>5</v>
      </c>
      <c r="D89" s="48" t="s">
        <v>379</v>
      </c>
      <c r="E89" s="15" t="s">
        <v>1643</v>
      </c>
      <c r="F89" s="48">
        <v>3112</v>
      </c>
      <c r="G89" s="48" t="s">
        <v>21601</v>
      </c>
    </row>
    <row r="90" spans="2:7" ht="19.899999999999999" customHeight="1">
      <c r="B90" s="48">
        <v>101014101510</v>
      </c>
      <c r="C90" s="48">
        <v>6</v>
      </c>
      <c r="D90" s="48" t="s">
        <v>380</v>
      </c>
      <c r="E90" s="15" t="s">
        <v>1643</v>
      </c>
      <c r="F90" s="48">
        <v>3112</v>
      </c>
      <c r="G90" s="48" t="s">
        <v>21601</v>
      </c>
    </row>
    <row r="91" spans="2:7" ht="19.899999999999999" customHeight="1">
      <c r="B91" s="48">
        <v>101014101511</v>
      </c>
      <c r="C91" s="48">
        <v>6</v>
      </c>
      <c r="D91" s="48" t="s">
        <v>381</v>
      </c>
      <c r="E91" s="15" t="s">
        <v>1643</v>
      </c>
      <c r="F91" s="48">
        <v>3112</v>
      </c>
      <c r="G91" s="48" t="s">
        <v>21601</v>
      </c>
    </row>
    <row r="92" spans="2:7" ht="19.899999999999999" customHeight="1">
      <c r="B92" s="48">
        <v>1010141016</v>
      </c>
      <c r="C92" s="48">
        <v>5</v>
      </c>
      <c r="D92" s="48" t="s">
        <v>382</v>
      </c>
      <c r="E92" s="15" t="s">
        <v>1643</v>
      </c>
      <c r="F92" s="48">
        <v>3112</v>
      </c>
      <c r="G92" s="48" t="s">
        <v>21601</v>
      </c>
    </row>
    <row r="93" spans="2:7" ht="19.899999999999999" customHeight="1">
      <c r="B93" s="48">
        <v>101014101610</v>
      </c>
      <c r="C93" s="48">
        <v>6</v>
      </c>
      <c r="D93" s="48" t="s">
        <v>383</v>
      </c>
      <c r="E93" s="15" t="s">
        <v>1643</v>
      </c>
      <c r="F93" s="48">
        <v>3112</v>
      </c>
      <c r="G93" s="48" t="s">
        <v>21601</v>
      </c>
    </row>
    <row r="94" spans="2:7" ht="19.899999999999999" customHeight="1">
      <c r="B94" s="48">
        <v>101014101611</v>
      </c>
      <c r="C94" s="48">
        <v>6</v>
      </c>
      <c r="D94" s="48" t="s">
        <v>384</v>
      </c>
      <c r="E94" s="15" t="s">
        <v>1643</v>
      </c>
      <c r="F94" s="48">
        <v>3112</v>
      </c>
      <c r="G94" s="48" t="s">
        <v>21601</v>
      </c>
    </row>
    <row r="95" spans="2:7" ht="19.899999999999999" customHeight="1">
      <c r="B95" s="48">
        <v>1010141017</v>
      </c>
      <c r="C95" s="48">
        <v>5</v>
      </c>
      <c r="D95" s="48" t="s">
        <v>385</v>
      </c>
      <c r="E95" s="15" t="s">
        <v>1643</v>
      </c>
      <c r="F95" s="48">
        <v>3112</v>
      </c>
      <c r="G95" s="48" t="s">
        <v>21601</v>
      </c>
    </row>
    <row r="96" spans="2:7" ht="19.899999999999999" customHeight="1">
      <c r="B96" s="48">
        <v>101014101710</v>
      </c>
      <c r="C96" s="48">
        <v>6</v>
      </c>
      <c r="D96" s="48" t="s">
        <v>386</v>
      </c>
      <c r="E96" s="15" t="s">
        <v>1643</v>
      </c>
      <c r="F96" s="48">
        <v>3112</v>
      </c>
      <c r="G96" s="48" t="s">
        <v>21601</v>
      </c>
    </row>
    <row r="97" spans="2:7" ht="19.899999999999999" customHeight="1">
      <c r="B97" s="48">
        <v>101014101711</v>
      </c>
      <c r="C97" s="48">
        <v>6</v>
      </c>
      <c r="D97" s="48" t="s">
        <v>387</v>
      </c>
      <c r="E97" s="15" t="s">
        <v>1643</v>
      </c>
      <c r="F97" s="48">
        <v>3112</v>
      </c>
      <c r="G97" s="48" t="s">
        <v>21601</v>
      </c>
    </row>
    <row r="98" spans="2:7" ht="19.899999999999999" customHeight="1">
      <c r="B98" s="48">
        <v>1010141018</v>
      </c>
      <c r="C98" s="48">
        <v>5</v>
      </c>
      <c r="D98" s="48" t="s">
        <v>388</v>
      </c>
      <c r="E98" s="15" t="s">
        <v>1643</v>
      </c>
      <c r="F98" s="48">
        <v>3112</v>
      </c>
      <c r="G98" s="48" t="s">
        <v>21601</v>
      </c>
    </row>
    <row r="99" spans="2:7" ht="19.899999999999999" customHeight="1">
      <c r="B99" s="48">
        <v>101014101810</v>
      </c>
      <c r="C99" s="48">
        <v>6</v>
      </c>
      <c r="D99" s="48" t="s">
        <v>389</v>
      </c>
      <c r="E99" s="15" t="s">
        <v>1643</v>
      </c>
      <c r="F99" s="48">
        <v>3112</v>
      </c>
      <c r="G99" s="48" t="s">
        <v>21601</v>
      </c>
    </row>
    <row r="100" spans="2:7" ht="19.899999999999999" customHeight="1">
      <c r="B100" s="48">
        <v>101014101811</v>
      </c>
      <c r="C100" s="48">
        <v>6</v>
      </c>
      <c r="D100" s="48" t="s">
        <v>390</v>
      </c>
      <c r="E100" s="15" t="s">
        <v>1643</v>
      </c>
      <c r="F100" s="48">
        <v>3112</v>
      </c>
      <c r="G100" s="48" t="s">
        <v>21601</v>
      </c>
    </row>
    <row r="101" spans="2:7" ht="19.899999999999999" customHeight="1">
      <c r="B101" s="48">
        <v>1010141019</v>
      </c>
      <c r="C101" s="48">
        <v>5</v>
      </c>
      <c r="D101" s="48" t="s">
        <v>391</v>
      </c>
      <c r="E101" s="15" t="s">
        <v>1643</v>
      </c>
      <c r="F101" s="48">
        <v>3112</v>
      </c>
      <c r="G101" s="48" t="s">
        <v>21601</v>
      </c>
    </row>
    <row r="102" spans="2:7" ht="19.899999999999999" customHeight="1">
      <c r="B102" s="48">
        <v>101014101910</v>
      </c>
      <c r="C102" s="48">
        <v>6</v>
      </c>
      <c r="D102" s="48" t="s">
        <v>392</v>
      </c>
      <c r="E102" s="15" t="s">
        <v>1643</v>
      </c>
      <c r="F102" s="48">
        <v>3112</v>
      </c>
      <c r="G102" s="48" t="s">
        <v>21601</v>
      </c>
    </row>
    <row r="103" spans="2:7" ht="19.899999999999999" customHeight="1">
      <c r="B103" s="48">
        <v>101014101911</v>
      </c>
      <c r="C103" s="48">
        <v>6</v>
      </c>
      <c r="D103" s="48" t="s">
        <v>393</v>
      </c>
      <c r="E103" s="15" t="s">
        <v>1643</v>
      </c>
      <c r="F103" s="48">
        <v>3112</v>
      </c>
      <c r="G103" s="48" t="s">
        <v>21601</v>
      </c>
    </row>
    <row r="104" spans="2:7" ht="19.899999999999999" customHeight="1">
      <c r="B104" s="48">
        <v>1010141020</v>
      </c>
      <c r="C104" s="48">
        <v>5</v>
      </c>
      <c r="D104" s="48" t="s">
        <v>19</v>
      </c>
      <c r="E104" s="15" t="s">
        <v>1643</v>
      </c>
      <c r="F104" s="48">
        <v>3112</v>
      </c>
      <c r="G104" s="48" t="s">
        <v>21601</v>
      </c>
    </row>
    <row r="105" spans="2:7" ht="19.899999999999999" customHeight="1">
      <c r="B105" s="48">
        <v>101014102010</v>
      </c>
      <c r="C105" s="48">
        <v>6</v>
      </c>
      <c r="D105" s="48" t="s">
        <v>2629</v>
      </c>
      <c r="E105" s="15" t="s">
        <v>1643</v>
      </c>
      <c r="F105" s="48">
        <v>3112</v>
      </c>
      <c r="G105" s="48" t="s">
        <v>21601</v>
      </c>
    </row>
    <row r="106" spans="2:7" ht="19.899999999999999" customHeight="1">
      <c r="B106" s="48">
        <v>10101410201010</v>
      </c>
      <c r="C106" s="48">
        <v>7</v>
      </c>
      <c r="D106" s="48" t="s">
        <v>394</v>
      </c>
      <c r="E106" s="15" t="s">
        <v>1643</v>
      </c>
      <c r="F106" s="48">
        <v>3112</v>
      </c>
      <c r="G106" s="48" t="s">
        <v>21601</v>
      </c>
    </row>
    <row r="107" spans="2:7" ht="19.899999999999999" customHeight="1">
      <c r="B107" s="48">
        <v>10101410201011</v>
      </c>
      <c r="C107" s="48">
        <v>7</v>
      </c>
      <c r="D107" s="48" t="s">
        <v>395</v>
      </c>
      <c r="E107" s="15" t="s">
        <v>1643</v>
      </c>
      <c r="F107" s="48">
        <v>3112</v>
      </c>
      <c r="G107" s="48" t="s">
        <v>21601</v>
      </c>
    </row>
    <row r="108" spans="2:7" ht="19.899999999999999" customHeight="1">
      <c r="B108" s="48">
        <v>101014102011</v>
      </c>
      <c r="C108" s="48">
        <v>6</v>
      </c>
      <c r="D108" s="48" t="s">
        <v>396</v>
      </c>
      <c r="E108" s="15" t="s">
        <v>1643</v>
      </c>
      <c r="F108" s="48">
        <v>3112</v>
      </c>
      <c r="G108" s="48" t="s">
        <v>21601</v>
      </c>
    </row>
    <row r="109" spans="2:7" ht="19.899999999999999" customHeight="1">
      <c r="B109" s="48">
        <v>1010141021</v>
      </c>
      <c r="C109" s="48">
        <v>5</v>
      </c>
      <c r="D109" s="48" t="s">
        <v>397</v>
      </c>
      <c r="E109" s="15" t="s">
        <v>1643</v>
      </c>
      <c r="F109" s="48">
        <v>3112</v>
      </c>
      <c r="G109" s="48" t="s">
        <v>21601</v>
      </c>
    </row>
    <row r="110" spans="2:7" ht="19.899999999999999" customHeight="1">
      <c r="B110" s="48">
        <v>101014102110</v>
      </c>
      <c r="C110" s="48">
        <v>6</v>
      </c>
      <c r="D110" s="48" t="s">
        <v>398</v>
      </c>
      <c r="E110" s="15" t="s">
        <v>1643</v>
      </c>
      <c r="F110" s="48">
        <v>3112</v>
      </c>
      <c r="G110" s="48" t="s">
        <v>21601</v>
      </c>
    </row>
    <row r="111" spans="2:7" ht="19.899999999999999" customHeight="1">
      <c r="B111" s="48">
        <v>101014102111</v>
      </c>
      <c r="C111" s="48">
        <v>6</v>
      </c>
      <c r="D111" s="48" t="s">
        <v>399</v>
      </c>
      <c r="E111" s="15" t="s">
        <v>1643</v>
      </c>
      <c r="F111" s="48">
        <v>3112</v>
      </c>
      <c r="G111" s="48" t="s">
        <v>21601</v>
      </c>
    </row>
    <row r="112" spans="2:7" ht="19.899999999999999" customHeight="1">
      <c r="B112" s="48">
        <v>1010141022</v>
      </c>
      <c r="C112" s="48">
        <v>5</v>
      </c>
      <c r="D112" s="48" t="s">
        <v>20</v>
      </c>
      <c r="E112" s="15" t="s">
        <v>1643</v>
      </c>
      <c r="F112" s="48">
        <v>3112</v>
      </c>
      <c r="G112" s="48" t="s">
        <v>21601</v>
      </c>
    </row>
    <row r="113" spans="2:7" ht="19.899999999999999" customHeight="1">
      <c r="B113" s="48">
        <v>101014102210</v>
      </c>
      <c r="C113" s="48">
        <v>6</v>
      </c>
      <c r="D113" s="48" t="s">
        <v>400</v>
      </c>
      <c r="E113" s="15" t="s">
        <v>1643</v>
      </c>
      <c r="F113" s="48">
        <v>3112</v>
      </c>
      <c r="G113" s="48" t="s">
        <v>21601</v>
      </c>
    </row>
    <row r="114" spans="2:7" ht="19.899999999999999" customHeight="1">
      <c r="B114" s="48">
        <v>101014102211</v>
      </c>
      <c r="C114" s="48">
        <v>6</v>
      </c>
      <c r="D114" s="48" t="s">
        <v>401</v>
      </c>
      <c r="E114" s="15" t="s">
        <v>1643</v>
      </c>
      <c r="F114" s="48">
        <v>3112</v>
      </c>
      <c r="G114" s="48" t="s">
        <v>21601</v>
      </c>
    </row>
    <row r="115" spans="2:7" ht="19.899999999999999" customHeight="1">
      <c r="B115" s="48">
        <v>1010141023</v>
      </c>
      <c r="C115" s="48">
        <v>5</v>
      </c>
      <c r="D115" s="48" t="s">
        <v>2630</v>
      </c>
      <c r="E115" s="15" t="s">
        <v>1643</v>
      </c>
      <c r="F115" s="48">
        <v>3112</v>
      </c>
      <c r="G115" s="48" t="s">
        <v>21601</v>
      </c>
    </row>
    <row r="116" spans="2:7" ht="19.899999999999999" customHeight="1">
      <c r="B116" s="48">
        <v>101014102310</v>
      </c>
      <c r="C116" s="48">
        <v>6</v>
      </c>
      <c r="D116" s="48" t="s">
        <v>3727</v>
      </c>
      <c r="E116" s="15" t="s">
        <v>1643</v>
      </c>
      <c r="F116" s="48">
        <v>3112</v>
      </c>
      <c r="G116" s="48" t="s">
        <v>21601</v>
      </c>
    </row>
    <row r="117" spans="2:7" ht="19.899999999999999" customHeight="1">
      <c r="B117" s="48">
        <v>101014102311</v>
      </c>
      <c r="C117" s="48">
        <v>6</v>
      </c>
      <c r="D117" s="48" t="s">
        <v>3728</v>
      </c>
      <c r="E117" s="15" t="s">
        <v>1643</v>
      </c>
      <c r="F117" s="48">
        <v>3112</v>
      </c>
      <c r="G117" s="48" t="s">
        <v>21601</v>
      </c>
    </row>
    <row r="118" spans="2:7" ht="19.899999999999999" customHeight="1">
      <c r="B118" s="48">
        <v>1010141024</v>
      </c>
      <c r="C118" s="48">
        <v>5</v>
      </c>
      <c r="D118" s="48" t="s">
        <v>22422</v>
      </c>
      <c r="E118" s="15" t="s">
        <v>1643</v>
      </c>
      <c r="F118" s="48">
        <v>3112</v>
      </c>
      <c r="G118" s="48" t="s">
        <v>21601</v>
      </c>
    </row>
    <row r="119" spans="2:7" ht="19.899999999999999" customHeight="1">
      <c r="B119" s="48">
        <v>101014102410</v>
      </c>
      <c r="C119" s="48">
        <v>6</v>
      </c>
      <c r="D119" s="48" t="s">
        <v>22423</v>
      </c>
      <c r="E119" s="15" t="s">
        <v>1643</v>
      </c>
      <c r="F119" s="48">
        <v>3112</v>
      </c>
      <c r="G119" s="48" t="s">
        <v>21601</v>
      </c>
    </row>
    <row r="120" spans="2:7" ht="19.899999999999999" customHeight="1">
      <c r="B120" s="48">
        <v>101014102411</v>
      </c>
      <c r="C120" s="48">
        <v>6</v>
      </c>
      <c r="D120" s="48" t="s">
        <v>22424</v>
      </c>
      <c r="E120" s="15" t="s">
        <v>1643</v>
      </c>
      <c r="F120" s="48">
        <v>3112</v>
      </c>
      <c r="G120" s="48" t="s">
        <v>21601</v>
      </c>
    </row>
    <row r="121" spans="2:7" ht="19.899999999999999" customHeight="1">
      <c r="B121" s="48">
        <v>1011</v>
      </c>
      <c r="C121" s="48">
        <v>2</v>
      </c>
      <c r="D121" s="48" t="s">
        <v>28</v>
      </c>
      <c r="E121" s="15" t="s">
        <v>1643</v>
      </c>
      <c r="F121" s="48"/>
      <c r="G121" s="48"/>
    </row>
    <row r="122" spans="2:7" ht="19.899999999999999" customHeight="1">
      <c r="B122" s="48">
        <v>101110</v>
      </c>
      <c r="C122" s="48">
        <v>3</v>
      </c>
      <c r="D122" s="48" t="s">
        <v>28</v>
      </c>
      <c r="E122" s="15" t="s">
        <v>1643</v>
      </c>
      <c r="F122" s="48"/>
      <c r="G122" s="48"/>
    </row>
    <row r="123" spans="2:7" ht="19.899999999999999" customHeight="1">
      <c r="B123" s="48">
        <v>10111010</v>
      </c>
      <c r="C123" s="48">
        <v>4</v>
      </c>
      <c r="D123" s="48" t="s">
        <v>402</v>
      </c>
      <c r="E123" s="15" t="s">
        <v>1643</v>
      </c>
      <c r="F123" s="48">
        <v>3113</v>
      </c>
      <c r="G123" s="48" t="s">
        <v>1624</v>
      </c>
    </row>
    <row r="124" spans="2:7" ht="19.899999999999999" customHeight="1">
      <c r="B124" s="48">
        <v>1011101010</v>
      </c>
      <c r="C124" s="48">
        <v>5</v>
      </c>
      <c r="D124" s="48" t="s">
        <v>29</v>
      </c>
      <c r="E124" s="15" t="s">
        <v>1643</v>
      </c>
      <c r="F124" s="48">
        <v>3113</v>
      </c>
      <c r="G124" s="48" t="s">
        <v>1624</v>
      </c>
    </row>
    <row r="125" spans="2:7" ht="19.899999999999999" customHeight="1">
      <c r="B125" s="48">
        <v>101110101010</v>
      </c>
      <c r="C125" s="48">
        <v>6</v>
      </c>
      <c r="D125" s="48" t="s">
        <v>403</v>
      </c>
      <c r="E125" s="15" t="s">
        <v>1643</v>
      </c>
      <c r="F125" s="48">
        <v>3113</v>
      </c>
      <c r="G125" s="48" t="s">
        <v>1624</v>
      </c>
    </row>
    <row r="126" spans="2:7" ht="19.899999999999999" customHeight="1">
      <c r="B126" s="48">
        <v>101110101011</v>
      </c>
      <c r="C126" s="48">
        <v>6</v>
      </c>
      <c r="D126" s="48" t="s">
        <v>404</v>
      </c>
      <c r="E126" s="15" t="s">
        <v>1643</v>
      </c>
      <c r="F126" s="48">
        <v>3113</v>
      </c>
      <c r="G126" s="48" t="s">
        <v>1624</v>
      </c>
    </row>
    <row r="127" spans="2:7" ht="19.899999999999999" customHeight="1">
      <c r="B127" s="48">
        <v>101110101012</v>
      </c>
      <c r="C127" s="48">
        <v>6</v>
      </c>
      <c r="D127" s="48" t="s">
        <v>405</v>
      </c>
      <c r="E127" s="15" t="s">
        <v>1643</v>
      </c>
      <c r="F127" s="48">
        <v>3113</v>
      </c>
      <c r="G127" s="48" t="s">
        <v>1624</v>
      </c>
    </row>
    <row r="128" spans="2:7" ht="19.899999999999999" customHeight="1">
      <c r="B128" s="48">
        <v>101110101013</v>
      </c>
      <c r="C128" s="48">
        <v>6</v>
      </c>
      <c r="D128" s="48" t="s">
        <v>406</v>
      </c>
      <c r="E128" s="15" t="s">
        <v>1643</v>
      </c>
      <c r="F128" s="48">
        <v>3113</v>
      </c>
      <c r="G128" s="48" t="s">
        <v>1624</v>
      </c>
    </row>
    <row r="129" spans="2:7" ht="19.899999999999999" customHeight="1">
      <c r="B129" s="48">
        <v>101110101014</v>
      </c>
      <c r="C129" s="48">
        <v>6</v>
      </c>
      <c r="D129" s="48" t="s">
        <v>407</v>
      </c>
      <c r="E129" s="15" t="s">
        <v>1643</v>
      </c>
      <c r="F129" s="48">
        <v>3113</v>
      </c>
      <c r="G129" s="48" t="s">
        <v>1624</v>
      </c>
    </row>
    <row r="130" spans="2:7" ht="19.899999999999999" customHeight="1">
      <c r="B130" s="48">
        <v>1011101011</v>
      </c>
      <c r="C130" s="48">
        <v>5</v>
      </c>
      <c r="D130" s="48" t="s">
        <v>1623</v>
      </c>
      <c r="E130" s="15" t="s">
        <v>1643</v>
      </c>
      <c r="F130" s="48">
        <v>3113</v>
      </c>
      <c r="G130" s="48" t="s">
        <v>1624</v>
      </c>
    </row>
    <row r="131" spans="2:7" ht="19.899999999999999" customHeight="1">
      <c r="B131" s="48">
        <v>1011101012</v>
      </c>
      <c r="C131" s="48">
        <v>5</v>
      </c>
      <c r="D131" s="48" t="s">
        <v>408</v>
      </c>
      <c r="E131" s="15" t="s">
        <v>1643</v>
      </c>
      <c r="F131" s="48">
        <v>3113</v>
      </c>
      <c r="G131" s="48" t="s">
        <v>1624</v>
      </c>
    </row>
    <row r="132" spans="2:7" ht="19.899999999999999" customHeight="1">
      <c r="B132" s="48">
        <v>10111011</v>
      </c>
      <c r="C132" s="48">
        <v>4</v>
      </c>
      <c r="D132" s="48" t="s">
        <v>409</v>
      </c>
      <c r="E132" s="15" t="s">
        <v>1643</v>
      </c>
      <c r="F132" s="48">
        <v>3111</v>
      </c>
      <c r="G132" s="48" t="s">
        <v>1625</v>
      </c>
    </row>
    <row r="133" spans="2:7" ht="19.899999999999999" customHeight="1">
      <c r="B133" s="48">
        <v>1011101110</v>
      </c>
      <c r="C133" s="48">
        <v>5</v>
      </c>
      <c r="D133" s="48" t="s">
        <v>410</v>
      </c>
      <c r="E133" s="15" t="s">
        <v>1643</v>
      </c>
      <c r="F133" s="48">
        <v>3111</v>
      </c>
      <c r="G133" s="48" t="s">
        <v>1625</v>
      </c>
    </row>
    <row r="134" spans="2:7" ht="19.899999999999999" customHeight="1">
      <c r="B134" s="48">
        <v>101110111010</v>
      </c>
      <c r="C134" s="48">
        <v>6</v>
      </c>
      <c r="D134" s="48" t="s">
        <v>16</v>
      </c>
      <c r="E134" s="15" t="s">
        <v>1643</v>
      </c>
      <c r="F134" s="48">
        <v>3111</v>
      </c>
      <c r="G134" s="48" t="s">
        <v>1625</v>
      </c>
    </row>
    <row r="135" spans="2:7" ht="19.899999999999999" customHeight="1">
      <c r="B135" s="48">
        <v>101110111011</v>
      </c>
      <c r="C135" s="48">
        <v>6</v>
      </c>
      <c r="D135" s="48" t="s">
        <v>411</v>
      </c>
      <c r="E135" s="15" t="s">
        <v>1643</v>
      </c>
      <c r="F135" s="48">
        <v>3111</v>
      </c>
      <c r="G135" s="48" t="s">
        <v>1625</v>
      </c>
    </row>
    <row r="136" spans="2:7" ht="19.899999999999999" customHeight="1">
      <c r="B136" s="48">
        <v>101110111012</v>
      </c>
      <c r="C136" s="48">
        <v>6</v>
      </c>
      <c r="D136" s="48" t="s">
        <v>412</v>
      </c>
      <c r="E136" s="15" t="s">
        <v>1643</v>
      </c>
      <c r="F136" s="48">
        <v>3111</v>
      </c>
      <c r="G136" s="48" t="s">
        <v>1625</v>
      </c>
    </row>
    <row r="137" spans="2:7" ht="19.899999999999999" customHeight="1">
      <c r="B137" s="48">
        <v>101110111013</v>
      </c>
      <c r="C137" s="48">
        <v>6</v>
      </c>
      <c r="D137" s="48" t="s">
        <v>413</v>
      </c>
      <c r="E137" s="15" t="s">
        <v>1643</v>
      </c>
      <c r="F137" s="48">
        <v>3111</v>
      </c>
      <c r="G137" s="48" t="s">
        <v>1625</v>
      </c>
    </row>
    <row r="138" spans="2:7" ht="19.899999999999999" customHeight="1">
      <c r="B138" s="48">
        <v>1011101111</v>
      </c>
      <c r="C138" s="48">
        <v>5</v>
      </c>
      <c r="D138" s="48" t="s">
        <v>414</v>
      </c>
      <c r="E138" s="15" t="s">
        <v>1643</v>
      </c>
      <c r="F138" s="48">
        <v>3111</v>
      </c>
      <c r="G138" s="48" t="s">
        <v>1625</v>
      </c>
    </row>
    <row r="139" spans="2:7" ht="19.899999999999999" customHeight="1">
      <c r="B139" s="48">
        <v>1011101112</v>
      </c>
      <c r="C139" s="48">
        <v>5</v>
      </c>
      <c r="D139" s="48" t="s">
        <v>415</v>
      </c>
      <c r="E139" s="15" t="s">
        <v>1643</v>
      </c>
      <c r="F139" s="48">
        <v>3111</v>
      </c>
      <c r="G139" s="48" t="s">
        <v>1625</v>
      </c>
    </row>
    <row r="140" spans="2:7" ht="19.899999999999999" customHeight="1">
      <c r="B140" s="48">
        <v>1011101113</v>
      </c>
      <c r="C140" s="48">
        <v>5</v>
      </c>
      <c r="D140" s="48" t="s">
        <v>2631</v>
      </c>
      <c r="E140" s="15" t="s">
        <v>1643</v>
      </c>
      <c r="F140" s="48">
        <v>3111</v>
      </c>
      <c r="G140" s="48" t="s">
        <v>1625</v>
      </c>
    </row>
    <row r="141" spans="2:7" ht="19.899999999999999" customHeight="1">
      <c r="B141" s="48">
        <v>1011101114</v>
      </c>
      <c r="C141" s="48">
        <v>5</v>
      </c>
      <c r="D141" s="48" t="s">
        <v>416</v>
      </c>
      <c r="E141" s="15" t="s">
        <v>1643</v>
      </c>
      <c r="F141" s="48">
        <v>3111</v>
      </c>
      <c r="G141" s="48" t="s">
        <v>1625</v>
      </c>
    </row>
    <row r="142" spans="2:7" ht="19.899999999999999" customHeight="1">
      <c r="B142" s="48">
        <v>11</v>
      </c>
      <c r="C142" s="48">
        <v>1</v>
      </c>
      <c r="D142" s="48" t="s">
        <v>417</v>
      </c>
      <c r="E142" s="15" t="s">
        <v>1643</v>
      </c>
      <c r="F142" s="48"/>
      <c r="G142" s="48"/>
    </row>
    <row r="143" spans="2:7" ht="19.899999999999999" customHeight="1">
      <c r="B143" s="48">
        <v>1110</v>
      </c>
      <c r="C143" s="48">
        <v>2</v>
      </c>
      <c r="D143" s="48" t="s">
        <v>418</v>
      </c>
      <c r="E143" s="15" t="s">
        <v>1643</v>
      </c>
      <c r="F143" s="48"/>
      <c r="G143" s="48"/>
    </row>
    <row r="144" spans="2:7" ht="19.899999999999999" customHeight="1">
      <c r="B144" s="48">
        <v>111010</v>
      </c>
      <c r="C144" s="48">
        <v>3</v>
      </c>
      <c r="D144" s="48" t="s">
        <v>419</v>
      </c>
      <c r="E144" s="15" t="s">
        <v>1643</v>
      </c>
      <c r="F144" s="48"/>
      <c r="G144" s="48"/>
    </row>
    <row r="145" spans="2:7" ht="19.899999999999999" customHeight="1">
      <c r="B145" s="48">
        <v>11101010</v>
      </c>
      <c r="C145" s="48">
        <v>4</v>
      </c>
      <c r="D145" s="48" t="s">
        <v>420</v>
      </c>
      <c r="E145" s="15" t="s">
        <v>1643</v>
      </c>
      <c r="F145" s="48">
        <v>3219</v>
      </c>
      <c r="G145" s="48" t="s">
        <v>419</v>
      </c>
    </row>
    <row r="146" spans="2:7" ht="19.899999999999999" customHeight="1">
      <c r="B146" s="48">
        <v>1110101010</v>
      </c>
      <c r="C146" s="48">
        <v>5</v>
      </c>
      <c r="D146" s="48" t="s">
        <v>33</v>
      </c>
      <c r="E146" s="15" t="s">
        <v>1643</v>
      </c>
      <c r="F146" s="48">
        <v>3219</v>
      </c>
      <c r="G146" s="48" t="s">
        <v>419</v>
      </c>
    </row>
    <row r="147" spans="2:7" ht="19.899999999999999" customHeight="1">
      <c r="B147" s="48">
        <v>111010101010</v>
      </c>
      <c r="C147" s="48">
        <v>6</v>
      </c>
      <c r="D147" s="48" t="s">
        <v>421</v>
      </c>
      <c r="E147" s="15" t="s">
        <v>1643</v>
      </c>
      <c r="F147" s="48">
        <v>3219</v>
      </c>
      <c r="G147" s="48" t="s">
        <v>419</v>
      </c>
    </row>
    <row r="148" spans="2:7" ht="19.899999999999999" customHeight="1">
      <c r="B148" s="48">
        <v>111010101011</v>
      </c>
      <c r="C148" s="48">
        <v>6</v>
      </c>
      <c r="D148" s="48" t="s">
        <v>422</v>
      </c>
      <c r="E148" s="15" t="s">
        <v>1643</v>
      </c>
      <c r="F148" s="48">
        <v>3219</v>
      </c>
      <c r="G148" s="48" t="s">
        <v>419</v>
      </c>
    </row>
    <row r="149" spans="2:7" ht="19.899999999999999" customHeight="1">
      <c r="B149" s="48">
        <v>111010101012</v>
      </c>
      <c r="C149" s="48">
        <v>6</v>
      </c>
      <c r="D149" s="48" t="s">
        <v>423</v>
      </c>
      <c r="E149" s="15" t="s">
        <v>1643</v>
      </c>
      <c r="F149" s="48">
        <v>3219</v>
      </c>
      <c r="G149" s="48" t="s">
        <v>419</v>
      </c>
    </row>
    <row r="150" spans="2:7" ht="19.899999999999999" customHeight="1">
      <c r="B150" s="48">
        <v>111010101013</v>
      </c>
      <c r="C150" s="48">
        <v>6</v>
      </c>
      <c r="D150" s="48" t="s">
        <v>2625</v>
      </c>
      <c r="E150" s="15" t="s">
        <v>1643</v>
      </c>
      <c r="F150" s="48">
        <v>3219</v>
      </c>
      <c r="G150" s="48" t="s">
        <v>419</v>
      </c>
    </row>
    <row r="151" spans="2:7" ht="19.899999999999999" customHeight="1">
      <c r="B151" s="48">
        <v>111010101014</v>
      </c>
      <c r="C151" s="48">
        <v>6</v>
      </c>
      <c r="D151" s="48" t="s">
        <v>424</v>
      </c>
      <c r="E151" s="15" t="s">
        <v>1643</v>
      </c>
      <c r="F151" s="48">
        <v>3219</v>
      </c>
      <c r="G151" s="48" t="s">
        <v>419</v>
      </c>
    </row>
    <row r="152" spans="2:7" ht="19.899999999999999" customHeight="1">
      <c r="B152" s="48">
        <v>111010101015</v>
      </c>
      <c r="C152" s="48">
        <v>6</v>
      </c>
      <c r="D152" s="48" t="s">
        <v>425</v>
      </c>
      <c r="E152" s="15" t="s">
        <v>1643</v>
      </c>
      <c r="F152" s="48">
        <v>3219</v>
      </c>
      <c r="G152" s="48" t="s">
        <v>419</v>
      </c>
    </row>
    <row r="153" spans="2:7" ht="19.899999999999999" customHeight="1">
      <c r="B153" s="48">
        <v>111010101016</v>
      </c>
      <c r="C153" s="48">
        <v>6</v>
      </c>
      <c r="D153" s="48" t="s">
        <v>426</v>
      </c>
      <c r="E153" s="15" t="s">
        <v>1643</v>
      </c>
      <c r="F153" s="48">
        <v>3219</v>
      </c>
      <c r="G153" s="48" t="s">
        <v>419</v>
      </c>
    </row>
    <row r="154" spans="2:7" ht="19.899999999999999" customHeight="1">
      <c r="B154" s="48">
        <v>111010101017</v>
      </c>
      <c r="C154" s="48">
        <v>6</v>
      </c>
      <c r="D154" s="48" t="s">
        <v>427</v>
      </c>
      <c r="E154" s="15" t="s">
        <v>1643</v>
      </c>
      <c r="F154" s="48">
        <v>3219</v>
      </c>
      <c r="G154" s="48" t="s">
        <v>419</v>
      </c>
    </row>
    <row r="155" spans="2:7" ht="19.899999999999999" customHeight="1">
      <c r="B155" s="48">
        <v>1110101011</v>
      </c>
      <c r="C155" s="48">
        <v>5</v>
      </c>
      <c r="D155" s="48" t="s">
        <v>428</v>
      </c>
      <c r="E155" s="15" t="s">
        <v>1643</v>
      </c>
      <c r="F155" s="48">
        <v>3219</v>
      </c>
      <c r="G155" s="48" t="s">
        <v>419</v>
      </c>
    </row>
    <row r="156" spans="2:7" ht="19.899999999999999" customHeight="1">
      <c r="B156" s="48">
        <v>1110101012</v>
      </c>
      <c r="C156" s="48">
        <v>5</v>
      </c>
      <c r="D156" s="48" t="s">
        <v>2632</v>
      </c>
      <c r="E156" s="15" t="s">
        <v>1643</v>
      </c>
      <c r="F156" s="48">
        <v>3219</v>
      </c>
      <c r="G156" s="48" t="s">
        <v>419</v>
      </c>
    </row>
    <row r="157" spans="2:7" ht="19.899999999999999" customHeight="1">
      <c r="B157" s="48">
        <v>111010101210</v>
      </c>
      <c r="C157" s="48">
        <v>6</v>
      </c>
      <c r="D157" s="48" t="s">
        <v>429</v>
      </c>
      <c r="E157" s="15" t="s">
        <v>1643</v>
      </c>
      <c r="F157" s="48">
        <v>3219</v>
      </c>
      <c r="G157" s="48" t="s">
        <v>419</v>
      </c>
    </row>
    <row r="158" spans="2:7" ht="19.899999999999999" customHeight="1">
      <c r="B158" s="48">
        <v>111010101211</v>
      </c>
      <c r="C158" s="48">
        <v>6</v>
      </c>
      <c r="D158" s="48" t="s">
        <v>430</v>
      </c>
      <c r="E158" s="15" t="s">
        <v>1643</v>
      </c>
      <c r="F158" s="48">
        <v>3219</v>
      </c>
      <c r="G158" s="48" t="s">
        <v>419</v>
      </c>
    </row>
    <row r="159" spans="2:7" ht="19.899999999999999" customHeight="1">
      <c r="B159" s="48">
        <v>111010101212</v>
      </c>
      <c r="C159" s="48">
        <v>6</v>
      </c>
      <c r="D159" s="48" t="s">
        <v>2624</v>
      </c>
      <c r="E159" s="15" t="s">
        <v>1643</v>
      </c>
      <c r="F159" s="48">
        <v>3219</v>
      </c>
      <c r="G159" s="48" t="s">
        <v>419</v>
      </c>
    </row>
    <row r="160" spans="2:7" ht="19.899999999999999" customHeight="1">
      <c r="B160" s="48">
        <v>1110101013</v>
      </c>
      <c r="C160" s="48">
        <v>5</v>
      </c>
      <c r="D160" s="48" t="s">
        <v>431</v>
      </c>
      <c r="E160" s="15" t="s">
        <v>1643</v>
      </c>
      <c r="F160" s="48">
        <v>3219</v>
      </c>
      <c r="G160" s="48" t="s">
        <v>419</v>
      </c>
    </row>
    <row r="161" spans="2:7" ht="19.899999999999999" customHeight="1">
      <c r="B161" s="48">
        <v>111010101310</v>
      </c>
      <c r="C161" s="48">
        <v>6</v>
      </c>
      <c r="D161" s="48" t="s">
        <v>34</v>
      </c>
      <c r="E161" s="15" t="s">
        <v>1643</v>
      </c>
      <c r="F161" s="48">
        <v>3219</v>
      </c>
      <c r="G161" s="48" t="s">
        <v>419</v>
      </c>
    </row>
    <row r="162" spans="2:7" ht="19.899999999999999" customHeight="1">
      <c r="B162" s="48">
        <v>111010101311</v>
      </c>
      <c r="C162" s="48">
        <v>6</v>
      </c>
      <c r="D162" s="48" t="s">
        <v>35</v>
      </c>
      <c r="E162" s="15" t="s">
        <v>1643</v>
      </c>
      <c r="F162" s="48">
        <v>3219</v>
      </c>
      <c r="G162" s="48" t="s">
        <v>419</v>
      </c>
    </row>
    <row r="163" spans="2:7" ht="19.899999999999999" customHeight="1">
      <c r="B163" s="48">
        <v>11101010131110</v>
      </c>
      <c r="C163" s="48">
        <v>7</v>
      </c>
      <c r="D163" s="48" t="s">
        <v>432</v>
      </c>
      <c r="E163" s="15" t="s">
        <v>1643</v>
      </c>
      <c r="F163" s="48">
        <v>3219</v>
      </c>
      <c r="G163" s="48" t="s">
        <v>419</v>
      </c>
    </row>
    <row r="164" spans="2:7" ht="19.899999999999999" customHeight="1">
      <c r="B164" s="48">
        <v>11101010131111</v>
      </c>
      <c r="C164" s="48">
        <v>7</v>
      </c>
      <c r="D164" s="48" t="s">
        <v>433</v>
      </c>
      <c r="E164" s="15" t="s">
        <v>1643</v>
      </c>
      <c r="F164" s="48">
        <v>3219</v>
      </c>
      <c r="G164" s="48" t="s">
        <v>419</v>
      </c>
    </row>
    <row r="165" spans="2:7" ht="19.899999999999999" customHeight="1">
      <c r="B165" s="48">
        <v>1110101014</v>
      </c>
      <c r="C165" s="48">
        <v>5</v>
      </c>
      <c r="D165" s="48" t="s">
        <v>434</v>
      </c>
      <c r="E165" s="15" t="s">
        <v>1643</v>
      </c>
      <c r="F165" s="48">
        <v>3219</v>
      </c>
      <c r="G165" s="48" t="s">
        <v>419</v>
      </c>
    </row>
    <row r="166" spans="2:7" ht="19.899999999999999" customHeight="1">
      <c r="B166" s="48">
        <v>1110101015</v>
      </c>
      <c r="C166" s="48">
        <v>5</v>
      </c>
      <c r="D166" s="48" t="s">
        <v>435</v>
      </c>
      <c r="E166" s="15" t="s">
        <v>1643</v>
      </c>
      <c r="F166" s="48">
        <v>3219</v>
      </c>
      <c r="G166" s="48" t="s">
        <v>419</v>
      </c>
    </row>
    <row r="167" spans="2:7" ht="19.899999999999999" customHeight="1">
      <c r="B167" s="48">
        <v>111010101510</v>
      </c>
      <c r="C167" s="48">
        <v>6</v>
      </c>
      <c r="D167" s="48" t="s">
        <v>436</v>
      </c>
      <c r="E167" s="15" t="s">
        <v>1643</v>
      </c>
      <c r="F167" s="48">
        <v>3219</v>
      </c>
      <c r="G167" s="48" t="s">
        <v>419</v>
      </c>
    </row>
    <row r="168" spans="2:7" ht="19.899999999999999" customHeight="1">
      <c r="B168" s="48">
        <v>111010101511</v>
      </c>
      <c r="C168" s="48">
        <v>6</v>
      </c>
      <c r="D168" s="48" t="s">
        <v>437</v>
      </c>
      <c r="E168" s="15" t="s">
        <v>1643</v>
      </c>
      <c r="F168" s="48">
        <v>3219</v>
      </c>
      <c r="G168" s="48" t="s">
        <v>419</v>
      </c>
    </row>
    <row r="169" spans="2:7" ht="19.899999999999999" customHeight="1">
      <c r="B169" s="48">
        <v>11101011</v>
      </c>
      <c r="C169" s="48">
        <v>4</v>
      </c>
      <c r="D169" s="48" t="s">
        <v>438</v>
      </c>
      <c r="E169" s="15" t="s">
        <v>1643</v>
      </c>
      <c r="F169" s="48">
        <v>3219</v>
      </c>
      <c r="G169" s="48" t="s">
        <v>419</v>
      </c>
    </row>
    <row r="170" spans="2:7" ht="19.899999999999999" customHeight="1">
      <c r="B170" s="48">
        <v>1110101110</v>
      </c>
      <c r="C170" s="48">
        <v>5</v>
      </c>
      <c r="D170" s="48" t="s">
        <v>37</v>
      </c>
      <c r="E170" s="15" t="s">
        <v>1643</v>
      </c>
      <c r="F170" s="48">
        <v>3219</v>
      </c>
      <c r="G170" s="48" t="s">
        <v>419</v>
      </c>
    </row>
    <row r="171" spans="2:7" ht="19.899999999999999" customHeight="1">
      <c r="B171" s="48">
        <v>1110101111</v>
      </c>
      <c r="C171" s="48">
        <v>5</v>
      </c>
      <c r="D171" s="48" t="s">
        <v>36</v>
      </c>
      <c r="E171" s="15" t="s">
        <v>1643</v>
      </c>
      <c r="F171" s="48">
        <v>3219</v>
      </c>
      <c r="G171" s="48" t="s">
        <v>419</v>
      </c>
    </row>
    <row r="172" spans="2:7" ht="19.899999999999999" customHeight="1">
      <c r="B172" s="48">
        <v>111010111110</v>
      </c>
      <c r="C172" s="48">
        <v>6</v>
      </c>
      <c r="D172" s="48" t="s">
        <v>439</v>
      </c>
      <c r="E172" s="15" t="s">
        <v>1643</v>
      </c>
      <c r="F172" s="48">
        <v>3219</v>
      </c>
      <c r="G172" s="48" t="s">
        <v>419</v>
      </c>
    </row>
    <row r="173" spans="2:7" ht="19.899999999999999" customHeight="1">
      <c r="B173" s="48">
        <v>11101011111010</v>
      </c>
      <c r="C173" s="48">
        <v>7</v>
      </c>
      <c r="D173" s="48" t="s">
        <v>440</v>
      </c>
      <c r="E173" s="15" t="s">
        <v>1643</v>
      </c>
      <c r="F173" s="48">
        <v>3219</v>
      </c>
      <c r="G173" s="48" t="s">
        <v>419</v>
      </c>
    </row>
    <row r="174" spans="2:7" ht="19.899999999999999" customHeight="1">
      <c r="B174" s="48">
        <v>11101011111011</v>
      </c>
      <c r="C174" s="48">
        <v>7</v>
      </c>
      <c r="D174" s="48" t="s">
        <v>441</v>
      </c>
      <c r="E174" s="15" t="s">
        <v>1643</v>
      </c>
      <c r="F174" s="48">
        <v>3219</v>
      </c>
      <c r="G174" s="48" t="s">
        <v>419</v>
      </c>
    </row>
    <row r="175" spans="2:7" ht="19.899999999999999" customHeight="1">
      <c r="B175" s="48">
        <v>11101011111012</v>
      </c>
      <c r="C175" s="48">
        <v>7</v>
      </c>
      <c r="D175" s="48" t="s">
        <v>442</v>
      </c>
      <c r="E175" s="15" t="s">
        <v>1643</v>
      </c>
      <c r="F175" s="48">
        <v>3219</v>
      </c>
      <c r="G175" s="48" t="s">
        <v>419</v>
      </c>
    </row>
    <row r="176" spans="2:7" ht="19.899999999999999" customHeight="1">
      <c r="B176" s="48">
        <v>111010111111</v>
      </c>
      <c r="C176" s="48">
        <v>6</v>
      </c>
      <c r="D176" s="48" t="s">
        <v>38</v>
      </c>
      <c r="E176" s="15" t="s">
        <v>1643</v>
      </c>
      <c r="F176" s="48">
        <v>3219</v>
      </c>
      <c r="G176" s="48" t="s">
        <v>419</v>
      </c>
    </row>
    <row r="177" spans="2:7" ht="19.899999999999999" customHeight="1">
      <c r="B177" s="48">
        <v>11101011111110</v>
      </c>
      <c r="C177" s="48">
        <v>7</v>
      </c>
      <c r="D177" s="48" t="s">
        <v>443</v>
      </c>
      <c r="E177" s="15" t="s">
        <v>1643</v>
      </c>
      <c r="F177" s="48">
        <v>3219</v>
      </c>
      <c r="G177" s="48" t="s">
        <v>419</v>
      </c>
    </row>
    <row r="178" spans="2:7" ht="19.899999999999999" customHeight="1">
      <c r="B178" s="48">
        <v>11101011111111</v>
      </c>
      <c r="C178" s="48">
        <v>7</v>
      </c>
      <c r="D178" s="48" t="s">
        <v>444</v>
      </c>
      <c r="E178" s="15" t="s">
        <v>1643</v>
      </c>
      <c r="F178" s="48">
        <v>3219</v>
      </c>
      <c r="G178" s="48" t="s">
        <v>419</v>
      </c>
    </row>
    <row r="179" spans="2:7" ht="19.899999999999999" customHeight="1">
      <c r="B179" s="48">
        <v>111010111112</v>
      </c>
      <c r="C179" s="48">
        <v>6</v>
      </c>
      <c r="D179" s="48" t="s">
        <v>445</v>
      </c>
      <c r="E179" s="15" t="s">
        <v>1643</v>
      </c>
      <c r="F179" s="48">
        <v>3219</v>
      </c>
      <c r="G179" s="48" t="s">
        <v>419</v>
      </c>
    </row>
    <row r="180" spans="2:7" ht="19.899999999999999" customHeight="1">
      <c r="B180" s="48">
        <v>11101011111210</v>
      </c>
      <c r="C180" s="48">
        <v>7</v>
      </c>
      <c r="D180" s="48" t="s">
        <v>446</v>
      </c>
      <c r="E180" s="15" t="s">
        <v>1643</v>
      </c>
      <c r="F180" s="48">
        <v>3219</v>
      </c>
      <c r="G180" s="48" t="s">
        <v>419</v>
      </c>
    </row>
    <row r="181" spans="2:7" ht="19.899999999999999" customHeight="1">
      <c r="B181" s="48">
        <v>11101011111211</v>
      </c>
      <c r="C181" s="48">
        <v>7</v>
      </c>
      <c r="D181" s="48" t="s">
        <v>447</v>
      </c>
      <c r="E181" s="15" t="s">
        <v>1643</v>
      </c>
      <c r="F181" s="48">
        <v>3219</v>
      </c>
      <c r="G181" s="48" t="s">
        <v>419</v>
      </c>
    </row>
    <row r="182" spans="2:7" ht="19.899999999999999" customHeight="1">
      <c r="B182" s="48">
        <v>11101011111212</v>
      </c>
      <c r="C182" s="48">
        <v>7</v>
      </c>
      <c r="D182" s="48" t="s">
        <v>448</v>
      </c>
      <c r="E182" s="15" t="s">
        <v>1643</v>
      </c>
      <c r="F182" s="48">
        <v>3219</v>
      </c>
      <c r="G182" s="48" t="s">
        <v>419</v>
      </c>
    </row>
    <row r="183" spans="2:7" ht="19.899999999999999" customHeight="1">
      <c r="B183" s="48">
        <v>11101011111213</v>
      </c>
      <c r="C183" s="48">
        <v>7</v>
      </c>
      <c r="D183" s="48" t="s">
        <v>449</v>
      </c>
      <c r="E183" s="15" t="s">
        <v>1643</v>
      </c>
      <c r="F183" s="48">
        <v>3219</v>
      </c>
      <c r="G183" s="48" t="s">
        <v>419</v>
      </c>
    </row>
    <row r="184" spans="2:7" ht="19.899999999999999" customHeight="1">
      <c r="B184" s="48">
        <v>1110101112</v>
      </c>
      <c r="C184" s="48">
        <v>5</v>
      </c>
      <c r="D184" s="48" t="s">
        <v>39</v>
      </c>
      <c r="E184" s="15" t="s">
        <v>1643</v>
      </c>
      <c r="F184" s="48">
        <v>3219</v>
      </c>
      <c r="G184" s="48" t="s">
        <v>419</v>
      </c>
    </row>
    <row r="185" spans="2:7" ht="19.899999999999999" customHeight="1">
      <c r="B185" s="48">
        <v>111010111210</v>
      </c>
      <c r="C185" s="48">
        <v>6</v>
      </c>
      <c r="D185" s="48" t="s">
        <v>450</v>
      </c>
      <c r="E185" s="15" t="s">
        <v>1643</v>
      </c>
      <c r="F185" s="48">
        <v>3219</v>
      </c>
      <c r="G185" s="48" t="s">
        <v>419</v>
      </c>
    </row>
    <row r="186" spans="2:7" ht="19.899999999999999" customHeight="1">
      <c r="B186" s="48">
        <v>111010111211</v>
      </c>
      <c r="C186" s="48">
        <v>6</v>
      </c>
      <c r="D186" s="48" t="s">
        <v>451</v>
      </c>
      <c r="E186" s="15" t="s">
        <v>1643</v>
      </c>
      <c r="F186" s="48">
        <v>3219</v>
      </c>
      <c r="G186" s="48" t="s">
        <v>419</v>
      </c>
    </row>
    <row r="187" spans="2:7" ht="19.899999999999999" customHeight="1">
      <c r="B187" s="48">
        <v>111010111212</v>
      </c>
      <c r="C187" s="48">
        <v>6</v>
      </c>
      <c r="D187" s="48" t="s">
        <v>452</v>
      </c>
      <c r="E187" s="15" t="s">
        <v>1643</v>
      </c>
      <c r="F187" s="48">
        <v>3219</v>
      </c>
      <c r="G187" s="48" t="s">
        <v>419</v>
      </c>
    </row>
    <row r="188" spans="2:7" ht="19.899999999999999" customHeight="1">
      <c r="B188" s="48">
        <v>111010111213</v>
      </c>
      <c r="C188" s="48">
        <v>6</v>
      </c>
      <c r="D188" s="48" t="s">
        <v>453</v>
      </c>
      <c r="E188" s="15" t="s">
        <v>1643</v>
      </c>
      <c r="F188" s="48">
        <v>3219</v>
      </c>
      <c r="G188" s="48" t="s">
        <v>419</v>
      </c>
    </row>
    <row r="189" spans="2:7" ht="19.899999999999999" customHeight="1">
      <c r="B189" s="48">
        <v>111010111214</v>
      </c>
      <c r="C189" s="48">
        <v>6</v>
      </c>
      <c r="D189" s="48" t="s">
        <v>454</v>
      </c>
      <c r="E189" s="15" t="s">
        <v>1643</v>
      </c>
      <c r="F189" s="48">
        <v>3219</v>
      </c>
      <c r="G189" s="48" t="s">
        <v>419</v>
      </c>
    </row>
    <row r="190" spans="2:7" ht="19.899999999999999" customHeight="1">
      <c r="B190" s="48">
        <v>111011</v>
      </c>
      <c r="C190" s="48">
        <v>3</v>
      </c>
      <c r="D190" s="48" t="s">
        <v>455</v>
      </c>
      <c r="E190" s="15" t="s">
        <v>1643</v>
      </c>
      <c r="F190" s="48"/>
      <c r="G190" s="48"/>
    </row>
    <row r="191" spans="2:7" ht="19.899999999999999" customHeight="1">
      <c r="B191" s="48">
        <v>11101110</v>
      </c>
      <c r="C191" s="48">
        <v>4</v>
      </c>
      <c r="D191" s="48" t="s">
        <v>40</v>
      </c>
      <c r="E191" s="15" t="s">
        <v>1643</v>
      </c>
      <c r="F191" s="48">
        <v>3211</v>
      </c>
      <c r="G191" s="48" t="s">
        <v>1626</v>
      </c>
    </row>
    <row r="192" spans="2:7" ht="19.899999999999999" customHeight="1">
      <c r="B192" s="48">
        <v>1110111010</v>
      </c>
      <c r="C192" s="48">
        <v>5</v>
      </c>
      <c r="D192" s="48" t="s">
        <v>22539</v>
      </c>
      <c r="E192" s="15" t="s">
        <v>1643</v>
      </c>
      <c r="F192" s="48">
        <v>3211</v>
      </c>
      <c r="G192" s="48" t="s">
        <v>1626</v>
      </c>
    </row>
    <row r="193" spans="2:7" ht="19.899999999999999" customHeight="1">
      <c r="B193" s="48">
        <v>111011101010</v>
      </c>
      <c r="C193" s="224">
        <v>6</v>
      </c>
      <c r="D193" s="48" t="s">
        <v>22524</v>
      </c>
      <c r="E193" s="15" t="s">
        <v>1643</v>
      </c>
      <c r="F193" s="48">
        <v>3211</v>
      </c>
      <c r="G193" s="48" t="s">
        <v>1626</v>
      </c>
    </row>
    <row r="194" spans="2:7" ht="19.899999999999999" customHeight="1">
      <c r="B194" s="48">
        <v>111011101011</v>
      </c>
      <c r="C194" s="224">
        <v>6</v>
      </c>
      <c r="D194" s="48" t="s">
        <v>22525</v>
      </c>
      <c r="E194" s="15" t="s">
        <v>1643</v>
      </c>
      <c r="F194" s="48">
        <v>3211</v>
      </c>
      <c r="G194" s="48" t="s">
        <v>1626</v>
      </c>
    </row>
    <row r="195" spans="2:7" ht="19.899999999999999" customHeight="1">
      <c r="B195" s="48">
        <v>1110111011</v>
      </c>
      <c r="C195" s="48">
        <v>5</v>
      </c>
      <c r="D195" s="48" t="s">
        <v>457</v>
      </c>
      <c r="E195" s="15" t="s">
        <v>1643</v>
      </c>
      <c r="F195" s="48">
        <v>3211</v>
      </c>
      <c r="G195" s="48" t="s">
        <v>1626</v>
      </c>
    </row>
    <row r="196" spans="2:7" ht="19.899999999999999" customHeight="1">
      <c r="B196" s="48">
        <v>111011101110</v>
      </c>
      <c r="C196" s="224">
        <v>6</v>
      </c>
      <c r="D196" s="48" t="s">
        <v>21660</v>
      </c>
      <c r="E196" s="15" t="s">
        <v>1643</v>
      </c>
      <c r="F196" s="48">
        <v>3211</v>
      </c>
      <c r="G196" s="48" t="s">
        <v>1626</v>
      </c>
    </row>
    <row r="197" spans="2:7" ht="19.899999999999999" customHeight="1">
      <c r="B197" s="48">
        <v>111011101111</v>
      </c>
      <c r="C197" s="224">
        <v>6</v>
      </c>
      <c r="D197" s="48" t="s">
        <v>21661</v>
      </c>
      <c r="E197" s="15" t="s">
        <v>1643</v>
      </c>
      <c r="F197" s="48">
        <v>3211</v>
      </c>
      <c r="G197" s="48" t="s">
        <v>1626</v>
      </c>
    </row>
    <row r="198" spans="2:7" ht="19.899999999999999" customHeight="1">
      <c r="B198" s="48">
        <v>1110111012</v>
      </c>
      <c r="C198" s="48">
        <v>5</v>
      </c>
      <c r="D198" s="48" t="s">
        <v>2633</v>
      </c>
      <c r="E198" s="15" t="s">
        <v>1643</v>
      </c>
      <c r="F198" s="48">
        <v>3211</v>
      </c>
      <c r="G198" s="48" t="s">
        <v>1626</v>
      </c>
    </row>
    <row r="199" spans="2:7" ht="19.899999999999999" customHeight="1">
      <c r="B199" s="48">
        <v>111011101210</v>
      </c>
      <c r="C199" s="224">
        <v>6</v>
      </c>
      <c r="D199" s="48" t="s">
        <v>21662</v>
      </c>
      <c r="E199" s="15" t="s">
        <v>1643</v>
      </c>
      <c r="F199" s="48">
        <v>3211</v>
      </c>
      <c r="G199" s="48" t="s">
        <v>1626</v>
      </c>
    </row>
    <row r="200" spans="2:7" ht="19.899999999999999" customHeight="1">
      <c r="B200" s="48">
        <v>111011101211</v>
      </c>
      <c r="C200" s="224">
        <v>6</v>
      </c>
      <c r="D200" s="48" t="s">
        <v>21663</v>
      </c>
      <c r="E200" s="15" t="s">
        <v>1643</v>
      </c>
      <c r="F200" s="48">
        <v>3211</v>
      </c>
      <c r="G200" s="48" t="s">
        <v>1626</v>
      </c>
    </row>
    <row r="201" spans="2:7" ht="19.899999999999999" customHeight="1">
      <c r="B201" s="48">
        <v>11101111</v>
      </c>
      <c r="C201" s="48">
        <v>4</v>
      </c>
      <c r="D201" s="48" t="s">
        <v>43</v>
      </c>
      <c r="E201" s="15" t="s">
        <v>1643</v>
      </c>
      <c r="F201" s="48">
        <v>3230</v>
      </c>
      <c r="G201" s="48" t="s">
        <v>1627</v>
      </c>
    </row>
    <row r="202" spans="2:7" ht="19.899999999999999" customHeight="1">
      <c r="B202" s="48">
        <v>1110111110</v>
      </c>
      <c r="C202" s="48">
        <v>5</v>
      </c>
      <c r="D202" s="48" t="s">
        <v>458</v>
      </c>
      <c r="E202" s="15" t="s">
        <v>1643</v>
      </c>
      <c r="F202" s="48">
        <v>3230</v>
      </c>
      <c r="G202" s="48" t="s">
        <v>1627</v>
      </c>
    </row>
    <row r="203" spans="2:7" ht="19.899999999999999" customHeight="1">
      <c r="B203" s="48">
        <v>1110111111</v>
      </c>
      <c r="C203" s="48">
        <v>5</v>
      </c>
      <c r="D203" s="48" t="s">
        <v>2634</v>
      </c>
      <c r="E203" s="15" t="s">
        <v>1643</v>
      </c>
      <c r="F203" s="48">
        <v>3230</v>
      </c>
      <c r="G203" s="48" t="s">
        <v>1627</v>
      </c>
    </row>
    <row r="204" spans="2:7" ht="19.899999999999999" customHeight="1">
      <c r="B204" s="48">
        <v>111011111110</v>
      </c>
      <c r="C204" s="48">
        <v>6</v>
      </c>
      <c r="D204" s="48" t="s">
        <v>459</v>
      </c>
      <c r="E204" s="15" t="s">
        <v>1643</v>
      </c>
      <c r="F204" s="48">
        <v>3230</v>
      </c>
      <c r="G204" s="48" t="s">
        <v>1627</v>
      </c>
    </row>
    <row r="205" spans="2:7" ht="19.899999999999999" customHeight="1">
      <c r="B205" s="48">
        <v>111011111111</v>
      </c>
      <c r="C205" s="48">
        <v>6</v>
      </c>
      <c r="D205" s="48" t="s">
        <v>2635</v>
      </c>
      <c r="E205" s="15" t="s">
        <v>1643</v>
      </c>
      <c r="F205" s="48">
        <v>3230</v>
      </c>
      <c r="G205" s="48" t="s">
        <v>1627</v>
      </c>
    </row>
    <row r="206" spans="2:7" ht="19.899999999999999" customHeight="1">
      <c r="B206" s="48">
        <v>1110111112</v>
      </c>
      <c r="C206" s="48">
        <v>5</v>
      </c>
      <c r="D206" s="48" t="s">
        <v>460</v>
      </c>
      <c r="E206" s="15" t="s">
        <v>1643</v>
      </c>
      <c r="F206" s="48">
        <v>3230</v>
      </c>
      <c r="G206" s="48" t="s">
        <v>1627</v>
      </c>
    </row>
    <row r="207" spans="2:7" ht="19.899999999999999" customHeight="1">
      <c r="B207" s="48">
        <v>1110111113</v>
      </c>
      <c r="C207" s="48">
        <v>5</v>
      </c>
      <c r="D207" s="48" t="s">
        <v>461</v>
      </c>
      <c r="E207" s="15" t="s">
        <v>1643</v>
      </c>
      <c r="F207" s="48">
        <v>3230</v>
      </c>
      <c r="G207" s="48" t="s">
        <v>1627</v>
      </c>
    </row>
    <row r="208" spans="2:7" ht="19.899999999999999" customHeight="1">
      <c r="B208" s="48">
        <v>1110111114</v>
      </c>
      <c r="C208" s="48">
        <v>5</v>
      </c>
      <c r="D208" s="48" t="s">
        <v>462</v>
      </c>
      <c r="E208" s="15" t="s">
        <v>1643</v>
      </c>
      <c r="F208" s="48">
        <v>3230</v>
      </c>
      <c r="G208" s="48" t="s">
        <v>1627</v>
      </c>
    </row>
    <row r="209" spans="2:7" ht="19.899999999999999" customHeight="1">
      <c r="B209" s="48">
        <v>1110111115</v>
      </c>
      <c r="C209" s="48">
        <v>5</v>
      </c>
      <c r="D209" s="48" t="s">
        <v>463</v>
      </c>
      <c r="E209" s="15" t="s">
        <v>1643</v>
      </c>
      <c r="F209" s="48">
        <v>3230</v>
      </c>
      <c r="G209" s="48" t="s">
        <v>1627</v>
      </c>
    </row>
    <row r="210" spans="2:7" ht="19.899999999999999" customHeight="1">
      <c r="B210" s="48">
        <v>1110111116</v>
      </c>
      <c r="C210" s="48">
        <v>5</v>
      </c>
      <c r="D210" s="48" t="s">
        <v>464</v>
      </c>
      <c r="E210" s="15" t="s">
        <v>1643</v>
      </c>
      <c r="F210" s="48">
        <v>3230</v>
      </c>
      <c r="G210" s="48" t="s">
        <v>1627</v>
      </c>
    </row>
    <row r="211" spans="2:7" ht="19.899999999999999" customHeight="1">
      <c r="B211" s="48">
        <v>1110111117</v>
      </c>
      <c r="C211" s="48">
        <v>5</v>
      </c>
      <c r="D211" s="48" t="s">
        <v>465</v>
      </c>
      <c r="E211" s="15" t="s">
        <v>1643</v>
      </c>
      <c r="F211" s="48">
        <v>3230</v>
      </c>
      <c r="G211" s="48" t="s">
        <v>1627</v>
      </c>
    </row>
    <row r="212" spans="2:7" ht="19.899999999999999" customHeight="1">
      <c r="B212" s="48">
        <v>1110111118</v>
      </c>
      <c r="C212" s="48">
        <v>5</v>
      </c>
      <c r="D212" s="48" t="s">
        <v>466</v>
      </c>
      <c r="E212" s="15" t="s">
        <v>1643</v>
      </c>
      <c r="F212" s="48">
        <v>3230</v>
      </c>
      <c r="G212" s="48" t="s">
        <v>1627</v>
      </c>
    </row>
    <row r="213" spans="2:7" ht="19.899999999999999" customHeight="1">
      <c r="B213" s="48">
        <v>1110111119</v>
      </c>
      <c r="C213" s="48">
        <v>5</v>
      </c>
      <c r="D213" s="48" t="s">
        <v>467</v>
      </c>
      <c r="E213" s="15" t="s">
        <v>1643</v>
      </c>
      <c r="F213" s="48">
        <v>3230</v>
      </c>
      <c r="G213" s="48" t="s">
        <v>1627</v>
      </c>
    </row>
    <row r="214" spans="2:7" ht="19.899999999999999" customHeight="1">
      <c r="B214" s="48">
        <v>1110111120</v>
      </c>
      <c r="C214" s="48">
        <v>5</v>
      </c>
      <c r="D214" s="48" t="s">
        <v>468</v>
      </c>
      <c r="E214" s="15" t="s">
        <v>1643</v>
      </c>
      <c r="F214" s="48">
        <v>3230</v>
      </c>
      <c r="G214" s="48" t="s">
        <v>1627</v>
      </c>
    </row>
    <row r="215" spans="2:7" ht="19.899999999999999" customHeight="1">
      <c r="B215" s="48">
        <v>111011112010</v>
      </c>
      <c r="C215" s="48">
        <v>6</v>
      </c>
      <c r="D215" s="48" t="s">
        <v>469</v>
      </c>
      <c r="E215" s="15" t="s">
        <v>1643</v>
      </c>
      <c r="F215" s="48">
        <v>3230</v>
      </c>
      <c r="G215" s="48" t="s">
        <v>1627</v>
      </c>
    </row>
    <row r="216" spans="2:7" ht="19.899999999999999" customHeight="1">
      <c r="B216" s="48">
        <v>111011112011</v>
      </c>
      <c r="C216" s="48">
        <v>6</v>
      </c>
      <c r="D216" s="48" t="s">
        <v>470</v>
      </c>
      <c r="E216" s="15" t="s">
        <v>1643</v>
      </c>
      <c r="F216" s="48">
        <v>3230</v>
      </c>
      <c r="G216" s="48" t="s">
        <v>1627</v>
      </c>
    </row>
    <row r="217" spans="2:7" ht="19.899999999999999" customHeight="1">
      <c r="B217" s="48">
        <v>1110111121</v>
      </c>
      <c r="C217" s="48">
        <v>5</v>
      </c>
      <c r="D217" s="48" t="s">
        <v>471</v>
      </c>
      <c r="E217" s="15" t="s">
        <v>1643</v>
      </c>
      <c r="F217" s="48">
        <v>3230</v>
      </c>
      <c r="G217" s="48" t="s">
        <v>1627</v>
      </c>
    </row>
    <row r="218" spans="2:7" ht="19.899999999999999" customHeight="1">
      <c r="B218" s="48">
        <v>1110111122</v>
      </c>
      <c r="C218" s="48">
        <v>5</v>
      </c>
      <c r="D218" s="48" t="s">
        <v>472</v>
      </c>
      <c r="E218" s="15" t="s">
        <v>1643</v>
      </c>
      <c r="F218" s="48">
        <v>3230</v>
      </c>
      <c r="G218" s="48" t="s">
        <v>1627</v>
      </c>
    </row>
    <row r="219" spans="2:7" ht="19.899999999999999" customHeight="1">
      <c r="B219" s="48">
        <v>1110111123</v>
      </c>
      <c r="C219" s="48">
        <v>5</v>
      </c>
      <c r="D219" s="48" t="s">
        <v>473</v>
      </c>
      <c r="E219" s="15" t="s">
        <v>1643</v>
      </c>
      <c r="F219" s="48">
        <v>3230</v>
      </c>
      <c r="G219" s="48" t="s">
        <v>1627</v>
      </c>
    </row>
    <row r="220" spans="2:7" ht="19.899999999999999" customHeight="1">
      <c r="B220" s="48">
        <v>1110111124</v>
      </c>
      <c r="C220" s="48">
        <v>5</v>
      </c>
      <c r="D220" s="48" t="s">
        <v>44</v>
      </c>
      <c r="E220" s="15" t="s">
        <v>1643</v>
      </c>
      <c r="F220" s="48">
        <v>3230</v>
      </c>
      <c r="G220" s="48" t="s">
        <v>1627</v>
      </c>
    </row>
    <row r="221" spans="2:7" ht="19.899999999999999" customHeight="1">
      <c r="B221" s="48">
        <v>1110111125</v>
      </c>
      <c r="C221" s="48">
        <v>5</v>
      </c>
      <c r="D221" s="48" t="s">
        <v>474</v>
      </c>
      <c r="E221" s="15" t="s">
        <v>1643</v>
      </c>
      <c r="F221" s="48">
        <v>3230</v>
      </c>
      <c r="G221" s="48" t="s">
        <v>1627</v>
      </c>
    </row>
    <row r="222" spans="2:7" ht="19.899999999999999" customHeight="1">
      <c r="B222" s="48">
        <v>111011112510</v>
      </c>
      <c r="C222" s="48">
        <v>6</v>
      </c>
      <c r="D222" s="48" t="s">
        <v>22526</v>
      </c>
      <c r="E222" s="15" t="s">
        <v>1643</v>
      </c>
      <c r="F222" s="48">
        <v>3230</v>
      </c>
      <c r="G222" s="48" t="s">
        <v>1627</v>
      </c>
    </row>
    <row r="223" spans="2:7" ht="19.899999999999999" customHeight="1">
      <c r="B223" s="48">
        <v>111011112511</v>
      </c>
      <c r="C223" s="48">
        <v>6</v>
      </c>
      <c r="D223" s="48" t="s">
        <v>22527</v>
      </c>
      <c r="E223" s="15" t="s">
        <v>1643</v>
      </c>
      <c r="F223" s="48">
        <v>3230</v>
      </c>
      <c r="G223" s="48" t="s">
        <v>1627</v>
      </c>
    </row>
    <row r="224" spans="2:7" ht="19.899999999999999" customHeight="1">
      <c r="B224" s="48">
        <v>1110111126</v>
      </c>
      <c r="C224" s="48">
        <v>5</v>
      </c>
      <c r="D224" s="48" t="s">
        <v>475</v>
      </c>
      <c r="E224" s="15" t="s">
        <v>1643</v>
      </c>
      <c r="F224" s="48">
        <v>3230</v>
      </c>
      <c r="G224" s="48" t="s">
        <v>1627</v>
      </c>
    </row>
    <row r="225" spans="2:7" ht="19.899999999999999" customHeight="1">
      <c r="B225" s="48">
        <v>111012</v>
      </c>
      <c r="C225" s="48">
        <v>3</v>
      </c>
      <c r="D225" s="48" t="s">
        <v>476</v>
      </c>
      <c r="E225" s="15" t="s">
        <v>1643</v>
      </c>
      <c r="F225" s="48"/>
      <c r="G225" s="48"/>
    </row>
    <row r="226" spans="2:7" ht="19.899999999999999" customHeight="1">
      <c r="B226" s="48">
        <v>11101210</v>
      </c>
      <c r="C226" s="48">
        <v>4</v>
      </c>
      <c r="D226" s="48" t="s">
        <v>477</v>
      </c>
      <c r="E226" s="15" t="s">
        <v>1643</v>
      </c>
      <c r="F226" s="48">
        <v>3217</v>
      </c>
      <c r="G226" s="48" t="s">
        <v>21602</v>
      </c>
    </row>
    <row r="227" spans="2:7" ht="19.899999999999999" customHeight="1">
      <c r="B227" s="48">
        <v>1110121010</v>
      </c>
      <c r="C227" s="48">
        <v>5</v>
      </c>
      <c r="D227" s="48" t="s">
        <v>478</v>
      </c>
      <c r="E227" s="15" t="s">
        <v>1643</v>
      </c>
      <c r="F227" s="48">
        <v>3217</v>
      </c>
      <c r="G227" s="48" t="s">
        <v>21602</v>
      </c>
    </row>
    <row r="228" spans="2:7" ht="19.899999999999999" customHeight="1">
      <c r="B228" s="48">
        <v>1110121011</v>
      </c>
      <c r="C228" s="48">
        <v>5</v>
      </c>
      <c r="D228" s="48" t="s">
        <v>479</v>
      </c>
      <c r="E228" s="15" t="s">
        <v>1643</v>
      </c>
      <c r="F228" s="48">
        <v>3217</v>
      </c>
      <c r="G228" s="48" t="s">
        <v>21602</v>
      </c>
    </row>
    <row r="229" spans="2:7" ht="19.899999999999999" customHeight="1">
      <c r="B229" s="48">
        <v>1110121012</v>
      </c>
      <c r="C229" s="48">
        <v>5</v>
      </c>
      <c r="D229" s="48" t="s">
        <v>480</v>
      </c>
      <c r="E229" s="15" t="s">
        <v>1643</v>
      </c>
      <c r="F229" s="48">
        <v>3217</v>
      </c>
      <c r="G229" s="48" t="s">
        <v>21602</v>
      </c>
    </row>
    <row r="230" spans="2:7" ht="19.899999999999999" customHeight="1">
      <c r="B230" s="48">
        <v>1110121013</v>
      </c>
      <c r="C230" s="48">
        <v>5</v>
      </c>
      <c r="D230" s="48" t="s">
        <v>481</v>
      </c>
      <c r="E230" s="15" t="s">
        <v>1643</v>
      </c>
      <c r="F230" s="48">
        <v>3217</v>
      </c>
      <c r="G230" s="48" t="s">
        <v>21602</v>
      </c>
    </row>
    <row r="231" spans="2:7" ht="19.899999999999999" customHeight="1">
      <c r="B231" s="48">
        <v>11101211</v>
      </c>
      <c r="C231" s="48">
        <v>4</v>
      </c>
      <c r="D231" s="48" t="s">
        <v>482</v>
      </c>
      <c r="E231" s="15" t="s">
        <v>1643</v>
      </c>
      <c r="F231" s="48">
        <v>3218</v>
      </c>
      <c r="G231" s="48" t="s">
        <v>21603</v>
      </c>
    </row>
    <row r="232" spans="2:7" ht="19.899999999999999" customHeight="1">
      <c r="B232" s="48">
        <v>1110121110</v>
      </c>
      <c r="C232" s="48">
        <v>5</v>
      </c>
      <c r="D232" s="48" t="s">
        <v>2636</v>
      </c>
      <c r="E232" s="15" t="s">
        <v>1643</v>
      </c>
      <c r="F232" s="48">
        <v>3218</v>
      </c>
      <c r="G232" s="48" t="s">
        <v>21603</v>
      </c>
    </row>
    <row r="233" spans="2:7" ht="19.899999999999999" customHeight="1">
      <c r="B233" s="48">
        <v>111012111010</v>
      </c>
      <c r="C233" s="48">
        <v>6</v>
      </c>
      <c r="D233" s="48" t="s">
        <v>2637</v>
      </c>
      <c r="E233" s="15" t="s">
        <v>1643</v>
      </c>
      <c r="F233" s="48">
        <v>3218</v>
      </c>
      <c r="G233" s="48" t="s">
        <v>21603</v>
      </c>
    </row>
    <row r="234" spans="2:7" ht="19.899999999999999" customHeight="1">
      <c r="B234" s="48">
        <v>111012111011</v>
      </c>
      <c r="C234" s="48">
        <v>6</v>
      </c>
      <c r="D234" s="48" t="s">
        <v>2638</v>
      </c>
      <c r="E234" s="15" t="s">
        <v>1643</v>
      </c>
      <c r="F234" s="48">
        <v>3218</v>
      </c>
      <c r="G234" s="48" t="s">
        <v>21603</v>
      </c>
    </row>
    <row r="235" spans="2:7" ht="19.899999999999999" customHeight="1">
      <c r="B235" s="48">
        <v>111012111012</v>
      </c>
      <c r="C235" s="48">
        <v>6</v>
      </c>
      <c r="D235" s="48" t="s">
        <v>2639</v>
      </c>
      <c r="E235" s="15" t="s">
        <v>1643</v>
      </c>
      <c r="F235" s="48">
        <v>3218</v>
      </c>
      <c r="G235" s="48" t="s">
        <v>21603</v>
      </c>
    </row>
    <row r="236" spans="2:7" ht="19.899999999999999" customHeight="1">
      <c r="B236" s="48">
        <v>111012111013</v>
      </c>
      <c r="C236" s="48">
        <v>6</v>
      </c>
      <c r="D236" s="48" t="s">
        <v>2640</v>
      </c>
      <c r="E236" s="15" t="s">
        <v>1643</v>
      </c>
      <c r="F236" s="48">
        <v>3218</v>
      </c>
      <c r="G236" s="48" t="s">
        <v>21603</v>
      </c>
    </row>
    <row r="237" spans="2:7" ht="19.899999999999999" customHeight="1">
      <c r="B237" s="48">
        <v>1110121111</v>
      </c>
      <c r="C237" s="48">
        <v>5</v>
      </c>
      <c r="D237" s="48" t="s">
        <v>2641</v>
      </c>
      <c r="E237" s="15" t="s">
        <v>1643</v>
      </c>
      <c r="F237" s="48">
        <v>3218</v>
      </c>
      <c r="G237" s="48" t="s">
        <v>21603</v>
      </c>
    </row>
    <row r="238" spans="2:7" ht="19.899999999999999" customHeight="1">
      <c r="B238" s="48">
        <v>1110121112</v>
      </c>
      <c r="C238" s="48">
        <v>5</v>
      </c>
      <c r="D238" s="48" t="s">
        <v>2642</v>
      </c>
      <c r="E238" s="15" t="s">
        <v>1643</v>
      </c>
      <c r="F238" s="48">
        <v>3218</v>
      </c>
      <c r="G238" s="48" t="s">
        <v>21603</v>
      </c>
    </row>
    <row r="239" spans="2:7" ht="19.899999999999999" customHeight="1">
      <c r="B239" s="48">
        <v>1110121113</v>
      </c>
      <c r="C239" s="48">
        <v>5</v>
      </c>
      <c r="D239" s="48" t="s">
        <v>2643</v>
      </c>
      <c r="E239" s="15" t="s">
        <v>1643</v>
      </c>
      <c r="F239" s="48">
        <v>3218</v>
      </c>
      <c r="G239" s="48" t="s">
        <v>21603</v>
      </c>
    </row>
    <row r="240" spans="2:7" ht="19.899999999999999" customHeight="1">
      <c r="B240" s="48">
        <v>111012111310</v>
      </c>
      <c r="C240" s="48">
        <v>6</v>
      </c>
      <c r="D240" s="48" t="s">
        <v>2644</v>
      </c>
      <c r="E240" s="15" t="s">
        <v>1643</v>
      </c>
      <c r="F240" s="48">
        <v>3218</v>
      </c>
      <c r="G240" s="48" t="s">
        <v>21603</v>
      </c>
    </row>
    <row r="241" spans="2:7" ht="19.899999999999999" customHeight="1">
      <c r="B241" s="48">
        <v>111012111311</v>
      </c>
      <c r="C241" s="48">
        <v>6</v>
      </c>
      <c r="D241" s="48" t="s">
        <v>2645</v>
      </c>
      <c r="E241" s="15" t="s">
        <v>1643</v>
      </c>
      <c r="F241" s="48">
        <v>3218</v>
      </c>
      <c r="G241" s="48" t="s">
        <v>21603</v>
      </c>
    </row>
    <row r="242" spans="2:7" ht="19.899999999999999" customHeight="1">
      <c r="B242" s="48">
        <v>111013</v>
      </c>
      <c r="C242" s="48">
        <v>3</v>
      </c>
      <c r="D242" s="48" t="s">
        <v>483</v>
      </c>
      <c r="E242" s="15" t="s">
        <v>1643</v>
      </c>
      <c r="F242" s="48"/>
      <c r="G242" s="48"/>
    </row>
    <row r="243" spans="2:7" ht="19.899999999999999" customHeight="1">
      <c r="B243" s="48">
        <v>11101310</v>
      </c>
      <c r="C243" s="48">
        <v>4</v>
      </c>
      <c r="D243" s="48" t="s">
        <v>45</v>
      </c>
      <c r="E243" s="15" t="s">
        <v>1643</v>
      </c>
      <c r="F243" s="48">
        <v>3218</v>
      </c>
      <c r="G243" s="48" t="s">
        <v>21603</v>
      </c>
    </row>
    <row r="244" spans="2:7" ht="19.899999999999999" customHeight="1">
      <c r="B244" s="48">
        <v>1110131010</v>
      </c>
      <c r="C244" s="48">
        <v>5</v>
      </c>
      <c r="D244" s="48" t="s">
        <v>2646</v>
      </c>
      <c r="E244" s="15" t="s">
        <v>1643</v>
      </c>
      <c r="F244" s="48">
        <v>3218</v>
      </c>
      <c r="G244" s="48" t="s">
        <v>21603</v>
      </c>
    </row>
    <row r="245" spans="2:7" ht="19.899999999999999" customHeight="1">
      <c r="B245" s="48">
        <v>1110131011</v>
      </c>
      <c r="C245" s="48">
        <v>5</v>
      </c>
      <c r="D245" s="48" t="s">
        <v>2647</v>
      </c>
      <c r="E245" s="15" t="s">
        <v>1643</v>
      </c>
      <c r="F245" s="48">
        <v>3218</v>
      </c>
      <c r="G245" s="48" t="s">
        <v>21603</v>
      </c>
    </row>
    <row r="246" spans="2:7" ht="19.899999999999999" customHeight="1">
      <c r="B246" s="48">
        <v>1110131012</v>
      </c>
      <c r="C246" s="48">
        <v>5</v>
      </c>
      <c r="D246" s="48" t="s">
        <v>2648</v>
      </c>
      <c r="E246" s="15" t="s">
        <v>1643</v>
      </c>
      <c r="F246" s="48">
        <v>3218</v>
      </c>
      <c r="G246" s="48" t="s">
        <v>21603</v>
      </c>
    </row>
    <row r="247" spans="2:7" ht="19.899999999999999" customHeight="1">
      <c r="B247" s="48">
        <v>1110131013</v>
      </c>
      <c r="C247" s="48">
        <v>5</v>
      </c>
      <c r="D247" s="48" t="s">
        <v>2649</v>
      </c>
      <c r="E247" s="15" t="s">
        <v>1643</v>
      </c>
      <c r="F247" s="48">
        <v>3218</v>
      </c>
      <c r="G247" s="48" t="s">
        <v>21603</v>
      </c>
    </row>
    <row r="248" spans="2:7" ht="19.899999999999999" customHeight="1">
      <c r="B248" s="48">
        <v>1110131014</v>
      </c>
      <c r="C248" s="48">
        <v>5</v>
      </c>
      <c r="D248" s="48" t="s">
        <v>2650</v>
      </c>
      <c r="E248" s="15" t="s">
        <v>1643</v>
      </c>
      <c r="F248" s="48">
        <v>3218</v>
      </c>
      <c r="G248" s="48" t="s">
        <v>21603</v>
      </c>
    </row>
    <row r="249" spans="2:7" ht="19.899999999999999" customHeight="1">
      <c r="B249" s="48">
        <v>11101311</v>
      </c>
      <c r="C249" s="48">
        <v>4</v>
      </c>
      <c r="D249" s="48" t="s">
        <v>484</v>
      </c>
      <c r="E249" s="15" t="s">
        <v>1643</v>
      </c>
      <c r="F249" s="48">
        <v>3225</v>
      </c>
      <c r="G249" s="48" t="s">
        <v>1628</v>
      </c>
    </row>
    <row r="250" spans="2:7" ht="19.899999999999999" customHeight="1">
      <c r="B250" s="48">
        <v>1110131110</v>
      </c>
      <c r="C250" s="48">
        <v>5</v>
      </c>
      <c r="D250" s="48" t="s">
        <v>46</v>
      </c>
      <c r="E250" s="15" t="s">
        <v>1643</v>
      </c>
      <c r="F250" s="48">
        <v>3225</v>
      </c>
      <c r="G250" s="48" t="s">
        <v>1628</v>
      </c>
    </row>
    <row r="251" spans="2:7" ht="19.899999999999999" customHeight="1">
      <c r="B251" s="48">
        <v>111013111010</v>
      </c>
      <c r="C251" s="48">
        <v>6</v>
      </c>
      <c r="D251" s="48" t="s">
        <v>2651</v>
      </c>
      <c r="E251" s="15" t="s">
        <v>1643</v>
      </c>
      <c r="F251" s="48">
        <v>3225</v>
      </c>
      <c r="G251" s="48" t="s">
        <v>1628</v>
      </c>
    </row>
    <row r="252" spans="2:7" ht="19.899999999999999" customHeight="1">
      <c r="B252" s="48">
        <v>111013111011</v>
      </c>
      <c r="C252" s="48">
        <v>6</v>
      </c>
      <c r="D252" s="48" t="s">
        <v>2652</v>
      </c>
      <c r="E252" s="15" t="s">
        <v>1643</v>
      </c>
      <c r="F252" s="48">
        <v>3225</v>
      </c>
      <c r="G252" s="48" t="s">
        <v>1628</v>
      </c>
    </row>
    <row r="253" spans="2:7" ht="19.899999999999999" customHeight="1">
      <c r="B253" s="48">
        <v>11101311101110</v>
      </c>
      <c r="C253" s="48">
        <v>7</v>
      </c>
      <c r="D253" s="48" t="s">
        <v>485</v>
      </c>
      <c r="E253" s="15" t="s">
        <v>1643</v>
      </c>
      <c r="F253" s="48">
        <v>3225</v>
      </c>
      <c r="G253" s="48" t="s">
        <v>1628</v>
      </c>
    </row>
    <row r="254" spans="2:7" ht="19.899999999999999" customHeight="1">
      <c r="B254" s="48">
        <v>11101311101111</v>
      </c>
      <c r="C254" s="48">
        <v>7</v>
      </c>
      <c r="D254" s="48" t="s">
        <v>486</v>
      </c>
      <c r="E254" s="15" t="s">
        <v>1643</v>
      </c>
      <c r="F254" s="48">
        <v>3225</v>
      </c>
      <c r="G254" s="48" t="s">
        <v>1628</v>
      </c>
    </row>
    <row r="255" spans="2:7" ht="19.899999999999999" customHeight="1">
      <c r="B255" s="48">
        <v>1110131111</v>
      </c>
      <c r="C255" s="48">
        <v>5</v>
      </c>
      <c r="D255" s="48" t="s">
        <v>50</v>
      </c>
      <c r="E255" s="15" t="s">
        <v>1643</v>
      </c>
      <c r="F255" s="48">
        <v>3225</v>
      </c>
      <c r="G255" s="48" t="s">
        <v>1628</v>
      </c>
    </row>
    <row r="256" spans="2:7" ht="19.899999999999999" customHeight="1">
      <c r="B256" s="48">
        <v>1110131112</v>
      </c>
      <c r="C256" s="48">
        <v>5</v>
      </c>
      <c r="D256" s="48" t="s">
        <v>487</v>
      </c>
      <c r="E256" s="15" t="s">
        <v>1643</v>
      </c>
      <c r="F256" s="48">
        <v>3225</v>
      </c>
      <c r="G256" s="48" t="s">
        <v>1628</v>
      </c>
    </row>
    <row r="257" spans="2:7" ht="19.899999999999999" customHeight="1">
      <c r="B257" s="48">
        <v>11101312</v>
      </c>
      <c r="C257" s="48">
        <v>4</v>
      </c>
      <c r="D257" s="48" t="s">
        <v>48</v>
      </c>
      <c r="E257" s="15" t="s">
        <v>1643</v>
      </c>
      <c r="F257" s="48">
        <v>3225</v>
      </c>
      <c r="G257" s="48" t="s">
        <v>1628</v>
      </c>
    </row>
    <row r="258" spans="2:7" ht="19.899999999999999" customHeight="1">
      <c r="B258" s="48">
        <v>1110131210</v>
      </c>
      <c r="C258" s="48">
        <v>5</v>
      </c>
      <c r="D258" s="48" t="s">
        <v>2653</v>
      </c>
      <c r="E258" s="15" t="s">
        <v>1643</v>
      </c>
      <c r="F258" s="48">
        <v>3225</v>
      </c>
      <c r="G258" s="48" t="s">
        <v>1628</v>
      </c>
    </row>
    <row r="259" spans="2:7" ht="19.899999999999999" customHeight="1">
      <c r="B259" s="48">
        <v>1110131211</v>
      </c>
      <c r="C259" s="48">
        <v>5</v>
      </c>
      <c r="D259" s="48" t="s">
        <v>49</v>
      </c>
      <c r="E259" s="15" t="s">
        <v>1643</v>
      </c>
      <c r="F259" s="48">
        <v>3225</v>
      </c>
      <c r="G259" s="48" t="s">
        <v>1628</v>
      </c>
    </row>
    <row r="260" spans="2:7" ht="19.899999999999999" customHeight="1">
      <c r="B260" s="48">
        <v>11101313</v>
      </c>
      <c r="C260" s="48">
        <v>4</v>
      </c>
      <c r="D260" s="48" t="s">
        <v>138</v>
      </c>
      <c r="E260" s="15" t="s">
        <v>1643</v>
      </c>
      <c r="F260" s="48">
        <v>3225</v>
      </c>
      <c r="G260" s="48" t="s">
        <v>1628</v>
      </c>
    </row>
    <row r="261" spans="2:7" ht="19.899999999999999" customHeight="1">
      <c r="B261" s="48">
        <v>1110131310</v>
      </c>
      <c r="C261" s="48">
        <v>5</v>
      </c>
      <c r="D261" s="48" t="s">
        <v>22540</v>
      </c>
      <c r="E261" s="15" t="s">
        <v>1643</v>
      </c>
      <c r="F261" s="48">
        <v>3225</v>
      </c>
      <c r="G261" s="48" t="s">
        <v>1628</v>
      </c>
    </row>
    <row r="262" spans="2:7" ht="19.899999999999999" customHeight="1">
      <c r="B262" s="48">
        <v>1110131311</v>
      </c>
      <c r="C262" s="48">
        <v>5</v>
      </c>
      <c r="D262" s="48" t="s">
        <v>488</v>
      </c>
      <c r="E262" s="15" t="s">
        <v>1643</v>
      </c>
      <c r="F262" s="48">
        <v>3225</v>
      </c>
      <c r="G262" s="48" t="s">
        <v>1628</v>
      </c>
    </row>
    <row r="263" spans="2:7" ht="19.899999999999999" customHeight="1">
      <c r="B263" s="48">
        <v>111014</v>
      </c>
      <c r="C263" s="48">
        <v>3</v>
      </c>
      <c r="D263" s="48" t="s">
        <v>489</v>
      </c>
      <c r="E263" s="15" t="s">
        <v>1643</v>
      </c>
      <c r="F263" s="48"/>
      <c r="G263" s="48"/>
    </row>
    <row r="264" spans="2:7" ht="19.899999999999999" customHeight="1">
      <c r="B264" s="48">
        <v>11101410</v>
      </c>
      <c r="C264" s="48">
        <v>4</v>
      </c>
      <c r="D264" s="48" t="s">
        <v>51</v>
      </c>
      <c r="E264" s="15" t="s">
        <v>1643</v>
      </c>
      <c r="F264" s="48">
        <v>3210</v>
      </c>
      <c r="G264" s="48" t="s">
        <v>1629</v>
      </c>
    </row>
    <row r="265" spans="2:7" ht="19.899999999999999" customHeight="1">
      <c r="B265" s="48">
        <v>11101411</v>
      </c>
      <c r="C265" s="48">
        <v>4</v>
      </c>
      <c r="D265" s="48" t="s">
        <v>55</v>
      </c>
      <c r="E265" s="15" t="s">
        <v>1643</v>
      </c>
      <c r="F265" s="48">
        <v>3210</v>
      </c>
      <c r="G265" s="48" t="s">
        <v>1629</v>
      </c>
    </row>
    <row r="266" spans="2:7" ht="19.899999999999999" customHeight="1">
      <c r="B266" s="48">
        <v>11101412</v>
      </c>
      <c r="C266" s="48">
        <v>4</v>
      </c>
      <c r="D266" s="48" t="s">
        <v>52</v>
      </c>
      <c r="E266" s="15" t="s">
        <v>1643</v>
      </c>
      <c r="F266" s="48">
        <v>3210</v>
      </c>
      <c r="G266" s="48" t="s">
        <v>1629</v>
      </c>
    </row>
    <row r="267" spans="2:7" ht="19.899999999999999" customHeight="1">
      <c r="B267" s="48">
        <v>1110141210</v>
      </c>
      <c r="C267" s="48">
        <v>5</v>
      </c>
      <c r="D267" s="48" t="s">
        <v>490</v>
      </c>
      <c r="E267" s="15" t="s">
        <v>1643</v>
      </c>
      <c r="F267" s="48">
        <v>3210</v>
      </c>
      <c r="G267" s="48" t="s">
        <v>1629</v>
      </c>
    </row>
    <row r="268" spans="2:7" ht="19.899999999999999" customHeight="1">
      <c r="B268" s="48">
        <v>1110141211</v>
      </c>
      <c r="C268" s="48">
        <v>5</v>
      </c>
      <c r="D268" s="48" t="s">
        <v>491</v>
      </c>
      <c r="E268" s="15" t="s">
        <v>1643</v>
      </c>
      <c r="F268" s="48">
        <v>3210</v>
      </c>
      <c r="G268" s="48" t="s">
        <v>1629</v>
      </c>
    </row>
    <row r="269" spans="2:7" ht="19.899999999999999" customHeight="1">
      <c r="B269" s="48">
        <v>111014121110</v>
      </c>
      <c r="C269" s="48">
        <v>6</v>
      </c>
      <c r="D269" s="48" t="s">
        <v>492</v>
      </c>
      <c r="E269" s="15" t="s">
        <v>1643</v>
      </c>
      <c r="F269" s="48">
        <v>3210</v>
      </c>
      <c r="G269" s="48" t="s">
        <v>1629</v>
      </c>
    </row>
    <row r="270" spans="2:7" ht="19.899999999999999" customHeight="1">
      <c r="B270" s="48">
        <v>111014121111</v>
      </c>
      <c r="C270" s="48">
        <v>6</v>
      </c>
      <c r="D270" s="48" t="s">
        <v>493</v>
      </c>
      <c r="E270" s="15" t="s">
        <v>1643</v>
      </c>
      <c r="F270" s="48">
        <v>3210</v>
      </c>
      <c r="G270" s="48" t="s">
        <v>1629</v>
      </c>
    </row>
    <row r="271" spans="2:7" ht="19.899999999999999" customHeight="1">
      <c r="B271" s="48">
        <v>11101413</v>
      </c>
      <c r="C271" s="48">
        <v>4</v>
      </c>
      <c r="D271" s="48" t="s">
        <v>494</v>
      </c>
      <c r="E271" s="15" t="s">
        <v>1643</v>
      </c>
      <c r="F271" s="48">
        <v>3210</v>
      </c>
      <c r="G271" s="48" t="s">
        <v>1629</v>
      </c>
    </row>
    <row r="272" spans="2:7" ht="19.899999999999999" customHeight="1">
      <c r="B272" s="48">
        <v>1110141310</v>
      </c>
      <c r="C272" s="48">
        <v>5</v>
      </c>
      <c r="D272" s="48" t="s">
        <v>495</v>
      </c>
      <c r="E272" s="15" t="s">
        <v>1643</v>
      </c>
      <c r="F272" s="48">
        <v>3210</v>
      </c>
      <c r="G272" s="48" t="s">
        <v>1629</v>
      </c>
    </row>
    <row r="273" spans="2:7" ht="19.899999999999999" customHeight="1">
      <c r="B273" s="48">
        <v>111014131010</v>
      </c>
      <c r="C273" s="48">
        <v>6</v>
      </c>
      <c r="D273" s="48" t="s">
        <v>53</v>
      </c>
      <c r="E273" s="15" t="s">
        <v>1643</v>
      </c>
      <c r="F273" s="48">
        <v>3210</v>
      </c>
      <c r="G273" s="48" t="s">
        <v>1629</v>
      </c>
    </row>
    <row r="274" spans="2:7" ht="19.899999999999999" customHeight="1">
      <c r="B274" s="48">
        <v>111014131011</v>
      </c>
      <c r="C274" s="48">
        <v>6</v>
      </c>
      <c r="D274" s="48" t="s">
        <v>496</v>
      </c>
      <c r="E274" s="15" t="s">
        <v>1643</v>
      </c>
      <c r="F274" s="48">
        <v>3210</v>
      </c>
      <c r="G274" s="48" t="s">
        <v>1629</v>
      </c>
    </row>
    <row r="275" spans="2:7" ht="19.899999999999999" customHeight="1">
      <c r="B275" s="48">
        <v>1110141311</v>
      </c>
      <c r="C275" s="48">
        <v>5</v>
      </c>
      <c r="D275" s="48" t="s">
        <v>54</v>
      </c>
      <c r="E275" s="15" t="s">
        <v>1643</v>
      </c>
      <c r="F275" s="48">
        <v>3210</v>
      </c>
      <c r="G275" s="48" t="s">
        <v>1629</v>
      </c>
    </row>
    <row r="276" spans="2:7" ht="19.899999999999999" customHeight="1">
      <c r="B276" s="48">
        <v>1110141312</v>
      </c>
      <c r="C276" s="48">
        <v>5</v>
      </c>
      <c r="D276" s="48" t="s">
        <v>497</v>
      </c>
      <c r="E276" s="15" t="s">
        <v>1643</v>
      </c>
      <c r="F276" s="48">
        <v>3711</v>
      </c>
      <c r="G276" s="48" t="s">
        <v>1065</v>
      </c>
    </row>
    <row r="277" spans="2:7" ht="19.899999999999999" customHeight="1">
      <c r="B277" s="48">
        <v>1111</v>
      </c>
      <c r="C277" s="48">
        <v>2</v>
      </c>
      <c r="D277" s="48" t="s">
        <v>498</v>
      </c>
      <c r="E277" s="15" t="s">
        <v>1643</v>
      </c>
      <c r="F277" s="48"/>
      <c r="G277" s="48"/>
    </row>
    <row r="278" spans="2:7" ht="19.899999999999999" customHeight="1">
      <c r="B278" s="48">
        <v>111110</v>
      </c>
      <c r="C278" s="48">
        <v>3</v>
      </c>
      <c r="D278" s="48" t="s">
        <v>499</v>
      </c>
      <c r="E278" s="15" t="s">
        <v>1643</v>
      </c>
      <c r="F278" s="48"/>
      <c r="G278" s="48"/>
    </row>
    <row r="279" spans="2:7" ht="19.899999999999999" customHeight="1">
      <c r="B279" s="48">
        <v>11111010</v>
      </c>
      <c r="C279" s="48">
        <v>4</v>
      </c>
      <c r="D279" s="48" t="s">
        <v>173</v>
      </c>
      <c r="E279" s="15" t="s">
        <v>1643</v>
      </c>
      <c r="F279" s="48">
        <v>3228</v>
      </c>
      <c r="G279" s="48" t="s">
        <v>499</v>
      </c>
    </row>
    <row r="280" spans="2:7" ht="19.899999999999999" customHeight="1">
      <c r="B280" s="48">
        <v>1111101010</v>
      </c>
      <c r="C280" s="48">
        <v>5</v>
      </c>
      <c r="D280" s="48" t="s">
        <v>500</v>
      </c>
      <c r="E280" s="15" t="s">
        <v>1643</v>
      </c>
      <c r="F280" s="48">
        <v>3228</v>
      </c>
      <c r="G280" s="48" t="s">
        <v>499</v>
      </c>
    </row>
    <row r="281" spans="2:7" ht="19.899999999999999" customHeight="1">
      <c r="B281" s="48">
        <v>1111101011</v>
      </c>
      <c r="C281" s="48">
        <v>5</v>
      </c>
      <c r="D281" s="48" t="s">
        <v>501</v>
      </c>
      <c r="E281" s="15" t="s">
        <v>1643</v>
      </c>
      <c r="F281" s="48">
        <v>3228</v>
      </c>
      <c r="G281" s="48" t="s">
        <v>499</v>
      </c>
    </row>
    <row r="282" spans="2:7" ht="19.899999999999999" customHeight="1">
      <c r="B282" s="48">
        <v>11111011</v>
      </c>
      <c r="C282" s="48">
        <v>4</v>
      </c>
      <c r="D282" s="48" t="s">
        <v>175</v>
      </c>
      <c r="E282" s="15" t="s">
        <v>1643</v>
      </c>
      <c r="F282" s="48">
        <v>3226</v>
      </c>
      <c r="G282" s="48" t="s">
        <v>175</v>
      </c>
    </row>
    <row r="283" spans="2:7" ht="19.899999999999999" customHeight="1">
      <c r="B283" s="48">
        <v>1111101110</v>
      </c>
      <c r="C283" s="48">
        <v>5</v>
      </c>
      <c r="D283" s="48" t="s">
        <v>2580</v>
      </c>
      <c r="E283" s="15" t="s">
        <v>1643</v>
      </c>
      <c r="F283" s="48">
        <v>3226</v>
      </c>
      <c r="G283" s="48" t="s">
        <v>175</v>
      </c>
    </row>
    <row r="284" spans="2:7" ht="19.899999999999999" customHeight="1">
      <c r="B284" s="48">
        <v>1111101111</v>
      </c>
      <c r="C284" s="48">
        <v>5</v>
      </c>
      <c r="D284" s="48" t="s">
        <v>502</v>
      </c>
      <c r="E284" s="15" t="s">
        <v>1643</v>
      </c>
      <c r="F284" s="48">
        <v>3226</v>
      </c>
      <c r="G284" s="48" t="s">
        <v>175</v>
      </c>
    </row>
    <row r="285" spans="2:7" ht="19.899999999999999" customHeight="1">
      <c r="B285" s="48">
        <v>1111101112</v>
      </c>
      <c r="C285" s="48">
        <v>5</v>
      </c>
      <c r="D285" s="48" t="s">
        <v>503</v>
      </c>
      <c r="E285" s="15" t="s">
        <v>1643</v>
      </c>
      <c r="F285" s="48">
        <v>3226</v>
      </c>
      <c r="G285" s="48" t="s">
        <v>175</v>
      </c>
    </row>
    <row r="286" spans="2:7" ht="19.899999999999999" customHeight="1">
      <c r="B286" s="48">
        <v>1111101113</v>
      </c>
      <c r="C286" s="48">
        <v>5</v>
      </c>
      <c r="D286" s="48" t="s">
        <v>2581</v>
      </c>
      <c r="E286" s="15" t="s">
        <v>1643</v>
      </c>
      <c r="F286" s="48">
        <v>3226</v>
      </c>
      <c r="G286" s="48" t="s">
        <v>175</v>
      </c>
    </row>
    <row r="287" spans="2:7" ht="19.899999999999999" customHeight="1">
      <c r="B287" s="48">
        <v>1111101114</v>
      </c>
      <c r="C287" s="48">
        <v>5</v>
      </c>
      <c r="D287" s="48" t="s">
        <v>504</v>
      </c>
      <c r="E287" s="15" t="s">
        <v>1643</v>
      </c>
      <c r="F287" s="48">
        <v>3226</v>
      </c>
      <c r="G287" s="48" t="s">
        <v>175</v>
      </c>
    </row>
    <row r="288" spans="2:7" ht="19.899999999999999" customHeight="1">
      <c r="B288" s="48">
        <v>11111012</v>
      </c>
      <c r="C288" s="48">
        <v>4</v>
      </c>
      <c r="D288" s="48" t="s">
        <v>176</v>
      </c>
      <c r="E288" s="15" t="s">
        <v>1643</v>
      </c>
      <c r="F288" s="48">
        <v>3228</v>
      </c>
      <c r="G288" s="48" t="s">
        <v>499</v>
      </c>
    </row>
    <row r="289" spans="2:7" ht="19.899999999999999" customHeight="1">
      <c r="B289" s="48">
        <v>1111101210</v>
      </c>
      <c r="C289" s="48">
        <v>5</v>
      </c>
      <c r="D289" s="48" t="s">
        <v>505</v>
      </c>
      <c r="E289" s="15" t="s">
        <v>1643</v>
      </c>
      <c r="F289" s="48">
        <v>3228</v>
      </c>
      <c r="G289" s="48" t="s">
        <v>499</v>
      </c>
    </row>
    <row r="290" spans="2:7" ht="19.899999999999999" customHeight="1">
      <c r="B290" s="48">
        <v>1111101211</v>
      </c>
      <c r="C290" s="48">
        <v>5</v>
      </c>
      <c r="D290" s="48" t="s">
        <v>506</v>
      </c>
      <c r="E290" s="15" t="s">
        <v>1643</v>
      </c>
      <c r="F290" s="48">
        <v>3228</v>
      </c>
      <c r="G290" s="48" t="s">
        <v>499</v>
      </c>
    </row>
    <row r="291" spans="2:7" ht="19.899999999999999" customHeight="1">
      <c r="B291" s="48">
        <v>11111013</v>
      </c>
      <c r="C291" s="48">
        <v>4</v>
      </c>
      <c r="D291" s="48" t="s">
        <v>177</v>
      </c>
      <c r="E291" s="15" t="s">
        <v>1643</v>
      </c>
      <c r="F291" s="48">
        <v>3228</v>
      </c>
      <c r="G291" s="48" t="s">
        <v>499</v>
      </c>
    </row>
    <row r="292" spans="2:7" ht="19.899999999999999" customHeight="1">
      <c r="B292" s="48">
        <v>1111101310</v>
      </c>
      <c r="C292" s="48">
        <v>5</v>
      </c>
      <c r="D292" s="48" t="s">
        <v>2468</v>
      </c>
      <c r="E292" s="15" t="s">
        <v>1643</v>
      </c>
      <c r="F292" s="48">
        <v>3228</v>
      </c>
      <c r="G292" s="48" t="s">
        <v>499</v>
      </c>
    </row>
    <row r="293" spans="2:7" ht="19.899999999999999" customHeight="1">
      <c r="B293" s="48">
        <v>1111101311</v>
      </c>
      <c r="C293" s="48">
        <v>5</v>
      </c>
      <c r="D293" s="48" t="s">
        <v>2469</v>
      </c>
      <c r="E293" s="15" t="s">
        <v>1643</v>
      </c>
      <c r="F293" s="48">
        <v>3228</v>
      </c>
      <c r="G293" s="48" t="s">
        <v>499</v>
      </c>
    </row>
    <row r="294" spans="2:7" ht="19.899999999999999" customHeight="1">
      <c r="B294" s="48">
        <v>11111014</v>
      </c>
      <c r="C294" s="48">
        <v>4</v>
      </c>
      <c r="D294" s="48" t="s">
        <v>507</v>
      </c>
      <c r="E294" s="15" t="s">
        <v>1643</v>
      </c>
      <c r="F294" s="48">
        <v>3228</v>
      </c>
      <c r="G294" s="48" t="s">
        <v>499</v>
      </c>
    </row>
    <row r="295" spans="2:7" ht="19.899999999999999" customHeight="1">
      <c r="B295" s="48">
        <v>1111101410</v>
      </c>
      <c r="C295" s="48">
        <v>5</v>
      </c>
      <c r="D295" s="48" t="s">
        <v>81</v>
      </c>
      <c r="E295" s="15" t="s">
        <v>1643</v>
      </c>
      <c r="F295" s="48">
        <v>3228</v>
      </c>
      <c r="G295" s="48" t="s">
        <v>499</v>
      </c>
    </row>
    <row r="296" spans="2:7" ht="19.899999999999999" customHeight="1">
      <c r="B296" s="48">
        <v>1111101411</v>
      </c>
      <c r="C296" s="48">
        <v>5</v>
      </c>
      <c r="D296" s="48" t="s">
        <v>508</v>
      </c>
      <c r="E296" s="15" t="s">
        <v>1643</v>
      </c>
      <c r="F296" s="48">
        <v>3228</v>
      </c>
      <c r="G296" s="48" t="s">
        <v>499</v>
      </c>
    </row>
    <row r="297" spans="2:7" ht="19.899999999999999" customHeight="1">
      <c r="B297" s="48">
        <v>11111015</v>
      </c>
      <c r="C297" s="48">
        <v>4</v>
      </c>
      <c r="D297" s="48" t="s">
        <v>509</v>
      </c>
      <c r="E297" s="15" t="s">
        <v>1643</v>
      </c>
      <c r="F297" s="48">
        <v>3228</v>
      </c>
      <c r="G297" s="48" t="s">
        <v>499</v>
      </c>
    </row>
    <row r="298" spans="2:7" ht="19.899999999999999" customHeight="1">
      <c r="B298" s="48">
        <v>1111101510</v>
      </c>
      <c r="C298" s="48">
        <v>5</v>
      </c>
      <c r="D298" s="48" t="s">
        <v>83</v>
      </c>
      <c r="E298" s="15" t="s">
        <v>1643</v>
      </c>
      <c r="F298" s="48">
        <v>3228</v>
      </c>
      <c r="G298" s="48" t="s">
        <v>499</v>
      </c>
    </row>
    <row r="299" spans="2:7" ht="19.899999999999999" customHeight="1">
      <c r="B299" s="48">
        <v>1111101511</v>
      </c>
      <c r="C299" s="48">
        <v>5</v>
      </c>
      <c r="D299" s="48" t="s">
        <v>82</v>
      </c>
      <c r="E299" s="15" t="s">
        <v>1643</v>
      </c>
      <c r="F299" s="48">
        <v>3228</v>
      </c>
      <c r="G299" s="48" t="s">
        <v>499</v>
      </c>
    </row>
    <row r="300" spans="2:7" ht="19.899999999999999" customHeight="1">
      <c r="B300" s="48">
        <v>11111016</v>
      </c>
      <c r="C300" s="48">
        <v>4</v>
      </c>
      <c r="D300" s="48" t="s">
        <v>2470</v>
      </c>
      <c r="E300" s="15" t="s">
        <v>1643</v>
      </c>
      <c r="F300" s="48">
        <v>3228</v>
      </c>
      <c r="G300" s="48" t="s">
        <v>499</v>
      </c>
    </row>
    <row r="301" spans="2:7" ht="19.899999999999999" customHeight="1">
      <c r="B301" s="48">
        <v>11111017</v>
      </c>
      <c r="C301" s="48">
        <v>4</v>
      </c>
      <c r="D301" s="48" t="s">
        <v>2582</v>
      </c>
      <c r="E301" s="15" t="s">
        <v>1643</v>
      </c>
      <c r="F301" s="48">
        <v>3218</v>
      </c>
      <c r="G301" s="48" t="s">
        <v>21603</v>
      </c>
    </row>
    <row r="302" spans="2:7" ht="19.899999999999999" customHeight="1">
      <c r="B302" s="48">
        <v>11111018</v>
      </c>
      <c r="C302" s="48">
        <v>4</v>
      </c>
      <c r="D302" s="48" t="s">
        <v>510</v>
      </c>
      <c r="E302" s="15" t="s">
        <v>1643</v>
      </c>
      <c r="F302" s="48">
        <v>3228</v>
      </c>
      <c r="G302" s="48" t="s">
        <v>499</v>
      </c>
    </row>
    <row r="303" spans="2:7" ht="19.899999999999999" customHeight="1">
      <c r="B303" s="48">
        <v>1111101810</v>
      </c>
      <c r="C303" s="48">
        <v>5</v>
      </c>
      <c r="D303" s="48" t="s">
        <v>511</v>
      </c>
      <c r="E303" s="15" t="s">
        <v>1643</v>
      </c>
      <c r="F303" s="48">
        <v>3228</v>
      </c>
      <c r="G303" s="48" t="s">
        <v>499</v>
      </c>
    </row>
    <row r="304" spans="2:7" ht="19.899999999999999" customHeight="1">
      <c r="B304" s="48">
        <v>1111101811</v>
      </c>
      <c r="C304" s="48">
        <v>5</v>
      </c>
      <c r="D304" s="48" t="s">
        <v>512</v>
      </c>
      <c r="E304" s="15" t="s">
        <v>1643</v>
      </c>
      <c r="F304" s="48">
        <v>3228</v>
      </c>
      <c r="G304" s="48" t="s">
        <v>499</v>
      </c>
    </row>
    <row r="305" spans="2:7" ht="19.899999999999999" customHeight="1">
      <c r="B305" s="48">
        <v>111111</v>
      </c>
      <c r="C305" s="48">
        <v>3</v>
      </c>
      <c r="D305" s="48" t="s">
        <v>513</v>
      </c>
      <c r="E305" s="15" t="s">
        <v>1643</v>
      </c>
      <c r="F305" s="48"/>
      <c r="G305" s="48"/>
    </row>
    <row r="306" spans="2:7" ht="19.899999999999999" customHeight="1">
      <c r="B306" s="48">
        <v>11111110</v>
      </c>
      <c r="C306" s="48">
        <v>4</v>
      </c>
      <c r="D306" s="48" t="s">
        <v>61</v>
      </c>
      <c r="E306" s="15" t="s">
        <v>1643</v>
      </c>
      <c r="F306" s="48">
        <v>3214</v>
      </c>
      <c r="G306" s="48" t="s">
        <v>61</v>
      </c>
    </row>
    <row r="307" spans="2:7" ht="19.899999999999999" customHeight="1">
      <c r="B307" s="48">
        <v>1111111010</v>
      </c>
      <c r="C307" s="48">
        <v>5</v>
      </c>
      <c r="D307" s="48" t="s">
        <v>62</v>
      </c>
      <c r="E307" s="15" t="s">
        <v>1643</v>
      </c>
      <c r="F307" s="48">
        <v>3214</v>
      </c>
      <c r="G307" s="48" t="s">
        <v>61</v>
      </c>
    </row>
    <row r="308" spans="2:7" ht="19.899999999999999" customHeight="1">
      <c r="B308" s="48">
        <v>1111111011</v>
      </c>
      <c r="C308" s="48">
        <v>5</v>
      </c>
      <c r="D308" s="48" t="s">
        <v>514</v>
      </c>
      <c r="E308" s="15" t="s">
        <v>1643</v>
      </c>
      <c r="F308" s="48">
        <v>3214</v>
      </c>
      <c r="G308" s="48" t="s">
        <v>61</v>
      </c>
    </row>
    <row r="309" spans="2:7" ht="19.899999999999999" customHeight="1">
      <c r="B309" s="48">
        <v>1111111012</v>
      </c>
      <c r="C309" s="48">
        <v>5</v>
      </c>
      <c r="D309" s="48" t="s">
        <v>63</v>
      </c>
      <c r="E309" s="15" t="s">
        <v>1643</v>
      </c>
      <c r="F309" s="48">
        <v>3214</v>
      </c>
      <c r="G309" s="48" t="s">
        <v>61</v>
      </c>
    </row>
    <row r="310" spans="2:7" ht="19.899999999999999" customHeight="1">
      <c r="B310" s="48">
        <v>1111111013</v>
      </c>
      <c r="C310" s="48">
        <v>5</v>
      </c>
      <c r="D310" s="48" t="s">
        <v>64</v>
      </c>
      <c r="E310" s="15" t="s">
        <v>1643</v>
      </c>
      <c r="F310" s="48">
        <v>3214</v>
      </c>
      <c r="G310" s="48" t="s">
        <v>61</v>
      </c>
    </row>
    <row r="311" spans="2:7" ht="19.899999999999999" customHeight="1">
      <c r="B311" s="48">
        <v>1111111014</v>
      </c>
      <c r="C311" s="48">
        <v>5</v>
      </c>
      <c r="D311" s="48" t="s">
        <v>65</v>
      </c>
      <c r="E311" s="15" t="s">
        <v>1643</v>
      </c>
      <c r="F311" s="48">
        <v>3214</v>
      </c>
      <c r="G311" s="48" t="s">
        <v>61</v>
      </c>
    </row>
    <row r="312" spans="2:7" ht="19.899999999999999" customHeight="1">
      <c r="B312" s="48">
        <v>1111111015</v>
      </c>
      <c r="C312" s="48">
        <v>5</v>
      </c>
      <c r="D312" s="48" t="s">
        <v>515</v>
      </c>
      <c r="E312" s="15" t="s">
        <v>1643</v>
      </c>
      <c r="F312" s="48">
        <v>3214</v>
      </c>
      <c r="G312" s="48" t="s">
        <v>61</v>
      </c>
    </row>
    <row r="313" spans="2:7" ht="19.899999999999999" customHeight="1">
      <c r="B313" s="48">
        <v>11111111</v>
      </c>
      <c r="C313" s="48">
        <v>4</v>
      </c>
      <c r="D313" s="48" t="s">
        <v>56</v>
      </c>
      <c r="E313" s="15" t="s">
        <v>1643</v>
      </c>
      <c r="F313" s="48">
        <v>3216</v>
      </c>
      <c r="G313" s="48" t="s">
        <v>21604</v>
      </c>
    </row>
    <row r="314" spans="2:7" ht="19.899999999999999" customHeight="1">
      <c r="B314" s="48">
        <v>11111112</v>
      </c>
      <c r="C314" s="48">
        <v>4</v>
      </c>
      <c r="D314" s="48" t="s">
        <v>71</v>
      </c>
      <c r="E314" s="15" t="s">
        <v>1643</v>
      </c>
      <c r="F314" s="48">
        <v>3216</v>
      </c>
      <c r="G314" s="48" t="s">
        <v>21604</v>
      </c>
    </row>
    <row r="315" spans="2:7" ht="19.899999999999999" customHeight="1">
      <c r="B315" s="48">
        <v>1111111210</v>
      </c>
      <c r="C315" s="48">
        <v>5</v>
      </c>
      <c r="D315" s="48" t="s">
        <v>73</v>
      </c>
      <c r="E315" s="15" t="s">
        <v>1643</v>
      </c>
      <c r="F315" s="48">
        <v>3216</v>
      </c>
      <c r="G315" s="48" t="s">
        <v>21604</v>
      </c>
    </row>
    <row r="316" spans="2:7" ht="19.899999999999999" customHeight="1">
      <c r="B316" s="48">
        <v>111111121010</v>
      </c>
      <c r="C316" s="48">
        <v>6</v>
      </c>
      <c r="D316" s="48" t="s">
        <v>516</v>
      </c>
      <c r="E316" s="15" t="s">
        <v>1643</v>
      </c>
      <c r="F316" s="48">
        <v>3216</v>
      </c>
      <c r="G316" s="48" t="s">
        <v>21604</v>
      </c>
    </row>
    <row r="317" spans="2:7" ht="19.899999999999999" customHeight="1">
      <c r="B317" s="48">
        <v>111111121011</v>
      </c>
      <c r="C317" s="48">
        <v>6</v>
      </c>
      <c r="D317" s="48" t="s">
        <v>517</v>
      </c>
      <c r="E317" s="15" t="s">
        <v>1643</v>
      </c>
      <c r="F317" s="48">
        <v>3216</v>
      </c>
      <c r="G317" s="48" t="s">
        <v>21604</v>
      </c>
    </row>
    <row r="318" spans="2:7" ht="19.899999999999999" customHeight="1">
      <c r="B318" s="48">
        <v>111111121012</v>
      </c>
      <c r="C318" s="48">
        <v>6</v>
      </c>
      <c r="D318" s="48" t="s">
        <v>518</v>
      </c>
      <c r="E318" s="15" t="s">
        <v>1643</v>
      </c>
      <c r="F318" s="48">
        <v>3216</v>
      </c>
      <c r="G318" s="48" t="s">
        <v>21604</v>
      </c>
    </row>
    <row r="319" spans="2:7" ht="19.899999999999999" customHeight="1">
      <c r="B319" s="48">
        <v>111111121013</v>
      </c>
      <c r="C319" s="48">
        <v>6</v>
      </c>
      <c r="D319" s="48" t="s">
        <v>519</v>
      </c>
      <c r="E319" s="15" t="s">
        <v>1643</v>
      </c>
      <c r="F319" s="48">
        <v>3216</v>
      </c>
      <c r="G319" s="48" t="s">
        <v>21604</v>
      </c>
    </row>
    <row r="320" spans="2:7" ht="19.899999999999999" customHeight="1">
      <c r="B320" s="48">
        <v>1111111211</v>
      </c>
      <c r="C320" s="48">
        <v>5</v>
      </c>
      <c r="D320" s="48" t="s">
        <v>72</v>
      </c>
      <c r="E320" s="15" t="s">
        <v>1643</v>
      </c>
      <c r="F320" s="48">
        <v>3214</v>
      </c>
      <c r="G320" s="48" t="s">
        <v>61</v>
      </c>
    </row>
    <row r="321" spans="2:7" ht="19.899999999999999" customHeight="1">
      <c r="B321" s="48">
        <v>111111121110</v>
      </c>
      <c r="C321" s="48">
        <v>6</v>
      </c>
      <c r="D321" s="48" t="s">
        <v>520</v>
      </c>
      <c r="E321" s="15" t="s">
        <v>1643</v>
      </c>
      <c r="F321" s="48">
        <v>3214</v>
      </c>
      <c r="G321" s="48" t="s">
        <v>61</v>
      </c>
    </row>
    <row r="322" spans="2:7" ht="19.899999999999999" customHeight="1">
      <c r="B322" s="48">
        <v>111111121111</v>
      </c>
      <c r="C322" s="48">
        <v>6</v>
      </c>
      <c r="D322" s="48" t="s">
        <v>521</v>
      </c>
      <c r="E322" s="15" t="s">
        <v>1643</v>
      </c>
      <c r="F322" s="48">
        <v>3214</v>
      </c>
      <c r="G322" s="48" t="s">
        <v>61</v>
      </c>
    </row>
    <row r="323" spans="2:7" ht="19.899999999999999" customHeight="1">
      <c r="B323" s="48">
        <v>111111121112</v>
      </c>
      <c r="C323" s="48">
        <v>6</v>
      </c>
      <c r="D323" s="48" t="s">
        <v>522</v>
      </c>
      <c r="E323" s="15" t="s">
        <v>1643</v>
      </c>
      <c r="F323" s="48">
        <v>3214</v>
      </c>
      <c r="G323" s="48" t="s">
        <v>61</v>
      </c>
    </row>
    <row r="324" spans="2:7" ht="19.899999999999999" customHeight="1">
      <c r="B324" s="48">
        <v>1111111212</v>
      </c>
      <c r="C324" s="48">
        <v>5</v>
      </c>
      <c r="D324" s="48" t="s">
        <v>523</v>
      </c>
      <c r="E324" s="15" t="s">
        <v>1643</v>
      </c>
      <c r="F324" s="48">
        <v>3216</v>
      </c>
      <c r="G324" s="48" t="s">
        <v>21604</v>
      </c>
    </row>
    <row r="325" spans="2:7" ht="19.899999999999999" customHeight="1">
      <c r="B325" s="48">
        <v>11111113</v>
      </c>
      <c r="C325" s="48">
        <v>4</v>
      </c>
      <c r="D325" s="48" t="s">
        <v>84</v>
      </c>
      <c r="E325" s="15" t="s">
        <v>1643</v>
      </c>
      <c r="F325" s="48">
        <v>3215</v>
      </c>
      <c r="G325" s="48" t="s">
        <v>84</v>
      </c>
    </row>
    <row r="326" spans="2:7" ht="19.899999999999999" customHeight="1">
      <c r="B326" s="48">
        <v>1111111310</v>
      </c>
      <c r="C326" s="48">
        <v>5</v>
      </c>
      <c r="D326" s="48" t="s">
        <v>524</v>
      </c>
      <c r="E326" s="15" t="s">
        <v>1643</v>
      </c>
      <c r="F326" s="48">
        <v>3215</v>
      </c>
      <c r="G326" s="48" t="s">
        <v>84</v>
      </c>
    </row>
    <row r="327" spans="2:7" ht="19.899999999999999" customHeight="1">
      <c r="B327" s="48">
        <v>111111131010</v>
      </c>
      <c r="C327" s="48">
        <v>6</v>
      </c>
      <c r="D327" s="48" t="s">
        <v>525</v>
      </c>
      <c r="E327" s="15" t="s">
        <v>1643</v>
      </c>
      <c r="F327" s="48">
        <v>3215</v>
      </c>
      <c r="G327" s="48" t="s">
        <v>84</v>
      </c>
    </row>
    <row r="328" spans="2:7" ht="19.899999999999999" customHeight="1">
      <c r="B328" s="48">
        <v>11111113101010</v>
      </c>
      <c r="C328" s="48">
        <v>7</v>
      </c>
      <c r="D328" s="48" t="s">
        <v>526</v>
      </c>
      <c r="E328" s="15" t="s">
        <v>1643</v>
      </c>
      <c r="F328" s="48">
        <v>3215</v>
      </c>
      <c r="G328" s="48" t="s">
        <v>84</v>
      </c>
    </row>
    <row r="329" spans="2:7" ht="19.899999999999999" customHeight="1">
      <c r="B329" s="48">
        <v>11111113101011</v>
      </c>
      <c r="C329" s="48">
        <v>7</v>
      </c>
      <c r="D329" s="48" t="s">
        <v>527</v>
      </c>
      <c r="E329" s="15" t="s">
        <v>1643</v>
      </c>
      <c r="F329" s="48">
        <v>3215</v>
      </c>
      <c r="G329" s="48" t="s">
        <v>84</v>
      </c>
    </row>
    <row r="330" spans="2:7" ht="19.899999999999999" customHeight="1">
      <c r="B330" s="48">
        <v>111111131011</v>
      </c>
      <c r="C330" s="48">
        <v>6</v>
      </c>
      <c r="D330" s="48" t="s">
        <v>528</v>
      </c>
      <c r="E330" s="15" t="s">
        <v>1643</v>
      </c>
      <c r="F330" s="48">
        <v>3215</v>
      </c>
      <c r="G330" s="48" t="s">
        <v>84</v>
      </c>
    </row>
    <row r="331" spans="2:7" ht="19.899999999999999" customHeight="1">
      <c r="B331" s="48">
        <v>11111113101110</v>
      </c>
      <c r="C331" s="48">
        <v>7</v>
      </c>
      <c r="D331" s="48" t="s">
        <v>529</v>
      </c>
      <c r="E331" s="15" t="s">
        <v>1643</v>
      </c>
      <c r="F331" s="48">
        <v>3215</v>
      </c>
      <c r="G331" s="48" t="s">
        <v>84</v>
      </c>
    </row>
    <row r="332" spans="2:7" ht="19.899999999999999" customHeight="1">
      <c r="B332" s="48">
        <v>11111113101111</v>
      </c>
      <c r="C332" s="48">
        <v>7</v>
      </c>
      <c r="D332" s="48" t="s">
        <v>530</v>
      </c>
      <c r="E332" s="15" t="s">
        <v>1643</v>
      </c>
      <c r="F332" s="48">
        <v>3215</v>
      </c>
      <c r="G332" s="48" t="s">
        <v>84</v>
      </c>
    </row>
    <row r="333" spans="2:7" ht="19.899999999999999" customHeight="1">
      <c r="B333" s="48">
        <v>111111131012</v>
      </c>
      <c r="C333" s="48">
        <v>6</v>
      </c>
      <c r="D333" s="48" t="s">
        <v>531</v>
      </c>
      <c r="E333" s="15" t="s">
        <v>1643</v>
      </c>
      <c r="F333" s="48">
        <v>3215</v>
      </c>
      <c r="G333" s="48" t="s">
        <v>84</v>
      </c>
    </row>
    <row r="334" spans="2:7" ht="19.899999999999999" customHeight="1">
      <c r="B334" s="48">
        <v>11111113101210</v>
      </c>
      <c r="C334" s="48">
        <v>7</v>
      </c>
      <c r="D334" s="48" t="s">
        <v>532</v>
      </c>
      <c r="E334" s="15" t="s">
        <v>1643</v>
      </c>
      <c r="F334" s="48">
        <v>3215</v>
      </c>
      <c r="G334" s="48" t="s">
        <v>84</v>
      </c>
    </row>
    <row r="335" spans="2:7" ht="19.899999999999999" customHeight="1">
      <c r="B335" s="48">
        <v>11111113101211</v>
      </c>
      <c r="C335" s="48">
        <v>7</v>
      </c>
      <c r="D335" s="48" t="s">
        <v>533</v>
      </c>
      <c r="E335" s="15" t="s">
        <v>1643</v>
      </c>
      <c r="F335" s="48">
        <v>3215</v>
      </c>
      <c r="G335" s="48" t="s">
        <v>84</v>
      </c>
    </row>
    <row r="336" spans="2:7" ht="19.899999999999999" customHeight="1">
      <c r="B336" s="48">
        <v>111111131013</v>
      </c>
      <c r="C336" s="48">
        <v>6</v>
      </c>
      <c r="D336" s="48" t="s">
        <v>85</v>
      </c>
      <c r="E336" s="15" t="s">
        <v>1643</v>
      </c>
      <c r="F336" s="48">
        <v>3215</v>
      </c>
      <c r="G336" s="48" t="s">
        <v>84</v>
      </c>
    </row>
    <row r="337" spans="2:7" ht="19.899999999999999" customHeight="1">
      <c r="B337" s="48">
        <v>1111111311</v>
      </c>
      <c r="C337" s="48">
        <v>5</v>
      </c>
      <c r="D337" s="48" t="s">
        <v>534</v>
      </c>
      <c r="E337" s="15" t="s">
        <v>1643</v>
      </c>
      <c r="F337" s="48">
        <v>3215</v>
      </c>
      <c r="G337" s="48" t="s">
        <v>84</v>
      </c>
    </row>
    <row r="338" spans="2:7" ht="19.899999999999999" customHeight="1">
      <c r="B338" s="48">
        <v>111111131110</v>
      </c>
      <c r="C338" s="48">
        <v>6</v>
      </c>
      <c r="D338" s="48" t="s">
        <v>535</v>
      </c>
      <c r="E338" s="15" t="s">
        <v>1643</v>
      </c>
      <c r="F338" s="48">
        <v>3215</v>
      </c>
      <c r="G338" s="48" t="s">
        <v>84</v>
      </c>
    </row>
    <row r="339" spans="2:7" ht="19.899999999999999" customHeight="1">
      <c r="B339" s="48">
        <v>11111113111010</v>
      </c>
      <c r="C339" s="48">
        <v>7</v>
      </c>
      <c r="D339" s="48" t="s">
        <v>536</v>
      </c>
      <c r="E339" s="15" t="s">
        <v>1643</v>
      </c>
      <c r="F339" s="48">
        <v>3215</v>
      </c>
      <c r="G339" s="48" t="s">
        <v>84</v>
      </c>
    </row>
    <row r="340" spans="2:7" ht="19.899999999999999" customHeight="1">
      <c r="B340" s="48">
        <v>11111113111011</v>
      </c>
      <c r="C340" s="48">
        <v>7</v>
      </c>
      <c r="D340" s="48" t="s">
        <v>537</v>
      </c>
      <c r="E340" s="15" t="s">
        <v>1643</v>
      </c>
      <c r="F340" s="48">
        <v>3215</v>
      </c>
      <c r="G340" s="48" t="s">
        <v>84</v>
      </c>
    </row>
    <row r="341" spans="2:7" ht="19.899999999999999" customHeight="1">
      <c r="B341" s="48">
        <v>111111131111</v>
      </c>
      <c r="C341" s="48">
        <v>6</v>
      </c>
      <c r="D341" s="48" t="s">
        <v>538</v>
      </c>
      <c r="E341" s="15" t="s">
        <v>1643</v>
      </c>
      <c r="F341" s="48">
        <v>3215</v>
      </c>
      <c r="G341" s="48" t="s">
        <v>84</v>
      </c>
    </row>
    <row r="342" spans="2:7" ht="19.899999999999999" customHeight="1">
      <c r="B342" s="48">
        <v>11111113111110</v>
      </c>
      <c r="C342" s="48">
        <v>7</v>
      </c>
      <c r="D342" s="48" t="s">
        <v>539</v>
      </c>
      <c r="E342" s="15" t="s">
        <v>1643</v>
      </c>
      <c r="F342" s="48">
        <v>3215</v>
      </c>
      <c r="G342" s="48" t="s">
        <v>84</v>
      </c>
    </row>
    <row r="343" spans="2:7" ht="19.899999999999999" customHeight="1">
      <c r="B343" s="48">
        <v>11111113111111</v>
      </c>
      <c r="C343" s="48">
        <v>7</v>
      </c>
      <c r="D343" s="48" t="s">
        <v>540</v>
      </c>
      <c r="E343" s="15" t="s">
        <v>1643</v>
      </c>
      <c r="F343" s="48">
        <v>3215</v>
      </c>
      <c r="G343" s="48" t="s">
        <v>84</v>
      </c>
    </row>
    <row r="344" spans="2:7" ht="19.899999999999999" customHeight="1">
      <c r="B344" s="48">
        <v>11111114</v>
      </c>
      <c r="C344" s="48">
        <v>4</v>
      </c>
      <c r="D344" s="48" t="s">
        <v>541</v>
      </c>
      <c r="E344" s="15" t="s">
        <v>1643</v>
      </c>
      <c r="F344" s="48">
        <v>3227</v>
      </c>
      <c r="G344" s="48" t="s">
        <v>21605</v>
      </c>
    </row>
    <row r="345" spans="2:7" ht="19.899999999999999" customHeight="1">
      <c r="B345" s="48">
        <v>1111111410</v>
      </c>
      <c r="C345" s="48">
        <v>5</v>
      </c>
      <c r="D345" s="48" t="s">
        <v>66</v>
      </c>
      <c r="E345" s="15" t="s">
        <v>1643</v>
      </c>
      <c r="F345" s="48">
        <v>3227</v>
      </c>
      <c r="G345" s="48" t="s">
        <v>21605</v>
      </c>
    </row>
    <row r="346" spans="2:7" ht="19.899999999999999" customHeight="1">
      <c r="B346" s="48">
        <v>1111111411</v>
      </c>
      <c r="C346" s="48">
        <v>5</v>
      </c>
      <c r="D346" s="48" t="s">
        <v>67</v>
      </c>
      <c r="E346" s="15" t="s">
        <v>1643</v>
      </c>
      <c r="F346" s="48">
        <v>3227</v>
      </c>
      <c r="G346" s="48" t="s">
        <v>21605</v>
      </c>
    </row>
    <row r="347" spans="2:7" ht="19.899999999999999" customHeight="1">
      <c r="B347" s="48">
        <v>111111141110</v>
      </c>
      <c r="C347" s="48">
        <v>6</v>
      </c>
      <c r="D347" s="48" t="s">
        <v>542</v>
      </c>
      <c r="E347" s="15" t="s">
        <v>1643</v>
      </c>
      <c r="F347" s="48">
        <v>3227</v>
      </c>
      <c r="G347" s="48" t="s">
        <v>21605</v>
      </c>
    </row>
    <row r="348" spans="2:7" ht="19.899999999999999" customHeight="1">
      <c r="B348" s="48">
        <v>111111141111</v>
      </c>
      <c r="C348" s="48">
        <v>6</v>
      </c>
      <c r="D348" s="48" t="s">
        <v>543</v>
      </c>
      <c r="E348" s="15" t="s">
        <v>1643</v>
      </c>
      <c r="F348" s="48">
        <v>3227</v>
      </c>
      <c r="G348" s="48" t="s">
        <v>21605</v>
      </c>
    </row>
    <row r="349" spans="2:7" ht="19.899999999999999" customHeight="1">
      <c r="B349" s="48">
        <v>1111111412</v>
      </c>
      <c r="C349" s="48">
        <v>5</v>
      </c>
      <c r="D349" s="48" t="s">
        <v>544</v>
      </c>
      <c r="E349" s="15" t="s">
        <v>1643</v>
      </c>
      <c r="F349" s="48">
        <v>3227</v>
      </c>
      <c r="G349" s="48" t="s">
        <v>21605</v>
      </c>
    </row>
    <row r="350" spans="2:7" ht="19.899999999999999" customHeight="1">
      <c r="B350" s="48">
        <v>1111111413</v>
      </c>
      <c r="C350" s="48">
        <v>5</v>
      </c>
      <c r="D350" s="48" t="s">
        <v>68</v>
      </c>
      <c r="E350" s="15" t="s">
        <v>1643</v>
      </c>
      <c r="F350" s="48">
        <v>3227</v>
      </c>
      <c r="G350" s="48" t="s">
        <v>21605</v>
      </c>
    </row>
    <row r="351" spans="2:7" ht="19.899999999999999" customHeight="1">
      <c r="B351" s="48">
        <v>1111111414</v>
      </c>
      <c r="C351" s="48">
        <v>5</v>
      </c>
      <c r="D351" s="48" t="s">
        <v>545</v>
      </c>
      <c r="E351" s="15" t="s">
        <v>1643</v>
      </c>
      <c r="F351" s="48">
        <v>3227</v>
      </c>
      <c r="G351" s="48" t="s">
        <v>21605</v>
      </c>
    </row>
    <row r="352" spans="2:7" ht="19.899999999999999" customHeight="1">
      <c r="B352" s="48">
        <v>111111141410</v>
      </c>
      <c r="C352" s="48">
        <v>6</v>
      </c>
      <c r="D352" s="48" t="s">
        <v>546</v>
      </c>
      <c r="E352" s="15" t="s">
        <v>1643</v>
      </c>
      <c r="F352" s="48">
        <v>3227</v>
      </c>
      <c r="G352" s="48" t="s">
        <v>21605</v>
      </c>
    </row>
    <row r="353" spans="2:7" ht="19.899999999999999" customHeight="1">
      <c r="B353" s="48">
        <v>111111141411</v>
      </c>
      <c r="C353" s="48">
        <v>6</v>
      </c>
      <c r="D353" s="48" t="s">
        <v>547</v>
      </c>
      <c r="E353" s="15" t="s">
        <v>1643</v>
      </c>
      <c r="F353" s="48">
        <v>3227</v>
      </c>
      <c r="G353" s="48" t="s">
        <v>21605</v>
      </c>
    </row>
    <row r="354" spans="2:7" ht="19.899999999999999" customHeight="1">
      <c r="B354" s="48">
        <v>11111114141110</v>
      </c>
      <c r="C354" s="48">
        <v>7</v>
      </c>
      <c r="D354" s="48" t="s">
        <v>548</v>
      </c>
      <c r="E354" s="15" t="s">
        <v>1643</v>
      </c>
      <c r="F354" s="48">
        <v>3227</v>
      </c>
      <c r="G354" s="48" t="s">
        <v>21605</v>
      </c>
    </row>
    <row r="355" spans="2:7" ht="19.899999999999999" customHeight="1">
      <c r="B355" s="48">
        <v>11111114141111</v>
      </c>
      <c r="C355" s="48">
        <v>7</v>
      </c>
      <c r="D355" s="48" t="s">
        <v>549</v>
      </c>
      <c r="E355" s="15" t="s">
        <v>1643</v>
      </c>
      <c r="F355" s="48">
        <v>3227</v>
      </c>
      <c r="G355" s="48" t="s">
        <v>21605</v>
      </c>
    </row>
    <row r="356" spans="2:7" ht="19.899999999999999" customHeight="1">
      <c r="B356" s="48">
        <v>11111114141112</v>
      </c>
      <c r="C356" s="48">
        <v>7</v>
      </c>
      <c r="D356" s="48" t="s">
        <v>550</v>
      </c>
      <c r="E356" s="15" t="s">
        <v>1643</v>
      </c>
      <c r="F356" s="48">
        <v>3227</v>
      </c>
      <c r="G356" s="48" t="s">
        <v>21605</v>
      </c>
    </row>
    <row r="357" spans="2:7" ht="19.899999999999999" customHeight="1">
      <c r="B357" s="48">
        <v>11111114141113</v>
      </c>
      <c r="C357" s="48">
        <v>7</v>
      </c>
      <c r="D357" s="48" t="s">
        <v>551</v>
      </c>
      <c r="E357" s="15" t="s">
        <v>1643</v>
      </c>
      <c r="F357" s="48">
        <v>3227</v>
      </c>
      <c r="G357" s="48" t="s">
        <v>21605</v>
      </c>
    </row>
    <row r="358" spans="2:7" ht="19.899999999999999" customHeight="1">
      <c r="B358" s="48">
        <v>1111111415</v>
      </c>
      <c r="C358" s="48">
        <v>5</v>
      </c>
      <c r="D358" s="48" t="s">
        <v>552</v>
      </c>
      <c r="E358" s="15" t="s">
        <v>1643</v>
      </c>
      <c r="F358" s="48">
        <v>3227</v>
      </c>
      <c r="G358" s="48" t="s">
        <v>21605</v>
      </c>
    </row>
    <row r="359" spans="2:7" ht="19.899999999999999" customHeight="1">
      <c r="B359" s="48">
        <v>111111141510</v>
      </c>
      <c r="C359" s="48">
        <v>6</v>
      </c>
      <c r="D359" s="48" t="s">
        <v>553</v>
      </c>
      <c r="E359" s="15" t="s">
        <v>1643</v>
      </c>
      <c r="F359" s="48">
        <v>3227</v>
      </c>
      <c r="G359" s="48" t="s">
        <v>21605</v>
      </c>
    </row>
    <row r="360" spans="2:7" ht="19.899999999999999" customHeight="1">
      <c r="B360" s="48">
        <v>111111141511</v>
      </c>
      <c r="C360" s="48">
        <v>6</v>
      </c>
      <c r="D360" s="48" t="s">
        <v>554</v>
      </c>
      <c r="E360" s="15" t="s">
        <v>1643</v>
      </c>
      <c r="F360" s="48">
        <v>3227</v>
      </c>
      <c r="G360" s="48" t="s">
        <v>21605</v>
      </c>
    </row>
    <row r="361" spans="2:7" ht="19.899999999999999" customHeight="1">
      <c r="B361" s="48">
        <v>111111141512</v>
      </c>
      <c r="C361" s="48">
        <v>6</v>
      </c>
      <c r="D361" s="48" t="s">
        <v>555</v>
      </c>
      <c r="E361" s="15" t="s">
        <v>1643</v>
      </c>
      <c r="F361" s="48">
        <v>3227</v>
      </c>
      <c r="G361" s="48" t="s">
        <v>21605</v>
      </c>
    </row>
    <row r="362" spans="2:7" ht="19.899999999999999" customHeight="1">
      <c r="B362" s="48">
        <v>111111141513</v>
      </c>
      <c r="C362" s="48">
        <v>6</v>
      </c>
      <c r="D362" s="48" t="s">
        <v>69</v>
      </c>
      <c r="E362" s="15" t="s">
        <v>1643</v>
      </c>
      <c r="F362" s="48">
        <v>3227</v>
      </c>
      <c r="G362" s="48" t="s">
        <v>21605</v>
      </c>
    </row>
    <row r="363" spans="2:7" ht="19.899999999999999" customHeight="1">
      <c r="B363" s="48">
        <v>1111111416</v>
      </c>
      <c r="C363" s="48">
        <v>5</v>
      </c>
      <c r="D363" s="48" t="s">
        <v>556</v>
      </c>
      <c r="E363" s="15" t="s">
        <v>1643</v>
      </c>
      <c r="F363" s="48">
        <v>3227</v>
      </c>
      <c r="G363" s="48" t="s">
        <v>21605</v>
      </c>
    </row>
    <row r="364" spans="2:7" ht="19.899999999999999" customHeight="1">
      <c r="B364" s="48">
        <v>1111111417</v>
      </c>
      <c r="C364" s="48">
        <v>5</v>
      </c>
      <c r="D364" s="48" t="s">
        <v>58</v>
      </c>
      <c r="E364" s="15" t="s">
        <v>1643</v>
      </c>
      <c r="F364" s="48">
        <v>3227</v>
      </c>
      <c r="G364" s="48" t="s">
        <v>21605</v>
      </c>
    </row>
    <row r="365" spans="2:7" ht="19.899999999999999" customHeight="1">
      <c r="B365" s="48">
        <v>1111111418</v>
      </c>
      <c r="C365" s="48">
        <v>5</v>
      </c>
      <c r="D365" s="48" t="s">
        <v>557</v>
      </c>
      <c r="E365" s="15" t="s">
        <v>1643</v>
      </c>
      <c r="F365" s="48">
        <v>3227</v>
      </c>
      <c r="G365" s="48" t="s">
        <v>21605</v>
      </c>
    </row>
    <row r="366" spans="2:7" ht="19.899999999999999" customHeight="1">
      <c r="B366" s="48">
        <v>1111111419</v>
      </c>
      <c r="C366" s="48">
        <v>5</v>
      </c>
      <c r="D366" s="48" t="s">
        <v>558</v>
      </c>
      <c r="E366" s="15" t="s">
        <v>1643</v>
      </c>
      <c r="F366" s="48">
        <v>3227</v>
      </c>
      <c r="G366" s="48" t="s">
        <v>21605</v>
      </c>
    </row>
    <row r="367" spans="2:7" ht="19.899999999999999" customHeight="1">
      <c r="B367" s="48">
        <v>1111111420</v>
      </c>
      <c r="C367" s="48">
        <v>5</v>
      </c>
      <c r="D367" s="48" t="s">
        <v>559</v>
      </c>
      <c r="E367" s="15" t="s">
        <v>1643</v>
      </c>
      <c r="F367" s="48">
        <v>3227</v>
      </c>
      <c r="G367" s="48" t="s">
        <v>21605</v>
      </c>
    </row>
    <row r="368" spans="2:7" ht="19.899999999999999" customHeight="1">
      <c r="B368" s="48">
        <v>11111115</v>
      </c>
      <c r="C368" s="48">
        <v>4</v>
      </c>
      <c r="D368" s="48" t="s">
        <v>57</v>
      </c>
      <c r="E368" s="15" t="s">
        <v>1643</v>
      </c>
      <c r="F368" s="48">
        <v>3227</v>
      </c>
      <c r="G368" s="48" t="s">
        <v>21605</v>
      </c>
    </row>
    <row r="369" spans="2:7" ht="19.899999999999999" customHeight="1">
      <c r="B369" s="48">
        <v>1111111510</v>
      </c>
      <c r="C369" s="48">
        <v>5</v>
      </c>
      <c r="D369" s="48" t="s">
        <v>560</v>
      </c>
      <c r="E369" s="15" t="s">
        <v>1643</v>
      </c>
      <c r="F369" s="48">
        <v>3227</v>
      </c>
      <c r="G369" s="48" t="s">
        <v>21605</v>
      </c>
    </row>
    <row r="370" spans="2:7" ht="19.899999999999999" customHeight="1">
      <c r="B370" s="48">
        <v>1111111511</v>
      </c>
      <c r="C370" s="48">
        <v>5</v>
      </c>
      <c r="D370" s="48" t="s">
        <v>561</v>
      </c>
      <c r="E370" s="15" t="s">
        <v>1643</v>
      </c>
      <c r="F370" s="48">
        <v>3227</v>
      </c>
      <c r="G370" s="48" t="s">
        <v>21605</v>
      </c>
    </row>
    <row r="371" spans="2:7" ht="19.899999999999999" customHeight="1">
      <c r="B371" s="48">
        <v>1111111512</v>
      </c>
      <c r="C371" s="48">
        <v>5</v>
      </c>
      <c r="D371" s="48" t="s">
        <v>562</v>
      </c>
      <c r="E371" s="15" t="s">
        <v>1643</v>
      </c>
      <c r="F371" s="48">
        <v>3227</v>
      </c>
      <c r="G371" s="48" t="s">
        <v>21605</v>
      </c>
    </row>
    <row r="372" spans="2:7" ht="19.899999999999999" customHeight="1">
      <c r="B372" s="48">
        <v>1112</v>
      </c>
      <c r="C372" s="48">
        <v>2</v>
      </c>
      <c r="D372" s="48" t="s">
        <v>584</v>
      </c>
      <c r="E372" s="15" t="s">
        <v>1643</v>
      </c>
      <c r="F372" s="48"/>
      <c r="G372" s="48"/>
    </row>
    <row r="373" spans="2:7" ht="19.899999999999999" customHeight="1">
      <c r="B373" s="48">
        <v>111210</v>
      </c>
      <c r="C373" s="48">
        <v>3</v>
      </c>
      <c r="D373" s="48" t="s">
        <v>585</v>
      </c>
      <c r="E373" s="15" t="s">
        <v>1643</v>
      </c>
      <c r="F373" s="48"/>
      <c r="G373" s="48"/>
    </row>
    <row r="374" spans="2:7" ht="19.899999999999999" customHeight="1">
      <c r="B374" s="48">
        <v>11121010</v>
      </c>
      <c r="C374" s="48">
        <v>4</v>
      </c>
      <c r="D374" s="48" t="s">
        <v>75</v>
      </c>
      <c r="E374" s="15" t="s">
        <v>1643</v>
      </c>
      <c r="F374" s="48">
        <v>3229</v>
      </c>
      <c r="G374" s="48" t="s">
        <v>21606</v>
      </c>
    </row>
    <row r="375" spans="2:7" ht="19.899999999999999" customHeight="1">
      <c r="B375" s="48">
        <v>1112101010</v>
      </c>
      <c r="C375" s="48">
        <v>5</v>
      </c>
      <c r="D375" s="48" t="s">
        <v>586</v>
      </c>
      <c r="E375" s="15" t="s">
        <v>1643</v>
      </c>
      <c r="F375" s="48">
        <v>3229</v>
      </c>
      <c r="G375" s="48" t="s">
        <v>21606</v>
      </c>
    </row>
    <row r="376" spans="2:7" ht="19.899999999999999" customHeight="1">
      <c r="B376" s="48">
        <v>1112101011</v>
      </c>
      <c r="C376" s="48">
        <v>5</v>
      </c>
      <c r="D376" s="48" t="s">
        <v>587</v>
      </c>
      <c r="E376" s="15" t="s">
        <v>1643</v>
      </c>
      <c r="F376" s="48">
        <v>3229</v>
      </c>
      <c r="G376" s="48" t="s">
        <v>21606</v>
      </c>
    </row>
    <row r="377" spans="2:7" ht="19.899999999999999" customHeight="1">
      <c r="B377" s="48">
        <v>1112101012</v>
      </c>
      <c r="C377" s="48">
        <v>5</v>
      </c>
      <c r="D377" s="48" t="s">
        <v>588</v>
      </c>
      <c r="E377" s="15" t="s">
        <v>1643</v>
      </c>
      <c r="F377" s="48">
        <v>3229</v>
      </c>
      <c r="G377" s="48" t="s">
        <v>21606</v>
      </c>
    </row>
    <row r="378" spans="2:7" ht="19.899999999999999" customHeight="1">
      <c r="B378" s="48">
        <v>11121011</v>
      </c>
      <c r="C378" s="48">
        <v>4</v>
      </c>
      <c r="D378" s="48" t="s">
        <v>76</v>
      </c>
      <c r="E378" s="15" t="s">
        <v>1643</v>
      </c>
      <c r="F378" s="48">
        <v>3229</v>
      </c>
      <c r="G378" s="48" t="s">
        <v>21606</v>
      </c>
    </row>
    <row r="379" spans="2:7" ht="19.899999999999999" customHeight="1">
      <c r="B379" s="48">
        <v>1112101110</v>
      </c>
      <c r="C379" s="48">
        <v>5</v>
      </c>
      <c r="D379" s="48" t="s">
        <v>589</v>
      </c>
      <c r="E379" s="15" t="s">
        <v>1643</v>
      </c>
      <c r="F379" s="48">
        <v>3229</v>
      </c>
      <c r="G379" s="48" t="s">
        <v>21606</v>
      </c>
    </row>
    <row r="380" spans="2:7" ht="19.899999999999999" customHeight="1">
      <c r="B380" s="48">
        <v>1112101111</v>
      </c>
      <c r="C380" s="48">
        <v>5</v>
      </c>
      <c r="D380" s="48" t="s">
        <v>2655</v>
      </c>
      <c r="E380" s="15" t="s">
        <v>1643</v>
      </c>
      <c r="F380" s="48">
        <v>3229</v>
      </c>
      <c r="G380" s="48" t="s">
        <v>21606</v>
      </c>
    </row>
    <row r="381" spans="2:7" ht="19.899999999999999" customHeight="1">
      <c r="B381" s="48">
        <v>1112101112</v>
      </c>
      <c r="C381" s="48">
        <v>5</v>
      </c>
      <c r="D381" s="48" t="s">
        <v>590</v>
      </c>
      <c r="E381" s="15" t="s">
        <v>1643</v>
      </c>
      <c r="F381" s="48">
        <v>3229</v>
      </c>
      <c r="G381" s="48" t="s">
        <v>21606</v>
      </c>
    </row>
    <row r="382" spans="2:7" ht="19.899999999999999" customHeight="1">
      <c r="B382" s="48">
        <v>11121012</v>
      </c>
      <c r="C382" s="48">
        <v>4</v>
      </c>
      <c r="D382" s="48" t="s">
        <v>77</v>
      </c>
      <c r="E382" s="15" t="s">
        <v>1643</v>
      </c>
      <c r="F382" s="48">
        <v>3229</v>
      </c>
      <c r="G382" s="48" t="s">
        <v>21606</v>
      </c>
    </row>
    <row r="383" spans="2:7" ht="19.899999999999999" customHeight="1">
      <c r="B383" s="48">
        <v>1112101210</v>
      </c>
      <c r="C383" s="48">
        <v>5</v>
      </c>
      <c r="D383" s="48" t="s">
        <v>591</v>
      </c>
      <c r="E383" s="15" t="s">
        <v>1643</v>
      </c>
      <c r="F383" s="48">
        <v>3229</v>
      </c>
      <c r="G383" s="48" t="s">
        <v>21606</v>
      </c>
    </row>
    <row r="384" spans="2:7" ht="19.899999999999999" customHeight="1">
      <c r="B384" s="48">
        <v>1112101211</v>
      </c>
      <c r="C384" s="48">
        <v>5</v>
      </c>
      <c r="D384" s="48" t="s">
        <v>592</v>
      </c>
      <c r="E384" s="15" t="s">
        <v>1643</v>
      </c>
      <c r="F384" s="48">
        <v>3229</v>
      </c>
      <c r="G384" s="48" t="s">
        <v>21606</v>
      </c>
    </row>
    <row r="385" spans="2:7" ht="19.899999999999999" customHeight="1">
      <c r="B385" s="48">
        <v>11121013</v>
      </c>
      <c r="C385" s="48">
        <v>4</v>
      </c>
      <c r="D385" s="48" t="s">
        <v>78</v>
      </c>
      <c r="E385" s="15" t="s">
        <v>1643</v>
      </c>
      <c r="F385" s="48">
        <v>3229</v>
      </c>
      <c r="G385" s="48" t="s">
        <v>21606</v>
      </c>
    </row>
    <row r="386" spans="2:7" ht="19.899999999999999" customHeight="1">
      <c r="B386" s="48">
        <v>1112101310</v>
      </c>
      <c r="C386" s="48">
        <v>5</v>
      </c>
      <c r="D386" s="48" t="s">
        <v>593</v>
      </c>
      <c r="E386" s="15" t="s">
        <v>1643</v>
      </c>
      <c r="F386" s="48">
        <v>3229</v>
      </c>
      <c r="G386" s="48" t="s">
        <v>21606</v>
      </c>
    </row>
    <row r="387" spans="2:7" ht="19.899999999999999" customHeight="1">
      <c r="B387" s="48">
        <v>1112101311</v>
      </c>
      <c r="C387" s="48">
        <v>5</v>
      </c>
      <c r="D387" s="48" t="s">
        <v>594</v>
      </c>
      <c r="E387" s="15" t="s">
        <v>1643</v>
      </c>
      <c r="F387" s="48">
        <v>3229</v>
      </c>
      <c r="G387" s="48" t="s">
        <v>21606</v>
      </c>
    </row>
    <row r="388" spans="2:7" ht="19.899999999999999" customHeight="1">
      <c r="B388" s="48">
        <v>1112101312</v>
      </c>
      <c r="C388" s="48">
        <v>5</v>
      </c>
      <c r="D388" s="48" t="s">
        <v>595</v>
      </c>
      <c r="E388" s="15" t="s">
        <v>1643</v>
      </c>
      <c r="F388" s="48">
        <v>3229</v>
      </c>
      <c r="G388" s="48" t="s">
        <v>21606</v>
      </c>
    </row>
    <row r="389" spans="2:7" ht="19.899999999999999" customHeight="1">
      <c r="B389" s="48">
        <v>1112101313</v>
      </c>
      <c r="C389" s="48">
        <v>5</v>
      </c>
      <c r="D389" s="48" t="s">
        <v>596</v>
      </c>
      <c r="E389" s="15" t="s">
        <v>1643</v>
      </c>
      <c r="F389" s="48">
        <v>3229</v>
      </c>
      <c r="G389" s="48" t="s">
        <v>21606</v>
      </c>
    </row>
    <row r="390" spans="2:7" ht="19.899999999999999" customHeight="1">
      <c r="B390" s="48">
        <v>1112101314</v>
      </c>
      <c r="C390" s="48">
        <v>5</v>
      </c>
      <c r="D390" s="48" t="s">
        <v>597</v>
      </c>
      <c r="E390" s="15" t="s">
        <v>1643</v>
      </c>
      <c r="F390" s="48">
        <v>3229</v>
      </c>
      <c r="G390" s="48" t="s">
        <v>21606</v>
      </c>
    </row>
    <row r="391" spans="2:7" ht="19.899999999999999" customHeight="1">
      <c r="B391" s="48">
        <v>1112101315</v>
      </c>
      <c r="C391" s="48">
        <v>5</v>
      </c>
      <c r="D391" s="48" t="s">
        <v>2656</v>
      </c>
      <c r="E391" s="15" t="s">
        <v>1643</v>
      </c>
      <c r="F391" s="48">
        <v>3229</v>
      </c>
      <c r="G391" s="48" t="s">
        <v>21606</v>
      </c>
    </row>
    <row r="392" spans="2:7" ht="19.899999999999999" customHeight="1">
      <c r="B392" s="48">
        <v>11121014</v>
      </c>
      <c r="C392" s="48">
        <v>4</v>
      </c>
      <c r="D392" s="48" t="s">
        <v>79</v>
      </c>
      <c r="E392" s="15" t="s">
        <v>1643</v>
      </c>
      <c r="F392" s="48">
        <v>3229</v>
      </c>
      <c r="G392" s="48" t="s">
        <v>21606</v>
      </c>
    </row>
    <row r="393" spans="2:7" ht="19.899999999999999" customHeight="1">
      <c r="B393" s="48">
        <v>1112101410</v>
      </c>
      <c r="C393" s="48">
        <v>5</v>
      </c>
      <c r="D393" s="48" t="s">
        <v>598</v>
      </c>
      <c r="E393" s="15" t="s">
        <v>1643</v>
      </c>
      <c r="F393" s="48">
        <v>3229</v>
      </c>
      <c r="G393" s="48" t="s">
        <v>21606</v>
      </c>
    </row>
    <row r="394" spans="2:7" ht="19.899999999999999" customHeight="1">
      <c r="B394" s="48">
        <v>1112101411</v>
      </c>
      <c r="C394" s="48">
        <v>5</v>
      </c>
      <c r="D394" s="48" t="s">
        <v>599</v>
      </c>
      <c r="E394" s="15" t="s">
        <v>1643</v>
      </c>
      <c r="F394" s="48">
        <v>3229</v>
      </c>
      <c r="G394" s="48" t="s">
        <v>21606</v>
      </c>
    </row>
    <row r="395" spans="2:7" ht="19.899999999999999" customHeight="1">
      <c r="B395" s="48">
        <v>1112101412</v>
      </c>
      <c r="C395" s="48">
        <v>5</v>
      </c>
      <c r="D395" s="48" t="s">
        <v>600</v>
      </c>
      <c r="E395" s="15" t="s">
        <v>1643</v>
      </c>
      <c r="F395" s="48">
        <v>3229</v>
      </c>
      <c r="G395" s="48" t="s">
        <v>21606</v>
      </c>
    </row>
    <row r="396" spans="2:7" ht="19.899999999999999" customHeight="1">
      <c r="B396" s="48">
        <v>1112101413</v>
      </c>
      <c r="C396" s="48">
        <v>5</v>
      </c>
      <c r="D396" s="48" t="s">
        <v>601</v>
      </c>
      <c r="E396" s="15" t="s">
        <v>1643</v>
      </c>
      <c r="F396" s="48">
        <v>3229</v>
      </c>
      <c r="G396" s="48" t="s">
        <v>21606</v>
      </c>
    </row>
    <row r="397" spans="2:7" ht="19.899999999999999" customHeight="1">
      <c r="B397" s="48">
        <v>1112101414</v>
      </c>
      <c r="C397" s="48">
        <v>5</v>
      </c>
      <c r="D397" s="48" t="s">
        <v>602</v>
      </c>
      <c r="E397" s="15" t="s">
        <v>1643</v>
      </c>
      <c r="F397" s="48">
        <v>3229</v>
      </c>
      <c r="G397" s="48" t="s">
        <v>21606</v>
      </c>
    </row>
    <row r="398" spans="2:7" ht="19.899999999999999" customHeight="1">
      <c r="B398" s="48">
        <v>1112101415</v>
      </c>
      <c r="C398" s="48">
        <v>5</v>
      </c>
      <c r="D398" s="48" t="s">
        <v>603</v>
      </c>
      <c r="E398" s="15" t="s">
        <v>1643</v>
      </c>
      <c r="F398" s="48">
        <v>3229</v>
      </c>
      <c r="G398" s="48" t="s">
        <v>21606</v>
      </c>
    </row>
    <row r="399" spans="2:7" ht="19.899999999999999" customHeight="1">
      <c r="B399" s="48">
        <v>1112101416</v>
      </c>
      <c r="C399" s="48">
        <v>5</v>
      </c>
      <c r="D399" s="48" t="s">
        <v>604</v>
      </c>
      <c r="E399" s="15" t="s">
        <v>1643</v>
      </c>
      <c r="F399" s="48">
        <v>3229</v>
      </c>
      <c r="G399" s="48" t="s">
        <v>21606</v>
      </c>
    </row>
    <row r="400" spans="2:7" ht="19.899999999999999" customHeight="1">
      <c r="B400" s="48">
        <v>11121015</v>
      </c>
      <c r="C400" s="48">
        <v>4</v>
      </c>
      <c r="D400" s="48" t="s">
        <v>80</v>
      </c>
      <c r="E400" s="15" t="s">
        <v>1643</v>
      </c>
      <c r="F400" s="48">
        <v>3229</v>
      </c>
      <c r="G400" s="48" t="s">
        <v>21606</v>
      </c>
    </row>
    <row r="401" spans="2:7" ht="19.899999999999999" customHeight="1">
      <c r="B401" s="48">
        <v>111211</v>
      </c>
      <c r="C401" s="48">
        <v>3</v>
      </c>
      <c r="D401" s="48" t="s">
        <v>605</v>
      </c>
      <c r="E401" s="15" t="s">
        <v>1643</v>
      </c>
      <c r="F401" s="48"/>
      <c r="G401" s="48"/>
    </row>
    <row r="402" spans="2:7" ht="19.899999999999999" customHeight="1">
      <c r="B402" s="48">
        <v>11121110</v>
      </c>
      <c r="C402" s="48">
        <v>4</v>
      </c>
      <c r="D402" s="48" t="s">
        <v>606</v>
      </c>
      <c r="E402" s="15" t="s">
        <v>1643</v>
      </c>
      <c r="F402" s="48">
        <v>3212</v>
      </c>
      <c r="G402" s="48" t="s">
        <v>1630</v>
      </c>
    </row>
    <row r="403" spans="2:7" ht="19.899999999999999" customHeight="1">
      <c r="B403" s="48">
        <v>1112111010</v>
      </c>
      <c r="C403" s="48">
        <v>5</v>
      </c>
      <c r="D403" s="48" t="s">
        <v>86</v>
      </c>
      <c r="E403" s="15" t="s">
        <v>1643</v>
      </c>
      <c r="F403" s="48">
        <v>3212</v>
      </c>
      <c r="G403" s="48" t="s">
        <v>1630</v>
      </c>
    </row>
    <row r="404" spans="2:7" ht="19.899999999999999" customHeight="1">
      <c r="B404" s="48">
        <v>1112111011</v>
      </c>
      <c r="C404" s="48">
        <v>5</v>
      </c>
      <c r="D404" s="48" t="s">
        <v>178</v>
      </c>
      <c r="E404" s="15" t="s">
        <v>1643</v>
      </c>
      <c r="F404" s="48">
        <v>3212</v>
      </c>
      <c r="G404" s="48" t="s">
        <v>1630</v>
      </c>
    </row>
    <row r="405" spans="2:7" ht="19.899999999999999" customHeight="1">
      <c r="B405" s="48">
        <v>1112111012</v>
      </c>
      <c r="C405" s="48">
        <v>5</v>
      </c>
      <c r="D405" s="48" t="s">
        <v>87</v>
      </c>
      <c r="E405" s="15" t="s">
        <v>1643</v>
      </c>
      <c r="F405" s="48">
        <v>3212</v>
      </c>
      <c r="G405" s="48" t="s">
        <v>1630</v>
      </c>
    </row>
    <row r="406" spans="2:7" ht="19.899999999999999" customHeight="1">
      <c r="B406" s="48">
        <v>1112111013</v>
      </c>
      <c r="C406" s="48">
        <v>5</v>
      </c>
      <c r="D406" s="48" t="s">
        <v>607</v>
      </c>
      <c r="E406" s="15" t="s">
        <v>1643</v>
      </c>
      <c r="F406" s="48">
        <v>3212</v>
      </c>
      <c r="G406" s="48" t="s">
        <v>1630</v>
      </c>
    </row>
    <row r="407" spans="2:7" ht="19.899999999999999" customHeight="1">
      <c r="B407" s="48">
        <v>111211101310</v>
      </c>
      <c r="C407" s="48">
        <v>6</v>
      </c>
      <c r="D407" s="48" t="s">
        <v>608</v>
      </c>
      <c r="E407" s="15" t="s">
        <v>1643</v>
      </c>
      <c r="F407" s="48">
        <v>3212</v>
      </c>
      <c r="G407" s="48" t="s">
        <v>1630</v>
      </c>
    </row>
    <row r="408" spans="2:7" ht="19.899999999999999" customHeight="1">
      <c r="B408" s="48">
        <v>11121110131010</v>
      </c>
      <c r="C408" s="224">
        <v>7</v>
      </c>
      <c r="D408" s="48" t="s">
        <v>21664</v>
      </c>
      <c r="E408" s="15" t="s">
        <v>1643</v>
      </c>
      <c r="F408" s="48">
        <v>3212</v>
      </c>
      <c r="G408" s="48" t="s">
        <v>1630</v>
      </c>
    </row>
    <row r="409" spans="2:7" ht="19.899999999999999" customHeight="1">
      <c r="B409" s="48">
        <v>11121110131011</v>
      </c>
      <c r="C409" s="224">
        <v>7</v>
      </c>
      <c r="D409" s="48" t="s">
        <v>21665</v>
      </c>
      <c r="E409" s="15" t="s">
        <v>1643</v>
      </c>
      <c r="F409" s="48">
        <v>3212</v>
      </c>
      <c r="G409" s="48" t="s">
        <v>1630</v>
      </c>
    </row>
    <row r="410" spans="2:7" ht="19.899999999999999" customHeight="1">
      <c r="B410" s="48">
        <v>111211101311</v>
      </c>
      <c r="C410" s="48">
        <v>6</v>
      </c>
      <c r="D410" s="48" t="s">
        <v>174</v>
      </c>
      <c r="E410" s="15" t="s">
        <v>1643</v>
      </c>
      <c r="F410" s="48">
        <v>3212</v>
      </c>
      <c r="G410" s="48" t="s">
        <v>1630</v>
      </c>
    </row>
    <row r="411" spans="2:7" ht="19.899999999999999" customHeight="1">
      <c r="B411" s="48">
        <v>11121110131110</v>
      </c>
      <c r="C411" s="224">
        <v>7</v>
      </c>
      <c r="D411" s="48" t="s">
        <v>21666</v>
      </c>
      <c r="E411" s="15" t="s">
        <v>1643</v>
      </c>
      <c r="F411" s="48">
        <v>3212</v>
      </c>
      <c r="G411" s="48" t="s">
        <v>1630</v>
      </c>
    </row>
    <row r="412" spans="2:7" ht="19.899999999999999" customHeight="1">
      <c r="B412" s="48">
        <v>11121110131111</v>
      </c>
      <c r="C412" s="224">
        <v>7</v>
      </c>
      <c r="D412" s="48" t="s">
        <v>21667</v>
      </c>
      <c r="E412" s="15" t="s">
        <v>1643</v>
      </c>
      <c r="F412" s="48">
        <v>3212</v>
      </c>
      <c r="G412" s="48" t="s">
        <v>1630</v>
      </c>
    </row>
    <row r="413" spans="2:7" ht="19.899999999999999" customHeight="1">
      <c r="B413" s="48">
        <v>11121111</v>
      </c>
      <c r="C413" s="48">
        <v>4</v>
      </c>
      <c r="D413" s="48" t="s">
        <v>609</v>
      </c>
      <c r="E413" s="15" t="s">
        <v>1643</v>
      </c>
      <c r="F413" s="48">
        <v>3212</v>
      </c>
      <c r="G413" s="48" t="s">
        <v>1630</v>
      </c>
    </row>
    <row r="414" spans="2:7" ht="19.899999999999999" customHeight="1">
      <c r="B414" s="48">
        <v>1112111110</v>
      </c>
      <c r="C414" s="48">
        <v>5</v>
      </c>
      <c r="D414" s="48" t="s">
        <v>88</v>
      </c>
      <c r="E414" s="15" t="s">
        <v>1643</v>
      </c>
      <c r="F414" s="48">
        <v>3212</v>
      </c>
      <c r="G414" s="48" t="s">
        <v>1630</v>
      </c>
    </row>
    <row r="415" spans="2:7" ht="19.899999999999999" customHeight="1">
      <c r="B415" s="48">
        <v>1112111111</v>
      </c>
      <c r="C415" s="48">
        <v>5</v>
      </c>
      <c r="D415" s="48" t="s">
        <v>89</v>
      </c>
      <c r="E415" s="15" t="s">
        <v>1643</v>
      </c>
      <c r="F415" s="48">
        <v>3212</v>
      </c>
      <c r="G415" s="48" t="s">
        <v>1630</v>
      </c>
    </row>
    <row r="416" spans="2:7" ht="19.899999999999999" customHeight="1">
      <c r="B416" s="48">
        <v>1112111112</v>
      </c>
      <c r="C416" s="48">
        <v>5</v>
      </c>
      <c r="D416" s="48" t="s">
        <v>610</v>
      </c>
      <c r="E416" s="15" t="s">
        <v>1643</v>
      </c>
      <c r="F416" s="48">
        <v>3212</v>
      </c>
      <c r="G416" s="48" t="s">
        <v>1630</v>
      </c>
    </row>
    <row r="417" spans="2:7" ht="19.899999999999999" customHeight="1">
      <c r="B417" s="48">
        <v>11121112</v>
      </c>
      <c r="C417" s="48">
        <v>4</v>
      </c>
      <c r="D417" s="48" t="s">
        <v>611</v>
      </c>
      <c r="E417" s="15" t="s">
        <v>1643</v>
      </c>
      <c r="F417" s="48">
        <v>3212</v>
      </c>
      <c r="G417" s="48" t="s">
        <v>1630</v>
      </c>
    </row>
    <row r="418" spans="2:7" ht="19.899999999999999" customHeight="1">
      <c r="B418" s="48">
        <v>1112111210</v>
      </c>
      <c r="C418" s="48">
        <v>5</v>
      </c>
      <c r="D418" s="48" t="s">
        <v>90</v>
      </c>
      <c r="E418" s="15" t="s">
        <v>1643</v>
      </c>
      <c r="F418" s="48">
        <v>3212</v>
      </c>
      <c r="G418" s="48" t="s">
        <v>1630</v>
      </c>
    </row>
    <row r="419" spans="2:7" ht="19.899999999999999" customHeight="1">
      <c r="B419" s="48">
        <v>1112111211</v>
      </c>
      <c r="C419" s="48">
        <v>5</v>
      </c>
      <c r="D419" s="48" t="s">
        <v>91</v>
      </c>
      <c r="E419" s="15" t="s">
        <v>1643</v>
      </c>
      <c r="F419" s="48">
        <v>3212</v>
      </c>
      <c r="G419" s="48" t="s">
        <v>1630</v>
      </c>
    </row>
    <row r="420" spans="2:7" ht="19.899999999999999" customHeight="1">
      <c r="B420" s="48">
        <v>11121113</v>
      </c>
      <c r="C420" s="48">
        <v>4</v>
      </c>
      <c r="D420" s="48" t="s">
        <v>92</v>
      </c>
      <c r="E420" s="15" t="s">
        <v>1643</v>
      </c>
      <c r="F420" s="48">
        <v>3231</v>
      </c>
      <c r="G420" s="48" t="s">
        <v>92</v>
      </c>
    </row>
    <row r="421" spans="2:7" ht="19.899999999999999" customHeight="1">
      <c r="B421" s="48">
        <v>1112111310</v>
      </c>
      <c r="C421" s="48">
        <v>5</v>
      </c>
      <c r="D421" s="48" t="s">
        <v>612</v>
      </c>
      <c r="E421" s="15" t="s">
        <v>1643</v>
      </c>
      <c r="F421" s="48">
        <v>3231</v>
      </c>
      <c r="G421" s="48" t="s">
        <v>92</v>
      </c>
    </row>
    <row r="422" spans="2:7" ht="19.899999999999999" customHeight="1">
      <c r="B422" s="48">
        <v>1112111311</v>
      </c>
      <c r="C422" s="48">
        <v>5</v>
      </c>
      <c r="D422" s="48" t="s">
        <v>613</v>
      </c>
      <c r="E422" s="15" t="s">
        <v>1643</v>
      </c>
      <c r="F422" s="48">
        <v>3231</v>
      </c>
      <c r="G422" s="48" t="s">
        <v>92</v>
      </c>
    </row>
    <row r="423" spans="2:7" ht="19.899999999999999" customHeight="1">
      <c r="B423" s="48">
        <v>11121114</v>
      </c>
      <c r="C423" s="48">
        <v>4</v>
      </c>
      <c r="D423" s="48" t="s">
        <v>93</v>
      </c>
      <c r="E423" s="15" t="s">
        <v>1643</v>
      </c>
      <c r="F423" s="48">
        <v>3212</v>
      </c>
      <c r="G423" s="48" t="s">
        <v>1630</v>
      </c>
    </row>
    <row r="424" spans="2:7" ht="19.899999999999999" customHeight="1">
      <c r="B424" s="48">
        <v>1112111410</v>
      </c>
      <c r="C424" s="48">
        <v>5</v>
      </c>
      <c r="D424" s="48" t="s">
        <v>614</v>
      </c>
      <c r="E424" s="15" t="s">
        <v>1643</v>
      </c>
      <c r="F424" s="48">
        <v>3212</v>
      </c>
      <c r="G424" s="48" t="s">
        <v>1630</v>
      </c>
    </row>
    <row r="425" spans="2:7" ht="19.899999999999999" customHeight="1">
      <c r="B425" s="48">
        <v>111211141010</v>
      </c>
      <c r="C425" s="48">
        <v>6</v>
      </c>
      <c r="D425" s="48" t="s">
        <v>615</v>
      </c>
      <c r="E425" s="15" t="s">
        <v>1643</v>
      </c>
      <c r="F425" s="48">
        <v>3212</v>
      </c>
      <c r="G425" s="48" t="s">
        <v>1630</v>
      </c>
    </row>
    <row r="426" spans="2:7" ht="19.899999999999999" customHeight="1">
      <c r="B426" s="48">
        <v>111211141011</v>
      </c>
      <c r="C426" s="48">
        <v>6</v>
      </c>
      <c r="D426" s="48" t="s">
        <v>616</v>
      </c>
      <c r="E426" s="15" t="s">
        <v>1643</v>
      </c>
      <c r="F426" s="48">
        <v>3212</v>
      </c>
      <c r="G426" s="48" t="s">
        <v>1630</v>
      </c>
    </row>
    <row r="427" spans="2:7" ht="19.899999999999999" customHeight="1">
      <c r="B427" s="48">
        <v>111211141012</v>
      </c>
      <c r="C427" s="48">
        <v>6</v>
      </c>
      <c r="D427" s="48" t="s">
        <v>617</v>
      </c>
      <c r="E427" s="15" t="s">
        <v>1643</v>
      </c>
      <c r="F427" s="48">
        <v>3212</v>
      </c>
      <c r="G427" s="48" t="s">
        <v>1630</v>
      </c>
    </row>
    <row r="428" spans="2:7" ht="19.899999999999999" customHeight="1">
      <c r="B428" s="48">
        <v>111211141013</v>
      </c>
      <c r="C428" s="48">
        <v>6</v>
      </c>
      <c r="D428" s="48" t="s">
        <v>618</v>
      </c>
      <c r="E428" s="15" t="s">
        <v>1643</v>
      </c>
      <c r="F428" s="48">
        <v>3212</v>
      </c>
      <c r="G428" s="48" t="s">
        <v>1630</v>
      </c>
    </row>
    <row r="429" spans="2:7" ht="19.899999999999999" customHeight="1">
      <c r="B429" s="48">
        <v>1112111411</v>
      </c>
      <c r="C429" s="48">
        <v>5</v>
      </c>
      <c r="D429" s="48" t="s">
        <v>619</v>
      </c>
      <c r="E429" s="15" t="s">
        <v>1643</v>
      </c>
      <c r="F429" s="48">
        <v>3212</v>
      </c>
      <c r="G429" s="48" t="s">
        <v>1630</v>
      </c>
    </row>
    <row r="430" spans="2:7" ht="19.899999999999999" customHeight="1">
      <c r="B430" s="48">
        <v>111211141110</v>
      </c>
      <c r="C430" s="48">
        <v>6</v>
      </c>
      <c r="D430" s="48" t="s">
        <v>620</v>
      </c>
      <c r="E430" s="15" t="s">
        <v>1643</v>
      </c>
      <c r="F430" s="48">
        <v>3212</v>
      </c>
      <c r="G430" s="48" t="s">
        <v>1630</v>
      </c>
    </row>
    <row r="431" spans="2:7" ht="19.899999999999999" customHeight="1">
      <c r="B431" s="48">
        <v>111211141111</v>
      </c>
      <c r="C431" s="48">
        <v>6</v>
      </c>
      <c r="D431" s="48" t="s">
        <v>621</v>
      </c>
      <c r="E431" s="15" t="s">
        <v>1643</v>
      </c>
      <c r="F431" s="48">
        <v>3212</v>
      </c>
      <c r="G431" s="48" t="s">
        <v>1630</v>
      </c>
    </row>
    <row r="432" spans="2:7" ht="19.899999999999999" customHeight="1">
      <c r="B432" s="48">
        <v>111211141112</v>
      </c>
      <c r="C432" s="48">
        <v>6</v>
      </c>
      <c r="D432" s="48" t="s">
        <v>95</v>
      </c>
      <c r="E432" s="15" t="s">
        <v>1643</v>
      </c>
      <c r="F432" s="48">
        <v>3212</v>
      </c>
      <c r="G432" s="48" t="s">
        <v>1630</v>
      </c>
    </row>
    <row r="433" spans="2:7" ht="19.899999999999999" customHeight="1">
      <c r="B433" s="48">
        <v>1112111412</v>
      </c>
      <c r="C433" s="48">
        <v>5</v>
      </c>
      <c r="D433" s="48" t="s">
        <v>94</v>
      </c>
      <c r="E433" s="15" t="s">
        <v>1643</v>
      </c>
      <c r="F433" s="48">
        <v>3212</v>
      </c>
      <c r="G433" s="48" t="s">
        <v>1630</v>
      </c>
    </row>
    <row r="434" spans="2:7" ht="19.899999999999999" customHeight="1">
      <c r="B434" s="48">
        <v>111211141210</v>
      </c>
      <c r="C434" s="48">
        <v>6</v>
      </c>
      <c r="D434" s="48" t="s">
        <v>622</v>
      </c>
      <c r="E434" s="15" t="s">
        <v>1643</v>
      </c>
      <c r="F434" s="48">
        <v>3212</v>
      </c>
      <c r="G434" s="48" t="s">
        <v>1630</v>
      </c>
    </row>
    <row r="435" spans="2:7" ht="19.899999999999999" customHeight="1">
      <c r="B435" s="48">
        <v>111211141211</v>
      </c>
      <c r="C435" s="48">
        <v>6</v>
      </c>
      <c r="D435" s="48" t="s">
        <v>623</v>
      </c>
      <c r="E435" s="15" t="s">
        <v>1643</v>
      </c>
      <c r="F435" s="48">
        <v>3212</v>
      </c>
      <c r="G435" s="48" t="s">
        <v>1630</v>
      </c>
    </row>
    <row r="436" spans="2:7" ht="19.899999999999999" customHeight="1">
      <c r="B436" s="48">
        <v>11121115</v>
      </c>
      <c r="C436" s="48">
        <v>4</v>
      </c>
      <c r="D436" s="48" t="s">
        <v>624</v>
      </c>
      <c r="E436" s="15" t="s">
        <v>1643</v>
      </c>
      <c r="F436" s="48">
        <v>3212</v>
      </c>
      <c r="G436" s="48" t="s">
        <v>1630</v>
      </c>
    </row>
    <row r="437" spans="2:7" ht="19.899999999999999" customHeight="1">
      <c r="B437" s="48">
        <v>1112111510</v>
      </c>
      <c r="C437" s="48">
        <v>5</v>
      </c>
      <c r="D437" s="48" t="s">
        <v>96</v>
      </c>
      <c r="E437" s="15" t="s">
        <v>1643</v>
      </c>
      <c r="F437" s="48">
        <v>3212</v>
      </c>
      <c r="G437" s="48" t="s">
        <v>1630</v>
      </c>
    </row>
    <row r="438" spans="2:7" ht="19.899999999999999" customHeight="1">
      <c r="B438" s="48">
        <v>1112111511</v>
      </c>
      <c r="C438" s="48">
        <v>5</v>
      </c>
      <c r="D438" s="48" t="s">
        <v>625</v>
      </c>
      <c r="E438" s="15" t="s">
        <v>1643</v>
      </c>
      <c r="F438" s="48">
        <v>3212</v>
      </c>
      <c r="G438" s="48" t="s">
        <v>1630</v>
      </c>
    </row>
    <row r="439" spans="2:7" ht="19.899999999999999" customHeight="1">
      <c r="B439" s="48">
        <v>11121116</v>
      </c>
      <c r="C439" s="48">
        <v>4</v>
      </c>
      <c r="D439" s="48" t="s">
        <v>97</v>
      </c>
      <c r="E439" s="15" t="s">
        <v>1643</v>
      </c>
      <c r="F439" s="48">
        <v>3212</v>
      </c>
      <c r="G439" s="48" t="s">
        <v>1630</v>
      </c>
    </row>
    <row r="440" spans="2:7" ht="19.899999999999999" customHeight="1">
      <c r="B440" s="48">
        <v>1112111610</v>
      </c>
      <c r="C440" s="48">
        <v>5</v>
      </c>
      <c r="D440" s="48" t="s">
        <v>626</v>
      </c>
      <c r="E440" s="15" t="s">
        <v>1643</v>
      </c>
      <c r="F440" s="48">
        <v>3212</v>
      </c>
      <c r="G440" s="48" t="s">
        <v>1630</v>
      </c>
    </row>
    <row r="441" spans="2:7" ht="19.899999999999999" customHeight="1">
      <c r="B441" s="48">
        <v>1112111611</v>
      </c>
      <c r="C441" s="48">
        <v>5</v>
      </c>
      <c r="D441" s="48" t="s">
        <v>627</v>
      </c>
      <c r="E441" s="15" t="s">
        <v>1643</v>
      </c>
      <c r="F441" s="48">
        <v>3212</v>
      </c>
      <c r="G441" s="48" t="s">
        <v>1630</v>
      </c>
    </row>
    <row r="442" spans="2:7" ht="19.899999999999999" customHeight="1">
      <c r="B442" s="48">
        <v>1112111612</v>
      </c>
      <c r="C442" s="48">
        <v>5</v>
      </c>
      <c r="D442" s="48" t="s">
        <v>628</v>
      </c>
      <c r="E442" s="15" t="s">
        <v>1643</v>
      </c>
      <c r="F442" s="48">
        <v>3212</v>
      </c>
      <c r="G442" s="48" t="s">
        <v>1630</v>
      </c>
    </row>
    <row r="443" spans="2:7" ht="19.899999999999999" customHeight="1">
      <c r="B443" s="48">
        <v>1112111613</v>
      </c>
      <c r="C443" s="48">
        <v>5</v>
      </c>
      <c r="D443" s="48" t="s">
        <v>629</v>
      </c>
      <c r="E443" s="15" t="s">
        <v>1643</v>
      </c>
      <c r="F443" s="48">
        <v>3212</v>
      </c>
      <c r="G443" s="48" t="s">
        <v>1630</v>
      </c>
    </row>
    <row r="444" spans="2:7" ht="19.899999999999999" customHeight="1">
      <c r="B444" s="48">
        <v>1112111614</v>
      </c>
      <c r="C444" s="48">
        <v>5</v>
      </c>
      <c r="D444" s="48" t="s">
        <v>630</v>
      </c>
      <c r="E444" s="15" t="s">
        <v>1643</v>
      </c>
      <c r="F444" s="48">
        <v>3212</v>
      </c>
      <c r="G444" s="48" t="s">
        <v>1630</v>
      </c>
    </row>
    <row r="445" spans="2:7" ht="19.899999999999999" customHeight="1">
      <c r="B445" s="48">
        <v>1112111615</v>
      </c>
      <c r="C445" s="48">
        <v>5</v>
      </c>
      <c r="D445" s="48" t="s">
        <v>631</v>
      </c>
      <c r="E445" s="15" t="s">
        <v>1643</v>
      </c>
      <c r="F445" s="48">
        <v>3212</v>
      </c>
      <c r="G445" s="48" t="s">
        <v>1630</v>
      </c>
    </row>
    <row r="446" spans="2:7" ht="19.899999999999999" customHeight="1">
      <c r="B446" s="48">
        <v>1112111616</v>
      </c>
      <c r="C446" s="48">
        <v>5</v>
      </c>
      <c r="D446" s="48" t="s">
        <v>632</v>
      </c>
      <c r="E446" s="15" t="s">
        <v>1643</v>
      </c>
      <c r="F446" s="48">
        <v>3212</v>
      </c>
      <c r="G446" s="48" t="s">
        <v>1630</v>
      </c>
    </row>
    <row r="447" spans="2:7" ht="19.899999999999999" customHeight="1">
      <c r="B447" s="48">
        <v>1112111617</v>
      </c>
      <c r="C447" s="48">
        <v>5</v>
      </c>
      <c r="D447" s="48" t="s">
        <v>633</v>
      </c>
      <c r="E447" s="15" t="s">
        <v>1643</v>
      </c>
      <c r="F447" s="48">
        <v>3212</v>
      </c>
      <c r="G447" s="48" t="s">
        <v>1630</v>
      </c>
    </row>
    <row r="448" spans="2:7" ht="19.899999999999999" customHeight="1">
      <c r="B448" s="48">
        <v>1112111618</v>
      </c>
      <c r="C448" s="48">
        <v>5</v>
      </c>
      <c r="D448" s="48" t="s">
        <v>634</v>
      </c>
      <c r="E448" s="15" t="s">
        <v>1643</v>
      </c>
      <c r="F448" s="48">
        <v>3212</v>
      </c>
      <c r="G448" s="48" t="s">
        <v>1630</v>
      </c>
    </row>
    <row r="449" spans="2:7" ht="19.899999999999999" customHeight="1">
      <c r="B449" s="48">
        <v>11121117</v>
      </c>
      <c r="C449" s="48">
        <v>4</v>
      </c>
      <c r="D449" s="48" t="s">
        <v>98</v>
      </c>
      <c r="E449" s="15" t="s">
        <v>1643</v>
      </c>
      <c r="F449" s="48">
        <v>3212</v>
      </c>
      <c r="G449" s="48" t="s">
        <v>1630</v>
      </c>
    </row>
    <row r="450" spans="2:7" ht="19.899999999999999" customHeight="1">
      <c r="B450" s="48">
        <v>11121118</v>
      </c>
      <c r="C450" s="48">
        <v>4</v>
      </c>
      <c r="D450" s="48" t="s">
        <v>99</v>
      </c>
      <c r="E450" s="15" t="s">
        <v>1643</v>
      </c>
      <c r="F450" s="48">
        <v>3212</v>
      </c>
      <c r="G450" s="48" t="s">
        <v>1630</v>
      </c>
    </row>
    <row r="451" spans="2:7" ht="19.899999999999999" customHeight="1">
      <c r="B451" s="48">
        <v>1112111810</v>
      </c>
      <c r="C451" s="48">
        <v>5</v>
      </c>
      <c r="D451" s="48" t="s">
        <v>100</v>
      </c>
      <c r="E451" s="15" t="s">
        <v>1643</v>
      </c>
      <c r="F451" s="48">
        <v>3212</v>
      </c>
      <c r="G451" s="48" t="s">
        <v>1630</v>
      </c>
    </row>
    <row r="452" spans="2:7" ht="19.899999999999999" customHeight="1">
      <c r="B452" s="48">
        <v>1112111811</v>
      </c>
      <c r="C452" s="48">
        <v>5</v>
      </c>
      <c r="D452" s="48" t="s">
        <v>101</v>
      </c>
      <c r="E452" s="15" t="s">
        <v>1643</v>
      </c>
      <c r="F452" s="48">
        <v>3212</v>
      </c>
      <c r="G452" s="48" t="s">
        <v>1630</v>
      </c>
    </row>
    <row r="453" spans="2:7" ht="19.899999999999999" customHeight="1">
      <c r="B453" s="48">
        <v>1112111812</v>
      </c>
      <c r="C453" s="48">
        <v>5</v>
      </c>
      <c r="D453" s="48" t="s">
        <v>102</v>
      </c>
      <c r="E453" s="15" t="s">
        <v>1643</v>
      </c>
      <c r="F453" s="48">
        <v>3212</v>
      </c>
      <c r="G453" s="48" t="s">
        <v>1630</v>
      </c>
    </row>
    <row r="454" spans="2:7" ht="19.899999999999999" customHeight="1">
      <c r="B454" s="48">
        <v>1112111813</v>
      </c>
      <c r="C454" s="48">
        <v>5</v>
      </c>
      <c r="D454" s="48" t="s">
        <v>635</v>
      </c>
      <c r="E454" s="15" t="s">
        <v>1643</v>
      </c>
      <c r="F454" s="48">
        <v>3212</v>
      </c>
      <c r="G454" s="48" t="s">
        <v>1630</v>
      </c>
    </row>
    <row r="455" spans="2:7" ht="19.899999999999999" customHeight="1">
      <c r="B455" s="48">
        <v>1112111814</v>
      </c>
      <c r="C455" s="48">
        <v>5</v>
      </c>
      <c r="D455" s="48" t="s">
        <v>636</v>
      </c>
      <c r="E455" s="15" t="s">
        <v>1643</v>
      </c>
      <c r="F455" s="48">
        <v>3212</v>
      </c>
      <c r="G455" s="48" t="s">
        <v>1630</v>
      </c>
    </row>
    <row r="456" spans="2:7" ht="19.899999999999999" customHeight="1">
      <c r="B456" s="48">
        <v>1112111815</v>
      </c>
      <c r="C456" s="48">
        <v>5</v>
      </c>
      <c r="D456" s="48" t="s">
        <v>103</v>
      </c>
      <c r="E456" s="15" t="s">
        <v>1643</v>
      </c>
      <c r="F456" s="48">
        <v>3212</v>
      </c>
      <c r="G456" s="48" t="s">
        <v>1630</v>
      </c>
    </row>
    <row r="457" spans="2:7" ht="19.899999999999999" customHeight="1">
      <c r="B457" s="48">
        <v>1112111816</v>
      </c>
      <c r="C457" s="48">
        <v>5</v>
      </c>
      <c r="D457" s="48" t="s">
        <v>104</v>
      </c>
      <c r="E457" s="15" t="s">
        <v>1643</v>
      </c>
      <c r="F457" s="48">
        <v>3212</v>
      </c>
      <c r="G457" s="48" t="s">
        <v>1630</v>
      </c>
    </row>
    <row r="458" spans="2:7" ht="19.899999999999999" customHeight="1">
      <c r="B458" s="48">
        <v>1112111817</v>
      </c>
      <c r="C458" s="48">
        <v>5</v>
      </c>
      <c r="D458" s="48" t="s">
        <v>105</v>
      </c>
      <c r="E458" s="15" t="s">
        <v>1643</v>
      </c>
      <c r="F458" s="48">
        <v>3212</v>
      </c>
      <c r="G458" s="48" t="s">
        <v>1630</v>
      </c>
    </row>
    <row r="459" spans="2:7" ht="19.899999999999999" customHeight="1">
      <c r="B459" s="48">
        <v>1112111818</v>
      </c>
      <c r="C459" s="48">
        <v>5</v>
      </c>
      <c r="D459" s="48" t="s">
        <v>106</v>
      </c>
      <c r="E459" s="15" t="s">
        <v>1643</v>
      </c>
      <c r="F459" s="48">
        <v>3212</v>
      </c>
      <c r="G459" s="48" t="s">
        <v>1630</v>
      </c>
    </row>
    <row r="460" spans="2:7" ht="19.899999999999999" customHeight="1">
      <c r="B460" s="48">
        <v>1112111819</v>
      </c>
      <c r="C460" s="48">
        <v>5</v>
      </c>
      <c r="D460" s="48" t="s">
        <v>637</v>
      </c>
      <c r="E460" s="15" t="s">
        <v>1643</v>
      </c>
      <c r="F460" s="48">
        <v>3212</v>
      </c>
      <c r="G460" s="48" t="s">
        <v>1630</v>
      </c>
    </row>
    <row r="461" spans="2:7" ht="19.899999999999999" customHeight="1">
      <c r="B461" s="48">
        <v>1112111820</v>
      </c>
      <c r="C461" s="48">
        <v>5</v>
      </c>
      <c r="D461" s="48" t="s">
        <v>2657</v>
      </c>
      <c r="E461" s="15" t="s">
        <v>1643</v>
      </c>
      <c r="F461" s="48">
        <v>3212</v>
      </c>
      <c r="G461" s="48" t="s">
        <v>1630</v>
      </c>
    </row>
    <row r="462" spans="2:7" ht="19.899999999999999" customHeight="1">
      <c r="B462" s="48">
        <v>1112111821</v>
      </c>
      <c r="C462" s="48">
        <v>5</v>
      </c>
      <c r="D462" s="48" t="s">
        <v>107</v>
      </c>
      <c r="E462" s="15" t="s">
        <v>1643</v>
      </c>
      <c r="F462" s="48">
        <v>3212</v>
      </c>
      <c r="G462" s="48" t="s">
        <v>1630</v>
      </c>
    </row>
    <row r="463" spans="2:7" ht="19.899999999999999" customHeight="1">
      <c r="B463" s="48">
        <v>1112111822</v>
      </c>
      <c r="C463" s="48">
        <v>5</v>
      </c>
      <c r="D463" s="48" t="s">
        <v>108</v>
      </c>
      <c r="E463" s="15" t="s">
        <v>1643</v>
      </c>
      <c r="F463" s="48">
        <v>3212</v>
      </c>
      <c r="G463" s="48" t="s">
        <v>1630</v>
      </c>
    </row>
    <row r="464" spans="2:7" ht="19.899999999999999" customHeight="1">
      <c r="B464" s="48">
        <v>1112111823</v>
      </c>
      <c r="C464" s="48">
        <v>5</v>
      </c>
      <c r="D464" s="48" t="s">
        <v>638</v>
      </c>
      <c r="E464" s="15" t="s">
        <v>1643</v>
      </c>
      <c r="F464" s="48">
        <v>3212</v>
      </c>
      <c r="G464" s="48" t="s">
        <v>1630</v>
      </c>
    </row>
    <row r="465" spans="2:7" ht="19.899999999999999" customHeight="1">
      <c r="B465" s="48">
        <v>1112111824</v>
      </c>
      <c r="C465" s="48">
        <v>5</v>
      </c>
      <c r="D465" s="48" t="s">
        <v>639</v>
      </c>
      <c r="E465" s="15" t="s">
        <v>1643</v>
      </c>
      <c r="F465" s="48">
        <v>3212</v>
      </c>
      <c r="G465" s="48" t="s">
        <v>1630</v>
      </c>
    </row>
    <row r="466" spans="2:7" ht="19.899999999999999" customHeight="1">
      <c r="B466" s="48">
        <v>1112111825</v>
      </c>
      <c r="C466" s="48">
        <v>5</v>
      </c>
      <c r="D466" s="48" t="s">
        <v>22528</v>
      </c>
      <c r="E466" s="15" t="s">
        <v>1643</v>
      </c>
      <c r="F466" s="48">
        <v>3212</v>
      </c>
      <c r="G466" s="48" t="s">
        <v>1630</v>
      </c>
    </row>
    <row r="467" spans="2:7" ht="19.899999999999999" customHeight="1">
      <c r="B467" s="48">
        <v>111212</v>
      </c>
      <c r="C467" s="48">
        <v>3</v>
      </c>
      <c r="D467" s="48" t="s">
        <v>17</v>
      </c>
      <c r="E467" s="15" t="s">
        <v>1643</v>
      </c>
      <c r="F467" s="48"/>
      <c r="G467" s="48"/>
    </row>
    <row r="468" spans="2:7" ht="19.899999999999999" customHeight="1">
      <c r="B468" s="48">
        <v>11121210</v>
      </c>
      <c r="C468" s="48">
        <v>4</v>
      </c>
      <c r="D468" s="48" t="s">
        <v>640</v>
      </c>
      <c r="E468" s="15" t="s">
        <v>1643</v>
      </c>
      <c r="F468" s="48">
        <v>3212</v>
      </c>
      <c r="G468" s="48" t="s">
        <v>1630</v>
      </c>
    </row>
    <row r="469" spans="2:7" ht="19.899999999999999" customHeight="1">
      <c r="B469" s="48">
        <v>11121211</v>
      </c>
      <c r="C469" s="48">
        <v>4</v>
      </c>
      <c r="D469" s="48" t="s">
        <v>641</v>
      </c>
      <c r="E469" s="15" t="s">
        <v>1643</v>
      </c>
      <c r="F469" s="48">
        <v>3212</v>
      </c>
      <c r="G469" s="48" t="s">
        <v>1630</v>
      </c>
    </row>
    <row r="470" spans="2:7" ht="19.899999999999999" customHeight="1">
      <c r="B470" s="48">
        <v>1112121110</v>
      </c>
      <c r="C470" s="48">
        <v>5</v>
      </c>
      <c r="D470" s="48" t="s">
        <v>642</v>
      </c>
      <c r="E470" s="15" t="s">
        <v>1643</v>
      </c>
      <c r="F470" s="48">
        <v>3212</v>
      </c>
      <c r="G470" s="48" t="s">
        <v>1630</v>
      </c>
    </row>
    <row r="471" spans="2:7" ht="19.899999999999999" customHeight="1">
      <c r="B471" s="48">
        <v>1112121111</v>
      </c>
      <c r="C471" s="48">
        <v>5</v>
      </c>
      <c r="D471" s="48" t="s">
        <v>643</v>
      </c>
      <c r="E471" s="15" t="s">
        <v>1643</v>
      </c>
      <c r="F471" s="48">
        <v>3212</v>
      </c>
      <c r="G471" s="48" t="s">
        <v>1630</v>
      </c>
    </row>
    <row r="472" spans="2:7" ht="19.899999999999999" customHeight="1">
      <c r="B472" s="48">
        <v>1112121112</v>
      </c>
      <c r="C472" s="48">
        <v>5</v>
      </c>
      <c r="D472" s="48" t="s">
        <v>644</v>
      </c>
      <c r="E472" s="15" t="s">
        <v>1643</v>
      </c>
      <c r="F472" s="48">
        <v>3212</v>
      </c>
      <c r="G472" s="48" t="s">
        <v>1630</v>
      </c>
    </row>
    <row r="473" spans="2:7" ht="19.899999999999999" customHeight="1">
      <c r="B473" s="48">
        <v>1112121113</v>
      </c>
      <c r="C473" s="48">
        <v>5</v>
      </c>
      <c r="D473" s="48" t="s">
        <v>645</v>
      </c>
      <c r="E473" s="15" t="s">
        <v>1643</v>
      </c>
      <c r="F473" s="48">
        <v>3212</v>
      </c>
      <c r="G473" s="48" t="s">
        <v>1630</v>
      </c>
    </row>
    <row r="474" spans="2:7" ht="19.899999999999999" customHeight="1">
      <c r="B474" s="48">
        <v>1112121114</v>
      </c>
      <c r="C474" s="48">
        <v>5</v>
      </c>
      <c r="D474" s="48" t="s">
        <v>646</v>
      </c>
      <c r="E474" s="15" t="s">
        <v>1643</v>
      </c>
      <c r="F474" s="48">
        <v>3212</v>
      </c>
      <c r="G474" s="48" t="s">
        <v>1630</v>
      </c>
    </row>
    <row r="475" spans="2:7" ht="19.899999999999999" customHeight="1">
      <c r="B475" s="48">
        <v>1112121115</v>
      </c>
      <c r="C475" s="48">
        <v>5</v>
      </c>
      <c r="D475" s="48" t="s">
        <v>647</v>
      </c>
      <c r="E475" s="15" t="s">
        <v>1643</v>
      </c>
      <c r="F475" s="48">
        <v>3212</v>
      </c>
      <c r="G475" s="48" t="s">
        <v>1630</v>
      </c>
    </row>
    <row r="476" spans="2:7" ht="19.899999999999999" customHeight="1">
      <c r="B476" s="48">
        <v>1112121116</v>
      </c>
      <c r="C476" s="48">
        <v>5</v>
      </c>
      <c r="D476" s="48" t="s">
        <v>648</v>
      </c>
      <c r="E476" s="15" t="s">
        <v>1643</v>
      </c>
      <c r="F476" s="48">
        <v>3212</v>
      </c>
      <c r="G476" s="48" t="s">
        <v>1630</v>
      </c>
    </row>
    <row r="477" spans="2:7" ht="19.899999999999999" customHeight="1">
      <c r="B477" s="48">
        <v>1112121117</v>
      </c>
      <c r="C477" s="48">
        <v>5</v>
      </c>
      <c r="D477" s="48" t="s">
        <v>649</v>
      </c>
      <c r="E477" s="15" t="s">
        <v>1643</v>
      </c>
      <c r="F477" s="48">
        <v>3212</v>
      </c>
      <c r="G477" s="48" t="s">
        <v>1630</v>
      </c>
    </row>
    <row r="478" spans="2:7" ht="19.899999999999999" customHeight="1">
      <c r="B478" s="48">
        <v>1112121118</v>
      </c>
      <c r="C478" s="48">
        <v>5</v>
      </c>
      <c r="D478" s="48" t="s">
        <v>650</v>
      </c>
      <c r="E478" s="15" t="s">
        <v>1643</v>
      </c>
      <c r="F478" s="48">
        <v>3212</v>
      </c>
      <c r="G478" s="48" t="s">
        <v>1630</v>
      </c>
    </row>
    <row r="479" spans="2:7" ht="19.899999999999999" customHeight="1">
      <c r="B479" s="48">
        <v>1112121119</v>
      </c>
      <c r="C479" s="48">
        <v>5</v>
      </c>
      <c r="D479" s="48" t="s">
        <v>651</v>
      </c>
      <c r="E479" s="15" t="s">
        <v>1643</v>
      </c>
      <c r="F479" s="48">
        <v>3212</v>
      </c>
      <c r="G479" s="48" t="s">
        <v>1630</v>
      </c>
    </row>
    <row r="480" spans="2:7" ht="19.899999999999999" customHeight="1">
      <c r="B480" s="48">
        <v>1112121120</v>
      </c>
      <c r="C480" s="48">
        <v>5</v>
      </c>
      <c r="D480" s="48" t="s">
        <v>652</v>
      </c>
      <c r="E480" s="15" t="s">
        <v>1643</v>
      </c>
      <c r="F480" s="48">
        <v>3212</v>
      </c>
      <c r="G480" s="48" t="s">
        <v>1630</v>
      </c>
    </row>
    <row r="481" spans="2:7" ht="19.899999999999999" customHeight="1">
      <c r="B481" s="48">
        <v>1112121121</v>
      </c>
      <c r="C481" s="48">
        <v>5</v>
      </c>
      <c r="D481" s="48" t="s">
        <v>653</v>
      </c>
      <c r="E481" s="15" t="s">
        <v>1643</v>
      </c>
      <c r="F481" s="48">
        <v>3212</v>
      </c>
      <c r="G481" s="48" t="s">
        <v>1630</v>
      </c>
    </row>
    <row r="482" spans="2:7" ht="19.899999999999999" customHeight="1">
      <c r="B482" s="48">
        <v>1112121122</v>
      </c>
      <c r="C482" s="48">
        <v>5</v>
      </c>
      <c r="D482" s="48" t="s">
        <v>654</v>
      </c>
      <c r="E482" s="15" t="s">
        <v>1643</v>
      </c>
      <c r="F482" s="48">
        <v>3212</v>
      </c>
      <c r="G482" s="48" t="s">
        <v>1630</v>
      </c>
    </row>
    <row r="483" spans="2:7" ht="19.899999999999999" customHeight="1">
      <c r="B483" s="48">
        <v>12</v>
      </c>
      <c r="C483" s="48">
        <v>1</v>
      </c>
      <c r="D483" s="48" t="s">
        <v>655</v>
      </c>
      <c r="E483" s="15" t="s">
        <v>1643</v>
      </c>
      <c r="F483" s="48"/>
      <c r="G483" s="48"/>
    </row>
    <row r="484" spans="2:7" ht="19.899999999999999" customHeight="1">
      <c r="B484" s="48">
        <v>1210</v>
      </c>
      <c r="C484" s="48">
        <v>2</v>
      </c>
      <c r="D484" s="48" t="s">
        <v>656</v>
      </c>
      <c r="E484" s="15" t="s">
        <v>1643</v>
      </c>
      <c r="F484" s="48"/>
      <c r="G484" s="48"/>
    </row>
    <row r="485" spans="2:7" ht="19.899999999999999" customHeight="1">
      <c r="B485" s="48">
        <v>121010</v>
      </c>
      <c r="C485" s="48">
        <v>3</v>
      </c>
      <c r="D485" s="48" t="s">
        <v>121</v>
      </c>
      <c r="E485" s="15" t="s">
        <v>1643</v>
      </c>
      <c r="F485" s="48"/>
      <c r="G485" s="48"/>
    </row>
    <row r="486" spans="2:7" ht="19.899999999999999" customHeight="1">
      <c r="B486" s="48">
        <v>12101010</v>
      </c>
      <c r="C486" s="48">
        <v>4</v>
      </c>
      <c r="D486" s="48" t="s">
        <v>657</v>
      </c>
      <c r="E486" s="15" t="s">
        <v>1643</v>
      </c>
      <c r="F486" s="48">
        <v>3314</v>
      </c>
      <c r="G486" s="48" t="s">
        <v>21607</v>
      </c>
    </row>
    <row r="487" spans="2:7" ht="19.899999999999999" customHeight="1">
      <c r="B487" s="48">
        <v>1210101010</v>
      </c>
      <c r="C487" s="48">
        <v>5</v>
      </c>
      <c r="D487" s="48" t="s">
        <v>118</v>
      </c>
      <c r="E487" s="15" t="s">
        <v>1643</v>
      </c>
      <c r="F487" s="48">
        <v>3314</v>
      </c>
      <c r="G487" s="48" t="s">
        <v>21607</v>
      </c>
    </row>
    <row r="488" spans="2:7" ht="19.899999999999999" customHeight="1">
      <c r="B488" s="48">
        <v>1210101011</v>
      </c>
      <c r="C488" s="48">
        <v>5</v>
      </c>
      <c r="D488" s="48" t="s">
        <v>117</v>
      </c>
      <c r="E488" s="15" t="s">
        <v>1643</v>
      </c>
      <c r="F488" s="48">
        <v>3314</v>
      </c>
      <c r="G488" s="48" t="s">
        <v>21607</v>
      </c>
    </row>
    <row r="489" spans="2:7" ht="19.899999999999999" customHeight="1">
      <c r="B489" s="48">
        <v>121010101110</v>
      </c>
      <c r="C489" s="48">
        <v>6</v>
      </c>
      <c r="D489" s="48" t="s">
        <v>658</v>
      </c>
      <c r="E489" s="15" t="s">
        <v>1643</v>
      </c>
      <c r="F489" s="48">
        <v>3314</v>
      </c>
      <c r="G489" s="48" t="s">
        <v>21607</v>
      </c>
    </row>
    <row r="490" spans="2:7" ht="19.899999999999999" customHeight="1">
      <c r="B490" s="48">
        <v>12101010111010</v>
      </c>
      <c r="C490" s="48">
        <v>7</v>
      </c>
      <c r="D490" s="48" t="s">
        <v>659</v>
      </c>
      <c r="E490" s="15" t="s">
        <v>1643</v>
      </c>
      <c r="F490" s="48">
        <v>3314</v>
      </c>
      <c r="G490" s="48" t="s">
        <v>21607</v>
      </c>
    </row>
    <row r="491" spans="2:7" ht="19.899999999999999" customHeight="1">
      <c r="B491" s="48">
        <v>12101010111011</v>
      </c>
      <c r="C491" s="48">
        <v>7</v>
      </c>
      <c r="D491" s="48" t="s">
        <v>660</v>
      </c>
      <c r="E491" s="15" t="s">
        <v>1643</v>
      </c>
      <c r="F491" s="48">
        <v>3314</v>
      </c>
      <c r="G491" s="48" t="s">
        <v>21607</v>
      </c>
    </row>
    <row r="492" spans="2:7" ht="19.899999999999999" customHeight="1">
      <c r="B492" s="48">
        <v>121010101111</v>
      </c>
      <c r="C492" s="48">
        <v>6</v>
      </c>
      <c r="D492" s="48" t="s">
        <v>661</v>
      </c>
      <c r="E492" s="15" t="s">
        <v>1643</v>
      </c>
      <c r="F492" s="48">
        <v>3314</v>
      </c>
      <c r="G492" s="48" t="s">
        <v>21607</v>
      </c>
    </row>
    <row r="493" spans="2:7" ht="19.899999999999999" customHeight="1">
      <c r="B493" s="48">
        <v>121010101112</v>
      </c>
      <c r="C493" s="48">
        <v>6</v>
      </c>
      <c r="D493" s="48" t="s">
        <v>662</v>
      </c>
      <c r="E493" s="15" t="s">
        <v>1643</v>
      </c>
      <c r="F493" s="48">
        <v>3314</v>
      </c>
      <c r="G493" s="48" t="s">
        <v>21607</v>
      </c>
    </row>
    <row r="494" spans="2:7" ht="19.899999999999999" customHeight="1">
      <c r="B494" s="48">
        <v>121010101113</v>
      </c>
      <c r="C494" s="48">
        <v>6</v>
      </c>
      <c r="D494" s="48" t="s">
        <v>663</v>
      </c>
      <c r="E494" s="15" t="s">
        <v>1643</v>
      </c>
      <c r="F494" s="48">
        <v>3314</v>
      </c>
      <c r="G494" s="48" t="s">
        <v>21607</v>
      </c>
    </row>
    <row r="495" spans="2:7" ht="19.899999999999999" customHeight="1">
      <c r="B495" s="48">
        <v>12101010111310</v>
      </c>
      <c r="C495" s="48">
        <v>7</v>
      </c>
      <c r="D495" s="48" t="s">
        <v>664</v>
      </c>
      <c r="E495" s="15" t="s">
        <v>1643</v>
      </c>
      <c r="F495" s="48">
        <v>3314</v>
      </c>
      <c r="G495" s="48" t="s">
        <v>21607</v>
      </c>
    </row>
    <row r="496" spans="2:7" ht="19.899999999999999" customHeight="1">
      <c r="B496" s="48">
        <v>12101010111311</v>
      </c>
      <c r="C496" s="48">
        <v>7</v>
      </c>
      <c r="D496" s="48" t="s">
        <v>127</v>
      </c>
      <c r="E496" s="15" t="s">
        <v>1643</v>
      </c>
      <c r="F496" s="48">
        <v>3314</v>
      </c>
      <c r="G496" s="48" t="s">
        <v>21607</v>
      </c>
    </row>
    <row r="497" spans="2:7" ht="19.899999999999999" customHeight="1">
      <c r="B497" s="48">
        <v>12101010111312</v>
      </c>
      <c r="C497" s="48">
        <v>7</v>
      </c>
      <c r="D497" s="48" t="s">
        <v>665</v>
      </c>
      <c r="E497" s="15" t="s">
        <v>1643</v>
      </c>
      <c r="F497" s="48">
        <v>3314</v>
      </c>
      <c r="G497" s="48" t="s">
        <v>21607</v>
      </c>
    </row>
    <row r="498" spans="2:7" ht="19.899999999999999" customHeight="1">
      <c r="B498" s="48">
        <v>1210101012</v>
      </c>
      <c r="C498" s="48">
        <v>5</v>
      </c>
      <c r="D498" s="48" t="s">
        <v>126</v>
      </c>
      <c r="E498" s="15" t="s">
        <v>1643</v>
      </c>
      <c r="F498" s="48">
        <v>3314</v>
      </c>
      <c r="G498" s="48" t="s">
        <v>21607</v>
      </c>
    </row>
    <row r="499" spans="2:7" ht="19.899999999999999" customHeight="1">
      <c r="B499" s="48">
        <v>121010101210</v>
      </c>
      <c r="C499" s="48">
        <v>6</v>
      </c>
      <c r="D499" s="48" t="s">
        <v>666</v>
      </c>
      <c r="E499" s="15" t="s">
        <v>1643</v>
      </c>
      <c r="F499" s="48">
        <v>3314</v>
      </c>
      <c r="G499" s="48" t="s">
        <v>21607</v>
      </c>
    </row>
    <row r="500" spans="2:7" ht="19.899999999999999" customHeight="1">
      <c r="B500" s="48">
        <v>12101010121010</v>
      </c>
      <c r="C500" s="48">
        <v>7</v>
      </c>
      <c r="D500" s="48" t="s">
        <v>667</v>
      </c>
      <c r="E500" s="15" t="s">
        <v>1643</v>
      </c>
      <c r="F500" s="48">
        <v>3314</v>
      </c>
      <c r="G500" s="48" t="s">
        <v>21607</v>
      </c>
    </row>
    <row r="501" spans="2:7" ht="19.899999999999999" customHeight="1">
      <c r="B501" s="48">
        <v>12101010121011</v>
      </c>
      <c r="C501" s="48">
        <v>7</v>
      </c>
      <c r="D501" s="48" t="s">
        <v>668</v>
      </c>
      <c r="E501" s="15" t="s">
        <v>1643</v>
      </c>
      <c r="F501" s="48">
        <v>3314</v>
      </c>
      <c r="G501" s="48" t="s">
        <v>21607</v>
      </c>
    </row>
    <row r="502" spans="2:7" ht="19.899999999999999" customHeight="1">
      <c r="B502" s="48">
        <v>121010101211</v>
      </c>
      <c r="C502" s="48">
        <v>6</v>
      </c>
      <c r="D502" s="48" t="s">
        <v>669</v>
      </c>
      <c r="E502" s="15" t="s">
        <v>1643</v>
      </c>
      <c r="F502" s="48">
        <v>3314</v>
      </c>
      <c r="G502" s="48" t="s">
        <v>21607</v>
      </c>
    </row>
    <row r="503" spans="2:7" ht="19.899999999999999" customHeight="1">
      <c r="B503" s="48">
        <v>12101010121110</v>
      </c>
      <c r="C503" s="48">
        <v>7</v>
      </c>
      <c r="D503" s="48" t="s">
        <v>670</v>
      </c>
      <c r="E503" s="15" t="s">
        <v>1643</v>
      </c>
      <c r="F503" s="48">
        <v>3314</v>
      </c>
      <c r="G503" s="48" t="s">
        <v>21607</v>
      </c>
    </row>
    <row r="504" spans="2:7" ht="19.899999999999999" customHeight="1">
      <c r="B504" s="48">
        <v>12101010121111</v>
      </c>
      <c r="C504" s="48">
        <v>7</v>
      </c>
      <c r="D504" s="48" t="s">
        <v>671</v>
      </c>
      <c r="E504" s="15" t="s">
        <v>1643</v>
      </c>
      <c r="F504" s="48">
        <v>3314</v>
      </c>
      <c r="G504" s="48" t="s">
        <v>21607</v>
      </c>
    </row>
    <row r="505" spans="2:7" ht="19.899999999999999" customHeight="1">
      <c r="B505" s="48">
        <v>1210101013</v>
      </c>
      <c r="C505" s="48">
        <v>5</v>
      </c>
      <c r="D505" s="48" t="s">
        <v>119</v>
      </c>
      <c r="E505" s="15" t="s">
        <v>1643</v>
      </c>
      <c r="F505" s="48">
        <v>3314</v>
      </c>
      <c r="G505" s="48" t="s">
        <v>21607</v>
      </c>
    </row>
    <row r="506" spans="2:7" ht="19.899999999999999" customHeight="1">
      <c r="B506" s="48">
        <v>121010101310</v>
      </c>
      <c r="C506" s="48">
        <v>6</v>
      </c>
      <c r="D506" s="48" t="s">
        <v>672</v>
      </c>
      <c r="E506" s="15" t="s">
        <v>1643</v>
      </c>
      <c r="F506" s="48">
        <v>3314</v>
      </c>
      <c r="G506" s="48" t="s">
        <v>21607</v>
      </c>
    </row>
    <row r="507" spans="2:7" ht="19.899999999999999" customHeight="1">
      <c r="B507" s="48">
        <v>121010101311</v>
      </c>
      <c r="C507" s="48">
        <v>6</v>
      </c>
      <c r="D507" s="48" t="s">
        <v>673</v>
      </c>
      <c r="E507" s="15" t="s">
        <v>1643</v>
      </c>
      <c r="F507" s="48">
        <v>3314</v>
      </c>
      <c r="G507" s="48" t="s">
        <v>21607</v>
      </c>
    </row>
    <row r="508" spans="2:7" ht="19.899999999999999" customHeight="1">
      <c r="B508" s="48">
        <v>12101010131110</v>
      </c>
      <c r="C508" s="48">
        <v>7</v>
      </c>
      <c r="D508" s="48" t="s">
        <v>674</v>
      </c>
      <c r="E508" s="15" t="s">
        <v>1643</v>
      </c>
      <c r="F508" s="48">
        <v>3314</v>
      </c>
      <c r="G508" s="48" t="s">
        <v>21607</v>
      </c>
    </row>
    <row r="509" spans="2:7" ht="19.899999999999999" customHeight="1">
      <c r="B509" s="48">
        <v>12101010131111</v>
      </c>
      <c r="C509" s="48">
        <v>7</v>
      </c>
      <c r="D509" s="48" t="s">
        <v>2658</v>
      </c>
      <c r="E509" s="15" t="s">
        <v>1643</v>
      </c>
      <c r="F509" s="48">
        <v>3314</v>
      </c>
      <c r="G509" s="48" t="s">
        <v>21607</v>
      </c>
    </row>
    <row r="510" spans="2:7" ht="19.899999999999999" customHeight="1">
      <c r="B510" s="48">
        <v>12101010131112</v>
      </c>
      <c r="C510" s="48">
        <v>7</v>
      </c>
      <c r="D510" s="48" t="s">
        <v>675</v>
      </c>
      <c r="E510" s="15" t="s">
        <v>1643</v>
      </c>
      <c r="F510" s="48">
        <v>3314</v>
      </c>
      <c r="G510" s="48" t="s">
        <v>21607</v>
      </c>
    </row>
    <row r="511" spans="2:7" ht="19.899999999999999" customHeight="1">
      <c r="B511" s="48">
        <v>12101010131113</v>
      </c>
      <c r="C511" s="48">
        <v>7</v>
      </c>
      <c r="D511" s="48" t="s">
        <v>676</v>
      </c>
      <c r="E511" s="15" t="s">
        <v>1643</v>
      </c>
      <c r="F511" s="48">
        <v>3314</v>
      </c>
      <c r="G511" s="48" t="s">
        <v>21607</v>
      </c>
    </row>
    <row r="512" spans="2:7" ht="19.899999999999999" customHeight="1">
      <c r="B512" s="48">
        <v>12101010131114</v>
      </c>
      <c r="C512" s="48">
        <v>7</v>
      </c>
      <c r="D512" s="48" t="s">
        <v>677</v>
      </c>
      <c r="E512" s="15" t="s">
        <v>1643</v>
      </c>
      <c r="F512" s="48">
        <v>3314</v>
      </c>
      <c r="G512" s="48" t="s">
        <v>21607</v>
      </c>
    </row>
    <row r="513" spans="2:7" ht="19.899999999999999" customHeight="1">
      <c r="B513" s="48">
        <v>121010101312</v>
      </c>
      <c r="C513" s="48">
        <v>6</v>
      </c>
      <c r="D513" s="48" t="s">
        <v>678</v>
      </c>
      <c r="E513" s="15" t="s">
        <v>1643</v>
      </c>
      <c r="F513" s="48">
        <v>3314</v>
      </c>
      <c r="G513" s="48" t="s">
        <v>21607</v>
      </c>
    </row>
    <row r="514" spans="2:7" ht="19.899999999999999" customHeight="1">
      <c r="B514" s="48">
        <v>12101010131210</v>
      </c>
      <c r="C514" s="48">
        <v>7</v>
      </c>
      <c r="D514" s="48" t="s">
        <v>679</v>
      </c>
      <c r="E514" s="15" t="s">
        <v>1643</v>
      </c>
      <c r="F514" s="48">
        <v>3314</v>
      </c>
      <c r="G514" s="48" t="s">
        <v>21607</v>
      </c>
    </row>
    <row r="515" spans="2:7" ht="19.899999999999999" customHeight="1">
      <c r="B515" s="48">
        <v>12101010131211</v>
      </c>
      <c r="C515" s="48">
        <v>7</v>
      </c>
      <c r="D515" s="48" t="s">
        <v>680</v>
      </c>
      <c r="E515" s="15" t="s">
        <v>1643</v>
      </c>
      <c r="F515" s="48">
        <v>3314</v>
      </c>
      <c r="G515" s="48" t="s">
        <v>21607</v>
      </c>
    </row>
    <row r="516" spans="2:7" ht="19.899999999999999" customHeight="1">
      <c r="B516" s="48">
        <v>12101010131212</v>
      </c>
      <c r="C516" s="48">
        <v>7</v>
      </c>
      <c r="D516" s="48" t="s">
        <v>681</v>
      </c>
      <c r="E516" s="15" t="s">
        <v>1643</v>
      </c>
      <c r="F516" s="48">
        <v>3314</v>
      </c>
      <c r="G516" s="48" t="s">
        <v>21607</v>
      </c>
    </row>
    <row r="517" spans="2:7" ht="19.899999999999999" customHeight="1">
      <c r="B517" s="48">
        <v>121010101313</v>
      </c>
      <c r="C517" s="48">
        <v>6</v>
      </c>
      <c r="D517" s="48" t="s">
        <v>682</v>
      </c>
      <c r="E517" s="15" t="s">
        <v>1643</v>
      </c>
      <c r="F517" s="48">
        <v>3314</v>
      </c>
      <c r="G517" s="48" t="s">
        <v>21607</v>
      </c>
    </row>
    <row r="518" spans="2:7" ht="19.899999999999999" customHeight="1">
      <c r="B518" s="48">
        <v>121010101314</v>
      </c>
      <c r="C518" s="48">
        <v>6</v>
      </c>
      <c r="D518" s="48" t="s">
        <v>683</v>
      </c>
      <c r="E518" s="15" t="s">
        <v>1643</v>
      </c>
      <c r="F518" s="48">
        <v>3314</v>
      </c>
      <c r="G518" s="48" t="s">
        <v>21607</v>
      </c>
    </row>
    <row r="519" spans="2:7" ht="19.899999999999999" customHeight="1">
      <c r="B519" s="48">
        <v>12101010131410</v>
      </c>
      <c r="C519" s="48">
        <v>7</v>
      </c>
      <c r="D519" s="48" t="s">
        <v>684</v>
      </c>
      <c r="E519" s="15" t="s">
        <v>1643</v>
      </c>
      <c r="F519" s="48">
        <v>3314</v>
      </c>
      <c r="G519" s="48" t="s">
        <v>21607</v>
      </c>
    </row>
    <row r="520" spans="2:7" ht="19.899999999999999" customHeight="1">
      <c r="B520" s="48">
        <v>12101010131411</v>
      </c>
      <c r="C520" s="48">
        <v>7</v>
      </c>
      <c r="D520" s="48" t="s">
        <v>685</v>
      </c>
      <c r="E520" s="15" t="s">
        <v>1643</v>
      </c>
      <c r="F520" s="48">
        <v>3314</v>
      </c>
      <c r="G520" s="48" t="s">
        <v>21607</v>
      </c>
    </row>
    <row r="521" spans="2:7" ht="19.899999999999999" customHeight="1">
      <c r="B521" s="48">
        <v>121010101315</v>
      </c>
      <c r="C521" s="48">
        <v>6</v>
      </c>
      <c r="D521" s="48" t="s">
        <v>686</v>
      </c>
      <c r="E521" s="15" t="s">
        <v>1643</v>
      </c>
      <c r="F521" s="48">
        <v>3314</v>
      </c>
      <c r="G521" s="48" t="s">
        <v>21607</v>
      </c>
    </row>
    <row r="522" spans="2:7" ht="19.899999999999999" customHeight="1">
      <c r="B522" s="48">
        <v>121010101316</v>
      </c>
      <c r="C522" s="48">
        <v>6</v>
      </c>
      <c r="D522" s="48" t="s">
        <v>687</v>
      </c>
      <c r="E522" s="15" t="s">
        <v>1643</v>
      </c>
      <c r="F522" s="48">
        <v>3314</v>
      </c>
      <c r="G522" s="48" t="s">
        <v>21607</v>
      </c>
    </row>
    <row r="523" spans="2:7" ht="19.899999999999999" customHeight="1">
      <c r="B523" s="48">
        <v>121010101317</v>
      </c>
      <c r="C523" s="48">
        <v>6</v>
      </c>
      <c r="D523" s="48" t="s">
        <v>688</v>
      </c>
      <c r="E523" s="15" t="s">
        <v>1643</v>
      </c>
      <c r="F523" s="48">
        <v>3314</v>
      </c>
      <c r="G523" s="48" t="s">
        <v>21607</v>
      </c>
    </row>
    <row r="524" spans="2:7" ht="19.899999999999999" customHeight="1">
      <c r="B524" s="48">
        <v>121010101318</v>
      </c>
      <c r="C524" s="48">
        <v>6</v>
      </c>
      <c r="D524" s="48" t="s">
        <v>689</v>
      </c>
      <c r="E524" s="15" t="s">
        <v>1643</v>
      </c>
      <c r="F524" s="48">
        <v>3314</v>
      </c>
      <c r="G524" s="48" t="s">
        <v>21607</v>
      </c>
    </row>
    <row r="525" spans="2:7" ht="19.899999999999999" customHeight="1">
      <c r="B525" s="48">
        <v>121010101319</v>
      </c>
      <c r="C525" s="48">
        <v>6</v>
      </c>
      <c r="D525" s="48" t="s">
        <v>22529</v>
      </c>
      <c r="E525" s="15" t="s">
        <v>1643</v>
      </c>
      <c r="F525" s="48">
        <v>3314</v>
      </c>
      <c r="G525" s="48" t="s">
        <v>21607</v>
      </c>
    </row>
    <row r="526" spans="2:7" ht="19.899999999999999" customHeight="1">
      <c r="B526" s="48">
        <v>1210101014</v>
      </c>
      <c r="C526" s="48">
        <v>5</v>
      </c>
      <c r="D526" s="48" t="s">
        <v>22541</v>
      </c>
      <c r="E526" s="15" t="s">
        <v>1643</v>
      </c>
      <c r="F526" s="48">
        <v>3314</v>
      </c>
      <c r="G526" s="48" t="s">
        <v>21607</v>
      </c>
    </row>
    <row r="527" spans="2:7" ht="19.899999999999999" customHeight="1">
      <c r="B527" s="48">
        <v>121010101410</v>
      </c>
      <c r="C527" s="48">
        <v>6</v>
      </c>
      <c r="D527" s="48" t="s">
        <v>691</v>
      </c>
      <c r="E527" s="15" t="s">
        <v>1643</v>
      </c>
      <c r="F527" s="48">
        <v>3314</v>
      </c>
      <c r="G527" s="48" t="s">
        <v>21607</v>
      </c>
    </row>
    <row r="528" spans="2:7" ht="19.899999999999999" customHeight="1">
      <c r="B528" s="48">
        <v>12101010141010</v>
      </c>
      <c r="C528" s="48">
        <v>7</v>
      </c>
      <c r="D528" s="48" t="s">
        <v>692</v>
      </c>
      <c r="E528" s="15" t="s">
        <v>1643</v>
      </c>
      <c r="F528" s="48">
        <v>3314</v>
      </c>
      <c r="G528" s="48" t="s">
        <v>21607</v>
      </c>
    </row>
    <row r="529" spans="2:7" ht="19.899999999999999" customHeight="1">
      <c r="B529" s="48">
        <v>12101010141011</v>
      </c>
      <c r="C529" s="48">
        <v>7</v>
      </c>
      <c r="D529" s="48" t="s">
        <v>693</v>
      </c>
      <c r="E529" s="15" t="s">
        <v>1643</v>
      </c>
      <c r="F529" s="48">
        <v>3314</v>
      </c>
      <c r="G529" s="48" t="s">
        <v>21607</v>
      </c>
    </row>
    <row r="530" spans="2:7" ht="19.899999999999999" customHeight="1">
      <c r="B530" s="48">
        <v>12101010141012</v>
      </c>
      <c r="C530" s="48">
        <v>7</v>
      </c>
      <c r="D530" s="48" t="s">
        <v>694</v>
      </c>
      <c r="E530" s="15" t="s">
        <v>1643</v>
      </c>
      <c r="F530" s="48">
        <v>3314</v>
      </c>
      <c r="G530" s="48" t="s">
        <v>21607</v>
      </c>
    </row>
    <row r="531" spans="2:7" ht="19.899999999999999" customHeight="1">
      <c r="B531" s="48">
        <v>12101010141013</v>
      </c>
      <c r="C531" s="48">
        <v>7</v>
      </c>
      <c r="D531" s="48" t="s">
        <v>695</v>
      </c>
      <c r="E531" s="15" t="s">
        <v>1643</v>
      </c>
      <c r="F531" s="48">
        <v>3314</v>
      </c>
      <c r="G531" s="48" t="s">
        <v>21607</v>
      </c>
    </row>
    <row r="532" spans="2:7" ht="19.899999999999999" customHeight="1">
      <c r="B532" s="48">
        <v>12101010141014</v>
      </c>
      <c r="C532" s="48">
        <v>7</v>
      </c>
      <c r="D532" s="48" t="s">
        <v>696</v>
      </c>
      <c r="E532" s="15" t="s">
        <v>1643</v>
      </c>
      <c r="F532" s="48">
        <v>3314</v>
      </c>
      <c r="G532" s="48" t="s">
        <v>21607</v>
      </c>
    </row>
    <row r="533" spans="2:7" ht="19.899999999999999" customHeight="1">
      <c r="B533" s="48">
        <v>12101010141015</v>
      </c>
      <c r="C533" s="48">
        <v>7</v>
      </c>
      <c r="D533" s="48" t="s">
        <v>697</v>
      </c>
      <c r="E533" s="15" t="s">
        <v>1643</v>
      </c>
      <c r="F533" s="48">
        <v>3314</v>
      </c>
      <c r="G533" s="48" t="s">
        <v>21607</v>
      </c>
    </row>
    <row r="534" spans="2:7" ht="19.899999999999999" customHeight="1">
      <c r="B534" s="48">
        <v>12101010141016</v>
      </c>
      <c r="C534" s="48">
        <v>7</v>
      </c>
      <c r="D534" s="48" t="s">
        <v>698</v>
      </c>
      <c r="E534" s="15" t="s">
        <v>1643</v>
      </c>
      <c r="F534" s="48">
        <v>3314</v>
      </c>
      <c r="G534" s="48" t="s">
        <v>21607</v>
      </c>
    </row>
    <row r="535" spans="2:7" ht="19.899999999999999" customHeight="1">
      <c r="B535" s="48">
        <v>121010101411</v>
      </c>
      <c r="C535" s="48">
        <v>6</v>
      </c>
      <c r="D535" s="48" t="s">
        <v>128</v>
      </c>
      <c r="E535" s="15" t="s">
        <v>1643</v>
      </c>
      <c r="F535" s="48">
        <v>3314</v>
      </c>
      <c r="G535" s="48" t="s">
        <v>21607</v>
      </c>
    </row>
    <row r="536" spans="2:7" ht="19.899999999999999" customHeight="1">
      <c r="B536" s="48">
        <v>12101010141110</v>
      </c>
      <c r="C536" s="48">
        <v>7</v>
      </c>
      <c r="D536" s="48" t="s">
        <v>699</v>
      </c>
      <c r="E536" s="15" t="s">
        <v>1643</v>
      </c>
      <c r="F536" s="48">
        <v>3314</v>
      </c>
      <c r="G536" s="48" t="s">
        <v>21607</v>
      </c>
    </row>
    <row r="537" spans="2:7" ht="19.899999999999999" customHeight="1">
      <c r="B537" s="48">
        <v>12101010141111</v>
      </c>
      <c r="C537" s="48">
        <v>7</v>
      </c>
      <c r="D537" s="48" t="s">
        <v>700</v>
      </c>
      <c r="E537" s="15" t="s">
        <v>1643</v>
      </c>
      <c r="F537" s="48">
        <v>3314</v>
      </c>
      <c r="G537" s="48" t="s">
        <v>21607</v>
      </c>
    </row>
    <row r="538" spans="2:7" ht="19.899999999999999" customHeight="1">
      <c r="B538" s="48">
        <v>12101010141112</v>
      </c>
      <c r="C538" s="48">
        <v>7</v>
      </c>
      <c r="D538" s="48" t="s">
        <v>701</v>
      </c>
      <c r="E538" s="15" t="s">
        <v>1643</v>
      </c>
      <c r="F538" s="48">
        <v>3314</v>
      </c>
      <c r="G538" s="48" t="s">
        <v>21607</v>
      </c>
    </row>
    <row r="539" spans="2:7" ht="19.899999999999999" customHeight="1">
      <c r="B539" s="48">
        <v>121010101412</v>
      </c>
      <c r="C539" s="48">
        <v>6</v>
      </c>
      <c r="D539" s="48" t="s">
        <v>22530</v>
      </c>
      <c r="E539" s="15" t="s">
        <v>1643</v>
      </c>
      <c r="F539" s="48">
        <v>3314</v>
      </c>
      <c r="G539" s="48" t="s">
        <v>21607</v>
      </c>
    </row>
    <row r="540" spans="2:7" ht="19.899999999999999" customHeight="1">
      <c r="B540" s="48">
        <v>12101010141210</v>
      </c>
      <c r="C540" s="48">
        <v>7</v>
      </c>
      <c r="D540" s="48" t="s">
        <v>22531</v>
      </c>
      <c r="E540" s="15" t="s">
        <v>1643</v>
      </c>
      <c r="F540" s="48">
        <v>3314</v>
      </c>
      <c r="G540" s="48" t="s">
        <v>21607</v>
      </c>
    </row>
    <row r="541" spans="2:7" ht="19.899999999999999" customHeight="1">
      <c r="B541" s="48">
        <v>12101010141211</v>
      </c>
      <c r="C541" s="48">
        <v>7</v>
      </c>
      <c r="D541" s="48" t="s">
        <v>22532</v>
      </c>
      <c r="E541" s="15" t="s">
        <v>1643</v>
      </c>
      <c r="F541" s="48">
        <v>3314</v>
      </c>
      <c r="G541" s="48" t="s">
        <v>21607</v>
      </c>
    </row>
    <row r="542" spans="2:7" ht="19.899999999999999" customHeight="1">
      <c r="B542" s="48">
        <v>12101011</v>
      </c>
      <c r="C542" s="48">
        <v>4</v>
      </c>
      <c r="D542" s="48" t="s">
        <v>702</v>
      </c>
      <c r="E542" s="15" t="s">
        <v>1643</v>
      </c>
      <c r="F542" s="48">
        <v>3314</v>
      </c>
      <c r="G542" s="48" t="s">
        <v>21607</v>
      </c>
    </row>
    <row r="543" spans="2:7" ht="19.899999999999999" customHeight="1">
      <c r="B543" s="48">
        <v>1210101110</v>
      </c>
      <c r="C543" s="48">
        <v>5</v>
      </c>
      <c r="D543" s="48" t="s">
        <v>2659</v>
      </c>
      <c r="E543" s="15" t="s">
        <v>1643</v>
      </c>
      <c r="F543" s="48">
        <v>3314</v>
      </c>
      <c r="G543" s="48" t="s">
        <v>21607</v>
      </c>
    </row>
    <row r="544" spans="2:7" ht="19.899999999999999" customHeight="1">
      <c r="B544" s="48">
        <v>121010111010</v>
      </c>
      <c r="C544" s="48">
        <v>6</v>
      </c>
      <c r="D544" s="48" t="s">
        <v>122</v>
      </c>
      <c r="E544" s="15" t="s">
        <v>1643</v>
      </c>
      <c r="F544" s="48">
        <v>3314</v>
      </c>
      <c r="G544" s="48" t="s">
        <v>21607</v>
      </c>
    </row>
    <row r="545" spans="2:7" ht="19.899999999999999" customHeight="1">
      <c r="B545" s="48">
        <v>121010111011</v>
      </c>
      <c r="C545" s="48">
        <v>6</v>
      </c>
      <c r="D545" s="48" t="s">
        <v>703</v>
      </c>
      <c r="E545" s="15" t="s">
        <v>1643</v>
      </c>
      <c r="F545" s="48">
        <v>3314</v>
      </c>
      <c r="G545" s="48" t="s">
        <v>21607</v>
      </c>
    </row>
    <row r="546" spans="2:7" ht="19.899999999999999" customHeight="1">
      <c r="B546" s="48">
        <v>1210101111</v>
      </c>
      <c r="C546" s="48">
        <v>5</v>
      </c>
      <c r="D546" s="48" t="s">
        <v>2660</v>
      </c>
      <c r="E546" s="15" t="s">
        <v>1643</v>
      </c>
      <c r="F546" s="48">
        <v>3314</v>
      </c>
      <c r="G546" s="48" t="s">
        <v>21607</v>
      </c>
    </row>
    <row r="547" spans="2:7" ht="19.899999999999999" customHeight="1">
      <c r="B547" s="48">
        <v>121010111110</v>
      </c>
      <c r="C547" s="48">
        <v>6</v>
      </c>
      <c r="D547" s="48" t="s">
        <v>2661</v>
      </c>
      <c r="E547" s="15" t="s">
        <v>1643</v>
      </c>
      <c r="F547" s="48">
        <v>3314</v>
      </c>
      <c r="G547" s="48" t="s">
        <v>21607</v>
      </c>
    </row>
    <row r="548" spans="2:7" ht="19.899999999999999" customHeight="1">
      <c r="B548" s="48">
        <v>121010111111</v>
      </c>
      <c r="C548" s="48">
        <v>6</v>
      </c>
      <c r="D548" s="48" t="s">
        <v>704</v>
      </c>
      <c r="E548" s="15" t="s">
        <v>1643</v>
      </c>
      <c r="F548" s="48">
        <v>3314</v>
      </c>
      <c r="G548" s="48" t="s">
        <v>21607</v>
      </c>
    </row>
    <row r="549" spans="2:7" ht="19.899999999999999" customHeight="1">
      <c r="B549" s="48">
        <v>121010111112</v>
      </c>
      <c r="C549" s="48">
        <v>6</v>
      </c>
      <c r="D549" s="48" t="s">
        <v>2662</v>
      </c>
      <c r="E549" s="15" t="s">
        <v>1643</v>
      </c>
      <c r="F549" s="48">
        <v>3314</v>
      </c>
      <c r="G549" s="48" t="s">
        <v>21607</v>
      </c>
    </row>
    <row r="550" spans="2:7" ht="19.899999999999999" customHeight="1">
      <c r="B550" s="48">
        <v>1210101112</v>
      </c>
      <c r="C550" s="48">
        <v>5</v>
      </c>
      <c r="D550" s="48" t="s">
        <v>2663</v>
      </c>
      <c r="E550" s="15" t="s">
        <v>1643</v>
      </c>
      <c r="F550" s="48">
        <v>3314</v>
      </c>
      <c r="G550" s="48" t="s">
        <v>21607</v>
      </c>
    </row>
    <row r="551" spans="2:7" ht="19.899999999999999" customHeight="1">
      <c r="B551" s="48">
        <v>1210101113</v>
      </c>
      <c r="C551" s="48">
        <v>5</v>
      </c>
      <c r="D551" s="48" t="s">
        <v>2664</v>
      </c>
      <c r="E551" s="15" t="s">
        <v>1643</v>
      </c>
      <c r="F551" s="48">
        <v>3314</v>
      </c>
      <c r="G551" s="48" t="s">
        <v>21607</v>
      </c>
    </row>
    <row r="552" spans="2:7" ht="19.899999999999999" customHeight="1">
      <c r="B552" s="48">
        <v>121010111310</v>
      </c>
      <c r="C552" s="48">
        <v>6</v>
      </c>
      <c r="D552" s="48" t="s">
        <v>705</v>
      </c>
      <c r="E552" s="15" t="s">
        <v>1643</v>
      </c>
      <c r="F552" s="48">
        <v>3314</v>
      </c>
      <c r="G552" s="48" t="s">
        <v>21607</v>
      </c>
    </row>
    <row r="553" spans="2:7" ht="19.899999999999999" customHeight="1">
      <c r="B553" s="48">
        <v>121010111311</v>
      </c>
      <c r="C553" s="48">
        <v>6</v>
      </c>
      <c r="D553" s="48" t="s">
        <v>706</v>
      </c>
      <c r="E553" s="15" t="s">
        <v>1643</v>
      </c>
      <c r="F553" s="48">
        <v>3314</v>
      </c>
      <c r="G553" s="48" t="s">
        <v>21607</v>
      </c>
    </row>
    <row r="554" spans="2:7" ht="19.899999999999999" customHeight="1">
      <c r="B554" s="48">
        <v>121010111312</v>
      </c>
      <c r="C554" s="48">
        <v>6</v>
      </c>
      <c r="D554" s="48" t="s">
        <v>707</v>
      </c>
      <c r="E554" s="15" t="s">
        <v>1643</v>
      </c>
      <c r="F554" s="48">
        <v>3314</v>
      </c>
      <c r="G554" s="48" t="s">
        <v>21607</v>
      </c>
    </row>
    <row r="555" spans="2:7" ht="19.899999999999999" customHeight="1">
      <c r="B555" s="48">
        <v>121010111313</v>
      </c>
      <c r="C555" s="48">
        <v>6</v>
      </c>
      <c r="D555" s="48" t="s">
        <v>708</v>
      </c>
      <c r="E555" s="15" t="s">
        <v>1643</v>
      </c>
      <c r="F555" s="48">
        <v>3314</v>
      </c>
      <c r="G555" s="48" t="s">
        <v>21607</v>
      </c>
    </row>
    <row r="556" spans="2:7" ht="19.899999999999999" customHeight="1">
      <c r="B556" s="48">
        <v>121010111314</v>
      </c>
      <c r="C556" s="48">
        <v>6</v>
      </c>
      <c r="D556" s="48" t="s">
        <v>709</v>
      </c>
      <c r="E556" s="15" t="s">
        <v>1643</v>
      </c>
      <c r="F556" s="48">
        <v>3314</v>
      </c>
      <c r="G556" s="48" t="s">
        <v>21607</v>
      </c>
    </row>
    <row r="557" spans="2:7" ht="19.899999999999999" customHeight="1">
      <c r="B557" s="48">
        <v>121010111315</v>
      </c>
      <c r="C557" s="48">
        <v>6</v>
      </c>
      <c r="D557" s="48" t="s">
        <v>710</v>
      </c>
      <c r="E557" s="15" t="s">
        <v>1643</v>
      </c>
      <c r="F557" s="48">
        <v>3314</v>
      </c>
      <c r="G557" s="48" t="s">
        <v>21607</v>
      </c>
    </row>
    <row r="558" spans="2:7" ht="19.899999999999999" customHeight="1">
      <c r="B558" s="48">
        <v>1210101114</v>
      </c>
      <c r="C558" s="48">
        <v>5</v>
      </c>
      <c r="D558" s="48" t="s">
        <v>711</v>
      </c>
      <c r="E558" s="15" t="s">
        <v>1643</v>
      </c>
      <c r="F558" s="48">
        <v>3314</v>
      </c>
      <c r="G558" s="48" t="s">
        <v>21607</v>
      </c>
    </row>
    <row r="559" spans="2:7" ht="19.899999999999999" customHeight="1">
      <c r="B559" s="48">
        <v>121010111410</v>
      </c>
      <c r="C559" s="48">
        <v>6</v>
      </c>
      <c r="D559" s="48" t="s">
        <v>712</v>
      </c>
      <c r="E559" s="15" t="s">
        <v>1643</v>
      </c>
      <c r="F559" s="48">
        <v>3314</v>
      </c>
      <c r="G559" s="48" t="s">
        <v>21607</v>
      </c>
    </row>
    <row r="560" spans="2:7" ht="19.899999999999999" customHeight="1">
      <c r="B560" s="48">
        <v>121010111411</v>
      </c>
      <c r="C560" s="48">
        <v>6</v>
      </c>
      <c r="D560" s="48" t="s">
        <v>2665</v>
      </c>
      <c r="E560" s="15" t="s">
        <v>1643</v>
      </c>
      <c r="F560" s="48">
        <v>3314</v>
      </c>
      <c r="G560" s="48" t="s">
        <v>21607</v>
      </c>
    </row>
    <row r="561" spans="2:7" ht="19.899999999999999" customHeight="1">
      <c r="B561" s="48">
        <v>121010111412</v>
      </c>
      <c r="C561" s="48">
        <v>6</v>
      </c>
      <c r="D561" s="48" t="s">
        <v>2666</v>
      </c>
      <c r="E561" s="15" t="s">
        <v>1643</v>
      </c>
      <c r="F561" s="48">
        <v>3314</v>
      </c>
      <c r="G561" s="48" t="s">
        <v>21607</v>
      </c>
    </row>
    <row r="562" spans="2:7" ht="19.899999999999999" customHeight="1">
      <c r="B562" s="48">
        <v>121010111413</v>
      </c>
      <c r="C562" s="48">
        <v>6</v>
      </c>
      <c r="D562" s="48" t="s">
        <v>2667</v>
      </c>
      <c r="E562" s="15" t="s">
        <v>1643</v>
      </c>
      <c r="F562" s="48">
        <v>3314</v>
      </c>
      <c r="G562" s="48" t="s">
        <v>21607</v>
      </c>
    </row>
    <row r="563" spans="2:7" ht="19.899999999999999" customHeight="1">
      <c r="B563" s="48">
        <v>1210101115</v>
      </c>
      <c r="C563" s="48">
        <v>5</v>
      </c>
      <c r="D563" s="48" t="s">
        <v>713</v>
      </c>
      <c r="E563" s="15" t="s">
        <v>1643</v>
      </c>
      <c r="F563" s="48">
        <v>3314</v>
      </c>
      <c r="G563" s="48" t="s">
        <v>21607</v>
      </c>
    </row>
    <row r="564" spans="2:7" ht="19.899999999999999" customHeight="1">
      <c r="B564" s="48">
        <v>121010111510</v>
      </c>
      <c r="C564" s="48">
        <v>6</v>
      </c>
      <c r="D564" s="48" t="s">
        <v>123</v>
      </c>
      <c r="E564" s="15" t="s">
        <v>1643</v>
      </c>
      <c r="F564" s="48">
        <v>3314</v>
      </c>
      <c r="G564" s="48" t="s">
        <v>21607</v>
      </c>
    </row>
    <row r="565" spans="2:7" ht="19.899999999999999" customHeight="1">
      <c r="B565" s="48">
        <v>12101011151010</v>
      </c>
      <c r="C565" s="48">
        <v>7</v>
      </c>
      <c r="D565" s="48" t="s">
        <v>714</v>
      </c>
      <c r="E565" s="15" t="s">
        <v>1643</v>
      </c>
      <c r="F565" s="48">
        <v>3314</v>
      </c>
      <c r="G565" s="48" t="s">
        <v>21607</v>
      </c>
    </row>
    <row r="566" spans="2:7" ht="19.899999999999999" customHeight="1">
      <c r="B566" s="48">
        <v>12101011151011</v>
      </c>
      <c r="C566" s="48">
        <v>7</v>
      </c>
      <c r="D566" s="48" t="s">
        <v>715</v>
      </c>
      <c r="E566" s="15" t="s">
        <v>1643</v>
      </c>
      <c r="F566" s="48">
        <v>3314</v>
      </c>
      <c r="G566" s="48" t="s">
        <v>21607</v>
      </c>
    </row>
    <row r="567" spans="2:7" ht="19.899999999999999" customHeight="1">
      <c r="B567" s="48">
        <v>121010111511</v>
      </c>
      <c r="C567" s="48">
        <v>6</v>
      </c>
      <c r="D567" s="48" t="s">
        <v>716</v>
      </c>
      <c r="E567" s="15" t="s">
        <v>1643</v>
      </c>
      <c r="F567" s="48">
        <v>3314</v>
      </c>
      <c r="G567" s="48" t="s">
        <v>21607</v>
      </c>
    </row>
    <row r="568" spans="2:7" ht="19.899999999999999" customHeight="1">
      <c r="B568" s="48">
        <v>121010111512</v>
      </c>
      <c r="C568" s="48">
        <v>6</v>
      </c>
      <c r="D568" s="48" t="s">
        <v>717</v>
      </c>
      <c r="E568" s="15" t="s">
        <v>1643</v>
      </c>
      <c r="F568" s="48">
        <v>3314</v>
      </c>
      <c r="G568" s="48" t="s">
        <v>21607</v>
      </c>
    </row>
    <row r="569" spans="2:7" ht="19.899999999999999" customHeight="1">
      <c r="B569" s="48">
        <v>12101011151210</v>
      </c>
      <c r="C569" s="48">
        <v>7</v>
      </c>
      <c r="D569" s="48" t="s">
        <v>2668</v>
      </c>
      <c r="E569" s="15" t="s">
        <v>1643</v>
      </c>
      <c r="F569" s="48">
        <v>3314</v>
      </c>
      <c r="G569" s="48" t="s">
        <v>21607</v>
      </c>
    </row>
    <row r="570" spans="2:7" ht="19.899999999999999" customHeight="1">
      <c r="B570" s="48">
        <v>12101011151211</v>
      </c>
      <c r="C570" s="48">
        <v>7</v>
      </c>
      <c r="D570" s="48" t="s">
        <v>718</v>
      </c>
      <c r="E570" s="15" t="s">
        <v>1643</v>
      </c>
      <c r="F570" s="48">
        <v>3314</v>
      </c>
      <c r="G570" s="48" t="s">
        <v>21607</v>
      </c>
    </row>
    <row r="571" spans="2:7" ht="19.899999999999999" customHeight="1">
      <c r="B571" s="48">
        <v>121010111513</v>
      </c>
      <c r="C571" s="48">
        <v>6</v>
      </c>
      <c r="D571" s="48" t="s">
        <v>719</v>
      </c>
      <c r="E571" s="15" t="s">
        <v>1643</v>
      </c>
      <c r="F571" s="48">
        <v>3314</v>
      </c>
      <c r="G571" s="48" t="s">
        <v>21607</v>
      </c>
    </row>
    <row r="572" spans="2:7" ht="19.899999999999999" customHeight="1">
      <c r="B572" s="48">
        <v>121010111514</v>
      </c>
      <c r="C572" s="48">
        <v>6</v>
      </c>
      <c r="D572" s="48" t="s">
        <v>720</v>
      </c>
      <c r="E572" s="15" t="s">
        <v>1643</v>
      </c>
      <c r="F572" s="48">
        <v>3314</v>
      </c>
      <c r="G572" s="48" t="s">
        <v>21607</v>
      </c>
    </row>
    <row r="573" spans="2:7" ht="19.899999999999999" customHeight="1">
      <c r="B573" s="48">
        <v>12101011151410</v>
      </c>
      <c r="C573" s="48">
        <v>7</v>
      </c>
      <c r="D573" s="48" t="s">
        <v>721</v>
      </c>
      <c r="E573" s="15" t="s">
        <v>1643</v>
      </c>
      <c r="F573" s="48">
        <v>3314</v>
      </c>
      <c r="G573" s="48" t="s">
        <v>21607</v>
      </c>
    </row>
    <row r="574" spans="2:7" ht="19.899999999999999" customHeight="1">
      <c r="B574" s="48">
        <v>12101011151411</v>
      </c>
      <c r="C574" s="48">
        <v>7</v>
      </c>
      <c r="D574" s="48" t="s">
        <v>722</v>
      </c>
      <c r="E574" s="15" t="s">
        <v>1643</v>
      </c>
      <c r="F574" s="48">
        <v>3314</v>
      </c>
      <c r="G574" s="48" t="s">
        <v>21607</v>
      </c>
    </row>
    <row r="575" spans="2:7" ht="19.899999999999999" customHeight="1">
      <c r="B575" s="48">
        <v>1210101116</v>
      </c>
      <c r="C575" s="48">
        <v>5</v>
      </c>
      <c r="D575" s="48" t="s">
        <v>124</v>
      </c>
      <c r="E575" s="15" t="s">
        <v>1643</v>
      </c>
      <c r="F575" s="48">
        <v>3314</v>
      </c>
      <c r="G575" s="48" t="s">
        <v>21607</v>
      </c>
    </row>
    <row r="576" spans="2:7" ht="19.899999999999999" customHeight="1">
      <c r="B576" s="48">
        <v>121010111610</v>
      </c>
      <c r="C576" s="48">
        <v>6</v>
      </c>
      <c r="D576" s="48" t="s">
        <v>723</v>
      </c>
      <c r="E576" s="15" t="s">
        <v>1643</v>
      </c>
      <c r="F576" s="48">
        <v>3314</v>
      </c>
      <c r="G576" s="48" t="s">
        <v>21607</v>
      </c>
    </row>
    <row r="577" spans="2:7" ht="19.899999999999999" customHeight="1">
      <c r="B577" s="48">
        <v>121010111611</v>
      </c>
      <c r="C577" s="48">
        <v>6</v>
      </c>
      <c r="D577" s="48" t="s">
        <v>724</v>
      </c>
      <c r="E577" s="15" t="s">
        <v>1643</v>
      </c>
      <c r="F577" s="48">
        <v>3314</v>
      </c>
      <c r="G577" s="48" t="s">
        <v>21607</v>
      </c>
    </row>
    <row r="578" spans="2:7" ht="19.899999999999999" customHeight="1">
      <c r="B578" s="48">
        <v>121010111612</v>
      </c>
      <c r="C578" s="48">
        <v>6</v>
      </c>
      <c r="D578" s="48" t="s">
        <v>2669</v>
      </c>
      <c r="E578" s="15" t="s">
        <v>1643</v>
      </c>
      <c r="F578" s="48">
        <v>3314</v>
      </c>
      <c r="G578" s="48" t="s">
        <v>21607</v>
      </c>
    </row>
    <row r="579" spans="2:7" ht="19.899999999999999" customHeight="1">
      <c r="B579" s="48">
        <v>1210101117</v>
      </c>
      <c r="C579" s="48">
        <v>5</v>
      </c>
      <c r="D579" s="48" t="s">
        <v>725</v>
      </c>
      <c r="E579" s="15" t="s">
        <v>1643</v>
      </c>
      <c r="F579" s="48">
        <v>3314</v>
      </c>
      <c r="G579" s="48" t="s">
        <v>21607</v>
      </c>
    </row>
    <row r="580" spans="2:7" ht="19.899999999999999" customHeight="1">
      <c r="B580" s="48">
        <v>1210101118</v>
      </c>
      <c r="C580" s="48">
        <v>5</v>
      </c>
      <c r="D580" s="48" t="s">
        <v>22542</v>
      </c>
      <c r="E580" s="15" t="s">
        <v>1643</v>
      </c>
      <c r="F580" s="48">
        <v>3314</v>
      </c>
      <c r="G580" s="48" t="s">
        <v>21607</v>
      </c>
    </row>
    <row r="581" spans="2:7" ht="19.899999999999999" customHeight="1">
      <c r="B581" s="48">
        <v>121010111810</v>
      </c>
      <c r="C581" s="48">
        <v>6</v>
      </c>
      <c r="D581" s="48" t="s">
        <v>125</v>
      </c>
      <c r="E581" s="15" t="s">
        <v>1643</v>
      </c>
      <c r="F581" s="48">
        <v>3314</v>
      </c>
      <c r="G581" s="48" t="s">
        <v>21607</v>
      </c>
    </row>
    <row r="582" spans="2:7" ht="19.899999999999999" customHeight="1">
      <c r="B582" s="48">
        <v>12101011181010</v>
      </c>
      <c r="C582" s="48">
        <v>7</v>
      </c>
      <c r="D582" s="48" t="s">
        <v>727</v>
      </c>
      <c r="E582" s="15" t="s">
        <v>1643</v>
      </c>
      <c r="F582" s="48">
        <v>3314</v>
      </c>
      <c r="G582" s="48" t="s">
        <v>21607</v>
      </c>
    </row>
    <row r="583" spans="2:7" ht="19.899999999999999" customHeight="1">
      <c r="B583" s="48">
        <v>12101011181011</v>
      </c>
      <c r="C583" s="48">
        <v>7</v>
      </c>
      <c r="D583" s="48" t="s">
        <v>22543</v>
      </c>
      <c r="E583" s="15" t="s">
        <v>1643</v>
      </c>
      <c r="F583" s="48">
        <v>3314</v>
      </c>
      <c r="G583" s="48" t="s">
        <v>21607</v>
      </c>
    </row>
    <row r="584" spans="2:7" ht="19.899999999999999" customHeight="1">
      <c r="B584" s="48">
        <v>121010111811</v>
      </c>
      <c r="C584" s="48">
        <v>6</v>
      </c>
      <c r="D584" s="48" t="s">
        <v>728</v>
      </c>
      <c r="E584" s="15" t="s">
        <v>1643</v>
      </c>
      <c r="F584" s="48">
        <v>3314</v>
      </c>
      <c r="G584" s="48" t="s">
        <v>21607</v>
      </c>
    </row>
    <row r="585" spans="2:7" ht="19.899999999999999" customHeight="1">
      <c r="B585" s="48">
        <v>12101011181110</v>
      </c>
      <c r="C585" s="48">
        <v>7</v>
      </c>
      <c r="D585" s="48" t="s">
        <v>729</v>
      </c>
      <c r="E585" s="15" t="s">
        <v>1643</v>
      </c>
      <c r="F585" s="48">
        <v>3314</v>
      </c>
      <c r="G585" s="48" t="s">
        <v>21607</v>
      </c>
    </row>
    <row r="586" spans="2:7" ht="19.899999999999999" customHeight="1">
      <c r="B586" s="48">
        <v>12101011181111</v>
      </c>
      <c r="C586" s="48">
        <v>7</v>
      </c>
      <c r="D586" s="48" t="s">
        <v>730</v>
      </c>
      <c r="E586" s="15" t="s">
        <v>1643</v>
      </c>
      <c r="F586" s="48">
        <v>3314</v>
      </c>
      <c r="G586" s="48" t="s">
        <v>21607</v>
      </c>
    </row>
    <row r="587" spans="2:7" ht="19.899999999999999" customHeight="1">
      <c r="B587" s="48">
        <v>12101011181112</v>
      </c>
      <c r="C587" s="48">
        <v>7</v>
      </c>
      <c r="D587" s="48" t="s">
        <v>731</v>
      </c>
      <c r="E587" s="15" t="s">
        <v>1643</v>
      </c>
      <c r="F587" s="48">
        <v>3314</v>
      </c>
      <c r="G587" s="48" t="s">
        <v>21607</v>
      </c>
    </row>
    <row r="588" spans="2:7" ht="19.899999999999999" customHeight="1">
      <c r="B588" s="48">
        <v>1210101119</v>
      </c>
      <c r="C588" s="48">
        <v>5</v>
      </c>
      <c r="D588" s="48" t="s">
        <v>2671</v>
      </c>
      <c r="E588" s="15" t="s">
        <v>1643</v>
      </c>
      <c r="F588" s="48">
        <v>3314</v>
      </c>
      <c r="G588" s="48" t="s">
        <v>21607</v>
      </c>
    </row>
    <row r="589" spans="2:7" ht="19.899999999999999" customHeight="1">
      <c r="B589" s="48">
        <v>1210101120</v>
      </c>
      <c r="C589" s="48">
        <v>5</v>
      </c>
      <c r="D589" s="48" t="s">
        <v>22533</v>
      </c>
      <c r="E589" s="15" t="s">
        <v>1643</v>
      </c>
      <c r="F589" s="48">
        <v>3314</v>
      </c>
      <c r="G589" s="48" t="s">
        <v>21607</v>
      </c>
    </row>
    <row r="590" spans="2:7" ht="19.899999999999999" customHeight="1">
      <c r="B590" s="48">
        <v>121010112010</v>
      </c>
      <c r="C590" s="48">
        <v>6</v>
      </c>
      <c r="D590" s="48" t="s">
        <v>22534</v>
      </c>
      <c r="E590" s="15" t="s">
        <v>1643</v>
      </c>
      <c r="F590" s="48">
        <v>3314</v>
      </c>
      <c r="G590" s="48" t="s">
        <v>21607</v>
      </c>
    </row>
    <row r="591" spans="2:7" ht="19.899999999999999" customHeight="1">
      <c r="B591" s="48">
        <v>121010112011</v>
      </c>
      <c r="C591" s="48">
        <v>6</v>
      </c>
      <c r="D591" s="48" t="s">
        <v>22535</v>
      </c>
      <c r="E591" s="15" t="s">
        <v>1643</v>
      </c>
      <c r="F591" s="48">
        <v>3314</v>
      </c>
      <c r="G591" s="48" t="s">
        <v>21607</v>
      </c>
    </row>
    <row r="592" spans="2:7" ht="19.899999999999999" customHeight="1">
      <c r="B592" s="48">
        <v>121011</v>
      </c>
      <c r="C592" s="48">
        <v>3</v>
      </c>
      <c r="D592" s="48" t="s">
        <v>131</v>
      </c>
      <c r="E592" s="15" t="s">
        <v>1643</v>
      </c>
      <c r="F592" s="48"/>
      <c r="G592" s="48"/>
    </row>
    <row r="593" spans="2:7" ht="19.899999999999999" customHeight="1">
      <c r="B593" s="48">
        <v>12101110</v>
      </c>
      <c r="C593" s="48">
        <v>4</v>
      </c>
      <c r="D593" s="48" t="s">
        <v>132</v>
      </c>
      <c r="E593" s="15" t="s">
        <v>1643</v>
      </c>
      <c r="F593" s="48">
        <v>3314</v>
      </c>
      <c r="G593" s="48" t="s">
        <v>21607</v>
      </c>
    </row>
    <row r="594" spans="2:7" ht="19.899999999999999" customHeight="1">
      <c r="B594" s="48">
        <v>1210111010</v>
      </c>
      <c r="C594" s="48">
        <v>5</v>
      </c>
      <c r="D594" s="48" t="s">
        <v>133</v>
      </c>
      <c r="E594" s="15" t="s">
        <v>1643</v>
      </c>
      <c r="F594" s="48">
        <v>3314</v>
      </c>
      <c r="G594" s="48" t="s">
        <v>21607</v>
      </c>
    </row>
    <row r="595" spans="2:7" ht="19.899999999999999" customHeight="1">
      <c r="B595" s="48">
        <v>1210111011</v>
      </c>
      <c r="C595" s="48">
        <v>5</v>
      </c>
      <c r="D595" s="48" t="s">
        <v>732</v>
      </c>
      <c r="E595" s="15" t="s">
        <v>1643</v>
      </c>
      <c r="F595" s="48">
        <v>3314</v>
      </c>
      <c r="G595" s="48" t="s">
        <v>21607</v>
      </c>
    </row>
    <row r="596" spans="2:7" ht="19.899999999999999" customHeight="1">
      <c r="B596" s="48">
        <v>1210111012</v>
      </c>
      <c r="C596" s="48">
        <v>5</v>
      </c>
      <c r="D596" s="48" t="s">
        <v>733</v>
      </c>
      <c r="E596" s="15" t="s">
        <v>1643</v>
      </c>
      <c r="F596" s="48">
        <v>3314</v>
      </c>
      <c r="G596" s="48" t="s">
        <v>21607</v>
      </c>
    </row>
    <row r="597" spans="2:7" ht="19.899999999999999" customHeight="1">
      <c r="B597" s="48">
        <v>12101111</v>
      </c>
      <c r="C597" s="48">
        <v>4</v>
      </c>
      <c r="D597" s="48" t="s">
        <v>134</v>
      </c>
      <c r="E597" s="15" t="s">
        <v>1643</v>
      </c>
      <c r="F597" s="48">
        <v>3314</v>
      </c>
      <c r="G597" s="48" t="s">
        <v>21607</v>
      </c>
    </row>
    <row r="598" spans="2:7" ht="19.899999999999999" customHeight="1">
      <c r="B598" s="48">
        <v>1210111110</v>
      </c>
      <c r="C598" s="48">
        <v>5</v>
      </c>
      <c r="D598" s="48" t="s">
        <v>135</v>
      </c>
      <c r="E598" s="15" t="s">
        <v>1643</v>
      </c>
      <c r="F598" s="48">
        <v>3314</v>
      </c>
      <c r="G598" s="48" t="s">
        <v>21607</v>
      </c>
    </row>
    <row r="599" spans="2:7" ht="19.899999999999999" customHeight="1">
      <c r="B599" s="48">
        <v>1210111111</v>
      </c>
      <c r="C599" s="48">
        <v>5</v>
      </c>
      <c r="D599" s="48" t="s">
        <v>136</v>
      </c>
      <c r="E599" s="15" t="s">
        <v>1643</v>
      </c>
      <c r="F599" s="48">
        <v>3314</v>
      </c>
      <c r="G599" s="48" t="s">
        <v>21607</v>
      </c>
    </row>
    <row r="600" spans="2:7" ht="19.899999999999999" customHeight="1">
      <c r="B600" s="48">
        <v>1210111112</v>
      </c>
      <c r="C600" s="48">
        <v>5</v>
      </c>
      <c r="D600" s="48" t="s">
        <v>734</v>
      </c>
      <c r="E600" s="15" t="s">
        <v>1643</v>
      </c>
      <c r="F600" s="48">
        <v>3314</v>
      </c>
      <c r="G600" s="48" t="s">
        <v>21607</v>
      </c>
    </row>
    <row r="601" spans="2:7" ht="19.899999999999999" customHeight="1">
      <c r="B601" s="48">
        <v>1210111113</v>
      </c>
      <c r="C601" s="48">
        <v>5</v>
      </c>
      <c r="D601" s="48" t="s">
        <v>2672</v>
      </c>
      <c r="E601" s="15" t="s">
        <v>1643</v>
      </c>
      <c r="F601" s="48">
        <v>3314</v>
      </c>
      <c r="G601" s="48" t="s">
        <v>21607</v>
      </c>
    </row>
    <row r="602" spans="2:7" ht="19.899999999999999" customHeight="1">
      <c r="B602" s="48">
        <v>1210111114</v>
      </c>
      <c r="C602" s="48">
        <v>5</v>
      </c>
      <c r="D602" s="48" t="s">
        <v>2673</v>
      </c>
      <c r="E602" s="15" t="s">
        <v>1643</v>
      </c>
      <c r="F602" s="48">
        <v>3314</v>
      </c>
      <c r="G602" s="48" t="s">
        <v>21607</v>
      </c>
    </row>
    <row r="603" spans="2:7" ht="19.899999999999999" customHeight="1">
      <c r="B603" s="48">
        <v>1210111115</v>
      </c>
      <c r="C603" s="48">
        <v>5</v>
      </c>
      <c r="D603" s="48" t="s">
        <v>2674</v>
      </c>
      <c r="E603" s="15" t="s">
        <v>1643</v>
      </c>
      <c r="F603" s="48">
        <v>3314</v>
      </c>
      <c r="G603" s="48" t="s">
        <v>21607</v>
      </c>
    </row>
    <row r="604" spans="2:7" ht="19.899999999999999" customHeight="1">
      <c r="B604" s="48">
        <v>121012</v>
      </c>
      <c r="C604" s="48">
        <v>3</v>
      </c>
      <c r="D604" s="48" t="s">
        <v>735</v>
      </c>
      <c r="E604" s="15" t="s">
        <v>1643</v>
      </c>
      <c r="F604" s="48"/>
      <c r="G604" s="48"/>
    </row>
    <row r="605" spans="2:7" ht="19.899999999999999" customHeight="1">
      <c r="B605" s="48">
        <v>12101210</v>
      </c>
      <c r="C605" s="48">
        <v>4</v>
      </c>
      <c r="D605" s="48" t="s">
        <v>120</v>
      </c>
      <c r="E605" s="15" t="s">
        <v>1643</v>
      </c>
      <c r="F605" s="48">
        <v>3310</v>
      </c>
      <c r="G605" s="48" t="s">
        <v>120</v>
      </c>
    </row>
    <row r="606" spans="2:7" ht="19.899999999999999" customHeight="1">
      <c r="B606" s="48">
        <v>1210121010</v>
      </c>
      <c r="C606" s="48">
        <v>5</v>
      </c>
      <c r="D606" s="48" t="s">
        <v>736</v>
      </c>
      <c r="E606" s="15" t="s">
        <v>1643</v>
      </c>
      <c r="F606" s="48">
        <v>3310</v>
      </c>
      <c r="G606" s="48" t="s">
        <v>120</v>
      </c>
    </row>
    <row r="607" spans="2:7" ht="19.899999999999999" customHeight="1">
      <c r="B607" s="48">
        <v>1210121011</v>
      </c>
      <c r="C607" s="48">
        <v>5</v>
      </c>
      <c r="D607" s="48" t="s">
        <v>737</v>
      </c>
      <c r="E607" s="15" t="s">
        <v>1643</v>
      </c>
      <c r="F607" s="48">
        <v>3310</v>
      </c>
      <c r="G607" s="48" t="s">
        <v>120</v>
      </c>
    </row>
    <row r="608" spans="2:7" ht="19.899999999999999" customHeight="1">
      <c r="B608" s="48">
        <v>1210121012</v>
      </c>
      <c r="C608" s="48">
        <v>5</v>
      </c>
      <c r="D608" s="48" t="s">
        <v>738</v>
      </c>
      <c r="E608" s="15" t="s">
        <v>1643</v>
      </c>
      <c r="F608" s="48">
        <v>3310</v>
      </c>
      <c r="G608" s="48" t="s">
        <v>120</v>
      </c>
    </row>
    <row r="609" spans="2:7" ht="19.899999999999999" customHeight="1">
      <c r="B609" s="48">
        <v>121012101210</v>
      </c>
      <c r="C609" s="48">
        <v>6</v>
      </c>
      <c r="D609" s="48" t="s">
        <v>739</v>
      </c>
      <c r="E609" s="15" t="s">
        <v>1643</v>
      </c>
      <c r="F609" s="48">
        <v>3310</v>
      </c>
      <c r="G609" s="48" t="s">
        <v>120</v>
      </c>
    </row>
    <row r="610" spans="2:7" ht="19.899999999999999" customHeight="1">
      <c r="B610" s="48">
        <v>121012101211</v>
      </c>
      <c r="C610" s="48">
        <v>6</v>
      </c>
      <c r="D610" s="48" t="s">
        <v>740</v>
      </c>
      <c r="E610" s="15" t="s">
        <v>1643</v>
      </c>
      <c r="F610" s="48">
        <v>3310</v>
      </c>
      <c r="G610" s="48" t="s">
        <v>120</v>
      </c>
    </row>
    <row r="611" spans="2:7" ht="19.899999999999999" customHeight="1">
      <c r="B611" s="48">
        <v>121012101212</v>
      </c>
      <c r="C611" s="48">
        <v>6</v>
      </c>
      <c r="D611" s="48" t="s">
        <v>741</v>
      </c>
      <c r="E611" s="15" t="s">
        <v>1643</v>
      </c>
      <c r="F611" s="48">
        <v>3310</v>
      </c>
      <c r="G611" s="48" t="s">
        <v>120</v>
      </c>
    </row>
    <row r="612" spans="2:7" ht="19.899999999999999" customHeight="1">
      <c r="B612" s="48">
        <v>12101211</v>
      </c>
      <c r="C612" s="48">
        <v>4</v>
      </c>
      <c r="D612" s="48" t="s">
        <v>742</v>
      </c>
      <c r="E612" s="15" t="s">
        <v>1643</v>
      </c>
      <c r="F612" s="48">
        <v>3310</v>
      </c>
      <c r="G612" s="48" t="s">
        <v>120</v>
      </c>
    </row>
    <row r="613" spans="2:7" ht="19.899999999999999" customHeight="1">
      <c r="B613" s="48">
        <v>121013</v>
      </c>
      <c r="C613" s="48">
        <v>3</v>
      </c>
      <c r="D613" s="48" t="s">
        <v>743</v>
      </c>
      <c r="E613" s="15" t="s">
        <v>1643</v>
      </c>
      <c r="F613" s="48"/>
      <c r="G613" s="48"/>
    </row>
    <row r="614" spans="2:7" ht="19.899999999999999" customHeight="1">
      <c r="B614" s="48">
        <v>12101310</v>
      </c>
      <c r="C614" s="48">
        <v>4</v>
      </c>
      <c r="D614" s="48" t="s">
        <v>744</v>
      </c>
      <c r="E614" s="15" t="s">
        <v>1643</v>
      </c>
      <c r="F614" s="48">
        <v>3313</v>
      </c>
      <c r="G614" s="48" t="s">
        <v>21608</v>
      </c>
    </row>
    <row r="615" spans="2:7" ht="19.899999999999999" customHeight="1">
      <c r="B615" s="48">
        <v>1210131010</v>
      </c>
      <c r="C615" s="48">
        <v>5</v>
      </c>
      <c r="D615" s="48" t="s">
        <v>745</v>
      </c>
      <c r="E615" s="15" t="s">
        <v>1643</v>
      </c>
      <c r="F615" s="48">
        <v>3313</v>
      </c>
      <c r="G615" s="48" t="s">
        <v>21608</v>
      </c>
    </row>
    <row r="616" spans="2:7" ht="19.899999999999999" customHeight="1">
      <c r="B616" s="48">
        <v>1210131011</v>
      </c>
      <c r="C616" s="48">
        <v>5</v>
      </c>
      <c r="D616" s="48" t="s">
        <v>2675</v>
      </c>
      <c r="E616" s="15" t="s">
        <v>1643</v>
      </c>
      <c r="F616" s="48">
        <v>3313</v>
      </c>
      <c r="G616" s="48" t="s">
        <v>21608</v>
      </c>
    </row>
    <row r="617" spans="2:7" ht="19.899999999999999" customHeight="1">
      <c r="B617" s="48">
        <v>1210131012</v>
      </c>
      <c r="C617" s="48">
        <v>5</v>
      </c>
      <c r="D617" s="48" t="s">
        <v>746</v>
      </c>
      <c r="E617" s="15" t="s">
        <v>1643</v>
      </c>
      <c r="F617" s="48">
        <v>3313</v>
      </c>
      <c r="G617" s="48" t="s">
        <v>21608</v>
      </c>
    </row>
    <row r="618" spans="2:7" ht="19.899999999999999" customHeight="1">
      <c r="B618" s="48">
        <v>12101311</v>
      </c>
      <c r="C618" s="48">
        <v>4</v>
      </c>
      <c r="D618" s="48" t="s">
        <v>137</v>
      </c>
      <c r="E618" s="15" t="s">
        <v>1643</v>
      </c>
      <c r="F618" s="48">
        <v>3313</v>
      </c>
      <c r="G618" s="48" t="s">
        <v>21608</v>
      </c>
    </row>
    <row r="619" spans="2:7" ht="19.899999999999999" customHeight="1">
      <c r="B619" s="48">
        <v>1210131110</v>
      </c>
      <c r="C619" s="48">
        <v>5</v>
      </c>
      <c r="D619" s="48" t="s">
        <v>747</v>
      </c>
      <c r="E619" s="15" t="s">
        <v>1643</v>
      </c>
      <c r="F619" s="48">
        <v>3313</v>
      </c>
      <c r="G619" s="48" t="s">
        <v>21608</v>
      </c>
    </row>
    <row r="620" spans="2:7" ht="19.899999999999999" customHeight="1">
      <c r="B620" s="48">
        <v>1210131111</v>
      </c>
      <c r="C620" s="48">
        <v>5</v>
      </c>
      <c r="D620" s="48" t="s">
        <v>748</v>
      </c>
      <c r="E620" s="15" t="s">
        <v>1643</v>
      </c>
      <c r="F620" s="48">
        <v>3313</v>
      </c>
      <c r="G620" s="48" t="s">
        <v>21608</v>
      </c>
    </row>
    <row r="621" spans="2:7" ht="19.899999999999999" customHeight="1">
      <c r="B621" s="48">
        <v>1210131112</v>
      </c>
      <c r="C621" s="48">
        <v>5</v>
      </c>
      <c r="D621" s="48" t="s">
        <v>139</v>
      </c>
      <c r="E621" s="15" t="s">
        <v>1643</v>
      </c>
      <c r="F621" s="48">
        <v>3313</v>
      </c>
      <c r="G621" s="48" t="s">
        <v>21608</v>
      </c>
    </row>
    <row r="622" spans="2:7" ht="19.899999999999999" customHeight="1">
      <c r="B622" s="48">
        <v>1210131113</v>
      </c>
      <c r="C622" s="48">
        <v>5</v>
      </c>
      <c r="D622" s="48" t="s">
        <v>2676</v>
      </c>
      <c r="E622" s="15" t="s">
        <v>1643</v>
      </c>
      <c r="F622" s="48">
        <v>3313</v>
      </c>
      <c r="G622" s="48" t="s">
        <v>21608</v>
      </c>
    </row>
    <row r="623" spans="2:7" ht="19.899999999999999" customHeight="1">
      <c r="B623" s="48">
        <v>12101312</v>
      </c>
      <c r="C623" s="48">
        <v>4</v>
      </c>
      <c r="D623" s="48" t="s">
        <v>22425</v>
      </c>
      <c r="E623" s="15" t="s">
        <v>1643</v>
      </c>
      <c r="F623" s="48">
        <v>3313</v>
      </c>
      <c r="G623" s="48" t="s">
        <v>21608</v>
      </c>
    </row>
    <row r="624" spans="2:7" ht="19.899999999999999" customHeight="1">
      <c r="B624" s="48">
        <v>1211</v>
      </c>
      <c r="C624" s="48">
        <v>2</v>
      </c>
      <c r="D624" s="48" t="s">
        <v>749</v>
      </c>
      <c r="E624" s="15" t="s">
        <v>1643</v>
      </c>
      <c r="F624" s="48"/>
      <c r="G624" s="48"/>
    </row>
    <row r="625" spans="2:7" ht="19.899999999999999" customHeight="1">
      <c r="B625" s="48">
        <v>121110</v>
      </c>
      <c r="C625" s="48">
        <v>3</v>
      </c>
      <c r="D625" s="48" t="s">
        <v>750</v>
      </c>
      <c r="E625" s="15" t="s">
        <v>1643</v>
      </c>
      <c r="F625" s="48"/>
      <c r="G625" s="48"/>
    </row>
    <row r="626" spans="2:7" ht="19.899999999999999" customHeight="1">
      <c r="B626" s="48">
        <v>12111010</v>
      </c>
      <c r="C626" s="48">
        <v>4</v>
      </c>
      <c r="D626" s="48" t="s">
        <v>751</v>
      </c>
      <c r="E626" s="15" t="s">
        <v>1643</v>
      </c>
      <c r="F626" s="48">
        <v>3311</v>
      </c>
      <c r="G626" s="48" t="s">
        <v>768</v>
      </c>
    </row>
    <row r="627" spans="2:7" ht="19.899999999999999" customHeight="1">
      <c r="B627" s="48">
        <v>1211101010</v>
      </c>
      <c r="C627" s="48">
        <v>5</v>
      </c>
      <c r="D627" s="48" t="s">
        <v>752</v>
      </c>
      <c r="E627" s="15" t="s">
        <v>1643</v>
      </c>
      <c r="F627" s="48">
        <v>3311</v>
      </c>
      <c r="G627" s="48" t="s">
        <v>768</v>
      </c>
    </row>
    <row r="628" spans="2:7" ht="19.899999999999999" customHeight="1">
      <c r="B628" s="48">
        <v>1211101011</v>
      </c>
      <c r="C628" s="48">
        <v>5</v>
      </c>
      <c r="D628" s="48" t="s">
        <v>753</v>
      </c>
      <c r="E628" s="15" t="s">
        <v>1643</v>
      </c>
      <c r="F628" s="48">
        <v>3311</v>
      </c>
      <c r="G628" s="48" t="s">
        <v>768</v>
      </c>
    </row>
    <row r="629" spans="2:7" ht="19.899999999999999" customHeight="1">
      <c r="B629" s="48">
        <v>1211101012</v>
      </c>
      <c r="C629" s="48">
        <v>5</v>
      </c>
      <c r="D629" s="48" t="s">
        <v>754</v>
      </c>
      <c r="E629" s="15" t="s">
        <v>1643</v>
      </c>
      <c r="F629" s="48">
        <v>3311</v>
      </c>
      <c r="G629" s="48" t="s">
        <v>768</v>
      </c>
    </row>
    <row r="630" spans="2:7" ht="19.899999999999999" customHeight="1">
      <c r="B630" s="48">
        <v>12111011</v>
      </c>
      <c r="C630" s="48">
        <v>4</v>
      </c>
      <c r="D630" s="48" t="s">
        <v>755</v>
      </c>
      <c r="E630" s="15" t="s">
        <v>1643</v>
      </c>
      <c r="F630" s="48">
        <v>3311</v>
      </c>
      <c r="G630" s="48" t="s">
        <v>768</v>
      </c>
    </row>
    <row r="631" spans="2:7" ht="19.899999999999999" customHeight="1">
      <c r="B631" s="48">
        <v>1211101110</v>
      </c>
      <c r="C631" s="48">
        <v>5</v>
      </c>
      <c r="D631" s="48" t="s">
        <v>756</v>
      </c>
      <c r="E631" s="15" t="s">
        <v>1643</v>
      </c>
      <c r="F631" s="48">
        <v>3311</v>
      </c>
      <c r="G631" s="48" t="s">
        <v>768</v>
      </c>
    </row>
    <row r="632" spans="2:7" ht="19.899999999999999" customHeight="1">
      <c r="B632" s="48">
        <v>1211101111</v>
      </c>
      <c r="C632" s="48">
        <v>5</v>
      </c>
      <c r="D632" s="48" t="s">
        <v>757</v>
      </c>
      <c r="E632" s="15" t="s">
        <v>1643</v>
      </c>
      <c r="F632" s="48">
        <v>3311</v>
      </c>
      <c r="G632" s="48" t="s">
        <v>768</v>
      </c>
    </row>
    <row r="633" spans="2:7" ht="19.899999999999999" customHeight="1">
      <c r="B633" s="48">
        <v>1211101112</v>
      </c>
      <c r="C633" s="48">
        <v>5</v>
      </c>
      <c r="D633" s="48" t="s">
        <v>758</v>
      </c>
      <c r="E633" s="15" t="s">
        <v>1643</v>
      </c>
      <c r="F633" s="48">
        <v>3311</v>
      </c>
      <c r="G633" s="48" t="s">
        <v>768</v>
      </c>
    </row>
    <row r="634" spans="2:7" ht="19.899999999999999" customHeight="1">
      <c r="B634" s="48">
        <v>1211101113</v>
      </c>
      <c r="C634" s="48">
        <v>5</v>
      </c>
      <c r="D634" s="48" t="s">
        <v>759</v>
      </c>
      <c r="E634" s="15" t="s">
        <v>1643</v>
      </c>
      <c r="F634" s="48">
        <v>3311</v>
      </c>
      <c r="G634" s="48" t="s">
        <v>768</v>
      </c>
    </row>
    <row r="635" spans="2:7" ht="19.899999999999999" customHeight="1">
      <c r="B635" s="48">
        <v>1211101114</v>
      </c>
      <c r="C635" s="48">
        <v>5</v>
      </c>
      <c r="D635" s="48" t="s">
        <v>760</v>
      </c>
      <c r="E635" s="15" t="s">
        <v>1643</v>
      </c>
      <c r="F635" s="48">
        <v>3311</v>
      </c>
      <c r="G635" s="48" t="s">
        <v>768</v>
      </c>
    </row>
    <row r="636" spans="2:7" ht="19.899999999999999" customHeight="1">
      <c r="B636" s="48">
        <v>1211101115</v>
      </c>
      <c r="C636" s="48">
        <v>5</v>
      </c>
      <c r="D636" s="48" t="s">
        <v>761</v>
      </c>
      <c r="E636" s="15" t="s">
        <v>1643</v>
      </c>
      <c r="F636" s="48">
        <v>3311</v>
      </c>
      <c r="G636" s="48" t="s">
        <v>768</v>
      </c>
    </row>
    <row r="637" spans="2:7" ht="19.899999999999999" customHeight="1">
      <c r="B637" s="48">
        <v>1211101116</v>
      </c>
      <c r="C637" s="48">
        <v>5</v>
      </c>
      <c r="D637" s="48" t="s">
        <v>762</v>
      </c>
      <c r="E637" s="15" t="s">
        <v>1643</v>
      </c>
      <c r="F637" s="48">
        <v>3311</v>
      </c>
      <c r="G637" s="48" t="s">
        <v>768</v>
      </c>
    </row>
    <row r="638" spans="2:7" ht="19.899999999999999" customHeight="1">
      <c r="B638" s="48">
        <v>1211101117</v>
      </c>
      <c r="C638" s="48">
        <v>5</v>
      </c>
      <c r="D638" s="48" t="s">
        <v>763</v>
      </c>
      <c r="E638" s="15" t="s">
        <v>1643</v>
      </c>
      <c r="F638" s="48">
        <v>3311</v>
      </c>
      <c r="G638" s="48" t="s">
        <v>768</v>
      </c>
    </row>
    <row r="639" spans="2:7" ht="19.899999999999999" customHeight="1">
      <c r="B639" s="48">
        <v>1211101118</v>
      </c>
      <c r="C639" s="48">
        <v>5</v>
      </c>
      <c r="D639" s="48" t="s">
        <v>764</v>
      </c>
      <c r="E639" s="15" t="s">
        <v>1643</v>
      </c>
      <c r="F639" s="48">
        <v>3311</v>
      </c>
      <c r="G639" s="48" t="s">
        <v>768</v>
      </c>
    </row>
    <row r="640" spans="2:7" ht="19.899999999999999" customHeight="1">
      <c r="B640" s="48">
        <v>1211101119</v>
      </c>
      <c r="C640" s="48">
        <v>5</v>
      </c>
      <c r="D640" s="48" t="s">
        <v>765</v>
      </c>
      <c r="E640" s="15" t="s">
        <v>1643</v>
      </c>
      <c r="F640" s="48">
        <v>3311</v>
      </c>
      <c r="G640" s="48" t="s">
        <v>768</v>
      </c>
    </row>
    <row r="641" spans="2:7" ht="19.899999999999999" customHeight="1">
      <c r="B641" s="48">
        <v>1211101120</v>
      </c>
      <c r="C641" s="48">
        <v>5</v>
      </c>
      <c r="D641" s="48" t="s">
        <v>766</v>
      </c>
      <c r="E641" s="15" t="s">
        <v>1643</v>
      </c>
      <c r="F641" s="48">
        <v>3311</v>
      </c>
      <c r="G641" s="48" t="s">
        <v>768</v>
      </c>
    </row>
    <row r="642" spans="2:7" ht="19.899999999999999" customHeight="1">
      <c r="B642" s="48">
        <v>12111012</v>
      </c>
      <c r="C642" s="48">
        <v>4</v>
      </c>
      <c r="D642" s="48" t="s">
        <v>767</v>
      </c>
      <c r="E642" s="15" t="s">
        <v>1643</v>
      </c>
      <c r="F642" s="48">
        <v>3311</v>
      </c>
      <c r="G642" s="48" t="s">
        <v>768</v>
      </c>
    </row>
    <row r="643" spans="2:7" ht="19.899999999999999" customHeight="1">
      <c r="B643" s="48">
        <v>121111</v>
      </c>
      <c r="C643" s="48">
        <v>3</v>
      </c>
      <c r="D643" s="48" t="s">
        <v>768</v>
      </c>
      <c r="E643" s="15" t="s">
        <v>1643</v>
      </c>
      <c r="F643" s="48"/>
      <c r="G643" s="48"/>
    </row>
    <row r="644" spans="2:7" ht="19.899999999999999" customHeight="1">
      <c r="B644" s="48">
        <v>12111110</v>
      </c>
      <c r="C644" s="48">
        <v>4</v>
      </c>
      <c r="D644" s="48" t="s">
        <v>769</v>
      </c>
      <c r="E644" s="15" t="s">
        <v>1643</v>
      </c>
      <c r="F644" s="48">
        <v>3312</v>
      </c>
      <c r="G644" s="48" t="s">
        <v>21609</v>
      </c>
    </row>
    <row r="645" spans="2:7" ht="19.899999999999999" customHeight="1">
      <c r="B645" s="48">
        <v>1211111010</v>
      </c>
      <c r="C645" s="48">
        <v>5</v>
      </c>
      <c r="D645" s="48" t="s">
        <v>129</v>
      </c>
      <c r="E645" s="15" t="s">
        <v>1643</v>
      </c>
      <c r="F645" s="48">
        <v>3312</v>
      </c>
      <c r="G645" s="48" t="s">
        <v>21609</v>
      </c>
    </row>
    <row r="646" spans="2:7" ht="19.899999999999999" customHeight="1">
      <c r="B646" s="48">
        <v>121111101010</v>
      </c>
      <c r="C646" s="48">
        <v>6</v>
      </c>
      <c r="D646" s="48" t="s">
        <v>109</v>
      </c>
      <c r="E646" s="15" t="s">
        <v>1643</v>
      </c>
      <c r="F646" s="48">
        <v>3312</v>
      </c>
      <c r="G646" s="48" t="s">
        <v>21609</v>
      </c>
    </row>
    <row r="647" spans="2:7" ht="19.899999999999999" customHeight="1">
      <c r="B647" s="48">
        <v>121111101011</v>
      </c>
      <c r="C647" s="48">
        <v>6</v>
      </c>
      <c r="D647" s="48" t="s">
        <v>770</v>
      </c>
      <c r="E647" s="15" t="s">
        <v>1643</v>
      </c>
      <c r="F647" s="48">
        <v>3312</v>
      </c>
      <c r="G647" s="48" t="s">
        <v>21609</v>
      </c>
    </row>
    <row r="648" spans="2:7" ht="19.899999999999999" customHeight="1">
      <c r="B648" s="48">
        <v>121111101012</v>
      </c>
      <c r="C648" s="48">
        <v>6</v>
      </c>
      <c r="D648" s="48" t="s">
        <v>771</v>
      </c>
      <c r="E648" s="15" t="s">
        <v>1643</v>
      </c>
      <c r="F648" s="48">
        <v>3312</v>
      </c>
      <c r="G648" s="48" t="s">
        <v>21609</v>
      </c>
    </row>
    <row r="649" spans="2:7" ht="19.899999999999999" customHeight="1">
      <c r="B649" s="48">
        <v>1211111011</v>
      </c>
      <c r="C649" s="48">
        <v>5</v>
      </c>
      <c r="D649" s="48" t="s">
        <v>130</v>
      </c>
      <c r="E649" s="15" t="s">
        <v>1643</v>
      </c>
      <c r="F649" s="48">
        <v>3312</v>
      </c>
      <c r="G649" s="48" t="s">
        <v>21609</v>
      </c>
    </row>
    <row r="650" spans="2:7" ht="19.899999999999999" customHeight="1">
      <c r="B650" s="48">
        <v>121111101110</v>
      </c>
      <c r="C650" s="48">
        <v>6</v>
      </c>
      <c r="D650" s="48" t="s">
        <v>772</v>
      </c>
      <c r="E650" s="15" t="s">
        <v>1643</v>
      </c>
      <c r="F650" s="48">
        <v>3312</v>
      </c>
      <c r="G650" s="48" t="s">
        <v>21609</v>
      </c>
    </row>
    <row r="651" spans="2:7" ht="19.899999999999999" customHeight="1">
      <c r="B651" s="48">
        <v>121111101111</v>
      </c>
      <c r="C651" s="48">
        <v>6</v>
      </c>
      <c r="D651" s="48" t="s">
        <v>773</v>
      </c>
      <c r="E651" s="15" t="s">
        <v>1643</v>
      </c>
      <c r="F651" s="48">
        <v>3312</v>
      </c>
      <c r="G651" s="48" t="s">
        <v>21609</v>
      </c>
    </row>
    <row r="652" spans="2:7" ht="19.899999999999999" customHeight="1">
      <c r="B652" s="48">
        <v>121111101112</v>
      </c>
      <c r="C652" s="48">
        <v>6</v>
      </c>
      <c r="D652" s="48" t="s">
        <v>774</v>
      </c>
      <c r="E652" s="15" t="s">
        <v>1643</v>
      </c>
      <c r="F652" s="48">
        <v>3312</v>
      </c>
      <c r="G652" s="48" t="s">
        <v>21609</v>
      </c>
    </row>
    <row r="653" spans="2:7" ht="19.899999999999999" customHeight="1">
      <c r="B653" s="48">
        <v>1211111012</v>
      </c>
      <c r="C653" s="48">
        <v>5</v>
      </c>
      <c r="D653" s="48" t="s">
        <v>110</v>
      </c>
      <c r="E653" s="15" t="s">
        <v>1643</v>
      </c>
      <c r="F653" s="48">
        <v>3312</v>
      </c>
      <c r="G653" s="48" t="s">
        <v>21609</v>
      </c>
    </row>
    <row r="654" spans="2:7" ht="19.899999999999999" customHeight="1">
      <c r="B654" s="48">
        <v>1211111013</v>
      </c>
      <c r="C654" s="48">
        <v>5</v>
      </c>
      <c r="D654" s="48" t="s">
        <v>113</v>
      </c>
      <c r="E654" s="15" t="s">
        <v>1643</v>
      </c>
      <c r="F654" s="48">
        <v>3312</v>
      </c>
      <c r="G654" s="48" t="s">
        <v>21609</v>
      </c>
    </row>
    <row r="655" spans="2:7" ht="19.899999999999999" customHeight="1">
      <c r="B655" s="48">
        <v>121111101310</v>
      </c>
      <c r="C655" s="48">
        <v>6</v>
      </c>
      <c r="D655" s="48" t="s">
        <v>775</v>
      </c>
      <c r="E655" s="15" t="s">
        <v>1643</v>
      </c>
      <c r="F655" s="48">
        <v>3312</v>
      </c>
      <c r="G655" s="48" t="s">
        <v>21609</v>
      </c>
    </row>
    <row r="656" spans="2:7" ht="19.899999999999999" customHeight="1">
      <c r="B656" s="48">
        <v>121111101311</v>
      </c>
      <c r="C656" s="48">
        <v>6</v>
      </c>
      <c r="D656" s="48" t="s">
        <v>776</v>
      </c>
      <c r="E656" s="15" t="s">
        <v>1643</v>
      </c>
      <c r="F656" s="48">
        <v>3312</v>
      </c>
      <c r="G656" s="48" t="s">
        <v>21609</v>
      </c>
    </row>
    <row r="657" spans="2:7" ht="19.899999999999999" customHeight="1">
      <c r="B657" s="48">
        <v>121111101312</v>
      </c>
      <c r="C657" s="48">
        <v>6</v>
      </c>
      <c r="D657" s="48" t="s">
        <v>777</v>
      </c>
      <c r="E657" s="15" t="s">
        <v>1643</v>
      </c>
      <c r="F657" s="48">
        <v>3312</v>
      </c>
      <c r="G657" s="48" t="s">
        <v>21609</v>
      </c>
    </row>
    <row r="658" spans="2:7" ht="19.899999999999999" customHeight="1">
      <c r="B658" s="48">
        <v>12111111</v>
      </c>
      <c r="C658" s="48">
        <v>4</v>
      </c>
      <c r="D658" s="48" t="s">
        <v>778</v>
      </c>
      <c r="E658" s="15" t="s">
        <v>1643</v>
      </c>
      <c r="F658" s="48">
        <v>3315</v>
      </c>
      <c r="G658" s="48" t="s">
        <v>778</v>
      </c>
    </row>
    <row r="659" spans="2:7" ht="19.899999999999999" customHeight="1">
      <c r="B659" s="48">
        <v>1211111110</v>
      </c>
      <c r="C659" s="48">
        <v>5</v>
      </c>
      <c r="D659" s="48" t="s">
        <v>779</v>
      </c>
      <c r="E659" s="15" t="s">
        <v>1643</v>
      </c>
      <c r="F659" s="48">
        <v>3315</v>
      </c>
      <c r="G659" s="48" t="s">
        <v>778</v>
      </c>
    </row>
    <row r="660" spans="2:7" ht="19.899999999999999" customHeight="1">
      <c r="B660" s="48">
        <v>1211111111</v>
      </c>
      <c r="C660" s="48">
        <v>5</v>
      </c>
      <c r="D660" s="48" t="s">
        <v>780</v>
      </c>
      <c r="E660" s="15" t="s">
        <v>1643</v>
      </c>
      <c r="F660" s="48">
        <v>3315</v>
      </c>
      <c r="G660" s="48" t="s">
        <v>778</v>
      </c>
    </row>
    <row r="661" spans="2:7" ht="19.899999999999999" customHeight="1">
      <c r="B661" s="48">
        <v>1211111112</v>
      </c>
      <c r="C661" s="48">
        <v>5</v>
      </c>
      <c r="D661" s="48" t="s">
        <v>111</v>
      </c>
      <c r="E661" s="15" t="s">
        <v>1643</v>
      </c>
      <c r="F661" s="48">
        <v>3315</v>
      </c>
      <c r="G661" s="48" t="s">
        <v>778</v>
      </c>
    </row>
    <row r="662" spans="2:7" ht="19.899999999999999" customHeight="1">
      <c r="B662" s="48">
        <v>1211111113</v>
      </c>
      <c r="C662" s="48">
        <v>5</v>
      </c>
      <c r="D662" s="48" t="s">
        <v>112</v>
      </c>
      <c r="E662" s="15" t="s">
        <v>1643</v>
      </c>
      <c r="F662" s="48">
        <v>3315</v>
      </c>
      <c r="G662" s="48" t="s">
        <v>778</v>
      </c>
    </row>
    <row r="663" spans="2:7" ht="19.899999999999999" customHeight="1">
      <c r="B663" s="48">
        <v>13</v>
      </c>
      <c r="C663" s="48">
        <v>1</v>
      </c>
      <c r="D663" s="48" t="s">
        <v>185</v>
      </c>
      <c r="E663" s="15" t="s">
        <v>1643</v>
      </c>
      <c r="F663" s="48"/>
      <c r="G663" s="48"/>
    </row>
    <row r="664" spans="2:7" ht="19.899999999999999" customHeight="1">
      <c r="B664" s="48">
        <v>1310</v>
      </c>
      <c r="C664" s="48">
        <v>2</v>
      </c>
      <c r="D664" s="48" t="s">
        <v>781</v>
      </c>
      <c r="E664" s="15" t="s">
        <v>1643</v>
      </c>
      <c r="F664" s="48"/>
      <c r="G664" s="48"/>
    </row>
    <row r="665" spans="2:7" ht="19.899999999999999" customHeight="1">
      <c r="B665" s="48">
        <v>131010</v>
      </c>
      <c r="C665" s="48">
        <v>3</v>
      </c>
      <c r="D665" s="48" t="s">
        <v>22429</v>
      </c>
      <c r="E665" s="15" t="s">
        <v>1643</v>
      </c>
      <c r="F665" s="48"/>
      <c r="G665" s="48"/>
    </row>
    <row r="666" spans="2:7" ht="19.899999999999999" customHeight="1">
      <c r="B666" s="48">
        <v>13101010</v>
      </c>
      <c r="C666" s="48">
        <v>4</v>
      </c>
      <c r="D666" s="48" t="s">
        <v>186</v>
      </c>
      <c r="E666" s="15" t="s">
        <v>1643</v>
      </c>
      <c r="F666" s="48">
        <v>3410</v>
      </c>
      <c r="G666" s="48" t="s">
        <v>186</v>
      </c>
    </row>
    <row r="667" spans="2:7" ht="19.899999999999999" customHeight="1">
      <c r="B667" s="48">
        <v>13101011</v>
      </c>
      <c r="C667" s="48">
        <v>4</v>
      </c>
      <c r="D667" s="48" t="s">
        <v>187</v>
      </c>
      <c r="E667" s="15" t="s">
        <v>1643</v>
      </c>
      <c r="F667" s="48">
        <v>3412</v>
      </c>
      <c r="G667" s="48" t="s">
        <v>187</v>
      </c>
    </row>
    <row r="668" spans="2:7" ht="19.899999999999999" customHeight="1">
      <c r="B668" s="48">
        <v>1310101110</v>
      </c>
      <c r="C668" s="48">
        <v>5</v>
      </c>
      <c r="D668" s="48" t="s">
        <v>783</v>
      </c>
      <c r="E668" s="15" t="s">
        <v>1643</v>
      </c>
      <c r="F668" s="48">
        <v>3412</v>
      </c>
      <c r="G668" s="48" t="s">
        <v>187</v>
      </c>
    </row>
    <row r="669" spans="2:7" ht="19.899999999999999" customHeight="1">
      <c r="B669" s="48">
        <v>131010111010</v>
      </c>
      <c r="C669" s="48">
        <v>6</v>
      </c>
      <c r="D669" s="48" t="s">
        <v>784</v>
      </c>
      <c r="E669" s="15" t="s">
        <v>1643</v>
      </c>
      <c r="F669" s="48">
        <v>3412</v>
      </c>
      <c r="G669" s="48" t="s">
        <v>187</v>
      </c>
    </row>
    <row r="670" spans="2:7" ht="19.899999999999999" customHeight="1">
      <c r="B670" s="48">
        <v>131010111011</v>
      </c>
      <c r="C670" s="48">
        <v>6</v>
      </c>
      <c r="D670" s="48" t="s">
        <v>785</v>
      </c>
      <c r="E670" s="15" t="s">
        <v>1643</v>
      </c>
      <c r="F670" s="48">
        <v>3412</v>
      </c>
      <c r="G670" s="48" t="s">
        <v>187</v>
      </c>
    </row>
    <row r="671" spans="2:7" ht="19.899999999999999" customHeight="1">
      <c r="B671" s="48">
        <v>131010111012</v>
      </c>
      <c r="C671" s="48">
        <v>6</v>
      </c>
      <c r="D671" s="48" t="s">
        <v>786</v>
      </c>
      <c r="E671" s="15" t="s">
        <v>1643</v>
      </c>
      <c r="F671" s="48">
        <v>3412</v>
      </c>
      <c r="G671" s="48" t="s">
        <v>187</v>
      </c>
    </row>
    <row r="672" spans="2:7" ht="19.899999999999999" customHeight="1">
      <c r="B672" s="48">
        <v>131010111013</v>
      </c>
      <c r="C672" s="48">
        <v>6</v>
      </c>
      <c r="D672" s="48" t="s">
        <v>787</v>
      </c>
      <c r="E672" s="15" t="s">
        <v>1643</v>
      </c>
      <c r="F672" s="48">
        <v>3412</v>
      </c>
      <c r="G672" s="48" t="s">
        <v>187</v>
      </c>
    </row>
    <row r="673" spans="2:7" ht="19.899999999999999" customHeight="1">
      <c r="B673" s="48">
        <v>131010111014</v>
      </c>
      <c r="C673" s="48">
        <v>6</v>
      </c>
      <c r="D673" s="48" t="s">
        <v>788</v>
      </c>
      <c r="E673" s="15" t="s">
        <v>1643</v>
      </c>
      <c r="F673" s="48">
        <v>3412</v>
      </c>
      <c r="G673" s="48" t="s">
        <v>187</v>
      </c>
    </row>
    <row r="674" spans="2:7" ht="19.899999999999999" customHeight="1">
      <c r="B674" s="48">
        <v>1310101111</v>
      </c>
      <c r="C674" s="48">
        <v>5</v>
      </c>
      <c r="D674" s="48" t="s">
        <v>789</v>
      </c>
      <c r="E674" s="15" t="s">
        <v>1643</v>
      </c>
      <c r="F674" s="48">
        <v>3412</v>
      </c>
      <c r="G674" s="48" t="s">
        <v>187</v>
      </c>
    </row>
    <row r="675" spans="2:7" ht="19.899999999999999" customHeight="1">
      <c r="B675" s="48">
        <v>1310101112</v>
      </c>
      <c r="C675" s="48">
        <v>5</v>
      </c>
      <c r="D675" s="48" t="s">
        <v>188</v>
      </c>
      <c r="E675" s="15" t="s">
        <v>1643</v>
      </c>
      <c r="F675" s="48">
        <v>3412</v>
      </c>
      <c r="G675" s="48" t="s">
        <v>187</v>
      </c>
    </row>
    <row r="676" spans="2:7" ht="19.899999999999999" customHeight="1">
      <c r="B676" s="48">
        <v>13101012</v>
      </c>
      <c r="C676" s="48">
        <v>4</v>
      </c>
      <c r="D676" s="48" t="s">
        <v>191</v>
      </c>
      <c r="E676" s="15" t="s">
        <v>1643</v>
      </c>
      <c r="F676" s="48">
        <v>3415</v>
      </c>
      <c r="G676" s="48" t="s">
        <v>21610</v>
      </c>
    </row>
    <row r="677" spans="2:7" ht="19.899999999999999" customHeight="1">
      <c r="B677" s="48">
        <v>1310101210</v>
      </c>
      <c r="C677" s="48">
        <v>5</v>
      </c>
      <c r="D677" s="48" t="s">
        <v>790</v>
      </c>
      <c r="E677" s="15" t="s">
        <v>1643</v>
      </c>
      <c r="F677" s="48">
        <v>3415</v>
      </c>
      <c r="G677" s="48" t="s">
        <v>21610</v>
      </c>
    </row>
    <row r="678" spans="2:7" ht="19.899999999999999" customHeight="1">
      <c r="B678" s="48">
        <v>131010121010</v>
      </c>
      <c r="C678" s="48">
        <v>6</v>
      </c>
      <c r="D678" s="48" t="s">
        <v>791</v>
      </c>
      <c r="E678" s="15" t="s">
        <v>1643</v>
      </c>
      <c r="F678" s="48">
        <v>3415</v>
      </c>
      <c r="G678" s="48" t="s">
        <v>21610</v>
      </c>
    </row>
    <row r="679" spans="2:7" ht="19.899999999999999" customHeight="1">
      <c r="B679" s="48">
        <v>13101012101010</v>
      </c>
      <c r="C679" s="48">
        <v>7</v>
      </c>
      <c r="D679" s="48" t="s">
        <v>792</v>
      </c>
      <c r="E679" s="15" t="s">
        <v>1643</v>
      </c>
      <c r="F679" s="48">
        <v>3415</v>
      </c>
      <c r="G679" s="48" t="s">
        <v>21610</v>
      </c>
    </row>
    <row r="680" spans="2:7" ht="19.899999999999999" customHeight="1">
      <c r="B680" s="48">
        <v>13101012101011</v>
      </c>
      <c r="C680" s="48">
        <v>7</v>
      </c>
      <c r="D680" s="48" t="s">
        <v>793</v>
      </c>
      <c r="E680" s="15" t="s">
        <v>1643</v>
      </c>
      <c r="F680" s="48">
        <v>3415</v>
      </c>
      <c r="G680" s="48" t="s">
        <v>21610</v>
      </c>
    </row>
    <row r="681" spans="2:7" ht="19.899999999999999" customHeight="1">
      <c r="B681" s="48">
        <v>131010121011</v>
      </c>
      <c r="C681" s="48">
        <v>6</v>
      </c>
      <c r="D681" s="48" t="s">
        <v>794</v>
      </c>
      <c r="E681" s="15" t="s">
        <v>1643</v>
      </c>
      <c r="F681" s="48">
        <v>3415</v>
      </c>
      <c r="G681" s="48" t="s">
        <v>21610</v>
      </c>
    </row>
    <row r="682" spans="2:7" ht="19.899999999999999" customHeight="1">
      <c r="B682" s="48">
        <v>13101012101110</v>
      </c>
      <c r="C682" s="48">
        <v>7</v>
      </c>
      <c r="D682" s="48" t="s">
        <v>795</v>
      </c>
      <c r="E682" s="15" t="s">
        <v>1643</v>
      </c>
      <c r="F682" s="48">
        <v>3415</v>
      </c>
      <c r="G682" s="48" t="s">
        <v>21610</v>
      </c>
    </row>
    <row r="683" spans="2:7" ht="19.899999999999999" customHeight="1">
      <c r="B683" s="48">
        <v>13101012101111</v>
      </c>
      <c r="C683" s="48">
        <v>7</v>
      </c>
      <c r="D683" s="48" t="s">
        <v>796</v>
      </c>
      <c r="E683" s="15" t="s">
        <v>1643</v>
      </c>
      <c r="F683" s="48">
        <v>3415</v>
      </c>
      <c r="G683" s="48" t="s">
        <v>21610</v>
      </c>
    </row>
    <row r="684" spans="2:7" ht="19.899999999999999" customHeight="1">
      <c r="B684" s="48">
        <v>13101012101112</v>
      </c>
      <c r="C684" s="48">
        <v>7</v>
      </c>
      <c r="D684" s="48" t="s">
        <v>797</v>
      </c>
      <c r="E684" s="15" t="s">
        <v>1643</v>
      </c>
      <c r="F684" s="48">
        <v>3415</v>
      </c>
      <c r="G684" s="48" t="s">
        <v>21610</v>
      </c>
    </row>
    <row r="685" spans="2:7" ht="19.899999999999999" customHeight="1">
      <c r="B685" s="48">
        <v>1310101211</v>
      </c>
      <c r="C685" s="48">
        <v>5</v>
      </c>
      <c r="D685" s="48" t="s">
        <v>798</v>
      </c>
      <c r="E685" s="15" t="s">
        <v>1643</v>
      </c>
      <c r="F685" s="48">
        <v>3415</v>
      </c>
      <c r="G685" s="48" t="s">
        <v>21610</v>
      </c>
    </row>
    <row r="686" spans="2:7" ht="19.899999999999999" customHeight="1">
      <c r="B686" s="48">
        <v>1310101212</v>
      </c>
      <c r="C686" s="48">
        <v>5</v>
      </c>
      <c r="D686" s="48" t="s">
        <v>799</v>
      </c>
      <c r="E686" s="15" t="s">
        <v>1643</v>
      </c>
      <c r="F686" s="48">
        <v>3415</v>
      </c>
      <c r="G686" s="48" t="s">
        <v>21610</v>
      </c>
    </row>
    <row r="687" spans="2:7" ht="19.899999999999999" customHeight="1">
      <c r="B687" s="48">
        <v>131010121210</v>
      </c>
      <c r="C687" s="48">
        <v>6</v>
      </c>
      <c r="D687" s="48" t="s">
        <v>800</v>
      </c>
      <c r="E687" s="15" t="s">
        <v>1643</v>
      </c>
      <c r="F687" s="48">
        <v>3415</v>
      </c>
      <c r="G687" s="48" t="s">
        <v>21610</v>
      </c>
    </row>
    <row r="688" spans="2:7" ht="19.899999999999999" customHeight="1">
      <c r="B688" s="48">
        <v>131010121211</v>
      </c>
      <c r="C688" s="48">
        <v>6</v>
      </c>
      <c r="D688" s="48" t="s">
        <v>801</v>
      </c>
      <c r="E688" s="15" t="s">
        <v>1643</v>
      </c>
      <c r="F688" s="48">
        <v>3415</v>
      </c>
      <c r="G688" s="48" t="s">
        <v>21610</v>
      </c>
    </row>
    <row r="689" spans="2:7" ht="19.899999999999999" customHeight="1">
      <c r="B689" s="48">
        <v>13101013</v>
      </c>
      <c r="C689" s="48">
        <v>4</v>
      </c>
      <c r="D689" s="48" t="s">
        <v>189</v>
      </c>
      <c r="E689" s="15" t="s">
        <v>1643</v>
      </c>
      <c r="F689" s="48">
        <v>3414</v>
      </c>
      <c r="G689" s="48" t="s">
        <v>189</v>
      </c>
    </row>
    <row r="690" spans="2:7" ht="19.899999999999999" customHeight="1">
      <c r="B690" s="48">
        <v>1310101310</v>
      </c>
      <c r="C690" s="48">
        <v>5</v>
      </c>
      <c r="D690" s="48" t="s">
        <v>802</v>
      </c>
      <c r="E690" s="15" t="s">
        <v>1643</v>
      </c>
      <c r="F690" s="48">
        <v>3414</v>
      </c>
      <c r="G690" s="48" t="s">
        <v>189</v>
      </c>
    </row>
    <row r="691" spans="2:7" ht="19.899999999999999" customHeight="1">
      <c r="B691" s="48">
        <v>1310101311</v>
      </c>
      <c r="C691" s="48">
        <v>5</v>
      </c>
      <c r="D691" s="48" t="s">
        <v>803</v>
      </c>
      <c r="E691" s="15" t="s">
        <v>1643</v>
      </c>
      <c r="F691" s="48">
        <v>3414</v>
      </c>
      <c r="G691" s="48" t="s">
        <v>189</v>
      </c>
    </row>
    <row r="692" spans="2:7" ht="19.899999999999999" customHeight="1">
      <c r="B692" s="48">
        <v>131010131110</v>
      </c>
      <c r="C692" s="48">
        <v>6</v>
      </c>
      <c r="D692" s="48" t="s">
        <v>114</v>
      </c>
      <c r="E692" s="15" t="s">
        <v>1643</v>
      </c>
      <c r="F692" s="48">
        <v>3414</v>
      </c>
      <c r="G692" s="48" t="s">
        <v>189</v>
      </c>
    </row>
    <row r="693" spans="2:7" ht="19.899999999999999" customHeight="1">
      <c r="B693" s="48">
        <v>13101013111010</v>
      </c>
      <c r="C693" s="48">
        <v>7</v>
      </c>
      <c r="D693" s="48" t="s">
        <v>804</v>
      </c>
      <c r="E693" s="15" t="s">
        <v>1643</v>
      </c>
      <c r="F693" s="48">
        <v>3414</v>
      </c>
      <c r="G693" s="48" t="s">
        <v>189</v>
      </c>
    </row>
    <row r="694" spans="2:7" ht="19.899999999999999" customHeight="1">
      <c r="B694" s="48">
        <v>13101013111011</v>
      </c>
      <c r="C694" s="48">
        <v>7</v>
      </c>
      <c r="D694" s="48" t="s">
        <v>805</v>
      </c>
      <c r="E694" s="15" t="s">
        <v>1643</v>
      </c>
      <c r="F694" s="48">
        <v>3414</v>
      </c>
      <c r="G694" s="48" t="s">
        <v>189</v>
      </c>
    </row>
    <row r="695" spans="2:7" ht="19.899999999999999" customHeight="1">
      <c r="B695" s="48">
        <v>131010131111</v>
      </c>
      <c r="C695" s="48">
        <v>6</v>
      </c>
      <c r="D695" s="48" t="s">
        <v>806</v>
      </c>
      <c r="E695" s="15" t="s">
        <v>1643</v>
      </c>
      <c r="F695" s="48">
        <v>3414</v>
      </c>
      <c r="G695" s="48" t="s">
        <v>189</v>
      </c>
    </row>
    <row r="696" spans="2:7" ht="19.899999999999999" customHeight="1">
      <c r="B696" s="48">
        <v>131011</v>
      </c>
      <c r="C696" s="48">
        <v>3</v>
      </c>
      <c r="D696" s="48" t="s">
        <v>807</v>
      </c>
      <c r="E696" s="15" t="s">
        <v>1643</v>
      </c>
      <c r="F696" s="48"/>
      <c r="G696" s="48"/>
    </row>
    <row r="697" spans="2:7" ht="19.899999999999999" customHeight="1">
      <c r="B697" s="48">
        <v>13101110</v>
      </c>
      <c r="C697" s="48">
        <v>4</v>
      </c>
      <c r="D697" s="48" t="s">
        <v>190</v>
      </c>
      <c r="E697" s="15" t="s">
        <v>1643</v>
      </c>
      <c r="F697" s="48">
        <v>3413</v>
      </c>
      <c r="G697" s="48" t="s">
        <v>1631</v>
      </c>
    </row>
    <row r="698" spans="2:7" ht="19.899999999999999" customHeight="1">
      <c r="B698" s="48">
        <v>1310111010</v>
      </c>
      <c r="C698" s="48">
        <v>5</v>
      </c>
      <c r="D698" s="48" t="s">
        <v>808</v>
      </c>
      <c r="E698" s="15" t="s">
        <v>1643</v>
      </c>
      <c r="F698" s="48">
        <v>3413</v>
      </c>
      <c r="G698" s="48" t="s">
        <v>1631</v>
      </c>
    </row>
    <row r="699" spans="2:7" ht="19.899999999999999" customHeight="1">
      <c r="B699" s="48">
        <v>1310111011</v>
      </c>
      <c r="C699" s="48">
        <v>5</v>
      </c>
      <c r="D699" s="48" t="s">
        <v>809</v>
      </c>
      <c r="E699" s="15" t="s">
        <v>1643</v>
      </c>
      <c r="F699" s="48">
        <v>3413</v>
      </c>
      <c r="G699" s="48" t="s">
        <v>1631</v>
      </c>
    </row>
    <row r="700" spans="2:7" ht="19.899999999999999" customHeight="1">
      <c r="B700" s="48">
        <v>1310111012</v>
      </c>
      <c r="C700" s="48">
        <v>5</v>
      </c>
      <c r="D700" s="48" t="s">
        <v>810</v>
      </c>
      <c r="E700" s="15" t="s">
        <v>1643</v>
      </c>
      <c r="F700" s="48">
        <v>3413</v>
      </c>
      <c r="G700" s="48" t="s">
        <v>1631</v>
      </c>
    </row>
    <row r="701" spans="2:7" ht="19.899999999999999" customHeight="1">
      <c r="B701" s="48">
        <v>13101111</v>
      </c>
      <c r="C701" s="48">
        <v>4</v>
      </c>
      <c r="D701" s="48" t="s">
        <v>192</v>
      </c>
      <c r="E701" s="15" t="s">
        <v>1643</v>
      </c>
      <c r="F701" s="48">
        <v>3413</v>
      </c>
      <c r="G701" s="48" t="s">
        <v>1631</v>
      </c>
    </row>
    <row r="702" spans="2:7" ht="19.899999999999999" customHeight="1">
      <c r="B702" s="48">
        <v>1310111110</v>
      </c>
      <c r="C702" s="48">
        <v>5</v>
      </c>
      <c r="D702" s="48" t="s">
        <v>811</v>
      </c>
      <c r="E702" s="15" t="s">
        <v>1643</v>
      </c>
      <c r="F702" s="48">
        <v>3413</v>
      </c>
      <c r="G702" s="48" t="s">
        <v>1631</v>
      </c>
    </row>
    <row r="703" spans="2:7" ht="19.899999999999999" customHeight="1">
      <c r="B703" s="48">
        <v>1310111111</v>
      </c>
      <c r="C703" s="48">
        <v>5</v>
      </c>
      <c r="D703" s="48" t="s">
        <v>2677</v>
      </c>
      <c r="E703" s="15" t="s">
        <v>1643</v>
      </c>
      <c r="F703" s="48">
        <v>3413</v>
      </c>
      <c r="G703" s="48" t="s">
        <v>1631</v>
      </c>
    </row>
    <row r="704" spans="2:7" ht="19.899999999999999" customHeight="1">
      <c r="B704" s="48">
        <v>1310111112</v>
      </c>
      <c r="C704" s="48">
        <v>5</v>
      </c>
      <c r="D704" s="48" t="s">
        <v>193</v>
      </c>
      <c r="E704" s="15" t="s">
        <v>1643</v>
      </c>
      <c r="F704" s="48">
        <v>3413</v>
      </c>
      <c r="G704" s="48" t="s">
        <v>1631</v>
      </c>
    </row>
    <row r="705" spans="2:7" ht="19.899999999999999" customHeight="1">
      <c r="B705" s="48">
        <v>1311</v>
      </c>
      <c r="C705" s="48">
        <v>2</v>
      </c>
      <c r="D705" s="48" t="s">
        <v>812</v>
      </c>
      <c r="E705" s="15" t="s">
        <v>1643</v>
      </c>
      <c r="F705" s="48"/>
      <c r="G705" s="48"/>
    </row>
    <row r="706" spans="2:7" ht="19.899999999999999" customHeight="1">
      <c r="B706" s="48">
        <v>131110</v>
      </c>
      <c r="C706" s="48">
        <v>3</v>
      </c>
      <c r="D706" s="48" t="s">
        <v>812</v>
      </c>
      <c r="E706" s="15" t="s">
        <v>1643</v>
      </c>
      <c r="F706" s="48"/>
      <c r="G706" s="48"/>
    </row>
    <row r="707" spans="2:7" ht="19.899999999999999" customHeight="1">
      <c r="B707" s="48">
        <v>13111010</v>
      </c>
      <c r="C707" s="48">
        <v>4</v>
      </c>
      <c r="D707" s="48" t="s">
        <v>196</v>
      </c>
      <c r="E707" s="15" t="s">
        <v>1643</v>
      </c>
      <c r="F707" s="48">
        <v>3411</v>
      </c>
      <c r="G707" s="48" t="s">
        <v>812</v>
      </c>
    </row>
    <row r="708" spans="2:7" ht="19.899999999999999" customHeight="1">
      <c r="B708" s="48">
        <v>1311101010</v>
      </c>
      <c r="C708" s="48">
        <v>5</v>
      </c>
      <c r="D708" s="48" t="s">
        <v>813</v>
      </c>
      <c r="E708" s="15" t="s">
        <v>1643</v>
      </c>
      <c r="F708" s="48">
        <v>3411</v>
      </c>
      <c r="G708" s="48" t="s">
        <v>812</v>
      </c>
    </row>
    <row r="709" spans="2:7" ht="19.899999999999999" customHeight="1">
      <c r="B709" s="48">
        <v>1311101011</v>
      </c>
      <c r="C709" s="48">
        <v>5</v>
      </c>
      <c r="D709" s="48" t="s">
        <v>814</v>
      </c>
      <c r="E709" s="15" t="s">
        <v>1643</v>
      </c>
      <c r="F709" s="48">
        <v>3411</v>
      </c>
      <c r="G709" s="48" t="s">
        <v>812</v>
      </c>
    </row>
    <row r="710" spans="2:7" ht="19.899999999999999" customHeight="1">
      <c r="B710" s="48">
        <v>1311101012</v>
      </c>
      <c r="C710" s="48">
        <v>5</v>
      </c>
      <c r="D710" s="48" t="s">
        <v>815</v>
      </c>
      <c r="E710" s="15" t="s">
        <v>1643</v>
      </c>
      <c r="F710" s="48">
        <v>3411</v>
      </c>
      <c r="G710" s="48" t="s">
        <v>812</v>
      </c>
    </row>
    <row r="711" spans="2:7" ht="19.899999999999999" customHeight="1">
      <c r="B711" s="48">
        <v>13111011</v>
      </c>
      <c r="C711" s="48">
        <v>4</v>
      </c>
      <c r="D711" s="48" t="s">
        <v>194</v>
      </c>
      <c r="E711" s="15" t="s">
        <v>1643</v>
      </c>
      <c r="F711" s="48">
        <v>3411</v>
      </c>
      <c r="G711" s="48" t="s">
        <v>812</v>
      </c>
    </row>
    <row r="712" spans="2:7" ht="19.899999999999999" customHeight="1">
      <c r="B712" s="48">
        <v>1311101110</v>
      </c>
      <c r="C712" s="48">
        <v>5</v>
      </c>
      <c r="D712" s="48" t="s">
        <v>816</v>
      </c>
      <c r="E712" s="15" t="s">
        <v>1643</v>
      </c>
      <c r="F712" s="48">
        <v>3411</v>
      </c>
      <c r="G712" s="48" t="s">
        <v>812</v>
      </c>
    </row>
    <row r="713" spans="2:7" ht="19.899999999999999" customHeight="1">
      <c r="B713" s="48">
        <v>131110111010</v>
      </c>
      <c r="C713" s="48">
        <v>6</v>
      </c>
      <c r="D713" s="48" t="s">
        <v>817</v>
      </c>
      <c r="E713" s="15" t="s">
        <v>1643</v>
      </c>
      <c r="F713" s="48">
        <v>3411</v>
      </c>
      <c r="G713" s="48" t="s">
        <v>812</v>
      </c>
    </row>
    <row r="714" spans="2:7" ht="19.899999999999999" customHeight="1">
      <c r="B714" s="48">
        <v>131110111011</v>
      </c>
      <c r="C714" s="48">
        <v>6</v>
      </c>
      <c r="D714" s="48" t="s">
        <v>818</v>
      </c>
      <c r="E714" s="15" t="s">
        <v>1643</v>
      </c>
      <c r="F714" s="48">
        <v>3411</v>
      </c>
      <c r="G714" s="48" t="s">
        <v>812</v>
      </c>
    </row>
    <row r="715" spans="2:7" ht="19.899999999999999" customHeight="1">
      <c r="B715" s="48">
        <v>131110111012</v>
      </c>
      <c r="C715" s="48">
        <v>6</v>
      </c>
      <c r="D715" s="48" t="s">
        <v>819</v>
      </c>
      <c r="E715" s="15" t="s">
        <v>1643</v>
      </c>
      <c r="F715" s="48">
        <v>3411</v>
      </c>
      <c r="G715" s="48" t="s">
        <v>812</v>
      </c>
    </row>
    <row r="716" spans="2:7" ht="19.899999999999999" customHeight="1">
      <c r="B716" s="48">
        <v>131110111013</v>
      </c>
      <c r="C716" s="48">
        <v>6</v>
      </c>
      <c r="D716" s="48" t="s">
        <v>820</v>
      </c>
      <c r="E716" s="15" t="s">
        <v>1643</v>
      </c>
      <c r="F716" s="48">
        <v>3411</v>
      </c>
      <c r="G716" s="48" t="s">
        <v>812</v>
      </c>
    </row>
    <row r="717" spans="2:7" ht="19.899999999999999" customHeight="1">
      <c r="B717" s="48">
        <v>131110111014</v>
      </c>
      <c r="C717" s="48">
        <v>6</v>
      </c>
      <c r="D717" s="48" t="s">
        <v>821</v>
      </c>
      <c r="E717" s="15" t="s">
        <v>1643</v>
      </c>
      <c r="F717" s="48">
        <v>3411</v>
      </c>
      <c r="G717" s="48" t="s">
        <v>812</v>
      </c>
    </row>
    <row r="718" spans="2:7" ht="19.899999999999999" customHeight="1">
      <c r="B718" s="48">
        <v>131110111015</v>
      </c>
      <c r="C718" s="48">
        <v>6</v>
      </c>
      <c r="D718" s="48" t="s">
        <v>822</v>
      </c>
      <c r="E718" s="15" t="s">
        <v>1643</v>
      </c>
      <c r="F718" s="48">
        <v>3411</v>
      </c>
      <c r="G718" s="48" t="s">
        <v>812</v>
      </c>
    </row>
    <row r="719" spans="2:7" ht="19.899999999999999" customHeight="1">
      <c r="B719" s="48">
        <v>131110111016</v>
      </c>
      <c r="C719" s="48">
        <v>6</v>
      </c>
      <c r="D719" s="48" t="s">
        <v>823</v>
      </c>
      <c r="E719" s="15" t="s">
        <v>1643</v>
      </c>
      <c r="F719" s="48">
        <v>3411</v>
      </c>
      <c r="G719" s="48" t="s">
        <v>812</v>
      </c>
    </row>
    <row r="720" spans="2:7" ht="19.899999999999999" customHeight="1">
      <c r="B720" s="48">
        <v>1311101111</v>
      </c>
      <c r="C720" s="48">
        <v>5</v>
      </c>
      <c r="D720" s="48" t="s">
        <v>824</v>
      </c>
      <c r="E720" s="15" t="s">
        <v>1643</v>
      </c>
      <c r="F720" s="48">
        <v>3411</v>
      </c>
      <c r="G720" s="48" t="s">
        <v>812</v>
      </c>
    </row>
    <row r="721" spans="2:7" ht="19.899999999999999" customHeight="1">
      <c r="B721" s="48">
        <v>131110111110</v>
      </c>
      <c r="C721" s="48">
        <v>6</v>
      </c>
      <c r="D721" s="48" t="s">
        <v>825</v>
      </c>
      <c r="E721" s="15" t="s">
        <v>1643</v>
      </c>
      <c r="F721" s="48">
        <v>3411</v>
      </c>
      <c r="G721" s="48" t="s">
        <v>812</v>
      </c>
    </row>
    <row r="722" spans="2:7" ht="19.899999999999999" customHeight="1">
      <c r="B722" s="48">
        <v>131110111111</v>
      </c>
      <c r="C722" s="48">
        <v>6</v>
      </c>
      <c r="D722" s="48" t="s">
        <v>826</v>
      </c>
      <c r="E722" s="15" t="s">
        <v>1643</v>
      </c>
      <c r="F722" s="48">
        <v>3411</v>
      </c>
      <c r="G722" s="48" t="s">
        <v>812</v>
      </c>
    </row>
    <row r="723" spans="2:7" ht="19.899999999999999" customHeight="1">
      <c r="B723" s="48">
        <v>1311101112</v>
      </c>
      <c r="C723" s="48">
        <v>5</v>
      </c>
      <c r="D723" s="48" t="s">
        <v>827</v>
      </c>
      <c r="E723" s="15" t="s">
        <v>1643</v>
      </c>
      <c r="F723" s="48">
        <v>3411</v>
      </c>
      <c r="G723" s="48" t="s">
        <v>812</v>
      </c>
    </row>
    <row r="724" spans="2:7" ht="19.899999999999999" customHeight="1">
      <c r="B724" s="48">
        <v>1311101113</v>
      </c>
      <c r="C724" s="48">
        <v>5</v>
      </c>
      <c r="D724" s="48" t="s">
        <v>828</v>
      </c>
      <c r="E724" s="15" t="s">
        <v>1643</v>
      </c>
      <c r="F724" s="48">
        <v>3411</v>
      </c>
      <c r="G724" s="48" t="s">
        <v>812</v>
      </c>
    </row>
    <row r="725" spans="2:7" ht="19.899999999999999" customHeight="1">
      <c r="B725" s="48">
        <v>1311101114</v>
      </c>
      <c r="C725" s="48">
        <v>5</v>
      </c>
      <c r="D725" s="48" t="s">
        <v>829</v>
      </c>
      <c r="E725" s="15" t="s">
        <v>1643</v>
      </c>
      <c r="F725" s="48">
        <v>3411</v>
      </c>
      <c r="G725" s="48" t="s">
        <v>812</v>
      </c>
    </row>
    <row r="726" spans="2:7" ht="19.899999999999999" customHeight="1">
      <c r="B726" s="48">
        <v>1311101115</v>
      </c>
      <c r="C726" s="48">
        <v>5</v>
      </c>
      <c r="D726" s="48" t="s">
        <v>830</v>
      </c>
      <c r="E726" s="15" t="s">
        <v>1643</v>
      </c>
      <c r="F726" s="48">
        <v>3411</v>
      </c>
      <c r="G726" s="48" t="s">
        <v>812</v>
      </c>
    </row>
    <row r="727" spans="2:7" ht="19.899999999999999" customHeight="1">
      <c r="B727" s="48">
        <v>131110111510</v>
      </c>
      <c r="C727" s="48">
        <v>6</v>
      </c>
      <c r="D727" s="48" t="s">
        <v>831</v>
      </c>
      <c r="E727" s="15" t="s">
        <v>1643</v>
      </c>
      <c r="F727" s="48">
        <v>3411</v>
      </c>
      <c r="G727" s="48" t="s">
        <v>812</v>
      </c>
    </row>
    <row r="728" spans="2:7" ht="19.899999999999999" customHeight="1">
      <c r="B728" s="48">
        <v>131110111511</v>
      </c>
      <c r="C728" s="48">
        <v>6</v>
      </c>
      <c r="D728" s="48" t="s">
        <v>832</v>
      </c>
      <c r="E728" s="15" t="s">
        <v>1643</v>
      </c>
      <c r="F728" s="48">
        <v>3411</v>
      </c>
      <c r="G728" s="48" t="s">
        <v>812</v>
      </c>
    </row>
    <row r="729" spans="2:7" ht="19.899999999999999" customHeight="1">
      <c r="B729" s="48">
        <v>131110111512</v>
      </c>
      <c r="C729" s="48">
        <v>6</v>
      </c>
      <c r="D729" s="48" t="s">
        <v>2678</v>
      </c>
      <c r="E729" s="15" t="s">
        <v>1643</v>
      </c>
      <c r="F729" s="48">
        <v>3411</v>
      </c>
      <c r="G729" s="48" t="s">
        <v>812</v>
      </c>
    </row>
    <row r="730" spans="2:7" ht="19.899999999999999" customHeight="1">
      <c r="B730" s="48">
        <v>13111012</v>
      </c>
      <c r="C730" s="48">
        <v>4</v>
      </c>
      <c r="D730" s="48" t="s">
        <v>195</v>
      </c>
      <c r="E730" s="15" t="s">
        <v>1643</v>
      </c>
      <c r="F730" s="48">
        <v>3411</v>
      </c>
      <c r="G730" s="48" t="s">
        <v>812</v>
      </c>
    </row>
    <row r="731" spans="2:7" ht="19.899999999999999" customHeight="1">
      <c r="B731" s="48">
        <v>1311101210</v>
      </c>
      <c r="C731" s="48">
        <v>5</v>
      </c>
      <c r="D731" s="48" t="s">
        <v>833</v>
      </c>
      <c r="E731" s="15" t="s">
        <v>1643</v>
      </c>
      <c r="F731" s="48">
        <v>3411</v>
      </c>
      <c r="G731" s="48" t="s">
        <v>812</v>
      </c>
    </row>
    <row r="732" spans="2:7" ht="19.899999999999999" customHeight="1">
      <c r="B732" s="48">
        <v>131110121010</v>
      </c>
      <c r="C732" s="48">
        <v>6</v>
      </c>
      <c r="D732" s="48" t="s">
        <v>834</v>
      </c>
      <c r="E732" s="15" t="s">
        <v>1643</v>
      </c>
      <c r="F732" s="48">
        <v>3411</v>
      </c>
      <c r="G732" s="48" t="s">
        <v>812</v>
      </c>
    </row>
    <row r="733" spans="2:7" ht="19.899999999999999" customHeight="1">
      <c r="B733" s="48">
        <v>131110121011</v>
      </c>
      <c r="C733" s="48">
        <v>6</v>
      </c>
      <c r="D733" s="48" t="s">
        <v>835</v>
      </c>
      <c r="E733" s="15" t="s">
        <v>1643</v>
      </c>
      <c r="F733" s="48">
        <v>3411</v>
      </c>
      <c r="G733" s="48" t="s">
        <v>812</v>
      </c>
    </row>
    <row r="734" spans="2:7" ht="19.899999999999999" customHeight="1">
      <c r="B734" s="48">
        <v>131110121012</v>
      </c>
      <c r="C734" s="48">
        <v>6</v>
      </c>
      <c r="D734" s="48" t="s">
        <v>836</v>
      </c>
      <c r="E734" s="15" t="s">
        <v>1643</v>
      </c>
      <c r="F734" s="48">
        <v>3411</v>
      </c>
      <c r="G734" s="48" t="s">
        <v>812</v>
      </c>
    </row>
    <row r="735" spans="2:7" ht="19.899999999999999" customHeight="1">
      <c r="B735" s="48">
        <v>1311101211</v>
      </c>
      <c r="C735" s="48">
        <v>5</v>
      </c>
      <c r="D735" s="48" t="s">
        <v>837</v>
      </c>
      <c r="E735" s="15" t="s">
        <v>1643</v>
      </c>
      <c r="F735" s="48">
        <v>3411</v>
      </c>
      <c r="G735" s="48" t="s">
        <v>812</v>
      </c>
    </row>
    <row r="736" spans="2:7" ht="19.899999999999999" customHeight="1">
      <c r="B736" s="48">
        <v>14</v>
      </c>
      <c r="C736" s="48">
        <v>1</v>
      </c>
      <c r="D736" s="48" t="s">
        <v>838</v>
      </c>
      <c r="E736" s="15" t="s">
        <v>1643</v>
      </c>
      <c r="F736" s="48"/>
      <c r="G736" s="48"/>
    </row>
    <row r="737" spans="2:7" ht="19.899999999999999" customHeight="1">
      <c r="B737" s="48">
        <v>1410</v>
      </c>
      <c r="C737" s="48">
        <v>2</v>
      </c>
      <c r="D737" s="48" t="s">
        <v>839</v>
      </c>
      <c r="E737" s="15" t="s">
        <v>1643</v>
      </c>
      <c r="F737" s="48"/>
      <c r="G737" s="48"/>
    </row>
    <row r="738" spans="2:7" ht="19.899999999999999" customHeight="1">
      <c r="B738" s="48">
        <v>141010</v>
      </c>
      <c r="C738" s="48">
        <v>3</v>
      </c>
      <c r="D738" s="48" t="s">
        <v>839</v>
      </c>
      <c r="E738" s="15" t="s">
        <v>1643</v>
      </c>
      <c r="F738" s="48"/>
      <c r="G738" s="48"/>
    </row>
    <row r="739" spans="2:7" ht="19.899999999999999" customHeight="1">
      <c r="B739" s="48">
        <v>14101010</v>
      </c>
      <c r="C739" s="48">
        <v>4</v>
      </c>
      <c r="D739" s="48" t="s">
        <v>202</v>
      </c>
      <c r="E739" s="15" t="s">
        <v>1643</v>
      </c>
      <c r="F739" s="48">
        <v>3518</v>
      </c>
      <c r="G739" s="48" t="s">
        <v>202</v>
      </c>
    </row>
    <row r="740" spans="2:7" ht="19.899999999999999" customHeight="1">
      <c r="B740" s="48">
        <v>14101011</v>
      </c>
      <c r="C740" s="48">
        <v>4</v>
      </c>
      <c r="D740" s="48" t="s">
        <v>201</v>
      </c>
      <c r="E740" s="15" t="s">
        <v>1643</v>
      </c>
      <c r="F740" s="48">
        <v>3510</v>
      </c>
      <c r="G740" s="48" t="s">
        <v>201</v>
      </c>
    </row>
    <row r="741" spans="2:7" ht="19.899999999999999" customHeight="1">
      <c r="B741" s="48">
        <v>1410101110</v>
      </c>
      <c r="C741" s="48">
        <v>5</v>
      </c>
      <c r="D741" s="48" t="s">
        <v>840</v>
      </c>
      <c r="E741" s="15" t="s">
        <v>1643</v>
      </c>
      <c r="F741" s="48">
        <v>3510</v>
      </c>
      <c r="G741" s="48" t="s">
        <v>201</v>
      </c>
    </row>
    <row r="742" spans="2:7" ht="19.899999999999999" customHeight="1">
      <c r="B742" s="48">
        <v>1410101111</v>
      </c>
      <c r="C742" s="48">
        <v>5</v>
      </c>
      <c r="D742" s="48" t="s">
        <v>841</v>
      </c>
      <c r="E742" s="15" t="s">
        <v>1643</v>
      </c>
      <c r="F742" s="48">
        <v>3510</v>
      </c>
      <c r="G742" s="48" t="s">
        <v>201</v>
      </c>
    </row>
    <row r="743" spans="2:7" ht="19.899999999999999" customHeight="1">
      <c r="B743" s="48">
        <v>1410101112</v>
      </c>
      <c r="C743" s="48">
        <v>5</v>
      </c>
      <c r="D743" s="48" t="s">
        <v>842</v>
      </c>
      <c r="E743" s="15" t="s">
        <v>1643</v>
      </c>
      <c r="F743" s="48">
        <v>3510</v>
      </c>
      <c r="G743" s="48" t="s">
        <v>201</v>
      </c>
    </row>
    <row r="744" spans="2:7" ht="19.899999999999999" customHeight="1">
      <c r="B744" s="48">
        <v>1411</v>
      </c>
      <c r="C744" s="48">
        <v>2</v>
      </c>
      <c r="D744" s="48" t="s">
        <v>843</v>
      </c>
      <c r="E744" s="15" t="s">
        <v>1643</v>
      </c>
      <c r="F744" s="48"/>
      <c r="G744" s="48"/>
    </row>
    <row r="745" spans="2:7" ht="19.899999999999999" customHeight="1">
      <c r="B745" s="48">
        <v>141110</v>
      </c>
      <c r="C745" s="48">
        <v>3</v>
      </c>
      <c r="D745" s="48" t="s">
        <v>844</v>
      </c>
      <c r="E745" s="15" t="s">
        <v>1643</v>
      </c>
      <c r="F745" s="48"/>
      <c r="G745" s="48"/>
    </row>
    <row r="746" spans="2:7" ht="19.899999999999999" customHeight="1">
      <c r="B746" s="48">
        <v>14111010</v>
      </c>
      <c r="C746" s="48">
        <v>4</v>
      </c>
      <c r="D746" s="48" t="s">
        <v>198</v>
      </c>
      <c r="E746" s="15" t="s">
        <v>1643</v>
      </c>
      <c r="F746" s="48">
        <v>3516</v>
      </c>
      <c r="G746" s="48" t="s">
        <v>843</v>
      </c>
    </row>
    <row r="747" spans="2:7" ht="19.899999999999999" customHeight="1">
      <c r="B747" s="48">
        <v>1411101010</v>
      </c>
      <c r="C747" s="48">
        <v>5</v>
      </c>
      <c r="D747" s="48" t="s">
        <v>199</v>
      </c>
      <c r="E747" s="15" t="s">
        <v>1643</v>
      </c>
      <c r="F747" s="48">
        <v>3516</v>
      </c>
      <c r="G747" s="48" t="s">
        <v>843</v>
      </c>
    </row>
    <row r="748" spans="2:7" ht="19.899999999999999" customHeight="1">
      <c r="B748" s="48">
        <v>1411101011</v>
      </c>
      <c r="C748" s="48">
        <v>5</v>
      </c>
      <c r="D748" s="48" t="s">
        <v>845</v>
      </c>
      <c r="E748" s="15" t="s">
        <v>1643</v>
      </c>
      <c r="F748" s="48">
        <v>3516</v>
      </c>
      <c r="G748" s="48" t="s">
        <v>843</v>
      </c>
    </row>
    <row r="749" spans="2:7" ht="19.899999999999999" customHeight="1">
      <c r="B749" s="48">
        <v>1411101012</v>
      </c>
      <c r="C749" s="48">
        <v>5</v>
      </c>
      <c r="D749" s="48" t="s">
        <v>22430</v>
      </c>
      <c r="E749" s="15" t="s">
        <v>1643</v>
      </c>
      <c r="F749" s="48">
        <v>3516</v>
      </c>
      <c r="G749" s="48" t="s">
        <v>843</v>
      </c>
    </row>
    <row r="750" spans="2:7" ht="19.899999999999999" customHeight="1">
      <c r="B750" s="48">
        <v>1411101013</v>
      </c>
      <c r="C750" s="48">
        <v>5</v>
      </c>
      <c r="D750" s="48" t="s">
        <v>22536</v>
      </c>
      <c r="E750" s="15" t="s">
        <v>1643</v>
      </c>
      <c r="F750" s="48">
        <v>3516</v>
      </c>
      <c r="G750" s="48" t="s">
        <v>843</v>
      </c>
    </row>
    <row r="751" spans="2:7" ht="19.899999999999999" customHeight="1">
      <c r="B751" s="48">
        <v>14111011</v>
      </c>
      <c r="C751" s="48">
        <v>4</v>
      </c>
      <c r="D751" s="48" t="s">
        <v>205</v>
      </c>
      <c r="E751" s="15" t="s">
        <v>1643</v>
      </c>
      <c r="F751" s="48">
        <v>3516</v>
      </c>
      <c r="G751" s="48" t="s">
        <v>843</v>
      </c>
    </row>
    <row r="752" spans="2:7" ht="19.899999999999999" customHeight="1">
      <c r="B752" s="48">
        <v>1411101110</v>
      </c>
      <c r="C752" s="48">
        <v>5</v>
      </c>
      <c r="D752" s="48" t="s">
        <v>846</v>
      </c>
      <c r="E752" s="15" t="s">
        <v>1643</v>
      </c>
      <c r="F752" s="48">
        <v>3516</v>
      </c>
      <c r="G752" s="48" t="s">
        <v>843</v>
      </c>
    </row>
    <row r="753" spans="2:7" ht="19.899999999999999" customHeight="1">
      <c r="B753" s="48">
        <v>1411101111</v>
      </c>
      <c r="C753" s="48">
        <v>5</v>
      </c>
      <c r="D753" s="48" t="s">
        <v>847</v>
      </c>
      <c r="E753" s="15" t="s">
        <v>1643</v>
      </c>
      <c r="F753" s="48">
        <v>3516</v>
      </c>
      <c r="G753" s="48" t="s">
        <v>843</v>
      </c>
    </row>
    <row r="754" spans="2:7" ht="19.899999999999999" customHeight="1">
      <c r="B754" s="48">
        <v>1411101112</v>
      </c>
      <c r="C754" s="48">
        <v>5</v>
      </c>
      <c r="D754" s="48" t="s">
        <v>848</v>
      </c>
      <c r="E754" s="15" t="s">
        <v>1643</v>
      </c>
      <c r="F754" s="48">
        <v>3516</v>
      </c>
      <c r="G754" s="48" t="s">
        <v>843</v>
      </c>
    </row>
    <row r="755" spans="2:7" ht="19.899999999999999" customHeight="1">
      <c r="B755" s="48">
        <v>1411101113</v>
      </c>
      <c r="C755" s="48">
        <v>5</v>
      </c>
      <c r="D755" s="48" t="s">
        <v>849</v>
      </c>
      <c r="E755" s="15" t="s">
        <v>1643</v>
      </c>
      <c r="F755" s="48">
        <v>3516</v>
      </c>
      <c r="G755" s="48" t="s">
        <v>843</v>
      </c>
    </row>
    <row r="756" spans="2:7" ht="19.899999999999999" customHeight="1">
      <c r="B756" s="48">
        <v>14111012</v>
      </c>
      <c r="C756" s="48">
        <v>4</v>
      </c>
      <c r="D756" s="48" t="s">
        <v>21</v>
      </c>
      <c r="E756" s="15" t="s">
        <v>1643</v>
      </c>
      <c r="F756" s="48">
        <v>3516</v>
      </c>
      <c r="G756" s="48" t="s">
        <v>843</v>
      </c>
    </row>
    <row r="757" spans="2:7" ht="19.899999999999999" customHeight="1">
      <c r="B757" s="48">
        <v>1411101210</v>
      </c>
      <c r="C757" s="48">
        <v>5</v>
      </c>
      <c r="D757" s="48" t="s">
        <v>850</v>
      </c>
      <c r="E757" s="15" t="s">
        <v>1643</v>
      </c>
      <c r="F757" s="48">
        <v>3516</v>
      </c>
      <c r="G757" s="48" t="s">
        <v>843</v>
      </c>
    </row>
    <row r="758" spans="2:7" ht="19.899999999999999" customHeight="1">
      <c r="B758" s="48">
        <v>1411101211</v>
      </c>
      <c r="C758" s="48">
        <v>5</v>
      </c>
      <c r="D758" s="48" t="s">
        <v>851</v>
      </c>
      <c r="E758" s="15" t="s">
        <v>1643</v>
      </c>
      <c r="F758" s="48">
        <v>3516</v>
      </c>
      <c r="G758" s="48" t="s">
        <v>843</v>
      </c>
    </row>
    <row r="759" spans="2:7" ht="19.899999999999999" customHeight="1">
      <c r="B759" s="48">
        <v>1411101212</v>
      </c>
      <c r="C759" s="48">
        <v>5</v>
      </c>
      <c r="D759" s="48" t="s">
        <v>852</v>
      </c>
      <c r="E759" s="15" t="s">
        <v>1643</v>
      </c>
      <c r="F759" s="48">
        <v>3516</v>
      </c>
      <c r="G759" s="48" t="s">
        <v>843</v>
      </c>
    </row>
    <row r="760" spans="2:7" ht="19.899999999999999" customHeight="1">
      <c r="B760" s="48">
        <v>1411101213</v>
      </c>
      <c r="C760" s="48">
        <v>5</v>
      </c>
      <c r="D760" s="48" t="s">
        <v>853</v>
      </c>
      <c r="E760" s="15" t="s">
        <v>1643</v>
      </c>
      <c r="F760" s="48">
        <v>3516</v>
      </c>
      <c r="G760" s="48" t="s">
        <v>843</v>
      </c>
    </row>
    <row r="761" spans="2:7" ht="19.899999999999999" customHeight="1">
      <c r="B761" s="48">
        <v>1411101214</v>
      </c>
      <c r="C761" s="48">
        <v>5</v>
      </c>
      <c r="D761" s="48" t="s">
        <v>854</v>
      </c>
      <c r="E761" s="15" t="s">
        <v>1643</v>
      </c>
      <c r="F761" s="48">
        <v>3516</v>
      </c>
      <c r="G761" s="48" t="s">
        <v>843</v>
      </c>
    </row>
    <row r="762" spans="2:7" ht="19.899999999999999" customHeight="1">
      <c r="B762" s="48">
        <v>1411101215</v>
      </c>
      <c r="C762" s="48">
        <v>5</v>
      </c>
      <c r="D762" s="48" t="s">
        <v>855</v>
      </c>
      <c r="E762" s="15" t="s">
        <v>1643</v>
      </c>
      <c r="F762" s="48">
        <v>3516</v>
      </c>
      <c r="G762" s="48" t="s">
        <v>843</v>
      </c>
    </row>
    <row r="763" spans="2:7" ht="19.899999999999999" customHeight="1">
      <c r="B763" s="48">
        <v>1411101216</v>
      </c>
      <c r="C763" s="48">
        <v>5</v>
      </c>
      <c r="D763" s="48" t="s">
        <v>856</v>
      </c>
      <c r="E763" s="15" t="s">
        <v>1643</v>
      </c>
      <c r="F763" s="48">
        <v>3516</v>
      </c>
      <c r="G763" s="48" t="s">
        <v>843</v>
      </c>
    </row>
    <row r="764" spans="2:7" ht="19.899999999999999" customHeight="1">
      <c r="B764" s="48">
        <v>1411101217</v>
      </c>
      <c r="C764" s="48">
        <v>5</v>
      </c>
      <c r="D764" s="48" t="s">
        <v>857</v>
      </c>
      <c r="E764" s="15" t="s">
        <v>1643</v>
      </c>
      <c r="F764" s="48">
        <v>3516</v>
      </c>
      <c r="G764" s="48" t="s">
        <v>843</v>
      </c>
    </row>
    <row r="765" spans="2:7" ht="19.899999999999999" customHeight="1">
      <c r="B765" s="48">
        <v>1411101218</v>
      </c>
      <c r="C765" s="48">
        <v>5</v>
      </c>
      <c r="D765" s="48" t="s">
        <v>200</v>
      </c>
      <c r="E765" s="15" t="s">
        <v>1643</v>
      </c>
      <c r="F765" s="48">
        <v>3516</v>
      </c>
      <c r="G765" s="48" t="s">
        <v>843</v>
      </c>
    </row>
    <row r="766" spans="2:7" ht="19.899999999999999" customHeight="1">
      <c r="B766" s="48">
        <v>14111013</v>
      </c>
      <c r="C766" s="48">
        <v>4</v>
      </c>
      <c r="D766" s="48" t="s">
        <v>858</v>
      </c>
      <c r="E766" s="15" t="s">
        <v>1643</v>
      </c>
      <c r="F766" s="48">
        <v>3516</v>
      </c>
      <c r="G766" s="48" t="s">
        <v>843</v>
      </c>
    </row>
    <row r="767" spans="2:7" ht="19.899999999999999" customHeight="1">
      <c r="B767" s="48">
        <v>1411101310</v>
      </c>
      <c r="C767" s="48">
        <v>5</v>
      </c>
      <c r="D767" s="48" t="s">
        <v>859</v>
      </c>
      <c r="E767" s="15" t="s">
        <v>1643</v>
      </c>
      <c r="F767" s="48">
        <v>3516</v>
      </c>
      <c r="G767" s="48" t="s">
        <v>843</v>
      </c>
    </row>
    <row r="768" spans="2:7" ht="19.899999999999999" customHeight="1">
      <c r="B768" s="48">
        <v>1411101311</v>
      </c>
      <c r="C768" s="48">
        <v>5</v>
      </c>
      <c r="D768" s="48" t="s">
        <v>860</v>
      </c>
      <c r="E768" s="15" t="s">
        <v>1643</v>
      </c>
      <c r="F768" s="48">
        <v>3516</v>
      </c>
      <c r="G768" s="48" t="s">
        <v>843</v>
      </c>
    </row>
    <row r="769" spans="2:7" ht="19.899999999999999" customHeight="1">
      <c r="B769" s="48">
        <v>1411101312</v>
      </c>
      <c r="C769" s="48">
        <v>5</v>
      </c>
      <c r="D769" s="48" t="s">
        <v>22</v>
      </c>
      <c r="E769" s="15" t="s">
        <v>1643</v>
      </c>
      <c r="F769" s="48">
        <v>3516</v>
      </c>
      <c r="G769" s="48" t="s">
        <v>843</v>
      </c>
    </row>
    <row r="770" spans="2:7" ht="19.899999999999999" customHeight="1">
      <c r="B770" s="48">
        <v>141111</v>
      </c>
      <c r="C770" s="48">
        <v>3</v>
      </c>
      <c r="D770" s="48" t="s">
        <v>861</v>
      </c>
      <c r="E770" s="15" t="s">
        <v>1643</v>
      </c>
      <c r="F770" s="48"/>
      <c r="G770" s="48"/>
    </row>
    <row r="771" spans="2:7" ht="19.899999999999999" customHeight="1">
      <c r="B771" s="48">
        <v>14111110</v>
      </c>
      <c r="C771" s="48">
        <v>4</v>
      </c>
      <c r="D771" s="48" t="s">
        <v>206</v>
      </c>
      <c r="E771" s="15" t="s">
        <v>1643</v>
      </c>
      <c r="F771" s="48">
        <v>3511</v>
      </c>
      <c r="G771" s="48" t="s">
        <v>206</v>
      </c>
    </row>
    <row r="772" spans="2:7" ht="19.899999999999999" customHeight="1">
      <c r="B772" s="48">
        <v>1411111010</v>
      </c>
      <c r="C772" s="48">
        <v>5</v>
      </c>
      <c r="D772" s="48" t="s">
        <v>207</v>
      </c>
      <c r="E772" s="15" t="s">
        <v>1643</v>
      </c>
      <c r="F772" s="48">
        <v>3511</v>
      </c>
      <c r="G772" s="48" t="s">
        <v>206</v>
      </c>
    </row>
    <row r="773" spans="2:7" ht="19.899999999999999" customHeight="1">
      <c r="B773" s="48">
        <v>141111101010</v>
      </c>
      <c r="C773" s="48">
        <v>6</v>
      </c>
      <c r="D773" s="48" t="s">
        <v>862</v>
      </c>
      <c r="E773" s="15" t="s">
        <v>1643</v>
      </c>
      <c r="F773" s="48">
        <v>3511</v>
      </c>
      <c r="G773" s="48" t="s">
        <v>206</v>
      </c>
    </row>
    <row r="774" spans="2:7" ht="19.899999999999999" customHeight="1">
      <c r="B774" s="48">
        <v>141111101011</v>
      </c>
      <c r="C774" s="48">
        <v>6</v>
      </c>
      <c r="D774" s="48" t="s">
        <v>863</v>
      </c>
      <c r="E774" s="15" t="s">
        <v>1643</v>
      </c>
      <c r="F774" s="48">
        <v>3511</v>
      </c>
      <c r="G774" s="48" t="s">
        <v>206</v>
      </c>
    </row>
    <row r="775" spans="2:7" ht="19.899999999999999" customHeight="1">
      <c r="B775" s="48">
        <v>141111101012</v>
      </c>
      <c r="C775" s="48">
        <v>6</v>
      </c>
      <c r="D775" s="48" t="s">
        <v>864</v>
      </c>
      <c r="E775" s="15" t="s">
        <v>1643</v>
      </c>
      <c r="F775" s="48">
        <v>3511</v>
      </c>
      <c r="G775" s="48" t="s">
        <v>206</v>
      </c>
    </row>
    <row r="776" spans="2:7" ht="19.899999999999999" customHeight="1">
      <c r="B776" s="48">
        <v>1411111011</v>
      </c>
      <c r="C776" s="48">
        <v>5</v>
      </c>
      <c r="D776" s="48" t="s">
        <v>270</v>
      </c>
      <c r="E776" s="15" t="s">
        <v>1643</v>
      </c>
      <c r="F776" s="48">
        <v>3511</v>
      </c>
      <c r="G776" s="48" t="s">
        <v>206</v>
      </c>
    </row>
    <row r="777" spans="2:7" ht="19.899999999999999" customHeight="1">
      <c r="B777" s="48">
        <v>141111101110</v>
      </c>
      <c r="C777" s="48">
        <v>6</v>
      </c>
      <c r="D777" s="48" t="s">
        <v>865</v>
      </c>
      <c r="E777" s="15" t="s">
        <v>1643</v>
      </c>
      <c r="F777" s="48">
        <v>3511</v>
      </c>
      <c r="G777" s="48" t="s">
        <v>206</v>
      </c>
    </row>
    <row r="778" spans="2:7" ht="19.899999999999999" customHeight="1">
      <c r="B778" s="48">
        <v>141111101111</v>
      </c>
      <c r="C778" s="48">
        <v>6</v>
      </c>
      <c r="D778" s="48" t="s">
        <v>271</v>
      </c>
      <c r="E778" s="15" t="s">
        <v>1643</v>
      </c>
      <c r="F778" s="48">
        <v>3511</v>
      </c>
      <c r="G778" s="48" t="s">
        <v>206</v>
      </c>
    </row>
    <row r="779" spans="2:7" ht="19.899999999999999" customHeight="1">
      <c r="B779" s="48">
        <v>14111110111110</v>
      </c>
      <c r="C779" s="224">
        <v>7</v>
      </c>
      <c r="D779" s="48" t="s">
        <v>21668</v>
      </c>
      <c r="E779" s="15" t="s">
        <v>1643</v>
      </c>
      <c r="F779" s="48">
        <v>3511</v>
      </c>
      <c r="G779" s="48" t="s">
        <v>206</v>
      </c>
    </row>
    <row r="780" spans="2:7" ht="19.899999999999999" customHeight="1">
      <c r="B780" s="48">
        <v>14111110111111</v>
      </c>
      <c r="C780" s="224">
        <v>7</v>
      </c>
      <c r="D780" s="48" t="s">
        <v>21669</v>
      </c>
      <c r="E780" s="15" t="s">
        <v>1643</v>
      </c>
      <c r="F780" s="48">
        <v>3511</v>
      </c>
      <c r="G780" s="48" t="s">
        <v>206</v>
      </c>
    </row>
    <row r="781" spans="2:7" ht="19.899999999999999" customHeight="1">
      <c r="B781" s="48">
        <v>141111101112</v>
      </c>
      <c r="C781" s="48">
        <v>6</v>
      </c>
      <c r="D781" s="48" t="s">
        <v>866</v>
      </c>
      <c r="E781" s="15" t="s">
        <v>1643</v>
      </c>
      <c r="F781" s="48">
        <v>3511</v>
      </c>
      <c r="G781" s="48" t="s">
        <v>206</v>
      </c>
    </row>
    <row r="782" spans="2:7" ht="19.899999999999999" customHeight="1">
      <c r="B782" s="48">
        <v>14111110111210</v>
      </c>
      <c r="C782" s="224">
        <v>7</v>
      </c>
      <c r="D782" s="48" t="s">
        <v>21670</v>
      </c>
      <c r="E782" s="15" t="s">
        <v>1643</v>
      </c>
      <c r="F782" s="48">
        <v>3511</v>
      </c>
      <c r="G782" s="48" t="s">
        <v>206</v>
      </c>
    </row>
    <row r="783" spans="2:7" ht="19.899999999999999" customHeight="1">
      <c r="B783" s="48">
        <v>14111110111211</v>
      </c>
      <c r="C783" s="224">
        <v>7</v>
      </c>
      <c r="D783" s="48" t="s">
        <v>21671</v>
      </c>
      <c r="E783" s="15" t="s">
        <v>1643</v>
      </c>
      <c r="F783" s="48">
        <v>3511</v>
      </c>
      <c r="G783" s="48" t="s">
        <v>206</v>
      </c>
    </row>
    <row r="784" spans="2:7" ht="19.899999999999999" customHeight="1">
      <c r="B784" s="48">
        <v>141111101113</v>
      </c>
      <c r="C784" s="48">
        <v>6</v>
      </c>
      <c r="D784" s="48" t="s">
        <v>867</v>
      </c>
      <c r="E784" s="15" t="s">
        <v>1643</v>
      </c>
      <c r="F784" s="48">
        <v>3511</v>
      </c>
      <c r="G784" s="48" t="s">
        <v>206</v>
      </c>
    </row>
    <row r="785" spans="2:7" ht="19.899999999999999" customHeight="1">
      <c r="B785" s="48">
        <v>14111111</v>
      </c>
      <c r="C785" s="48">
        <v>4</v>
      </c>
      <c r="D785" s="48" t="s">
        <v>209</v>
      </c>
      <c r="E785" s="15" t="s">
        <v>1643</v>
      </c>
      <c r="F785" s="48">
        <v>3512</v>
      </c>
      <c r="G785" s="48" t="s">
        <v>209</v>
      </c>
    </row>
    <row r="786" spans="2:7" ht="19.899999999999999" customHeight="1">
      <c r="B786" s="48">
        <v>1411111110</v>
      </c>
      <c r="C786" s="48">
        <v>5</v>
      </c>
      <c r="D786" s="48" t="s">
        <v>208</v>
      </c>
      <c r="E786" s="15" t="s">
        <v>1643</v>
      </c>
      <c r="F786" s="48">
        <v>3512</v>
      </c>
      <c r="G786" s="48" t="s">
        <v>209</v>
      </c>
    </row>
    <row r="787" spans="2:7" ht="19.899999999999999" customHeight="1">
      <c r="B787" s="48">
        <v>141111111010</v>
      </c>
      <c r="C787" s="224">
        <v>6</v>
      </c>
      <c r="D787" s="48" t="s">
        <v>21673</v>
      </c>
      <c r="E787" s="15" t="s">
        <v>1643</v>
      </c>
      <c r="F787" s="48">
        <v>3512</v>
      </c>
      <c r="G787" s="48" t="s">
        <v>209</v>
      </c>
    </row>
    <row r="788" spans="2:7" ht="19.899999999999999" customHeight="1">
      <c r="B788" s="48">
        <v>141111111011</v>
      </c>
      <c r="C788" s="224">
        <v>6</v>
      </c>
      <c r="D788" s="48" t="s">
        <v>21674</v>
      </c>
      <c r="E788" s="15" t="s">
        <v>1643</v>
      </c>
      <c r="F788" s="48">
        <v>3512</v>
      </c>
      <c r="G788" s="48" t="s">
        <v>209</v>
      </c>
    </row>
    <row r="789" spans="2:7" ht="19.899999999999999" customHeight="1">
      <c r="B789" s="48">
        <v>1411111111</v>
      </c>
      <c r="C789" s="48">
        <v>5</v>
      </c>
      <c r="D789" s="48" t="s">
        <v>868</v>
      </c>
      <c r="E789" s="15" t="s">
        <v>1643</v>
      </c>
      <c r="F789" s="48">
        <v>3512</v>
      </c>
      <c r="G789" s="48" t="s">
        <v>209</v>
      </c>
    </row>
    <row r="790" spans="2:7" ht="19.899999999999999" customHeight="1">
      <c r="B790" s="48">
        <v>1411111112</v>
      </c>
      <c r="C790" s="48">
        <v>5</v>
      </c>
      <c r="D790" s="48" t="s">
        <v>869</v>
      </c>
      <c r="E790" s="15" t="s">
        <v>1643</v>
      </c>
      <c r="F790" s="48">
        <v>3512</v>
      </c>
      <c r="G790" s="48" t="s">
        <v>209</v>
      </c>
    </row>
    <row r="791" spans="2:7" ht="19.899999999999999" customHeight="1">
      <c r="B791" s="48">
        <v>1411111113</v>
      </c>
      <c r="C791" s="48">
        <v>5</v>
      </c>
      <c r="D791" s="48" t="s">
        <v>870</v>
      </c>
      <c r="E791" s="15" t="s">
        <v>1643</v>
      </c>
      <c r="F791" s="48">
        <v>3512</v>
      </c>
      <c r="G791" s="48" t="s">
        <v>209</v>
      </c>
    </row>
    <row r="792" spans="2:7" ht="19.899999999999999" customHeight="1">
      <c r="B792" s="48">
        <v>14111112</v>
      </c>
      <c r="C792" s="48">
        <v>4</v>
      </c>
      <c r="D792" s="48" t="s">
        <v>204</v>
      </c>
      <c r="E792" s="15" t="s">
        <v>1643</v>
      </c>
      <c r="F792" s="48">
        <v>3512</v>
      </c>
      <c r="G792" s="48" t="s">
        <v>209</v>
      </c>
    </row>
    <row r="793" spans="2:7" ht="19.899999999999999" customHeight="1">
      <c r="B793" s="48">
        <v>1411111210</v>
      </c>
      <c r="C793" s="48">
        <v>5</v>
      </c>
      <c r="D793" s="48" t="s">
        <v>871</v>
      </c>
      <c r="E793" s="15" t="s">
        <v>1643</v>
      </c>
      <c r="F793" s="48">
        <v>3512</v>
      </c>
      <c r="G793" s="48" t="s">
        <v>209</v>
      </c>
    </row>
    <row r="794" spans="2:7" ht="19.899999999999999" customHeight="1">
      <c r="B794" s="48">
        <v>1411111211</v>
      </c>
      <c r="C794" s="48">
        <v>5</v>
      </c>
      <c r="D794" s="48" t="s">
        <v>872</v>
      </c>
      <c r="E794" s="15" t="s">
        <v>1643</v>
      </c>
      <c r="F794" s="48">
        <v>3512</v>
      </c>
      <c r="G794" s="48" t="s">
        <v>209</v>
      </c>
    </row>
    <row r="795" spans="2:7" ht="19.899999999999999" customHeight="1">
      <c r="B795" s="48">
        <v>1411111212</v>
      </c>
      <c r="C795" s="48">
        <v>5</v>
      </c>
      <c r="D795" s="48" t="s">
        <v>873</v>
      </c>
      <c r="E795" s="15" t="s">
        <v>1643</v>
      </c>
      <c r="F795" s="48">
        <v>3512</v>
      </c>
      <c r="G795" s="48" t="s">
        <v>209</v>
      </c>
    </row>
    <row r="796" spans="2:7" ht="19.899999999999999" customHeight="1">
      <c r="B796" s="48">
        <v>1411111213</v>
      </c>
      <c r="C796" s="48">
        <v>5</v>
      </c>
      <c r="D796" s="48" t="s">
        <v>874</v>
      </c>
      <c r="E796" s="15" t="s">
        <v>1643</v>
      </c>
      <c r="F796" s="48">
        <v>3512</v>
      </c>
      <c r="G796" s="48" t="s">
        <v>209</v>
      </c>
    </row>
    <row r="797" spans="2:7" ht="19.899999999999999" customHeight="1">
      <c r="B797" s="48">
        <v>141111121310</v>
      </c>
      <c r="C797" s="48">
        <v>6</v>
      </c>
      <c r="D797" s="48" t="s">
        <v>875</v>
      </c>
      <c r="E797" s="15" t="s">
        <v>1643</v>
      </c>
      <c r="F797" s="48">
        <v>3512</v>
      </c>
      <c r="G797" s="48" t="s">
        <v>209</v>
      </c>
    </row>
    <row r="798" spans="2:7" ht="19.899999999999999" customHeight="1">
      <c r="B798" s="48">
        <v>141111121311</v>
      </c>
      <c r="C798" s="48">
        <v>6</v>
      </c>
      <c r="D798" s="48" t="s">
        <v>876</v>
      </c>
      <c r="E798" s="15" t="s">
        <v>1643</v>
      </c>
      <c r="F798" s="48">
        <v>3512</v>
      </c>
      <c r="G798" s="48" t="s">
        <v>209</v>
      </c>
    </row>
    <row r="799" spans="2:7" ht="19.899999999999999" customHeight="1">
      <c r="B799" s="48">
        <v>14111112131110</v>
      </c>
      <c r="C799" s="48">
        <v>7</v>
      </c>
      <c r="D799" s="48" t="s">
        <v>877</v>
      </c>
      <c r="E799" s="15" t="s">
        <v>1643</v>
      </c>
      <c r="F799" s="48">
        <v>3512</v>
      </c>
      <c r="G799" s="48" t="s">
        <v>209</v>
      </c>
    </row>
    <row r="800" spans="2:7" ht="19.899999999999999" customHeight="1">
      <c r="B800" s="48">
        <v>14111112131111</v>
      </c>
      <c r="C800" s="48">
        <v>7</v>
      </c>
      <c r="D800" s="48" t="s">
        <v>878</v>
      </c>
      <c r="E800" s="15" t="s">
        <v>1643</v>
      </c>
      <c r="F800" s="48">
        <v>3512</v>
      </c>
      <c r="G800" s="48" t="s">
        <v>209</v>
      </c>
    </row>
    <row r="801" spans="2:7" ht="19.899999999999999" customHeight="1">
      <c r="B801" s="48">
        <v>14111112131112</v>
      </c>
      <c r="C801" s="48">
        <v>7</v>
      </c>
      <c r="D801" s="48" t="s">
        <v>879</v>
      </c>
      <c r="E801" s="15" t="s">
        <v>1643</v>
      </c>
      <c r="F801" s="48">
        <v>3512</v>
      </c>
      <c r="G801" s="48" t="s">
        <v>209</v>
      </c>
    </row>
    <row r="802" spans="2:7" ht="19.899999999999999" customHeight="1">
      <c r="B802" s="48">
        <v>1411111214</v>
      </c>
      <c r="C802" s="48">
        <v>5</v>
      </c>
      <c r="D802" s="48" t="s">
        <v>880</v>
      </c>
      <c r="E802" s="15" t="s">
        <v>1643</v>
      </c>
      <c r="F802" s="48">
        <v>3512</v>
      </c>
      <c r="G802" s="48" t="s">
        <v>209</v>
      </c>
    </row>
    <row r="803" spans="2:7" ht="19.899999999999999" customHeight="1">
      <c r="B803" s="48">
        <v>141111121410</v>
      </c>
      <c r="C803" s="48">
        <v>6</v>
      </c>
      <c r="D803" s="48" t="s">
        <v>881</v>
      </c>
      <c r="E803" s="15" t="s">
        <v>1643</v>
      </c>
      <c r="F803" s="48">
        <v>3512</v>
      </c>
      <c r="G803" s="48" t="s">
        <v>209</v>
      </c>
    </row>
    <row r="804" spans="2:7" ht="19.899999999999999" customHeight="1">
      <c r="B804" s="48">
        <v>141111121411</v>
      </c>
      <c r="C804" s="48">
        <v>6</v>
      </c>
      <c r="D804" s="48" t="s">
        <v>882</v>
      </c>
      <c r="E804" s="15" t="s">
        <v>1643</v>
      </c>
      <c r="F804" s="48">
        <v>3512</v>
      </c>
      <c r="G804" s="48" t="s">
        <v>209</v>
      </c>
    </row>
    <row r="805" spans="2:7" ht="19.899999999999999" customHeight="1">
      <c r="B805" s="48">
        <v>14111112141110</v>
      </c>
      <c r="C805" s="48">
        <v>7</v>
      </c>
      <c r="D805" s="48" t="s">
        <v>883</v>
      </c>
      <c r="E805" s="15" t="s">
        <v>1643</v>
      </c>
      <c r="F805" s="48">
        <v>3512</v>
      </c>
      <c r="G805" s="48" t="s">
        <v>209</v>
      </c>
    </row>
    <row r="806" spans="2:7" ht="19.899999999999999" customHeight="1">
      <c r="B806" s="48">
        <v>14111112141111</v>
      </c>
      <c r="C806" s="48">
        <v>7</v>
      </c>
      <c r="D806" s="48" t="s">
        <v>884</v>
      </c>
      <c r="E806" s="15" t="s">
        <v>1643</v>
      </c>
      <c r="F806" s="48">
        <v>3512</v>
      </c>
      <c r="G806" s="48" t="s">
        <v>209</v>
      </c>
    </row>
    <row r="807" spans="2:7" ht="19.899999999999999" customHeight="1">
      <c r="B807" s="48">
        <v>14111112141112</v>
      </c>
      <c r="C807" s="48">
        <v>7</v>
      </c>
      <c r="D807" s="48" t="s">
        <v>885</v>
      </c>
      <c r="E807" s="15" t="s">
        <v>1643</v>
      </c>
      <c r="F807" s="48">
        <v>3512</v>
      </c>
      <c r="G807" s="48" t="s">
        <v>209</v>
      </c>
    </row>
    <row r="808" spans="2:7" ht="19.899999999999999" customHeight="1">
      <c r="B808" s="48">
        <v>1411111215</v>
      </c>
      <c r="C808" s="48">
        <v>5</v>
      </c>
      <c r="D808" s="48" t="s">
        <v>219</v>
      </c>
      <c r="E808" s="15" t="s">
        <v>1643</v>
      </c>
      <c r="F808" s="48">
        <v>3512</v>
      </c>
      <c r="G808" s="48" t="s">
        <v>209</v>
      </c>
    </row>
    <row r="809" spans="2:7" ht="19.899999999999999" customHeight="1">
      <c r="B809" s="48">
        <v>141111121510</v>
      </c>
      <c r="C809" s="48">
        <v>6</v>
      </c>
      <c r="D809" s="48" t="s">
        <v>886</v>
      </c>
      <c r="E809" s="15" t="s">
        <v>1643</v>
      </c>
      <c r="F809" s="48">
        <v>3512</v>
      </c>
      <c r="G809" s="48" t="s">
        <v>209</v>
      </c>
    </row>
    <row r="810" spans="2:7" ht="19.899999999999999" customHeight="1">
      <c r="B810" s="48">
        <v>141111121511</v>
      </c>
      <c r="C810" s="48">
        <v>6</v>
      </c>
      <c r="D810" s="48" t="s">
        <v>887</v>
      </c>
      <c r="E810" s="15" t="s">
        <v>1643</v>
      </c>
      <c r="F810" s="48">
        <v>3512</v>
      </c>
      <c r="G810" s="48" t="s">
        <v>209</v>
      </c>
    </row>
    <row r="811" spans="2:7" ht="19.899999999999999" customHeight="1">
      <c r="B811" s="48">
        <v>14111113</v>
      </c>
      <c r="C811" s="48">
        <v>4</v>
      </c>
      <c r="D811" s="48" t="s">
        <v>210</v>
      </c>
      <c r="E811" s="15" t="s">
        <v>1643</v>
      </c>
      <c r="F811" s="48">
        <v>3516</v>
      </c>
      <c r="G811" s="48" t="s">
        <v>843</v>
      </c>
    </row>
    <row r="812" spans="2:7" ht="19.899999999999999" customHeight="1">
      <c r="B812" s="48">
        <v>1411111310</v>
      </c>
      <c r="C812" s="48">
        <v>5</v>
      </c>
      <c r="D812" s="48" t="s">
        <v>22537</v>
      </c>
      <c r="E812" s="15" t="s">
        <v>1643</v>
      </c>
      <c r="F812" s="48">
        <v>3516</v>
      </c>
      <c r="G812" s="48" t="s">
        <v>843</v>
      </c>
    </row>
    <row r="813" spans="2:7" ht="19.899999999999999" customHeight="1">
      <c r="B813" s="48">
        <v>1411111311</v>
      </c>
      <c r="C813" s="48">
        <v>5</v>
      </c>
      <c r="D813" s="48" t="s">
        <v>1574</v>
      </c>
      <c r="E813" s="15" t="s">
        <v>1643</v>
      </c>
      <c r="F813" s="48">
        <v>3512</v>
      </c>
      <c r="G813" s="48" t="s">
        <v>209</v>
      </c>
    </row>
    <row r="814" spans="2:7" ht="19.899999999999999" customHeight="1">
      <c r="B814" s="48">
        <v>1411111312</v>
      </c>
      <c r="C814" s="48">
        <v>5</v>
      </c>
      <c r="D814" s="48" t="s">
        <v>27</v>
      </c>
      <c r="E814" s="15" t="s">
        <v>1643</v>
      </c>
      <c r="F814" s="48">
        <v>3812</v>
      </c>
      <c r="G814" s="48" t="s">
        <v>21600</v>
      </c>
    </row>
    <row r="815" spans="2:7" ht="19.899999999999999" customHeight="1">
      <c r="B815" s="48">
        <v>141111131210</v>
      </c>
      <c r="C815" s="48">
        <v>6</v>
      </c>
      <c r="D815" s="48" t="s">
        <v>1564</v>
      </c>
      <c r="E815" s="15" t="s">
        <v>1643</v>
      </c>
      <c r="F815" s="48">
        <v>3812</v>
      </c>
      <c r="G815" s="48" t="s">
        <v>21600</v>
      </c>
    </row>
    <row r="816" spans="2:7" ht="19.899999999999999" customHeight="1">
      <c r="B816" s="48">
        <v>141111131211</v>
      </c>
      <c r="C816" s="48">
        <v>6</v>
      </c>
      <c r="D816" s="48" t="s">
        <v>1565</v>
      </c>
      <c r="E816" s="15" t="s">
        <v>1643</v>
      </c>
      <c r="F816" s="48">
        <v>3812</v>
      </c>
      <c r="G816" s="48" t="s">
        <v>21600</v>
      </c>
    </row>
    <row r="817" spans="2:7" ht="19.899999999999999" customHeight="1">
      <c r="B817" s="48">
        <v>141112</v>
      </c>
      <c r="C817" s="48">
        <v>3</v>
      </c>
      <c r="D817" s="48" t="s">
        <v>888</v>
      </c>
      <c r="E817" s="15" t="s">
        <v>1643</v>
      </c>
      <c r="F817" s="48"/>
      <c r="G817" s="48"/>
    </row>
    <row r="818" spans="2:7" ht="19.899999999999999" customHeight="1">
      <c r="B818" s="48">
        <v>14111210</v>
      </c>
      <c r="C818" s="48">
        <v>4</v>
      </c>
      <c r="D818" s="48" t="s">
        <v>211</v>
      </c>
      <c r="E818" s="15" t="s">
        <v>1643</v>
      </c>
      <c r="F818" s="48">
        <v>3516</v>
      </c>
      <c r="G818" s="48" t="s">
        <v>843</v>
      </c>
    </row>
    <row r="819" spans="2:7" ht="19.899999999999999" customHeight="1">
      <c r="B819" s="48">
        <v>1411121010</v>
      </c>
      <c r="C819" s="48">
        <v>5</v>
      </c>
      <c r="D819" s="48" t="s">
        <v>889</v>
      </c>
      <c r="E819" s="15" t="s">
        <v>1643</v>
      </c>
      <c r="F819" s="48">
        <v>3516</v>
      </c>
      <c r="G819" s="48" t="s">
        <v>843</v>
      </c>
    </row>
    <row r="820" spans="2:7" ht="19.899999999999999" customHeight="1">
      <c r="B820" s="48">
        <v>141112101010</v>
      </c>
      <c r="C820" s="48">
        <v>6</v>
      </c>
      <c r="D820" s="48" t="s">
        <v>890</v>
      </c>
      <c r="E820" s="15" t="s">
        <v>1643</v>
      </c>
      <c r="F820" s="48">
        <v>3516</v>
      </c>
      <c r="G820" s="48" t="s">
        <v>843</v>
      </c>
    </row>
    <row r="821" spans="2:7" ht="19.899999999999999" customHeight="1">
      <c r="B821" s="48">
        <v>141112101011</v>
      </c>
      <c r="C821" s="48">
        <v>6</v>
      </c>
      <c r="D821" s="48" t="s">
        <v>891</v>
      </c>
      <c r="E821" s="15" t="s">
        <v>1643</v>
      </c>
      <c r="F821" s="48">
        <v>3516</v>
      </c>
      <c r="G821" s="48" t="s">
        <v>843</v>
      </c>
    </row>
    <row r="822" spans="2:7" ht="19.899999999999999" customHeight="1">
      <c r="B822" s="48">
        <v>14111210101110</v>
      </c>
      <c r="C822" s="48">
        <v>7</v>
      </c>
      <c r="D822" s="48" t="s">
        <v>892</v>
      </c>
      <c r="E822" s="15" t="s">
        <v>1643</v>
      </c>
      <c r="F822" s="48">
        <v>3516</v>
      </c>
      <c r="G822" s="48" t="s">
        <v>843</v>
      </c>
    </row>
    <row r="823" spans="2:7" ht="19.899999999999999" customHeight="1">
      <c r="B823" s="48">
        <v>14111210101111</v>
      </c>
      <c r="C823" s="48">
        <v>7</v>
      </c>
      <c r="D823" s="48" t="s">
        <v>893</v>
      </c>
      <c r="E823" s="15" t="s">
        <v>1643</v>
      </c>
      <c r="F823" s="48">
        <v>3516</v>
      </c>
      <c r="G823" s="48" t="s">
        <v>843</v>
      </c>
    </row>
    <row r="824" spans="2:7" ht="19.899999999999999" customHeight="1">
      <c r="B824" s="48">
        <v>1411121011</v>
      </c>
      <c r="C824" s="48">
        <v>5</v>
      </c>
      <c r="D824" s="48" t="s">
        <v>894</v>
      </c>
      <c r="E824" s="15" t="s">
        <v>1643</v>
      </c>
      <c r="F824" s="48">
        <v>3516</v>
      </c>
      <c r="G824" s="48" t="s">
        <v>843</v>
      </c>
    </row>
    <row r="825" spans="2:7" ht="19.899999999999999" customHeight="1">
      <c r="B825" s="48">
        <v>141112101110</v>
      </c>
      <c r="C825" s="48">
        <v>6</v>
      </c>
      <c r="D825" s="48" t="s">
        <v>895</v>
      </c>
      <c r="E825" s="15" t="s">
        <v>1643</v>
      </c>
      <c r="F825" s="48">
        <v>3516</v>
      </c>
      <c r="G825" s="48" t="s">
        <v>843</v>
      </c>
    </row>
    <row r="826" spans="2:7" ht="19.899999999999999" customHeight="1">
      <c r="B826" s="48">
        <v>141112101111</v>
      </c>
      <c r="C826" s="48">
        <v>6</v>
      </c>
      <c r="D826" s="48" t="s">
        <v>896</v>
      </c>
      <c r="E826" s="15" t="s">
        <v>1643</v>
      </c>
      <c r="F826" s="48">
        <v>3516</v>
      </c>
      <c r="G826" s="48" t="s">
        <v>843</v>
      </c>
    </row>
    <row r="827" spans="2:7" ht="19.899999999999999" customHeight="1">
      <c r="B827" s="48">
        <v>1411121012</v>
      </c>
      <c r="C827" s="48">
        <v>5</v>
      </c>
      <c r="D827" s="48" t="s">
        <v>897</v>
      </c>
      <c r="E827" s="15" t="s">
        <v>1643</v>
      </c>
      <c r="F827" s="48">
        <v>3516</v>
      </c>
      <c r="G827" s="48" t="s">
        <v>843</v>
      </c>
    </row>
    <row r="828" spans="2:7" ht="19.899999999999999" customHeight="1">
      <c r="B828" s="48">
        <v>141112101210</v>
      </c>
      <c r="C828" s="48">
        <v>6</v>
      </c>
      <c r="D828" s="48" t="s">
        <v>898</v>
      </c>
      <c r="E828" s="15" t="s">
        <v>1643</v>
      </c>
      <c r="F828" s="48">
        <v>3516</v>
      </c>
      <c r="G828" s="48" t="s">
        <v>843</v>
      </c>
    </row>
    <row r="829" spans="2:7" ht="19.899999999999999" customHeight="1">
      <c r="B829" s="48">
        <v>141112101211</v>
      </c>
      <c r="C829" s="48">
        <v>6</v>
      </c>
      <c r="D829" s="48" t="s">
        <v>899</v>
      </c>
      <c r="E829" s="15" t="s">
        <v>1643</v>
      </c>
      <c r="F829" s="48">
        <v>3516</v>
      </c>
      <c r="G829" s="48" t="s">
        <v>843</v>
      </c>
    </row>
    <row r="830" spans="2:7" ht="19.899999999999999" customHeight="1">
      <c r="B830" s="48">
        <v>141112101212</v>
      </c>
      <c r="C830" s="48">
        <v>6</v>
      </c>
      <c r="D830" s="48" t="s">
        <v>900</v>
      </c>
      <c r="E830" s="15" t="s">
        <v>1643</v>
      </c>
      <c r="F830" s="48">
        <v>3516</v>
      </c>
      <c r="G830" s="48" t="s">
        <v>843</v>
      </c>
    </row>
    <row r="831" spans="2:7" ht="19.899999999999999" customHeight="1">
      <c r="B831" s="48">
        <v>141112101213</v>
      </c>
      <c r="C831" s="48">
        <v>6</v>
      </c>
      <c r="D831" s="48" t="s">
        <v>901</v>
      </c>
      <c r="E831" s="15" t="s">
        <v>1643</v>
      </c>
      <c r="F831" s="48">
        <v>3516</v>
      </c>
      <c r="G831" s="48" t="s">
        <v>843</v>
      </c>
    </row>
    <row r="832" spans="2:7" ht="19.899999999999999" customHeight="1">
      <c r="B832" s="48">
        <v>14111211</v>
      </c>
      <c r="C832" s="48">
        <v>4</v>
      </c>
      <c r="D832" s="48" t="s">
        <v>203</v>
      </c>
      <c r="E832" s="15" t="s">
        <v>1643</v>
      </c>
      <c r="F832" s="48">
        <v>3516</v>
      </c>
      <c r="G832" s="48" t="s">
        <v>843</v>
      </c>
    </row>
    <row r="833" spans="2:7" ht="19.899999999999999" customHeight="1">
      <c r="B833" s="48">
        <v>1411121110</v>
      </c>
      <c r="C833" s="48">
        <v>5</v>
      </c>
      <c r="D833" s="48" t="s">
        <v>902</v>
      </c>
      <c r="E833" s="15" t="s">
        <v>1643</v>
      </c>
      <c r="F833" s="48">
        <v>3516</v>
      </c>
      <c r="G833" s="48" t="s">
        <v>843</v>
      </c>
    </row>
    <row r="834" spans="2:7" ht="19.899999999999999" customHeight="1">
      <c r="B834" s="48">
        <v>1411121111</v>
      </c>
      <c r="C834" s="48">
        <v>5</v>
      </c>
      <c r="D834" s="48" t="s">
        <v>903</v>
      </c>
      <c r="E834" s="15" t="s">
        <v>1643</v>
      </c>
      <c r="F834" s="48">
        <v>3516</v>
      </c>
      <c r="G834" s="48" t="s">
        <v>843</v>
      </c>
    </row>
    <row r="835" spans="2:7" ht="19.899999999999999" customHeight="1">
      <c r="B835" s="48">
        <v>1411121112</v>
      </c>
      <c r="C835" s="48">
        <v>5</v>
      </c>
      <c r="D835" s="48" t="s">
        <v>904</v>
      </c>
      <c r="E835" s="15" t="s">
        <v>1643</v>
      </c>
      <c r="F835" s="48">
        <v>3516</v>
      </c>
      <c r="G835" s="48" t="s">
        <v>843</v>
      </c>
    </row>
    <row r="836" spans="2:7" ht="19.899999999999999" customHeight="1">
      <c r="B836" s="48">
        <v>1411121113</v>
      </c>
      <c r="C836" s="48">
        <v>5</v>
      </c>
      <c r="D836" s="48" t="s">
        <v>905</v>
      </c>
      <c r="E836" s="15" t="s">
        <v>1643</v>
      </c>
      <c r="F836" s="48">
        <v>3516</v>
      </c>
      <c r="G836" s="48" t="s">
        <v>843</v>
      </c>
    </row>
    <row r="837" spans="2:7" ht="19.899999999999999" customHeight="1">
      <c r="B837" s="48">
        <v>14111212</v>
      </c>
      <c r="C837" s="48">
        <v>4</v>
      </c>
      <c r="D837" s="48" t="s">
        <v>906</v>
      </c>
      <c r="E837" s="15" t="s">
        <v>1643</v>
      </c>
      <c r="F837" s="48">
        <v>3516</v>
      </c>
      <c r="G837" s="48" t="s">
        <v>843</v>
      </c>
    </row>
    <row r="838" spans="2:7" ht="19.899999999999999" customHeight="1">
      <c r="B838" s="48">
        <v>1412</v>
      </c>
      <c r="C838" s="48">
        <v>2</v>
      </c>
      <c r="D838" s="48" t="s">
        <v>212</v>
      </c>
      <c r="E838" s="15" t="s">
        <v>1643</v>
      </c>
      <c r="F838" s="48"/>
      <c r="G838" s="48"/>
    </row>
    <row r="839" spans="2:7" ht="19.899999999999999" customHeight="1">
      <c r="B839" s="48">
        <v>141210</v>
      </c>
      <c r="C839" s="48">
        <v>3</v>
      </c>
      <c r="D839" s="48" t="s">
        <v>212</v>
      </c>
      <c r="E839" s="15" t="s">
        <v>1643</v>
      </c>
      <c r="F839" s="48"/>
      <c r="G839" s="48"/>
    </row>
    <row r="840" spans="2:7" ht="19.899999999999999" customHeight="1">
      <c r="B840" s="48">
        <v>14121010</v>
      </c>
      <c r="C840" s="48">
        <v>4</v>
      </c>
      <c r="D840" s="48" t="s">
        <v>213</v>
      </c>
      <c r="E840" s="15" t="s">
        <v>1643</v>
      </c>
      <c r="F840" s="48">
        <v>3513</v>
      </c>
      <c r="G840" s="48" t="s">
        <v>213</v>
      </c>
    </row>
    <row r="841" spans="2:7" ht="19.899999999999999" customHeight="1">
      <c r="B841" s="48">
        <v>1412101010</v>
      </c>
      <c r="C841" s="48">
        <v>5</v>
      </c>
      <c r="D841" s="48" t="s">
        <v>907</v>
      </c>
      <c r="E841" s="15" t="s">
        <v>1643</v>
      </c>
      <c r="F841" s="48">
        <v>3513</v>
      </c>
      <c r="G841" s="48" t="s">
        <v>213</v>
      </c>
    </row>
    <row r="842" spans="2:7" ht="19.899999999999999" customHeight="1">
      <c r="B842" s="48">
        <v>141210101010</v>
      </c>
      <c r="C842" s="48">
        <v>6</v>
      </c>
      <c r="D842" s="48" t="s">
        <v>908</v>
      </c>
      <c r="E842" s="15" t="s">
        <v>1643</v>
      </c>
      <c r="F842" s="48">
        <v>3513</v>
      </c>
      <c r="G842" s="48" t="s">
        <v>213</v>
      </c>
    </row>
    <row r="843" spans="2:7" ht="19.899999999999999" customHeight="1">
      <c r="B843" s="48">
        <v>141210101011</v>
      </c>
      <c r="C843" s="48">
        <v>6</v>
      </c>
      <c r="D843" s="48" t="s">
        <v>909</v>
      </c>
      <c r="E843" s="15" t="s">
        <v>1643</v>
      </c>
      <c r="F843" s="48">
        <v>3513</v>
      </c>
      <c r="G843" s="48" t="s">
        <v>213</v>
      </c>
    </row>
    <row r="844" spans="2:7" ht="19.899999999999999" customHeight="1">
      <c r="B844" s="48">
        <v>1412101011</v>
      </c>
      <c r="C844" s="48">
        <v>5</v>
      </c>
      <c r="D844" s="48" t="s">
        <v>910</v>
      </c>
      <c r="E844" s="15" t="s">
        <v>1643</v>
      </c>
      <c r="F844" s="48">
        <v>3513</v>
      </c>
      <c r="G844" s="48" t="s">
        <v>213</v>
      </c>
    </row>
    <row r="845" spans="2:7" ht="19.899999999999999" customHeight="1">
      <c r="B845" s="48">
        <v>141210101110</v>
      </c>
      <c r="C845" s="48">
        <v>6</v>
      </c>
      <c r="D845" s="48" t="s">
        <v>911</v>
      </c>
      <c r="E845" s="15" t="s">
        <v>1643</v>
      </c>
      <c r="F845" s="48">
        <v>3513</v>
      </c>
      <c r="G845" s="48" t="s">
        <v>213</v>
      </c>
    </row>
    <row r="846" spans="2:7" ht="19.899999999999999" customHeight="1">
      <c r="B846" s="48">
        <v>141210101111</v>
      </c>
      <c r="C846" s="48">
        <v>6</v>
      </c>
      <c r="D846" s="48" t="s">
        <v>912</v>
      </c>
      <c r="E846" s="15" t="s">
        <v>1643</v>
      </c>
      <c r="F846" s="48">
        <v>3513</v>
      </c>
      <c r="G846" s="48" t="s">
        <v>213</v>
      </c>
    </row>
    <row r="847" spans="2:7" ht="19.899999999999999" customHeight="1">
      <c r="B847" s="48">
        <v>14121010111110</v>
      </c>
      <c r="C847" s="48">
        <v>7</v>
      </c>
      <c r="D847" s="48" t="s">
        <v>913</v>
      </c>
      <c r="E847" s="15" t="s">
        <v>1643</v>
      </c>
      <c r="F847" s="48">
        <v>3513</v>
      </c>
      <c r="G847" s="48" t="s">
        <v>213</v>
      </c>
    </row>
    <row r="848" spans="2:7" ht="19.899999999999999" customHeight="1">
      <c r="B848" s="48">
        <v>14121010111111</v>
      </c>
      <c r="C848" s="48">
        <v>7</v>
      </c>
      <c r="D848" s="48" t="s">
        <v>914</v>
      </c>
      <c r="E848" s="15" t="s">
        <v>1643</v>
      </c>
      <c r="F848" s="48">
        <v>3513</v>
      </c>
      <c r="G848" s="48" t="s">
        <v>213</v>
      </c>
    </row>
    <row r="849" spans="2:7" ht="19.899999999999999" customHeight="1">
      <c r="B849" s="48">
        <v>14121010111112</v>
      </c>
      <c r="C849" s="48">
        <v>7</v>
      </c>
      <c r="D849" s="48" t="s">
        <v>915</v>
      </c>
      <c r="E849" s="15" t="s">
        <v>1643</v>
      </c>
      <c r="F849" s="48">
        <v>3513</v>
      </c>
      <c r="G849" s="48" t="s">
        <v>213</v>
      </c>
    </row>
    <row r="850" spans="2:7" ht="19.899999999999999" customHeight="1">
      <c r="B850" s="48">
        <v>141210101112</v>
      </c>
      <c r="C850" s="48">
        <v>6</v>
      </c>
      <c r="D850" s="48" t="s">
        <v>916</v>
      </c>
      <c r="E850" s="15" t="s">
        <v>1643</v>
      </c>
      <c r="F850" s="48">
        <v>3513</v>
      </c>
      <c r="G850" s="48" t="s">
        <v>213</v>
      </c>
    </row>
    <row r="851" spans="2:7" ht="19.899999999999999" customHeight="1">
      <c r="B851" s="48">
        <v>141210101113</v>
      </c>
      <c r="C851" s="48">
        <v>6</v>
      </c>
      <c r="D851" s="48" t="s">
        <v>917</v>
      </c>
      <c r="E851" s="15" t="s">
        <v>1643</v>
      </c>
      <c r="F851" s="48">
        <v>3513</v>
      </c>
      <c r="G851" s="48" t="s">
        <v>213</v>
      </c>
    </row>
    <row r="852" spans="2:7" ht="19.899999999999999" customHeight="1">
      <c r="B852" s="48">
        <v>14121010111310</v>
      </c>
      <c r="C852" s="48">
        <v>7</v>
      </c>
      <c r="D852" s="48" t="s">
        <v>918</v>
      </c>
      <c r="E852" s="15" t="s">
        <v>1643</v>
      </c>
      <c r="F852" s="48">
        <v>3513</v>
      </c>
      <c r="G852" s="48" t="s">
        <v>213</v>
      </c>
    </row>
    <row r="853" spans="2:7" ht="19.899999999999999" customHeight="1">
      <c r="B853" s="48">
        <v>14121010111311</v>
      </c>
      <c r="C853" s="48">
        <v>7</v>
      </c>
      <c r="D853" s="48" t="s">
        <v>919</v>
      </c>
      <c r="E853" s="15" t="s">
        <v>1643</v>
      </c>
      <c r="F853" s="48">
        <v>3513</v>
      </c>
      <c r="G853" s="48" t="s">
        <v>213</v>
      </c>
    </row>
    <row r="854" spans="2:7" ht="19.899999999999999" customHeight="1">
      <c r="B854" s="48">
        <v>14121010111312</v>
      </c>
      <c r="C854" s="48">
        <v>7</v>
      </c>
      <c r="D854" s="48" t="s">
        <v>920</v>
      </c>
      <c r="E854" s="15" t="s">
        <v>1643</v>
      </c>
      <c r="F854" s="48">
        <v>3513</v>
      </c>
      <c r="G854" s="48" t="s">
        <v>213</v>
      </c>
    </row>
    <row r="855" spans="2:7" ht="19.899999999999999" customHeight="1">
      <c r="B855" s="48">
        <v>141210101114</v>
      </c>
      <c r="C855" s="48">
        <v>6</v>
      </c>
      <c r="D855" s="48" t="s">
        <v>921</v>
      </c>
      <c r="E855" s="15" t="s">
        <v>1643</v>
      </c>
      <c r="F855" s="48">
        <v>3513</v>
      </c>
      <c r="G855" s="48" t="s">
        <v>213</v>
      </c>
    </row>
    <row r="856" spans="2:7" ht="19.899999999999999" customHeight="1">
      <c r="B856" s="48">
        <v>14121011</v>
      </c>
      <c r="C856" s="48">
        <v>4</v>
      </c>
      <c r="D856" s="48" t="s">
        <v>180</v>
      </c>
      <c r="E856" s="15" t="s">
        <v>1643</v>
      </c>
      <c r="F856" s="48">
        <v>3514</v>
      </c>
      <c r="G856" s="48" t="s">
        <v>1632</v>
      </c>
    </row>
    <row r="857" spans="2:7" ht="19.899999999999999" customHeight="1">
      <c r="B857" s="48">
        <v>1412101110</v>
      </c>
      <c r="C857" s="48">
        <v>5</v>
      </c>
      <c r="D857" s="48" t="s">
        <v>922</v>
      </c>
      <c r="E857" s="15" t="s">
        <v>1643</v>
      </c>
      <c r="F857" s="48">
        <v>3514</v>
      </c>
      <c r="G857" s="48" t="s">
        <v>1632</v>
      </c>
    </row>
    <row r="858" spans="2:7" ht="19.899999999999999" customHeight="1">
      <c r="B858" s="48">
        <v>141210111010</v>
      </c>
      <c r="C858" s="48">
        <v>6</v>
      </c>
      <c r="D858" s="48" t="s">
        <v>923</v>
      </c>
      <c r="E858" s="15" t="s">
        <v>1643</v>
      </c>
      <c r="F858" s="48">
        <v>3514</v>
      </c>
      <c r="G858" s="48" t="s">
        <v>1632</v>
      </c>
    </row>
    <row r="859" spans="2:7" ht="19.899999999999999" customHeight="1">
      <c r="B859" s="48">
        <v>14121011101010</v>
      </c>
      <c r="C859" s="48">
        <v>7</v>
      </c>
      <c r="D859" s="48" t="s">
        <v>924</v>
      </c>
      <c r="E859" s="15" t="s">
        <v>1643</v>
      </c>
      <c r="F859" s="48">
        <v>3514</v>
      </c>
      <c r="G859" s="48" t="s">
        <v>1632</v>
      </c>
    </row>
    <row r="860" spans="2:7" ht="19.899999999999999" customHeight="1">
      <c r="B860" s="48">
        <v>14121011101011</v>
      </c>
      <c r="C860" s="48">
        <v>7</v>
      </c>
      <c r="D860" s="48" t="s">
        <v>925</v>
      </c>
      <c r="E860" s="15" t="s">
        <v>1643</v>
      </c>
      <c r="F860" s="48">
        <v>3514</v>
      </c>
      <c r="G860" s="48" t="s">
        <v>1632</v>
      </c>
    </row>
    <row r="861" spans="2:7" ht="19.899999999999999" customHeight="1">
      <c r="B861" s="48">
        <v>14121011101012</v>
      </c>
      <c r="C861" s="48">
        <v>7</v>
      </c>
      <c r="D861" s="48" t="s">
        <v>214</v>
      </c>
      <c r="E861" s="15" t="s">
        <v>1643</v>
      </c>
      <c r="F861" s="48">
        <v>3514</v>
      </c>
      <c r="G861" s="48" t="s">
        <v>1632</v>
      </c>
    </row>
    <row r="862" spans="2:7" ht="19.899999999999999" customHeight="1">
      <c r="B862" s="48">
        <v>14121011101013</v>
      </c>
      <c r="C862" s="48">
        <v>7</v>
      </c>
      <c r="D862" s="48" t="s">
        <v>926</v>
      </c>
      <c r="E862" s="15" t="s">
        <v>1643</v>
      </c>
      <c r="F862" s="48">
        <v>3514</v>
      </c>
      <c r="G862" s="48" t="s">
        <v>1632</v>
      </c>
    </row>
    <row r="863" spans="2:7" ht="19.899999999999999" customHeight="1">
      <c r="B863" s="48">
        <v>14121011101014</v>
      </c>
      <c r="C863" s="48">
        <v>7</v>
      </c>
      <c r="D863" s="48" t="s">
        <v>927</v>
      </c>
      <c r="E863" s="15" t="s">
        <v>1643</v>
      </c>
      <c r="F863" s="48">
        <v>3514</v>
      </c>
      <c r="G863" s="48" t="s">
        <v>1632</v>
      </c>
    </row>
    <row r="864" spans="2:7" ht="19.899999999999999" customHeight="1">
      <c r="B864" s="48">
        <v>14121011101015</v>
      </c>
      <c r="C864" s="48">
        <v>7</v>
      </c>
      <c r="D864" s="48" t="s">
        <v>928</v>
      </c>
      <c r="E864" s="15" t="s">
        <v>1643</v>
      </c>
      <c r="F864" s="48">
        <v>3514</v>
      </c>
      <c r="G864" s="48" t="s">
        <v>1632</v>
      </c>
    </row>
    <row r="865" spans="2:7" ht="19.899999999999999" customHeight="1">
      <c r="B865" s="48">
        <v>14121011101016</v>
      </c>
      <c r="C865" s="48">
        <v>7</v>
      </c>
      <c r="D865" s="48" t="s">
        <v>929</v>
      </c>
      <c r="E865" s="15" t="s">
        <v>1643</v>
      </c>
      <c r="F865" s="48">
        <v>3514</v>
      </c>
      <c r="G865" s="48" t="s">
        <v>1632</v>
      </c>
    </row>
    <row r="866" spans="2:7" ht="19.899999999999999" customHeight="1">
      <c r="B866" s="48">
        <v>141210111011</v>
      </c>
      <c r="C866" s="48">
        <v>6</v>
      </c>
      <c r="D866" s="48" t="s">
        <v>930</v>
      </c>
      <c r="E866" s="15" t="s">
        <v>1643</v>
      </c>
      <c r="F866" s="48">
        <v>3514</v>
      </c>
      <c r="G866" s="48" t="s">
        <v>1632</v>
      </c>
    </row>
    <row r="867" spans="2:7" ht="19.899999999999999" customHeight="1">
      <c r="B867" s="48">
        <v>14121011101110</v>
      </c>
      <c r="C867" s="48">
        <v>7</v>
      </c>
      <c r="D867" s="48" t="s">
        <v>931</v>
      </c>
      <c r="E867" s="15" t="s">
        <v>1643</v>
      </c>
      <c r="F867" s="48">
        <v>3514</v>
      </c>
      <c r="G867" s="48" t="s">
        <v>1632</v>
      </c>
    </row>
    <row r="868" spans="2:7" ht="19.899999999999999" customHeight="1">
      <c r="B868" s="48">
        <v>14121011101111</v>
      </c>
      <c r="C868" s="48">
        <v>7</v>
      </c>
      <c r="D868" s="48" t="s">
        <v>932</v>
      </c>
      <c r="E868" s="15" t="s">
        <v>1643</v>
      </c>
      <c r="F868" s="48">
        <v>3514</v>
      </c>
      <c r="G868" s="48" t="s">
        <v>1632</v>
      </c>
    </row>
    <row r="869" spans="2:7" ht="19.899999999999999" customHeight="1">
      <c r="B869" s="48">
        <v>14121011101112</v>
      </c>
      <c r="C869" s="48">
        <v>7</v>
      </c>
      <c r="D869" s="48" t="s">
        <v>933</v>
      </c>
      <c r="E869" s="15" t="s">
        <v>1643</v>
      </c>
      <c r="F869" s="48">
        <v>3514</v>
      </c>
      <c r="G869" s="48" t="s">
        <v>1632</v>
      </c>
    </row>
    <row r="870" spans="2:7" ht="19.899999999999999" customHeight="1">
      <c r="B870" s="48">
        <v>1412101111</v>
      </c>
      <c r="C870" s="48">
        <v>5</v>
      </c>
      <c r="D870" s="48" t="s">
        <v>934</v>
      </c>
      <c r="E870" s="15" t="s">
        <v>1643</v>
      </c>
      <c r="F870" s="48">
        <v>3514</v>
      </c>
      <c r="G870" s="48" t="s">
        <v>1632</v>
      </c>
    </row>
    <row r="871" spans="2:7" ht="19.899999999999999" customHeight="1">
      <c r="B871" s="48">
        <v>141210111110</v>
      </c>
      <c r="C871" s="48">
        <v>6</v>
      </c>
      <c r="D871" s="48" t="s">
        <v>935</v>
      </c>
      <c r="E871" s="15" t="s">
        <v>1643</v>
      </c>
      <c r="F871" s="48">
        <v>3514</v>
      </c>
      <c r="G871" s="48" t="s">
        <v>1632</v>
      </c>
    </row>
    <row r="872" spans="2:7" ht="19.899999999999999" customHeight="1">
      <c r="B872" s="48">
        <v>141210111111</v>
      </c>
      <c r="C872" s="48">
        <v>6</v>
      </c>
      <c r="D872" s="48" t="s">
        <v>936</v>
      </c>
      <c r="E872" s="15" t="s">
        <v>1643</v>
      </c>
      <c r="F872" s="48">
        <v>3514</v>
      </c>
      <c r="G872" s="48" t="s">
        <v>1632</v>
      </c>
    </row>
    <row r="873" spans="2:7" ht="19.899999999999999" customHeight="1">
      <c r="B873" s="48">
        <v>141210111112</v>
      </c>
      <c r="C873" s="48">
        <v>6</v>
      </c>
      <c r="D873" s="48" t="s">
        <v>937</v>
      </c>
      <c r="E873" s="15" t="s">
        <v>1643</v>
      </c>
      <c r="F873" s="48">
        <v>3514</v>
      </c>
      <c r="G873" s="48" t="s">
        <v>1632</v>
      </c>
    </row>
    <row r="874" spans="2:7" ht="19.899999999999999" customHeight="1">
      <c r="B874" s="48">
        <v>14121012</v>
      </c>
      <c r="C874" s="48">
        <v>4</v>
      </c>
      <c r="D874" s="48" t="s">
        <v>938</v>
      </c>
      <c r="E874" s="15" t="s">
        <v>1643</v>
      </c>
      <c r="F874" s="48">
        <v>3514</v>
      </c>
      <c r="G874" s="48" t="s">
        <v>1632</v>
      </c>
    </row>
    <row r="875" spans="2:7" ht="19.899999999999999" customHeight="1">
      <c r="B875" s="48">
        <v>1412101210</v>
      </c>
      <c r="C875" s="48">
        <v>5</v>
      </c>
      <c r="D875" s="48" t="s">
        <v>939</v>
      </c>
      <c r="E875" s="15" t="s">
        <v>1643</v>
      </c>
      <c r="F875" s="48">
        <v>3513</v>
      </c>
      <c r="G875" s="48" t="s">
        <v>213</v>
      </c>
    </row>
    <row r="876" spans="2:7" ht="19.899999999999999" customHeight="1">
      <c r="B876" s="48">
        <v>141210121010</v>
      </c>
      <c r="C876" s="48">
        <v>6</v>
      </c>
      <c r="D876" s="48" t="s">
        <v>940</v>
      </c>
      <c r="E876" s="15" t="s">
        <v>1643</v>
      </c>
      <c r="F876" s="48">
        <v>3513</v>
      </c>
      <c r="G876" s="48" t="s">
        <v>213</v>
      </c>
    </row>
    <row r="877" spans="2:7" ht="19.899999999999999" customHeight="1">
      <c r="B877" s="48">
        <v>141210121011</v>
      </c>
      <c r="C877" s="48">
        <v>6</v>
      </c>
      <c r="D877" s="48" t="s">
        <v>2679</v>
      </c>
      <c r="E877" s="15" t="s">
        <v>1643</v>
      </c>
      <c r="F877" s="48">
        <v>3513</v>
      </c>
      <c r="G877" s="48" t="s">
        <v>213</v>
      </c>
    </row>
    <row r="878" spans="2:7" ht="19.899999999999999" customHeight="1">
      <c r="B878" s="48">
        <v>14121012101110</v>
      </c>
      <c r="C878" s="48">
        <v>7</v>
      </c>
      <c r="D878" s="48" t="s">
        <v>941</v>
      </c>
      <c r="E878" s="15" t="s">
        <v>1643</v>
      </c>
      <c r="F878" s="48">
        <v>3513</v>
      </c>
      <c r="G878" s="48" t="s">
        <v>213</v>
      </c>
    </row>
    <row r="879" spans="2:7" ht="19.899999999999999" customHeight="1">
      <c r="B879" s="48">
        <v>14121012101111</v>
      </c>
      <c r="C879" s="48">
        <v>7</v>
      </c>
      <c r="D879" s="48" t="s">
        <v>942</v>
      </c>
      <c r="E879" s="15" t="s">
        <v>1643</v>
      </c>
      <c r="F879" s="48">
        <v>3513</v>
      </c>
      <c r="G879" s="48" t="s">
        <v>213</v>
      </c>
    </row>
    <row r="880" spans="2:7" ht="19.899999999999999" customHeight="1">
      <c r="B880" s="48">
        <v>14121012101112</v>
      </c>
      <c r="C880" s="48">
        <v>7</v>
      </c>
      <c r="D880" s="48" t="s">
        <v>943</v>
      </c>
      <c r="E880" s="15" t="s">
        <v>1643</v>
      </c>
      <c r="F880" s="48">
        <v>3513</v>
      </c>
      <c r="G880" s="48" t="s">
        <v>213</v>
      </c>
    </row>
    <row r="881" spans="2:7" ht="19.899999999999999" customHeight="1">
      <c r="B881" s="48">
        <v>1412101211</v>
      </c>
      <c r="C881" s="48">
        <v>5</v>
      </c>
      <c r="D881" s="48" t="s">
        <v>944</v>
      </c>
      <c r="E881" s="15" t="s">
        <v>1643</v>
      </c>
      <c r="F881" s="48">
        <v>3513</v>
      </c>
      <c r="G881" s="48" t="s">
        <v>213</v>
      </c>
    </row>
    <row r="882" spans="2:7" ht="19.899999999999999" customHeight="1">
      <c r="B882" s="48">
        <v>141210121110</v>
      </c>
      <c r="C882" s="48">
        <v>6</v>
      </c>
      <c r="D882" s="48" t="s">
        <v>945</v>
      </c>
      <c r="E882" s="15" t="s">
        <v>1643</v>
      </c>
      <c r="F882" s="48">
        <v>3513</v>
      </c>
      <c r="G882" s="48" t="s">
        <v>213</v>
      </c>
    </row>
    <row r="883" spans="2:7" ht="19.899999999999999" customHeight="1">
      <c r="B883" s="48">
        <v>141210121111</v>
      </c>
      <c r="C883" s="48">
        <v>6</v>
      </c>
      <c r="D883" s="48" t="s">
        <v>946</v>
      </c>
      <c r="E883" s="15" t="s">
        <v>1643</v>
      </c>
      <c r="F883" s="48">
        <v>3513</v>
      </c>
      <c r="G883" s="48" t="s">
        <v>213</v>
      </c>
    </row>
    <row r="884" spans="2:7" ht="19.899999999999999" customHeight="1">
      <c r="B884" s="48">
        <v>14121012111110</v>
      </c>
      <c r="C884" s="48">
        <v>7</v>
      </c>
      <c r="D884" s="48" t="s">
        <v>947</v>
      </c>
      <c r="E884" s="15" t="s">
        <v>1643</v>
      </c>
      <c r="F884" s="48">
        <v>3513</v>
      </c>
      <c r="G884" s="48" t="s">
        <v>213</v>
      </c>
    </row>
    <row r="885" spans="2:7" ht="19.899999999999999" customHeight="1">
      <c r="B885" s="48">
        <v>14121012111111</v>
      </c>
      <c r="C885" s="48">
        <v>7</v>
      </c>
      <c r="D885" s="48" t="s">
        <v>948</v>
      </c>
      <c r="E885" s="15" t="s">
        <v>1643</v>
      </c>
      <c r="F885" s="48">
        <v>3513</v>
      </c>
      <c r="G885" s="48" t="s">
        <v>213</v>
      </c>
    </row>
    <row r="886" spans="2:7" ht="19.899999999999999" customHeight="1">
      <c r="B886" s="48">
        <v>14121012111112</v>
      </c>
      <c r="C886" s="48">
        <v>7</v>
      </c>
      <c r="D886" s="48" t="s">
        <v>949</v>
      </c>
      <c r="E886" s="15" t="s">
        <v>1643</v>
      </c>
      <c r="F886" s="48">
        <v>3513</v>
      </c>
      <c r="G886" s="48" t="s">
        <v>213</v>
      </c>
    </row>
    <row r="887" spans="2:7" ht="19.899999999999999" customHeight="1">
      <c r="B887" s="48">
        <v>1412101212</v>
      </c>
      <c r="C887" s="48">
        <v>5</v>
      </c>
      <c r="D887" s="48" t="s">
        <v>950</v>
      </c>
      <c r="E887" s="15" t="s">
        <v>1643</v>
      </c>
      <c r="F887" s="48">
        <v>3514</v>
      </c>
      <c r="G887" s="48" t="s">
        <v>1632</v>
      </c>
    </row>
    <row r="888" spans="2:7" ht="19.899999999999999" customHeight="1">
      <c r="B888" s="48">
        <v>141210121210</v>
      </c>
      <c r="C888" s="48">
        <v>6</v>
      </c>
      <c r="D888" s="48" t="s">
        <v>951</v>
      </c>
      <c r="E888" s="15" t="s">
        <v>1643</v>
      </c>
      <c r="F888" s="48">
        <v>3514</v>
      </c>
      <c r="G888" s="48" t="s">
        <v>1632</v>
      </c>
    </row>
    <row r="889" spans="2:7" ht="19.899999999999999" customHeight="1">
      <c r="B889" s="48">
        <v>141210121211</v>
      </c>
      <c r="C889" s="48">
        <v>6</v>
      </c>
      <c r="D889" s="48" t="s">
        <v>952</v>
      </c>
      <c r="E889" s="15" t="s">
        <v>1643</v>
      </c>
      <c r="F889" s="48">
        <v>3514</v>
      </c>
      <c r="G889" s="48" t="s">
        <v>1632</v>
      </c>
    </row>
    <row r="890" spans="2:7" ht="19.899999999999999" customHeight="1">
      <c r="B890" s="48">
        <v>14121012121110</v>
      </c>
      <c r="C890" s="48">
        <v>7</v>
      </c>
      <c r="D890" s="48" t="s">
        <v>953</v>
      </c>
      <c r="E890" s="15" t="s">
        <v>1643</v>
      </c>
      <c r="F890" s="48">
        <v>3514</v>
      </c>
      <c r="G890" s="48" t="s">
        <v>1632</v>
      </c>
    </row>
    <row r="891" spans="2:7" ht="19.899999999999999" customHeight="1">
      <c r="B891" s="48">
        <v>14121012121111</v>
      </c>
      <c r="C891" s="48">
        <v>7</v>
      </c>
      <c r="D891" s="48" t="s">
        <v>954</v>
      </c>
      <c r="E891" s="15" t="s">
        <v>1643</v>
      </c>
      <c r="F891" s="48">
        <v>3514</v>
      </c>
      <c r="G891" s="48" t="s">
        <v>1632</v>
      </c>
    </row>
    <row r="892" spans="2:7" ht="19.899999999999999" customHeight="1">
      <c r="B892" s="48">
        <v>14121012121112</v>
      </c>
      <c r="C892" s="48">
        <v>7</v>
      </c>
      <c r="D892" s="48" t="s">
        <v>955</v>
      </c>
      <c r="E892" s="15" t="s">
        <v>1643</v>
      </c>
      <c r="F892" s="48">
        <v>3514</v>
      </c>
      <c r="G892" s="48" t="s">
        <v>1632</v>
      </c>
    </row>
    <row r="893" spans="2:7" ht="19.899999999999999" customHeight="1">
      <c r="B893" s="48">
        <v>14121013</v>
      </c>
      <c r="C893" s="48">
        <v>4</v>
      </c>
      <c r="D893" s="48" t="s">
        <v>215</v>
      </c>
      <c r="E893" s="15" t="s">
        <v>1643</v>
      </c>
      <c r="F893" s="48">
        <v>3514</v>
      </c>
      <c r="G893" s="48" t="s">
        <v>1632</v>
      </c>
    </row>
    <row r="894" spans="2:7" ht="19.899999999999999" customHeight="1">
      <c r="B894" s="48">
        <v>1412101310</v>
      </c>
      <c r="C894" s="48">
        <v>5</v>
      </c>
      <c r="D894" s="48" t="s">
        <v>956</v>
      </c>
      <c r="E894" s="15" t="s">
        <v>1643</v>
      </c>
      <c r="F894" s="48">
        <v>3513</v>
      </c>
      <c r="G894" s="48" t="s">
        <v>213</v>
      </c>
    </row>
    <row r="895" spans="2:7" ht="19.899999999999999" customHeight="1">
      <c r="B895" s="48">
        <v>141210131010</v>
      </c>
      <c r="C895" s="48">
        <v>6</v>
      </c>
      <c r="D895" s="48" t="s">
        <v>957</v>
      </c>
      <c r="E895" s="15" t="s">
        <v>1643</v>
      </c>
      <c r="F895" s="48">
        <v>3513</v>
      </c>
      <c r="G895" s="48" t="s">
        <v>213</v>
      </c>
    </row>
    <row r="896" spans="2:7" ht="19.899999999999999" customHeight="1">
      <c r="B896" s="48">
        <v>141210131011</v>
      </c>
      <c r="C896" s="48">
        <v>6</v>
      </c>
      <c r="D896" s="48" t="s">
        <v>958</v>
      </c>
      <c r="E896" s="15" t="s">
        <v>1643</v>
      </c>
      <c r="F896" s="48">
        <v>3513</v>
      </c>
      <c r="G896" s="48" t="s">
        <v>213</v>
      </c>
    </row>
    <row r="897" spans="2:7" ht="19.899999999999999" customHeight="1">
      <c r="B897" s="48">
        <v>14121013101110</v>
      </c>
      <c r="C897" s="48">
        <v>7</v>
      </c>
      <c r="D897" s="48" t="s">
        <v>959</v>
      </c>
      <c r="E897" s="15" t="s">
        <v>1643</v>
      </c>
      <c r="F897" s="48">
        <v>3513</v>
      </c>
      <c r="G897" s="48" t="s">
        <v>213</v>
      </c>
    </row>
    <row r="898" spans="2:7" ht="19.899999999999999" customHeight="1">
      <c r="B898" s="48">
        <v>14121013101111</v>
      </c>
      <c r="C898" s="48">
        <v>7</v>
      </c>
      <c r="D898" s="48" t="s">
        <v>960</v>
      </c>
      <c r="E898" s="15" t="s">
        <v>1643</v>
      </c>
      <c r="F898" s="48">
        <v>3513</v>
      </c>
      <c r="G898" s="48" t="s">
        <v>213</v>
      </c>
    </row>
    <row r="899" spans="2:7" ht="19.899999999999999" customHeight="1">
      <c r="B899" s="48">
        <v>14121013101112</v>
      </c>
      <c r="C899" s="48">
        <v>7</v>
      </c>
      <c r="D899" s="48" t="s">
        <v>961</v>
      </c>
      <c r="E899" s="15" t="s">
        <v>1643</v>
      </c>
      <c r="F899" s="48">
        <v>3513</v>
      </c>
      <c r="G899" s="48" t="s">
        <v>213</v>
      </c>
    </row>
    <row r="900" spans="2:7" ht="19.899999999999999" customHeight="1">
      <c r="B900" s="48">
        <v>1412101311</v>
      </c>
      <c r="C900" s="48">
        <v>5</v>
      </c>
      <c r="D900" s="48" t="s">
        <v>962</v>
      </c>
      <c r="E900" s="15" t="s">
        <v>1643</v>
      </c>
      <c r="F900" s="48">
        <v>3514</v>
      </c>
      <c r="G900" s="48" t="s">
        <v>1632</v>
      </c>
    </row>
    <row r="901" spans="2:7" ht="19.899999999999999" customHeight="1">
      <c r="B901" s="48">
        <v>141210131110</v>
      </c>
      <c r="C901" s="48">
        <v>6</v>
      </c>
      <c r="D901" s="48" t="s">
        <v>963</v>
      </c>
      <c r="E901" s="15" t="s">
        <v>1643</v>
      </c>
      <c r="F901" s="48">
        <v>3514</v>
      </c>
      <c r="G901" s="48" t="s">
        <v>1632</v>
      </c>
    </row>
    <row r="902" spans="2:7" ht="19.899999999999999" customHeight="1">
      <c r="B902" s="48">
        <v>14121013111010</v>
      </c>
      <c r="C902" s="48">
        <v>7</v>
      </c>
      <c r="D902" s="48" t="s">
        <v>964</v>
      </c>
      <c r="E902" s="15" t="s">
        <v>1643</v>
      </c>
      <c r="F902" s="48">
        <v>3514</v>
      </c>
      <c r="G902" s="48" t="s">
        <v>1632</v>
      </c>
    </row>
    <row r="903" spans="2:7" ht="19.899999999999999" customHeight="1">
      <c r="B903" s="48">
        <v>14121013111011</v>
      </c>
      <c r="C903" s="48">
        <v>7</v>
      </c>
      <c r="D903" s="48" t="s">
        <v>965</v>
      </c>
      <c r="E903" s="15" t="s">
        <v>1643</v>
      </c>
      <c r="F903" s="48">
        <v>3514</v>
      </c>
      <c r="G903" s="48" t="s">
        <v>1632</v>
      </c>
    </row>
    <row r="904" spans="2:7" ht="19.899999999999999" customHeight="1">
      <c r="B904" s="48">
        <v>141210131111</v>
      </c>
      <c r="C904" s="48">
        <v>6</v>
      </c>
      <c r="D904" s="48" t="s">
        <v>966</v>
      </c>
      <c r="E904" s="15" t="s">
        <v>1643</v>
      </c>
      <c r="F904" s="48">
        <v>3514</v>
      </c>
      <c r="G904" s="48" t="s">
        <v>1632</v>
      </c>
    </row>
    <row r="905" spans="2:7" ht="19.899999999999999" customHeight="1">
      <c r="B905" s="48">
        <v>14121013111110</v>
      </c>
      <c r="C905" s="48">
        <v>7</v>
      </c>
      <c r="D905" s="48" t="s">
        <v>967</v>
      </c>
      <c r="E905" s="15" t="s">
        <v>1643</v>
      </c>
      <c r="F905" s="48">
        <v>3514</v>
      </c>
      <c r="G905" s="48" t="s">
        <v>1632</v>
      </c>
    </row>
    <row r="906" spans="2:7" ht="19.899999999999999" customHeight="1">
      <c r="B906" s="48">
        <v>14121013111111</v>
      </c>
      <c r="C906" s="48">
        <v>7</v>
      </c>
      <c r="D906" s="48" t="s">
        <v>968</v>
      </c>
      <c r="E906" s="15" t="s">
        <v>1643</v>
      </c>
      <c r="F906" s="48">
        <v>3514</v>
      </c>
      <c r="G906" s="48" t="s">
        <v>1632</v>
      </c>
    </row>
    <row r="907" spans="2:7" ht="19.899999999999999" customHeight="1">
      <c r="B907" s="48">
        <v>14121013111112</v>
      </c>
      <c r="C907" s="48">
        <v>7</v>
      </c>
      <c r="D907" s="48" t="s">
        <v>969</v>
      </c>
      <c r="E907" s="15" t="s">
        <v>1643</v>
      </c>
      <c r="F907" s="48">
        <v>3514</v>
      </c>
      <c r="G907" s="48" t="s">
        <v>1632</v>
      </c>
    </row>
    <row r="908" spans="2:7" ht="19.899999999999999" customHeight="1">
      <c r="B908" s="48">
        <v>14121014</v>
      </c>
      <c r="C908" s="48">
        <v>4</v>
      </c>
      <c r="D908" s="48" t="s">
        <v>970</v>
      </c>
      <c r="E908" s="15" t="s">
        <v>1643</v>
      </c>
      <c r="F908" s="48">
        <v>3514</v>
      </c>
      <c r="G908" s="48" t="s">
        <v>1632</v>
      </c>
    </row>
    <row r="909" spans="2:7" ht="19.899999999999999" customHeight="1">
      <c r="B909" s="48">
        <v>14121015</v>
      </c>
      <c r="C909" s="48">
        <v>4</v>
      </c>
      <c r="D909" s="48" t="s">
        <v>22426</v>
      </c>
      <c r="E909" s="15" t="s">
        <v>1643</v>
      </c>
      <c r="F909" s="48">
        <v>3513</v>
      </c>
      <c r="G909" s="48" t="s">
        <v>213</v>
      </c>
    </row>
    <row r="910" spans="2:7" ht="19.899999999999999" customHeight="1">
      <c r="B910" s="48">
        <v>15</v>
      </c>
      <c r="C910" s="48">
        <v>1</v>
      </c>
      <c r="D910" s="48" t="s">
        <v>216</v>
      </c>
      <c r="E910" s="15" t="s">
        <v>1643</v>
      </c>
      <c r="F910" s="48"/>
      <c r="G910" s="48"/>
    </row>
    <row r="911" spans="2:7" ht="19.899999999999999" customHeight="1">
      <c r="B911" s="48">
        <v>1510</v>
      </c>
      <c r="C911" s="48">
        <v>2</v>
      </c>
      <c r="D911" s="48" t="s">
        <v>216</v>
      </c>
      <c r="E911" s="15" t="s">
        <v>1643</v>
      </c>
      <c r="F911" s="48"/>
      <c r="G911" s="48"/>
    </row>
    <row r="912" spans="2:7" ht="19.899999999999999" customHeight="1">
      <c r="B912" s="48">
        <v>151010</v>
      </c>
      <c r="C912" s="48">
        <v>3</v>
      </c>
      <c r="D912" s="48" t="s">
        <v>217</v>
      </c>
      <c r="E912" s="15" t="s">
        <v>1643</v>
      </c>
      <c r="F912" s="48"/>
      <c r="G912" s="48"/>
    </row>
    <row r="913" spans="2:7" ht="19.899999999999999" customHeight="1">
      <c r="B913" s="48">
        <v>15101010</v>
      </c>
      <c r="C913" s="48">
        <v>4</v>
      </c>
      <c r="D913" s="48" t="s">
        <v>981</v>
      </c>
      <c r="E913" s="15" t="s">
        <v>1643</v>
      </c>
      <c r="F913" s="48">
        <v>3515</v>
      </c>
      <c r="G913" s="48" t="s">
        <v>216</v>
      </c>
    </row>
    <row r="914" spans="2:7" ht="19.899999999999999" customHeight="1">
      <c r="B914" s="48">
        <v>15101011</v>
      </c>
      <c r="C914" s="48">
        <v>4</v>
      </c>
      <c r="D914" s="48" t="s">
        <v>971</v>
      </c>
      <c r="E914" s="15" t="s">
        <v>1643</v>
      </c>
      <c r="F914" s="48">
        <v>3515</v>
      </c>
      <c r="G914" s="48" t="s">
        <v>216</v>
      </c>
    </row>
    <row r="915" spans="2:7" ht="19.899999999999999" customHeight="1">
      <c r="B915" s="48">
        <v>15101012</v>
      </c>
      <c r="C915" s="48">
        <v>4</v>
      </c>
      <c r="D915" s="48" t="s">
        <v>972</v>
      </c>
      <c r="E915" s="15" t="s">
        <v>1643</v>
      </c>
      <c r="F915" s="48">
        <v>3515</v>
      </c>
      <c r="G915" s="48" t="s">
        <v>216</v>
      </c>
    </row>
    <row r="916" spans="2:7" ht="19.899999999999999" customHeight="1">
      <c r="B916" s="48">
        <v>15101013</v>
      </c>
      <c r="C916" s="48">
        <v>4</v>
      </c>
      <c r="D916" s="48" t="s">
        <v>973</v>
      </c>
      <c r="E916" s="15" t="s">
        <v>1643</v>
      </c>
      <c r="F916" s="48">
        <v>3515</v>
      </c>
      <c r="G916" s="48" t="s">
        <v>216</v>
      </c>
    </row>
    <row r="917" spans="2:7" ht="19.899999999999999" customHeight="1">
      <c r="B917" s="48">
        <v>1510101310</v>
      </c>
      <c r="C917" s="48">
        <v>5</v>
      </c>
      <c r="D917" s="48" t="s">
        <v>974</v>
      </c>
      <c r="E917" s="15" t="s">
        <v>1643</v>
      </c>
      <c r="F917" s="48">
        <v>3515</v>
      </c>
      <c r="G917" s="48" t="s">
        <v>216</v>
      </c>
    </row>
    <row r="918" spans="2:7" ht="19.899999999999999" customHeight="1">
      <c r="B918" s="48">
        <v>1510101311</v>
      </c>
      <c r="C918" s="48">
        <v>5</v>
      </c>
      <c r="D918" s="48" t="s">
        <v>975</v>
      </c>
      <c r="E918" s="15" t="s">
        <v>1643</v>
      </c>
      <c r="F918" s="48">
        <v>3515</v>
      </c>
      <c r="G918" s="48" t="s">
        <v>216</v>
      </c>
    </row>
    <row r="919" spans="2:7" ht="19.899999999999999" customHeight="1">
      <c r="B919" s="48">
        <v>1510101312</v>
      </c>
      <c r="C919" s="48">
        <v>5</v>
      </c>
      <c r="D919" s="48" t="s">
        <v>976</v>
      </c>
      <c r="E919" s="15" t="s">
        <v>1643</v>
      </c>
      <c r="F919" s="48">
        <v>3515</v>
      </c>
      <c r="G919" s="48" t="s">
        <v>216</v>
      </c>
    </row>
    <row r="920" spans="2:7" ht="19.899999999999999" customHeight="1">
      <c r="B920" s="48">
        <v>15101014</v>
      </c>
      <c r="C920" s="48">
        <v>4</v>
      </c>
      <c r="D920" s="48" t="s">
        <v>977</v>
      </c>
      <c r="E920" s="15" t="s">
        <v>1643</v>
      </c>
      <c r="F920" s="48">
        <v>3515</v>
      </c>
      <c r="G920" s="48" t="s">
        <v>216</v>
      </c>
    </row>
    <row r="921" spans="2:7" ht="19.899999999999999" customHeight="1">
      <c r="B921" s="48">
        <v>1510101410</v>
      </c>
      <c r="C921" s="48">
        <v>5</v>
      </c>
      <c r="D921" s="48" t="s">
        <v>978</v>
      </c>
      <c r="E921" s="15" t="s">
        <v>1643</v>
      </c>
      <c r="F921" s="48">
        <v>3515</v>
      </c>
      <c r="G921" s="48" t="s">
        <v>216</v>
      </c>
    </row>
    <row r="922" spans="2:7" ht="19.899999999999999" customHeight="1">
      <c r="B922" s="48">
        <v>1510101411</v>
      </c>
      <c r="C922" s="48">
        <v>5</v>
      </c>
      <c r="D922" s="48" t="s">
        <v>979</v>
      </c>
      <c r="E922" s="15" t="s">
        <v>1643</v>
      </c>
      <c r="F922" s="48">
        <v>3515</v>
      </c>
      <c r="G922" s="48" t="s">
        <v>216</v>
      </c>
    </row>
    <row r="923" spans="2:7" ht="19.899999999999999" customHeight="1">
      <c r="B923" s="48">
        <v>1510101412</v>
      </c>
      <c r="C923" s="48">
        <v>5</v>
      </c>
      <c r="D923" s="48" t="s">
        <v>980</v>
      </c>
      <c r="E923" s="15" t="s">
        <v>1643</v>
      </c>
      <c r="F923" s="48">
        <v>3515</v>
      </c>
      <c r="G923" s="48" t="s">
        <v>216</v>
      </c>
    </row>
    <row r="924" spans="2:7" ht="19.899999999999999" customHeight="1">
      <c r="B924" s="48">
        <v>15101015</v>
      </c>
      <c r="C924" s="48">
        <v>4</v>
      </c>
      <c r="D924" s="48" t="s">
        <v>982</v>
      </c>
      <c r="E924" s="15" t="s">
        <v>1643</v>
      </c>
      <c r="F924" s="48">
        <v>3515</v>
      </c>
      <c r="G924" s="48" t="s">
        <v>216</v>
      </c>
    </row>
    <row r="925" spans="2:7" ht="19.899999999999999" customHeight="1">
      <c r="B925" s="48">
        <v>1510101510</v>
      </c>
      <c r="C925" s="48">
        <v>5</v>
      </c>
      <c r="D925" s="48" t="s">
        <v>983</v>
      </c>
      <c r="E925" s="15" t="s">
        <v>1643</v>
      </c>
      <c r="F925" s="48">
        <v>3515</v>
      </c>
      <c r="G925" s="48" t="s">
        <v>216</v>
      </c>
    </row>
    <row r="926" spans="2:7" ht="19.899999999999999" customHeight="1">
      <c r="B926" s="48">
        <v>1510101511</v>
      </c>
      <c r="C926" s="48">
        <v>5</v>
      </c>
      <c r="D926" s="48" t="s">
        <v>984</v>
      </c>
      <c r="E926" s="15" t="s">
        <v>1643</v>
      </c>
      <c r="F926" s="48">
        <v>3515</v>
      </c>
      <c r="G926" s="48" t="s">
        <v>216</v>
      </c>
    </row>
    <row r="927" spans="2:7" ht="19.899999999999999" customHeight="1">
      <c r="B927" s="48">
        <v>15101016</v>
      </c>
      <c r="C927" s="48">
        <v>4</v>
      </c>
      <c r="D927" s="48" t="s">
        <v>985</v>
      </c>
      <c r="E927" s="15" t="s">
        <v>1643</v>
      </c>
      <c r="F927" s="48">
        <v>3515</v>
      </c>
      <c r="G927" s="48" t="s">
        <v>216</v>
      </c>
    </row>
    <row r="928" spans="2:7" ht="19.899999999999999" customHeight="1">
      <c r="B928" s="48">
        <v>1510101610</v>
      </c>
      <c r="C928" s="48">
        <v>5</v>
      </c>
      <c r="D928" s="48" t="s">
        <v>986</v>
      </c>
      <c r="E928" s="15" t="s">
        <v>1643</v>
      </c>
      <c r="F928" s="48">
        <v>3515</v>
      </c>
      <c r="G928" s="48" t="s">
        <v>216</v>
      </c>
    </row>
    <row r="929" spans="2:7" ht="19.899999999999999" customHeight="1">
      <c r="B929" s="48">
        <v>1510101611</v>
      </c>
      <c r="C929" s="48">
        <v>5</v>
      </c>
      <c r="D929" s="48" t="s">
        <v>987</v>
      </c>
      <c r="E929" s="15" t="s">
        <v>1643</v>
      </c>
      <c r="F929" s="48">
        <v>3515</v>
      </c>
      <c r="G929" s="48" t="s">
        <v>216</v>
      </c>
    </row>
    <row r="930" spans="2:7" ht="19.899999999999999" customHeight="1">
      <c r="B930" s="48">
        <v>1510101612</v>
      </c>
      <c r="C930" s="48">
        <v>5</v>
      </c>
      <c r="D930" s="48" t="s">
        <v>988</v>
      </c>
      <c r="E930" s="15" t="s">
        <v>1643</v>
      </c>
      <c r="F930" s="48">
        <v>3515</v>
      </c>
      <c r="G930" s="48" t="s">
        <v>216</v>
      </c>
    </row>
    <row r="931" spans="2:7" ht="19.899999999999999" customHeight="1">
      <c r="B931" s="48">
        <v>15101017</v>
      </c>
      <c r="C931" s="48">
        <v>4</v>
      </c>
      <c r="D931" s="48" t="s">
        <v>989</v>
      </c>
      <c r="E931" s="15" t="s">
        <v>1643</v>
      </c>
      <c r="F931" s="48">
        <v>3515</v>
      </c>
      <c r="G931" s="48" t="s">
        <v>216</v>
      </c>
    </row>
    <row r="932" spans="2:7" ht="19.899999999999999" customHeight="1">
      <c r="B932" s="48">
        <v>15101018</v>
      </c>
      <c r="C932" s="48">
        <v>4</v>
      </c>
      <c r="D932" s="48" t="s">
        <v>990</v>
      </c>
      <c r="E932" s="15" t="s">
        <v>1643</v>
      </c>
      <c r="F932" s="48">
        <v>3515</v>
      </c>
      <c r="G932" s="48" t="s">
        <v>216</v>
      </c>
    </row>
    <row r="933" spans="2:7" ht="19.899999999999999" customHeight="1">
      <c r="B933" s="48">
        <v>151011</v>
      </c>
      <c r="C933" s="48">
        <v>3</v>
      </c>
      <c r="D933" s="48" t="s">
        <v>991</v>
      </c>
      <c r="E933" s="15" t="s">
        <v>1643</v>
      </c>
      <c r="F933" s="48"/>
      <c r="G933" s="48"/>
    </row>
    <row r="934" spans="2:7" ht="19.899999999999999" customHeight="1">
      <c r="B934" s="48">
        <v>15101110</v>
      </c>
      <c r="C934" s="48">
        <v>4</v>
      </c>
      <c r="D934" s="48" t="s">
        <v>224</v>
      </c>
      <c r="E934" s="15" t="s">
        <v>1643</v>
      </c>
      <c r="F934" s="48">
        <v>3515</v>
      </c>
      <c r="G934" s="48" t="s">
        <v>216</v>
      </c>
    </row>
    <row r="935" spans="2:7" ht="19.899999999999999" customHeight="1">
      <c r="B935" s="48">
        <v>15101111</v>
      </c>
      <c r="C935" s="48">
        <v>4</v>
      </c>
      <c r="D935" s="48" t="s">
        <v>220</v>
      </c>
      <c r="E935" s="15" t="s">
        <v>1643</v>
      </c>
      <c r="F935" s="48">
        <v>3515</v>
      </c>
      <c r="G935" s="48" t="s">
        <v>216</v>
      </c>
    </row>
    <row r="936" spans="2:7" ht="19.899999999999999" customHeight="1">
      <c r="B936" s="48">
        <v>1510111110</v>
      </c>
      <c r="C936" s="48">
        <v>5</v>
      </c>
      <c r="D936" s="48" t="s">
        <v>992</v>
      </c>
      <c r="E936" s="15" t="s">
        <v>1643</v>
      </c>
      <c r="F936" s="48">
        <v>3515</v>
      </c>
      <c r="G936" s="48" t="s">
        <v>216</v>
      </c>
    </row>
    <row r="937" spans="2:7" ht="19.899999999999999" customHeight="1">
      <c r="B937" s="48">
        <v>1510111111</v>
      </c>
      <c r="C937" s="48">
        <v>5</v>
      </c>
      <c r="D937" s="48" t="s">
        <v>993</v>
      </c>
      <c r="E937" s="15" t="s">
        <v>1643</v>
      </c>
      <c r="F937" s="48">
        <v>3515</v>
      </c>
      <c r="G937" s="48" t="s">
        <v>216</v>
      </c>
    </row>
    <row r="938" spans="2:7" ht="19.899999999999999" customHeight="1">
      <c r="B938" s="48">
        <v>1510111112</v>
      </c>
      <c r="C938" s="48">
        <v>5</v>
      </c>
      <c r="D938" s="48" t="s">
        <v>994</v>
      </c>
      <c r="E938" s="15" t="s">
        <v>1643</v>
      </c>
      <c r="F938" s="48">
        <v>3515</v>
      </c>
      <c r="G938" s="48" t="s">
        <v>216</v>
      </c>
    </row>
    <row r="939" spans="2:7" ht="19.899999999999999" customHeight="1">
      <c r="B939" s="48">
        <v>1510111113</v>
      </c>
      <c r="C939" s="48">
        <v>5</v>
      </c>
      <c r="D939" s="48" t="s">
        <v>995</v>
      </c>
      <c r="E939" s="15" t="s">
        <v>1643</v>
      </c>
      <c r="F939" s="48">
        <v>3515</v>
      </c>
      <c r="G939" s="48" t="s">
        <v>216</v>
      </c>
    </row>
    <row r="940" spans="2:7" ht="19.899999999999999" customHeight="1">
      <c r="B940" s="48">
        <v>15101112</v>
      </c>
      <c r="C940" s="48">
        <v>4</v>
      </c>
      <c r="D940" s="48" t="s">
        <v>221</v>
      </c>
      <c r="E940" s="15" t="s">
        <v>1643</v>
      </c>
      <c r="F940" s="48">
        <v>3515</v>
      </c>
      <c r="G940" s="48" t="s">
        <v>216</v>
      </c>
    </row>
    <row r="941" spans="2:7" ht="19.899999999999999" customHeight="1">
      <c r="B941" s="48">
        <v>15101113</v>
      </c>
      <c r="C941" s="48">
        <v>4</v>
      </c>
      <c r="D941" s="48" t="s">
        <v>996</v>
      </c>
      <c r="E941" s="15" t="s">
        <v>1643</v>
      </c>
      <c r="F941" s="48">
        <v>3515</v>
      </c>
      <c r="G941" s="48" t="s">
        <v>216</v>
      </c>
    </row>
    <row r="942" spans="2:7" ht="19.899999999999999" customHeight="1">
      <c r="B942" s="48">
        <v>1510111310</v>
      </c>
      <c r="C942" s="48">
        <v>5</v>
      </c>
      <c r="D942" s="48" t="s">
        <v>997</v>
      </c>
      <c r="E942" s="15" t="s">
        <v>1643</v>
      </c>
      <c r="F942" s="48">
        <v>3515</v>
      </c>
      <c r="G942" s="48" t="s">
        <v>216</v>
      </c>
    </row>
    <row r="943" spans="2:7" ht="19.899999999999999" customHeight="1">
      <c r="B943" s="48">
        <v>1510111311</v>
      </c>
      <c r="C943" s="48">
        <v>5</v>
      </c>
      <c r="D943" s="48" t="s">
        <v>998</v>
      </c>
      <c r="E943" s="15" t="s">
        <v>1643</v>
      </c>
      <c r="F943" s="48">
        <v>3515</v>
      </c>
      <c r="G943" s="48" t="s">
        <v>216</v>
      </c>
    </row>
    <row r="944" spans="2:7" ht="19.899999999999999" customHeight="1">
      <c r="B944" s="48">
        <v>1510111312</v>
      </c>
      <c r="C944" s="48">
        <v>5</v>
      </c>
      <c r="D944" s="48" t="s">
        <v>222</v>
      </c>
      <c r="E944" s="15" t="s">
        <v>1643</v>
      </c>
      <c r="F944" s="48">
        <v>3515</v>
      </c>
      <c r="G944" s="48" t="s">
        <v>216</v>
      </c>
    </row>
    <row r="945" spans="2:7" ht="19.899999999999999" customHeight="1">
      <c r="B945" s="48">
        <v>1510111313</v>
      </c>
      <c r="C945" s="48">
        <v>5</v>
      </c>
      <c r="D945" s="48" t="s">
        <v>999</v>
      </c>
      <c r="E945" s="15" t="s">
        <v>1643</v>
      </c>
      <c r="F945" s="48">
        <v>3515</v>
      </c>
      <c r="G945" s="48" t="s">
        <v>216</v>
      </c>
    </row>
    <row r="946" spans="2:7" ht="19.899999999999999" customHeight="1">
      <c r="B946" s="48">
        <v>15101114</v>
      </c>
      <c r="C946" s="48">
        <v>4</v>
      </c>
      <c r="D946" s="48" t="s">
        <v>223</v>
      </c>
      <c r="E946" s="15" t="s">
        <v>1643</v>
      </c>
      <c r="F946" s="48">
        <v>3515</v>
      </c>
      <c r="G946" s="48" t="s">
        <v>216</v>
      </c>
    </row>
    <row r="947" spans="2:7" ht="19.899999999999999" customHeight="1">
      <c r="B947" s="48">
        <v>1510111410</v>
      </c>
      <c r="C947" s="48">
        <v>5</v>
      </c>
      <c r="D947" s="48" t="s">
        <v>1000</v>
      </c>
      <c r="E947" s="15" t="s">
        <v>1643</v>
      </c>
      <c r="F947" s="48">
        <v>3515</v>
      </c>
      <c r="G947" s="48" t="s">
        <v>216</v>
      </c>
    </row>
    <row r="948" spans="2:7" ht="19.899999999999999" customHeight="1">
      <c r="B948" s="48">
        <v>1510111411</v>
      </c>
      <c r="C948" s="48">
        <v>5</v>
      </c>
      <c r="D948" s="48" t="s">
        <v>1001</v>
      </c>
      <c r="E948" s="15" t="s">
        <v>1643</v>
      </c>
      <c r="F948" s="48">
        <v>3515</v>
      </c>
      <c r="G948" s="48" t="s">
        <v>216</v>
      </c>
    </row>
    <row r="949" spans="2:7" ht="19.899999999999999" customHeight="1">
      <c r="B949" s="48">
        <v>1510111412</v>
      </c>
      <c r="C949" s="48">
        <v>5</v>
      </c>
      <c r="D949" s="48" t="s">
        <v>1002</v>
      </c>
      <c r="E949" s="15" t="s">
        <v>1643</v>
      </c>
      <c r="F949" s="48">
        <v>3515</v>
      </c>
      <c r="G949" s="48" t="s">
        <v>216</v>
      </c>
    </row>
    <row r="950" spans="2:7" ht="19.899999999999999" customHeight="1">
      <c r="B950" s="48">
        <v>15101115</v>
      </c>
      <c r="C950" s="48">
        <v>4</v>
      </c>
      <c r="D950" s="48" t="s">
        <v>225</v>
      </c>
      <c r="E950" s="15" t="s">
        <v>1643</v>
      </c>
      <c r="F950" s="48">
        <v>3515</v>
      </c>
      <c r="G950" s="48" t="s">
        <v>216</v>
      </c>
    </row>
    <row r="951" spans="2:7" ht="19.899999999999999" customHeight="1">
      <c r="B951" s="48">
        <v>1510111510</v>
      </c>
      <c r="C951" s="48">
        <v>5</v>
      </c>
      <c r="D951" s="48" t="s">
        <v>1003</v>
      </c>
      <c r="E951" s="15" t="s">
        <v>1643</v>
      </c>
      <c r="F951" s="48">
        <v>3515</v>
      </c>
      <c r="G951" s="48" t="s">
        <v>216</v>
      </c>
    </row>
    <row r="952" spans="2:7" ht="19.899999999999999" customHeight="1">
      <c r="B952" s="48">
        <v>1510111511</v>
      </c>
      <c r="C952" s="48">
        <v>5</v>
      </c>
      <c r="D952" s="48" t="s">
        <v>1004</v>
      </c>
      <c r="E952" s="15" t="s">
        <v>1643</v>
      </c>
      <c r="F952" s="48">
        <v>3515</v>
      </c>
      <c r="G952" s="48" t="s">
        <v>216</v>
      </c>
    </row>
    <row r="953" spans="2:7" ht="19.899999999999999" customHeight="1">
      <c r="B953" s="48">
        <v>15101116</v>
      </c>
      <c r="C953" s="48">
        <v>4</v>
      </c>
      <c r="D953" s="48" t="s">
        <v>1005</v>
      </c>
      <c r="E953" s="15" t="s">
        <v>1643</v>
      </c>
      <c r="F953" s="48">
        <v>3515</v>
      </c>
      <c r="G953" s="48" t="s">
        <v>216</v>
      </c>
    </row>
    <row r="954" spans="2:7" ht="19.899999999999999" customHeight="1">
      <c r="B954" s="48">
        <v>1510111610</v>
      </c>
      <c r="C954" s="48">
        <v>5</v>
      </c>
      <c r="D954" s="48" t="s">
        <v>226</v>
      </c>
      <c r="E954" s="15" t="s">
        <v>1643</v>
      </c>
      <c r="F954" s="48">
        <v>3515</v>
      </c>
      <c r="G954" s="48" t="s">
        <v>216</v>
      </c>
    </row>
    <row r="955" spans="2:7" ht="19.899999999999999" customHeight="1">
      <c r="B955" s="48">
        <v>1510111611</v>
      </c>
      <c r="C955" s="48">
        <v>5</v>
      </c>
      <c r="D955" s="48" t="s">
        <v>227</v>
      </c>
      <c r="E955" s="15" t="s">
        <v>1643</v>
      </c>
      <c r="F955" s="48">
        <v>3515</v>
      </c>
      <c r="G955" s="48" t="s">
        <v>216</v>
      </c>
    </row>
    <row r="956" spans="2:7" ht="19.899999999999999" customHeight="1">
      <c r="B956" s="48">
        <v>1510111612</v>
      </c>
      <c r="C956" s="48">
        <v>5</v>
      </c>
      <c r="D956" s="48" t="s">
        <v>228</v>
      </c>
      <c r="E956" s="15" t="s">
        <v>1643</v>
      </c>
      <c r="F956" s="48">
        <v>3515</v>
      </c>
      <c r="G956" s="48" t="s">
        <v>216</v>
      </c>
    </row>
    <row r="957" spans="2:7" ht="19.899999999999999" customHeight="1">
      <c r="B957" s="48">
        <v>15101117</v>
      </c>
      <c r="C957" s="48">
        <v>4</v>
      </c>
      <c r="D957" s="48" t="s">
        <v>229</v>
      </c>
      <c r="E957" s="15" t="s">
        <v>1643</v>
      </c>
      <c r="F957" s="48">
        <v>3515</v>
      </c>
      <c r="G957" s="48" t="s">
        <v>216</v>
      </c>
    </row>
    <row r="958" spans="2:7" ht="19.899999999999999" customHeight="1">
      <c r="B958" s="48">
        <v>15101118</v>
      </c>
      <c r="C958" s="48">
        <v>4</v>
      </c>
      <c r="D958" s="48" t="s">
        <v>1006</v>
      </c>
      <c r="E958" s="15" t="s">
        <v>1643</v>
      </c>
      <c r="F958" s="48">
        <v>3515</v>
      </c>
      <c r="G958" s="48" t="s">
        <v>216</v>
      </c>
    </row>
    <row r="959" spans="2:7" ht="19.899999999999999" customHeight="1">
      <c r="B959" s="48">
        <v>15101119</v>
      </c>
      <c r="C959" s="48">
        <v>4</v>
      </c>
      <c r="D959" s="48" t="s">
        <v>1007</v>
      </c>
      <c r="E959" s="15" t="s">
        <v>1643</v>
      </c>
      <c r="F959" s="48">
        <v>3515</v>
      </c>
      <c r="G959" s="48" t="s">
        <v>216</v>
      </c>
    </row>
    <row r="960" spans="2:7" ht="19.899999999999999" customHeight="1">
      <c r="B960" s="48">
        <v>15101120</v>
      </c>
      <c r="C960" s="48">
        <v>4</v>
      </c>
      <c r="D960" s="48" t="s">
        <v>1008</v>
      </c>
      <c r="E960" s="15" t="s">
        <v>1643</v>
      </c>
      <c r="F960" s="48">
        <v>3515</v>
      </c>
      <c r="G960" s="48" t="s">
        <v>216</v>
      </c>
    </row>
    <row r="961" spans="2:7" ht="19.899999999999999" customHeight="1">
      <c r="B961" s="48">
        <v>15101121</v>
      </c>
      <c r="C961" s="48">
        <v>4</v>
      </c>
      <c r="D961" s="48" t="s">
        <v>2623</v>
      </c>
      <c r="E961" s="15" t="s">
        <v>1643</v>
      </c>
      <c r="F961" s="48">
        <v>3515</v>
      </c>
      <c r="G961" s="48" t="s">
        <v>216</v>
      </c>
    </row>
    <row r="962" spans="2:7" ht="19.899999999999999" customHeight="1">
      <c r="B962" s="48">
        <v>15101122</v>
      </c>
      <c r="C962" s="48">
        <v>4</v>
      </c>
      <c r="D962" s="48" t="s">
        <v>1009</v>
      </c>
      <c r="E962" s="15" t="s">
        <v>1643</v>
      </c>
      <c r="F962" s="48">
        <v>3515</v>
      </c>
      <c r="G962" s="48" t="s">
        <v>216</v>
      </c>
    </row>
    <row r="963" spans="2:7" ht="19.899999999999999" customHeight="1">
      <c r="B963" s="48">
        <v>151012</v>
      </c>
      <c r="C963" s="48">
        <v>3</v>
      </c>
      <c r="D963" s="48" t="s">
        <v>218</v>
      </c>
      <c r="E963" s="15" t="s">
        <v>1643</v>
      </c>
      <c r="F963" s="48"/>
      <c r="G963" s="48"/>
    </row>
    <row r="964" spans="2:7" ht="19.899999999999999" customHeight="1">
      <c r="B964" s="48">
        <v>15101210</v>
      </c>
      <c r="C964" s="48">
        <v>4</v>
      </c>
      <c r="D964" s="48" t="s">
        <v>218</v>
      </c>
      <c r="E964" s="15" t="s">
        <v>1643</v>
      </c>
      <c r="F964" s="48">
        <v>3515</v>
      </c>
      <c r="G964" s="48" t="s">
        <v>216</v>
      </c>
    </row>
    <row r="965" spans="2:7" ht="19.899999999999999" customHeight="1">
      <c r="B965" s="48">
        <v>1510121010</v>
      </c>
      <c r="C965" s="48">
        <v>5</v>
      </c>
      <c r="D965" s="48" t="s">
        <v>1010</v>
      </c>
      <c r="E965" s="15" t="s">
        <v>1643</v>
      </c>
      <c r="F965" s="48">
        <v>3515</v>
      </c>
      <c r="G965" s="48" t="s">
        <v>216</v>
      </c>
    </row>
    <row r="966" spans="2:7" ht="19.899999999999999" customHeight="1">
      <c r="B966" s="48">
        <v>151012101010</v>
      </c>
      <c r="C966" s="48">
        <v>6</v>
      </c>
      <c r="D966" s="48" t="s">
        <v>1011</v>
      </c>
      <c r="E966" s="15" t="s">
        <v>1643</v>
      </c>
      <c r="F966" s="48">
        <v>3515</v>
      </c>
      <c r="G966" s="48" t="s">
        <v>216</v>
      </c>
    </row>
    <row r="967" spans="2:7" ht="19.899999999999999" customHeight="1">
      <c r="B967" s="48">
        <v>151012101011</v>
      </c>
      <c r="C967" s="48">
        <v>6</v>
      </c>
      <c r="D967" s="48" t="s">
        <v>1012</v>
      </c>
      <c r="E967" s="15" t="s">
        <v>1643</v>
      </c>
      <c r="F967" s="48">
        <v>3515</v>
      </c>
      <c r="G967" s="48" t="s">
        <v>216</v>
      </c>
    </row>
    <row r="968" spans="2:7" ht="19.899999999999999" customHeight="1">
      <c r="B968" s="48">
        <v>151012101012</v>
      </c>
      <c r="C968" s="48">
        <v>6</v>
      </c>
      <c r="D968" s="48" t="s">
        <v>1013</v>
      </c>
      <c r="E968" s="15" t="s">
        <v>1643</v>
      </c>
      <c r="F968" s="48">
        <v>3515</v>
      </c>
      <c r="G968" s="48" t="s">
        <v>216</v>
      </c>
    </row>
    <row r="969" spans="2:7" ht="19.899999999999999" customHeight="1">
      <c r="B969" s="48">
        <v>1510121011</v>
      </c>
      <c r="C969" s="48">
        <v>5</v>
      </c>
      <c r="D969" s="48" t="s">
        <v>1014</v>
      </c>
      <c r="E969" s="15" t="s">
        <v>1643</v>
      </c>
      <c r="F969" s="48">
        <v>3515</v>
      </c>
      <c r="G969" s="48" t="s">
        <v>216</v>
      </c>
    </row>
    <row r="970" spans="2:7" ht="19.899999999999999" customHeight="1">
      <c r="B970" s="48">
        <v>151012101110</v>
      </c>
      <c r="C970" s="48">
        <v>6</v>
      </c>
      <c r="D970" s="48" t="s">
        <v>1015</v>
      </c>
      <c r="E970" s="15" t="s">
        <v>1643</v>
      </c>
      <c r="F970" s="48">
        <v>3515</v>
      </c>
      <c r="G970" s="48" t="s">
        <v>216</v>
      </c>
    </row>
    <row r="971" spans="2:7" ht="19.899999999999999" customHeight="1">
      <c r="B971" s="48">
        <v>151012101111</v>
      </c>
      <c r="C971" s="48">
        <v>6</v>
      </c>
      <c r="D971" s="48" t="s">
        <v>1016</v>
      </c>
      <c r="E971" s="15" t="s">
        <v>1643</v>
      </c>
      <c r="F971" s="48">
        <v>3515</v>
      </c>
      <c r="G971" s="48" t="s">
        <v>216</v>
      </c>
    </row>
    <row r="972" spans="2:7" ht="19.899999999999999" customHeight="1">
      <c r="B972" s="48">
        <v>16</v>
      </c>
      <c r="C972" s="48">
        <v>1</v>
      </c>
      <c r="D972" s="48" t="s">
        <v>1017</v>
      </c>
      <c r="E972" s="15" t="s">
        <v>1643</v>
      </c>
      <c r="F972" s="48"/>
      <c r="G972" s="48"/>
    </row>
    <row r="973" spans="2:7" ht="19.899999999999999" customHeight="1">
      <c r="B973" s="48">
        <v>1610</v>
      </c>
      <c r="C973" s="48">
        <v>2</v>
      </c>
      <c r="D973" s="48" t="s">
        <v>1017</v>
      </c>
      <c r="E973" s="15" t="s">
        <v>1643</v>
      </c>
      <c r="F973" s="48"/>
      <c r="G973" s="48"/>
    </row>
    <row r="974" spans="2:7" ht="19.899999999999999" customHeight="1">
      <c r="B974" s="48">
        <v>161010</v>
      </c>
      <c r="C974" s="48">
        <v>3</v>
      </c>
      <c r="D974" s="48" t="s">
        <v>1018</v>
      </c>
      <c r="E974" s="15" t="s">
        <v>1643</v>
      </c>
      <c r="F974" s="48"/>
      <c r="G974" s="48"/>
    </row>
    <row r="975" spans="2:7" ht="19.899999999999999" customHeight="1">
      <c r="B975" s="48">
        <v>16101010</v>
      </c>
      <c r="C975" s="48">
        <v>4</v>
      </c>
      <c r="D975" s="48" t="s">
        <v>1019</v>
      </c>
      <c r="E975" s="15" t="s">
        <v>1643</v>
      </c>
      <c r="F975" s="48">
        <v>3613</v>
      </c>
      <c r="G975" s="48" t="s">
        <v>21611</v>
      </c>
    </row>
    <row r="976" spans="2:7" ht="19.899999999999999" customHeight="1">
      <c r="B976" s="48">
        <v>16101011</v>
      </c>
      <c r="C976" s="48">
        <v>4</v>
      </c>
      <c r="D976" s="48" t="s">
        <v>160</v>
      </c>
      <c r="E976" s="15" t="s">
        <v>1643</v>
      </c>
      <c r="F976" s="48">
        <v>3610</v>
      </c>
      <c r="G976" s="48" t="s">
        <v>1633</v>
      </c>
    </row>
    <row r="977" spans="2:7" ht="19.899999999999999" customHeight="1">
      <c r="B977" s="48">
        <v>16101012</v>
      </c>
      <c r="C977" s="48">
        <v>4</v>
      </c>
      <c r="D977" s="48" t="s">
        <v>1622</v>
      </c>
      <c r="E977" s="15" t="s">
        <v>1643</v>
      </c>
      <c r="F977" s="48">
        <v>3613</v>
      </c>
      <c r="G977" s="48" t="s">
        <v>21611</v>
      </c>
    </row>
    <row r="978" spans="2:7" ht="19.899999999999999" customHeight="1">
      <c r="B978" s="48">
        <v>1610101210</v>
      </c>
      <c r="C978" s="48">
        <v>5</v>
      </c>
      <c r="D978" s="48" t="s">
        <v>161</v>
      </c>
      <c r="E978" s="15" t="s">
        <v>1643</v>
      </c>
      <c r="F978" s="48">
        <v>3613</v>
      </c>
      <c r="G978" s="48" t="s">
        <v>21611</v>
      </c>
    </row>
    <row r="979" spans="2:7" ht="19.899999999999999" customHeight="1">
      <c r="B979" s="48">
        <v>1610101211</v>
      </c>
      <c r="C979" s="48">
        <v>5</v>
      </c>
      <c r="D979" s="48" t="s">
        <v>162</v>
      </c>
      <c r="E979" s="15" t="s">
        <v>1643</v>
      </c>
      <c r="F979" s="48">
        <v>3613</v>
      </c>
      <c r="G979" s="48" t="s">
        <v>21611</v>
      </c>
    </row>
    <row r="980" spans="2:7" ht="19.899999999999999" customHeight="1">
      <c r="B980" s="48">
        <v>161011</v>
      </c>
      <c r="C980" s="48">
        <v>3</v>
      </c>
      <c r="D980" s="48" t="s">
        <v>1020</v>
      </c>
      <c r="E980" s="15" t="s">
        <v>1643</v>
      </c>
      <c r="F980" s="48"/>
      <c r="G980" s="48"/>
    </row>
    <row r="981" spans="2:7" ht="19.899999999999999" customHeight="1">
      <c r="B981" s="48">
        <v>16101110</v>
      </c>
      <c r="C981" s="48">
        <v>4</v>
      </c>
      <c r="D981" s="48" t="s">
        <v>150</v>
      </c>
      <c r="E981" s="15" t="s">
        <v>1643</v>
      </c>
      <c r="F981" s="48">
        <v>3612</v>
      </c>
      <c r="G981" s="48" t="s">
        <v>1634</v>
      </c>
    </row>
    <row r="982" spans="2:7" ht="19.899999999999999" customHeight="1">
      <c r="B982" s="48">
        <v>1610111010</v>
      </c>
      <c r="C982" s="48">
        <v>5</v>
      </c>
      <c r="D982" s="48" t="s">
        <v>151</v>
      </c>
      <c r="E982" s="15" t="s">
        <v>1643</v>
      </c>
      <c r="F982" s="48">
        <v>3612</v>
      </c>
      <c r="G982" s="48" t="s">
        <v>1634</v>
      </c>
    </row>
    <row r="983" spans="2:7" ht="19.899999999999999" customHeight="1">
      <c r="B983" s="48">
        <v>1610111011</v>
      </c>
      <c r="C983" s="48">
        <v>5</v>
      </c>
      <c r="D983" s="48" t="s">
        <v>152</v>
      </c>
      <c r="E983" s="15" t="s">
        <v>1643</v>
      </c>
      <c r="F983" s="48">
        <v>3612</v>
      </c>
      <c r="G983" s="48" t="s">
        <v>1634</v>
      </c>
    </row>
    <row r="984" spans="2:7" ht="19.899999999999999" customHeight="1">
      <c r="B984" s="48">
        <v>161011101110</v>
      </c>
      <c r="C984" s="48">
        <v>6</v>
      </c>
      <c r="D984" s="48" t="s">
        <v>1021</v>
      </c>
      <c r="E984" s="15" t="s">
        <v>1643</v>
      </c>
      <c r="F984" s="48">
        <v>3612</v>
      </c>
      <c r="G984" s="48" t="s">
        <v>1634</v>
      </c>
    </row>
    <row r="985" spans="2:7" ht="19.899999999999999" customHeight="1">
      <c r="B985" s="48">
        <v>161011101111</v>
      </c>
      <c r="C985" s="48">
        <v>6</v>
      </c>
      <c r="D985" s="48" t="s">
        <v>1022</v>
      </c>
      <c r="E985" s="15" t="s">
        <v>1643</v>
      </c>
      <c r="F985" s="48">
        <v>3612</v>
      </c>
      <c r="G985" s="48" t="s">
        <v>1634</v>
      </c>
    </row>
    <row r="986" spans="2:7" ht="19.899999999999999" customHeight="1">
      <c r="B986" s="48">
        <v>1610111012</v>
      </c>
      <c r="C986" s="48">
        <v>5</v>
      </c>
      <c r="D986" s="48" t="s">
        <v>1023</v>
      </c>
      <c r="E986" s="15" t="s">
        <v>1643</v>
      </c>
      <c r="F986" s="48">
        <v>3612</v>
      </c>
      <c r="G986" s="48" t="s">
        <v>1634</v>
      </c>
    </row>
    <row r="987" spans="2:7" ht="19.899999999999999" customHeight="1">
      <c r="B987" s="48">
        <v>1610111013</v>
      </c>
      <c r="C987" s="48">
        <v>5</v>
      </c>
      <c r="D987" s="48" t="s">
        <v>1024</v>
      </c>
      <c r="E987" s="15" t="s">
        <v>1643</v>
      </c>
      <c r="F987" s="48">
        <v>3612</v>
      </c>
      <c r="G987" s="48" t="s">
        <v>1634</v>
      </c>
    </row>
    <row r="988" spans="2:7" ht="19.899999999999999" customHeight="1">
      <c r="B988" s="48">
        <v>161011101310</v>
      </c>
      <c r="C988" s="48">
        <v>6</v>
      </c>
      <c r="D988" s="48" t="s">
        <v>153</v>
      </c>
      <c r="E988" s="15" t="s">
        <v>1643</v>
      </c>
      <c r="F988" s="48">
        <v>3612</v>
      </c>
      <c r="G988" s="48" t="s">
        <v>1634</v>
      </c>
    </row>
    <row r="989" spans="2:7" ht="19.899999999999999" customHeight="1">
      <c r="B989" s="48">
        <v>161011101311</v>
      </c>
      <c r="C989" s="48">
        <v>6</v>
      </c>
      <c r="D989" s="48" t="s">
        <v>1025</v>
      </c>
      <c r="E989" s="15" t="s">
        <v>1643</v>
      </c>
      <c r="F989" s="48">
        <v>3612</v>
      </c>
      <c r="G989" s="48" t="s">
        <v>1634</v>
      </c>
    </row>
    <row r="990" spans="2:7" ht="19.899999999999999" customHeight="1">
      <c r="B990" s="48">
        <v>161011101312</v>
      </c>
      <c r="C990" s="48">
        <v>6</v>
      </c>
      <c r="D990" s="48" t="s">
        <v>1026</v>
      </c>
      <c r="E990" s="15" t="s">
        <v>1643</v>
      </c>
      <c r="F990" s="48">
        <v>3612</v>
      </c>
      <c r="G990" s="48" t="s">
        <v>1634</v>
      </c>
    </row>
    <row r="991" spans="2:7" ht="19.899999999999999" customHeight="1">
      <c r="B991" s="48">
        <v>161011101313</v>
      </c>
      <c r="C991" s="48">
        <v>6</v>
      </c>
      <c r="D991" s="48" t="s">
        <v>1027</v>
      </c>
      <c r="E991" s="15" t="s">
        <v>1643</v>
      </c>
      <c r="F991" s="48">
        <v>3612</v>
      </c>
      <c r="G991" s="48" t="s">
        <v>1634</v>
      </c>
    </row>
    <row r="992" spans="2:7" ht="19.899999999999999" customHeight="1">
      <c r="B992" s="48">
        <v>16101111</v>
      </c>
      <c r="C992" s="48">
        <v>4</v>
      </c>
      <c r="D992" s="48" t="s">
        <v>154</v>
      </c>
      <c r="E992" s="15" t="s">
        <v>1643</v>
      </c>
      <c r="F992" s="48">
        <v>3612</v>
      </c>
      <c r="G992" s="48" t="s">
        <v>1634</v>
      </c>
    </row>
    <row r="993" spans="2:7" ht="19.899999999999999" customHeight="1">
      <c r="B993" s="48">
        <v>1610111110</v>
      </c>
      <c r="C993" s="48">
        <v>5</v>
      </c>
      <c r="D993" s="48" t="s">
        <v>1028</v>
      </c>
      <c r="E993" s="15" t="s">
        <v>1643</v>
      </c>
      <c r="F993" s="48">
        <v>3612</v>
      </c>
      <c r="G993" s="48" t="s">
        <v>1634</v>
      </c>
    </row>
    <row r="994" spans="2:7" ht="19.899999999999999" customHeight="1">
      <c r="B994" s="48">
        <v>1610111111</v>
      </c>
      <c r="C994" s="48">
        <v>5</v>
      </c>
      <c r="D994" s="48" t="s">
        <v>155</v>
      </c>
      <c r="E994" s="15" t="s">
        <v>1643</v>
      </c>
      <c r="F994" s="48">
        <v>3612</v>
      </c>
      <c r="G994" s="48" t="s">
        <v>1634</v>
      </c>
    </row>
    <row r="995" spans="2:7" ht="19.899999999999999" customHeight="1">
      <c r="B995" s="48">
        <v>161011111110</v>
      </c>
      <c r="C995" s="48">
        <v>6</v>
      </c>
      <c r="D995" s="48" t="s">
        <v>1029</v>
      </c>
      <c r="E995" s="15" t="s">
        <v>1643</v>
      </c>
      <c r="F995" s="48">
        <v>3612</v>
      </c>
      <c r="G995" s="48" t="s">
        <v>1634</v>
      </c>
    </row>
    <row r="996" spans="2:7" ht="19.899999999999999" customHeight="1">
      <c r="B996" s="48">
        <v>161011111111</v>
      </c>
      <c r="C996" s="48">
        <v>6</v>
      </c>
      <c r="D996" s="48" t="s">
        <v>156</v>
      </c>
      <c r="E996" s="15" t="s">
        <v>1643</v>
      </c>
      <c r="F996" s="48">
        <v>3612</v>
      </c>
      <c r="G996" s="48" t="s">
        <v>1634</v>
      </c>
    </row>
    <row r="997" spans="2:7" ht="19.899999999999999" customHeight="1">
      <c r="B997" s="48">
        <v>1610111112</v>
      </c>
      <c r="C997" s="48">
        <v>5</v>
      </c>
      <c r="D997" s="48" t="s">
        <v>1030</v>
      </c>
      <c r="E997" s="15" t="s">
        <v>1643</v>
      </c>
      <c r="F997" s="48">
        <v>3612</v>
      </c>
      <c r="G997" s="48" t="s">
        <v>1634</v>
      </c>
    </row>
    <row r="998" spans="2:7" ht="19.899999999999999" customHeight="1">
      <c r="B998" s="48">
        <v>161011111210</v>
      </c>
      <c r="C998" s="48">
        <v>6</v>
      </c>
      <c r="D998" s="48" t="s">
        <v>1031</v>
      </c>
      <c r="E998" s="15" t="s">
        <v>1643</v>
      </c>
      <c r="F998" s="48">
        <v>3612</v>
      </c>
      <c r="G998" s="48" t="s">
        <v>1634</v>
      </c>
    </row>
    <row r="999" spans="2:7" ht="19.899999999999999" customHeight="1">
      <c r="B999" s="48">
        <v>161011111211</v>
      </c>
      <c r="C999" s="48">
        <v>6</v>
      </c>
      <c r="D999" s="48" t="s">
        <v>157</v>
      </c>
      <c r="E999" s="15" t="s">
        <v>1643</v>
      </c>
      <c r="F999" s="48">
        <v>3612</v>
      </c>
      <c r="G999" s="48" t="s">
        <v>1634</v>
      </c>
    </row>
    <row r="1000" spans="2:7" ht="19.899999999999999" customHeight="1">
      <c r="B1000" s="48">
        <v>1610111113</v>
      </c>
      <c r="C1000" s="48">
        <v>5</v>
      </c>
      <c r="D1000" s="48" t="s">
        <v>1032</v>
      </c>
      <c r="E1000" s="15" t="s">
        <v>1643</v>
      </c>
      <c r="F1000" s="48">
        <v>3612</v>
      </c>
      <c r="G1000" s="48" t="s">
        <v>1634</v>
      </c>
    </row>
    <row r="1001" spans="2:7" ht="19.899999999999999" customHeight="1">
      <c r="B1001" s="48">
        <v>16101112</v>
      </c>
      <c r="C1001" s="48">
        <v>4</v>
      </c>
      <c r="D1001" s="48" t="s">
        <v>1033</v>
      </c>
      <c r="E1001" s="15" t="s">
        <v>1643</v>
      </c>
      <c r="F1001" s="48">
        <v>3612</v>
      </c>
      <c r="G1001" s="48" t="s">
        <v>1634</v>
      </c>
    </row>
    <row r="1002" spans="2:7" ht="19.899999999999999" customHeight="1">
      <c r="B1002" s="48">
        <v>1610111210</v>
      </c>
      <c r="C1002" s="48">
        <v>5</v>
      </c>
      <c r="D1002" s="48" t="s">
        <v>1034</v>
      </c>
      <c r="E1002" s="15" t="s">
        <v>1643</v>
      </c>
      <c r="F1002" s="48">
        <v>3612</v>
      </c>
      <c r="G1002" s="48" t="s">
        <v>1634</v>
      </c>
    </row>
    <row r="1003" spans="2:7" ht="19.899999999999999" customHeight="1">
      <c r="B1003" s="48">
        <v>161011121010</v>
      </c>
      <c r="C1003" s="48">
        <v>6</v>
      </c>
      <c r="D1003" s="48" t="s">
        <v>1035</v>
      </c>
      <c r="E1003" s="15" t="s">
        <v>1643</v>
      </c>
      <c r="F1003" s="48">
        <v>3612</v>
      </c>
      <c r="G1003" s="48" t="s">
        <v>1634</v>
      </c>
    </row>
    <row r="1004" spans="2:7" ht="19.899999999999999" customHeight="1">
      <c r="B1004" s="48">
        <v>161011121011</v>
      </c>
      <c r="C1004" s="48">
        <v>6</v>
      </c>
      <c r="D1004" s="48" t="s">
        <v>1036</v>
      </c>
      <c r="E1004" s="15" t="s">
        <v>1643</v>
      </c>
      <c r="F1004" s="48">
        <v>3612</v>
      </c>
      <c r="G1004" s="48" t="s">
        <v>1634</v>
      </c>
    </row>
    <row r="1005" spans="2:7" ht="19.899999999999999" customHeight="1">
      <c r="B1005" s="48">
        <v>161011121012</v>
      </c>
      <c r="C1005" s="48">
        <v>6</v>
      </c>
      <c r="D1005" s="48" t="s">
        <v>163</v>
      </c>
      <c r="E1005" s="15" t="s">
        <v>1643</v>
      </c>
      <c r="F1005" s="48">
        <v>3612</v>
      </c>
      <c r="G1005" s="48" t="s">
        <v>1634</v>
      </c>
    </row>
    <row r="1006" spans="2:7" ht="19.899999999999999" customHeight="1">
      <c r="B1006" s="48">
        <v>16101112101210</v>
      </c>
      <c r="C1006" s="48">
        <v>7</v>
      </c>
      <c r="D1006" s="48" t="s">
        <v>1037</v>
      </c>
      <c r="E1006" s="15" t="s">
        <v>1643</v>
      </c>
      <c r="F1006" s="48">
        <v>3612</v>
      </c>
      <c r="G1006" s="48" t="s">
        <v>1634</v>
      </c>
    </row>
    <row r="1007" spans="2:7" ht="19.899999999999999" customHeight="1">
      <c r="B1007" s="48">
        <v>16101112101211</v>
      </c>
      <c r="C1007" s="48">
        <v>7</v>
      </c>
      <c r="D1007" s="48" t="s">
        <v>1038</v>
      </c>
      <c r="E1007" s="15" t="s">
        <v>1643</v>
      </c>
      <c r="F1007" s="48">
        <v>3612</v>
      </c>
      <c r="G1007" s="48" t="s">
        <v>1634</v>
      </c>
    </row>
    <row r="1008" spans="2:7" ht="19.899999999999999" customHeight="1">
      <c r="B1008" s="48">
        <v>1610111211</v>
      </c>
      <c r="C1008" s="48">
        <v>5</v>
      </c>
      <c r="D1008" s="48" t="s">
        <v>164</v>
      </c>
      <c r="E1008" s="15" t="s">
        <v>1643</v>
      </c>
      <c r="F1008" s="48">
        <v>3612</v>
      </c>
      <c r="G1008" s="48" t="s">
        <v>1634</v>
      </c>
    </row>
    <row r="1009" spans="2:7" ht="19.899999999999999" customHeight="1">
      <c r="B1009" s="48">
        <v>16101113</v>
      </c>
      <c r="C1009" s="48">
        <v>4</v>
      </c>
      <c r="D1009" s="48" t="s">
        <v>158</v>
      </c>
      <c r="E1009" s="15" t="s">
        <v>1643</v>
      </c>
      <c r="F1009" s="48">
        <v>3615</v>
      </c>
      <c r="G1009" s="48" t="s">
        <v>158</v>
      </c>
    </row>
    <row r="1010" spans="2:7" ht="19.899999999999999" customHeight="1">
      <c r="B1010" s="48">
        <v>1610111310</v>
      </c>
      <c r="C1010" s="48">
        <v>5</v>
      </c>
      <c r="D1010" s="48" t="s">
        <v>1039</v>
      </c>
      <c r="E1010" s="15" t="s">
        <v>1643</v>
      </c>
      <c r="F1010" s="48">
        <v>3615</v>
      </c>
      <c r="G1010" s="48" t="s">
        <v>158</v>
      </c>
    </row>
    <row r="1011" spans="2:7" ht="19.899999999999999" customHeight="1">
      <c r="B1011" s="48">
        <v>1610111311</v>
      </c>
      <c r="C1011" s="48">
        <v>5</v>
      </c>
      <c r="D1011" s="48" t="s">
        <v>1040</v>
      </c>
      <c r="E1011" s="15" t="s">
        <v>1643</v>
      </c>
      <c r="F1011" s="48">
        <v>3615</v>
      </c>
      <c r="G1011" s="48" t="s">
        <v>158</v>
      </c>
    </row>
    <row r="1012" spans="2:7" ht="19.899999999999999" customHeight="1">
      <c r="B1012" s="48">
        <v>1610111312</v>
      </c>
      <c r="C1012" s="48">
        <v>5</v>
      </c>
      <c r="D1012" s="48" t="s">
        <v>1041</v>
      </c>
      <c r="E1012" s="15" t="s">
        <v>1643</v>
      </c>
      <c r="F1012" s="48">
        <v>3615</v>
      </c>
      <c r="G1012" s="48" t="s">
        <v>158</v>
      </c>
    </row>
    <row r="1013" spans="2:7" ht="19.899999999999999" customHeight="1">
      <c r="B1013" s="48">
        <v>161011131210</v>
      </c>
      <c r="C1013" s="48">
        <v>6</v>
      </c>
      <c r="D1013" s="48" t="s">
        <v>1042</v>
      </c>
      <c r="E1013" s="15" t="s">
        <v>1643</v>
      </c>
      <c r="F1013" s="48">
        <v>3615</v>
      </c>
      <c r="G1013" s="48" t="s">
        <v>158</v>
      </c>
    </row>
    <row r="1014" spans="2:7" ht="19.899999999999999" customHeight="1">
      <c r="B1014" s="48">
        <v>161011131211</v>
      </c>
      <c r="C1014" s="48">
        <v>6</v>
      </c>
      <c r="D1014" s="48" t="s">
        <v>1043</v>
      </c>
      <c r="E1014" s="15" t="s">
        <v>1643</v>
      </c>
      <c r="F1014" s="48">
        <v>3615</v>
      </c>
      <c r="G1014" s="48" t="s">
        <v>158</v>
      </c>
    </row>
    <row r="1015" spans="2:7" ht="19.899999999999999" customHeight="1">
      <c r="B1015" s="48">
        <v>161012</v>
      </c>
      <c r="C1015" s="48">
        <v>3</v>
      </c>
      <c r="D1015" s="48" t="s">
        <v>1044</v>
      </c>
      <c r="E1015" s="15" t="s">
        <v>1643</v>
      </c>
      <c r="F1015" s="48"/>
      <c r="G1015" s="48"/>
    </row>
    <row r="1016" spans="2:7" ht="19.899999999999999" customHeight="1">
      <c r="B1016" s="48">
        <v>16101210</v>
      </c>
      <c r="C1016" s="48">
        <v>4</v>
      </c>
      <c r="D1016" s="48" t="s">
        <v>140</v>
      </c>
      <c r="E1016" s="15" t="s">
        <v>1643</v>
      </c>
      <c r="F1016" s="48">
        <v>3611</v>
      </c>
      <c r="G1016" s="48" t="s">
        <v>1635</v>
      </c>
    </row>
    <row r="1017" spans="2:7" ht="19.899999999999999" customHeight="1">
      <c r="B1017" s="48">
        <v>1610121010</v>
      </c>
      <c r="C1017" s="48">
        <v>5</v>
      </c>
      <c r="D1017" s="48" t="s">
        <v>143</v>
      </c>
      <c r="E1017" s="15" t="s">
        <v>1643</v>
      </c>
      <c r="F1017" s="48">
        <v>3611</v>
      </c>
      <c r="G1017" s="48" t="s">
        <v>1635</v>
      </c>
    </row>
    <row r="1018" spans="2:7" ht="19.899999999999999" customHeight="1">
      <c r="B1018" s="48">
        <v>1610121011</v>
      </c>
      <c r="C1018" s="48">
        <v>5</v>
      </c>
      <c r="D1018" s="48" t="s">
        <v>144</v>
      </c>
      <c r="E1018" s="15" t="s">
        <v>1643</v>
      </c>
      <c r="F1018" s="48">
        <v>3611</v>
      </c>
      <c r="G1018" s="48" t="s">
        <v>1635</v>
      </c>
    </row>
    <row r="1019" spans="2:7" ht="19.899999999999999" customHeight="1">
      <c r="B1019" s="48">
        <v>16101211</v>
      </c>
      <c r="C1019" s="48">
        <v>4</v>
      </c>
      <c r="D1019" s="48" t="s">
        <v>1045</v>
      </c>
      <c r="E1019" s="15" t="s">
        <v>1643</v>
      </c>
      <c r="F1019" s="48">
        <v>3611</v>
      </c>
      <c r="G1019" s="48" t="s">
        <v>1635</v>
      </c>
    </row>
    <row r="1020" spans="2:7" ht="19.899999999999999" customHeight="1">
      <c r="B1020" s="48">
        <v>1610121110</v>
      </c>
      <c r="C1020" s="48">
        <v>5</v>
      </c>
      <c r="D1020" s="48" t="s">
        <v>145</v>
      </c>
      <c r="E1020" s="15" t="s">
        <v>1643</v>
      </c>
      <c r="F1020" s="48">
        <v>3611</v>
      </c>
      <c r="G1020" s="48" t="s">
        <v>1635</v>
      </c>
    </row>
    <row r="1021" spans="2:7" ht="19.899999999999999" customHeight="1">
      <c r="B1021" s="48">
        <v>1610121111</v>
      </c>
      <c r="C1021" s="48">
        <v>5</v>
      </c>
      <c r="D1021" s="48" t="s">
        <v>1046</v>
      </c>
      <c r="E1021" s="15" t="s">
        <v>1643</v>
      </c>
      <c r="F1021" s="48">
        <v>3611</v>
      </c>
      <c r="G1021" s="48" t="s">
        <v>1635</v>
      </c>
    </row>
    <row r="1022" spans="2:7" ht="19.899999999999999" customHeight="1">
      <c r="B1022" s="48">
        <v>16101212</v>
      </c>
      <c r="C1022" s="48">
        <v>4</v>
      </c>
      <c r="D1022" s="48" t="s">
        <v>141</v>
      </c>
      <c r="E1022" s="15" t="s">
        <v>1643</v>
      </c>
      <c r="F1022" s="48">
        <v>3611</v>
      </c>
      <c r="G1022" s="48" t="s">
        <v>1635</v>
      </c>
    </row>
    <row r="1023" spans="2:7" ht="19.899999999999999" customHeight="1">
      <c r="B1023" s="48">
        <v>1610121210</v>
      </c>
      <c r="C1023" s="48">
        <v>5</v>
      </c>
      <c r="D1023" s="48" t="s">
        <v>1047</v>
      </c>
      <c r="E1023" s="15" t="s">
        <v>1643</v>
      </c>
      <c r="F1023" s="48">
        <v>3611</v>
      </c>
      <c r="G1023" s="48" t="s">
        <v>1635</v>
      </c>
    </row>
    <row r="1024" spans="2:7" ht="19.899999999999999" customHeight="1">
      <c r="B1024" s="48">
        <v>161012121010</v>
      </c>
      <c r="C1024" s="48">
        <v>6</v>
      </c>
      <c r="D1024" s="48" t="s">
        <v>1048</v>
      </c>
      <c r="E1024" s="15" t="s">
        <v>1643</v>
      </c>
      <c r="F1024" s="48">
        <v>3611</v>
      </c>
      <c r="G1024" s="48" t="s">
        <v>1635</v>
      </c>
    </row>
    <row r="1025" spans="2:7" ht="19.899999999999999" customHeight="1">
      <c r="B1025" s="48">
        <v>16101212101010</v>
      </c>
      <c r="C1025" s="48">
        <v>7</v>
      </c>
      <c r="D1025" s="48" t="s">
        <v>1049</v>
      </c>
      <c r="E1025" s="15" t="s">
        <v>1643</v>
      </c>
      <c r="F1025" s="48">
        <v>3611</v>
      </c>
      <c r="G1025" s="48" t="s">
        <v>1635</v>
      </c>
    </row>
    <row r="1026" spans="2:7" ht="19.899999999999999" customHeight="1">
      <c r="B1026" s="48">
        <v>16101212101011</v>
      </c>
      <c r="C1026" s="48">
        <v>7</v>
      </c>
      <c r="D1026" s="48" t="s">
        <v>1050</v>
      </c>
      <c r="E1026" s="15" t="s">
        <v>1643</v>
      </c>
      <c r="F1026" s="48">
        <v>3611</v>
      </c>
      <c r="G1026" s="48" t="s">
        <v>1635</v>
      </c>
    </row>
    <row r="1027" spans="2:7" ht="19.899999999999999" customHeight="1">
      <c r="B1027" s="48">
        <v>161012121011</v>
      </c>
      <c r="C1027" s="48">
        <v>6</v>
      </c>
      <c r="D1027" s="48" t="s">
        <v>1051</v>
      </c>
      <c r="E1027" s="15" t="s">
        <v>1643</v>
      </c>
      <c r="F1027" s="48">
        <v>3611</v>
      </c>
      <c r="G1027" s="48" t="s">
        <v>1635</v>
      </c>
    </row>
    <row r="1028" spans="2:7" ht="19.899999999999999" customHeight="1">
      <c r="B1028" s="48">
        <v>1610121211</v>
      </c>
      <c r="C1028" s="48">
        <v>5</v>
      </c>
      <c r="D1028" s="48" t="s">
        <v>1052</v>
      </c>
      <c r="E1028" s="15" t="s">
        <v>1643</v>
      </c>
      <c r="F1028" s="48">
        <v>3611</v>
      </c>
      <c r="G1028" s="48" t="s">
        <v>1635</v>
      </c>
    </row>
    <row r="1029" spans="2:7" ht="19.899999999999999" customHeight="1">
      <c r="B1029" s="48">
        <v>1610121212</v>
      </c>
      <c r="C1029" s="48">
        <v>5</v>
      </c>
      <c r="D1029" s="48" t="s">
        <v>1053</v>
      </c>
      <c r="E1029" s="15" t="s">
        <v>1643</v>
      </c>
      <c r="F1029" s="48">
        <v>3611</v>
      </c>
      <c r="G1029" s="48" t="s">
        <v>1635</v>
      </c>
    </row>
    <row r="1030" spans="2:7" ht="19.899999999999999" customHeight="1">
      <c r="B1030" s="48">
        <v>161012121210</v>
      </c>
      <c r="C1030" s="48">
        <v>6</v>
      </c>
      <c r="D1030" s="48" t="s">
        <v>1054</v>
      </c>
      <c r="E1030" s="15" t="s">
        <v>1643</v>
      </c>
      <c r="F1030" s="48">
        <v>3611</v>
      </c>
      <c r="G1030" s="48" t="s">
        <v>1635</v>
      </c>
    </row>
    <row r="1031" spans="2:7" ht="19.899999999999999" customHeight="1">
      <c r="B1031" s="48">
        <v>16101212121010</v>
      </c>
      <c r="C1031" s="48">
        <v>7</v>
      </c>
      <c r="D1031" s="48" t="s">
        <v>1055</v>
      </c>
      <c r="E1031" s="15" t="s">
        <v>1643</v>
      </c>
      <c r="F1031" s="48">
        <v>3611</v>
      </c>
      <c r="G1031" s="48" t="s">
        <v>1635</v>
      </c>
    </row>
    <row r="1032" spans="2:7" ht="19.899999999999999" customHeight="1">
      <c r="B1032" s="48">
        <v>16101212121011</v>
      </c>
      <c r="C1032" s="48">
        <v>7</v>
      </c>
      <c r="D1032" s="48" t="s">
        <v>1056</v>
      </c>
      <c r="E1032" s="15" t="s">
        <v>1643</v>
      </c>
      <c r="F1032" s="48">
        <v>3611</v>
      </c>
      <c r="G1032" s="48" t="s">
        <v>1635</v>
      </c>
    </row>
    <row r="1033" spans="2:7" ht="19.899999999999999" customHeight="1">
      <c r="B1033" s="48">
        <v>16101212121012</v>
      </c>
      <c r="C1033" s="48">
        <v>7</v>
      </c>
      <c r="D1033" s="48" t="s">
        <v>1057</v>
      </c>
      <c r="E1033" s="15" t="s">
        <v>1643</v>
      </c>
      <c r="F1033" s="48">
        <v>3611</v>
      </c>
      <c r="G1033" s="48" t="s">
        <v>1635</v>
      </c>
    </row>
    <row r="1034" spans="2:7" ht="19.899999999999999" customHeight="1">
      <c r="B1034" s="48">
        <v>161012121211</v>
      </c>
      <c r="C1034" s="48">
        <v>6</v>
      </c>
      <c r="D1034" s="48" t="s">
        <v>1058</v>
      </c>
      <c r="E1034" s="15" t="s">
        <v>1643</v>
      </c>
      <c r="F1034" s="48">
        <v>3611</v>
      </c>
      <c r="G1034" s="48" t="s">
        <v>1635</v>
      </c>
    </row>
    <row r="1035" spans="2:7" ht="19.899999999999999" customHeight="1">
      <c r="B1035" s="48">
        <v>16101213</v>
      </c>
      <c r="C1035" s="48">
        <v>4</v>
      </c>
      <c r="D1035" s="48" t="s">
        <v>142</v>
      </c>
      <c r="E1035" s="15" t="s">
        <v>1643</v>
      </c>
      <c r="F1035" s="48">
        <v>3611</v>
      </c>
      <c r="G1035" s="48" t="s">
        <v>1635</v>
      </c>
    </row>
    <row r="1036" spans="2:7" ht="19.899999999999999" customHeight="1">
      <c r="B1036" s="48">
        <v>1610121310</v>
      </c>
      <c r="C1036" s="48">
        <v>5</v>
      </c>
      <c r="D1036" s="48" t="s">
        <v>1059</v>
      </c>
      <c r="E1036" s="15" t="s">
        <v>1643</v>
      </c>
      <c r="F1036" s="48">
        <v>3611</v>
      </c>
      <c r="G1036" s="48" t="s">
        <v>1635</v>
      </c>
    </row>
    <row r="1037" spans="2:7" ht="19.899999999999999" customHeight="1">
      <c r="B1037" s="48">
        <v>1610121311</v>
      </c>
      <c r="C1037" s="48">
        <v>5</v>
      </c>
      <c r="D1037" s="48" t="s">
        <v>146</v>
      </c>
      <c r="E1037" s="15" t="s">
        <v>1643</v>
      </c>
      <c r="F1037" s="48">
        <v>3611</v>
      </c>
      <c r="G1037" s="48" t="s">
        <v>1635</v>
      </c>
    </row>
    <row r="1038" spans="2:7" ht="19.899999999999999" customHeight="1">
      <c r="B1038" s="48">
        <v>1610121312</v>
      </c>
      <c r="C1038" s="48">
        <v>5</v>
      </c>
      <c r="D1038" s="48" t="s">
        <v>1060</v>
      </c>
      <c r="E1038" s="15" t="s">
        <v>1643</v>
      </c>
      <c r="F1038" s="48">
        <v>3611</v>
      </c>
      <c r="G1038" s="48" t="s">
        <v>1635</v>
      </c>
    </row>
    <row r="1039" spans="2:7" ht="19.899999999999999" customHeight="1">
      <c r="B1039" s="48">
        <v>1610121313</v>
      </c>
      <c r="C1039" s="48">
        <v>5</v>
      </c>
      <c r="D1039" s="48" t="s">
        <v>147</v>
      </c>
      <c r="E1039" s="15" t="s">
        <v>1643</v>
      </c>
      <c r="F1039" s="48">
        <v>3611</v>
      </c>
      <c r="G1039" s="48" t="s">
        <v>1635</v>
      </c>
    </row>
    <row r="1040" spans="2:7" ht="19.899999999999999" customHeight="1">
      <c r="B1040" s="48">
        <v>161012131310</v>
      </c>
      <c r="C1040" s="48">
        <v>6</v>
      </c>
      <c r="D1040" s="48" t="s">
        <v>148</v>
      </c>
      <c r="E1040" s="15" t="s">
        <v>1643</v>
      </c>
      <c r="F1040" s="48">
        <v>3611</v>
      </c>
      <c r="G1040" s="48" t="s">
        <v>1635</v>
      </c>
    </row>
    <row r="1041" spans="2:7" ht="19.899999999999999" customHeight="1">
      <c r="B1041" s="48">
        <v>161012131311</v>
      </c>
      <c r="C1041" s="48">
        <v>6</v>
      </c>
      <c r="D1041" s="48" t="s">
        <v>1061</v>
      </c>
      <c r="E1041" s="15" t="s">
        <v>1643</v>
      </c>
      <c r="F1041" s="48">
        <v>3611</v>
      </c>
      <c r="G1041" s="48" t="s">
        <v>1635</v>
      </c>
    </row>
    <row r="1042" spans="2:7" ht="19.899999999999999" customHeight="1">
      <c r="B1042" s="48">
        <v>1610121314</v>
      </c>
      <c r="C1042" s="48">
        <v>5</v>
      </c>
      <c r="D1042" s="48" t="s">
        <v>149</v>
      </c>
      <c r="E1042" s="15" t="s">
        <v>1643</v>
      </c>
      <c r="F1042" s="48">
        <v>3611</v>
      </c>
      <c r="G1042" s="48" t="s">
        <v>1635</v>
      </c>
    </row>
    <row r="1043" spans="2:7" ht="19.899999999999999" customHeight="1">
      <c r="B1043" s="48">
        <v>17</v>
      </c>
      <c r="C1043" s="48">
        <v>1</v>
      </c>
      <c r="D1043" s="48" t="s">
        <v>1062</v>
      </c>
      <c r="E1043" s="15" t="s">
        <v>1643</v>
      </c>
      <c r="F1043" s="48"/>
      <c r="G1043" s="48"/>
    </row>
    <row r="1044" spans="2:7" ht="19.899999999999999" customHeight="1">
      <c r="B1044" s="48">
        <v>1710</v>
      </c>
      <c r="C1044" s="48">
        <v>2</v>
      </c>
      <c r="D1044" s="48" t="s">
        <v>1063</v>
      </c>
      <c r="E1044" s="15" t="s">
        <v>1643</v>
      </c>
      <c r="F1044" s="48"/>
      <c r="G1044" s="48"/>
    </row>
    <row r="1045" spans="2:7" ht="19.899999999999999" customHeight="1">
      <c r="B1045" s="48">
        <v>171010</v>
      </c>
      <c r="C1045" s="48">
        <v>3</v>
      </c>
      <c r="D1045" s="48" t="s">
        <v>1064</v>
      </c>
      <c r="E1045" s="15" t="s">
        <v>1643</v>
      </c>
      <c r="F1045" s="48"/>
      <c r="G1045" s="48"/>
    </row>
    <row r="1046" spans="2:7" ht="19.899999999999999" customHeight="1">
      <c r="B1046" s="48">
        <v>17101010</v>
      </c>
      <c r="C1046" s="48">
        <v>4</v>
      </c>
      <c r="D1046" s="48" t="s">
        <v>1064</v>
      </c>
      <c r="E1046" s="15" t="s">
        <v>1643</v>
      </c>
      <c r="F1046" s="48">
        <v>3716</v>
      </c>
      <c r="G1046" s="48" t="s">
        <v>21615</v>
      </c>
    </row>
    <row r="1047" spans="2:7" ht="19.899999999999999" customHeight="1">
      <c r="B1047" s="48">
        <v>171011</v>
      </c>
      <c r="C1047" s="48">
        <v>3</v>
      </c>
      <c r="D1047" s="48" t="s">
        <v>1065</v>
      </c>
      <c r="E1047" s="15" t="s">
        <v>1643</v>
      </c>
      <c r="F1047" s="48"/>
      <c r="G1047" s="48"/>
    </row>
    <row r="1048" spans="2:7" ht="19.899999999999999" customHeight="1">
      <c r="B1048" s="48">
        <v>17101110</v>
      </c>
      <c r="C1048" s="48">
        <v>4</v>
      </c>
      <c r="D1048" s="48" t="s">
        <v>230</v>
      </c>
      <c r="E1048" s="15" t="s">
        <v>1643</v>
      </c>
      <c r="F1048" s="48">
        <v>3711</v>
      </c>
      <c r="G1048" s="48" t="s">
        <v>1065</v>
      </c>
    </row>
    <row r="1049" spans="2:7" ht="19.899999999999999" customHeight="1">
      <c r="B1049" s="48">
        <v>1710111010</v>
      </c>
      <c r="C1049" s="48">
        <v>5</v>
      </c>
      <c r="D1049" s="48" t="s">
        <v>1066</v>
      </c>
      <c r="E1049" s="15" t="s">
        <v>1643</v>
      </c>
      <c r="F1049" s="48">
        <v>3711</v>
      </c>
      <c r="G1049" s="48" t="s">
        <v>1065</v>
      </c>
    </row>
    <row r="1050" spans="2:7" ht="19.899999999999999" customHeight="1">
      <c r="B1050" s="48">
        <v>1710111011</v>
      </c>
      <c r="C1050" s="48">
        <v>5</v>
      </c>
      <c r="D1050" s="48" t="s">
        <v>1067</v>
      </c>
      <c r="E1050" s="15" t="s">
        <v>1643</v>
      </c>
      <c r="F1050" s="48">
        <v>3711</v>
      </c>
      <c r="G1050" s="48" t="s">
        <v>1065</v>
      </c>
    </row>
    <row r="1051" spans="2:7" ht="19.899999999999999" customHeight="1">
      <c r="B1051" s="48">
        <v>171011101110</v>
      </c>
      <c r="C1051" s="48">
        <v>6</v>
      </c>
      <c r="D1051" s="48" t="s">
        <v>1068</v>
      </c>
      <c r="E1051" s="15" t="s">
        <v>1643</v>
      </c>
      <c r="F1051" s="48">
        <v>3711</v>
      </c>
      <c r="G1051" s="48" t="s">
        <v>1065</v>
      </c>
    </row>
    <row r="1052" spans="2:7" ht="19.899999999999999" customHeight="1">
      <c r="B1052" s="48">
        <v>171011101111</v>
      </c>
      <c r="C1052" s="48">
        <v>6</v>
      </c>
      <c r="D1052" s="48" t="s">
        <v>2680</v>
      </c>
      <c r="E1052" s="15" t="s">
        <v>1643</v>
      </c>
      <c r="F1052" s="48">
        <v>3711</v>
      </c>
      <c r="G1052" s="48" t="s">
        <v>1065</v>
      </c>
    </row>
    <row r="1053" spans="2:7" ht="19.899999999999999" customHeight="1">
      <c r="B1053" s="48">
        <v>171011101112</v>
      </c>
      <c r="C1053" s="48">
        <v>6</v>
      </c>
      <c r="D1053" s="48" t="s">
        <v>2681</v>
      </c>
      <c r="E1053" s="15" t="s">
        <v>1643</v>
      </c>
      <c r="F1053" s="48">
        <v>3711</v>
      </c>
      <c r="G1053" s="48" t="s">
        <v>1065</v>
      </c>
    </row>
    <row r="1054" spans="2:7" ht="19.899999999999999" customHeight="1">
      <c r="B1054" s="48">
        <v>17101111</v>
      </c>
      <c r="C1054" s="48">
        <v>4</v>
      </c>
      <c r="D1054" s="48" t="s">
        <v>1069</v>
      </c>
      <c r="E1054" s="15" t="s">
        <v>1643</v>
      </c>
      <c r="F1054" s="48">
        <v>3711</v>
      </c>
      <c r="G1054" s="48" t="s">
        <v>1065</v>
      </c>
    </row>
    <row r="1055" spans="2:7" ht="19.899999999999999" customHeight="1">
      <c r="B1055" s="48">
        <v>1710111110</v>
      </c>
      <c r="C1055" s="48">
        <v>5</v>
      </c>
      <c r="D1055" s="48" t="s">
        <v>1070</v>
      </c>
      <c r="E1055" s="15" t="s">
        <v>1643</v>
      </c>
      <c r="F1055" s="48">
        <v>3711</v>
      </c>
      <c r="G1055" s="48" t="s">
        <v>1065</v>
      </c>
    </row>
    <row r="1056" spans="2:7" ht="19.899999999999999" customHeight="1">
      <c r="B1056" s="48">
        <v>1710111111</v>
      </c>
      <c r="C1056" s="48">
        <v>5</v>
      </c>
      <c r="D1056" s="48" t="s">
        <v>1071</v>
      </c>
      <c r="E1056" s="15" t="s">
        <v>1643</v>
      </c>
      <c r="F1056" s="48">
        <v>3711</v>
      </c>
      <c r="G1056" s="48" t="s">
        <v>1065</v>
      </c>
    </row>
    <row r="1057" spans="2:7" ht="19.899999999999999" customHeight="1">
      <c r="B1057" s="48">
        <v>1710111112</v>
      </c>
      <c r="C1057" s="48">
        <v>5</v>
      </c>
      <c r="D1057" s="48" t="s">
        <v>1072</v>
      </c>
      <c r="E1057" s="15" t="s">
        <v>1643</v>
      </c>
      <c r="F1057" s="48">
        <v>3711</v>
      </c>
      <c r="G1057" s="48" t="s">
        <v>1065</v>
      </c>
    </row>
    <row r="1058" spans="2:7" ht="19.899999999999999" customHeight="1">
      <c r="B1058" s="48">
        <v>1710111113</v>
      </c>
      <c r="C1058" s="48">
        <v>5</v>
      </c>
      <c r="D1058" s="48" t="s">
        <v>2682</v>
      </c>
      <c r="E1058" s="15" t="s">
        <v>1643</v>
      </c>
      <c r="F1058" s="48">
        <v>3711</v>
      </c>
      <c r="G1058" s="48" t="s">
        <v>1065</v>
      </c>
    </row>
    <row r="1059" spans="2:7" ht="19.899999999999999" customHeight="1">
      <c r="B1059" s="48">
        <v>1710111114</v>
      </c>
      <c r="C1059" s="48">
        <v>5</v>
      </c>
      <c r="D1059" s="48" t="s">
        <v>2683</v>
      </c>
      <c r="E1059" s="15" t="s">
        <v>1643</v>
      </c>
      <c r="F1059" s="48">
        <v>3711</v>
      </c>
      <c r="G1059" s="48" t="s">
        <v>1065</v>
      </c>
    </row>
    <row r="1060" spans="2:7" ht="19.899999999999999" customHeight="1">
      <c r="B1060" s="48">
        <v>1710111115</v>
      </c>
      <c r="C1060" s="48">
        <v>5</v>
      </c>
      <c r="D1060" s="48" t="s">
        <v>2684</v>
      </c>
      <c r="E1060" s="15" t="s">
        <v>1643</v>
      </c>
      <c r="F1060" s="48">
        <v>3711</v>
      </c>
      <c r="G1060" s="48" t="s">
        <v>1065</v>
      </c>
    </row>
    <row r="1061" spans="2:7" ht="19.899999999999999" customHeight="1">
      <c r="B1061" s="48">
        <v>171012</v>
      </c>
      <c r="C1061" s="48">
        <v>3</v>
      </c>
      <c r="D1061" s="48" t="s">
        <v>1073</v>
      </c>
      <c r="E1061" s="15" t="s">
        <v>1643</v>
      </c>
      <c r="F1061" s="48"/>
      <c r="G1061" s="48"/>
    </row>
    <row r="1062" spans="2:7" ht="19.899999999999999" customHeight="1">
      <c r="B1062" s="48">
        <v>17101210</v>
      </c>
      <c r="C1062" s="48">
        <v>4</v>
      </c>
      <c r="D1062" s="48" t="s">
        <v>1074</v>
      </c>
      <c r="E1062" s="15" t="s">
        <v>1643</v>
      </c>
      <c r="F1062" s="48">
        <v>3718</v>
      </c>
      <c r="G1062" s="48" t="s">
        <v>1636</v>
      </c>
    </row>
    <row r="1063" spans="2:7" ht="19.899999999999999" customHeight="1">
      <c r="B1063" s="48">
        <v>1710121010</v>
      </c>
      <c r="C1063" s="48">
        <v>5</v>
      </c>
      <c r="D1063" s="48" t="s">
        <v>1075</v>
      </c>
      <c r="E1063" s="15" t="s">
        <v>1643</v>
      </c>
      <c r="F1063" s="48">
        <v>3718</v>
      </c>
      <c r="G1063" s="48" t="s">
        <v>1636</v>
      </c>
    </row>
    <row r="1064" spans="2:7" ht="19.899999999999999" customHeight="1">
      <c r="B1064" s="48">
        <v>1710121011</v>
      </c>
      <c r="C1064" s="48">
        <v>5</v>
      </c>
      <c r="D1064" s="48" t="s">
        <v>258</v>
      </c>
      <c r="E1064" s="15" t="s">
        <v>1643</v>
      </c>
      <c r="F1064" s="48">
        <v>3718</v>
      </c>
      <c r="G1064" s="48" t="s">
        <v>1636</v>
      </c>
    </row>
    <row r="1065" spans="2:7" ht="19.899999999999999" customHeight="1">
      <c r="B1065" s="48">
        <v>171012101110</v>
      </c>
      <c r="C1065" s="48">
        <v>6</v>
      </c>
      <c r="D1065" s="48" t="s">
        <v>1076</v>
      </c>
      <c r="E1065" s="15" t="s">
        <v>1643</v>
      </c>
      <c r="F1065" s="48">
        <v>3718</v>
      </c>
      <c r="G1065" s="48" t="s">
        <v>1636</v>
      </c>
    </row>
    <row r="1066" spans="2:7" ht="19.899999999999999" customHeight="1">
      <c r="B1066" s="48">
        <v>171012101111</v>
      </c>
      <c r="C1066" s="48">
        <v>6</v>
      </c>
      <c r="D1066" s="48" t="s">
        <v>2685</v>
      </c>
      <c r="E1066" s="15" t="s">
        <v>1643</v>
      </c>
      <c r="F1066" s="48">
        <v>3718</v>
      </c>
      <c r="G1066" s="48" t="s">
        <v>1636</v>
      </c>
    </row>
    <row r="1067" spans="2:7" ht="19.899999999999999" customHeight="1">
      <c r="B1067" s="48">
        <v>171012101112</v>
      </c>
      <c r="C1067" s="48">
        <v>6</v>
      </c>
      <c r="D1067" s="48" t="s">
        <v>1077</v>
      </c>
      <c r="E1067" s="15" t="s">
        <v>1643</v>
      </c>
      <c r="F1067" s="48">
        <v>3718</v>
      </c>
      <c r="G1067" s="48" t="s">
        <v>1636</v>
      </c>
    </row>
    <row r="1068" spans="2:7" ht="19.899999999999999" customHeight="1">
      <c r="B1068" s="48">
        <v>1710121012</v>
      </c>
      <c r="C1068" s="48">
        <v>5</v>
      </c>
      <c r="D1068" s="48" t="s">
        <v>22544</v>
      </c>
      <c r="E1068" s="15" t="s">
        <v>1643</v>
      </c>
      <c r="F1068" s="48">
        <v>3718</v>
      </c>
      <c r="G1068" s="48" t="s">
        <v>1636</v>
      </c>
    </row>
    <row r="1069" spans="2:7" ht="19.899999999999999" customHeight="1">
      <c r="B1069" s="48">
        <v>171012101210</v>
      </c>
      <c r="C1069" s="48">
        <v>6</v>
      </c>
      <c r="D1069" s="48" t="s">
        <v>22545</v>
      </c>
      <c r="E1069" s="15" t="s">
        <v>1643</v>
      </c>
      <c r="F1069" s="48">
        <v>3718</v>
      </c>
      <c r="G1069" s="48" t="s">
        <v>1636</v>
      </c>
    </row>
    <row r="1070" spans="2:7" ht="19.899999999999999" customHeight="1">
      <c r="B1070" s="48">
        <v>171012101211</v>
      </c>
      <c r="C1070" s="48">
        <v>6</v>
      </c>
      <c r="D1070" s="48" t="s">
        <v>22546</v>
      </c>
      <c r="E1070" s="15" t="s">
        <v>1643</v>
      </c>
      <c r="F1070" s="48">
        <v>3718</v>
      </c>
      <c r="G1070" s="48" t="s">
        <v>1636</v>
      </c>
    </row>
    <row r="1071" spans="2:7" ht="19.899999999999999" customHeight="1">
      <c r="B1071" s="48">
        <v>1710121013</v>
      </c>
      <c r="C1071" s="48">
        <v>5</v>
      </c>
      <c r="D1071" s="48" t="s">
        <v>234</v>
      </c>
      <c r="E1071" s="15" t="s">
        <v>1643</v>
      </c>
      <c r="F1071" s="48">
        <v>3718</v>
      </c>
      <c r="G1071" s="48" t="s">
        <v>1636</v>
      </c>
    </row>
    <row r="1072" spans="2:7" ht="19.899999999999999" customHeight="1">
      <c r="B1072" s="48">
        <v>171012101310</v>
      </c>
      <c r="C1072" s="48">
        <v>6</v>
      </c>
      <c r="D1072" s="48" t="s">
        <v>1080</v>
      </c>
      <c r="E1072" s="15" t="s">
        <v>1643</v>
      </c>
      <c r="F1072" s="48">
        <v>3718</v>
      </c>
      <c r="G1072" s="48" t="s">
        <v>1636</v>
      </c>
    </row>
    <row r="1073" spans="2:7" ht="19.899999999999999" customHeight="1">
      <c r="B1073" s="48">
        <v>171012101311</v>
      </c>
      <c r="C1073" s="48">
        <v>6</v>
      </c>
      <c r="D1073" s="48" t="s">
        <v>1081</v>
      </c>
      <c r="E1073" s="15" t="s">
        <v>1643</v>
      </c>
      <c r="F1073" s="48">
        <v>3718</v>
      </c>
      <c r="G1073" s="48" t="s">
        <v>1636</v>
      </c>
    </row>
    <row r="1074" spans="2:7" ht="19.899999999999999" customHeight="1">
      <c r="B1074" s="48">
        <v>1710121014</v>
      </c>
      <c r="C1074" s="48">
        <v>5</v>
      </c>
      <c r="D1074" s="48" t="s">
        <v>22538</v>
      </c>
      <c r="E1074" s="15" t="s">
        <v>1643</v>
      </c>
      <c r="F1074" s="48">
        <v>3718</v>
      </c>
      <c r="G1074" s="48" t="s">
        <v>1636</v>
      </c>
    </row>
    <row r="1075" spans="2:7" ht="19.899999999999999" customHeight="1">
      <c r="B1075" s="48">
        <v>17101211</v>
      </c>
      <c r="C1075" s="48">
        <v>4</v>
      </c>
      <c r="D1075" s="48" t="s">
        <v>1082</v>
      </c>
      <c r="E1075" s="15" t="s">
        <v>1643</v>
      </c>
      <c r="F1075" s="48">
        <v>3718</v>
      </c>
      <c r="G1075" s="48" t="s">
        <v>1636</v>
      </c>
    </row>
    <row r="1076" spans="2:7" ht="19.899999999999999" customHeight="1">
      <c r="B1076" s="48">
        <v>1710121110</v>
      </c>
      <c r="C1076" s="48">
        <v>5</v>
      </c>
      <c r="D1076" s="48" t="s">
        <v>1083</v>
      </c>
      <c r="E1076" s="15" t="s">
        <v>1643</v>
      </c>
      <c r="F1076" s="48">
        <v>3718</v>
      </c>
      <c r="G1076" s="48" t="s">
        <v>1636</v>
      </c>
    </row>
    <row r="1077" spans="2:7" ht="19.899999999999999" customHeight="1">
      <c r="B1077" s="48">
        <v>171012111010</v>
      </c>
      <c r="C1077" s="48">
        <v>6</v>
      </c>
      <c r="D1077" s="48" t="s">
        <v>243</v>
      </c>
      <c r="E1077" s="15" t="s">
        <v>1643</v>
      </c>
      <c r="F1077" s="48">
        <v>3718</v>
      </c>
      <c r="G1077" s="48" t="s">
        <v>1636</v>
      </c>
    </row>
    <row r="1078" spans="2:7" ht="19.899999999999999" customHeight="1">
      <c r="B1078" s="48">
        <v>171012111011</v>
      </c>
      <c r="C1078" s="48">
        <v>6</v>
      </c>
      <c r="D1078" s="48" t="s">
        <v>1084</v>
      </c>
      <c r="E1078" s="15" t="s">
        <v>1643</v>
      </c>
      <c r="F1078" s="48">
        <v>3718</v>
      </c>
      <c r="G1078" s="48" t="s">
        <v>1636</v>
      </c>
    </row>
    <row r="1079" spans="2:7" ht="19.899999999999999" customHeight="1">
      <c r="B1079" s="48">
        <v>171012111012</v>
      </c>
      <c r="C1079" s="48">
        <v>6</v>
      </c>
      <c r="D1079" s="48" t="s">
        <v>1085</v>
      </c>
      <c r="E1079" s="15" t="s">
        <v>1643</v>
      </c>
      <c r="F1079" s="48">
        <v>3718</v>
      </c>
      <c r="G1079" s="48" t="s">
        <v>1636</v>
      </c>
    </row>
    <row r="1080" spans="2:7" ht="19.899999999999999" customHeight="1">
      <c r="B1080" s="48">
        <v>171012111013</v>
      </c>
      <c r="C1080" s="48">
        <v>6</v>
      </c>
      <c r="D1080" s="48" t="s">
        <v>1086</v>
      </c>
      <c r="E1080" s="15" t="s">
        <v>1643</v>
      </c>
      <c r="F1080" s="48">
        <v>3718</v>
      </c>
      <c r="G1080" s="48" t="s">
        <v>1636</v>
      </c>
    </row>
    <row r="1081" spans="2:7" ht="19.899999999999999" customHeight="1">
      <c r="B1081" s="48">
        <v>171012111014</v>
      </c>
      <c r="C1081" s="48">
        <v>6</v>
      </c>
      <c r="D1081" s="48" t="s">
        <v>1087</v>
      </c>
      <c r="E1081" s="15" t="s">
        <v>1643</v>
      </c>
      <c r="F1081" s="48">
        <v>3718</v>
      </c>
      <c r="G1081" s="48" t="s">
        <v>1636</v>
      </c>
    </row>
    <row r="1082" spans="2:7" ht="19.899999999999999" customHeight="1">
      <c r="B1082" s="48">
        <v>1710121111</v>
      </c>
      <c r="C1082" s="48">
        <v>5</v>
      </c>
      <c r="D1082" s="48" t="s">
        <v>231</v>
      </c>
      <c r="E1082" s="15" t="s">
        <v>1643</v>
      </c>
      <c r="F1082" s="48">
        <v>3718</v>
      </c>
      <c r="G1082" s="48" t="s">
        <v>1636</v>
      </c>
    </row>
    <row r="1083" spans="2:7" ht="19.899999999999999" customHeight="1">
      <c r="B1083" s="48">
        <v>171012111110</v>
      </c>
      <c r="C1083" s="48">
        <v>6</v>
      </c>
      <c r="D1083" s="48" t="s">
        <v>1088</v>
      </c>
      <c r="E1083" s="15" t="s">
        <v>1643</v>
      </c>
      <c r="F1083" s="48">
        <v>3718</v>
      </c>
      <c r="G1083" s="48" t="s">
        <v>1636</v>
      </c>
    </row>
    <row r="1084" spans="2:7" ht="19.899999999999999" customHeight="1">
      <c r="B1084" s="48">
        <v>171012111111</v>
      </c>
      <c r="C1084" s="48">
        <v>6</v>
      </c>
      <c r="D1084" s="48" t="s">
        <v>2686</v>
      </c>
      <c r="E1084" s="15" t="s">
        <v>1643</v>
      </c>
      <c r="F1084" s="48">
        <v>3718</v>
      </c>
      <c r="G1084" s="48" t="s">
        <v>1636</v>
      </c>
    </row>
    <row r="1085" spans="2:7" ht="19.899999999999999" customHeight="1">
      <c r="B1085" s="48">
        <v>171012111112</v>
      </c>
      <c r="C1085" s="48">
        <v>6</v>
      </c>
      <c r="D1085" s="48" t="s">
        <v>1089</v>
      </c>
      <c r="E1085" s="15" t="s">
        <v>1643</v>
      </c>
      <c r="F1085" s="48">
        <v>3718</v>
      </c>
      <c r="G1085" s="48" t="s">
        <v>1636</v>
      </c>
    </row>
    <row r="1086" spans="2:7" ht="19.899999999999999" customHeight="1">
      <c r="B1086" s="48">
        <v>17101212</v>
      </c>
      <c r="C1086" s="48">
        <v>4</v>
      </c>
      <c r="D1086" s="48" t="s">
        <v>235</v>
      </c>
      <c r="E1086" s="15" t="s">
        <v>1643</v>
      </c>
      <c r="F1086" s="48">
        <v>3718</v>
      </c>
      <c r="G1086" s="48" t="s">
        <v>1636</v>
      </c>
    </row>
    <row r="1087" spans="2:7" ht="19.899999999999999" customHeight="1">
      <c r="B1087" s="48">
        <v>1710121210</v>
      </c>
      <c r="C1087" s="48">
        <v>5</v>
      </c>
      <c r="D1087" s="48" t="s">
        <v>1090</v>
      </c>
      <c r="E1087" s="15" t="s">
        <v>1643</v>
      </c>
      <c r="F1087" s="48">
        <v>3718</v>
      </c>
      <c r="G1087" s="48" t="s">
        <v>1636</v>
      </c>
    </row>
    <row r="1088" spans="2:7" ht="19.899999999999999" customHeight="1">
      <c r="B1088" s="48">
        <v>1710121211</v>
      </c>
      <c r="C1088" s="48">
        <v>5</v>
      </c>
      <c r="D1088" s="48" t="s">
        <v>1091</v>
      </c>
      <c r="E1088" s="15" t="s">
        <v>1643</v>
      </c>
      <c r="F1088" s="48">
        <v>3718</v>
      </c>
      <c r="G1088" s="48" t="s">
        <v>1636</v>
      </c>
    </row>
    <row r="1089" spans="2:7" ht="19.899999999999999" customHeight="1">
      <c r="B1089" s="48">
        <v>17101213</v>
      </c>
      <c r="C1089" s="48">
        <v>4</v>
      </c>
      <c r="D1089" s="48" t="s">
        <v>236</v>
      </c>
      <c r="E1089" s="15" t="s">
        <v>1643</v>
      </c>
      <c r="F1089" s="48">
        <v>3718</v>
      </c>
      <c r="G1089" s="48" t="s">
        <v>1636</v>
      </c>
    </row>
    <row r="1090" spans="2:7" ht="19.899999999999999" customHeight="1">
      <c r="B1090" s="48">
        <v>1710121310</v>
      </c>
      <c r="C1090" s="48">
        <v>5</v>
      </c>
      <c r="D1090" s="48" t="s">
        <v>1092</v>
      </c>
      <c r="E1090" s="15" t="s">
        <v>1643</v>
      </c>
      <c r="F1090" s="48">
        <v>3718</v>
      </c>
      <c r="G1090" s="48" t="s">
        <v>1636</v>
      </c>
    </row>
    <row r="1091" spans="2:7" ht="19.899999999999999" customHeight="1">
      <c r="B1091" s="48">
        <v>1710121311</v>
      </c>
      <c r="C1091" s="48">
        <v>5</v>
      </c>
      <c r="D1091" s="48" t="s">
        <v>1093</v>
      </c>
      <c r="E1091" s="15" t="s">
        <v>1643</v>
      </c>
      <c r="F1091" s="48">
        <v>3718</v>
      </c>
      <c r="G1091" s="48" t="s">
        <v>1636</v>
      </c>
    </row>
    <row r="1092" spans="2:7" ht="19.899999999999999" customHeight="1">
      <c r="B1092" s="48">
        <v>1710121312</v>
      </c>
      <c r="C1092" s="48">
        <v>5</v>
      </c>
      <c r="D1092" s="48" t="s">
        <v>1094</v>
      </c>
      <c r="E1092" s="15" t="s">
        <v>1643</v>
      </c>
      <c r="F1092" s="48">
        <v>3718</v>
      </c>
      <c r="G1092" s="48" t="s">
        <v>1636</v>
      </c>
    </row>
    <row r="1093" spans="2:7" ht="19.899999999999999" customHeight="1">
      <c r="B1093" s="48">
        <v>17101214</v>
      </c>
      <c r="C1093" s="48">
        <v>4</v>
      </c>
      <c r="D1093" s="48" t="s">
        <v>232</v>
      </c>
      <c r="E1093" s="15" t="s">
        <v>1643</v>
      </c>
      <c r="F1093" s="48">
        <v>3718</v>
      </c>
      <c r="G1093" s="48" t="s">
        <v>1636</v>
      </c>
    </row>
    <row r="1094" spans="2:7" ht="19.899999999999999" customHeight="1">
      <c r="B1094" s="48">
        <v>1710121410</v>
      </c>
      <c r="C1094" s="48">
        <v>5</v>
      </c>
      <c r="D1094" s="48" t="s">
        <v>1095</v>
      </c>
      <c r="E1094" s="15" t="s">
        <v>1643</v>
      </c>
      <c r="F1094" s="48">
        <v>3718</v>
      </c>
      <c r="G1094" s="48" t="s">
        <v>1636</v>
      </c>
    </row>
    <row r="1095" spans="2:7" ht="19.899999999999999" customHeight="1">
      <c r="B1095" s="48">
        <v>1710121411</v>
      </c>
      <c r="C1095" s="48">
        <v>5</v>
      </c>
      <c r="D1095" s="48" t="s">
        <v>237</v>
      </c>
      <c r="E1095" s="15" t="s">
        <v>1643</v>
      </c>
      <c r="F1095" s="48">
        <v>3718</v>
      </c>
      <c r="G1095" s="48" t="s">
        <v>1636</v>
      </c>
    </row>
    <row r="1096" spans="2:7" ht="19.899999999999999" customHeight="1">
      <c r="B1096" s="48">
        <v>1710121412</v>
      </c>
      <c r="C1096" s="48">
        <v>5</v>
      </c>
      <c r="D1096" s="48" t="s">
        <v>238</v>
      </c>
      <c r="E1096" s="15" t="s">
        <v>1643</v>
      </c>
      <c r="F1096" s="48">
        <v>3718</v>
      </c>
      <c r="G1096" s="48" t="s">
        <v>1636</v>
      </c>
    </row>
    <row r="1097" spans="2:7" ht="19.899999999999999" customHeight="1">
      <c r="B1097" s="48">
        <v>1710121413</v>
      </c>
      <c r="C1097" s="48">
        <v>5</v>
      </c>
      <c r="D1097" s="48" t="s">
        <v>233</v>
      </c>
      <c r="E1097" s="15" t="s">
        <v>1643</v>
      </c>
      <c r="F1097" s="48">
        <v>3718</v>
      </c>
      <c r="G1097" s="48" t="s">
        <v>1636</v>
      </c>
    </row>
    <row r="1098" spans="2:7" ht="19.899999999999999" customHeight="1">
      <c r="B1098" s="48">
        <v>171013</v>
      </c>
      <c r="C1098" s="48">
        <v>3</v>
      </c>
      <c r="D1098" s="48" t="s">
        <v>1096</v>
      </c>
      <c r="E1098" s="15" t="s">
        <v>1643</v>
      </c>
      <c r="F1098" s="48"/>
      <c r="G1098" s="48"/>
    </row>
    <row r="1099" spans="2:7" ht="19.899999999999999" customHeight="1">
      <c r="B1099" s="48">
        <v>17101310</v>
      </c>
      <c r="C1099" s="48">
        <v>4</v>
      </c>
      <c r="D1099" s="48" t="s">
        <v>245</v>
      </c>
      <c r="E1099" s="15" t="s">
        <v>1643</v>
      </c>
      <c r="F1099" s="48">
        <v>3714</v>
      </c>
      <c r="G1099" s="48" t="s">
        <v>1637</v>
      </c>
    </row>
    <row r="1100" spans="2:7" ht="19.899999999999999" customHeight="1">
      <c r="B1100" s="48">
        <v>1710131010</v>
      </c>
      <c r="C1100" s="48">
        <v>5</v>
      </c>
      <c r="D1100" s="48" t="s">
        <v>1097</v>
      </c>
      <c r="E1100" s="15" t="s">
        <v>1643</v>
      </c>
      <c r="F1100" s="48">
        <v>3714</v>
      </c>
      <c r="G1100" s="48" t="s">
        <v>1637</v>
      </c>
    </row>
    <row r="1101" spans="2:7" ht="19.899999999999999" customHeight="1">
      <c r="B1101" s="48">
        <v>171013101010</v>
      </c>
      <c r="C1101" s="48">
        <v>6</v>
      </c>
      <c r="D1101" s="48" t="s">
        <v>1098</v>
      </c>
      <c r="E1101" s="15" t="s">
        <v>1643</v>
      </c>
      <c r="F1101" s="48">
        <v>3714</v>
      </c>
      <c r="G1101" s="48" t="s">
        <v>1637</v>
      </c>
    </row>
    <row r="1102" spans="2:7" ht="19.899999999999999" customHeight="1">
      <c r="B1102" s="48">
        <v>171013101011</v>
      </c>
      <c r="C1102" s="48">
        <v>6</v>
      </c>
      <c r="D1102" s="48" t="s">
        <v>1099</v>
      </c>
      <c r="E1102" s="15" t="s">
        <v>1643</v>
      </c>
      <c r="F1102" s="48">
        <v>3714</v>
      </c>
      <c r="G1102" s="48" t="s">
        <v>1637</v>
      </c>
    </row>
    <row r="1103" spans="2:7" ht="19.899999999999999" customHeight="1">
      <c r="B1103" s="48">
        <v>1710131011</v>
      </c>
      <c r="C1103" s="48">
        <v>5</v>
      </c>
      <c r="D1103" s="48" t="s">
        <v>1100</v>
      </c>
      <c r="E1103" s="15" t="s">
        <v>1643</v>
      </c>
      <c r="F1103" s="48">
        <v>3714</v>
      </c>
      <c r="G1103" s="48" t="s">
        <v>1637</v>
      </c>
    </row>
    <row r="1104" spans="2:7" ht="19.899999999999999" customHeight="1">
      <c r="B1104" s="48">
        <v>1710131012</v>
      </c>
      <c r="C1104" s="48">
        <v>5</v>
      </c>
      <c r="D1104" s="48" t="s">
        <v>1101</v>
      </c>
      <c r="E1104" s="15" t="s">
        <v>1643</v>
      </c>
      <c r="F1104" s="48">
        <v>3714</v>
      </c>
      <c r="G1104" s="48" t="s">
        <v>1637</v>
      </c>
    </row>
    <row r="1105" spans="2:7" ht="19.899999999999999" customHeight="1">
      <c r="B1105" s="48">
        <v>17101311</v>
      </c>
      <c r="C1105" s="48">
        <v>4</v>
      </c>
      <c r="D1105" s="48" t="s">
        <v>244</v>
      </c>
      <c r="E1105" s="15" t="s">
        <v>1643</v>
      </c>
      <c r="F1105" s="48">
        <v>3714</v>
      </c>
      <c r="G1105" s="48" t="s">
        <v>1637</v>
      </c>
    </row>
    <row r="1106" spans="2:7" ht="19.899999999999999" customHeight="1">
      <c r="B1106" s="48">
        <v>1710131110</v>
      </c>
      <c r="C1106" s="48">
        <v>5</v>
      </c>
      <c r="D1106" s="48" t="s">
        <v>1102</v>
      </c>
      <c r="E1106" s="15" t="s">
        <v>1643</v>
      </c>
      <c r="F1106" s="48">
        <v>3714</v>
      </c>
      <c r="G1106" s="48" t="s">
        <v>1637</v>
      </c>
    </row>
    <row r="1107" spans="2:7" ht="19.899999999999999" customHeight="1">
      <c r="B1107" s="48">
        <v>1710131111</v>
      </c>
      <c r="C1107" s="48">
        <v>5</v>
      </c>
      <c r="D1107" s="48" t="s">
        <v>1103</v>
      </c>
      <c r="E1107" s="15" t="s">
        <v>1643</v>
      </c>
      <c r="F1107" s="48">
        <v>3714</v>
      </c>
      <c r="G1107" s="48" t="s">
        <v>1637</v>
      </c>
    </row>
    <row r="1108" spans="2:7" ht="19.899999999999999" customHeight="1">
      <c r="B1108" s="48">
        <v>171013111110</v>
      </c>
      <c r="C1108" s="48">
        <v>6</v>
      </c>
      <c r="D1108" s="48" t="s">
        <v>1104</v>
      </c>
      <c r="E1108" s="15" t="s">
        <v>1643</v>
      </c>
      <c r="F1108" s="48">
        <v>3714</v>
      </c>
      <c r="G1108" s="48" t="s">
        <v>1637</v>
      </c>
    </row>
    <row r="1109" spans="2:7" ht="19.899999999999999" customHeight="1">
      <c r="B1109" s="48">
        <v>171013111111</v>
      </c>
      <c r="C1109" s="48">
        <v>6</v>
      </c>
      <c r="D1109" s="48" t="s">
        <v>1105</v>
      </c>
      <c r="E1109" s="15" t="s">
        <v>1643</v>
      </c>
      <c r="F1109" s="48">
        <v>3714</v>
      </c>
      <c r="G1109" s="48" t="s">
        <v>1637</v>
      </c>
    </row>
    <row r="1110" spans="2:7" ht="19.899999999999999" customHeight="1">
      <c r="B1110" s="48">
        <v>171013111112</v>
      </c>
      <c r="C1110" s="48">
        <v>6</v>
      </c>
      <c r="D1110" s="48" t="s">
        <v>1106</v>
      </c>
      <c r="E1110" s="15" t="s">
        <v>1643</v>
      </c>
      <c r="F1110" s="48">
        <v>3714</v>
      </c>
      <c r="G1110" s="48" t="s">
        <v>1637</v>
      </c>
    </row>
    <row r="1111" spans="2:7" ht="19.899999999999999" customHeight="1">
      <c r="B1111" s="48">
        <v>1710131112</v>
      </c>
      <c r="C1111" s="48">
        <v>5</v>
      </c>
      <c r="D1111" s="48" t="s">
        <v>1107</v>
      </c>
      <c r="E1111" s="15" t="s">
        <v>1643</v>
      </c>
      <c r="F1111" s="48">
        <v>3714</v>
      </c>
      <c r="G1111" s="48" t="s">
        <v>1637</v>
      </c>
    </row>
    <row r="1112" spans="2:7" ht="19.899999999999999" customHeight="1">
      <c r="B1112" s="48">
        <v>17101312</v>
      </c>
      <c r="C1112" s="48">
        <v>4</v>
      </c>
      <c r="D1112" s="48" t="s">
        <v>246</v>
      </c>
      <c r="E1112" s="15" t="s">
        <v>1643</v>
      </c>
      <c r="F1112" s="48">
        <v>3714</v>
      </c>
      <c r="G1112" s="48" t="s">
        <v>1637</v>
      </c>
    </row>
    <row r="1113" spans="2:7" ht="19.899999999999999" customHeight="1">
      <c r="B1113" s="48">
        <v>1710131210</v>
      </c>
      <c r="C1113" s="48">
        <v>5</v>
      </c>
      <c r="D1113" s="48" t="s">
        <v>1108</v>
      </c>
      <c r="E1113" s="15" t="s">
        <v>1643</v>
      </c>
      <c r="F1113" s="48">
        <v>3714</v>
      </c>
      <c r="G1113" s="48" t="s">
        <v>1637</v>
      </c>
    </row>
    <row r="1114" spans="2:7" ht="19.899999999999999" customHeight="1">
      <c r="B1114" s="48">
        <v>1710131211</v>
      </c>
      <c r="C1114" s="48">
        <v>5</v>
      </c>
      <c r="D1114" s="48" t="s">
        <v>1109</v>
      </c>
      <c r="E1114" s="15" t="s">
        <v>1643</v>
      </c>
      <c r="F1114" s="48">
        <v>3714</v>
      </c>
      <c r="G1114" s="48" t="s">
        <v>1637</v>
      </c>
    </row>
    <row r="1115" spans="2:7" ht="19.899999999999999" customHeight="1">
      <c r="B1115" s="48">
        <v>1710131212</v>
      </c>
      <c r="C1115" s="48">
        <v>5</v>
      </c>
      <c r="D1115" s="48" t="s">
        <v>1110</v>
      </c>
      <c r="E1115" s="15" t="s">
        <v>1643</v>
      </c>
      <c r="F1115" s="48">
        <v>3714</v>
      </c>
      <c r="G1115" s="48" t="s">
        <v>1637</v>
      </c>
    </row>
    <row r="1116" spans="2:7" ht="19.899999999999999" customHeight="1">
      <c r="B1116" s="48">
        <v>17101313</v>
      </c>
      <c r="C1116" s="48">
        <v>4</v>
      </c>
      <c r="D1116" s="48" t="s">
        <v>247</v>
      </c>
      <c r="E1116" s="15" t="s">
        <v>1643</v>
      </c>
      <c r="F1116" s="48">
        <v>3714</v>
      </c>
      <c r="G1116" s="48" t="s">
        <v>1637</v>
      </c>
    </row>
    <row r="1117" spans="2:7" ht="19.899999999999999" customHeight="1">
      <c r="B1117" s="48">
        <v>1710131310</v>
      </c>
      <c r="C1117" s="48">
        <v>5</v>
      </c>
      <c r="D1117" s="48" t="s">
        <v>1111</v>
      </c>
      <c r="E1117" s="15" t="s">
        <v>1643</v>
      </c>
      <c r="F1117" s="48">
        <v>3714</v>
      </c>
      <c r="G1117" s="48" t="s">
        <v>1637</v>
      </c>
    </row>
    <row r="1118" spans="2:7" ht="19.899999999999999" customHeight="1">
      <c r="B1118" s="48">
        <v>1710131311</v>
      </c>
      <c r="C1118" s="48">
        <v>5</v>
      </c>
      <c r="D1118" s="48" t="s">
        <v>1112</v>
      </c>
      <c r="E1118" s="15" t="s">
        <v>1643</v>
      </c>
      <c r="F1118" s="48">
        <v>3714</v>
      </c>
      <c r="G1118" s="48" t="s">
        <v>1637</v>
      </c>
    </row>
    <row r="1119" spans="2:7" ht="19.899999999999999" customHeight="1">
      <c r="B1119" s="48">
        <v>1710131312</v>
      </c>
      <c r="C1119" s="48">
        <v>5</v>
      </c>
      <c r="D1119" s="48" t="s">
        <v>1113</v>
      </c>
      <c r="E1119" s="15" t="s">
        <v>1643</v>
      </c>
      <c r="F1119" s="48">
        <v>3714</v>
      </c>
      <c r="G1119" s="48" t="s">
        <v>1637</v>
      </c>
    </row>
    <row r="1120" spans="2:7" ht="19.899999999999999" customHeight="1">
      <c r="B1120" s="48">
        <v>1710131313</v>
      </c>
      <c r="C1120" s="48">
        <v>5</v>
      </c>
      <c r="D1120" s="48" t="s">
        <v>1114</v>
      </c>
      <c r="E1120" s="15" t="s">
        <v>1643</v>
      </c>
      <c r="F1120" s="48">
        <v>3714</v>
      </c>
      <c r="G1120" s="48" t="s">
        <v>1637</v>
      </c>
    </row>
    <row r="1121" spans="2:7" ht="19.899999999999999" customHeight="1">
      <c r="B1121" s="48">
        <v>17101314</v>
      </c>
      <c r="C1121" s="48">
        <v>4</v>
      </c>
      <c r="D1121" s="48" t="s">
        <v>1115</v>
      </c>
      <c r="E1121" s="15" t="s">
        <v>1643</v>
      </c>
      <c r="F1121" s="48">
        <v>3714</v>
      </c>
      <c r="G1121" s="48" t="s">
        <v>1637</v>
      </c>
    </row>
    <row r="1122" spans="2:7" ht="19.899999999999999" customHeight="1">
      <c r="B1122" s="48">
        <v>1710131410</v>
      </c>
      <c r="C1122" s="48">
        <v>5</v>
      </c>
      <c r="D1122" s="48" t="s">
        <v>1116</v>
      </c>
      <c r="E1122" s="15" t="s">
        <v>1643</v>
      </c>
      <c r="F1122" s="48">
        <v>3714</v>
      </c>
      <c r="G1122" s="48" t="s">
        <v>1637</v>
      </c>
    </row>
    <row r="1123" spans="2:7" ht="19.899999999999999" customHeight="1">
      <c r="B1123" s="48">
        <v>1710131411</v>
      </c>
      <c r="C1123" s="48">
        <v>5</v>
      </c>
      <c r="D1123" s="48" t="s">
        <v>1117</v>
      </c>
      <c r="E1123" s="15" t="s">
        <v>1643</v>
      </c>
      <c r="F1123" s="48">
        <v>3714</v>
      </c>
      <c r="G1123" s="48" t="s">
        <v>1637</v>
      </c>
    </row>
    <row r="1124" spans="2:7" ht="19.899999999999999" customHeight="1">
      <c r="B1124" s="48">
        <v>1710131412</v>
      </c>
      <c r="C1124" s="48">
        <v>5</v>
      </c>
      <c r="D1124" s="48" t="s">
        <v>1118</v>
      </c>
      <c r="E1124" s="15" t="s">
        <v>1643</v>
      </c>
      <c r="F1124" s="48">
        <v>3714</v>
      </c>
      <c r="G1124" s="48" t="s">
        <v>1637</v>
      </c>
    </row>
    <row r="1125" spans="2:7" ht="19.899999999999999" customHeight="1">
      <c r="B1125" s="48">
        <v>1710131413</v>
      </c>
      <c r="C1125" s="48">
        <v>5</v>
      </c>
      <c r="D1125" s="48" t="s">
        <v>1119</v>
      </c>
      <c r="E1125" s="15" t="s">
        <v>1643</v>
      </c>
      <c r="F1125" s="48">
        <v>3714</v>
      </c>
      <c r="G1125" s="48" t="s">
        <v>1637</v>
      </c>
    </row>
    <row r="1126" spans="2:7" ht="19.899999999999999" customHeight="1">
      <c r="B1126" s="48">
        <v>1710131414</v>
      </c>
      <c r="C1126" s="48">
        <v>5</v>
      </c>
      <c r="D1126" s="48" t="s">
        <v>1120</v>
      </c>
      <c r="E1126" s="15" t="s">
        <v>1643</v>
      </c>
      <c r="F1126" s="48">
        <v>3714</v>
      </c>
      <c r="G1126" s="48" t="s">
        <v>1637</v>
      </c>
    </row>
    <row r="1127" spans="2:7" ht="19.899999999999999" customHeight="1">
      <c r="B1127" s="48">
        <v>1710131415</v>
      </c>
      <c r="C1127" s="48">
        <v>5</v>
      </c>
      <c r="D1127" s="48" t="s">
        <v>1121</v>
      </c>
      <c r="E1127" s="15" t="s">
        <v>1643</v>
      </c>
      <c r="F1127" s="48">
        <v>3714</v>
      </c>
      <c r="G1127" s="48" t="s">
        <v>1637</v>
      </c>
    </row>
    <row r="1128" spans="2:7" ht="19.899999999999999" customHeight="1">
      <c r="B1128" s="48">
        <v>1710131416</v>
      </c>
      <c r="C1128" s="48">
        <v>5</v>
      </c>
      <c r="D1128" s="48" t="s">
        <v>248</v>
      </c>
      <c r="E1128" s="15" t="s">
        <v>1643</v>
      </c>
      <c r="F1128" s="48">
        <v>3714</v>
      </c>
      <c r="G1128" s="48" t="s">
        <v>1637</v>
      </c>
    </row>
    <row r="1129" spans="2:7" ht="19.899999999999999" customHeight="1">
      <c r="B1129" s="48">
        <v>1710131417</v>
      </c>
      <c r="C1129" s="48">
        <v>5</v>
      </c>
      <c r="D1129" s="48" t="s">
        <v>1122</v>
      </c>
      <c r="E1129" s="15" t="s">
        <v>1643</v>
      </c>
      <c r="F1129" s="48">
        <v>3714</v>
      </c>
      <c r="G1129" s="48" t="s">
        <v>1637</v>
      </c>
    </row>
    <row r="1130" spans="2:7" ht="19.899999999999999" customHeight="1">
      <c r="B1130" s="48">
        <v>17101315</v>
      </c>
      <c r="C1130" s="48">
        <v>4</v>
      </c>
      <c r="D1130" s="48" t="s">
        <v>1123</v>
      </c>
      <c r="E1130" s="15" t="s">
        <v>1643</v>
      </c>
      <c r="F1130" s="48">
        <v>3714</v>
      </c>
      <c r="G1130" s="48" t="s">
        <v>1637</v>
      </c>
    </row>
    <row r="1131" spans="2:7" ht="19.899999999999999" customHeight="1">
      <c r="B1131" s="48">
        <v>1710131510</v>
      </c>
      <c r="C1131" s="48">
        <v>5</v>
      </c>
      <c r="D1131" s="48" t="s">
        <v>1124</v>
      </c>
      <c r="E1131" s="15" t="s">
        <v>1643</v>
      </c>
      <c r="F1131" s="48">
        <v>3714</v>
      </c>
      <c r="G1131" s="48" t="s">
        <v>1637</v>
      </c>
    </row>
    <row r="1132" spans="2:7" ht="19.899999999999999" customHeight="1">
      <c r="B1132" s="48">
        <v>171013151010</v>
      </c>
      <c r="C1132" s="48">
        <v>6</v>
      </c>
      <c r="D1132" s="48" t="s">
        <v>1125</v>
      </c>
      <c r="E1132" s="15" t="s">
        <v>1643</v>
      </c>
      <c r="F1132" s="48">
        <v>3714</v>
      </c>
      <c r="G1132" s="48" t="s">
        <v>1637</v>
      </c>
    </row>
    <row r="1133" spans="2:7" ht="19.899999999999999" customHeight="1">
      <c r="B1133" s="48">
        <v>171013151011</v>
      </c>
      <c r="C1133" s="48">
        <v>6</v>
      </c>
      <c r="D1133" s="48" t="s">
        <v>1126</v>
      </c>
      <c r="E1133" s="15" t="s">
        <v>1643</v>
      </c>
      <c r="F1133" s="48">
        <v>3714</v>
      </c>
      <c r="G1133" s="48" t="s">
        <v>1637</v>
      </c>
    </row>
    <row r="1134" spans="2:7" ht="19.899999999999999" customHeight="1">
      <c r="B1134" s="48">
        <v>1710131511</v>
      </c>
      <c r="C1134" s="48">
        <v>5</v>
      </c>
      <c r="D1134" s="48" t="s">
        <v>1127</v>
      </c>
      <c r="E1134" s="15" t="s">
        <v>1643</v>
      </c>
      <c r="F1134" s="48">
        <v>3714</v>
      </c>
      <c r="G1134" s="48" t="s">
        <v>1637</v>
      </c>
    </row>
    <row r="1135" spans="2:7" ht="19.899999999999999" customHeight="1">
      <c r="B1135" s="48">
        <v>1710131512</v>
      </c>
      <c r="C1135" s="48">
        <v>5</v>
      </c>
      <c r="D1135" s="48" t="s">
        <v>1128</v>
      </c>
      <c r="E1135" s="15" t="s">
        <v>1643</v>
      </c>
      <c r="F1135" s="48">
        <v>3714</v>
      </c>
      <c r="G1135" s="48" t="s">
        <v>1637</v>
      </c>
    </row>
    <row r="1136" spans="2:7" ht="19.899999999999999" customHeight="1">
      <c r="B1136" s="48">
        <v>1710131513</v>
      </c>
      <c r="C1136" s="48">
        <v>5</v>
      </c>
      <c r="D1136" s="48" t="s">
        <v>1129</v>
      </c>
      <c r="E1136" s="15" t="s">
        <v>1643</v>
      </c>
      <c r="F1136" s="48">
        <v>3714</v>
      </c>
      <c r="G1136" s="48" t="s">
        <v>1637</v>
      </c>
    </row>
    <row r="1137" spans="2:7" ht="19.899999999999999" customHeight="1">
      <c r="B1137" s="48">
        <v>1710131514</v>
      </c>
      <c r="C1137" s="48">
        <v>5</v>
      </c>
      <c r="D1137" s="48" t="s">
        <v>249</v>
      </c>
      <c r="E1137" s="15" t="s">
        <v>1643</v>
      </c>
      <c r="F1137" s="48">
        <v>3714</v>
      </c>
      <c r="G1137" s="48" t="s">
        <v>1637</v>
      </c>
    </row>
    <row r="1138" spans="2:7" ht="19.899999999999999" customHeight="1">
      <c r="B1138" s="48">
        <v>1710131515</v>
      </c>
      <c r="C1138" s="48">
        <v>5</v>
      </c>
      <c r="D1138" s="48" t="s">
        <v>1130</v>
      </c>
      <c r="E1138" s="15" t="s">
        <v>1643</v>
      </c>
      <c r="F1138" s="48">
        <v>3714</v>
      </c>
      <c r="G1138" s="48" t="s">
        <v>1637</v>
      </c>
    </row>
    <row r="1139" spans="2:7" ht="19.899999999999999" customHeight="1">
      <c r="B1139" s="48">
        <v>1710131516</v>
      </c>
      <c r="C1139" s="48">
        <v>5</v>
      </c>
      <c r="D1139" s="48" t="s">
        <v>1131</v>
      </c>
      <c r="E1139" s="15" t="s">
        <v>1643</v>
      </c>
      <c r="F1139" s="48">
        <v>3714</v>
      </c>
      <c r="G1139" s="48" t="s">
        <v>1637</v>
      </c>
    </row>
    <row r="1140" spans="2:7" ht="19.899999999999999" customHeight="1">
      <c r="B1140" s="48">
        <v>1710131517</v>
      </c>
      <c r="C1140" s="48">
        <v>5</v>
      </c>
      <c r="D1140" s="48" t="s">
        <v>253</v>
      </c>
      <c r="E1140" s="15" t="s">
        <v>1643</v>
      </c>
      <c r="F1140" s="48">
        <v>3218</v>
      </c>
      <c r="G1140" s="48" t="s">
        <v>21603</v>
      </c>
    </row>
    <row r="1141" spans="2:7" ht="19.899999999999999" customHeight="1">
      <c r="B1141" s="48">
        <v>171013151710</v>
      </c>
      <c r="C1141" s="48">
        <v>6</v>
      </c>
      <c r="D1141" s="48" t="s">
        <v>1132</v>
      </c>
      <c r="E1141" s="15" t="s">
        <v>1643</v>
      </c>
      <c r="F1141" s="48">
        <v>3218</v>
      </c>
      <c r="G1141" s="48" t="s">
        <v>21603</v>
      </c>
    </row>
    <row r="1142" spans="2:7" ht="19.899999999999999" customHeight="1">
      <c r="B1142" s="48">
        <v>171013151711</v>
      </c>
      <c r="C1142" s="48">
        <v>6</v>
      </c>
      <c r="D1142" s="48" t="s">
        <v>1133</v>
      </c>
      <c r="E1142" s="15" t="s">
        <v>1643</v>
      </c>
      <c r="F1142" s="48">
        <v>3218</v>
      </c>
      <c r="G1142" s="48" t="s">
        <v>21603</v>
      </c>
    </row>
    <row r="1143" spans="2:7" ht="19.899999999999999" customHeight="1">
      <c r="B1143" s="48">
        <v>171013151712</v>
      </c>
      <c r="C1143" s="48">
        <v>6</v>
      </c>
      <c r="D1143" s="48" t="s">
        <v>1134</v>
      </c>
      <c r="E1143" s="15" t="s">
        <v>1643</v>
      </c>
      <c r="F1143" s="48">
        <v>3218</v>
      </c>
      <c r="G1143" s="48" t="s">
        <v>21603</v>
      </c>
    </row>
    <row r="1144" spans="2:7" ht="19.899999999999999" customHeight="1">
      <c r="B1144" s="48">
        <v>1710131518</v>
      </c>
      <c r="C1144" s="48">
        <v>5</v>
      </c>
      <c r="D1144" s="48" t="s">
        <v>1135</v>
      </c>
      <c r="E1144" s="15" t="s">
        <v>1643</v>
      </c>
      <c r="F1144" s="48">
        <v>3714</v>
      </c>
      <c r="G1144" s="48" t="s">
        <v>1637</v>
      </c>
    </row>
    <row r="1145" spans="2:7" ht="19.899999999999999" customHeight="1">
      <c r="B1145" s="48">
        <v>171013151810</v>
      </c>
      <c r="C1145" s="48">
        <v>6</v>
      </c>
      <c r="D1145" s="48" t="s">
        <v>250</v>
      </c>
      <c r="E1145" s="15" t="s">
        <v>1643</v>
      </c>
      <c r="F1145" s="48">
        <v>3714</v>
      </c>
      <c r="G1145" s="48" t="s">
        <v>1637</v>
      </c>
    </row>
    <row r="1146" spans="2:7" ht="19.899999999999999" customHeight="1">
      <c r="B1146" s="48">
        <v>171013151811</v>
      </c>
      <c r="C1146" s="48">
        <v>6</v>
      </c>
      <c r="D1146" s="48" t="s">
        <v>1136</v>
      </c>
      <c r="E1146" s="15" t="s">
        <v>1643</v>
      </c>
      <c r="F1146" s="48">
        <v>3714</v>
      </c>
      <c r="G1146" s="48" t="s">
        <v>1637</v>
      </c>
    </row>
    <row r="1147" spans="2:7" ht="19.899999999999999" customHeight="1">
      <c r="B1147" s="48">
        <v>171013151812</v>
      </c>
      <c r="C1147" s="48">
        <v>6</v>
      </c>
      <c r="D1147" s="48" t="s">
        <v>1137</v>
      </c>
      <c r="E1147" s="15" t="s">
        <v>1643</v>
      </c>
      <c r="F1147" s="48">
        <v>3714</v>
      </c>
      <c r="G1147" s="48" t="s">
        <v>1637</v>
      </c>
    </row>
    <row r="1148" spans="2:7" ht="19.899999999999999" customHeight="1">
      <c r="B1148" s="48">
        <v>1710131519</v>
      </c>
      <c r="C1148" s="48">
        <v>5</v>
      </c>
      <c r="D1148" s="48" t="s">
        <v>1138</v>
      </c>
      <c r="E1148" s="15" t="s">
        <v>1643</v>
      </c>
      <c r="F1148" s="48">
        <v>3714</v>
      </c>
      <c r="G1148" s="48" t="s">
        <v>1637</v>
      </c>
    </row>
    <row r="1149" spans="2:7" ht="19.899999999999999" customHeight="1">
      <c r="B1149" s="48">
        <v>1710131520</v>
      </c>
      <c r="C1149" s="48">
        <v>5</v>
      </c>
      <c r="D1149" s="48" t="s">
        <v>1139</v>
      </c>
      <c r="E1149" s="15" t="s">
        <v>1643</v>
      </c>
      <c r="F1149" s="48">
        <v>3714</v>
      </c>
      <c r="G1149" s="48" t="s">
        <v>1637</v>
      </c>
    </row>
    <row r="1150" spans="2:7" ht="19.899999999999999" customHeight="1">
      <c r="B1150" s="48">
        <v>1710131521</v>
      </c>
      <c r="C1150" s="48">
        <v>5</v>
      </c>
      <c r="D1150" s="48" t="s">
        <v>2687</v>
      </c>
      <c r="E1150" s="15" t="s">
        <v>1643</v>
      </c>
      <c r="F1150" s="48">
        <v>3714</v>
      </c>
      <c r="G1150" s="48" t="s">
        <v>1637</v>
      </c>
    </row>
    <row r="1151" spans="2:7" ht="19.899999999999999" customHeight="1">
      <c r="B1151" s="48">
        <v>17101316</v>
      </c>
      <c r="C1151" s="48">
        <v>4</v>
      </c>
      <c r="D1151" s="48" t="s">
        <v>251</v>
      </c>
      <c r="E1151" s="15" t="s">
        <v>1643</v>
      </c>
      <c r="F1151" s="48">
        <v>3714</v>
      </c>
      <c r="G1151" s="48" t="s">
        <v>1637</v>
      </c>
    </row>
    <row r="1152" spans="2:7" ht="19.899999999999999" customHeight="1">
      <c r="B1152" s="48">
        <v>1710131610</v>
      </c>
      <c r="C1152" s="48">
        <v>5</v>
      </c>
      <c r="D1152" s="48" t="s">
        <v>1140</v>
      </c>
      <c r="E1152" s="15" t="s">
        <v>1643</v>
      </c>
      <c r="F1152" s="48">
        <v>3714</v>
      </c>
      <c r="G1152" s="48" t="s">
        <v>1637</v>
      </c>
    </row>
    <row r="1153" spans="2:7" ht="19.899999999999999" customHeight="1">
      <c r="B1153" s="48">
        <v>1710131611</v>
      </c>
      <c r="C1153" s="48">
        <v>5</v>
      </c>
      <c r="D1153" s="48" t="s">
        <v>1141</v>
      </c>
      <c r="E1153" s="15" t="s">
        <v>1643</v>
      </c>
      <c r="F1153" s="48">
        <v>3714</v>
      </c>
      <c r="G1153" s="48" t="s">
        <v>1637</v>
      </c>
    </row>
    <row r="1154" spans="2:7" ht="19.899999999999999" customHeight="1">
      <c r="B1154" s="48">
        <v>1710131612</v>
      </c>
      <c r="C1154" s="48">
        <v>5</v>
      </c>
      <c r="D1154" s="48" t="s">
        <v>1142</v>
      </c>
      <c r="E1154" s="15" t="s">
        <v>1643</v>
      </c>
      <c r="F1154" s="48">
        <v>3714</v>
      </c>
      <c r="G1154" s="48" t="s">
        <v>1637</v>
      </c>
    </row>
    <row r="1155" spans="2:7" ht="19.899999999999999" customHeight="1">
      <c r="B1155" s="48">
        <v>17101317</v>
      </c>
      <c r="C1155" s="48">
        <v>4</v>
      </c>
      <c r="D1155" s="48" t="s">
        <v>252</v>
      </c>
      <c r="E1155" s="15" t="s">
        <v>1643</v>
      </c>
      <c r="F1155" s="48">
        <v>3714</v>
      </c>
      <c r="G1155" s="48" t="s">
        <v>1637</v>
      </c>
    </row>
    <row r="1156" spans="2:7" ht="19.899999999999999" customHeight="1">
      <c r="B1156" s="48">
        <v>1710131710</v>
      </c>
      <c r="C1156" s="48">
        <v>5</v>
      </c>
      <c r="D1156" s="48" t="s">
        <v>1143</v>
      </c>
      <c r="E1156" s="15" t="s">
        <v>1643</v>
      </c>
      <c r="F1156" s="48">
        <v>3714</v>
      </c>
      <c r="G1156" s="48" t="s">
        <v>1637</v>
      </c>
    </row>
    <row r="1157" spans="2:7" ht="19.899999999999999" customHeight="1">
      <c r="B1157" s="48">
        <v>1710131711</v>
      </c>
      <c r="C1157" s="48">
        <v>5</v>
      </c>
      <c r="D1157" s="48" t="s">
        <v>1144</v>
      </c>
      <c r="E1157" s="15" t="s">
        <v>1643</v>
      </c>
      <c r="F1157" s="48">
        <v>3714</v>
      </c>
      <c r="G1157" s="48" t="s">
        <v>1637</v>
      </c>
    </row>
    <row r="1158" spans="2:7" ht="19.899999999999999" customHeight="1">
      <c r="B1158" s="48">
        <v>1710131712</v>
      </c>
      <c r="C1158" s="48">
        <v>5</v>
      </c>
      <c r="D1158" s="48" t="s">
        <v>1145</v>
      </c>
      <c r="E1158" s="15" t="s">
        <v>1643</v>
      </c>
      <c r="F1158" s="48">
        <v>3714</v>
      </c>
      <c r="G1158" s="48" t="s">
        <v>1637</v>
      </c>
    </row>
    <row r="1159" spans="2:7" ht="19.899999999999999" customHeight="1">
      <c r="B1159" s="48">
        <v>1710131713</v>
      </c>
      <c r="C1159" s="48">
        <v>5</v>
      </c>
      <c r="D1159" s="48" t="s">
        <v>1146</v>
      </c>
      <c r="E1159" s="15" t="s">
        <v>1643</v>
      </c>
      <c r="F1159" s="48">
        <v>3714</v>
      </c>
      <c r="G1159" s="48" t="s">
        <v>1637</v>
      </c>
    </row>
    <row r="1160" spans="2:7" ht="19.899999999999999" customHeight="1">
      <c r="B1160" s="48">
        <v>1710131714</v>
      </c>
      <c r="C1160" s="48">
        <v>5</v>
      </c>
      <c r="D1160" s="48" t="s">
        <v>1147</v>
      </c>
      <c r="E1160" s="15" t="s">
        <v>1643</v>
      </c>
      <c r="F1160" s="48">
        <v>3714</v>
      </c>
      <c r="G1160" s="48" t="s">
        <v>1637</v>
      </c>
    </row>
    <row r="1161" spans="2:7" ht="19.899999999999999" customHeight="1">
      <c r="B1161" s="48">
        <v>1710131715</v>
      </c>
      <c r="C1161" s="48">
        <v>5</v>
      </c>
      <c r="D1161" s="48" t="s">
        <v>1148</v>
      </c>
      <c r="E1161" s="15" t="s">
        <v>1643</v>
      </c>
      <c r="F1161" s="48">
        <v>3714</v>
      </c>
      <c r="G1161" s="48" t="s">
        <v>1637</v>
      </c>
    </row>
    <row r="1162" spans="2:7" ht="19.899999999999999" customHeight="1">
      <c r="B1162" s="48">
        <v>1710131716</v>
      </c>
      <c r="C1162" s="48">
        <v>5</v>
      </c>
      <c r="D1162" s="48" t="s">
        <v>1149</v>
      </c>
      <c r="E1162" s="15" t="s">
        <v>1643</v>
      </c>
      <c r="F1162" s="48">
        <v>3714</v>
      </c>
      <c r="G1162" s="48" t="s">
        <v>1637</v>
      </c>
    </row>
    <row r="1163" spans="2:7" ht="19.899999999999999" customHeight="1">
      <c r="B1163" s="48">
        <v>1710131717</v>
      </c>
      <c r="C1163" s="48">
        <v>5</v>
      </c>
      <c r="D1163" s="48" t="s">
        <v>1150</v>
      </c>
      <c r="E1163" s="15" t="s">
        <v>1643</v>
      </c>
      <c r="F1163" s="48">
        <v>3714</v>
      </c>
      <c r="G1163" s="48" t="s">
        <v>1637</v>
      </c>
    </row>
    <row r="1164" spans="2:7" ht="19.899999999999999" customHeight="1">
      <c r="B1164" s="48">
        <v>1710131718</v>
      </c>
      <c r="C1164" s="48">
        <v>5</v>
      </c>
      <c r="D1164" s="48" t="s">
        <v>1151</v>
      </c>
      <c r="E1164" s="15" t="s">
        <v>1643</v>
      </c>
      <c r="F1164" s="48">
        <v>3714</v>
      </c>
      <c r="G1164" s="48" t="s">
        <v>1637</v>
      </c>
    </row>
    <row r="1165" spans="2:7" ht="19.899999999999999" customHeight="1">
      <c r="B1165" s="48">
        <v>17101318</v>
      </c>
      <c r="C1165" s="48">
        <v>4</v>
      </c>
      <c r="D1165" s="48" t="s">
        <v>273</v>
      </c>
      <c r="E1165" s="15" t="s">
        <v>1643</v>
      </c>
      <c r="F1165" s="48">
        <v>3713</v>
      </c>
      <c r="G1165" s="48" t="s">
        <v>21612</v>
      </c>
    </row>
    <row r="1166" spans="2:7" ht="19.899999999999999" customHeight="1">
      <c r="B1166" s="48">
        <v>1710131810</v>
      </c>
      <c r="C1166" s="48">
        <v>5</v>
      </c>
      <c r="D1166" s="48" t="s">
        <v>1152</v>
      </c>
      <c r="E1166" s="15" t="s">
        <v>1643</v>
      </c>
      <c r="F1166" s="48">
        <v>3713</v>
      </c>
      <c r="G1166" s="48" t="s">
        <v>21612</v>
      </c>
    </row>
    <row r="1167" spans="2:7" ht="19.899999999999999" customHeight="1">
      <c r="B1167" s="48">
        <v>1710131811</v>
      </c>
      <c r="C1167" s="48">
        <v>5</v>
      </c>
      <c r="D1167" s="48" t="s">
        <v>1153</v>
      </c>
      <c r="E1167" s="15" t="s">
        <v>1643</v>
      </c>
      <c r="F1167" s="48">
        <v>3713</v>
      </c>
      <c r="G1167" s="48" t="s">
        <v>21612</v>
      </c>
    </row>
    <row r="1168" spans="2:7" ht="19.899999999999999" customHeight="1">
      <c r="B1168" s="48">
        <v>1710131812</v>
      </c>
      <c r="C1168" s="48">
        <v>5</v>
      </c>
      <c r="D1168" s="48" t="s">
        <v>274</v>
      </c>
      <c r="E1168" s="15" t="s">
        <v>1643</v>
      </c>
      <c r="F1168" s="48">
        <v>3713</v>
      </c>
      <c r="G1168" s="48" t="s">
        <v>21612</v>
      </c>
    </row>
    <row r="1169" spans="2:7" ht="19.899999999999999" customHeight="1">
      <c r="B1169" s="48">
        <v>171014</v>
      </c>
      <c r="C1169" s="48">
        <v>3</v>
      </c>
      <c r="D1169" s="48" t="s">
        <v>1154</v>
      </c>
      <c r="E1169" s="15" t="s">
        <v>1643</v>
      </c>
      <c r="F1169" s="48"/>
      <c r="G1169" s="48"/>
    </row>
    <row r="1170" spans="2:7" ht="19.899999999999999" customHeight="1">
      <c r="B1170" s="48">
        <v>17101410</v>
      </c>
      <c r="C1170" s="48">
        <v>4</v>
      </c>
      <c r="D1170" s="48" t="s">
        <v>1155</v>
      </c>
      <c r="E1170" s="15" t="s">
        <v>1643</v>
      </c>
      <c r="F1170" s="48">
        <v>3712</v>
      </c>
      <c r="G1170" s="48" t="s">
        <v>1256</v>
      </c>
    </row>
    <row r="1171" spans="2:7" ht="19.899999999999999" customHeight="1">
      <c r="B1171" s="48">
        <v>1710141010</v>
      </c>
      <c r="C1171" s="48">
        <v>5</v>
      </c>
      <c r="D1171" s="48" t="s">
        <v>41</v>
      </c>
      <c r="E1171" s="15" t="s">
        <v>1643</v>
      </c>
      <c r="F1171" s="48">
        <v>3712</v>
      </c>
      <c r="G1171" s="48" t="s">
        <v>1256</v>
      </c>
    </row>
    <row r="1172" spans="2:7" ht="19.899999999999999" customHeight="1">
      <c r="B1172" s="48">
        <v>171014101010</v>
      </c>
      <c r="C1172" s="224">
        <v>6</v>
      </c>
      <c r="D1172" s="48" t="s">
        <v>21675</v>
      </c>
      <c r="E1172" s="15" t="s">
        <v>1643</v>
      </c>
      <c r="F1172" s="48">
        <v>3712</v>
      </c>
      <c r="G1172" s="48" t="s">
        <v>1256</v>
      </c>
    </row>
    <row r="1173" spans="2:7" ht="19.899999999999999" customHeight="1">
      <c r="B1173" s="48">
        <v>171014101011</v>
      </c>
      <c r="C1173" s="224">
        <v>6</v>
      </c>
      <c r="D1173" s="48" t="s">
        <v>21676</v>
      </c>
      <c r="E1173" s="15" t="s">
        <v>1643</v>
      </c>
      <c r="F1173" s="48">
        <v>3712</v>
      </c>
      <c r="G1173" s="48" t="s">
        <v>1256</v>
      </c>
    </row>
    <row r="1174" spans="2:7" ht="19.899999999999999" customHeight="1">
      <c r="B1174" s="48">
        <v>1710141011</v>
      </c>
      <c r="C1174" s="48">
        <v>5</v>
      </c>
      <c r="D1174" s="48" t="s">
        <v>2688</v>
      </c>
      <c r="E1174" s="15" t="s">
        <v>1643</v>
      </c>
      <c r="F1174" s="48">
        <v>3712</v>
      </c>
      <c r="G1174" s="48" t="s">
        <v>1256</v>
      </c>
    </row>
    <row r="1175" spans="2:7" ht="19.899999999999999" customHeight="1">
      <c r="B1175" s="48">
        <v>1710141012</v>
      </c>
      <c r="C1175" s="48">
        <v>5</v>
      </c>
      <c r="D1175" s="48" t="s">
        <v>42</v>
      </c>
      <c r="E1175" s="15" t="s">
        <v>1643</v>
      </c>
      <c r="F1175" s="48">
        <v>3712</v>
      </c>
      <c r="G1175" s="48" t="s">
        <v>1256</v>
      </c>
    </row>
    <row r="1176" spans="2:7" ht="19.899999999999999" customHeight="1">
      <c r="B1176" s="48">
        <v>17101411</v>
      </c>
      <c r="C1176" s="48">
        <v>4</v>
      </c>
      <c r="D1176" s="48" t="s">
        <v>1156</v>
      </c>
      <c r="E1176" s="15" t="s">
        <v>1643</v>
      </c>
      <c r="F1176" s="48">
        <v>3715</v>
      </c>
      <c r="G1176" s="48" t="s">
        <v>21613</v>
      </c>
    </row>
    <row r="1177" spans="2:7" ht="19.899999999999999" customHeight="1">
      <c r="B1177" s="48">
        <v>1710141110</v>
      </c>
      <c r="C1177" s="48">
        <v>5</v>
      </c>
      <c r="D1177" s="48" t="s">
        <v>1157</v>
      </c>
      <c r="E1177" s="15" t="s">
        <v>1643</v>
      </c>
      <c r="F1177" s="48">
        <v>3715</v>
      </c>
      <c r="G1177" s="48" t="s">
        <v>21613</v>
      </c>
    </row>
    <row r="1178" spans="2:7" ht="19.899999999999999" customHeight="1">
      <c r="B1178" s="48">
        <v>171014111010</v>
      </c>
      <c r="C1178" s="48">
        <v>6</v>
      </c>
      <c r="D1178" s="48" t="s">
        <v>2689</v>
      </c>
      <c r="E1178" s="15" t="s">
        <v>1643</v>
      </c>
      <c r="F1178" s="48">
        <v>3715</v>
      </c>
      <c r="G1178" s="48" t="s">
        <v>21613</v>
      </c>
    </row>
    <row r="1179" spans="2:7" ht="19.899999999999999" customHeight="1">
      <c r="B1179" s="48">
        <v>171014111011</v>
      </c>
      <c r="C1179" s="48">
        <v>6</v>
      </c>
      <c r="D1179" s="48" t="s">
        <v>2690</v>
      </c>
      <c r="E1179" s="15" t="s">
        <v>1643</v>
      </c>
      <c r="F1179" s="48">
        <v>3715</v>
      </c>
      <c r="G1179" s="48" t="s">
        <v>21613</v>
      </c>
    </row>
    <row r="1180" spans="2:7" ht="19.899999999999999" customHeight="1">
      <c r="B1180" s="48">
        <v>1710141111</v>
      </c>
      <c r="C1180" s="48">
        <v>5</v>
      </c>
      <c r="D1180" s="48" t="s">
        <v>1158</v>
      </c>
      <c r="E1180" s="15" t="s">
        <v>1643</v>
      </c>
      <c r="F1180" s="48">
        <v>3715</v>
      </c>
      <c r="G1180" s="48" t="s">
        <v>21613</v>
      </c>
    </row>
    <row r="1181" spans="2:7" ht="19.899999999999999" customHeight="1">
      <c r="B1181" s="48">
        <v>171014111110</v>
      </c>
      <c r="C1181" s="48">
        <v>6</v>
      </c>
      <c r="D1181" s="48" t="s">
        <v>1159</v>
      </c>
      <c r="E1181" s="15" t="s">
        <v>1643</v>
      </c>
      <c r="F1181" s="48">
        <v>3715</v>
      </c>
      <c r="G1181" s="48" t="s">
        <v>21613</v>
      </c>
    </row>
    <row r="1182" spans="2:7" ht="19.899999999999999" customHeight="1">
      <c r="B1182" s="48">
        <v>171014111111</v>
      </c>
      <c r="C1182" s="48">
        <v>6</v>
      </c>
      <c r="D1182" s="48" t="s">
        <v>1160</v>
      </c>
      <c r="E1182" s="15" t="s">
        <v>1643</v>
      </c>
      <c r="F1182" s="48">
        <v>3715</v>
      </c>
      <c r="G1182" s="48" t="s">
        <v>21613</v>
      </c>
    </row>
    <row r="1183" spans="2:7" ht="19.899999999999999" customHeight="1">
      <c r="B1183" s="48">
        <v>1710141112</v>
      </c>
      <c r="C1183" s="48">
        <v>5</v>
      </c>
      <c r="D1183" s="48" t="s">
        <v>1161</v>
      </c>
      <c r="E1183" s="15" t="s">
        <v>1643</v>
      </c>
      <c r="F1183" s="48">
        <v>3715</v>
      </c>
      <c r="G1183" s="48" t="s">
        <v>21613</v>
      </c>
    </row>
    <row r="1184" spans="2:7" ht="19.899999999999999" customHeight="1">
      <c r="B1184" s="48">
        <v>1710141113</v>
      </c>
      <c r="C1184" s="48">
        <v>5</v>
      </c>
      <c r="D1184" s="48" t="s">
        <v>1162</v>
      </c>
      <c r="E1184" s="15" t="s">
        <v>1643</v>
      </c>
      <c r="F1184" s="48">
        <v>3715</v>
      </c>
      <c r="G1184" s="48" t="s">
        <v>21613</v>
      </c>
    </row>
    <row r="1185" spans="2:7" ht="19.899999999999999" customHeight="1">
      <c r="B1185" s="48">
        <v>17101412</v>
      </c>
      <c r="C1185" s="48">
        <v>4</v>
      </c>
      <c r="D1185" s="48" t="s">
        <v>256</v>
      </c>
      <c r="E1185" s="15" t="s">
        <v>1643</v>
      </c>
      <c r="F1185" s="48">
        <v>3712</v>
      </c>
      <c r="G1185" s="48" t="s">
        <v>1256</v>
      </c>
    </row>
    <row r="1186" spans="2:7" ht="19.899999999999999" customHeight="1">
      <c r="B1186" s="48">
        <v>1710141210</v>
      </c>
      <c r="C1186" s="48">
        <v>5</v>
      </c>
      <c r="D1186" s="48" t="s">
        <v>1163</v>
      </c>
      <c r="E1186" s="15" t="s">
        <v>1643</v>
      </c>
      <c r="F1186" s="48">
        <v>3712</v>
      </c>
      <c r="G1186" s="48" t="s">
        <v>1256</v>
      </c>
    </row>
    <row r="1187" spans="2:7" ht="19.899999999999999" customHeight="1">
      <c r="B1187" s="48">
        <v>1710141211</v>
      </c>
      <c r="C1187" s="48">
        <v>5</v>
      </c>
      <c r="D1187" s="48" t="s">
        <v>1164</v>
      </c>
      <c r="E1187" s="15" t="s">
        <v>1643</v>
      </c>
      <c r="F1187" s="48">
        <v>3712</v>
      </c>
      <c r="G1187" s="48" t="s">
        <v>1256</v>
      </c>
    </row>
    <row r="1188" spans="2:7" ht="19.899999999999999" customHeight="1">
      <c r="B1188" s="48">
        <v>171015</v>
      </c>
      <c r="C1188" s="48">
        <v>3</v>
      </c>
      <c r="D1188" s="48" t="s">
        <v>1165</v>
      </c>
      <c r="E1188" s="15" t="s">
        <v>1643</v>
      </c>
      <c r="F1188" s="48"/>
      <c r="G1188" s="48"/>
    </row>
    <row r="1189" spans="2:7" ht="19.899999999999999" customHeight="1">
      <c r="B1189" s="48">
        <v>17101510</v>
      </c>
      <c r="C1189" s="48">
        <v>4</v>
      </c>
      <c r="D1189" s="48" t="s">
        <v>254</v>
      </c>
      <c r="E1189" s="15" t="s">
        <v>1643</v>
      </c>
      <c r="F1189" s="48">
        <v>3710</v>
      </c>
      <c r="G1189" s="48" t="s">
        <v>21614</v>
      </c>
    </row>
    <row r="1190" spans="2:7" ht="19.899999999999999" customHeight="1">
      <c r="B1190" s="48">
        <v>1710151010</v>
      </c>
      <c r="C1190" s="48">
        <v>5</v>
      </c>
      <c r="D1190" s="48" t="s">
        <v>1166</v>
      </c>
      <c r="E1190" s="15" t="s">
        <v>1643</v>
      </c>
      <c r="F1190" s="48">
        <v>3710</v>
      </c>
      <c r="G1190" s="48" t="s">
        <v>21614</v>
      </c>
    </row>
    <row r="1191" spans="2:7" ht="19.899999999999999" customHeight="1">
      <c r="B1191" s="48">
        <v>171015101010</v>
      </c>
      <c r="C1191" s="48">
        <v>6</v>
      </c>
      <c r="D1191" s="48" t="s">
        <v>1167</v>
      </c>
      <c r="E1191" s="15" t="s">
        <v>1643</v>
      </c>
      <c r="F1191" s="48">
        <v>3710</v>
      </c>
      <c r="G1191" s="48" t="s">
        <v>21614</v>
      </c>
    </row>
    <row r="1192" spans="2:7" ht="19.899999999999999" customHeight="1">
      <c r="B1192" s="48">
        <v>171015101011</v>
      </c>
      <c r="C1192" s="48">
        <v>6</v>
      </c>
      <c r="D1192" s="48" t="s">
        <v>2691</v>
      </c>
      <c r="E1192" s="15" t="s">
        <v>1643</v>
      </c>
      <c r="F1192" s="48">
        <v>3710</v>
      </c>
      <c r="G1192" s="48" t="s">
        <v>21614</v>
      </c>
    </row>
    <row r="1193" spans="2:7" ht="19.899999999999999" customHeight="1">
      <c r="B1193" s="48">
        <v>171015101012</v>
      </c>
      <c r="C1193" s="48">
        <v>6</v>
      </c>
      <c r="D1193" s="48" t="s">
        <v>1168</v>
      </c>
      <c r="E1193" s="15" t="s">
        <v>1643</v>
      </c>
      <c r="F1193" s="48">
        <v>3710</v>
      </c>
      <c r="G1193" s="48" t="s">
        <v>21614</v>
      </c>
    </row>
    <row r="1194" spans="2:7" ht="19.899999999999999" customHeight="1">
      <c r="B1194" s="48">
        <v>171015101013</v>
      </c>
      <c r="C1194" s="48">
        <v>6</v>
      </c>
      <c r="D1194" s="48" t="s">
        <v>1169</v>
      </c>
      <c r="E1194" s="15" t="s">
        <v>1643</v>
      </c>
      <c r="F1194" s="48">
        <v>3710</v>
      </c>
      <c r="G1194" s="48" t="s">
        <v>21614</v>
      </c>
    </row>
    <row r="1195" spans="2:7" ht="19.899999999999999" customHeight="1">
      <c r="B1195" s="48">
        <v>1710151011</v>
      </c>
      <c r="C1195" s="48">
        <v>5</v>
      </c>
      <c r="D1195" s="48" t="s">
        <v>2692</v>
      </c>
      <c r="E1195" s="15" t="s">
        <v>1643</v>
      </c>
      <c r="F1195" s="48">
        <v>3710</v>
      </c>
      <c r="G1195" s="48" t="s">
        <v>21614</v>
      </c>
    </row>
    <row r="1196" spans="2:7" ht="19.899999999999999" customHeight="1">
      <c r="B1196" s="48">
        <v>171015101110</v>
      </c>
      <c r="C1196" s="48">
        <v>6</v>
      </c>
      <c r="D1196" s="48" t="s">
        <v>1170</v>
      </c>
      <c r="E1196" s="15" t="s">
        <v>1643</v>
      </c>
      <c r="F1196" s="48">
        <v>3710</v>
      </c>
      <c r="G1196" s="48" t="s">
        <v>21614</v>
      </c>
    </row>
    <row r="1197" spans="2:7" ht="19.899999999999999" customHeight="1">
      <c r="B1197" s="48">
        <v>17101510111010</v>
      </c>
      <c r="C1197" s="48">
        <v>7</v>
      </c>
      <c r="D1197" s="48" t="s">
        <v>1171</v>
      </c>
      <c r="E1197" s="15" t="s">
        <v>1643</v>
      </c>
      <c r="F1197" s="48">
        <v>3710</v>
      </c>
      <c r="G1197" s="48" t="s">
        <v>21614</v>
      </c>
    </row>
    <row r="1198" spans="2:7" ht="19.899999999999999" customHeight="1">
      <c r="B1198" s="48">
        <v>17101510111011</v>
      </c>
      <c r="C1198" s="48">
        <v>7</v>
      </c>
      <c r="D1198" s="48" t="s">
        <v>1172</v>
      </c>
      <c r="E1198" s="15" t="s">
        <v>1643</v>
      </c>
      <c r="F1198" s="48">
        <v>3710</v>
      </c>
      <c r="G1198" s="48" t="s">
        <v>21614</v>
      </c>
    </row>
    <row r="1199" spans="2:7" ht="19.899999999999999" customHeight="1">
      <c r="B1199" s="48">
        <v>17101510111012</v>
      </c>
      <c r="C1199" s="48">
        <v>7</v>
      </c>
      <c r="D1199" s="48" t="s">
        <v>1173</v>
      </c>
      <c r="E1199" s="15" t="s">
        <v>1643</v>
      </c>
      <c r="F1199" s="48">
        <v>3710</v>
      </c>
      <c r="G1199" s="48" t="s">
        <v>21614</v>
      </c>
    </row>
    <row r="1200" spans="2:7" ht="19.899999999999999" customHeight="1">
      <c r="B1200" s="48">
        <v>17101510111013</v>
      </c>
      <c r="C1200" s="48">
        <v>7</v>
      </c>
      <c r="D1200" s="48" t="s">
        <v>1174</v>
      </c>
      <c r="E1200" s="15" t="s">
        <v>1643</v>
      </c>
      <c r="F1200" s="48">
        <v>3710</v>
      </c>
      <c r="G1200" s="48" t="s">
        <v>21614</v>
      </c>
    </row>
    <row r="1201" spans="2:7" ht="19.899999999999999" customHeight="1">
      <c r="B1201" s="48">
        <v>171015101111</v>
      </c>
      <c r="C1201" s="48">
        <v>6</v>
      </c>
      <c r="D1201" s="48" t="s">
        <v>1175</v>
      </c>
      <c r="E1201" s="15" t="s">
        <v>1643</v>
      </c>
      <c r="F1201" s="48">
        <v>3710</v>
      </c>
      <c r="G1201" s="48" t="s">
        <v>21614</v>
      </c>
    </row>
    <row r="1202" spans="2:7" ht="19.899999999999999" customHeight="1">
      <c r="B1202" s="48">
        <v>171015101112</v>
      </c>
      <c r="C1202" s="48">
        <v>6</v>
      </c>
      <c r="D1202" s="48" t="s">
        <v>1176</v>
      </c>
      <c r="E1202" s="15" t="s">
        <v>1643</v>
      </c>
      <c r="F1202" s="48">
        <v>3710</v>
      </c>
      <c r="G1202" s="48" t="s">
        <v>21614</v>
      </c>
    </row>
    <row r="1203" spans="2:7" ht="19.899999999999999" customHeight="1">
      <c r="B1203" s="48">
        <v>171015101113</v>
      </c>
      <c r="C1203" s="48">
        <v>6</v>
      </c>
      <c r="D1203" s="48" t="s">
        <v>1177</v>
      </c>
      <c r="E1203" s="15" t="s">
        <v>1643</v>
      </c>
      <c r="F1203" s="48">
        <v>3710</v>
      </c>
      <c r="G1203" s="48" t="s">
        <v>21614</v>
      </c>
    </row>
    <row r="1204" spans="2:7" ht="19.899999999999999" customHeight="1">
      <c r="B1204" s="48">
        <v>171015101114</v>
      </c>
      <c r="C1204" s="48">
        <v>6</v>
      </c>
      <c r="D1204" s="48" t="s">
        <v>1178</v>
      </c>
      <c r="E1204" s="15" t="s">
        <v>1643</v>
      </c>
      <c r="F1204" s="48">
        <v>3710</v>
      </c>
      <c r="G1204" s="48" t="s">
        <v>21614</v>
      </c>
    </row>
    <row r="1205" spans="2:7" ht="19.899999999999999" customHeight="1">
      <c r="B1205" s="48">
        <v>17101510111410</v>
      </c>
      <c r="C1205" s="48">
        <v>7</v>
      </c>
      <c r="D1205" s="48" t="s">
        <v>1179</v>
      </c>
      <c r="E1205" s="15" t="s">
        <v>1643</v>
      </c>
      <c r="F1205" s="48">
        <v>3710</v>
      </c>
      <c r="G1205" s="48" t="s">
        <v>21614</v>
      </c>
    </row>
    <row r="1206" spans="2:7" ht="19.899999999999999" customHeight="1">
      <c r="B1206" s="48">
        <v>17101510111411</v>
      </c>
      <c r="C1206" s="48">
        <v>7</v>
      </c>
      <c r="D1206" s="48" t="s">
        <v>1180</v>
      </c>
      <c r="E1206" s="15" t="s">
        <v>1643</v>
      </c>
      <c r="F1206" s="48">
        <v>3710</v>
      </c>
      <c r="G1206" s="48" t="s">
        <v>21614</v>
      </c>
    </row>
    <row r="1207" spans="2:7" ht="19.899999999999999" customHeight="1">
      <c r="B1207" s="48">
        <v>17101510111412</v>
      </c>
      <c r="C1207" s="48">
        <v>7</v>
      </c>
      <c r="D1207" s="48" t="s">
        <v>1181</v>
      </c>
      <c r="E1207" s="15" t="s">
        <v>1643</v>
      </c>
      <c r="F1207" s="48">
        <v>3710</v>
      </c>
      <c r="G1207" s="48" t="s">
        <v>21614</v>
      </c>
    </row>
    <row r="1208" spans="2:7" ht="19.899999999999999" customHeight="1">
      <c r="B1208" s="48">
        <v>171015101115</v>
      </c>
      <c r="C1208" s="48">
        <v>6</v>
      </c>
      <c r="D1208" s="48" t="s">
        <v>1182</v>
      </c>
      <c r="E1208" s="15" t="s">
        <v>1643</v>
      </c>
      <c r="F1208" s="48">
        <v>3710</v>
      </c>
      <c r="G1208" s="48" t="s">
        <v>21614</v>
      </c>
    </row>
    <row r="1209" spans="2:7" ht="19.899999999999999" customHeight="1">
      <c r="B1209" s="48">
        <v>17101510111510</v>
      </c>
      <c r="C1209" s="48">
        <v>7</v>
      </c>
      <c r="D1209" s="48" t="s">
        <v>1183</v>
      </c>
      <c r="E1209" s="15" t="s">
        <v>1643</v>
      </c>
      <c r="F1209" s="48">
        <v>3710</v>
      </c>
      <c r="G1209" s="48" t="s">
        <v>21614</v>
      </c>
    </row>
    <row r="1210" spans="2:7" ht="19.899999999999999" customHeight="1">
      <c r="B1210" s="48">
        <v>17101510111511</v>
      </c>
      <c r="C1210" s="48">
        <v>7</v>
      </c>
      <c r="D1210" s="48" t="s">
        <v>1184</v>
      </c>
      <c r="E1210" s="15" t="s">
        <v>1643</v>
      </c>
      <c r="F1210" s="48">
        <v>3710</v>
      </c>
      <c r="G1210" s="48" t="s">
        <v>21614</v>
      </c>
    </row>
    <row r="1211" spans="2:7" ht="19.899999999999999" customHeight="1">
      <c r="B1211" s="48">
        <v>171015101116</v>
      </c>
      <c r="C1211" s="48">
        <v>6</v>
      </c>
      <c r="D1211" s="48" t="s">
        <v>1185</v>
      </c>
      <c r="E1211" s="15" t="s">
        <v>1643</v>
      </c>
      <c r="F1211" s="48">
        <v>3710</v>
      </c>
      <c r="G1211" s="48" t="s">
        <v>21614</v>
      </c>
    </row>
    <row r="1212" spans="2:7" ht="19.899999999999999" customHeight="1">
      <c r="B1212" s="48">
        <v>17101510111610</v>
      </c>
      <c r="C1212" s="48">
        <v>7</v>
      </c>
      <c r="D1212" s="48" t="s">
        <v>1186</v>
      </c>
      <c r="E1212" s="15" t="s">
        <v>1643</v>
      </c>
      <c r="F1212" s="48">
        <v>3710</v>
      </c>
      <c r="G1212" s="48" t="s">
        <v>21614</v>
      </c>
    </row>
    <row r="1213" spans="2:7" ht="19.899999999999999" customHeight="1">
      <c r="B1213" s="48">
        <v>17101510111611</v>
      </c>
      <c r="C1213" s="48">
        <v>7</v>
      </c>
      <c r="D1213" s="48" t="s">
        <v>1187</v>
      </c>
      <c r="E1213" s="15" t="s">
        <v>1643</v>
      </c>
      <c r="F1213" s="48">
        <v>3710</v>
      </c>
      <c r="G1213" s="48" t="s">
        <v>21614</v>
      </c>
    </row>
    <row r="1214" spans="2:7" ht="19.899999999999999" customHeight="1">
      <c r="B1214" s="48">
        <v>171015101117</v>
      </c>
      <c r="C1214" s="48">
        <v>6</v>
      </c>
      <c r="D1214" s="48" t="s">
        <v>2693</v>
      </c>
      <c r="E1214" s="15" t="s">
        <v>1643</v>
      </c>
      <c r="F1214" s="48">
        <v>3710</v>
      </c>
      <c r="G1214" s="48" t="s">
        <v>21614</v>
      </c>
    </row>
    <row r="1215" spans="2:7" ht="19.899999999999999" customHeight="1">
      <c r="B1215" s="48">
        <v>17101510111710</v>
      </c>
      <c r="C1215" s="48">
        <v>7</v>
      </c>
      <c r="D1215" s="48" t="s">
        <v>1188</v>
      </c>
      <c r="E1215" s="15" t="s">
        <v>1643</v>
      </c>
      <c r="F1215" s="48">
        <v>3710</v>
      </c>
      <c r="G1215" s="48" t="s">
        <v>21614</v>
      </c>
    </row>
    <row r="1216" spans="2:7" ht="19.899999999999999" customHeight="1">
      <c r="B1216" s="48">
        <v>17101510111711</v>
      </c>
      <c r="C1216" s="48">
        <v>7</v>
      </c>
      <c r="D1216" s="48" t="s">
        <v>1189</v>
      </c>
      <c r="E1216" s="15" t="s">
        <v>1643</v>
      </c>
      <c r="F1216" s="48">
        <v>3710</v>
      </c>
      <c r="G1216" s="48" t="s">
        <v>21614</v>
      </c>
    </row>
    <row r="1217" spans="2:7" ht="19.899999999999999" customHeight="1">
      <c r="B1217" s="48">
        <v>17101511</v>
      </c>
      <c r="C1217" s="48">
        <v>4</v>
      </c>
      <c r="D1217" s="48" t="s">
        <v>279</v>
      </c>
      <c r="E1217" s="15" t="s">
        <v>1643</v>
      </c>
      <c r="F1217" s="48">
        <v>3710</v>
      </c>
      <c r="G1217" s="48" t="s">
        <v>21614</v>
      </c>
    </row>
    <row r="1218" spans="2:7" ht="19.899999999999999" customHeight="1">
      <c r="B1218" s="48">
        <v>1710151110</v>
      </c>
      <c r="C1218" s="48">
        <v>5</v>
      </c>
      <c r="D1218" s="48" t="s">
        <v>1190</v>
      </c>
      <c r="E1218" s="15" t="s">
        <v>1643</v>
      </c>
      <c r="F1218" s="48">
        <v>3710</v>
      </c>
      <c r="G1218" s="48" t="s">
        <v>21614</v>
      </c>
    </row>
    <row r="1219" spans="2:7" ht="19.899999999999999" customHeight="1">
      <c r="B1219" s="48">
        <v>1710151111</v>
      </c>
      <c r="C1219" s="48">
        <v>5</v>
      </c>
      <c r="D1219" s="48" t="s">
        <v>1191</v>
      </c>
      <c r="E1219" s="15" t="s">
        <v>1643</v>
      </c>
      <c r="F1219" s="48">
        <v>3710</v>
      </c>
      <c r="G1219" s="48" t="s">
        <v>21614</v>
      </c>
    </row>
    <row r="1220" spans="2:7" ht="19.899999999999999" customHeight="1">
      <c r="B1220" s="48">
        <v>171015111110</v>
      </c>
      <c r="C1220" s="48">
        <v>6</v>
      </c>
      <c r="D1220" s="48" t="s">
        <v>1192</v>
      </c>
      <c r="E1220" s="15" t="s">
        <v>1643</v>
      </c>
      <c r="F1220" s="48">
        <v>3710</v>
      </c>
      <c r="G1220" s="48" t="s">
        <v>21614</v>
      </c>
    </row>
    <row r="1221" spans="2:7" ht="19.899999999999999" customHeight="1">
      <c r="B1221" s="48">
        <v>171015111111</v>
      </c>
      <c r="C1221" s="48">
        <v>6</v>
      </c>
      <c r="D1221" s="48" t="s">
        <v>2694</v>
      </c>
      <c r="E1221" s="15" t="s">
        <v>1643</v>
      </c>
      <c r="F1221" s="48">
        <v>3710</v>
      </c>
      <c r="G1221" s="48" t="s">
        <v>21614</v>
      </c>
    </row>
    <row r="1222" spans="2:7" ht="19.899999999999999" customHeight="1">
      <c r="B1222" s="48">
        <v>1711</v>
      </c>
      <c r="C1222" s="48">
        <v>2</v>
      </c>
      <c r="D1222" s="48" t="s">
        <v>1209</v>
      </c>
      <c r="E1222" s="15" t="s">
        <v>1643</v>
      </c>
      <c r="F1222" s="48"/>
      <c r="G1222" s="48"/>
    </row>
    <row r="1223" spans="2:7" ht="19.899999999999999" customHeight="1">
      <c r="B1223" s="48">
        <v>171110</v>
      </c>
      <c r="C1223" s="48">
        <v>3</v>
      </c>
      <c r="D1223" s="48" t="s">
        <v>1210</v>
      </c>
      <c r="E1223" s="15" t="s">
        <v>1643</v>
      </c>
      <c r="F1223" s="48"/>
      <c r="G1223" s="48"/>
    </row>
    <row r="1224" spans="2:7" ht="19.899999999999999" customHeight="1">
      <c r="B1224" s="48">
        <v>17111010</v>
      </c>
      <c r="C1224" s="48">
        <v>4</v>
      </c>
      <c r="D1224" s="48" t="s">
        <v>1211</v>
      </c>
      <c r="E1224" s="15" t="s">
        <v>1643</v>
      </c>
      <c r="F1224" s="48">
        <v>3716</v>
      </c>
      <c r="G1224" s="48" t="s">
        <v>21615</v>
      </c>
    </row>
    <row r="1225" spans="2:7" ht="19.899999999999999" customHeight="1">
      <c r="B1225" s="48">
        <v>1711101010</v>
      </c>
      <c r="C1225" s="48">
        <v>5</v>
      </c>
      <c r="D1225" s="48" t="s">
        <v>2695</v>
      </c>
      <c r="E1225" s="15" t="s">
        <v>1643</v>
      </c>
      <c r="F1225" s="48">
        <v>3716</v>
      </c>
      <c r="G1225" s="48" t="s">
        <v>21615</v>
      </c>
    </row>
    <row r="1226" spans="2:7" ht="19.899999999999999" customHeight="1">
      <c r="B1226" s="48">
        <v>171110101010</v>
      </c>
      <c r="C1226" s="48">
        <v>6</v>
      </c>
      <c r="D1226" s="48" t="s">
        <v>2696</v>
      </c>
      <c r="E1226" s="15" t="s">
        <v>1643</v>
      </c>
      <c r="F1226" s="48">
        <v>3716</v>
      </c>
      <c r="G1226" s="48" t="s">
        <v>21615</v>
      </c>
    </row>
    <row r="1227" spans="2:7" ht="19.899999999999999" customHeight="1">
      <c r="B1227" s="48">
        <v>171110101011</v>
      </c>
      <c r="C1227" s="48">
        <v>6</v>
      </c>
      <c r="D1227" s="48" t="s">
        <v>2697</v>
      </c>
      <c r="E1227" s="15" t="s">
        <v>1643</v>
      </c>
      <c r="F1227" s="48">
        <v>3716</v>
      </c>
      <c r="G1227" s="48" t="s">
        <v>21615</v>
      </c>
    </row>
    <row r="1228" spans="2:7" ht="19.899999999999999" customHeight="1">
      <c r="B1228" s="48">
        <v>171110101012</v>
      </c>
      <c r="C1228" s="48">
        <v>6</v>
      </c>
      <c r="D1228" s="48" t="s">
        <v>2698</v>
      </c>
      <c r="E1228" s="15" t="s">
        <v>1643</v>
      </c>
      <c r="F1228" s="48">
        <v>3716</v>
      </c>
      <c r="G1228" s="48" t="s">
        <v>21615</v>
      </c>
    </row>
    <row r="1229" spans="2:7" ht="19.899999999999999" customHeight="1">
      <c r="B1229" s="48">
        <v>171110101013</v>
      </c>
      <c r="C1229" s="48">
        <v>6</v>
      </c>
      <c r="D1229" s="48" t="s">
        <v>2699</v>
      </c>
      <c r="E1229" s="15" t="s">
        <v>1643</v>
      </c>
      <c r="F1229" s="48">
        <v>3716</v>
      </c>
      <c r="G1229" s="48" t="s">
        <v>21615</v>
      </c>
    </row>
    <row r="1230" spans="2:7" ht="19.899999999999999" customHeight="1">
      <c r="B1230" s="48">
        <v>1711101011</v>
      </c>
      <c r="C1230" s="48">
        <v>5</v>
      </c>
      <c r="D1230" s="48" t="s">
        <v>2700</v>
      </c>
      <c r="E1230" s="15" t="s">
        <v>1643</v>
      </c>
      <c r="F1230" s="48">
        <v>3716</v>
      </c>
      <c r="G1230" s="48" t="s">
        <v>21615</v>
      </c>
    </row>
    <row r="1231" spans="2:7" ht="19.899999999999999" customHeight="1">
      <c r="B1231" s="48">
        <v>171110101110</v>
      </c>
      <c r="C1231" s="48">
        <v>6</v>
      </c>
      <c r="D1231" s="48" t="s">
        <v>2701</v>
      </c>
      <c r="E1231" s="15" t="s">
        <v>1643</v>
      </c>
      <c r="F1231" s="48">
        <v>3716</v>
      </c>
      <c r="G1231" s="48" t="s">
        <v>21615</v>
      </c>
    </row>
    <row r="1232" spans="2:7" ht="19.899999999999999" customHeight="1">
      <c r="B1232" s="48">
        <v>171110101111</v>
      </c>
      <c r="C1232" s="48">
        <v>6</v>
      </c>
      <c r="D1232" s="48" t="s">
        <v>2702</v>
      </c>
      <c r="E1232" s="15" t="s">
        <v>1643</v>
      </c>
      <c r="F1232" s="48">
        <v>3716</v>
      </c>
      <c r="G1232" s="48" t="s">
        <v>21615</v>
      </c>
    </row>
    <row r="1233" spans="2:7" ht="19.899999999999999" customHeight="1">
      <c r="B1233" s="48">
        <v>171110101112</v>
      </c>
      <c r="C1233" s="48">
        <v>6</v>
      </c>
      <c r="D1233" s="48" t="s">
        <v>2703</v>
      </c>
      <c r="E1233" s="15" t="s">
        <v>1643</v>
      </c>
      <c r="F1233" s="48">
        <v>3716</v>
      </c>
      <c r="G1233" s="48" t="s">
        <v>21615</v>
      </c>
    </row>
    <row r="1234" spans="2:7" ht="19.899999999999999" customHeight="1">
      <c r="B1234" s="48">
        <v>171110101113</v>
      </c>
      <c r="C1234" s="48">
        <v>6</v>
      </c>
      <c r="D1234" s="48" t="s">
        <v>2704</v>
      </c>
      <c r="E1234" s="15" t="s">
        <v>1643</v>
      </c>
      <c r="F1234" s="48">
        <v>3716</v>
      </c>
      <c r="G1234" s="48" t="s">
        <v>21615</v>
      </c>
    </row>
    <row r="1235" spans="2:7" ht="19.899999999999999" customHeight="1">
      <c r="B1235" s="48">
        <v>1711101012</v>
      </c>
      <c r="C1235" s="48">
        <v>5</v>
      </c>
      <c r="D1235" s="48" t="s">
        <v>1212</v>
      </c>
      <c r="E1235" s="15" t="s">
        <v>1643</v>
      </c>
      <c r="F1235" s="48">
        <v>3716</v>
      </c>
      <c r="G1235" s="48" t="s">
        <v>21615</v>
      </c>
    </row>
    <row r="1236" spans="2:7" ht="19.899999999999999" customHeight="1">
      <c r="B1236" s="48">
        <v>171110101210</v>
      </c>
      <c r="C1236" s="48">
        <v>6</v>
      </c>
      <c r="D1236" s="48" t="s">
        <v>1213</v>
      </c>
      <c r="E1236" s="15" t="s">
        <v>1643</v>
      </c>
      <c r="F1236" s="48">
        <v>3716</v>
      </c>
      <c r="G1236" s="48" t="s">
        <v>21615</v>
      </c>
    </row>
    <row r="1237" spans="2:7" ht="19.899999999999999" customHeight="1">
      <c r="B1237" s="48">
        <v>17111010121010</v>
      </c>
      <c r="C1237" s="224">
        <v>7</v>
      </c>
      <c r="D1237" s="48" t="s">
        <v>21678</v>
      </c>
      <c r="E1237" s="15" t="s">
        <v>1643</v>
      </c>
      <c r="F1237" s="48">
        <v>3716</v>
      </c>
      <c r="G1237" s="48" t="s">
        <v>21615</v>
      </c>
    </row>
    <row r="1238" spans="2:7" ht="19.899999999999999" customHeight="1">
      <c r="B1238" s="48">
        <v>17111010121011</v>
      </c>
      <c r="C1238" s="224">
        <v>7</v>
      </c>
      <c r="D1238" s="48" t="s">
        <v>21679</v>
      </c>
      <c r="E1238" s="15" t="s">
        <v>1643</v>
      </c>
      <c r="F1238" s="48">
        <v>3716</v>
      </c>
      <c r="G1238" s="48" t="s">
        <v>21615</v>
      </c>
    </row>
    <row r="1239" spans="2:7" ht="19.899999999999999" customHeight="1">
      <c r="B1239" s="48">
        <v>171110101211</v>
      </c>
      <c r="C1239" s="48">
        <v>6</v>
      </c>
      <c r="D1239" s="48" t="s">
        <v>1214</v>
      </c>
      <c r="E1239" s="15" t="s">
        <v>1643</v>
      </c>
      <c r="F1239" s="48">
        <v>3716</v>
      </c>
      <c r="G1239" s="48" t="s">
        <v>21615</v>
      </c>
    </row>
    <row r="1240" spans="2:7" ht="19.899999999999999" customHeight="1">
      <c r="B1240" s="48">
        <v>171110101212</v>
      </c>
      <c r="C1240" s="48">
        <v>6</v>
      </c>
      <c r="D1240" s="48" t="s">
        <v>1215</v>
      </c>
      <c r="E1240" s="15" t="s">
        <v>1643</v>
      </c>
      <c r="F1240" s="48">
        <v>3716</v>
      </c>
      <c r="G1240" s="48" t="s">
        <v>21615</v>
      </c>
    </row>
    <row r="1241" spans="2:7" ht="19.899999999999999" customHeight="1">
      <c r="B1241" s="48">
        <v>171110101213</v>
      </c>
      <c r="C1241" s="48">
        <v>6</v>
      </c>
      <c r="D1241" s="48" t="s">
        <v>1216</v>
      </c>
      <c r="E1241" s="15" t="s">
        <v>1643</v>
      </c>
      <c r="F1241" s="48">
        <v>3716</v>
      </c>
      <c r="G1241" s="48" t="s">
        <v>21615</v>
      </c>
    </row>
    <row r="1242" spans="2:7" ht="19.899999999999999" customHeight="1">
      <c r="B1242" s="48">
        <v>17111011</v>
      </c>
      <c r="C1242" s="48">
        <v>4</v>
      </c>
      <c r="D1242" s="48" t="s">
        <v>1217</v>
      </c>
      <c r="E1242" s="15" t="s">
        <v>1643</v>
      </c>
      <c r="F1242" s="48">
        <v>3716</v>
      </c>
      <c r="G1242" s="48" t="s">
        <v>21615</v>
      </c>
    </row>
    <row r="1243" spans="2:7" ht="19.899999999999999" customHeight="1">
      <c r="B1243" s="48">
        <v>1711101110</v>
      </c>
      <c r="C1243" s="48">
        <v>5</v>
      </c>
      <c r="D1243" s="48" t="s">
        <v>1218</v>
      </c>
      <c r="E1243" s="15" t="s">
        <v>1643</v>
      </c>
      <c r="F1243" s="48">
        <v>3716</v>
      </c>
      <c r="G1243" s="48" t="s">
        <v>21615</v>
      </c>
    </row>
    <row r="1244" spans="2:7" ht="19.899999999999999" customHeight="1">
      <c r="B1244" s="48">
        <v>1711101111</v>
      </c>
      <c r="C1244" s="48">
        <v>5</v>
      </c>
      <c r="D1244" s="48" t="s">
        <v>1219</v>
      </c>
      <c r="E1244" s="15" t="s">
        <v>1643</v>
      </c>
      <c r="F1244" s="48">
        <v>3716</v>
      </c>
      <c r="G1244" s="48" t="s">
        <v>21615</v>
      </c>
    </row>
    <row r="1245" spans="2:7" ht="19.899999999999999" customHeight="1">
      <c r="B1245" s="48">
        <v>1711101112</v>
      </c>
      <c r="C1245" s="48">
        <v>5</v>
      </c>
      <c r="D1245" s="48" t="s">
        <v>1220</v>
      </c>
      <c r="E1245" s="15" t="s">
        <v>1643</v>
      </c>
      <c r="F1245" s="48">
        <v>3716</v>
      </c>
      <c r="G1245" s="48" t="s">
        <v>21615</v>
      </c>
    </row>
    <row r="1246" spans="2:7" ht="19.899999999999999" customHeight="1">
      <c r="B1246" s="48">
        <v>171111</v>
      </c>
      <c r="C1246" s="48">
        <v>3</v>
      </c>
      <c r="D1246" s="48" t="s">
        <v>1221</v>
      </c>
      <c r="E1246" s="15" t="s">
        <v>1643</v>
      </c>
      <c r="F1246" s="48"/>
      <c r="G1246" s="48"/>
    </row>
    <row r="1247" spans="2:7" ht="19.899999999999999" customHeight="1">
      <c r="B1247" s="48">
        <v>17111110</v>
      </c>
      <c r="C1247" s="48">
        <v>4</v>
      </c>
      <c r="D1247" s="48" t="s">
        <v>165</v>
      </c>
      <c r="E1247" s="15" t="s">
        <v>1643</v>
      </c>
      <c r="F1247" s="48">
        <v>3228</v>
      </c>
      <c r="G1247" s="48" t="s">
        <v>499</v>
      </c>
    </row>
    <row r="1248" spans="2:7" ht="19.899999999999999" customHeight="1">
      <c r="B1248" s="48">
        <v>1711111010</v>
      </c>
      <c r="C1248" s="48">
        <v>5</v>
      </c>
      <c r="D1248" s="48" t="s">
        <v>1222</v>
      </c>
      <c r="E1248" s="15" t="s">
        <v>1643</v>
      </c>
      <c r="F1248" s="48">
        <v>3228</v>
      </c>
      <c r="G1248" s="48" t="s">
        <v>499</v>
      </c>
    </row>
    <row r="1249" spans="2:7" ht="19.899999999999999" customHeight="1">
      <c r="B1249" s="48">
        <v>1711111011</v>
      </c>
      <c r="C1249" s="48">
        <v>5</v>
      </c>
      <c r="D1249" s="48" t="s">
        <v>1223</v>
      </c>
      <c r="E1249" s="15" t="s">
        <v>1643</v>
      </c>
      <c r="F1249" s="48">
        <v>3228</v>
      </c>
      <c r="G1249" s="48" t="s">
        <v>499</v>
      </c>
    </row>
    <row r="1250" spans="2:7" ht="19.899999999999999" customHeight="1">
      <c r="B1250" s="48">
        <v>1711111012</v>
      </c>
      <c r="C1250" s="48">
        <v>5</v>
      </c>
      <c r="D1250" s="48" t="s">
        <v>1224</v>
      </c>
      <c r="E1250" s="15" t="s">
        <v>1643</v>
      </c>
      <c r="F1250" s="48">
        <v>3228</v>
      </c>
      <c r="G1250" s="48" t="s">
        <v>499</v>
      </c>
    </row>
    <row r="1251" spans="2:7" ht="19.899999999999999" customHeight="1">
      <c r="B1251" s="48">
        <v>1711111013</v>
      </c>
      <c r="C1251" s="48">
        <v>5</v>
      </c>
      <c r="D1251" s="48" t="s">
        <v>1225</v>
      </c>
      <c r="E1251" s="15" t="s">
        <v>1643</v>
      </c>
      <c r="F1251" s="48">
        <v>3228</v>
      </c>
      <c r="G1251" s="48" t="s">
        <v>499</v>
      </c>
    </row>
    <row r="1252" spans="2:7" ht="19.899999999999999" customHeight="1">
      <c r="B1252" s="48">
        <v>17111111</v>
      </c>
      <c r="C1252" s="48">
        <v>4</v>
      </c>
      <c r="D1252" s="48" t="s">
        <v>70</v>
      </c>
      <c r="E1252" s="15" t="s">
        <v>1643</v>
      </c>
      <c r="F1252" s="48">
        <v>3228</v>
      </c>
      <c r="G1252" s="48" t="s">
        <v>499</v>
      </c>
    </row>
    <row r="1253" spans="2:7" ht="19.899999999999999" customHeight="1">
      <c r="B1253" s="48">
        <v>1711111110</v>
      </c>
      <c r="C1253" s="48">
        <v>5</v>
      </c>
      <c r="D1253" s="48" t="s">
        <v>1226</v>
      </c>
      <c r="E1253" s="15" t="s">
        <v>1643</v>
      </c>
      <c r="F1253" s="48">
        <v>3228</v>
      </c>
      <c r="G1253" s="48" t="s">
        <v>499</v>
      </c>
    </row>
    <row r="1254" spans="2:7" ht="19.899999999999999" customHeight="1">
      <c r="B1254" s="48">
        <v>1711111111</v>
      </c>
      <c r="C1254" s="48">
        <v>5</v>
      </c>
      <c r="D1254" s="48" t="s">
        <v>1227</v>
      </c>
      <c r="E1254" s="15" t="s">
        <v>1643</v>
      </c>
      <c r="F1254" s="48">
        <v>3228</v>
      </c>
      <c r="G1254" s="48" t="s">
        <v>499</v>
      </c>
    </row>
    <row r="1255" spans="2:7" ht="19.899999999999999" customHeight="1">
      <c r="B1255" s="48">
        <v>17111112</v>
      </c>
      <c r="C1255" s="48">
        <v>4</v>
      </c>
      <c r="D1255" s="48" t="s">
        <v>166</v>
      </c>
      <c r="E1255" s="15" t="s">
        <v>1643</v>
      </c>
      <c r="F1255" s="48">
        <v>3228</v>
      </c>
      <c r="G1255" s="48" t="s">
        <v>499</v>
      </c>
    </row>
    <row r="1256" spans="2:7" ht="19.899999999999999" customHeight="1">
      <c r="B1256" s="48">
        <v>1711111210</v>
      </c>
      <c r="C1256" s="48">
        <v>5</v>
      </c>
      <c r="D1256" s="48" t="s">
        <v>1228</v>
      </c>
      <c r="E1256" s="15" t="s">
        <v>1643</v>
      </c>
      <c r="F1256" s="48">
        <v>3228</v>
      </c>
      <c r="G1256" s="48" t="s">
        <v>499</v>
      </c>
    </row>
    <row r="1257" spans="2:7" ht="19.899999999999999" customHeight="1">
      <c r="B1257" s="48">
        <v>1711111211</v>
      </c>
      <c r="C1257" s="48">
        <v>5</v>
      </c>
      <c r="D1257" s="48" t="s">
        <v>1229</v>
      </c>
      <c r="E1257" s="15" t="s">
        <v>1643</v>
      </c>
      <c r="F1257" s="48">
        <v>3228</v>
      </c>
      <c r="G1257" s="48" t="s">
        <v>499</v>
      </c>
    </row>
    <row r="1258" spans="2:7" ht="19.899999999999999" customHeight="1">
      <c r="B1258" s="48">
        <v>17111113</v>
      </c>
      <c r="C1258" s="48">
        <v>4</v>
      </c>
      <c r="D1258" s="48" t="s">
        <v>169</v>
      </c>
      <c r="E1258" s="15" t="s">
        <v>1643</v>
      </c>
      <c r="F1258" s="48">
        <v>3228</v>
      </c>
      <c r="G1258" s="48" t="s">
        <v>499</v>
      </c>
    </row>
    <row r="1259" spans="2:7" ht="19.899999999999999" customHeight="1">
      <c r="B1259" s="48">
        <v>1711111310</v>
      </c>
      <c r="C1259" s="48">
        <v>5</v>
      </c>
      <c r="D1259" s="48" t="s">
        <v>1230</v>
      </c>
      <c r="E1259" s="15" t="s">
        <v>1643</v>
      </c>
      <c r="F1259" s="48">
        <v>3228</v>
      </c>
      <c r="G1259" s="48" t="s">
        <v>499</v>
      </c>
    </row>
    <row r="1260" spans="2:7" ht="19.899999999999999" customHeight="1">
      <c r="B1260" s="48">
        <v>1711111311</v>
      </c>
      <c r="C1260" s="48">
        <v>5</v>
      </c>
      <c r="D1260" s="48" t="s">
        <v>1231</v>
      </c>
      <c r="E1260" s="15" t="s">
        <v>1643</v>
      </c>
      <c r="F1260" s="48">
        <v>3228</v>
      </c>
      <c r="G1260" s="48" t="s">
        <v>499</v>
      </c>
    </row>
    <row r="1261" spans="2:7" ht="19.899999999999999" customHeight="1">
      <c r="B1261" s="48">
        <v>1711111312</v>
      </c>
      <c r="C1261" s="48">
        <v>5</v>
      </c>
      <c r="D1261" s="48" t="s">
        <v>170</v>
      </c>
      <c r="E1261" s="15" t="s">
        <v>1643</v>
      </c>
      <c r="F1261" s="48">
        <v>3228</v>
      </c>
      <c r="G1261" s="48" t="s">
        <v>499</v>
      </c>
    </row>
    <row r="1262" spans="2:7" ht="19.899999999999999" customHeight="1">
      <c r="B1262" s="48">
        <v>1711111313</v>
      </c>
      <c r="C1262" s="48">
        <v>5</v>
      </c>
      <c r="D1262" s="48" t="s">
        <v>2622</v>
      </c>
      <c r="E1262" s="15" t="s">
        <v>1643</v>
      </c>
      <c r="F1262" s="48">
        <v>3228</v>
      </c>
      <c r="G1262" s="48" t="s">
        <v>499</v>
      </c>
    </row>
    <row r="1263" spans="2:7" ht="19.899999999999999" customHeight="1">
      <c r="B1263" s="48">
        <v>17111114</v>
      </c>
      <c r="C1263" s="48">
        <v>4</v>
      </c>
      <c r="D1263" s="48" t="s">
        <v>1232</v>
      </c>
      <c r="E1263" s="15" t="s">
        <v>1643</v>
      </c>
      <c r="F1263" s="48">
        <v>3228</v>
      </c>
      <c r="G1263" s="48" t="s">
        <v>499</v>
      </c>
    </row>
    <row r="1264" spans="2:7" ht="19.899999999999999" customHeight="1">
      <c r="B1264" s="48">
        <v>1711111410</v>
      </c>
      <c r="C1264" s="48">
        <v>5</v>
      </c>
      <c r="D1264" s="48" t="s">
        <v>171</v>
      </c>
      <c r="E1264" s="15" t="s">
        <v>1643</v>
      </c>
      <c r="F1264" s="48">
        <v>3228</v>
      </c>
      <c r="G1264" s="48" t="s">
        <v>499</v>
      </c>
    </row>
    <row r="1265" spans="2:7" ht="19.899999999999999" customHeight="1">
      <c r="B1265" s="48">
        <v>1711111411</v>
      </c>
      <c r="C1265" s="48">
        <v>5</v>
      </c>
      <c r="D1265" s="48" t="s">
        <v>1233</v>
      </c>
      <c r="E1265" s="15" t="s">
        <v>1643</v>
      </c>
      <c r="F1265" s="48">
        <v>3228</v>
      </c>
      <c r="G1265" s="48" t="s">
        <v>499</v>
      </c>
    </row>
    <row r="1266" spans="2:7" ht="19.899999999999999" customHeight="1">
      <c r="B1266" s="48">
        <v>1711111412</v>
      </c>
      <c r="C1266" s="48">
        <v>5</v>
      </c>
      <c r="D1266" s="48" t="s">
        <v>1234</v>
      </c>
      <c r="E1266" s="15" t="s">
        <v>1643</v>
      </c>
      <c r="F1266" s="48">
        <v>3228</v>
      </c>
      <c r="G1266" s="48" t="s">
        <v>499</v>
      </c>
    </row>
    <row r="1267" spans="2:7" ht="19.899999999999999" customHeight="1">
      <c r="B1267" s="48">
        <v>1711111413</v>
      </c>
      <c r="C1267" s="48">
        <v>5</v>
      </c>
      <c r="D1267" s="48" t="s">
        <v>172</v>
      </c>
      <c r="E1267" s="15" t="s">
        <v>1643</v>
      </c>
      <c r="F1267" s="48">
        <v>3228</v>
      </c>
      <c r="G1267" s="48" t="s">
        <v>499</v>
      </c>
    </row>
    <row r="1268" spans="2:7" ht="19.899999999999999" customHeight="1">
      <c r="B1268" s="48">
        <v>1711111414</v>
      </c>
      <c r="C1268" s="48">
        <v>5</v>
      </c>
      <c r="D1268" s="48" t="s">
        <v>1235</v>
      </c>
      <c r="E1268" s="15" t="s">
        <v>1643</v>
      </c>
      <c r="F1268" s="48">
        <v>3228</v>
      </c>
      <c r="G1268" s="48" t="s">
        <v>499</v>
      </c>
    </row>
    <row r="1269" spans="2:7" ht="19.899999999999999" customHeight="1">
      <c r="B1269" s="48">
        <v>1711111415</v>
      </c>
      <c r="C1269" s="48">
        <v>5</v>
      </c>
      <c r="D1269" s="48" t="s">
        <v>1236</v>
      </c>
      <c r="E1269" s="15" t="s">
        <v>1643</v>
      </c>
      <c r="F1269" s="48">
        <v>3228</v>
      </c>
      <c r="G1269" s="48" t="s">
        <v>499</v>
      </c>
    </row>
    <row r="1270" spans="2:7" ht="19.899999999999999" customHeight="1">
      <c r="B1270" s="48">
        <v>1711111416</v>
      </c>
      <c r="C1270" s="48">
        <v>5</v>
      </c>
      <c r="D1270" s="48" t="s">
        <v>1237</v>
      </c>
      <c r="E1270" s="15" t="s">
        <v>1643</v>
      </c>
      <c r="F1270" s="48">
        <v>3228</v>
      </c>
      <c r="G1270" s="48" t="s">
        <v>499</v>
      </c>
    </row>
    <row r="1271" spans="2:7" ht="19.899999999999999" customHeight="1">
      <c r="B1271" s="48">
        <v>17111115</v>
      </c>
      <c r="C1271" s="48">
        <v>4</v>
      </c>
      <c r="D1271" s="48" t="s">
        <v>1238</v>
      </c>
      <c r="E1271" s="15" t="s">
        <v>1643</v>
      </c>
      <c r="F1271" s="48">
        <v>3713</v>
      </c>
      <c r="G1271" s="48" t="s">
        <v>21612</v>
      </c>
    </row>
    <row r="1272" spans="2:7" ht="19.899999999999999" customHeight="1">
      <c r="B1272" s="48">
        <v>1711111510</v>
      </c>
      <c r="C1272" s="48">
        <v>5</v>
      </c>
      <c r="D1272" s="48" t="s">
        <v>275</v>
      </c>
      <c r="E1272" s="15" t="s">
        <v>1643</v>
      </c>
      <c r="F1272" s="48">
        <v>3713</v>
      </c>
      <c r="G1272" s="48" t="s">
        <v>21612</v>
      </c>
    </row>
    <row r="1273" spans="2:7" ht="19.899999999999999" customHeight="1">
      <c r="B1273" s="48">
        <v>171111151010</v>
      </c>
      <c r="C1273" s="48">
        <v>6</v>
      </c>
      <c r="D1273" s="48" t="s">
        <v>1239</v>
      </c>
      <c r="E1273" s="15" t="s">
        <v>1643</v>
      </c>
      <c r="F1273" s="48">
        <v>3713</v>
      </c>
      <c r="G1273" s="48" t="s">
        <v>21612</v>
      </c>
    </row>
    <row r="1274" spans="2:7" ht="19.899999999999999" customHeight="1">
      <c r="B1274" s="48">
        <v>171111151011</v>
      </c>
      <c r="C1274" s="48">
        <v>6</v>
      </c>
      <c r="D1274" s="48" t="s">
        <v>1240</v>
      </c>
      <c r="E1274" s="15" t="s">
        <v>1643</v>
      </c>
      <c r="F1274" s="48">
        <v>3713</v>
      </c>
      <c r="G1274" s="48" t="s">
        <v>21612</v>
      </c>
    </row>
    <row r="1275" spans="2:7" ht="19.899999999999999" customHeight="1">
      <c r="B1275" s="48">
        <v>1711111511</v>
      </c>
      <c r="C1275" s="48">
        <v>5</v>
      </c>
      <c r="D1275" s="48" t="s">
        <v>1241</v>
      </c>
      <c r="E1275" s="15" t="s">
        <v>1643</v>
      </c>
      <c r="F1275" s="48">
        <v>3713</v>
      </c>
      <c r="G1275" s="48" t="s">
        <v>21612</v>
      </c>
    </row>
    <row r="1276" spans="2:7" ht="19.899999999999999" customHeight="1">
      <c r="B1276" s="48">
        <v>171111151110</v>
      </c>
      <c r="C1276" s="224">
        <v>6</v>
      </c>
      <c r="D1276" s="48" t="s">
        <v>21680</v>
      </c>
      <c r="E1276" s="15" t="s">
        <v>1643</v>
      </c>
      <c r="F1276" s="48">
        <v>3713</v>
      </c>
      <c r="G1276" s="48" t="s">
        <v>21612</v>
      </c>
    </row>
    <row r="1277" spans="2:7" ht="19.899999999999999" customHeight="1">
      <c r="B1277" s="48">
        <v>171111151111</v>
      </c>
      <c r="C1277" s="224">
        <v>6</v>
      </c>
      <c r="D1277" s="48" t="s">
        <v>21681</v>
      </c>
      <c r="E1277" s="15" t="s">
        <v>1643</v>
      </c>
      <c r="F1277" s="48">
        <v>3713</v>
      </c>
      <c r="G1277" s="48" t="s">
        <v>21612</v>
      </c>
    </row>
    <row r="1278" spans="2:7" ht="19.899999999999999" customHeight="1">
      <c r="B1278" s="48">
        <v>1711111512</v>
      </c>
      <c r="C1278" s="48">
        <v>5</v>
      </c>
      <c r="D1278" s="48" t="s">
        <v>276</v>
      </c>
      <c r="E1278" s="15" t="s">
        <v>1643</v>
      </c>
      <c r="F1278" s="48">
        <v>3713</v>
      </c>
      <c r="G1278" s="48" t="s">
        <v>21612</v>
      </c>
    </row>
    <row r="1279" spans="2:7" ht="19.899999999999999" customHeight="1">
      <c r="B1279" s="48">
        <v>171111151210</v>
      </c>
      <c r="C1279" s="48">
        <v>6</v>
      </c>
      <c r="D1279" s="48" t="s">
        <v>277</v>
      </c>
      <c r="E1279" s="15" t="s">
        <v>1643</v>
      </c>
      <c r="F1279" s="48">
        <v>3713</v>
      </c>
      <c r="G1279" s="48" t="s">
        <v>21612</v>
      </c>
    </row>
    <row r="1280" spans="2:7" ht="19.899999999999999" customHeight="1">
      <c r="B1280" s="48">
        <v>171111151211</v>
      </c>
      <c r="C1280" s="48">
        <v>6</v>
      </c>
      <c r="D1280" s="48" t="s">
        <v>278</v>
      </c>
      <c r="E1280" s="15" t="s">
        <v>1643</v>
      </c>
      <c r="F1280" s="48">
        <v>3713</v>
      </c>
      <c r="G1280" s="48" t="s">
        <v>21612</v>
      </c>
    </row>
    <row r="1281" spans="2:7" ht="19.899999999999999" customHeight="1">
      <c r="B1281" s="48">
        <v>171111151212</v>
      </c>
      <c r="C1281" s="48">
        <v>6</v>
      </c>
      <c r="D1281" s="48" t="s">
        <v>1242</v>
      </c>
      <c r="E1281" s="15" t="s">
        <v>1643</v>
      </c>
      <c r="F1281" s="48">
        <v>3713</v>
      </c>
      <c r="G1281" s="48" t="s">
        <v>21612</v>
      </c>
    </row>
    <row r="1282" spans="2:7" ht="19.899999999999999" customHeight="1">
      <c r="B1282" s="48">
        <v>171111151213</v>
      </c>
      <c r="C1282" s="48">
        <v>6</v>
      </c>
      <c r="D1282" s="48" t="s">
        <v>1243</v>
      </c>
      <c r="E1282" s="15" t="s">
        <v>1643</v>
      </c>
      <c r="F1282" s="48">
        <v>3713</v>
      </c>
      <c r="G1282" s="48" t="s">
        <v>21612</v>
      </c>
    </row>
    <row r="1283" spans="2:7" ht="19.899999999999999" customHeight="1">
      <c r="B1283" s="48">
        <v>171111151214</v>
      </c>
      <c r="C1283" s="48">
        <v>6</v>
      </c>
      <c r="D1283" s="48" t="s">
        <v>1244</v>
      </c>
      <c r="E1283" s="15" t="s">
        <v>1643</v>
      </c>
      <c r="F1283" s="48">
        <v>3713</v>
      </c>
      <c r="G1283" s="48" t="s">
        <v>21612</v>
      </c>
    </row>
    <row r="1284" spans="2:7" ht="19.899999999999999" customHeight="1">
      <c r="B1284" s="48">
        <v>171111151215</v>
      </c>
      <c r="C1284" s="48">
        <v>6</v>
      </c>
      <c r="D1284" s="48" t="s">
        <v>1245</v>
      </c>
      <c r="E1284" s="15" t="s">
        <v>1643</v>
      </c>
      <c r="F1284" s="48">
        <v>3713</v>
      </c>
      <c r="G1284" s="48" t="s">
        <v>21612</v>
      </c>
    </row>
    <row r="1285" spans="2:7" ht="19.899999999999999" customHeight="1">
      <c r="B1285" s="48">
        <v>17111116</v>
      </c>
      <c r="C1285" s="48">
        <v>4</v>
      </c>
      <c r="D1285" s="48" t="s">
        <v>167</v>
      </c>
      <c r="E1285" s="15" t="s">
        <v>1643</v>
      </c>
      <c r="F1285" s="48">
        <v>3228</v>
      </c>
      <c r="G1285" s="48" t="s">
        <v>499</v>
      </c>
    </row>
    <row r="1286" spans="2:7" ht="19.899999999999999" customHeight="1">
      <c r="B1286" s="48">
        <v>1711111610</v>
      </c>
      <c r="C1286" s="48">
        <v>5</v>
      </c>
      <c r="D1286" s="48" t="s">
        <v>1246</v>
      </c>
      <c r="E1286" s="15" t="s">
        <v>1643</v>
      </c>
      <c r="F1286" s="48">
        <v>3228</v>
      </c>
      <c r="G1286" s="48" t="s">
        <v>499</v>
      </c>
    </row>
    <row r="1287" spans="2:7" ht="19.899999999999999" customHeight="1">
      <c r="B1287" s="48">
        <v>171111161010</v>
      </c>
      <c r="C1287" s="48">
        <v>6</v>
      </c>
      <c r="D1287" s="48" t="s">
        <v>22547</v>
      </c>
      <c r="E1287" s="15" t="s">
        <v>1643</v>
      </c>
      <c r="F1287" s="48">
        <v>3228</v>
      </c>
      <c r="G1287" s="48" t="s">
        <v>499</v>
      </c>
    </row>
    <row r="1288" spans="2:7" ht="19.899999999999999" customHeight="1">
      <c r="B1288" s="48">
        <v>171111161011</v>
      </c>
      <c r="C1288" s="48">
        <v>6</v>
      </c>
      <c r="D1288" s="48" t="s">
        <v>1248</v>
      </c>
      <c r="E1288" s="15" t="s">
        <v>1643</v>
      </c>
      <c r="F1288" s="48">
        <v>3228</v>
      </c>
      <c r="G1288" s="48" t="s">
        <v>499</v>
      </c>
    </row>
    <row r="1289" spans="2:7" ht="19.899999999999999" customHeight="1">
      <c r="B1289" s="48">
        <v>171111161012</v>
      </c>
      <c r="C1289" s="48">
        <v>6</v>
      </c>
      <c r="D1289" s="48" t="s">
        <v>2471</v>
      </c>
      <c r="E1289" s="15" t="s">
        <v>1643</v>
      </c>
      <c r="F1289" s="48">
        <v>3228</v>
      </c>
      <c r="G1289" s="48" t="s">
        <v>499</v>
      </c>
    </row>
    <row r="1290" spans="2:7" ht="19.899999999999999" customHeight="1">
      <c r="B1290" s="48">
        <v>1711111611</v>
      </c>
      <c r="C1290" s="48">
        <v>5</v>
      </c>
      <c r="D1290" s="48" t="s">
        <v>168</v>
      </c>
      <c r="E1290" s="15" t="s">
        <v>1643</v>
      </c>
      <c r="F1290" s="48">
        <v>3228</v>
      </c>
      <c r="G1290" s="48" t="s">
        <v>499</v>
      </c>
    </row>
    <row r="1291" spans="2:7" ht="19.899999999999999" customHeight="1">
      <c r="B1291" s="48">
        <v>171111161110</v>
      </c>
      <c r="C1291" s="48">
        <v>6</v>
      </c>
      <c r="D1291" s="48" t="s">
        <v>1249</v>
      </c>
      <c r="E1291" s="15" t="s">
        <v>1643</v>
      </c>
      <c r="F1291" s="48">
        <v>3228</v>
      </c>
      <c r="G1291" s="48" t="s">
        <v>499</v>
      </c>
    </row>
    <row r="1292" spans="2:7" ht="19.899999999999999" customHeight="1">
      <c r="B1292" s="48">
        <v>171111161111</v>
      </c>
      <c r="C1292" s="48">
        <v>6</v>
      </c>
      <c r="D1292" s="48" t="s">
        <v>1250</v>
      </c>
      <c r="E1292" s="15" t="s">
        <v>1643</v>
      </c>
      <c r="F1292" s="48">
        <v>3228</v>
      </c>
      <c r="G1292" s="48" t="s">
        <v>499</v>
      </c>
    </row>
    <row r="1293" spans="2:7" ht="19.899999999999999" customHeight="1">
      <c r="B1293" s="48">
        <v>171111161112</v>
      </c>
      <c r="C1293" s="48">
        <v>6</v>
      </c>
      <c r="D1293" s="48" t="s">
        <v>1251</v>
      </c>
      <c r="E1293" s="15" t="s">
        <v>1643</v>
      </c>
      <c r="F1293" s="48">
        <v>3228</v>
      </c>
      <c r="G1293" s="48" t="s">
        <v>499</v>
      </c>
    </row>
    <row r="1294" spans="2:7" ht="19.899999999999999" customHeight="1">
      <c r="B1294" s="48">
        <v>171111161113</v>
      </c>
      <c r="C1294" s="48">
        <v>6</v>
      </c>
      <c r="D1294" s="48" t="s">
        <v>1252</v>
      </c>
      <c r="E1294" s="15" t="s">
        <v>1643</v>
      </c>
      <c r="F1294" s="48">
        <v>3228</v>
      </c>
      <c r="G1294" s="48" t="s">
        <v>499</v>
      </c>
    </row>
    <row r="1295" spans="2:7" ht="19.899999999999999" customHeight="1">
      <c r="B1295" s="48">
        <v>171111161114</v>
      </c>
      <c r="C1295" s="48">
        <v>6</v>
      </c>
      <c r="D1295" s="48" t="s">
        <v>1253</v>
      </c>
      <c r="E1295" s="15" t="s">
        <v>1643</v>
      </c>
      <c r="F1295" s="48">
        <v>3228</v>
      </c>
      <c r="G1295" s="48" t="s">
        <v>499</v>
      </c>
    </row>
    <row r="1296" spans="2:7" ht="19.899999999999999" customHeight="1">
      <c r="B1296" s="48">
        <v>1711111612</v>
      </c>
      <c r="C1296" s="48">
        <v>5</v>
      </c>
      <c r="D1296" s="48" t="s">
        <v>179</v>
      </c>
      <c r="E1296" s="15" t="s">
        <v>1643</v>
      </c>
      <c r="F1296" s="48">
        <v>3228</v>
      </c>
      <c r="G1296" s="48" t="s">
        <v>499</v>
      </c>
    </row>
    <row r="1297" spans="2:7" ht="19.899999999999999" customHeight="1">
      <c r="B1297" s="48">
        <v>171111161210</v>
      </c>
      <c r="C1297" s="48">
        <v>6</v>
      </c>
      <c r="D1297" s="48" t="s">
        <v>1254</v>
      </c>
      <c r="E1297" s="15" t="s">
        <v>1643</v>
      </c>
      <c r="F1297" s="48">
        <v>3228</v>
      </c>
      <c r="G1297" s="48" t="s">
        <v>499</v>
      </c>
    </row>
    <row r="1298" spans="2:7" ht="19.899999999999999" customHeight="1">
      <c r="B1298" s="48">
        <v>171111161211</v>
      </c>
      <c r="C1298" s="48">
        <v>6</v>
      </c>
      <c r="D1298" s="48" t="s">
        <v>1255</v>
      </c>
      <c r="E1298" s="15" t="s">
        <v>1643</v>
      </c>
      <c r="F1298" s="48">
        <v>3228</v>
      </c>
      <c r="G1298" s="48" t="s">
        <v>499</v>
      </c>
    </row>
    <row r="1299" spans="2:7" ht="19.899999999999999" customHeight="1">
      <c r="B1299" s="48">
        <v>171112</v>
      </c>
      <c r="C1299" s="48">
        <v>3</v>
      </c>
      <c r="D1299" s="48" t="s">
        <v>1256</v>
      </c>
      <c r="E1299" s="15" t="s">
        <v>1643</v>
      </c>
      <c r="F1299" s="48"/>
      <c r="G1299" s="48"/>
    </row>
    <row r="1300" spans="2:7" ht="19.899999999999999" customHeight="1">
      <c r="B1300" s="48">
        <v>17111210</v>
      </c>
      <c r="C1300" s="48">
        <v>4</v>
      </c>
      <c r="D1300" s="48" t="s">
        <v>74</v>
      </c>
      <c r="E1300" s="15" t="s">
        <v>1643</v>
      </c>
      <c r="F1300" s="48">
        <v>3213</v>
      </c>
      <c r="G1300" s="48" t="s">
        <v>74</v>
      </c>
    </row>
    <row r="1301" spans="2:7" ht="19.899999999999999" customHeight="1">
      <c r="B1301" s="48">
        <v>1711121010</v>
      </c>
      <c r="C1301" s="48">
        <v>5</v>
      </c>
      <c r="D1301" s="48" t="s">
        <v>563</v>
      </c>
      <c r="E1301" s="15" t="s">
        <v>1643</v>
      </c>
      <c r="F1301" s="48">
        <v>3213</v>
      </c>
      <c r="G1301" s="48" t="s">
        <v>74</v>
      </c>
    </row>
    <row r="1302" spans="2:7" ht="19.899999999999999" customHeight="1">
      <c r="B1302" s="48">
        <v>171112101010</v>
      </c>
      <c r="C1302" s="48">
        <v>6</v>
      </c>
      <c r="D1302" s="48" t="s">
        <v>564</v>
      </c>
      <c r="E1302" s="15" t="s">
        <v>1643</v>
      </c>
      <c r="F1302" s="48">
        <v>3213</v>
      </c>
      <c r="G1302" s="48" t="s">
        <v>74</v>
      </c>
    </row>
    <row r="1303" spans="2:7" ht="19.899999999999999" customHeight="1">
      <c r="B1303" s="48">
        <v>171112101011</v>
      </c>
      <c r="C1303" s="48">
        <v>6</v>
      </c>
      <c r="D1303" s="48" t="s">
        <v>565</v>
      </c>
      <c r="E1303" s="15" t="s">
        <v>1643</v>
      </c>
      <c r="F1303" s="48">
        <v>3213</v>
      </c>
      <c r="G1303" s="48" t="s">
        <v>74</v>
      </c>
    </row>
    <row r="1304" spans="2:7" ht="19.899999999999999" customHeight="1">
      <c r="B1304" s="48">
        <v>171112101012</v>
      </c>
      <c r="C1304" s="48">
        <v>6</v>
      </c>
      <c r="D1304" s="48" t="s">
        <v>566</v>
      </c>
      <c r="E1304" s="15" t="s">
        <v>1643</v>
      </c>
      <c r="F1304" s="48">
        <v>3213</v>
      </c>
      <c r="G1304" s="48" t="s">
        <v>74</v>
      </c>
    </row>
    <row r="1305" spans="2:7" ht="19.899999999999999" customHeight="1">
      <c r="B1305" s="48">
        <v>171112101013</v>
      </c>
      <c r="C1305" s="48">
        <v>6</v>
      </c>
      <c r="D1305" s="48" t="s">
        <v>2723</v>
      </c>
      <c r="E1305" s="15" t="s">
        <v>1643</v>
      </c>
      <c r="F1305" s="48">
        <v>3213</v>
      </c>
      <c r="G1305" s="48" t="s">
        <v>74</v>
      </c>
    </row>
    <row r="1306" spans="2:7" ht="19.899999999999999" customHeight="1">
      <c r="B1306" s="48">
        <v>1711121011</v>
      </c>
      <c r="C1306" s="48">
        <v>5</v>
      </c>
      <c r="D1306" s="48" t="s">
        <v>567</v>
      </c>
      <c r="E1306" s="15" t="s">
        <v>1643</v>
      </c>
      <c r="F1306" s="48">
        <v>3213</v>
      </c>
      <c r="G1306" s="48" t="s">
        <v>74</v>
      </c>
    </row>
    <row r="1307" spans="2:7" ht="19.899999999999999" customHeight="1">
      <c r="B1307" s="48">
        <v>171112101110</v>
      </c>
      <c r="C1307" s="48">
        <v>6</v>
      </c>
      <c r="D1307" s="48" t="s">
        <v>568</v>
      </c>
      <c r="E1307" s="15" t="s">
        <v>1643</v>
      </c>
      <c r="F1307" s="48">
        <v>3213</v>
      </c>
      <c r="G1307" s="48" t="s">
        <v>74</v>
      </c>
    </row>
    <row r="1308" spans="2:7" ht="19.899999999999999" customHeight="1">
      <c r="B1308" s="48">
        <v>171112101111</v>
      </c>
      <c r="C1308" s="48">
        <v>6</v>
      </c>
      <c r="D1308" s="48" t="s">
        <v>569</v>
      </c>
      <c r="E1308" s="15" t="s">
        <v>1643</v>
      </c>
      <c r="F1308" s="48">
        <v>3213</v>
      </c>
      <c r="G1308" s="48" t="s">
        <v>74</v>
      </c>
    </row>
    <row r="1309" spans="2:7" ht="19.899999999999999" customHeight="1">
      <c r="B1309" s="48">
        <v>171112101112</v>
      </c>
      <c r="C1309" s="48">
        <v>6</v>
      </c>
      <c r="D1309" s="48" t="s">
        <v>570</v>
      </c>
      <c r="E1309" s="15" t="s">
        <v>1643</v>
      </c>
      <c r="F1309" s="48">
        <v>3213</v>
      </c>
      <c r="G1309" s="48" t="s">
        <v>74</v>
      </c>
    </row>
    <row r="1310" spans="2:7" ht="19.899999999999999" customHeight="1">
      <c r="B1310" s="48">
        <v>171112101113</v>
      </c>
      <c r="C1310" s="48">
        <v>6</v>
      </c>
      <c r="D1310" s="48" t="s">
        <v>2725</v>
      </c>
      <c r="E1310" s="15" t="s">
        <v>1643</v>
      </c>
      <c r="F1310" s="48">
        <v>3213</v>
      </c>
      <c r="G1310" s="48" t="s">
        <v>74</v>
      </c>
    </row>
    <row r="1311" spans="2:7" ht="19.899999999999999" customHeight="1">
      <c r="B1311" s="48">
        <v>1711121012</v>
      </c>
      <c r="C1311" s="48">
        <v>5</v>
      </c>
      <c r="D1311" s="48" t="s">
        <v>571</v>
      </c>
      <c r="E1311" s="15" t="s">
        <v>1643</v>
      </c>
      <c r="F1311" s="48">
        <v>3213</v>
      </c>
      <c r="G1311" s="48" t="s">
        <v>74</v>
      </c>
    </row>
    <row r="1312" spans="2:7" ht="19.899999999999999" customHeight="1">
      <c r="B1312" s="48">
        <v>171112101210</v>
      </c>
      <c r="C1312" s="48">
        <v>6</v>
      </c>
      <c r="D1312" s="48" t="s">
        <v>572</v>
      </c>
      <c r="E1312" s="15" t="s">
        <v>1643</v>
      </c>
      <c r="F1312" s="48">
        <v>3213</v>
      </c>
      <c r="G1312" s="48" t="s">
        <v>74</v>
      </c>
    </row>
    <row r="1313" spans="2:7" ht="19.899999999999999" customHeight="1">
      <c r="B1313" s="48">
        <v>171112101211</v>
      </c>
      <c r="C1313" s="48">
        <v>6</v>
      </c>
      <c r="D1313" s="48" t="s">
        <v>573</v>
      </c>
      <c r="E1313" s="15" t="s">
        <v>1643</v>
      </c>
      <c r="F1313" s="48">
        <v>3213</v>
      </c>
      <c r="G1313" s="48" t="s">
        <v>74</v>
      </c>
    </row>
    <row r="1314" spans="2:7" ht="19.899999999999999" customHeight="1">
      <c r="B1314" s="48">
        <v>171112101212</v>
      </c>
      <c r="C1314" s="48">
        <v>6</v>
      </c>
      <c r="D1314" s="48" t="s">
        <v>574</v>
      </c>
      <c r="E1314" s="15" t="s">
        <v>1643</v>
      </c>
      <c r="F1314" s="48">
        <v>3213</v>
      </c>
      <c r="G1314" s="48" t="s">
        <v>74</v>
      </c>
    </row>
    <row r="1315" spans="2:7" ht="19.899999999999999" customHeight="1">
      <c r="B1315" s="48">
        <v>171112101213</v>
      </c>
      <c r="C1315" s="48">
        <v>6</v>
      </c>
      <c r="D1315" s="48" t="s">
        <v>2727</v>
      </c>
      <c r="E1315" s="15" t="s">
        <v>1643</v>
      </c>
      <c r="F1315" s="48">
        <v>3213</v>
      </c>
      <c r="G1315" s="48" t="s">
        <v>74</v>
      </c>
    </row>
    <row r="1316" spans="2:7" ht="19.899999999999999" customHeight="1">
      <c r="B1316" s="48">
        <v>17111211</v>
      </c>
      <c r="C1316" s="48">
        <v>4</v>
      </c>
      <c r="D1316" s="48" t="s">
        <v>265</v>
      </c>
      <c r="E1316" s="15" t="s">
        <v>1643</v>
      </c>
      <c r="F1316" s="48">
        <v>3712</v>
      </c>
      <c r="G1316" s="48" t="s">
        <v>1256</v>
      </c>
    </row>
    <row r="1317" spans="2:7" ht="19.899999999999999" customHeight="1">
      <c r="B1317" s="48">
        <v>17111212</v>
      </c>
      <c r="C1317" s="48">
        <v>4</v>
      </c>
      <c r="D1317" s="48" t="s">
        <v>1257</v>
      </c>
      <c r="E1317" s="15" t="s">
        <v>1643</v>
      </c>
      <c r="F1317" s="48">
        <v>3712</v>
      </c>
      <c r="G1317" s="48" t="s">
        <v>1256</v>
      </c>
    </row>
    <row r="1318" spans="2:7" ht="19.899999999999999" customHeight="1">
      <c r="B1318" s="48">
        <v>1711121210</v>
      </c>
      <c r="C1318" s="48">
        <v>5</v>
      </c>
      <c r="D1318" s="48" t="s">
        <v>1258</v>
      </c>
      <c r="E1318" s="15" t="s">
        <v>1643</v>
      </c>
      <c r="F1318" s="48">
        <v>3712</v>
      </c>
      <c r="G1318" s="48" t="s">
        <v>1256</v>
      </c>
    </row>
    <row r="1319" spans="2:7" ht="19.899999999999999" customHeight="1">
      <c r="B1319" s="48">
        <v>1711121211</v>
      </c>
      <c r="C1319" s="48">
        <v>5</v>
      </c>
      <c r="D1319" s="48" t="s">
        <v>1259</v>
      </c>
      <c r="E1319" s="15" t="s">
        <v>1643</v>
      </c>
      <c r="F1319" s="48">
        <v>3712</v>
      </c>
      <c r="G1319" s="48" t="s">
        <v>1256</v>
      </c>
    </row>
    <row r="1320" spans="2:7" ht="19.899999999999999" customHeight="1">
      <c r="B1320" s="48">
        <v>1711121212</v>
      </c>
      <c r="C1320" s="48">
        <v>5</v>
      </c>
      <c r="D1320" s="48" t="s">
        <v>1260</v>
      </c>
      <c r="E1320" s="15" t="s">
        <v>1643</v>
      </c>
      <c r="F1320" s="48">
        <v>3712</v>
      </c>
      <c r="G1320" s="48" t="s">
        <v>1256</v>
      </c>
    </row>
    <row r="1321" spans="2:7" ht="19.899999999999999" customHeight="1">
      <c r="B1321" s="48">
        <v>17111213</v>
      </c>
      <c r="C1321" s="48">
        <v>4</v>
      </c>
      <c r="D1321" s="48" t="s">
        <v>266</v>
      </c>
      <c r="E1321" s="15" t="s">
        <v>1643</v>
      </c>
      <c r="F1321" s="48">
        <v>3712</v>
      </c>
      <c r="G1321" s="48" t="s">
        <v>1256</v>
      </c>
    </row>
    <row r="1322" spans="2:7" ht="19.899999999999999" customHeight="1">
      <c r="B1322" s="48">
        <v>1711121310</v>
      </c>
      <c r="C1322" s="48">
        <v>5</v>
      </c>
      <c r="D1322" s="48" t="s">
        <v>1261</v>
      </c>
      <c r="E1322" s="15" t="s">
        <v>1643</v>
      </c>
      <c r="F1322" s="48">
        <v>3712</v>
      </c>
      <c r="G1322" s="48" t="s">
        <v>1256</v>
      </c>
    </row>
    <row r="1323" spans="2:7" ht="19.899999999999999" customHeight="1">
      <c r="B1323" s="48">
        <v>1711121311</v>
      </c>
      <c r="C1323" s="48">
        <v>5</v>
      </c>
      <c r="D1323" s="48" t="s">
        <v>1262</v>
      </c>
      <c r="E1323" s="15" t="s">
        <v>1643</v>
      </c>
      <c r="F1323" s="48">
        <v>3712</v>
      </c>
      <c r="G1323" s="48" t="s">
        <v>1256</v>
      </c>
    </row>
    <row r="1324" spans="2:7" ht="19.899999999999999" customHeight="1">
      <c r="B1324" s="48">
        <v>1711121312</v>
      </c>
      <c r="C1324" s="48">
        <v>5</v>
      </c>
      <c r="D1324" s="48" t="s">
        <v>1263</v>
      </c>
      <c r="E1324" s="15" t="s">
        <v>1643</v>
      </c>
      <c r="F1324" s="48">
        <v>3712</v>
      </c>
      <c r="G1324" s="48" t="s">
        <v>1256</v>
      </c>
    </row>
    <row r="1325" spans="2:7" ht="19.899999999999999" customHeight="1">
      <c r="B1325" s="48">
        <v>1711121313</v>
      </c>
      <c r="C1325" s="48">
        <v>5</v>
      </c>
      <c r="D1325" s="48" t="s">
        <v>1264</v>
      </c>
      <c r="E1325" s="15" t="s">
        <v>1643</v>
      </c>
      <c r="F1325" s="48">
        <v>3712</v>
      </c>
      <c r="G1325" s="48" t="s">
        <v>1256</v>
      </c>
    </row>
    <row r="1326" spans="2:7" ht="19.899999999999999" customHeight="1">
      <c r="B1326" s="48">
        <v>1711121314</v>
      </c>
      <c r="C1326" s="48">
        <v>5</v>
      </c>
      <c r="D1326" s="48" t="s">
        <v>1265</v>
      </c>
      <c r="E1326" s="15" t="s">
        <v>1643</v>
      </c>
      <c r="F1326" s="48">
        <v>3712</v>
      </c>
      <c r="G1326" s="48" t="s">
        <v>1256</v>
      </c>
    </row>
    <row r="1327" spans="2:7" ht="19.899999999999999" customHeight="1">
      <c r="B1327" s="48">
        <v>1711121315</v>
      </c>
      <c r="C1327" s="48">
        <v>5</v>
      </c>
      <c r="D1327" s="48" t="s">
        <v>1266</v>
      </c>
      <c r="E1327" s="15" t="s">
        <v>1643</v>
      </c>
      <c r="F1327" s="48">
        <v>3712</v>
      </c>
      <c r="G1327" s="48" t="s">
        <v>1256</v>
      </c>
    </row>
    <row r="1328" spans="2:7" ht="19.899999999999999" customHeight="1">
      <c r="B1328" s="48">
        <v>171112131510</v>
      </c>
      <c r="C1328" s="48">
        <v>6</v>
      </c>
      <c r="D1328" s="48" t="s">
        <v>1267</v>
      </c>
      <c r="E1328" s="15" t="s">
        <v>1643</v>
      </c>
      <c r="F1328" s="48">
        <v>3712</v>
      </c>
      <c r="G1328" s="48" t="s">
        <v>1256</v>
      </c>
    </row>
    <row r="1329" spans="2:7" ht="19.899999999999999" customHeight="1">
      <c r="B1329" s="48">
        <v>171112131511</v>
      </c>
      <c r="C1329" s="48">
        <v>6</v>
      </c>
      <c r="D1329" s="48" t="s">
        <v>1268</v>
      </c>
      <c r="E1329" s="15" t="s">
        <v>1643</v>
      </c>
      <c r="F1329" s="48">
        <v>3712</v>
      </c>
      <c r="G1329" s="48" t="s">
        <v>1256</v>
      </c>
    </row>
    <row r="1330" spans="2:7" ht="19.899999999999999" customHeight="1">
      <c r="B1330" s="48">
        <v>171112131512</v>
      </c>
      <c r="C1330" s="48">
        <v>6</v>
      </c>
      <c r="D1330" s="48" t="s">
        <v>1269</v>
      </c>
      <c r="E1330" s="15" t="s">
        <v>1643</v>
      </c>
      <c r="F1330" s="48">
        <v>3712</v>
      </c>
      <c r="G1330" s="48" t="s">
        <v>1256</v>
      </c>
    </row>
    <row r="1331" spans="2:7" ht="19.899999999999999" customHeight="1">
      <c r="B1331" s="48">
        <v>17111214</v>
      </c>
      <c r="C1331" s="48">
        <v>4</v>
      </c>
      <c r="D1331" s="48" t="s">
        <v>267</v>
      </c>
      <c r="E1331" s="15" t="s">
        <v>1643</v>
      </c>
      <c r="F1331" s="48">
        <v>3715</v>
      </c>
      <c r="G1331" s="48" t="s">
        <v>21613</v>
      </c>
    </row>
    <row r="1332" spans="2:7" ht="19.899999999999999" customHeight="1">
      <c r="B1332" s="48">
        <v>1711121410</v>
      </c>
      <c r="C1332" s="48">
        <v>5</v>
      </c>
      <c r="D1332" s="48" t="s">
        <v>1270</v>
      </c>
      <c r="E1332" s="15" t="s">
        <v>1643</v>
      </c>
      <c r="F1332" s="48">
        <v>3715</v>
      </c>
      <c r="G1332" s="48" t="s">
        <v>21613</v>
      </c>
    </row>
    <row r="1333" spans="2:7" ht="19.899999999999999" customHeight="1">
      <c r="B1333" s="48">
        <v>1711121411</v>
      </c>
      <c r="C1333" s="48">
        <v>5</v>
      </c>
      <c r="D1333" s="48" t="s">
        <v>1271</v>
      </c>
      <c r="E1333" s="15" t="s">
        <v>1643</v>
      </c>
      <c r="F1333" s="48">
        <v>3715</v>
      </c>
      <c r="G1333" s="48" t="s">
        <v>21613</v>
      </c>
    </row>
    <row r="1334" spans="2:7" ht="19.899999999999999" customHeight="1">
      <c r="B1334" s="48">
        <v>171112141110</v>
      </c>
      <c r="C1334" s="48">
        <v>6</v>
      </c>
      <c r="D1334" s="48" t="s">
        <v>1272</v>
      </c>
      <c r="E1334" s="15" t="s">
        <v>1643</v>
      </c>
      <c r="F1334" s="48">
        <v>3715</v>
      </c>
      <c r="G1334" s="48" t="s">
        <v>21613</v>
      </c>
    </row>
    <row r="1335" spans="2:7" ht="19.899999999999999" customHeight="1">
      <c r="B1335" s="48">
        <v>17111214111010</v>
      </c>
      <c r="C1335" s="224">
        <v>7</v>
      </c>
      <c r="D1335" s="48" t="s">
        <v>21682</v>
      </c>
      <c r="E1335" s="15" t="s">
        <v>1643</v>
      </c>
      <c r="F1335" s="48">
        <v>3715</v>
      </c>
      <c r="G1335" s="48" t="s">
        <v>21613</v>
      </c>
    </row>
    <row r="1336" spans="2:7" ht="19.899999999999999" customHeight="1">
      <c r="B1336" s="48">
        <v>17111214111011</v>
      </c>
      <c r="C1336" s="224">
        <v>7</v>
      </c>
      <c r="D1336" s="48" t="s">
        <v>21683</v>
      </c>
      <c r="E1336" s="15" t="s">
        <v>1643</v>
      </c>
      <c r="F1336" s="48">
        <v>3715</v>
      </c>
      <c r="G1336" s="48" t="s">
        <v>21613</v>
      </c>
    </row>
    <row r="1337" spans="2:7" ht="19.899999999999999" customHeight="1">
      <c r="B1337" s="48">
        <v>171112141111</v>
      </c>
      <c r="C1337" s="48">
        <v>6</v>
      </c>
      <c r="D1337" s="48" t="s">
        <v>1273</v>
      </c>
      <c r="E1337" s="15" t="s">
        <v>1643</v>
      </c>
      <c r="F1337" s="48">
        <v>3715</v>
      </c>
      <c r="G1337" s="48" t="s">
        <v>21613</v>
      </c>
    </row>
    <row r="1338" spans="2:7" ht="19.899999999999999" customHeight="1">
      <c r="B1338" s="48">
        <v>17111214111110</v>
      </c>
      <c r="C1338" s="224">
        <v>7</v>
      </c>
      <c r="D1338" s="48" t="s">
        <v>21684</v>
      </c>
      <c r="E1338" s="15" t="s">
        <v>1643</v>
      </c>
      <c r="F1338" s="48">
        <v>3715</v>
      </c>
      <c r="G1338" s="48" t="s">
        <v>21613</v>
      </c>
    </row>
    <row r="1339" spans="2:7" ht="19.899999999999999" customHeight="1">
      <c r="B1339" s="48">
        <v>17111214111111</v>
      </c>
      <c r="C1339" s="224">
        <v>7</v>
      </c>
      <c r="D1339" s="48" t="s">
        <v>21685</v>
      </c>
      <c r="E1339" s="15" t="s">
        <v>1643</v>
      </c>
      <c r="F1339" s="48">
        <v>3715</v>
      </c>
      <c r="G1339" s="48" t="s">
        <v>21613</v>
      </c>
    </row>
    <row r="1340" spans="2:7" ht="19.899999999999999" customHeight="1">
      <c r="B1340" s="48">
        <v>171112141112</v>
      </c>
      <c r="C1340" s="48">
        <v>6</v>
      </c>
      <c r="D1340" s="48" t="s">
        <v>1274</v>
      </c>
      <c r="E1340" s="15" t="s">
        <v>1643</v>
      </c>
      <c r="F1340" s="48">
        <v>3715</v>
      </c>
      <c r="G1340" s="48" t="s">
        <v>21613</v>
      </c>
    </row>
    <row r="1341" spans="2:7" ht="19.899999999999999" customHeight="1">
      <c r="B1341" s="48">
        <v>17111214111210</v>
      </c>
      <c r="C1341" s="224">
        <v>7</v>
      </c>
      <c r="D1341" s="48" t="s">
        <v>21686</v>
      </c>
      <c r="E1341" s="15" t="s">
        <v>1643</v>
      </c>
      <c r="F1341" s="48">
        <v>3715</v>
      </c>
      <c r="G1341" s="48" t="s">
        <v>21613</v>
      </c>
    </row>
    <row r="1342" spans="2:7" ht="19.899999999999999" customHeight="1">
      <c r="B1342" s="48">
        <v>17111214111211</v>
      </c>
      <c r="C1342" s="224">
        <v>7</v>
      </c>
      <c r="D1342" s="48" t="s">
        <v>21687</v>
      </c>
      <c r="E1342" s="15" t="s">
        <v>1643</v>
      </c>
      <c r="F1342" s="48">
        <v>3715</v>
      </c>
      <c r="G1342" s="48" t="s">
        <v>21613</v>
      </c>
    </row>
    <row r="1343" spans="2:7" ht="19.899999999999999" customHeight="1">
      <c r="B1343" s="48">
        <v>171112141113</v>
      </c>
      <c r="C1343" s="48">
        <v>6</v>
      </c>
      <c r="D1343" s="48" t="s">
        <v>1275</v>
      </c>
      <c r="E1343" s="15" t="s">
        <v>1643</v>
      </c>
      <c r="F1343" s="48">
        <v>3715</v>
      </c>
      <c r="G1343" s="48" t="s">
        <v>21613</v>
      </c>
    </row>
    <row r="1344" spans="2:7" ht="19.899999999999999" customHeight="1">
      <c r="B1344" s="48">
        <v>17111214111310</v>
      </c>
      <c r="C1344" s="224">
        <v>7</v>
      </c>
      <c r="D1344" s="48" t="s">
        <v>21688</v>
      </c>
      <c r="E1344" s="15" t="s">
        <v>1643</v>
      </c>
      <c r="F1344" s="48">
        <v>3715</v>
      </c>
      <c r="G1344" s="48" t="s">
        <v>21613</v>
      </c>
    </row>
    <row r="1345" spans="2:7" ht="19.899999999999999" customHeight="1">
      <c r="B1345" s="48">
        <v>17111214111311</v>
      </c>
      <c r="C1345" s="224">
        <v>7</v>
      </c>
      <c r="D1345" s="48" t="s">
        <v>21689</v>
      </c>
      <c r="E1345" s="15" t="s">
        <v>1643</v>
      </c>
      <c r="F1345" s="48">
        <v>3715</v>
      </c>
      <c r="G1345" s="48" t="s">
        <v>21613</v>
      </c>
    </row>
    <row r="1346" spans="2:7" ht="19.899999999999999" customHeight="1">
      <c r="B1346" s="48">
        <v>171112141114</v>
      </c>
      <c r="C1346" s="48">
        <v>6</v>
      </c>
      <c r="D1346" s="48" t="s">
        <v>1276</v>
      </c>
      <c r="E1346" s="15" t="s">
        <v>1643</v>
      </c>
      <c r="F1346" s="48">
        <v>3715</v>
      </c>
      <c r="G1346" s="48" t="s">
        <v>21613</v>
      </c>
    </row>
    <row r="1347" spans="2:7" ht="19.899999999999999" customHeight="1">
      <c r="B1347" s="48">
        <v>17111214111410</v>
      </c>
      <c r="C1347" s="224">
        <v>7</v>
      </c>
      <c r="D1347" s="48" t="s">
        <v>21690</v>
      </c>
      <c r="E1347" s="15" t="s">
        <v>1643</v>
      </c>
      <c r="F1347" s="48">
        <v>3715</v>
      </c>
      <c r="G1347" s="48" t="s">
        <v>21613</v>
      </c>
    </row>
    <row r="1348" spans="2:7" ht="19.899999999999999" customHeight="1">
      <c r="B1348" s="48">
        <v>17111214111411</v>
      </c>
      <c r="C1348" s="224">
        <v>7</v>
      </c>
      <c r="D1348" s="48" t="s">
        <v>21691</v>
      </c>
      <c r="E1348" s="15" t="s">
        <v>1643</v>
      </c>
      <c r="F1348" s="48">
        <v>3715</v>
      </c>
      <c r="G1348" s="48" t="s">
        <v>21613</v>
      </c>
    </row>
    <row r="1349" spans="2:7" ht="19.899999999999999" customHeight="1">
      <c r="B1349" s="48">
        <v>171112141115</v>
      </c>
      <c r="C1349" s="48">
        <v>6</v>
      </c>
      <c r="D1349" s="48" t="s">
        <v>1277</v>
      </c>
      <c r="E1349" s="15" t="s">
        <v>1643</v>
      </c>
      <c r="F1349" s="48">
        <v>3715</v>
      </c>
      <c r="G1349" s="48" t="s">
        <v>21613</v>
      </c>
    </row>
    <row r="1350" spans="2:7" ht="19.899999999999999" customHeight="1">
      <c r="B1350" s="48">
        <v>17111214111510</v>
      </c>
      <c r="C1350" s="224">
        <v>7</v>
      </c>
      <c r="D1350" s="48" t="s">
        <v>21692</v>
      </c>
      <c r="E1350" s="15" t="s">
        <v>1643</v>
      </c>
      <c r="F1350" s="48">
        <v>3715</v>
      </c>
      <c r="G1350" s="48" t="s">
        <v>21613</v>
      </c>
    </row>
    <row r="1351" spans="2:7" ht="19.899999999999999" customHeight="1">
      <c r="B1351" s="48">
        <v>17111214111511</v>
      </c>
      <c r="C1351" s="224">
        <v>7</v>
      </c>
      <c r="D1351" s="48" t="s">
        <v>21693</v>
      </c>
      <c r="E1351" s="15" t="s">
        <v>1643</v>
      </c>
      <c r="F1351" s="48">
        <v>3715</v>
      </c>
      <c r="G1351" s="48" t="s">
        <v>21613</v>
      </c>
    </row>
    <row r="1352" spans="2:7" ht="19.899999999999999" customHeight="1">
      <c r="B1352" s="48">
        <v>171112141116</v>
      </c>
      <c r="C1352" s="48">
        <v>6</v>
      </c>
      <c r="D1352" s="48" t="s">
        <v>1278</v>
      </c>
      <c r="E1352" s="15" t="s">
        <v>1643</v>
      </c>
      <c r="F1352" s="48">
        <v>3715</v>
      </c>
      <c r="G1352" s="48" t="s">
        <v>21613</v>
      </c>
    </row>
    <row r="1353" spans="2:7" ht="19.899999999999999" customHeight="1">
      <c r="B1353" s="48">
        <v>17111214111610</v>
      </c>
      <c r="C1353" s="224">
        <v>7</v>
      </c>
      <c r="D1353" s="48" t="s">
        <v>21694</v>
      </c>
      <c r="E1353" s="15" t="s">
        <v>1643</v>
      </c>
      <c r="F1353" s="48">
        <v>3715</v>
      </c>
      <c r="G1353" s="48" t="s">
        <v>21613</v>
      </c>
    </row>
    <row r="1354" spans="2:7" ht="19.899999999999999" customHeight="1">
      <c r="B1354" s="48">
        <v>17111214111611</v>
      </c>
      <c r="C1354" s="224">
        <v>7</v>
      </c>
      <c r="D1354" s="48" t="s">
        <v>21695</v>
      </c>
      <c r="E1354" s="15" t="s">
        <v>1643</v>
      </c>
      <c r="F1354" s="48">
        <v>3715</v>
      </c>
      <c r="G1354" s="48" t="s">
        <v>21613</v>
      </c>
    </row>
    <row r="1355" spans="2:7" ht="19.899999999999999" customHeight="1">
      <c r="B1355" s="48">
        <v>171112141117</v>
      </c>
      <c r="C1355" s="48">
        <v>6</v>
      </c>
      <c r="D1355" s="48" t="s">
        <v>1279</v>
      </c>
      <c r="E1355" s="15" t="s">
        <v>1643</v>
      </c>
      <c r="F1355" s="48">
        <v>3715</v>
      </c>
      <c r="G1355" s="48" t="s">
        <v>21613</v>
      </c>
    </row>
    <row r="1356" spans="2:7" ht="19.899999999999999" customHeight="1">
      <c r="B1356" s="48">
        <v>17111214111710</v>
      </c>
      <c r="C1356" s="224">
        <v>7</v>
      </c>
      <c r="D1356" s="48" t="s">
        <v>21696</v>
      </c>
      <c r="E1356" s="15" t="s">
        <v>1643</v>
      </c>
      <c r="F1356" s="48">
        <v>3715</v>
      </c>
      <c r="G1356" s="48" t="s">
        <v>21613</v>
      </c>
    </row>
    <row r="1357" spans="2:7" ht="19.899999999999999" customHeight="1">
      <c r="B1357" s="48">
        <v>17111214111711</v>
      </c>
      <c r="C1357" s="224">
        <v>7</v>
      </c>
      <c r="D1357" s="48" t="s">
        <v>21697</v>
      </c>
      <c r="E1357" s="15" t="s">
        <v>1643</v>
      </c>
      <c r="F1357" s="48">
        <v>3715</v>
      </c>
      <c r="G1357" s="48" t="s">
        <v>21613</v>
      </c>
    </row>
    <row r="1358" spans="2:7" ht="19.899999999999999" customHeight="1">
      <c r="B1358" s="48">
        <v>171112141118</v>
      </c>
      <c r="C1358" s="48">
        <v>6</v>
      </c>
      <c r="D1358" s="48" t="s">
        <v>1280</v>
      </c>
      <c r="E1358" s="15" t="s">
        <v>1643</v>
      </c>
      <c r="F1358" s="48">
        <v>3715</v>
      </c>
      <c r="G1358" s="48" t="s">
        <v>21613</v>
      </c>
    </row>
    <row r="1359" spans="2:7" ht="19.899999999999999" customHeight="1">
      <c r="B1359" s="48">
        <v>17111214111810</v>
      </c>
      <c r="C1359" s="224">
        <v>7</v>
      </c>
      <c r="D1359" s="48" t="s">
        <v>21698</v>
      </c>
      <c r="E1359" s="15" t="s">
        <v>1643</v>
      </c>
      <c r="F1359" s="48">
        <v>3715</v>
      </c>
      <c r="G1359" s="48" t="s">
        <v>21613</v>
      </c>
    </row>
    <row r="1360" spans="2:7" ht="19.899999999999999" customHeight="1">
      <c r="B1360" s="48">
        <v>17111214111811</v>
      </c>
      <c r="C1360" s="224">
        <v>7</v>
      </c>
      <c r="D1360" s="48" t="s">
        <v>21699</v>
      </c>
      <c r="E1360" s="15" t="s">
        <v>1643</v>
      </c>
      <c r="F1360" s="48">
        <v>3715</v>
      </c>
      <c r="G1360" s="48" t="s">
        <v>21613</v>
      </c>
    </row>
    <row r="1361" spans="2:7" ht="19.899999999999999" customHeight="1">
      <c r="B1361" s="48">
        <v>17111215</v>
      </c>
      <c r="C1361" s="48">
        <v>4</v>
      </c>
      <c r="D1361" s="48" t="s">
        <v>268</v>
      </c>
      <c r="E1361" s="15" t="s">
        <v>1643</v>
      </c>
      <c r="F1361" s="48">
        <v>3712</v>
      </c>
      <c r="G1361" s="48" t="s">
        <v>1256</v>
      </c>
    </row>
    <row r="1362" spans="2:7" ht="19.899999999999999" customHeight="1">
      <c r="B1362" s="48">
        <v>1711121510</v>
      </c>
      <c r="C1362" s="48">
        <v>5</v>
      </c>
      <c r="D1362" s="48" t="s">
        <v>1281</v>
      </c>
      <c r="E1362" s="15" t="s">
        <v>1643</v>
      </c>
      <c r="F1362" s="48">
        <v>3712</v>
      </c>
      <c r="G1362" s="48" t="s">
        <v>1256</v>
      </c>
    </row>
    <row r="1363" spans="2:7" ht="19.899999999999999" customHeight="1">
      <c r="B1363" s="48">
        <v>171112151010</v>
      </c>
      <c r="C1363" s="48">
        <v>6</v>
      </c>
      <c r="D1363" s="48" t="s">
        <v>1282</v>
      </c>
      <c r="E1363" s="15" t="s">
        <v>1643</v>
      </c>
      <c r="F1363" s="48">
        <v>3712</v>
      </c>
      <c r="G1363" s="48" t="s">
        <v>1256</v>
      </c>
    </row>
    <row r="1364" spans="2:7" ht="19.899999999999999" customHeight="1">
      <c r="B1364" s="48">
        <v>17111215101010</v>
      </c>
      <c r="C1364" s="224">
        <v>7</v>
      </c>
      <c r="D1364" s="48" t="s">
        <v>21700</v>
      </c>
      <c r="E1364" s="15" t="s">
        <v>1643</v>
      </c>
      <c r="F1364" s="48">
        <v>3712</v>
      </c>
      <c r="G1364" s="48" t="s">
        <v>1256</v>
      </c>
    </row>
    <row r="1365" spans="2:7" ht="19.899999999999999" customHeight="1">
      <c r="B1365" s="48">
        <v>17111215101011</v>
      </c>
      <c r="C1365" s="224">
        <v>7</v>
      </c>
      <c r="D1365" s="48" t="s">
        <v>21701</v>
      </c>
      <c r="E1365" s="15" t="s">
        <v>1643</v>
      </c>
      <c r="F1365" s="48">
        <v>3712</v>
      </c>
      <c r="G1365" s="48" t="s">
        <v>1256</v>
      </c>
    </row>
    <row r="1366" spans="2:7" ht="19.899999999999999" customHeight="1">
      <c r="B1366" s="48">
        <v>171112151011</v>
      </c>
      <c r="C1366" s="48">
        <v>6</v>
      </c>
      <c r="D1366" s="48" t="s">
        <v>1283</v>
      </c>
      <c r="E1366" s="15" t="s">
        <v>1643</v>
      </c>
      <c r="F1366" s="48">
        <v>3712</v>
      </c>
      <c r="G1366" s="48" t="s">
        <v>1256</v>
      </c>
    </row>
    <row r="1367" spans="2:7" ht="19.899999999999999" customHeight="1">
      <c r="B1367" s="48">
        <v>1711121511</v>
      </c>
      <c r="C1367" s="48">
        <v>5</v>
      </c>
      <c r="D1367" s="48" t="s">
        <v>1284</v>
      </c>
      <c r="E1367" s="15" t="s">
        <v>1643</v>
      </c>
      <c r="F1367" s="48">
        <v>3712</v>
      </c>
      <c r="G1367" s="48" t="s">
        <v>1256</v>
      </c>
    </row>
    <row r="1368" spans="2:7" ht="19.899999999999999" customHeight="1">
      <c r="B1368" s="48">
        <v>171112151110</v>
      </c>
      <c r="C1368" s="48">
        <v>6</v>
      </c>
      <c r="D1368" s="48" t="s">
        <v>1285</v>
      </c>
      <c r="E1368" s="15" t="s">
        <v>1643</v>
      </c>
      <c r="F1368" s="48">
        <v>3712</v>
      </c>
      <c r="G1368" s="48" t="s">
        <v>1256</v>
      </c>
    </row>
    <row r="1369" spans="2:7" ht="19.899999999999999" customHeight="1">
      <c r="B1369" s="48">
        <v>17111215111010</v>
      </c>
      <c r="C1369" s="224">
        <v>7</v>
      </c>
      <c r="D1369" s="48" t="s">
        <v>21702</v>
      </c>
      <c r="E1369" s="15" t="s">
        <v>1643</v>
      </c>
      <c r="F1369" s="48">
        <v>3712</v>
      </c>
      <c r="G1369" s="48" t="s">
        <v>1256</v>
      </c>
    </row>
    <row r="1370" spans="2:7" ht="19.899999999999999" customHeight="1">
      <c r="B1370" s="48">
        <v>17111215111011</v>
      </c>
      <c r="C1370" s="224">
        <v>7</v>
      </c>
      <c r="D1370" s="48" t="s">
        <v>21703</v>
      </c>
      <c r="E1370" s="15" t="s">
        <v>1643</v>
      </c>
      <c r="F1370" s="48">
        <v>3712</v>
      </c>
      <c r="G1370" s="48" t="s">
        <v>1256</v>
      </c>
    </row>
    <row r="1371" spans="2:7" ht="19.899999999999999" customHeight="1">
      <c r="B1371" s="48">
        <v>171112151111</v>
      </c>
      <c r="C1371" s="48">
        <v>6</v>
      </c>
      <c r="D1371" s="48" t="s">
        <v>1286</v>
      </c>
      <c r="E1371" s="15" t="s">
        <v>1643</v>
      </c>
      <c r="F1371" s="48">
        <v>3712</v>
      </c>
      <c r="G1371" s="48" t="s">
        <v>1256</v>
      </c>
    </row>
    <row r="1372" spans="2:7" ht="19.899999999999999" customHeight="1">
      <c r="B1372" s="48">
        <v>1711121512</v>
      </c>
      <c r="C1372" s="48">
        <v>5</v>
      </c>
      <c r="D1372" s="48" t="s">
        <v>1287</v>
      </c>
      <c r="E1372" s="15" t="s">
        <v>1643</v>
      </c>
      <c r="F1372" s="48">
        <v>3712</v>
      </c>
      <c r="G1372" s="48" t="s">
        <v>1256</v>
      </c>
    </row>
    <row r="1373" spans="2:7" ht="19.899999999999999" customHeight="1">
      <c r="B1373" s="48">
        <v>1711121513</v>
      </c>
      <c r="C1373" s="48">
        <v>5</v>
      </c>
      <c r="D1373" s="48" t="s">
        <v>1288</v>
      </c>
      <c r="E1373" s="15" t="s">
        <v>1643</v>
      </c>
      <c r="F1373" s="48">
        <v>3712</v>
      </c>
      <c r="G1373" s="48" t="s">
        <v>1256</v>
      </c>
    </row>
    <row r="1374" spans="2:7" ht="19.899999999999999" customHeight="1">
      <c r="B1374" s="48">
        <v>17111216</v>
      </c>
      <c r="C1374" s="48">
        <v>4</v>
      </c>
      <c r="D1374" s="48" t="s">
        <v>1611</v>
      </c>
      <c r="E1374" s="15" t="s">
        <v>1643</v>
      </c>
      <c r="F1374" s="48">
        <v>3216</v>
      </c>
      <c r="G1374" s="48" t="s">
        <v>21604</v>
      </c>
    </row>
    <row r="1375" spans="2:7" ht="19.899999999999999" customHeight="1">
      <c r="B1375" s="48">
        <v>1711121610</v>
      </c>
      <c r="C1375" s="48">
        <v>5</v>
      </c>
      <c r="D1375" s="48" t="s">
        <v>575</v>
      </c>
      <c r="E1375" s="15" t="s">
        <v>1643</v>
      </c>
      <c r="F1375" s="48">
        <v>3216</v>
      </c>
      <c r="G1375" s="48" t="s">
        <v>21604</v>
      </c>
    </row>
    <row r="1376" spans="2:7" ht="19.899999999999999" customHeight="1">
      <c r="B1376" s="48">
        <v>171112161010</v>
      </c>
      <c r="C1376" s="48">
        <v>6</v>
      </c>
      <c r="D1376" s="48" t="s">
        <v>576</v>
      </c>
      <c r="E1376" s="15" t="s">
        <v>1643</v>
      </c>
      <c r="F1376" s="48">
        <v>3216</v>
      </c>
      <c r="G1376" s="48" t="s">
        <v>21604</v>
      </c>
    </row>
    <row r="1377" spans="2:7" ht="19.899999999999999" customHeight="1">
      <c r="B1377" s="48">
        <v>17111216101010</v>
      </c>
      <c r="C1377" s="224">
        <v>7</v>
      </c>
      <c r="D1377" s="48" t="s">
        <v>21704</v>
      </c>
      <c r="E1377" s="15" t="s">
        <v>1643</v>
      </c>
      <c r="F1377" s="48">
        <v>3216</v>
      </c>
      <c r="G1377" s="48" t="s">
        <v>21604</v>
      </c>
    </row>
    <row r="1378" spans="2:7" ht="19.899999999999999" customHeight="1">
      <c r="B1378" s="48">
        <v>17111216101011</v>
      </c>
      <c r="C1378" s="224">
        <v>7</v>
      </c>
      <c r="D1378" s="48" t="s">
        <v>21705</v>
      </c>
      <c r="E1378" s="15" t="s">
        <v>1643</v>
      </c>
      <c r="F1378" s="48">
        <v>3216</v>
      </c>
      <c r="G1378" s="48" t="s">
        <v>21604</v>
      </c>
    </row>
    <row r="1379" spans="2:7" ht="19.899999999999999" customHeight="1">
      <c r="B1379" s="48">
        <v>171112161011</v>
      </c>
      <c r="C1379" s="48">
        <v>6</v>
      </c>
      <c r="D1379" s="48" t="s">
        <v>577</v>
      </c>
      <c r="E1379" s="15" t="s">
        <v>1643</v>
      </c>
      <c r="F1379" s="48">
        <v>3216</v>
      </c>
      <c r="G1379" s="48" t="s">
        <v>21604</v>
      </c>
    </row>
    <row r="1380" spans="2:7" ht="19.899999999999999" customHeight="1">
      <c r="B1380" s="48">
        <v>17111216101110</v>
      </c>
      <c r="C1380" s="224">
        <v>7</v>
      </c>
      <c r="D1380" s="48" t="s">
        <v>21706</v>
      </c>
      <c r="E1380" s="15" t="s">
        <v>1643</v>
      </c>
      <c r="F1380" s="48">
        <v>3216</v>
      </c>
      <c r="G1380" s="48" t="s">
        <v>21604</v>
      </c>
    </row>
    <row r="1381" spans="2:7" ht="19.899999999999999" customHeight="1">
      <c r="B1381" s="48">
        <v>17111216101111</v>
      </c>
      <c r="C1381" s="224">
        <v>7</v>
      </c>
      <c r="D1381" s="48" t="s">
        <v>21707</v>
      </c>
      <c r="E1381" s="15" t="s">
        <v>1643</v>
      </c>
      <c r="F1381" s="48">
        <v>3216</v>
      </c>
      <c r="G1381" s="48" t="s">
        <v>21604</v>
      </c>
    </row>
    <row r="1382" spans="2:7" ht="19.899999999999999" customHeight="1">
      <c r="B1382" s="48">
        <v>1711121611</v>
      </c>
      <c r="C1382" s="48">
        <v>5</v>
      </c>
      <c r="D1382" s="48" t="s">
        <v>578</v>
      </c>
      <c r="E1382" s="15" t="s">
        <v>1643</v>
      </c>
      <c r="F1382" s="48">
        <v>3216</v>
      </c>
      <c r="G1382" s="48" t="s">
        <v>21604</v>
      </c>
    </row>
    <row r="1383" spans="2:7" ht="19.899999999999999" customHeight="1">
      <c r="B1383" s="48">
        <v>171112161110</v>
      </c>
      <c r="C1383" s="48">
        <v>6</v>
      </c>
      <c r="D1383" s="48" t="s">
        <v>579</v>
      </c>
      <c r="E1383" s="15" t="s">
        <v>1643</v>
      </c>
      <c r="F1383" s="48">
        <v>3216</v>
      </c>
      <c r="G1383" s="48" t="s">
        <v>21604</v>
      </c>
    </row>
    <row r="1384" spans="2:7" ht="19.899999999999999" customHeight="1">
      <c r="B1384" s="48">
        <v>17111216111010</v>
      </c>
      <c r="C1384" s="224">
        <v>7</v>
      </c>
      <c r="D1384" s="48" t="s">
        <v>21709</v>
      </c>
      <c r="E1384" s="15" t="s">
        <v>1643</v>
      </c>
      <c r="F1384" s="48">
        <v>3216</v>
      </c>
      <c r="G1384" s="48" t="s">
        <v>21604</v>
      </c>
    </row>
    <row r="1385" spans="2:7" ht="19.899999999999999" customHeight="1">
      <c r="B1385" s="48">
        <v>17111216111011</v>
      </c>
      <c r="C1385" s="224">
        <v>7</v>
      </c>
      <c r="D1385" s="48" t="s">
        <v>21710</v>
      </c>
      <c r="E1385" s="15" t="s">
        <v>1643</v>
      </c>
      <c r="F1385" s="48">
        <v>3216</v>
      </c>
      <c r="G1385" s="48" t="s">
        <v>21604</v>
      </c>
    </row>
    <row r="1386" spans="2:7" ht="19.899999999999999" customHeight="1">
      <c r="B1386" s="48">
        <v>171112161111</v>
      </c>
      <c r="C1386" s="48">
        <v>6</v>
      </c>
      <c r="D1386" s="48" t="s">
        <v>580</v>
      </c>
      <c r="E1386" s="15" t="s">
        <v>1643</v>
      </c>
      <c r="F1386" s="48">
        <v>3216</v>
      </c>
      <c r="G1386" s="48" t="s">
        <v>21604</v>
      </c>
    </row>
    <row r="1387" spans="2:7" ht="19.899999999999999" customHeight="1">
      <c r="B1387" s="48">
        <v>17111216111110</v>
      </c>
      <c r="C1387" s="224">
        <v>7</v>
      </c>
      <c r="D1387" s="48" t="s">
        <v>21711</v>
      </c>
      <c r="E1387" s="15" t="s">
        <v>1643</v>
      </c>
      <c r="F1387" s="48">
        <v>3216</v>
      </c>
      <c r="G1387" s="48" t="s">
        <v>21604</v>
      </c>
    </row>
    <row r="1388" spans="2:7" ht="19.899999999999999" customHeight="1">
      <c r="B1388" s="48">
        <v>17111216111111</v>
      </c>
      <c r="C1388" s="224">
        <v>7</v>
      </c>
      <c r="D1388" s="48" t="s">
        <v>21712</v>
      </c>
      <c r="E1388" s="15" t="s">
        <v>1643</v>
      </c>
      <c r="F1388" s="48">
        <v>3216</v>
      </c>
      <c r="G1388" s="48" t="s">
        <v>21604</v>
      </c>
    </row>
    <row r="1389" spans="2:7" ht="19.899999999999999" customHeight="1">
      <c r="B1389" s="48">
        <v>1711121612</v>
      </c>
      <c r="C1389" s="48">
        <v>5</v>
      </c>
      <c r="D1389" s="48" t="s">
        <v>581</v>
      </c>
      <c r="E1389" s="15" t="s">
        <v>1643</v>
      </c>
      <c r="F1389" s="48">
        <v>3216</v>
      </c>
      <c r="G1389" s="48" t="s">
        <v>21604</v>
      </c>
    </row>
    <row r="1390" spans="2:7" ht="19.899999999999999" customHeight="1">
      <c r="B1390" s="48">
        <v>171112161210</v>
      </c>
      <c r="C1390" s="224">
        <v>6</v>
      </c>
      <c r="D1390" s="48" t="s">
        <v>21713</v>
      </c>
      <c r="E1390" s="15" t="s">
        <v>1643</v>
      </c>
      <c r="F1390" s="48">
        <v>3216</v>
      </c>
      <c r="G1390" s="48" t="s">
        <v>21604</v>
      </c>
    </row>
    <row r="1391" spans="2:7" ht="19.899999999999999" customHeight="1">
      <c r="B1391" s="48">
        <v>171112161211</v>
      </c>
      <c r="C1391" s="224">
        <v>6</v>
      </c>
      <c r="D1391" s="48" t="s">
        <v>21714</v>
      </c>
      <c r="E1391" s="15" t="s">
        <v>1643</v>
      </c>
      <c r="F1391" s="48">
        <v>3216</v>
      </c>
      <c r="G1391" s="48" t="s">
        <v>21604</v>
      </c>
    </row>
    <row r="1392" spans="2:7" ht="19.899999999999999" customHeight="1">
      <c r="B1392" s="48">
        <v>1711121613</v>
      </c>
      <c r="C1392" s="48">
        <v>5</v>
      </c>
      <c r="D1392" s="48" t="s">
        <v>582</v>
      </c>
      <c r="E1392" s="15" t="s">
        <v>1643</v>
      </c>
      <c r="F1392" s="48">
        <v>3216</v>
      </c>
      <c r="G1392" s="48" t="s">
        <v>21604</v>
      </c>
    </row>
    <row r="1393" spans="2:7" ht="19.899999999999999" customHeight="1">
      <c r="B1393" s="48">
        <v>171112161310</v>
      </c>
      <c r="C1393" s="224">
        <v>6</v>
      </c>
      <c r="D1393" s="48" t="s">
        <v>21715</v>
      </c>
      <c r="E1393" s="15" t="s">
        <v>1643</v>
      </c>
      <c r="F1393" s="48">
        <v>3216</v>
      </c>
      <c r="G1393" s="48" t="s">
        <v>21604</v>
      </c>
    </row>
    <row r="1394" spans="2:7" ht="19.899999999999999" customHeight="1">
      <c r="B1394" s="48">
        <v>171112161311</v>
      </c>
      <c r="C1394" s="224">
        <v>6</v>
      </c>
      <c r="D1394" s="48" t="s">
        <v>21716</v>
      </c>
      <c r="E1394" s="15" t="s">
        <v>1643</v>
      </c>
      <c r="F1394" s="48">
        <v>3216</v>
      </c>
      <c r="G1394" s="48" t="s">
        <v>21604</v>
      </c>
    </row>
    <row r="1395" spans="2:7" ht="19.899999999999999" customHeight="1">
      <c r="B1395" s="48">
        <v>1711121614</v>
      </c>
      <c r="C1395" s="48">
        <v>5</v>
      </c>
      <c r="D1395" s="48" t="s">
        <v>583</v>
      </c>
      <c r="E1395" s="15" t="s">
        <v>1643</v>
      </c>
      <c r="F1395" s="48">
        <v>3216</v>
      </c>
      <c r="G1395" s="48" t="s">
        <v>21604</v>
      </c>
    </row>
    <row r="1396" spans="2:7" ht="19.899999999999999" customHeight="1">
      <c r="B1396" s="48">
        <v>17111217</v>
      </c>
      <c r="C1396" s="48">
        <v>4</v>
      </c>
      <c r="D1396" s="48" t="s">
        <v>269</v>
      </c>
      <c r="E1396" s="15" t="s">
        <v>1643</v>
      </c>
      <c r="F1396" s="48">
        <v>3712</v>
      </c>
      <c r="G1396" s="48" t="s">
        <v>1256</v>
      </c>
    </row>
    <row r="1397" spans="2:7" ht="19.899999999999999" customHeight="1">
      <c r="B1397" s="48">
        <v>1711121710</v>
      </c>
      <c r="C1397" s="48">
        <v>5</v>
      </c>
      <c r="D1397" s="48" t="s">
        <v>1289</v>
      </c>
      <c r="E1397" s="15" t="s">
        <v>1643</v>
      </c>
      <c r="F1397" s="48">
        <v>3712</v>
      </c>
      <c r="G1397" s="48" t="s">
        <v>1256</v>
      </c>
    </row>
    <row r="1398" spans="2:7" ht="19.899999999999999" customHeight="1">
      <c r="B1398" s="48">
        <v>171112171010</v>
      </c>
      <c r="C1398" s="48">
        <v>6</v>
      </c>
      <c r="D1398" s="48" t="s">
        <v>1290</v>
      </c>
      <c r="E1398" s="15" t="s">
        <v>1643</v>
      </c>
      <c r="F1398" s="48">
        <v>3712</v>
      </c>
      <c r="G1398" s="48" t="s">
        <v>1256</v>
      </c>
    </row>
    <row r="1399" spans="2:7" ht="19.899999999999999" customHeight="1">
      <c r="B1399" s="48">
        <v>171112171011</v>
      </c>
      <c r="C1399" s="48">
        <v>6</v>
      </c>
      <c r="D1399" s="48" t="s">
        <v>1291</v>
      </c>
      <c r="E1399" s="15" t="s">
        <v>1643</v>
      </c>
      <c r="F1399" s="48">
        <v>3712</v>
      </c>
      <c r="G1399" s="48" t="s">
        <v>1256</v>
      </c>
    </row>
    <row r="1400" spans="2:7" ht="19.899999999999999" customHeight="1">
      <c r="B1400" s="48">
        <v>171112171012</v>
      </c>
      <c r="C1400" s="48">
        <v>6</v>
      </c>
      <c r="D1400" s="48" t="s">
        <v>1292</v>
      </c>
      <c r="E1400" s="15" t="s">
        <v>1643</v>
      </c>
      <c r="F1400" s="48">
        <v>3712</v>
      </c>
      <c r="G1400" s="48" t="s">
        <v>1256</v>
      </c>
    </row>
    <row r="1401" spans="2:7" ht="19.899999999999999" customHeight="1">
      <c r="B1401" s="48">
        <v>171112171013</v>
      </c>
      <c r="C1401" s="48">
        <v>6</v>
      </c>
      <c r="D1401" s="48" t="s">
        <v>1293</v>
      </c>
      <c r="E1401" s="15" t="s">
        <v>1643</v>
      </c>
      <c r="F1401" s="48">
        <v>3712</v>
      </c>
      <c r="G1401" s="48" t="s">
        <v>1256</v>
      </c>
    </row>
    <row r="1402" spans="2:7" ht="19.899999999999999" customHeight="1">
      <c r="B1402" s="48">
        <v>1711121711</v>
      </c>
      <c r="C1402" s="48">
        <v>5</v>
      </c>
      <c r="D1402" s="48" t="s">
        <v>1294</v>
      </c>
      <c r="E1402" s="15" t="s">
        <v>1643</v>
      </c>
      <c r="F1402" s="48">
        <v>3712</v>
      </c>
      <c r="G1402" s="48" t="s">
        <v>1256</v>
      </c>
    </row>
    <row r="1403" spans="2:7" ht="19.899999999999999" customHeight="1">
      <c r="B1403" s="48">
        <v>1711121712</v>
      </c>
      <c r="C1403" s="48">
        <v>5</v>
      </c>
      <c r="D1403" s="48" t="s">
        <v>1295</v>
      </c>
      <c r="E1403" s="15" t="s">
        <v>1643</v>
      </c>
      <c r="F1403" s="48">
        <v>3712</v>
      </c>
      <c r="G1403" s="48" t="s">
        <v>1256</v>
      </c>
    </row>
    <row r="1404" spans="2:7" ht="19.899999999999999" customHeight="1">
      <c r="B1404" s="48">
        <v>1711121713</v>
      </c>
      <c r="C1404" s="48">
        <v>5</v>
      </c>
      <c r="D1404" s="48" t="s">
        <v>116</v>
      </c>
      <c r="E1404" s="15" t="s">
        <v>1643</v>
      </c>
      <c r="F1404" s="48">
        <v>3712</v>
      </c>
      <c r="G1404" s="48" t="s">
        <v>1256</v>
      </c>
    </row>
    <row r="1405" spans="2:7" ht="19.899999999999999" customHeight="1">
      <c r="B1405" s="48">
        <v>17111218</v>
      </c>
      <c r="C1405" s="48">
        <v>4</v>
      </c>
      <c r="D1405" s="48" t="s">
        <v>1296</v>
      </c>
      <c r="E1405" s="15" t="s">
        <v>1643</v>
      </c>
      <c r="F1405" s="48">
        <v>3712</v>
      </c>
      <c r="G1405" s="48" t="s">
        <v>1256</v>
      </c>
    </row>
    <row r="1406" spans="2:7" ht="19.899999999999999" customHeight="1">
      <c r="B1406" s="48">
        <v>1711121810</v>
      </c>
      <c r="C1406" s="48">
        <v>5</v>
      </c>
      <c r="D1406" s="48" t="s">
        <v>2705</v>
      </c>
      <c r="E1406" s="15" t="s">
        <v>1643</v>
      </c>
      <c r="F1406" s="48">
        <v>3716</v>
      </c>
      <c r="G1406" s="48" t="s">
        <v>21615</v>
      </c>
    </row>
    <row r="1407" spans="2:7" ht="19.899999999999999" customHeight="1">
      <c r="B1407" s="48">
        <v>171112181010</v>
      </c>
      <c r="C1407" s="48">
        <v>6</v>
      </c>
      <c r="D1407" s="48" t="s">
        <v>1297</v>
      </c>
      <c r="E1407" s="15" t="s">
        <v>1643</v>
      </c>
      <c r="F1407" s="48">
        <v>3712</v>
      </c>
      <c r="G1407" s="48" t="s">
        <v>1256</v>
      </c>
    </row>
    <row r="1408" spans="2:7" ht="19.899999999999999" customHeight="1">
      <c r="B1408" s="48">
        <v>171112181011</v>
      </c>
      <c r="C1408" s="48">
        <v>6</v>
      </c>
      <c r="D1408" s="48" t="s">
        <v>1298</v>
      </c>
      <c r="E1408" s="15" t="s">
        <v>1643</v>
      </c>
      <c r="F1408" s="48">
        <v>3712</v>
      </c>
      <c r="G1408" s="48" t="s">
        <v>1256</v>
      </c>
    </row>
    <row r="1409" spans="2:7" ht="19.899999999999999" customHeight="1">
      <c r="B1409" s="48">
        <v>171112181012</v>
      </c>
      <c r="C1409" s="48">
        <v>6</v>
      </c>
      <c r="D1409" s="48" t="s">
        <v>2706</v>
      </c>
      <c r="E1409" s="15" t="s">
        <v>1643</v>
      </c>
      <c r="F1409" s="48">
        <v>3716</v>
      </c>
      <c r="G1409" s="48" t="s">
        <v>21615</v>
      </c>
    </row>
    <row r="1410" spans="2:7" ht="19.899999999999999" customHeight="1">
      <c r="B1410" s="48">
        <v>1711121811</v>
      </c>
      <c r="C1410" s="48">
        <v>5</v>
      </c>
      <c r="D1410" s="48" t="s">
        <v>181</v>
      </c>
      <c r="E1410" s="15" t="s">
        <v>1643</v>
      </c>
      <c r="F1410" s="48">
        <v>3712</v>
      </c>
      <c r="G1410" s="48" t="s">
        <v>1256</v>
      </c>
    </row>
    <row r="1411" spans="2:7" ht="19.899999999999999" customHeight="1">
      <c r="B1411" s="48">
        <v>171112181110</v>
      </c>
      <c r="C1411" s="48">
        <v>6</v>
      </c>
      <c r="D1411" s="48" t="s">
        <v>264</v>
      </c>
      <c r="E1411" s="15" t="s">
        <v>1643</v>
      </c>
      <c r="F1411" s="48">
        <v>3712</v>
      </c>
      <c r="G1411" s="48" t="s">
        <v>1256</v>
      </c>
    </row>
    <row r="1412" spans="2:7" ht="19.899999999999999" customHeight="1">
      <c r="B1412" s="48">
        <v>171112181111</v>
      </c>
      <c r="C1412" s="48">
        <v>6</v>
      </c>
      <c r="D1412" s="48" t="s">
        <v>182</v>
      </c>
      <c r="E1412" s="15" t="s">
        <v>1643</v>
      </c>
      <c r="F1412" s="48">
        <v>3712</v>
      </c>
      <c r="G1412" s="48" t="s">
        <v>1256</v>
      </c>
    </row>
    <row r="1413" spans="2:7" ht="19.899999999999999" customHeight="1">
      <c r="B1413" s="48">
        <v>171112181112</v>
      </c>
      <c r="C1413" s="48">
        <v>6</v>
      </c>
      <c r="D1413" s="48" t="s">
        <v>1299</v>
      </c>
      <c r="E1413" s="15" t="s">
        <v>1643</v>
      </c>
      <c r="F1413" s="48">
        <v>3712</v>
      </c>
      <c r="G1413" s="48" t="s">
        <v>1256</v>
      </c>
    </row>
    <row r="1414" spans="2:7" ht="19.899999999999999" customHeight="1">
      <c r="B1414" s="48">
        <v>171112181113</v>
      </c>
      <c r="C1414" s="48">
        <v>6</v>
      </c>
      <c r="D1414" s="48" t="s">
        <v>1300</v>
      </c>
      <c r="E1414" s="15" t="s">
        <v>1643</v>
      </c>
      <c r="F1414" s="48">
        <v>3712</v>
      </c>
      <c r="G1414" s="48" t="s">
        <v>1256</v>
      </c>
    </row>
    <row r="1415" spans="2:7" ht="19.899999999999999" customHeight="1">
      <c r="B1415" s="48">
        <v>171113</v>
      </c>
      <c r="C1415" s="48">
        <v>3</v>
      </c>
      <c r="D1415" s="48" t="s">
        <v>1301</v>
      </c>
      <c r="E1415" s="15" t="s">
        <v>1643</v>
      </c>
      <c r="F1415" s="48"/>
      <c r="G1415" s="48"/>
    </row>
    <row r="1416" spans="2:7" ht="19.899999999999999" customHeight="1">
      <c r="B1416" s="48">
        <v>17111310</v>
      </c>
      <c r="C1416" s="48">
        <v>4</v>
      </c>
      <c r="D1416" s="48" t="s">
        <v>261</v>
      </c>
      <c r="E1416" s="15" t="s">
        <v>1643</v>
      </c>
      <c r="F1416" s="48">
        <v>3716</v>
      </c>
      <c r="G1416" s="48" t="s">
        <v>21615</v>
      </c>
    </row>
    <row r="1417" spans="2:7" ht="19.899999999999999" customHeight="1">
      <c r="B1417" s="48">
        <v>1711131010</v>
      </c>
      <c r="C1417" s="48">
        <v>5</v>
      </c>
      <c r="D1417" s="48" t="s">
        <v>1302</v>
      </c>
      <c r="E1417" s="15" t="s">
        <v>1643</v>
      </c>
      <c r="F1417" s="48">
        <v>3228</v>
      </c>
      <c r="G1417" s="48" t="s">
        <v>499</v>
      </c>
    </row>
    <row r="1418" spans="2:7" ht="19.899999999999999" customHeight="1">
      <c r="B1418" s="48">
        <v>1711131011</v>
      </c>
      <c r="C1418" s="48">
        <v>5</v>
      </c>
      <c r="D1418" s="48" t="s">
        <v>2707</v>
      </c>
      <c r="E1418" s="15" t="s">
        <v>1643</v>
      </c>
      <c r="F1418" s="48">
        <v>3716</v>
      </c>
      <c r="G1418" s="48" t="s">
        <v>21615</v>
      </c>
    </row>
    <row r="1419" spans="2:7" ht="19.899999999999999" customHeight="1">
      <c r="B1419" s="48">
        <v>1711131012</v>
      </c>
      <c r="C1419" s="48">
        <v>5</v>
      </c>
      <c r="D1419" s="48" t="s">
        <v>1303</v>
      </c>
      <c r="E1419" s="15" t="s">
        <v>1643</v>
      </c>
      <c r="F1419" s="48">
        <v>3716</v>
      </c>
      <c r="G1419" s="48" t="s">
        <v>21615</v>
      </c>
    </row>
    <row r="1420" spans="2:7" ht="19.899999999999999" customHeight="1">
      <c r="B1420" s="48">
        <v>1711131013</v>
      </c>
      <c r="C1420" s="48">
        <v>5</v>
      </c>
      <c r="D1420" s="48" t="s">
        <v>22548</v>
      </c>
      <c r="E1420" s="15" t="s">
        <v>1643</v>
      </c>
      <c r="F1420" s="48">
        <v>3713</v>
      </c>
      <c r="G1420" s="48" t="s">
        <v>21612</v>
      </c>
    </row>
    <row r="1421" spans="2:7" ht="19.899999999999999" customHeight="1">
      <c r="B1421" s="48">
        <v>17111311</v>
      </c>
      <c r="C1421" s="48">
        <v>4</v>
      </c>
      <c r="D1421" s="48" t="s">
        <v>262</v>
      </c>
      <c r="E1421" s="15" t="s">
        <v>1643</v>
      </c>
      <c r="F1421" s="48">
        <v>3716</v>
      </c>
      <c r="G1421" s="48" t="s">
        <v>21615</v>
      </c>
    </row>
    <row r="1422" spans="2:7" ht="19.899999999999999" customHeight="1">
      <c r="B1422" s="48">
        <v>1711131110</v>
      </c>
      <c r="C1422" s="48">
        <v>5</v>
      </c>
      <c r="D1422" s="48" t="s">
        <v>1306</v>
      </c>
      <c r="E1422" s="15" t="s">
        <v>1643</v>
      </c>
      <c r="F1422" s="48">
        <v>3716</v>
      </c>
      <c r="G1422" s="48" t="s">
        <v>21615</v>
      </c>
    </row>
    <row r="1423" spans="2:7" ht="19.899999999999999" customHeight="1">
      <c r="B1423" s="48">
        <v>171113111010</v>
      </c>
      <c r="C1423" s="48">
        <v>6</v>
      </c>
      <c r="D1423" s="48" t="s">
        <v>1307</v>
      </c>
      <c r="E1423" s="15" t="s">
        <v>1643</v>
      </c>
      <c r="F1423" s="48">
        <v>3716</v>
      </c>
      <c r="G1423" s="48" t="s">
        <v>21615</v>
      </c>
    </row>
    <row r="1424" spans="2:7" ht="19.899999999999999" customHeight="1">
      <c r="B1424" s="48">
        <v>171113111011</v>
      </c>
      <c r="C1424" s="48">
        <v>6</v>
      </c>
      <c r="D1424" s="48" t="s">
        <v>1308</v>
      </c>
      <c r="E1424" s="15" t="s">
        <v>1643</v>
      </c>
      <c r="F1424" s="48">
        <v>3716</v>
      </c>
      <c r="G1424" s="48" t="s">
        <v>21615</v>
      </c>
    </row>
    <row r="1425" spans="2:7" ht="19.899999999999999" customHeight="1">
      <c r="B1425" s="48">
        <v>171113111012</v>
      </c>
      <c r="C1425" s="48">
        <v>6</v>
      </c>
      <c r="D1425" s="48" t="s">
        <v>1309</v>
      </c>
      <c r="E1425" s="15" t="s">
        <v>1643</v>
      </c>
      <c r="F1425" s="48">
        <v>3716</v>
      </c>
      <c r="G1425" s="48" t="s">
        <v>21615</v>
      </c>
    </row>
    <row r="1426" spans="2:7" ht="19.899999999999999" customHeight="1">
      <c r="B1426" s="48">
        <v>1711131111</v>
      </c>
      <c r="C1426" s="48">
        <v>5</v>
      </c>
      <c r="D1426" s="48" t="s">
        <v>1310</v>
      </c>
      <c r="E1426" s="15" t="s">
        <v>1643</v>
      </c>
      <c r="F1426" s="48">
        <v>3716</v>
      </c>
      <c r="G1426" s="48" t="s">
        <v>21615</v>
      </c>
    </row>
    <row r="1427" spans="2:7" ht="19.899999999999999" customHeight="1">
      <c r="B1427" s="48">
        <v>171113111110</v>
      </c>
      <c r="C1427" s="48">
        <v>6</v>
      </c>
      <c r="D1427" s="48" t="s">
        <v>1311</v>
      </c>
      <c r="E1427" s="15" t="s">
        <v>1643</v>
      </c>
      <c r="F1427" s="48">
        <v>3716</v>
      </c>
      <c r="G1427" s="48" t="s">
        <v>21615</v>
      </c>
    </row>
    <row r="1428" spans="2:7" ht="19.899999999999999" customHeight="1">
      <c r="B1428" s="48">
        <v>171113111111</v>
      </c>
      <c r="C1428" s="48">
        <v>6</v>
      </c>
      <c r="D1428" s="48" t="s">
        <v>1312</v>
      </c>
      <c r="E1428" s="15" t="s">
        <v>1643</v>
      </c>
      <c r="F1428" s="48">
        <v>3716</v>
      </c>
      <c r="G1428" s="48" t="s">
        <v>21615</v>
      </c>
    </row>
    <row r="1429" spans="2:7" ht="19.899999999999999" customHeight="1">
      <c r="B1429" s="48">
        <v>171113111112</v>
      </c>
      <c r="C1429" s="48">
        <v>6</v>
      </c>
      <c r="D1429" s="48" t="s">
        <v>1313</v>
      </c>
      <c r="E1429" s="15" t="s">
        <v>1643</v>
      </c>
      <c r="F1429" s="48">
        <v>3716</v>
      </c>
      <c r="G1429" s="48" t="s">
        <v>21615</v>
      </c>
    </row>
    <row r="1430" spans="2:7" ht="19.899999999999999" customHeight="1">
      <c r="B1430" s="48">
        <v>1711131112</v>
      </c>
      <c r="C1430" s="48">
        <v>5</v>
      </c>
      <c r="D1430" s="48" t="s">
        <v>1314</v>
      </c>
      <c r="E1430" s="15" t="s">
        <v>1643</v>
      </c>
      <c r="F1430" s="48">
        <v>3716</v>
      </c>
      <c r="G1430" s="48" t="s">
        <v>21615</v>
      </c>
    </row>
    <row r="1431" spans="2:7" ht="19.899999999999999" customHeight="1">
      <c r="B1431" s="48">
        <v>171113111210</v>
      </c>
      <c r="C1431" s="48">
        <v>6</v>
      </c>
      <c r="D1431" s="48" t="s">
        <v>263</v>
      </c>
      <c r="E1431" s="15" t="s">
        <v>1643</v>
      </c>
      <c r="F1431" s="48">
        <v>3716</v>
      </c>
      <c r="G1431" s="48" t="s">
        <v>21615</v>
      </c>
    </row>
    <row r="1432" spans="2:7" ht="19.899999999999999" customHeight="1">
      <c r="B1432" s="48">
        <v>171113111211</v>
      </c>
      <c r="C1432" s="48">
        <v>6</v>
      </c>
      <c r="D1432" s="48" t="s">
        <v>1315</v>
      </c>
      <c r="E1432" s="15" t="s">
        <v>1643</v>
      </c>
      <c r="F1432" s="48">
        <v>3716</v>
      </c>
      <c r="G1432" s="48" t="s">
        <v>21615</v>
      </c>
    </row>
    <row r="1433" spans="2:7" ht="19.899999999999999" customHeight="1">
      <c r="B1433" s="48">
        <v>171113111212</v>
      </c>
      <c r="C1433" s="48">
        <v>6</v>
      </c>
      <c r="D1433" s="48" t="s">
        <v>1316</v>
      </c>
      <c r="E1433" s="15" t="s">
        <v>1643</v>
      </c>
      <c r="F1433" s="48">
        <v>3716</v>
      </c>
      <c r="G1433" s="48" t="s">
        <v>21615</v>
      </c>
    </row>
    <row r="1434" spans="2:7" ht="19.899999999999999" customHeight="1">
      <c r="B1434" s="48">
        <v>1711131113</v>
      </c>
      <c r="C1434" s="48">
        <v>5</v>
      </c>
      <c r="D1434" s="48" t="s">
        <v>1317</v>
      </c>
      <c r="E1434" s="15" t="s">
        <v>1643</v>
      </c>
      <c r="F1434" s="48">
        <v>3716</v>
      </c>
      <c r="G1434" s="48" t="s">
        <v>21615</v>
      </c>
    </row>
    <row r="1435" spans="2:7" ht="19.899999999999999" customHeight="1">
      <c r="B1435" s="48">
        <v>171113111310</v>
      </c>
      <c r="C1435" s="48">
        <v>6</v>
      </c>
      <c r="D1435" s="48" t="s">
        <v>1318</v>
      </c>
      <c r="E1435" s="15" t="s">
        <v>1643</v>
      </c>
      <c r="F1435" s="48">
        <v>3716</v>
      </c>
      <c r="G1435" s="48" t="s">
        <v>21615</v>
      </c>
    </row>
    <row r="1436" spans="2:7" ht="19.899999999999999" customHeight="1">
      <c r="B1436" s="48">
        <v>171113111311</v>
      </c>
      <c r="C1436" s="48">
        <v>6</v>
      </c>
      <c r="D1436" s="48" t="s">
        <v>1319</v>
      </c>
      <c r="E1436" s="15" t="s">
        <v>1643</v>
      </c>
      <c r="F1436" s="48">
        <v>3716</v>
      </c>
      <c r="G1436" s="48" t="s">
        <v>21615</v>
      </c>
    </row>
    <row r="1437" spans="2:7" ht="19.899999999999999" customHeight="1">
      <c r="B1437" s="48">
        <v>171113111312</v>
      </c>
      <c r="C1437" s="48">
        <v>6</v>
      </c>
      <c r="D1437" s="48" t="s">
        <v>1320</v>
      </c>
      <c r="E1437" s="15" t="s">
        <v>1643</v>
      </c>
      <c r="F1437" s="48">
        <v>3716</v>
      </c>
      <c r="G1437" s="48" t="s">
        <v>21615</v>
      </c>
    </row>
    <row r="1438" spans="2:7" ht="19.899999999999999" customHeight="1">
      <c r="B1438" s="48">
        <v>17111312</v>
      </c>
      <c r="C1438" s="48">
        <v>4</v>
      </c>
      <c r="D1438" s="48" t="s">
        <v>1321</v>
      </c>
      <c r="E1438" s="15" t="s">
        <v>1643</v>
      </c>
      <c r="F1438" s="48">
        <v>3716</v>
      </c>
      <c r="G1438" s="48" t="s">
        <v>21615</v>
      </c>
    </row>
    <row r="1439" spans="2:7" ht="19.899999999999999" customHeight="1">
      <c r="B1439" s="48">
        <v>1711131210</v>
      </c>
      <c r="C1439" s="48">
        <v>5</v>
      </c>
      <c r="D1439" s="48" t="s">
        <v>1322</v>
      </c>
      <c r="E1439" s="15" t="s">
        <v>1643</v>
      </c>
      <c r="F1439" s="48">
        <v>3716</v>
      </c>
      <c r="G1439" s="48" t="s">
        <v>21615</v>
      </c>
    </row>
    <row r="1440" spans="2:7" ht="19.899999999999999" customHeight="1">
      <c r="B1440" s="48">
        <v>1711131211</v>
      </c>
      <c r="C1440" s="48">
        <v>5</v>
      </c>
      <c r="D1440" s="48" t="s">
        <v>2708</v>
      </c>
      <c r="E1440" s="15" t="s">
        <v>1643</v>
      </c>
      <c r="F1440" s="48">
        <v>3716</v>
      </c>
      <c r="G1440" s="48" t="s">
        <v>21615</v>
      </c>
    </row>
    <row r="1441" spans="2:7" ht="19.899999999999999" customHeight="1">
      <c r="B1441" s="48">
        <v>1711131212</v>
      </c>
      <c r="C1441" s="48">
        <v>5</v>
      </c>
      <c r="D1441" s="48" t="s">
        <v>1323</v>
      </c>
      <c r="E1441" s="15" t="s">
        <v>1643</v>
      </c>
      <c r="F1441" s="48">
        <v>3716</v>
      </c>
      <c r="G1441" s="48" t="s">
        <v>21615</v>
      </c>
    </row>
    <row r="1442" spans="2:7" ht="19.899999999999999" customHeight="1">
      <c r="B1442" s="48">
        <v>1711131213</v>
      </c>
      <c r="C1442" s="48">
        <v>5</v>
      </c>
      <c r="D1442" s="48" t="s">
        <v>1324</v>
      </c>
      <c r="E1442" s="15" t="s">
        <v>1643</v>
      </c>
      <c r="F1442" s="48">
        <v>3716</v>
      </c>
      <c r="G1442" s="48" t="s">
        <v>21615</v>
      </c>
    </row>
    <row r="1443" spans="2:7" ht="19.899999999999999" customHeight="1">
      <c r="B1443" s="48">
        <v>18</v>
      </c>
      <c r="C1443" s="48">
        <v>1</v>
      </c>
      <c r="D1443" s="48" t="s">
        <v>1325</v>
      </c>
      <c r="E1443" s="15" t="s">
        <v>1643</v>
      </c>
      <c r="F1443" s="48"/>
      <c r="G1443" s="48"/>
    </row>
    <row r="1444" spans="2:7" ht="19.899999999999999" customHeight="1">
      <c r="B1444" s="48">
        <v>1810</v>
      </c>
      <c r="C1444" s="48">
        <v>2</v>
      </c>
      <c r="D1444" s="48" t="s">
        <v>1325</v>
      </c>
      <c r="E1444" s="15" t="s">
        <v>1643</v>
      </c>
      <c r="F1444" s="48"/>
      <c r="G1444" s="48"/>
    </row>
    <row r="1445" spans="2:7" ht="19.899999999999999" customHeight="1">
      <c r="B1445" s="48">
        <v>181010</v>
      </c>
      <c r="C1445" s="48">
        <v>3</v>
      </c>
      <c r="D1445" s="48" t="s">
        <v>284</v>
      </c>
      <c r="E1445" s="15" t="s">
        <v>1643</v>
      </c>
      <c r="F1445" s="48"/>
      <c r="G1445" s="48"/>
    </row>
    <row r="1446" spans="2:7" ht="19.899999999999999" customHeight="1">
      <c r="B1446" s="48">
        <v>18101010</v>
      </c>
      <c r="C1446" s="48">
        <v>4</v>
      </c>
      <c r="D1446" s="48" t="s">
        <v>285</v>
      </c>
      <c r="E1446" s="15" t="s">
        <v>1643</v>
      </c>
      <c r="F1446" s="48">
        <v>3013</v>
      </c>
      <c r="G1446" s="48" t="s">
        <v>284</v>
      </c>
    </row>
    <row r="1447" spans="2:7" ht="19.899999999999999" customHeight="1">
      <c r="B1447" s="48">
        <v>1810101010</v>
      </c>
      <c r="C1447" s="48">
        <v>5</v>
      </c>
      <c r="D1447" s="48" t="s">
        <v>1326</v>
      </c>
      <c r="E1447" s="15" t="s">
        <v>1643</v>
      </c>
      <c r="F1447" s="48">
        <v>3013</v>
      </c>
      <c r="G1447" s="48" t="s">
        <v>284</v>
      </c>
    </row>
    <row r="1448" spans="2:7" ht="19.899999999999999" customHeight="1">
      <c r="B1448" s="48">
        <v>181010101010</v>
      </c>
      <c r="C1448" s="48">
        <v>6</v>
      </c>
      <c r="D1448" s="48" t="s">
        <v>1327</v>
      </c>
      <c r="E1448" s="15" t="s">
        <v>1643</v>
      </c>
      <c r="F1448" s="48">
        <v>3013</v>
      </c>
      <c r="G1448" s="48" t="s">
        <v>284</v>
      </c>
    </row>
    <row r="1449" spans="2:7" ht="19.899999999999999" customHeight="1">
      <c r="B1449" s="48">
        <v>181010101011</v>
      </c>
      <c r="C1449" s="48">
        <v>6</v>
      </c>
      <c r="D1449" s="48" t="s">
        <v>1328</v>
      </c>
      <c r="E1449" s="15" t="s">
        <v>1643</v>
      </c>
      <c r="F1449" s="48">
        <v>3013</v>
      </c>
      <c r="G1449" s="48" t="s">
        <v>284</v>
      </c>
    </row>
    <row r="1450" spans="2:7" ht="19.899999999999999" customHeight="1">
      <c r="B1450" s="48">
        <v>181010101012</v>
      </c>
      <c r="C1450" s="48">
        <v>6</v>
      </c>
      <c r="D1450" s="48" t="s">
        <v>1329</v>
      </c>
      <c r="E1450" s="15" t="s">
        <v>1643</v>
      </c>
      <c r="F1450" s="48">
        <v>3013</v>
      </c>
      <c r="G1450" s="48" t="s">
        <v>284</v>
      </c>
    </row>
    <row r="1451" spans="2:7" ht="19.899999999999999" customHeight="1">
      <c r="B1451" s="48">
        <v>1810101011</v>
      </c>
      <c r="C1451" s="48">
        <v>5</v>
      </c>
      <c r="D1451" s="48" t="s">
        <v>1330</v>
      </c>
      <c r="E1451" s="15" t="s">
        <v>1643</v>
      </c>
      <c r="F1451" s="48">
        <v>3013</v>
      </c>
      <c r="G1451" s="48" t="s">
        <v>284</v>
      </c>
    </row>
    <row r="1452" spans="2:7" ht="19.899999999999999" customHeight="1">
      <c r="B1452" s="48">
        <v>181010101110</v>
      </c>
      <c r="C1452" s="48">
        <v>6</v>
      </c>
      <c r="D1452" s="48" t="s">
        <v>1331</v>
      </c>
      <c r="E1452" s="15" t="s">
        <v>1643</v>
      </c>
      <c r="F1452" s="48">
        <v>3013</v>
      </c>
      <c r="G1452" s="48" t="s">
        <v>284</v>
      </c>
    </row>
    <row r="1453" spans="2:7" ht="19.899999999999999" customHeight="1">
      <c r="B1453" s="48">
        <v>181010101111</v>
      </c>
      <c r="C1453" s="48">
        <v>6</v>
      </c>
      <c r="D1453" s="48" t="s">
        <v>1332</v>
      </c>
      <c r="E1453" s="15" t="s">
        <v>1643</v>
      </c>
      <c r="F1453" s="48">
        <v>3013</v>
      </c>
      <c r="G1453" s="48" t="s">
        <v>284</v>
      </c>
    </row>
    <row r="1454" spans="2:7" ht="19.899999999999999" customHeight="1">
      <c r="B1454" s="48">
        <v>181010101112</v>
      </c>
      <c r="C1454" s="48">
        <v>6</v>
      </c>
      <c r="D1454" s="48" t="s">
        <v>1333</v>
      </c>
      <c r="E1454" s="15" t="s">
        <v>1643</v>
      </c>
      <c r="F1454" s="48">
        <v>3013</v>
      </c>
      <c r="G1454" s="48" t="s">
        <v>284</v>
      </c>
    </row>
    <row r="1455" spans="2:7" ht="19.899999999999999" customHeight="1">
      <c r="B1455" s="48">
        <v>181010101113</v>
      </c>
      <c r="C1455" s="48">
        <v>6</v>
      </c>
      <c r="D1455" s="48" t="s">
        <v>1334</v>
      </c>
      <c r="E1455" s="15" t="s">
        <v>1643</v>
      </c>
      <c r="F1455" s="48">
        <v>3013</v>
      </c>
      <c r="G1455" s="48" t="s">
        <v>284</v>
      </c>
    </row>
    <row r="1456" spans="2:7" ht="19.899999999999999" customHeight="1">
      <c r="B1456" s="48">
        <v>1810101012</v>
      </c>
      <c r="C1456" s="48">
        <v>5</v>
      </c>
      <c r="D1456" s="48" t="s">
        <v>159</v>
      </c>
      <c r="E1456" s="15" t="s">
        <v>1643</v>
      </c>
      <c r="F1456" s="48">
        <v>3013</v>
      </c>
      <c r="G1456" s="48" t="s">
        <v>284</v>
      </c>
    </row>
    <row r="1457" spans="2:7" ht="19.899999999999999" customHeight="1">
      <c r="B1457" s="48">
        <v>18101011</v>
      </c>
      <c r="C1457" s="48">
        <v>4</v>
      </c>
      <c r="D1457" s="48" t="s">
        <v>286</v>
      </c>
      <c r="E1457" s="15" t="s">
        <v>1643</v>
      </c>
      <c r="F1457" s="48">
        <v>3013</v>
      </c>
      <c r="G1457" s="48" t="s">
        <v>284</v>
      </c>
    </row>
    <row r="1458" spans="2:7" ht="19.899999999999999" customHeight="1">
      <c r="B1458" s="48">
        <v>1810101110</v>
      </c>
      <c r="C1458" s="48">
        <v>5</v>
      </c>
      <c r="D1458" s="48" t="s">
        <v>1335</v>
      </c>
      <c r="E1458" s="15" t="s">
        <v>1643</v>
      </c>
      <c r="F1458" s="48">
        <v>3013</v>
      </c>
      <c r="G1458" s="48" t="s">
        <v>284</v>
      </c>
    </row>
    <row r="1459" spans="2:7" ht="19.899999999999999" customHeight="1">
      <c r="B1459" s="48">
        <v>181010111010</v>
      </c>
      <c r="C1459" s="48">
        <v>6</v>
      </c>
      <c r="D1459" s="48" t="s">
        <v>1336</v>
      </c>
      <c r="E1459" s="15" t="s">
        <v>1643</v>
      </c>
      <c r="F1459" s="48">
        <v>3013</v>
      </c>
      <c r="G1459" s="48" t="s">
        <v>284</v>
      </c>
    </row>
    <row r="1460" spans="2:7" ht="19.899999999999999" customHeight="1">
      <c r="B1460" s="48">
        <v>181010111011</v>
      </c>
      <c r="C1460" s="48">
        <v>6</v>
      </c>
      <c r="D1460" s="48" t="s">
        <v>1337</v>
      </c>
      <c r="E1460" s="15" t="s">
        <v>1643</v>
      </c>
      <c r="F1460" s="48">
        <v>3013</v>
      </c>
      <c r="G1460" s="48" t="s">
        <v>284</v>
      </c>
    </row>
    <row r="1461" spans="2:7" ht="19.899999999999999" customHeight="1">
      <c r="B1461" s="48">
        <v>181010111012</v>
      </c>
      <c r="C1461" s="48">
        <v>6</v>
      </c>
      <c r="D1461" s="48" t="s">
        <v>287</v>
      </c>
      <c r="E1461" s="15" t="s">
        <v>1643</v>
      </c>
      <c r="F1461" s="48">
        <v>3013</v>
      </c>
      <c r="G1461" s="48" t="s">
        <v>284</v>
      </c>
    </row>
    <row r="1462" spans="2:7" ht="19.899999999999999" customHeight="1">
      <c r="B1462" s="48">
        <v>18101011101210</v>
      </c>
      <c r="C1462" s="224">
        <v>7</v>
      </c>
      <c r="D1462" s="48" t="s">
        <v>21717</v>
      </c>
      <c r="E1462" s="15" t="s">
        <v>1643</v>
      </c>
      <c r="F1462" s="48">
        <v>3013</v>
      </c>
      <c r="G1462" s="48" t="s">
        <v>284</v>
      </c>
    </row>
    <row r="1463" spans="2:7" ht="19.899999999999999" customHeight="1">
      <c r="B1463" s="48">
        <v>18101011101211</v>
      </c>
      <c r="C1463" s="224">
        <v>7</v>
      </c>
      <c r="D1463" s="48" t="s">
        <v>21718</v>
      </c>
      <c r="E1463" s="15" t="s">
        <v>1643</v>
      </c>
      <c r="F1463" s="48">
        <v>3013</v>
      </c>
      <c r="G1463" s="48" t="s">
        <v>284</v>
      </c>
    </row>
    <row r="1464" spans="2:7" ht="19.899999999999999" customHeight="1">
      <c r="B1464" s="48">
        <v>1810101111</v>
      </c>
      <c r="C1464" s="48">
        <v>5</v>
      </c>
      <c r="D1464" s="48" t="s">
        <v>1338</v>
      </c>
      <c r="E1464" s="15" t="s">
        <v>1643</v>
      </c>
      <c r="F1464" s="48">
        <v>3013</v>
      </c>
      <c r="G1464" s="48" t="s">
        <v>284</v>
      </c>
    </row>
    <row r="1465" spans="2:7" ht="19.899999999999999" customHeight="1">
      <c r="B1465" s="48">
        <v>181010111110</v>
      </c>
      <c r="C1465" s="48">
        <v>6</v>
      </c>
      <c r="D1465" s="48" t="s">
        <v>1339</v>
      </c>
      <c r="E1465" s="15" t="s">
        <v>1643</v>
      </c>
      <c r="F1465" s="48">
        <v>3013</v>
      </c>
      <c r="G1465" s="48" t="s">
        <v>284</v>
      </c>
    </row>
    <row r="1466" spans="2:7" ht="19.899999999999999" customHeight="1">
      <c r="B1466" s="48">
        <v>181010111111</v>
      </c>
      <c r="C1466" s="48">
        <v>6</v>
      </c>
      <c r="D1466" s="48" t="s">
        <v>1340</v>
      </c>
      <c r="E1466" s="15" t="s">
        <v>1643</v>
      </c>
      <c r="F1466" s="48">
        <v>3013</v>
      </c>
      <c r="G1466" s="48" t="s">
        <v>284</v>
      </c>
    </row>
    <row r="1467" spans="2:7" ht="19.899999999999999" customHeight="1">
      <c r="B1467" s="48">
        <v>181010111112</v>
      </c>
      <c r="C1467" s="48">
        <v>6</v>
      </c>
      <c r="D1467" s="48" t="s">
        <v>1341</v>
      </c>
      <c r="E1467" s="15" t="s">
        <v>1643</v>
      </c>
      <c r="F1467" s="48">
        <v>3013</v>
      </c>
      <c r="G1467" s="48" t="s">
        <v>284</v>
      </c>
    </row>
    <row r="1468" spans="2:7" ht="19.899999999999999" customHeight="1">
      <c r="B1468" s="48">
        <v>181010111113</v>
      </c>
      <c r="C1468" s="48">
        <v>6</v>
      </c>
      <c r="D1468" s="48" t="s">
        <v>1342</v>
      </c>
      <c r="E1468" s="15" t="s">
        <v>1643</v>
      </c>
      <c r="F1468" s="48">
        <v>3013</v>
      </c>
      <c r="G1468" s="48" t="s">
        <v>284</v>
      </c>
    </row>
    <row r="1469" spans="2:7" ht="19.899999999999999" customHeight="1">
      <c r="B1469" s="48">
        <v>181010111114</v>
      </c>
      <c r="C1469" s="48">
        <v>6</v>
      </c>
      <c r="D1469" s="48" t="s">
        <v>1343</v>
      </c>
      <c r="E1469" s="15" t="s">
        <v>1643</v>
      </c>
      <c r="F1469" s="48">
        <v>3013</v>
      </c>
      <c r="G1469" s="48" t="s">
        <v>284</v>
      </c>
    </row>
    <row r="1470" spans="2:7" ht="19.899999999999999" customHeight="1">
      <c r="B1470" s="48">
        <v>18101011111410</v>
      </c>
      <c r="C1470" s="48">
        <v>7</v>
      </c>
      <c r="D1470" s="48" t="s">
        <v>1344</v>
      </c>
      <c r="E1470" s="15" t="s">
        <v>1643</v>
      </c>
      <c r="F1470" s="48">
        <v>3013</v>
      </c>
      <c r="G1470" s="48" t="s">
        <v>284</v>
      </c>
    </row>
    <row r="1471" spans="2:7" ht="19.899999999999999" customHeight="1">
      <c r="B1471" s="48">
        <v>18101011111411</v>
      </c>
      <c r="C1471" s="48">
        <v>7</v>
      </c>
      <c r="D1471" s="48" t="s">
        <v>1345</v>
      </c>
      <c r="E1471" s="15" t="s">
        <v>1643</v>
      </c>
      <c r="F1471" s="48">
        <v>3013</v>
      </c>
      <c r="G1471" s="48" t="s">
        <v>284</v>
      </c>
    </row>
    <row r="1472" spans="2:7" ht="19.899999999999999" customHeight="1">
      <c r="B1472" s="48">
        <v>18101011111412</v>
      </c>
      <c r="C1472" s="48">
        <v>7</v>
      </c>
      <c r="D1472" s="48" t="s">
        <v>1346</v>
      </c>
      <c r="E1472" s="15" t="s">
        <v>1643</v>
      </c>
      <c r="F1472" s="48">
        <v>3013</v>
      </c>
      <c r="G1472" s="48" t="s">
        <v>284</v>
      </c>
    </row>
    <row r="1473" spans="2:7" ht="19.899999999999999" customHeight="1">
      <c r="B1473" s="48">
        <v>1810101112</v>
      </c>
      <c r="C1473" s="48">
        <v>5</v>
      </c>
      <c r="D1473" s="48" t="s">
        <v>288</v>
      </c>
      <c r="E1473" s="15" t="s">
        <v>1643</v>
      </c>
      <c r="F1473" s="48">
        <v>3013</v>
      </c>
      <c r="G1473" s="48" t="s">
        <v>284</v>
      </c>
    </row>
    <row r="1474" spans="2:7" ht="19.899999999999999" customHeight="1">
      <c r="B1474" s="48">
        <v>181010111210</v>
      </c>
      <c r="C1474" s="48">
        <v>6</v>
      </c>
      <c r="D1474" s="48" t="s">
        <v>1347</v>
      </c>
      <c r="E1474" s="15" t="s">
        <v>1643</v>
      </c>
      <c r="F1474" s="48">
        <v>3013</v>
      </c>
      <c r="G1474" s="48" t="s">
        <v>284</v>
      </c>
    </row>
    <row r="1475" spans="2:7" ht="19.899999999999999" customHeight="1">
      <c r="B1475" s="48">
        <v>18101011121010</v>
      </c>
      <c r="C1475" s="48">
        <v>7</v>
      </c>
      <c r="D1475" s="48" t="s">
        <v>1348</v>
      </c>
      <c r="E1475" s="15" t="s">
        <v>1643</v>
      </c>
      <c r="F1475" s="48">
        <v>3013</v>
      </c>
      <c r="G1475" s="48" t="s">
        <v>284</v>
      </c>
    </row>
    <row r="1476" spans="2:7" ht="19.899999999999999" customHeight="1">
      <c r="B1476" s="48">
        <v>18101011121011</v>
      </c>
      <c r="C1476" s="48">
        <v>7</v>
      </c>
      <c r="D1476" s="48" t="s">
        <v>1349</v>
      </c>
      <c r="E1476" s="15" t="s">
        <v>1643</v>
      </c>
      <c r="F1476" s="48">
        <v>3013</v>
      </c>
      <c r="G1476" s="48" t="s">
        <v>284</v>
      </c>
    </row>
    <row r="1477" spans="2:7" ht="19.899999999999999" customHeight="1">
      <c r="B1477" s="48">
        <v>181010111211</v>
      </c>
      <c r="C1477" s="48">
        <v>6</v>
      </c>
      <c r="D1477" s="48" t="s">
        <v>1350</v>
      </c>
      <c r="E1477" s="15" t="s">
        <v>1643</v>
      </c>
      <c r="F1477" s="48">
        <v>3013</v>
      </c>
      <c r="G1477" s="48" t="s">
        <v>284</v>
      </c>
    </row>
    <row r="1478" spans="2:7" ht="19.899999999999999" customHeight="1">
      <c r="B1478" s="48">
        <v>181010111212</v>
      </c>
      <c r="C1478" s="48">
        <v>6</v>
      </c>
      <c r="D1478" s="48" t="s">
        <v>1351</v>
      </c>
      <c r="E1478" s="15" t="s">
        <v>1643</v>
      </c>
      <c r="F1478" s="48">
        <v>3013</v>
      </c>
      <c r="G1478" s="48" t="s">
        <v>284</v>
      </c>
    </row>
    <row r="1479" spans="2:7" ht="19.899999999999999" customHeight="1">
      <c r="B1479" s="48">
        <v>18101012</v>
      </c>
      <c r="C1479" s="48">
        <v>4</v>
      </c>
      <c r="D1479" s="48" t="s">
        <v>289</v>
      </c>
      <c r="E1479" s="15" t="s">
        <v>1643</v>
      </c>
      <c r="F1479" s="48">
        <v>3013</v>
      </c>
      <c r="G1479" s="48" t="s">
        <v>284</v>
      </c>
    </row>
    <row r="1480" spans="2:7" ht="19.899999999999999" customHeight="1">
      <c r="B1480" s="48">
        <v>1810101210</v>
      </c>
      <c r="C1480" s="48">
        <v>5</v>
      </c>
      <c r="D1480" s="48" t="s">
        <v>1352</v>
      </c>
      <c r="E1480" s="15" t="s">
        <v>1643</v>
      </c>
      <c r="F1480" s="48">
        <v>3013</v>
      </c>
      <c r="G1480" s="48" t="s">
        <v>284</v>
      </c>
    </row>
    <row r="1481" spans="2:7" ht="19.899999999999999" customHeight="1">
      <c r="B1481" s="48">
        <v>1810101211</v>
      </c>
      <c r="C1481" s="48">
        <v>5</v>
      </c>
      <c r="D1481" s="48" t="s">
        <v>280</v>
      </c>
      <c r="E1481" s="15" t="s">
        <v>1643</v>
      </c>
      <c r="F1481" s="48">
        <v>3013</v>
      </c>
      <c r="G1481" s="48" t="s">
        <v>284</v>
      </c>
    </row>
    <row r="1482" spans="2:7" ht="19.899999999999999" customHeight="1">
      <c r="B1482" s="48">
        <v>181010121110</v>
      </c>
      <c r="C1482" s="48">
        <v>6</v>
      </c>
      <c r="D1482" s="48" t="s">
        <v>1353</v>
      </c>
      <c r="E1482" s="15" t="s">
        <v>1643</v>
      </c>
      <c r="F1482" s="48">
        <v>3013</v>
      </c>
      <c r="G1482" s="48" t="s">
        <v>284</v>
      </c>
    </row>
    <row r="1483" spans="2:7" ht="19.899999999999999" customHeight="1">
      <c r="B1483" s="48">
        <v>181010121111</v>
      </c>
      <c r="C1483" s="48">
        <v>6</v>
      </c>
      <c r="D1483" s="48" t="s">
        <v>1354</v>
      </c>
      <c r="E1483" s="15" t="s">
        <v>1643</v>
      </c>
      <c r="F1483" s="48">
        <v>3013</v>
      </c>
      <c r="G1483" s="48" t="s">
        <v>284</v>
      </c>
    </row>
    <row r="1484" spans="2:7" ht="19.899999999999999" customHeight="1">
      <c r="B1484" s="48">
        <v>181010121112</v>
      </c>
      <c r="C1484" s="48">
        <v>6</v>
      </c>
      <c r="D1484" s="48" t="s">
        <v>1355</v>
      </c>
      <c r="E1484" s="15" t="s">
        <v>1643</v>
      </c>
      <c r="F1484" s="48">
        <v>3013</v>
      </c>
      <c r="G1484" s="48" t="s">
        <v>284</v>
      </c>
    </row>
    <row r="1485" spans="2:7" ht="19.899999999999999" customHeight="1">
      <c r="B1485" s="48">
        <v>181010121113</v>
      </c>
      <c r="C1485" s="48">
        <v>6</v>
      </c>
      <c r="D1485" s="48" t="s">
        <v>1356</v>
      </c>
      <c r="E1485" s="15" t="s">
        <v>1643</v>
      </c>
      <c r="F1485" s="48">
        <v>3013</v>
      </c>
      <c r="G1485" s="48" t="s">
        <v>284</v>
      </c>
    </row>
    <row r="1486" spans="2:7" ht="19.899999999999999" customHeight="1">
      <c r="B1486" s="48">
        <v>181010121114</v>
      </c>
      <c r="C1486" s="48">
        <v>6</v>
      </c>
      <c r="D1486" s="48" t="s">
        <v>1357</v>
      </c>
      <c r="E1486" s="15" t="s">
        <v>1643</v>
      </c>
      <c r="F1486" s="48">
        <v>3013</v>
      </c>
      <c r="G1486" s="48" t="s">
        <v>284</v>
      </c>
    </row>
    <row r="1487" spans="2:7" ht="19.899999999999999" customHeight="1">
      <c r="B1487" s="48">
        <v>181010121115</v>
      </c>
      <c r="C1487" s="48">
        <v>6</v>
      </c>
      <c r="D1487" s="48" t="s">
        <v>1358</v>
      </c>
      <c r="E1487" s="15" t="s">
        <v>1643</v>
      </c>
      <c r="F1487" s="48">
        <v>3013</v>
      </c>
      <c r="G1487" s="48" t="s">
        <v>284</v>
      </c>
    </row>
    <row r="1488" spans="2:7" ht="19.899999999999999" customHeight="1">
      <c r="B1488" s="48">
        <v>181010121116</v>
      </c>
      <c r="C1488" s="48">
        <v>6</v>
      </c>
      <c r="D1488" s="48" t="s">
        <v>1359</v>
      </c>
      <c r="E1488" s="15" t="s">
        <v>1643</v>
      </c>
      <c r="F1488" s="48">
        <v>3013</v>
      </c>
      <c r="G1488" s="48" t="s">
        <v>284</v>
      </c>
    </row>
    <row r="1489" spans="2:7" ht="19.899999999999999" customHeight="1">
      <c r="B1489" s="48">
        <v>1810101212</v>
      </c>
      <c r="C1489" s="48">
        <v>5</v>
      </c>
      <c r="D1489" s="48" t="s">
        <v>1360</v>
      </c>
      <c r="E1489" s="15" t="s">
        <v>1643</v>
      </c>
      <c r="F1489" s="48">
        <v>3013</v>
      </c>
      <c r="G1489" s="48" t="s">
        <v>284</v>
      </c>
    </row>
    <row r="1490" spans="2:7" ht="19.899999999999999" customHeight="1">
      <c r="B1490" s="48">
        <v>1810101213</v>
      </c>
      <c r="C1490" s="48">
        <v>5</v>
      </c>
      <c r="D1490" s="48" t="s">
        <v>1361</v>
      </c>
      <c r="E1490" s="15" t="s">
        <v>1643</v>
      </c>
      <c r="F1490" s="48">
        <v>3013</v>
      </c>
      <c r="G1490" s="48" t="s">
        <v>284</v>
      </c>
    </row>
    <row r="1491" spans="2:7" ht="19.899999999999999" customHeight="1">
      <c r="B1491" s="48">
        <v>1810101214</v>
      </c>
      <c r="C1491" s="48">
        <v>5</v>
      </c>
      <c r="D1491" s="48" t="s">
        <v>1362</v>
      </c>
      <c r="E1491" s="15" t="s">
        <v>1643</v>
      </c>
      <c r="F1491" s="48">
        <v>3013</v>
      </c>
      <c r="G1491" s="48" t="s">
        <v>284</v>
      </c>
    </row>
    <row r="1492" spans="2:7" ht="19.899999999999999" customHeight="1">
      <c r="B1492" s="48">
        <v>1810101215</v>
      </c>
      <c r="C1492" s="48">
        <v>5</v>
      </c>
      <c r="D1492" s="48" t="s">
        <v>281</v>
      </c>
      <c r="E1492" s="15" t="s">
        <v>1643</v>
      </c>
      <c r="F1492" s="48">
        <v>3013</v>
      </c>
      <c r="G1492" s="48" t="s">
        <v>284</v>
      </c>
    </row>
    <row r="1493" spans="2:7" ht="19.899999999999999" customHeight="1">
      <c r="B1493" s="48">
        <v>1810101216</v>
      </c>
      <c r="C1493" s="48">
        <v>5</v>
      </c>
      <c r="D1493" s="48" t="s">
        <v>1363</v>
      </c>
      <c r="E1493" s="15" t="s">
        <v>1643</v>
      </c>
      <c r="F1493" s="48">
        <v>3013</v>
      </c>
      <c r="G1493" s="48" t="s">
        <v>284</v>
      </c>
    </row>
    <row r="1494" spans="2:7" ht="19.899999999999999" customHeight="1">
      <c r="B1494" s="48">
        <v>1810101217</v>
      </c>
      <c r="C1494" s="48">
        <v>5</v>
      </c>
      <c r="D1494" s="48" t="s">
        <v>1364</v>
      </c>
      <c r="E1494" s="15" t="s">
        <v>1643</v>
      </c>
      <c r="F1494" s="48">
        <v>3013</v>
      </c>
      <c r="G1494" s="48" t="s">
        <v>284</v>
      </c>
    </row>
    <row r="1495" spans="2:7" ht="19.899999999999999" customHeight="1">
      <c r="B1495" s="48">
        <v>1810101218</v>
      </c>
      <c r="C1495" s="48">
        <v>5</v>
      </c>
      <c r="D1495" s="48" t="s">
        <v>1365</v>
      </c>
      <c r="E1495" s="15" t="s">
        <v>1643</v>
      </c>
      <c r="F1495" s="48">
        <v>3013</v>
      </c>
      <c r="G1495" s="48" t="s">
        <v>284</v>
      </c>
    </row>
    <row r="1496" spans="2:7" ht="19.899999999999999" customHeight="1">
      <c r="B1496" s="48">
        <v>181010121810</v>
      </c>
      <c r="C1496" s="48">
        <v>6</v>
      </c>
      <c r="D1496" s="48" t="s">
        <v>1366</v>
      </c>
      <c r="E1496" s="15" t="s">
        <v>1643</v>
      </c>
      <c r="F1496" s="48">
        <v>3013</v>
      </c>
      <c r="G1496" s="48" t="s">
        <v>284</v>
      </c>
    </row>
    <row r="1497" spans="2:7" ht="19.899999999999999" customHeight="1">
      <c r="B1497" s="48">
        <v>181010121811</v>
      </c>
      <c r="C1497" s="48">
        <v>6</v>
      </c>
      <c r="D1497" s="48" t="s">
        <v>1367</v>
      </c>
      <c r="E1497" s="15" t="s">
        <v>1643</v>
      </c>
      <c r="F1497" s="48">
        <v>3013</v>
      </c>
      <c r="G1497" s="48" t="s">
        <v>284</v>
      </c>
    </row>
    <row r="1498" spans="2:7" ht="19.899999999999999" customHeight="1">
      <c r="B1498" s="48">
        <v>181010121812</v>
      </c>
      <c r="C1498" s="48">
        <v>6</v>
      </c>
      <c r="D1498" s="48" t="s">
        <v>1368</v>
      </c>
      <c r="E1498" s="15" t="s">
        <v>1643</v>
      </c>
      <c r="F1498" s="48">
        <v>3013</v>
      </c>
      <c r="G1498" s="48" t="s">
        <v>284</v>
      </c>
    </row>
    <row r="1499" spans="2:7" ht="19.899999999999999" customHeight="1">
      <c r="B1499" s="48">
        <v>181010121813</v>
      </c>
      <c r="C1499" s="48">
        <v>6</v>
      </c>
      <c r="D1499" s="48" t="s">
        <v>1369</v>
      </c>
      <c r="E1499" s="15" t="s">
        <v>1643</v>
      </c>
      <c r="F1499" s="48">
        <v>3013</v>
      </c>
      <c r="G1499" s="48" t="s">
        <v>284</v>
      </c>
    </row>
    <row r="1500" spans="2:7" ht="19.899999999999999" customHeight="1">
      <c r="B1500" s="48">
        <v>181010121814</v>
      </c>
      <c r="C1500" s="48">
        <v>6</v>
      </c>
      <c r="D1500" s="48" t="s">
        <v>1370</v>
      </c>
      <c r="E1500" s="15" t="s">
        <v>1643</v>
      </c>
      <c r="F1500" s="48">
        <v>3013</v>
      </c>
      <c r="G1500" s="48" t="s">
        <v>284</v>
      </c>
    </row>
    <row r="1501" spans="2:7" ht="19.899999999999999" customHeight="1">
      <c r="B1501" s="48">
        <v>1810101219</v>
      </c>
      <c r="C1501" s="48">
        <v>5</v>
      </c>
      <c r="D1501" s="48" t="s">
        <v>1371</v>
      </c>
      <c r="E1501" s="15" t="s">
        <v>1643</v>
      </c>
      <c r="F1501" s="48">
        <v>3013</v>
      </c>
      <c r="G1501" s="48" t="s">
        <v>284</v>
      </c>
    </row>
    <row r="1502" spans="2:7" ht="19.899999999999999" customHeight="1">
      <c r="B1502" s="48">
        <v>1810101220</v>
      </c>
      <c r="C1502" s="48">
        <v>5</v>
      </c>
      <c r="D1502" s="48" t="s">
        <v>1372</v>
      </c>
      <c r="E1502" s="15" t="s">
        <v>1643</v>
      </c>
      <c r="F1502" s="48">
        <v>3013</v>
      </c>
      <c r="G1502" s="48" t="s">
        <v>284</v>
      </c>
    </row>
    <row r="1503" spans="2:7" ht="19.899999999999999" customHeight="1">
      <c r="B1503" s="48">
        <v>1810101221</v>
      </c>
      <c r="C1503" s="48">
        <v>5</v>
      </c>
      <c r="D1503" s="48" t="s">
        <v>290</v>
      </c>
      <c r="E1503" s="15" t="s">
        <v>1643</v>
      </c>
      <c r="F1503" s="48">
        <v>3013</v>
      </c>
      <c r="G1503" s="48" t="s">
        <v>284</v>
      </c>
    </row>
    <row r="1504" spans="2:7" ht="19.899999999999999" customHeight="1">
      <c r="B1504" s="48">
        <v>181010122110</v>
      </c>
      <c r="C1504" s="48">
        <v>6</v>
      </c>
      <c r="D1504" s="48" t="s">
        <v>1373</v>
      </c>
      <c r="E1504" s="15" t="s">
        <v>1643</v>
      </c>
      <c r="F1504" s="48">
        <v>3013</v>
      </c>
      <c r="G1504" s="48" t="s">
        <v>284</v>
      </c>
    </row>
    <row r="1505" spans="2:7" ht="19.899999999999999" customHeight="1">
      <c r="B1505" s="48">
        <v>181010122111</v>
      </c>
      <c r="C1505" s="48">
        <v>6</v>
      </c>
      <c r="D1505" s="48" t="s">
        <v>1374</v>
      </c>
      <c r="E1505" s="15" t="s">
        <v>1643</v>
      </c>
      <c r="F1505" s="48">
        <v>3013</v>
      </c>
      <c r="G1505" s="48" t="s">
        <v>284</v>
      </c>
    </row>
    <row r="1506" spans="2:7" ht="19.899999999999999" customHeight="1">
      <c r="B1506" s="48">
        <v>1810101222</v>
      </c>
      <c r="C1506" s="48">
        <v>5</v>
      </c>
      <c r="D1506" s="48" t="s">
        <v>1375</v>
      </c>
      <c r="E1506" s="15" t="s">
        <v>1643</v>
      </c>
      <c r="F1506" s="48">
        <v>3013</v>
      </c>
      <c r="G1506" s="48" t="s">
        <v>284</v>
      </c>
    </row>
    <row r="1507" spans="2:7" ht="19.899999999999999" customHeight="1">
      <c r="B1507" s="48">
        <v>1810101223</v>
      </c>
      <c r="C1507" s="48">
        <v>5</v>
      </c>
      <c r="D1507" s="48" t="s">
        <v>1376</v>
      </c>
      <c r="E1507" s="15" t="s">
        <v>1643</v>
      </c>
      <c r="F1507" s="48">
        <v>3013</v>
      </c>
      <c r="G1507" s="48" t="s">
        <v>284</v>
      </c>
    </row>
    <row r="1508" spans="2:7" ht="19.899999999999999" customHeight="1">
      <c r="B1508" s="48">
        <v>181010122310</v>
      </c>
      <c r="C1508" s="48">
        <v>6</v>
      </c>
      <c r="D1508" s="48" t="s">
        <v>1377</v>
      </c>
      <c r="E1508" s="15" t="s">
        <v>1643</v>
      </c>
      <c r="F1508" s="48">
        <v>3013</v>
      </c>
      <c r="G1508" s="48" t="s">
        <v>284</v>
      </c>
    </row>
    <row r="1509" spans="2:7" ht="19.899999999999999" customHeight="1">
      <c r="B1509" s="48">
        <v>181010122311</v>
      </c>
      <c r="C1509" s="48">
        <v>6</v>
      </c>
      <c r="D1509" s="48" t="s">
        <v>1378</v>
      </c>
      <c r="E1509" s="15" t="s">
        <v>1643</v>
      </c>
      <c r="F1509" s="48">
        <v>3013</v>
      </c>
      <c r="G1509" s="48" t="s">
        <v>284</v>
      </c>
    </row>
    <row r="1510" spans="2:7" ht="19.899999999999999" customHeight="1">
      <c r="B1510" s="48">
        <v>1810101224</v>
      </c>
      <c r="C1510" s="48">
        <v>5</v>
      </c>
      <c r="D1510" s="48" t="s">
        <v>1379</v>
      </c>
      <c r="E1510" s="15" t="s">
        <v>1643</v>
      </c>
      <c r="F1510" s="48">
        <v>3013</v>
      </c>
      <c r="G1510" s="48" t="s">
        <v>284</v>
      </c>
    </row>
    <row r="1511" spans="2:7" ht="19.899999999999999" customHeight="1">
      <c r="B1511" s="48">
        <v>18101013</v>
      </c>
      <c r="C1511" s="48">
        <v>4</v>
      </c>
      <c r="D1511" s="48" t="s">
        <v>1380</v>
      </c>
      <c r="E1511" s="15" t="s">
        <v>1643</v>
      </c>
      <c r="F1511" s="48">
        <v>3013</v>
      </c>
      <c r="G1511" s="48" t="s">
        <v>284</v>
      </c>
    </row>
    <row r="1512" spans="2:7" ht="19.899999999999999" customHeight="1">
      <c r="B1512" s="48">
        <v>1810101310</v>
      </c>
      <c r="C1512" s="48">
        <v>5</v>
      </c>
      <c r="D1512" s="48" t="s">
        <v>1381</v>
      </c>
      <c r="E1512" s="15" t="s">
        <v>1643</v>
      </c>
      <c r="F1512" s="48">
        <v>3013</v>
      </c>
      <c r="G1512" s="48" t="s">
        <v>284</v>
      </c>
    </row>
    <row r="1513" spans="2:7" ht="19.899999999999999" customHeight="1">
      <c r="B1513" s="48">
        <v>1810101311</v>
      </c>
      <c r="C1513" s="48">
        <v>5</v>
      </c>
      <c r="D1513" s="48" t="s">
        <v>1382</v>
      </c>
      <c r="E1513" s="15" t="s">
        <v>1643</v>
      </c>
      <c r="F1513" s="48">
        <v>3013</v>
      </c>
      <c r="G1513" s="48" t="s">
        <v>284</v>
      </c>
    </row>
    <row r="1514" spans="2:7" ht="19.899999999999999" customHeight="1">
      <c r="B1514" s="48">
        <v>181011</v>
      </c>
      <c r="C1514" s="48">
        <v>3</v>
      </c>
      <c r="D1514" s="48" t="s">
        <v>1383</v>
      </c>
      <c r="E1514" s="15" t="s">
        <v>1643</v>
      </c>
      <c r="F1514" s="48"/>
      <c r="G1514" s="48"/>
    </row>
    <row r="1515" spans="2:7" ht="19.899999999999999" customHeight="1">
      <c r="B1515" s="48">
        <v>18101110</v>
      </c>
      <c r="C1515" s="48">
        <v>4</v>
      </c>
      <c r="D1515" s="48" t="s">
        <v>260</v>
      </c>
      <c r="E1515" s="15" t="s">
        <v>1643</v>
      </c>
      <c r="F1515" s="48">
        <v>3012</v>
      </c>
      <c r="G1515" s="48" t="s">
        <v>1638</v>
      </c>
    </row>
    <row r="1516" spans="2:7" ht="19.899999999999999" customHeight="1">
      <c r="B1516" s="48">
        <v>1810111010</v>
      </c>
      <c r="C1516" s="48">
        <v>5</v>
      </c>
      <c r="D1516" s="48" t="s">
        <v>302</v>
      </c>
      <c r="E1516" s="15" t="s">
        <v>1643</v>
      </c>
      <c r="F1516" s="48">
        <v>3012</v>
      </c>
      <c r="G1516" s="48" t="s">
        <v>1638</v>
      </c>
    </row>
    <row r="1517" spans="2:7" ht="19.899999999999999" customHeight="1">
      <c r="B1517" s="48">
        <v>181011101010</v>
      </c>
      <c r="C1517" s="48">
        <v>6</v>
      </c>
      <c r="D1517" s="48" t="s">
        <v>1384</v>
      </c>
      <c r="E1517" s="15" t="s">
        <v>1643</v>
      </c>
      <c r="F1517" s="48">
        <v>3012</v>
      </c>
      <c r="G1517" s="48" t="s">
        <v>1638</v>
      </c>
    </row>
    <row r="1518" spans="2:7" ht="19.899999999999999" customHeight="1">
      <c r="B1518" s="48">
        <v>181011101011</v>
      </c>
      <c r="C1518" s="48">
        <v>6</v>
      </c>
      <c r="D1518" s="48" t="s">
        <v>1385</v>
      </c>
      <c r="E1518" s="15" t="s">
        <v>1643</v>
      </c>
      <c r="F1518" s="48">
        <v>3012</v>
      </c>
      <c r="G1518" s="48" t="s">
        <v>1638</v>
      </c>
    </row>
    <row r="1519" spans="2:7" ht="19.899999999999999" customHeight="1">
      <c r="B1519" s="48">
        <v>1810111011</v>
      </c>
      <c r="C1519" s="48">
        <v>5</v>
      </c>
      <c r="D1519" s="48" t="s">
        <v>1386</v>
      </c>
      <c r="E1519" s="15" t="s">
        <v>1643</v>
      </c>
      <c r="F1519" s="48">
        <v>3012</v>
      </c>
      <c r="G1519" s="48" t="s">
        <v>1638</v>
      </c>
    </row>
    <row r="1520" spans="2:7" ht="19.899999999999999" customHeight="1">
      <c r="B1520" s="48">
        <v>1810111012</v>
      </c>
      <c r="C1520" s="48">
        <v>5</v>
      </c>
      <c r="D1520" s="48" t="s">
        <v>1387</v>
      </c>
      <c r="E1520" s="15" t="s">
        <v>1643</v>
      </c>
      <c r="F1520" s="48">
        <v>3012</v>
      </c>
      <c r="G1520" s="48" t="s">
        <v>1638</v>
      </c>
    </row>
    <row r="1521" spans="2:7" ht="19.899999999999999" customHeight="1">
      <c r="B1521" s="48">
        <v>1810111013</v>
      </c>
      <c r="C1521" s="48">
        <v>5</v>
      </c>
      <c r="D1521" s="48" t="s">
        <v>1388</v>
      </c>
      <c r="E1521" s="15" t="s">
        <v>1643</v>
      </c>
      <c r="F1521" s="48">
        <v>3012</v>
      </c>
      <c r="G1521" s="48" t="s">
        <v>1638</v>
      </c>
    </row>
    <row r="1522" spans="2:7" ht="19.899999999999999" customHeight="1">
      <c r="B1522" s="48">
        <v>18101111</v>
      </c>
      <c r="C1522" s="48">
        <v>4</v>
      </c>
      <c r="D1522" s="48" t="s">
        <v>257</v>
      </c>
      <c r="E1522" s="15" t="s">
        <v>1643</v>
      </c>
      <c r="F1522" s="48">
        <v>3012</v>
      </c>
      <c r="G1522" s="48" t="s">
        <v>1638</v>
      </c>
    </row>
    <row r="1523" spans="2:7" ht="19.899999999999999" customHeight="1">
      <c r="B1523" s="48">
        <v>1810111110</v>
      </c>
      <c r="C1523" s="48">
        <v>5</v>
      </c>
      <c r="D1523" s="48" t="s">
        <v>1389</v>
      </c>
      <c r="E1523" s="15" t="s">
        <v>1643</v>
      </c>
      <c r="F1523" s="48">
        <v>3012</v>
      </c>
      <c r="G1523" s="48" t="s">
        <v>1638</v>
      </c>
    </row>
    <row r="1524" spans="2:7" ht="19.899999999999999" customHeight="1">
      <c r="B1524" s="48">
        <v>181011111010</v>
      </c>
      <c r="C1524" s="48">
        <v>6</v>
      </c>
      <c r="D1524" s="48" t="s">
        <v>1390</v>
      </c>
      <c r="E1524" s="15" t="s">
        <v>1643</v>
      </c>
      <c r="F1524" s="48">
        <v>3012</v>
      </c>
      <c r="G1524" s="48" t="s">
        <v>1638</v>
      </c>
    </row>
    <row r="1525" spans="2:7" ht="19.899999999999999" customHeight="1">
      <c r="B1525" s="48">
        <v>181011111011</v>
      </c>
      <c r="C1525" s="48">
        <v>6</v>
      </c>
      <c r="D1525" s="48" t="s">
        <v>1391</v>
      </c>
      <c r="E1525" s="15" t="s">
        <v>1643</v>
      </c>
      <c r="F1525" s="48">
        <v>3012</v>
      </c>
      <c r="G1525" s="48" t="s">
        <v>1638</v>
      </c>
    </row>
    <row r="1526" spans="2:7" ht="19.899999999999999" customHeight="1">
      <c r="B1526" s="48">
        <v>1810111111</v>
      </c>
      <c r="C1526" s="48">
        <v>5</v>
      </c>
      <c r="D1526" s="48" t="s">
        <v>1392</v>
      </c>
      <c r="E1526" s="15" t="s">
        <v>1643</v>
      </c>
      <c r="F1526" s="48">
        <v>3012</v>
      </c>
      <c r="G1526" s="48" t="s">
        <v>1638</v>
      </c>
    </row>
    <row r="1527" spans="2:7" ht="19.899999999999999" customHeight="1">
      <c r="B1527" s="48">
        <v>181011111110</v>
      </c>
      <c r="C1527" s="48">
        <v>6</v>
      </c>
      <c r="D1527" s="48" t="s">
        <v>1393</v>
      </c>
      <c r="E1527" s="15" t="s">
        <v>1643</v>
      </c>
      <c r="F1527" s="48">
        <v>3012</v>
      </c>
      <c r="G1527" s="48" t="s">
        <v>1638</v>
      </c>
    </row>
    <row r="1528" spans="2:7" ht="19.899999999999999" customHeight="1">
      <c r="B1528" s="48">
        <v>181011111111</v>
      </c>
      <c r="C1528" s="48">
        <v>6</v>
      </c>
      <c r="D1528" s="48" t="s">
        <v>1394</v>
      </c>
      <c r="E1528" s="15" t="s">
        <v>1643</v>
      </c>
      <c r="F1528" s="48">
        <v>3012</v>
      </c>
      <c r="G1528" s="48" t="s">
        <v>1638</v>
      </c>
    </row>
    <row r="1529" spans="2:7" ht="19.899999999999999" customHeight="1">
      <c r="B1529" s="48">
        <v>1810111112</v>
      </c>
      <c r="C1529" s="48">
        <v>5</v>
      </c>
      <c r="D1529" s="48" t="s">
        <v>2709</v>
      </c>
      <c r="E1529" s="15" t="s">
        <v>1643</v>
      </c>
      <c r="F1529" s="48">
        <v>3012</v>
      </c>
      <c r="G1529" s="48" t="s">
        <v>1638</v>
      </c>
    </row>
    <row r="1530" spans="2:7" ht="19.899999999999999" customHeight="1">
      <c r="B1530" s="48">
        <v>1810111113</v>
      </c>
      <c r="C1530" s="48">
        <v>5</v>
      </c>
      <c r="D1530" s="48" t="s">
        <v>1395</v>
      </c>
      <c r="E1530" s="15" t="s">
        <v>1643</v>
      </c>
      <c r="F1530" s="48">
        <v>3012</v>
      </c>
      <c r="G1530" s="48" t="s">
        <v>1638</v>
      </c>
    </row>
    <row r="1531" spans="2:7" ht="19.899999999999999" customHeight="1">
      <c r="B1531" s="48">
        <v>1810111114</v>
      </c>
      <c r="C1531" s="48">
        <v>5</v>
      </c>
      <c r="D1531" s="48" t="s">
        <v>1396</v>
      </c>
      <c r="E1531" s="15" t="s">
        <v>1643</v>
      </c>
      <c r="F1531" s="48">
        <v>3012</v>
      </c>
      <c r="G1531" s="48" t="s">
        <v>1638</v>
      </c>
    </row>
    <row r="1532" spans="2:7" ht="19.899999999999999" customHeight="1">
      <c r="B1532" s="48">
        <v>181011111410</v>
      </c>
      <c r="C1532" s="48">
        <v>6</v>
      </c>
      <c r="D1532" s="48" t="s">
        <v>1397</v>
      </c>
      <c r="E1532" s="15" t="s">
        <v>1643</v>
      </c>
      <c r="F1532" s="48">
        <v>3012</v>
      </c>
      <c r="G1532" s="48" t="s">
        <v>1638</v>
      </c>
    </row>
    <row r="1533" spans="2:7" ht="19.899999999999999" customHeight="1">
      <c r="B1533" s="48">
        <v>181011111411</v>
      </c>
      <c r="C1533" s="48">
        <v>6</v>
      </c>
      <c r="D1533" s="48" t="s">
        <v>1398</v>
      </c>
      <c r="E1533" s="15" t="s">
        <v>1643</v>
      </c>
      <c r="F1533" s="48">
        <v>3012</v>
      </c>
      <c r="G1533" s="48" t="s">
        <v>1638</v>
      </c>
    </row>
    <row r="1534" spans="2:7" ht="19.899999999999999" customHeight="1">
      <c r="B1534" s="48">
        <v>1810111115</v>
      </c>
      <c r="C1534" s="48">
        <v>5</v>
      </c>
      <c r="D1534" s="48" t="s">
        <v>1399</v>
      </c>
      <c r="E1534" s="15" t="s">
        <v>1643</v>
      </c>
      <c r="F1534" s="48">
        <v>3012</v>
      </c>
      <c r="G1534" s="48" t="s">
        <v>1638</v>
      </c>
    </row>
    <row r="1535" spans="2:7" ht="19.899999999999999" customHeight="1">
      <c r="B1535" s="48">
        <v>1810111116</v>
      </c>
      <c r="C1535" s="48">
        <v>5</v>
      </c>
      <c r="D1535" s="48" t="s">
        <v>1400</v>
      </c>
      <c r="E1535" s="15" t="s">
        <v>1643</v>
      </c>
      <c r="F1535" s="48">
        <v>3012</v>
      </c>
      <c r="G1535" s="48" t="s">
        <v>1638</v>
      </c>
    </row>
    <row r="1536" spans="2:7" ht="19.899999999999999" customHeight="1">
      <c r="B1536" s="48">
        <v>1810111117</v>
      </c>
      <c r="C1536" s="48">
        <v>5</v>
      </c>
      <c r="D1536" s="48" t="s">
        <v>1401</v>
      </c>
      <c r="E1536" s="15" t="s">
        <v>1643</v>
      </c>
      <c r="F1536" s="48">
        <v>3012</v>
      </c>
      <c r="G1536" s="48" t="s">
        <v>1638</v>
      </c>
    </row>
    <row r="1537" spans="2:7" ht="19.899999999999999" customHeight="1">
      <c r="B1537" s="48">
        <v>181011111710</v>
      </c>
      <c r="C1537" s="48">
        <v>6</v>
      </c>
      <c r="D1537" s="48" t="s">
        <v>1402</v>
      </c>
      <c r="E1537" s="15" t="s">
        <v>1643</v>
      </c>
      <c r="F1537" s="48">
        <v>3012</v>
      </c>
      <c r="G1537" s="48" t="s">
        <v>1638</v>
      </c>
    </row>
    <row r="1538" spans="2:7" ht="19.899999999999999" customHeight="1">
      <c r="B1538" s="48">
        <v>181011111711</v>
      </c>
      <c r="C1538" s="48">
        <v>6</v>
      </c>
      <c r="D1538" s="48" t="s">
        <v>1403</v>
      </c>
      <c r="E1538" s="15" t="s">
        <v>1643</v>
      </c>
      <c r="F1538" s="48">
        <v>3012</v>
      </c>
      <c r="G1538" s="48" t="s">
        <v>1638</v>
      </c>
    </row>
    <row r="1539" spans="2:7" ht="19.899999999999999" customHeight="1">
      <c r="B1539" s="48">
        <v>1810111118</v>
      </c>
      <c r="C1539" s="48">
        <v>5</v>
      </c>
      <c r="D1539" s="48" t="s">
        <v>2710</v>
      </c>
      <c r="E1539" s="15" t="s">
        <v>1643</v>
      </c>
      <c r="F1539" s="48">
        <v>3012</v>
      </c>
      <c r="G1539" s="48" t="s">
        <v>1638</v>
      </c>
    </row>
    <row r="1540" spans="2:7" ht="19.899999999999999" customHeight="1">
      <c r="B1540" s="48">
        <v>181011111810</v>
      </c>
      <c r="C1540" s="48">
        <v>6</v>
      </c>
      <c r="D1540" s="48" t="s">
        <v>2711</v>
      </c>
      <c r="E1540" s="15" t="s">
        <v>1643</v>
      </c>
      <c r="F1540" s="48">
        <v>3012</v>
      </c>
      <c r="G1540" s="48" t="s">
        <v>1638</v>
      </c>
    </row>
    <row r="1541" spans="2:7" ht="19.899999999999999" customHeight="1">
      <c r="B1541" s="48">
        <v>181011111811</v>
      </c>
      <c r="C1541" s="48">
        <v>6</v>
      </c>
      <c r="D1541" s="48" t="s">
        <v>2712</v>
      </c>
      <c r="E1541" s="15" t="s">
        <v>1643</v>
      </c>
      <c r="F1541" s="48">
        <v>3012</v>
      </c>
      <c r="G1541" s="48" t="s">
        <v>1638</v>
      </c>
    </row>
    <row r="1542" spans="2:7" ht="19.899999999999999" customHeight="1">
      <c r="B1542" s="48">
        <v>181011111812</v>
      </c>
      <c r="C1542" s="48">
        <v>6</v>
      </c>
      <c r="D1542" s="48" t="s">
        <v>2713</v>
      </c>
      <c r="E1542" s="15" t="s">
        <v>1643</v>
      </c>
      <c r="F1542" s="48">
        <v>3012</v>
      </c>
      <c r="G1542" s="48" t="s">
        <v>1638</v>
      </c>
    </row>
    <row r="1543" spans="2:7" ht="19.899999999999999" customHeight="1">
      <c r="B1543" s="48">
        <v>181012</v>
      </c>
      <c r="C1543" s="48">
        <v>3</v>
      </c>
      <c r="D1543" s="48" t="s">
        <v>283</v>
      </c>
      <c r="E1543" s="15" t="s">
        <v>1643</v>
      </c>
      <c r="F1543" s="48"/>
      <c r="G1543" s="48"/>
    </row>
    <row r="1544" spans="2:7" ht="19.899999999999999" customHeight="1">
      <c r="B1544" s="48">
        <v>18101210</v>
      </c>
      <c r="C1544" s="48">
        <v>4</v>
      </c>
      <c r="D1544" s="48" t="s">
        <v>283</v>
      </c>
      <c r="E1544" s="15" t="s">
        <v>1643</v>
      </c>
      <c r="F1544" s="48">
        <v>3014</v>
      </c>
      <c r="G1544" s="48" t="s">
        <v>283</v>
      </c>
    </row>
    <row r="1545" spans="2:7" ht="19.899999999999999" customHeight="1">
      <c r="B1545" s="48">
        <v>1810121010</v>
      </c>
      <c r="C1545" s="48">
        <v>5</v>
      </c>
      <c r="D1545" s="48" t="s">
        <v>1193</v>
      </c>
      <c r="E1545" s="15" t="s">
        <v>1643</v>
      </c>
      <c r="F1545" s="48">
        <v>3014</v>
      </c>
      <c r="G1545" s="48" t="s">
        <v>283</v>
      </c>
    </row>
    <row r="1546" spans="2:7" ht="19.899999999999999" customHeight="1">
      <c r="B1546" s="48">
        <v>1810121011</v>
      </c>
      <c r="C1546" s="48">
        <v>5</v>
      </c>
      <c r="D1546" s="48" t="s">
        <v>1194</v>
      </c>
      <c r="E1546" s="15" t="s">
        <v>1643</v>
      </c>
      <c r="F1546" s="48">
        <v>3014</v>
      </c>
      <c r="G1546" s="48" t="s">
        <v>283</v>
      </c>
    </row>
    <row r="1547" spans="2:7" ht="19.899999999999999" customHeight="1">
      <c r="B1547" s="48">
        <v>181012101110</v>
      </c>
      <c r="C1547" s="48">
        <v>6</v>
      </c>
      <c r="D1547" s="48" t="s">
        <v>1195</v>
      </c>
      <c r="E1547" s="15" t="s">
        <v>1643</v>
      </c>
      <c r="F1547" s="48">
        <v>3014</v>
      </c>
      <c r="G1547" s="48" t="s">
        <v>283</v>
      </c>
    </row>
    <row r="1548" spans="2:7" ht="19.899999999999999" customHeight="1">
      <c r="B1548" s="48">
        <v>181012101111</v>
      </c>
      <c r="C1548" s="48">
        <v>6</v>
      </c>
      <c r="D1548" s="48" t="s">
        <v>1196</v>
      </c>
      <c r="E1548" s="15" t="s">
        <v>1643</v>
      </c>
      <c r="F1548" s="48">
        <v>3014</v>
      </c>
      <c r="G1548" s="48" t="s">
        <v>283</v>
      </c>
    </row>
    <row r="1549" spans="2:7" ht="19.899999999999999" customHeight="1">
      <c r="B1549" s="48">
        <v>1810121012</v>
      </c>
      <c r="C1549" s="48">
        <v>5</v>
      </c>
      <c r="D1549" s="48" t="s">
        <v>1197</v>
      </c>
      <c r="E1549" s="15" t="s">
        <v>1643</v>
      </c>
      <c r="F1549" s="48">
        <v>3014</v>
      </c>
      <c r="G1549" s="48" t="s">
        <v>283</v>
      </c>
    </row>
    <row r="1550" spans="2:7" ht="19.899999999999999" customHeight="1">
      <c r="B1550" s="48">
        <v>181012101210</v>
      </c>
      <c r="C1550" s="48">
        <v>6</v>
      </c>
      <c r="D1550" s="48" t="s">
        <v>1198</v>
      </c>
      <c r="E1550" s="15" t="s">
        <v>1643</v>
      </c>
      <c r="F1550" s="48">
        <v>3014</v>
      </c>
      <c r="G1550" s="48" t="s">
        <v>283</v>
      </c>
    </row>
    <row r="1551" spans="2:7" ht="19.899999999999999" customHeight="1">
      <c r="B1551" s="48">
        <v>181012101211</v>
      </c>
      <c r="C1551" s="48">
        <v>6</v>
      </c>
      <c r="D1551" s="48" t="s">
        <v>1199</v>
      </c>
      <c r="E1551" s="15" t="s">
        <v>1643</v>
      </c>
      <c r="F1551" s="48">
        <v>3014</v>
      </c>
      <c r="G1551" s="48" t="s">
        <v>283</v>
      </c>
    </row>
    <row r="1552" spans="2:7" ht="19.899999999999999" customHeight="1">
      <c r="B1552" s="48">
        <v>181012101212</v>
      </c>
      <c r="C1552" s="48">
        <v>6</v>
      </c>
      <c r="D1552" s="48" t="s">
        <v>1200</v>
      </c>
      <c r="E1552" s="15" t="s">
        <v>1643</v>
      </c>
      <c r="F1552" s="48">
        <v>3014</v>
      </c>
      <c r="G1552" s="48" t="s">
        <v>283</v>
      </c>
    </row>
    <row r="1553" spans="2:7" ht="19.899999999999999" customHeight="1">
      <c r="B1553" s="48">
        <v>181012101213</v>
      </c>
      <c r="C1553" s="48">
        <v>6</v>
      </c>
      <c r="D1553" s="48" t="s">
        <v>1201</v>
      </c>
      <c r="E1553" s="15" t="s">
        <v>1643</v>
      </c>
      <c r="F1553" s="48">
        <v>3014</v>
      </c>
      <c r="G1553" s="48" t="s">
        <v>283</v>
      </c>
    </row>
    <row r="1554" spans="2:7" ht="19.899999999999999" customHeight="1">
      <c r="B1554" s="48">
        <v>181012101214</v>
      </c>
      <c r="C1554" s="48">
        <v>6</v>
      </c>
      <c r="D1554" s="48" t="s">
        <v>1202</v>
      </c>
      <c r="E1554" s="15" t="s">
        <v>1643</v>
      </c>
      <c r="F1554" s="48">
        <v>3014</v>
      </c>
      <c r="G1554" s="48" t="s">
        <v>283</v>
      </c>
    </row>
    <row r="1555" spans="2:7" ht="19.899999999999999" customHeight="1">
      <c r="B1555" s="48">
        <v>1810121013</v>
      </c>
      <c r="C1555" s="48">
        <v>5</v>
      </c>
      <c r="D1555" s="48" t="s">
        <v>1203</v>
      </c>
      <c r="E1555" s="15" t="s">
        <v>1643</v>
      </c>
      <c r="F1555" s="48">
        <v>3014</v>
      </c>
      <c r="G1555" s="48" t="s">
        <v>283</v>
      </c>
    </row>
    <row r="1556" spans="2:7" ht="19.899999999999999" customHeight="1">
      <c r="B1556" s="48">
        <v>181012101310</v>
      </c>
      <c r="C1556" s="48">
        <v>6</v>
      </c>
      <c r="D1556" s="48" t="s">
        <v>1204</v>
      </c>
      <c r="E1556" s="15" t="s">
        <v>1643</v>
      </c>
      <c r="F1556" s="48">
        <v>3014</v>
      </c>
      <c r="G1556" s="48" t="s">
        <v>283</v>
      </c>
    </row>
    <row r="1557" spans="2:7" ht="19.899999999999999" customHeight="1">
      <c r="B1557" s="48">
        <v>181012101311</v>
      </c>
      <c r="C1557" s="48">
        <v>6</v>
      </c>
      <c r="D1557" s="48" t="s">
        <v>1205</v>
      </c>
      <c r="E1557" s="15" t="s">
        <v>1643</v>
      </c>
      <c r="F1557" s="48">
        <v>3014</v>
      </c>
      <c r="G1557" s="48" t="s">
        <v>283</v>
      </c>
    </row>
    <row r="1558" spans="2:7" ht="19.899999999999999" customHeight="1">
      <c r="B1558" s="48">
        <v>181012101312</v>
      </c>
      <c r="C1558" s="48">
        <v>6</v>
      </c>
      <c r="D1558" s="48" t="s">
        <v>1206</v>
      </c>
      <c r="E1558" s="15" t="s">
        <v>1643</v>
      </c>
      <c r="F1558" s="48">
        <v>3014</v>
      </c>
      <c r="G1558" s="48" t="s">
        <v>283</v>
      </c>
    </row>
    <row r="1559" spans="2:7" ht="19.899999999999999" customHeight="1">
      <c r="B1559" s="48">
        <v>181012101313</v>
      </c>
      <c r="C1559" s="48">
        <v>6</v>
      </c>
      <c r="D1559" s="48" t="s">
        <v>1207</v>
      </c>
      <c r="E1559" s="15" t="s">
        <v>1643</v>
      </c>
      <c r="F1559" s="48">
        <v>3014</v>
      </c>
      <c r="G1559" s="48" t="s">
        <v>283</v>
      </c>
    </row>
    <row r="1560" spans="2:7" ht="19.899999999999999" customHeight="1">
      <c r="B1560" s="48">
        <v>1810121014</v>
      </c>
      <c r="C1560" s="48">
        <v>5</v>
      </c>
      <c r="D1560" s="48" t="s">
        <v>1208</v>
      </c>
      <c r="E1560" s="15" t="s">
        <v>1643</v>
      </c>
      <c r="F1560" s="48">
        <v>3014</v>
      </c>
      <c r="G1560" s="48" t="s">
        <v>283</v>
      </c>
    </row>
    <row r="1561" spans="2:7" ht="19.899999999999999" customHeight="1">
      <c r="B1561" s="48">
        <v>181013</v>
      </c>
      <c r="C1561" s="48">
        <v>3</v>
      </c>
      <c r="D1561" s="48" t="s">
        <v>1404</v>
      </c>
      <c r="E1561" s="15" t="s">
        <v>1643</v>
      </c>
      <c r="F1561" s="48"/>
      <c r="G1561" s="48"/>
    </row>
    <row r="1562" spans="2:7" ht="19.899999999999999" customHeight="1">
      <c r="B1562" s="48">
        <v>18101310</v>
      </c>
      <c r="C1562" s="48">
        <v>4</v>
      </c>
      <c r="D1562" s="48" t="s">
        <v>1405</v>
      </c>
      <c r="E1562" s="15" t="s">
        <v>1643</v>
      </c>
      <c r="F1562" s="48">
        <v>3010</v>
      </c>
      <c r="G1562" s="48" t="s">
        <v>21616</v>
      </c>
    </row>
    <row r="1563" spans="2:7" ht="19.899999999999999" customHeight="1">
      <c r="B1563" s="48">
        <v>1810131010</v>
      </c>
      <c r="C1563" s="48">
        <v>5</v>
      </c>
      <c r="D1563" s="48" t="s">
        <v>291</v>
      </c>
      <c r="E1563" s="15" t="s">
        <v>1643</v>
      </c>
      <c r="F1563" s="48">
        <v>3010</v>
      </c>
      <c r="G1563" s="48" t="s">
        <v>21616</v>
      </c>
    </row>
    <row r="1564" spans="2:7" ht="19.899999999999999" customHeight="1">
      <c r="B1564" s="48">
        <v>1810131011</v>
      </c>
      <c r="C1564" s="48">
        <v>5</v>
      </c>
      <c r="D1564" s="48" t="s">
        <v>1406</v>
      </c>
      <c r="E1564" s="15" t="s">
        <v>1643</v>
      </c>
      <c r="F1564" s="48">
        <v>3010</v>
      </c>
      <c r="G1564" s="48" t="s">
        <v>21616</v>
      </c>
    </row>
    <row r="1565" spans="2:7" ht="19.899999999999999" customHeight="1">
      <c r="B1565" s="48">
        <v>1810131012</v>
      </c>
      <c r="C1565" s="48">
        <v>5</v>
      </c>
      <c r="D1565" s="48" t="s">
        <v>1407</v>
      </c>
      <c r="E1565" s="15" t="s">
        <v>1643</v>
      </c>
      <c r="F1565" s="48">
        <v>3010</v>
      </c>
      <c r="G1565" s="48" t="s">
        <v>21616</v>
      </c>
    </row>
    <row r="1566" spans="2:7" ht="19.899999999999999" customHeight="1">
      <c r="B1566" s="48">
        <v>1810131013</v>
      </c>
      <c r="C1566" s="48">
        <v>5</v>
      </c>
      <c r="D1566" s="48" t="s">
        <v>1408</v>
      </c>
      <c r="E1566" s="15" t="s">
        <v>1643</v>
      </c>
      <c r="F1566" s="48">
        <v>3010</v>
      </c>
      <c r="G1566" s="48" t="s">
        <v>21616</v>
      </c>
    </row>
    <row r="1567" spans="2:7" ht="19.899999999999999" customHeight="1">
      <c r="B1567" s="48">
        <v>18101311</v>
      </c>
      <c r="C1567" s="48">
        <v>4</v>
      </c>
      <c r="D1567" s="48" t="s">
        <v>1409</v>
      </c>
      <c r="E1567" s="15" t="s">
        <v>1643</v>
      </c>
      <c r="F1567" s="48">
        <v>3010</v>
      </c>
      <c r="G1567" s="48" t="s">
        <v>21616</v>
      </c>
    </row>
    <row r="1568" spans="2:7" ht="19.899999999999999" customHeight="1">
      <c r="B1568" s="48">
        <v>1810131110</v>
      </c>
      <c r="C1568" s="48">
        <v>5</v>
      </c>
      <c r="D1568" s="48" t="s">
        <v>292</v>
      </c>
      <c r="E1568" s="15" t="s">
        <v>1643</v>
      </c>
      <c r="F1568" s="48">
        <v>3010</v>
      </c>
      <c r="G1568" s="48" t="s">
        <v>21616</v>
      </c>
    </row>
    <row r="1569" spans="2:7" ht="19.899999999999999" customHeight="1">
      <c r="B1569" s="48">
        <v>1810131111</v>
      </c>
      <c r="C1569" s="48">
        <v>5</v>
      </c>
      <c r="D1569" s="48" t="s">
        <v>2714</v>
      </c>
      <c r="E1569" s="15" t="s">
        <v>1643</v>
      </c>
      <c r="F1569" s="48">
        <v>3010</v>
      </c>
      <c r="G1569" s="48" t="s">
        <v>21616</v>
      </c>
    </row>
    <row r="1570" spans="2:7" ht="19.899999999999999" customHeight="1">
      <c r="B1570" s="48">
        <v>18101312</v>
      </c>
      <c r="C1570" s="48">
        <v>4</v>
      </c>
      <c r="D1570" s="48" t="s">
        <v>1410</v>
      </c>
      <c r="E1570" s="15" t="s">
        <v>1643</v>
      </c>
      <c r="F1570" s="48">
        <v>3012</v>
      </c>
      <c r="G1570" s="48" t="s">
        <v>1638</v>
      </c>
    </row>
    <row r="1571" spans="2:7" ht="19.899999999999999" customHeight="1">
      <c r="B1571" s="48">
        <v>1810131210</v>
      </c>
      <c r="C1571" s="48">
        <v>5</v>
      </c>
      <c r="D1571" s="48" t="s">
        <v>1411</v>
      </c>
      <c r="E1571" s="15" t="s">
        <v>1643</v>
      </c>
      <c r="F1571" s="48">
        <v>3012</v>
      </c>
      <c r="G1571" s="48" t="s">
        <v>1638</v>
      </c>
    </row>
    <row r="1572" spans="2:7" ht="19.899999999999999" customHeight="1">
      <c r="B1572" s="48">
        <v>181013121010</v>
      </c>
      <c r="C1572" s="48">
        <v>6</v>
      </c>
      <c r="D1572" s="48" t="s">
        <v>1412</v>
      </c>
      <c r="E1572" s="15" t="s">
        <v>1643</v>
      </c>
      <c r="F1572" s="48">
        <v>3012</v>
      </c>
      <c r="G1572" s="48" t="s">
        <v>1638</v>
      </c>
    </row>
    <row r="1573" spans="2:7" ht="19.899999999999999" customHeight="1">
      <c r="B1573" s="48">
        <v>181013121011</v>
      </c>
      <c r="C1573" s="48">
        <v>6</v>
      </c>
      <c r="D1573" s="48" t="s">
        <v>1413</v>
      </c>
      <c r="E1573" s="15" t="s">
        <v>1643</v>
      </c>
      <c r="F1573" s="48">
        <v>3012</v>
      </c>
      <c r="G1573" s="48" t="s">
        <v>1638</v>
      </c>
    </row>
    <row r="1574" spans="2:7" ht="19.899999999999999" customHeight="1">
      <c r="B1574" s="48">
        <v>181013121012</v>
      </c>
      <c r="C1574" s="48">
        <v>6</v>
      </c>
      <c r="D1574" s="48" t="s">
        <v>2715</v>
      </c>
      <c r="E1574" s="15" t="s">
        <v>1643</v>
      </c>
      <c r="F1574" s="48">
        <v>3012</v>
      </c>
      <c r="G1574" s="48" t="s">
        <v>1638</v>
      </c>
    </row>
    <row r="1575" spans="2:7" ht="19.899999999999999" customHeight="1">
      <c r="B1575" s="48">
        <v>181013121013</v>
      </c>
      <c r="C1575" s="48">
        <v>6</v>
      </c>
      <c r="D1575" s="48" t="s">
        <v>1414</v>
      </c>
      <c r="E1575" s="15" t="s">
        <v>1643</v>
      </c>
      <c r="F1575" s="48">
        <v>3012</v>
      </c>
      <c r="G1575" s="48" t="s">
        <v>1638</v>
      </c>
    </row>
    <row r="1576" spans="2:7" ht="19.899999999999999" customHeight="1">
      <c r="B1576" s="48">
        <v>1810131211</v>
      </c>
      <c r="C1576" s="48">
        <v>5</v>
      </c>
      <c r="D1576" s="48" t="s">
        <v>2716</v>
      </c>
      <c r="E1576" s="15" t="s">
        <v>1643</v>
      </c>
      <c r="F1576" s="48">
        <v>3012</v>
      </c>
      <c r="G1576" s="48" t="s">
        <v>1638</v>
      </c>
    </row>
    <row r="1577" spans="2:7" ht="19.899999999999999" customHeight="1">
      <c r="B1577" s="48">
        <v>181013121110</v>
      </c>
      <c r="C1577" s="48">
        <v>6</v>
      </c>
      <c r="D1577" s="48" t="s">
        <v>1415</v>
      </c>
      <c r="E1577" s="15" t="s">
        <v>1643</v>
      </c>
      <c r="F1577" s="48">
        <v>3012</v>
      </c>
      <c r="G1577" s="48" t="s">
        <v>1638</v>
      </c>
    </row>
    <row r="1578" spans="2:7" ht="19.899999999999999" customHeight="1">
      <c r="B1578" s="48">
        <v>181013121111</v>
      </c>
      <c r="C1578" s="48">
        <v>6</v>
      </c>
      <c r="D1578" s="48" t="s">
        <v>1416</v>
      </c>
      <c r="E1578" s="15" t="s">
        <v>1643</v>
      </c>
      <c r="F1578" s="48">
        <v>3012</v>
      </c>
      <c r="G1578" s="48" t="s">
        <v>1638</v>
      </c>
    </row>
    <row r="1579" spans="2:7" ht="19.899999999999999" customHeight="1">
      <c r="B1579" s="48">
        <v>181014</v>
      </c>
      <c r="C1579" s="48">
        <v>3</v>
      </c>
      <c r="D1579" s="48" t="s">
        <v>1417</v>
      </c>
      <c r="E1579" s="15" t="s">
        <v>1643</v>
      </c>
      <c r="F1579" s="48"/>
      <c r="G1579" s="48"/>
    </row>
    <row r="1580" spans="2:7" ht="19.899999999999999" customHeight="1">
      <c r="B1580" s="48">
        <v>18101410</v>
      </c>
      <c r="C1580" s="48">
        <v>4</v>
      </c>
      <c r="D1580" s="48" t="s">
        <v>255</v>
      </c>
      <c r="E1580" s="15" t="s">
        <v>1643</v>
      </c>
      <c r="F1580" s="48">
        <v>3011</v>
      </c>
      <c r="G1580" s="48" t="s">
        <v>1426</v>
      </c>
    </row>
    <row r="1581" spans="2:7" ht="19.899999999999999" customHeight="1">
      <c r="B1581" s="48">
        <v>1810141010</v>
      </c>
      <c r="C1581" s="48">
        <v>5</v>
      </c>
      <c r="D1581" s="48" t="s">
        <v>1418</v>
      </c>
      <c r="E1581" s="15" t="s">
        <v>1643</v>
      </c>
      <c r="F1581" s="48">
        <v>3011</v>
      </c>
      <c r="G1581" s="48" t="s">
        <v>1426</v>
      </c>
    </row>
    <row r="1582" spans="2:7" ht="19.899999999999999" customHeight="1">
      <c r="B1582" s="48">
        <v>1810141011</v>
      </c>
      <c r="C1582" s="48">
        <v>5</v>
      </c>
      <c r="D1582" s="48" t="s">
        <v>1419</v>
      </c>
      <c r="E1582" s="15" t="s">
        <v>1643</v>
      </c>
      <c r="F1582" s="48">
        <v>3011</v>
      </c>
      <c r="G1582" s="48" t="s">
        <v>1426</v>
      </c>
    </row>
    <row r="1583" spans="2:7" ht="19.899999999999999" customHeight="1">
      <c r="B1583" s="48">
        <v>181014101110</v>
      </c>
      <c r="C1583" s="48">
        <v>6</v>
      </c>
      <c r="D1583" s="48" t="s">
        <v>1420</v>
      </c>
      <c r="E1583" s="15" t="s">
        <v>1643</v>
      </c>
      <c r="F1583" s="48">
        <v>3011</v>
      </c>
      <c r="G1583" s="48" t="s">
        <v>1426</v>
      </c>
    </row>
    <row r="1584" spans="2:7" ht="19.899999999999999" customHeight="1">
      <c r="B1584" s="48">
        <v>181014101111</v>
      </c>
      <c r="C1584" s="48">
        <v>6</v>
      </c>
      <c r="D1584" s="48" t="s">
        <v>1421</v>
      </c>
      <c r="E1584" s="15" t="s">
        <v>1643</v>
      </c>
      <c r="F1584" s="48">
        <v>3011</v>
      </c>
      <c r="G1584" s="48" t="s">
        <v>1426</v>
      </c>
    </row>
    <row r="1585" spans="2:7" ht="19.899999999999999" customHeight="1">
      <c r="B1585" s="48">
        <v>181014101112</v>
      </c>
      <c r="C1585" s="48">
        <v>6</v>
      </c>
      <c r="D1585" s="48" t="s">
        <v>1422</v>
      </c>
      <c r="E1585" s="15" t="s">
        <v>1643</v>
      </c>
      <c r="F1585" s="48">
        <v>3011</v>
      </c>
      <c r="G1585" s="48" t="s">
        <v>1426</v>
      </c>
    </row>
    <row r="1586" spans="2:7" ht="19.899999999999999" customHeight="1">
      <c r="B1586" s="48">
        <v>1810141012</v>
      </c>
      <c r="C1586" s="48">
        <v>5</v>
      </c>
      <c r="D1586" s="48" t="s">
        <v>295</v>
      </c>
      <c r="E1586" s="15" t="s">
        <v>1643</v>
      </c>
      <c r="F1586" s="48">
        <v>3011</v>
      </c>
      <c r="G1586" s="48" t="s">
        <v>1426</v>
      </c>
    </row>
    <row r="1587" spans="2:7" ht="19.899999999999999" customHeight="1">
      <c r="B1587" s="48">
        <v>18101411</v>
      </c>
      <c r="C1587" s="48">
        <v>4</v>
      </c>
      <c r="D1587" s="48" t="s">
        <v>1423</v>
      </c>
      <c r="E1587" s="15" t="s">
        <v>1643</v>
      </c>
      <c r="F1587" s="48">
        <v>3011</v>
      </c>
      <c r="G1587" s="48" t="s">
        <v>1426</v>
      </c>
    </row>
    <row r="1588" spans="2:7" ht="19.899999999999999" customHeight="1">
      <c r="B1588" s="48">
        <v>1810141110</v>
      </c>
      <c r="C1588" s="48">
        <v>5</v>
      </c>
      <c r="D1588" s="48" t="s">
        <v>1424</v>
      </c>
      <c r="E1588" s="15" t="s">
        <v>1643</v>
      </c>
      <c r="F1588" s="48">
        <v>3011</v>
      </c>
      <c r="G1588" s="48" t="s">
        <v>1426</v>
      </c>
    </row>
    <row r="1589" spans="2:7" ht="19.899999999999999" customHeight="1">
      <c r="B1589" s="48">
        <v>1810141111</v>
      </c>
      <c r="C1589" s="48">
        <v>5</v>
      </c>
      <c r="D1589" s="48" t="s">
        <v>1425</v>
      </c>
      <c r="E1589" s="15" t="s">
        <v>1643</v>
      </c>
      <c r="F1589" s="48">
        <v>3011</v>
      </c>
      <c r="G1589" s="48" t="s">
        <v>1426</v>
      </c>
    </row>
    <row r="1590" spans="2:7" ht="19.899999999999999" customHeight="1">
      <c r="B1590" s="48">
        <v>181015</v>
      </c>
      <c r="C1590" s="48">
        <v>3</v>
      </c>
      <c r="D1590" s="48" t="s">
        <v>1426</v>
      </c>
      <c r="E1590" s="15" t="s">
        <v>1643</v>
      </c>
      <c r="F1590" s="48"/>
      <c r="G1590" s="48"/>
    </row>
    <row r="1591" spans="2:7" ht="19.899999999999999" customHeight="1">
      <c r="B1591" s="48">
        <v>18101510</v>
      </c>
      <c r="C1591" s="48">
        <v>4</v>
      </c>
      <c r="D1591" s="48" t="s">
        <v>1427</v>
      </c>
      <c r="E1591" s="15" t="s">
        <v>1643</v>
      </c>
      <c r="F1591" s="48">
        <v>3011</v>
      </c>
      <c r="G1591" s="48" t="s">
        <v>1426</v>
      </c>
    </row>
    <row r="1592" spans="2:7" ht="19.899999999999999" customHeight="1">
      <c r="B1592" s="48">
        <v>1810151010</v>
      </c>
      <c r="C1592" s="48">
        <v>5</v>
      </c>
      <c r="D1592" s="48" t="s">
        <v>293</v>
      </c>
      <c r="E1592" s="15" t="s">
        <v>1643</v>
      </c>
      <c r="F1592" s="48">
        <v>3011</v>
      </c>
      <c r="G1592" s="48" t="s">
        <v>1426</v>
      </c>
    </row>
    <row r="1593" spans="2:7" ht="19.899999999999999" customHeight="1">
      <c r="B1593" s="48">
        <v>1810151011</v>
      </c>
      <c r="C1593" s="48">
        <v>5</v>
      </c>
      <c r="D1593" s="48" t="s">
        <v>294</v>
      </c>
      <c r="E1593" s="15" t="s">
        <v>1643</v>
      </c>
      <c r="F1593" s="48">
        <v>3011</v>
      </c>
      <c r="G1593" s="48" t="s">
        <v>1426</v>
      </c>
    </row>
    <row r="1594" spans="2:7" ht="19.899999999999999" customHeight="1">
      <c r="B1594" s="48">
        <v>18101511</v>
      </c>
      <c r="C1594" s="48">
        <v>4</v>
      </c>
      <c r="D1594" s="48" t="s">
        <v>296</v>
      </c>
      <c r="E1594" s="15" t="s">
        <v>1643</v>
      </c>
      <c r="F1594" s="48">
        <v>3011</v>
      </c>
      <c r="G1594" s="48" t="s">
        <v>1426</v>
      </c>
    </row>
    <row r="1595" spans="2:7" ht="19.899999999999999" customHeight="1">
      <c r="B1595" s="48">
        <v>1810151110</v>
      </c>
      <c r="C1595" s="48">
        <v>5</v>
      </c>
      <c r="D1595" s="48" t="s">
        <v>297</v>
      </c>
      <c r="E1595" s="15" t="s">
        <v>1643</v>
      </c>
      <c r="F1595" s="48">
        <v>3011</v>
      </c>
      <c r="G1595" s="48" t="s">
        <v>1426</v>
      </c>
    </row>
    <row r="1596" spans="2:7" ht="19.899999999999999" customHeight="1">
      <c r="B1596" s="48">
        <v>181015111010</v>
      </c>
      <c r="C1596" s="48">
        <v>6</v>
      </c>
      <c r="D1596" s="48" t="s">
        <v>1428</v>
      </c>
      <c r="E1596" s="15" t="s">
        <v>1643</v>
      </c>
      <c r="F1596" s="48">
        <v>3011</v>
      </c>
      <c r="G1596" s="48" t="s">
        <v>1426</v>
      </c>
    </row>
    <row r="1597" spans="2:7" ht="19.899999999999999" customHeight="1">
      <c r="B1597" s="48">
        <v>181015111011</v>
      </c>
      <c r="C1597" s="48">
        <v>6</v>
      </c>
      <c r="D1597" s="48" t="s">
        <v>1429</v>
      </c>
      <c r="E1597" s="15" t="s">
        <v>1643</v>
      </c>
      <c r="F1597" s="48">
        <v>3011</v>
      </c>
      <c r="G1597" s="48" t="s">
        <v>1426</v>
      </c>
    </row>
    <row r="1598" spans="2:7" ht="19.899999999999999" customHeight="1">
      <c r="B1598" s="48">
        <v>1810151111</v>
      </c>
      <c r="C1598" s="48">
        <v>5</v>
      </c>
      <c r="D1598" s="48" t="s">
        <v>1430</v>
      </c>
      <c r="E1598" s="15" t="s">
        <v>1643</v>
      </c>
      <c r="F1598" s="48">
        <v>3011</v>
      </c>
      <c r="G1598" s="48" t="s">
        <v>1426</v>
      </c>
    </row>
    <row r="1599" spans="2:7" ht="19.899999999999999" customHeight="1">
      <c r="B1599" s="48">
        <v>1810151112</v>
      </c>
      <c r="C1599" s="48">
        <v>5</v>
      </c>
      <c r="D1599" s="48" t="s">
        <v>298</v>
      </c>
      <c r="E1599" s="15" t="s">
        <v>1643</v>
      </c>
      <c r="F1599" s="48">
        <v>3011</v>
      </c>
      <c r="G1599" s="48" t="s">
        <v>1426</v>
      </c>
    </row>
    <row r="1600" spans="2:7" ht="19.899999999999999" customHeight="1">
      <c r="B1600" s="48">
        <v>181015111210</v>
      </c>
      <c r="C1600" s="48">
        <v>6</v>
      </c>
      <c r="D1600" s="48" t="s">
        <v>1431</v>
      </c>
      <c r="E1600" s="15" t="s">
        <v>1643</v>
      </c>
      <c r="F1600" s="48">
        <v>3011</v>
      </c>
      <c r="G1600" s="48" t="s">
        <v>1426</v>
      </c>
    </row>
    <row r="1601" spans="2:7" ht="19.899999999999999" customHeight="1">
      <c r="B1601" s="48">
        <v>181015111211</v>
      </c>
      <c r="C1601" s="48">
        <v>6</v>
      </c>
      <c r="D1601" s="48" t="s">
        <v>1432</v>
      </c>
      <c r="E1601" s="15" t="s">
        <v>1643</v>
      </c>
      <c r="F1601" s="48">
        <v>3011</v>
      </c>
      <c r="G1601" s="48" t="s">
        <v>1426</v>
      </c>
    </row>
    <row r="1602" spans="2:7" ht="19.899999999999999" customHeight="1">
      <c r="B1602" s="48">
        <v>1810151113</v>
      </c>
      <c r="C1602" s="48">
        <v>5</v>
      </c>
      <c r="D1602" s="48" t="s">
        <v>1433</v>
      </c>
      <c r="E1602" s="15" t="s">
        <v>1643</v>
      </c>
      <c r="F1602" s="48">
        <v>3011</v>
      </c>
      <c r="G1602" s="48" t="s">
        <v>1426</v>
      </c>
    </row>
    <row r="1603" spans="2:7" ht="19.899999999999999" customHeight="1">
      <c r="B1603" s="48">
        <v>1810151114</v>
      </c>
      <c r="C1603" s="48">
        <v>5</v>
      </c>
      <c r="D1603" s="48" t="s">
        <v>1434</v>
      </c>
      <c r="E1603" s="15" t="s">
        <v>1643</v>
      </c>
      <c r="F1603" s="48">
        <v>3011</v>
      </c>
      <c r="G1603" s="48" t="s">
        <v>1426</v>
      </c>
    </row>
    <row r="1604" spans="2:7" ht="19.899999999999999" customHeight="1">
      <c r="B1604" s="48">
        <v>1810151115</v>
      </c>
      <c r="C1604" s="48">
        <v>5</v>
      </c>
      <c r="D1604" s="48" t="s">
        <v>1435</v>
      </c>
      <c r="E1604" s="15" t="s">
        <v>1643</v>
      </c>
      <c r="F1604" s="48">
        <v>3011</v>
      </c>
      <c r="G1604" s="48" t="s">
        <v>1426</v>
      </c>
    </row>
    <row r="1605" spans="2:7" ht="19.899999999999999" customHeight="1">
      <c r="B1605" s="48">
        <v>181015111510</v>
      </c>
      <c r="C1605" s="48">
        <v>6</v>
      </c>
      <c r="D1605" s="48" t="s">
        <v>1436</v>
      </c>
      <c r="E1605" s="15" t="s">
        <v>1643</v>
      </c>
      <c r="F1605" s="48">
        <v>3011</v>
      </c>
      <c r="G1605" s="48" t="s">
        <v>1426</v>
      </c>
    </row>
    <row r="1606" spans="2:7" ht="19.899999999999999" customHeight="1">
      <c r="B1606" s="48">
        <v>181015111511</v>
      </c>
      <c r="C1606" s="48">
        <v>6</v>
      </c>
      <c r="D1606" s="48" t="s">
        <v>1437</v>
      </c>
      <c r="E1606" s="15" t="s">
        <v>1643</v>
      </c>
      <c r="F1606" s="48">
        <v>3011</v>
      </c>
      <c r="G1606" s="48" t="s">
        <v>1426</v>
      </c>
    </row>
    <row r="1607" spans="2:7" ht="19.899999999999999" customHeight="1">
      <c r="B1607" s="48">
        <v>181015111512</v>
      </c>
      <c r="C1607" s="48">
        <v>6</v>
      </c>
      <c r="D1607" s="48" t="s">
        <v>1438</v>
      </c>
      <c r="E1607" s="15" t="s">
        <v>1643</v>
      </c>
      <c r="F1607" s="48">
        <v>3011</v>
      </c>
      <c r="G1607" s="48" t="s">
        <v>1426</v>
      </c>
    </row>
    <row r="1608" spans="2:7" ht="19.899999999999999" customHeight="1">
      <c r="B1608" s="48">
        <v>1810151116</v>
      </c>
      <c r="C1608" s="48">
        <v>5</v>
      </c>
      <c r="D1608" s="48" t="s">
        <v>1439</v>
      </c>
      <c r="E1608" s="15" t="s">
        <v>1643</v>
      </c>
      <c r="F1608" s="48">
        <v>3011</v>
      </c>
      <c r="G1608" s="48" t="s">
        <v>1426</v>
      </c>
    </row>
    <row r="1609" spans="2:7" ht="19.899999999999999" customHeight="1">
      <c r="B1609" s="48">
        <v>1810151117</v>
      </c>
      <c r="C1609" s="48">
        <v>5</v>
      </c>
      <c r="D1609" s="48" t="s">
        <v>1440</v>
      </c>
      <c r="E1609" s="15" t="s">
        <v>1643</v>
      </c>
      <c r="F1609" s="48">
        <v>3011</v>
      </c>
      <c r="G1609" s="48" t="s">
        <v>1426</v>
      </c>
    </row>
    <row r="1610" spans="2:7" ht="19.899999999999999" customHeight="1">
      <c r="B1610" s="48">
        <v>18101512</v>
      </c>
      <c r="C1610" s="48">
        <v>4</v>
      </c>
      <c r="D1610" s="48" t="s">
        <v>299</v>
      </c>
      <c r="E1610" s="15" t="s">
        <v>1643</v>
      </c>
      <c r="F1610" s="48">
        <v>3011</v>
      </c>
      <c r="G1610" s="48" t="s">
        <v>1426</v>
      </c>
    </row>
    <row r="1611" spans="2:7" ht="19.899999999999999" customHeight="1">
      <c r="B1611" s="48">
        <v>1810151210</v>
      </c>
      <c r="C1611" s="48">
        <v>5</v>
      </c>
      <c r="D1611" s="48" t="s">
        <v>1441</v>
      </c>
      <c r="E1611" s="15" t="s">
        <v>1643</v>
      </c>
      <c r="F1611" s="48">
        <v>3011</v>
      </c>
      <c r="G1611" s="48" t="s">
        <v>1426</v>
      </c>
    </row>
    <row r="1612" spans="2:7" ht="19.899999999999999" customHeight="1">
      <c r="B1612" s="48">
        <v>1810151211</v>
      </c>
      <c r="C1612" s="48">
        <v>5</v>
      </c>
      <c r="D1612" s="48" t="s">
        <v>1442</v>
      </c>
      <c r="E1612" s="15" t="s">
        <v>1643</v>
      </c>
      <c r="F1612" s="48">
        <v>3011</v>
      </c>
      <c r="G1612" s="48" t="s">
        <v>1426</v>
      </c>
    </row>
    <row r="1613" spans="2:7" ht="19.899999999999999" customHeight="1">
      <c r="B1613" s="48">
        <v>181015121110</v>
      </c>
      <c r="C1613" s="48">
        <v>6</v>
      </c>
      <c r="D1613" s="48" t="s">
        <v>1443</v>
      </c>
      <c r="E1613" s="15" t="s">
        <v>1643</v>
      </c>
      <c r="F1613" s="48">
        <v>3011</v>
      </c>
      <c r="G1613" s="48" t="s">
        <v>1426</v>
      </c>
    </row>
    <row r="1614" spans="2:7" ht="19.899999999999999" customHeight="1">
      <c r="B1614" s="48">
        <v>181015121111</v>
      </c>
      <c r="C1614" s="48">
        <v>6</v>
      </c>
      <c r="D1614" s="48" t="s">
        <v>300</v>
      </c>
      <c r="E1614" s="15" t="s">
        <v>1643</v>
      </c>
      <c r="F1614" s="48">
        <v>3011</v>
      </c>
      <c r="G1614" s="48" t="s">
        <v>1426</v>
      </c>
    </row>
    <row r="1615" spans="2:7" ht="19.899999999999999" customHeight="1">
      <c r="B1615" s="48">
        <v>181015121112</v>
      </c>
      <c r="C1615" s="48">
        <v>6</v>
      </c>
      <c r="D1615" s="48" t="s">
        <v>1444</v>
      </c>
      <c r="E1615" s="15" t="s">
        <v>1643</v>
      </c>
      <c r="F1615" s="48">
        <v>3011</v>
      </c>
      <c r="G1615" s="48" t="s">
        <v>1426</v>
      </c>
    </row>
    <row r="1616" spans="2:7" ht="19.899999999999999" customHeight="1">
      <c r="B1616" s="48">
        <v>1810151212</v>
      </c>
      <c r="C1616" s="48">
        <v>5</v>
      </c>
      <c r="D1616" s="48" t="s">
        <v>1445</v>
      </c>
      <c r="E1616" s="15" t="s">
        <v>1643</v>
      </c>
      <c r="F1616" s="48">
        <v>3011</v>
      </c>
      <c r="G1616" s="48" t="s">
        <v>1426</v>
      </c>
    </row>
    <row r="1617" spans="2:7" ht="19.899999999999999" customHeight="1">
      <c r="B1617" s="48">
        <v>18101513</v>
      </c>
      <c r="C1617" s="48">
        <v>4</v>
      </c>
      <c r="D1617" s="48" t="s">
        <v>1446</v>
      </c>
      <c r="E1617" s="15" t="s">
        <v>1643</v>
      </c>
      <c r="F1617" s="48">
        <v>3011</v>
      </c>
      <c r="G1617" s="48" t="s">
        <v>1426</v>
      </c>
    </row>
    <row r="1618" spans="2:7" ht="19.899999999999999" customHeight="1">
      <c r="B1618" s="48">
        <v>1810151310</v>
      </c>
      <c r="C1618" s="48">
        <v>5</v>
      </c>
      <c r="D1618" s="48" t="s">
        <v>1447</v>
      </c>
      <c r="E1618" s="15" t="s">
        <v>1643</v>
      </c>
      <c r="F1618" s="48">
        <v>3011</v>
      </c>
      <c r="G1618" s="48" t="s">
        <v>1426</v>
      </c>
    </row>
    <row r="1619" spans="2:7" ht="19.899999999999999" customHeight="1">
      <c r="B1619" s="48">
        <v>181015131010</v>
      </c>
      <c r="C1619" s="48">
        <v>6</v>
      </c>
      <c r="D1619" s="48" t="s">
        <v>1448</v>
      </c>
      <c r="E1619" s="15" t="s">
        <v>1643</v>
      </c>
      <c r="F1619" s="48">
        <v>3011</v>
      </c>
      <c r="G1619" s="48" t="s">
        <v>1426</v>
      </c>
    </row>
    <row r="1620" spans="2:7" ht="19.899999999999999" customHeight="1">
      <c r="B1620" s="48">
        <v>181015131011</v>
      </c>
      <c r="C1620" s="48">
        <v>6</v>
      </c>
      <c r="D1620" s="48" t="s">
        <v>1449</v>
      </c>
      <c r="E1620" s="15" t="s">
        <v>1643</v>
      </c>
      <c r="F1620" s="48">
        <v>3011</v>
      </c>
      <c r="G1620" s="48" t="s">
        <v>1426</v>
      </c>
    </row>
    <row r="1621" spans="2:7" ht="19.899999999999999" customHeight="1">
      <c r="B1621" s="48">
        <v>181015131012</v>
      </c>
      <c r="C1621" s="48">
        <v>6</v>
      </c>
      <c r="D1621" s="48" t="s">
        <v>1450</v>
      </c>
      <c r="E1621" s="15" t="s">
        <v>1643</v>
      </c>
      <c r="F1621" s="48">
        <v>3011</v>
      </c>
      <c r="G1621" s="48" t="s">
        <v>1426</v>
      </c>
    </row>
    <row r="1622" spans="2:7" ht="19.899999999999999" customHeight="1">
      <c r="B1622" s="48">
        <v>181015131013</v>
      </c>
      <c r="C1622" s="48">
        <v>6</v>
      </c>
      <c r="D1622" s="48" t="s">
        <v>1451</v>
      </c>
      <c r="E1622" s="15" t="s">
        <v>1643</v>
      </c>
      <c r="F1622" s="48">
        <v>3011</v>
      </c>
      <c r="G1622" s="48" t="s">
        <v>1426</v>
      </c>
    </row>
    <row r="1623" spans="2:7" ht="19.899999999999999" customHeight="1">
      <c r="B1623" s="48">
        <v>181015131014</v>
      </c>
      <c r="C1623" s="48">
        <v>6</v>
      </c>
      <c r="D1623" s="48" t="s">
        <v>1452</v>
      </c>
      <c r="E1623" s="15" t="s">
        <v>1643</v>
      </c>
      <c r="F1623" s="48">
        <v>3011</v>
      </c>
      <c r="G1623" s="48" t="s">
        <v>1426</v>
      </c>
    </row>
    <row r="1624" spans="2:7" ht="19.899999999999999" customHeight="1">
      <c r="B1624" s="48">
        <v>1810151311</v>
      </c>
      <c r="C1624" s="48">
        <v>5</v>
      </c>
      <c r="D1624" s="48" t="s">
        <v>1453</v>
      </c>
      <c r="E1624" s="15" t="s">
        <v>1643</v>
      </c>
      <c r="F1624" s="48">
        <v>3011</v>
      </c>
      <c r="G1624" s="48" t="s">
        <v>1426</v>
      </c>
    </row>
    <row r="1625" spans="2:7" ht="19.899999999999999" customHeight="1">
      <c r="B1625" s="48">
        <v>181015131110</v>
      </c>
      <c r="C1625" s="48">
        <v>6</v>
      </c>
      <c r="D1625" s="48" t="s">
        <v>2717</v>
      </c>
      <c r="E1625" s="15" t="s">
        <v>1643</v>
      </c>
      <c r="F1625" s="48">
        <v>3011</v>
      </c>
      <c r="G1625" s="48" t="s">
        <v>1426</v>
      </c>
    </row>
    <row r="1626" spans="2:7" ht="19.899999999999999" customHeight="1">
      <c r="B1626" s="48">
        <v>181015131111</v>
      </c>
      <c r="C1626" s="48">
        <v>6</v>
      </c>
      <c r="D1626" s="48" t="s">
        <v>2718</v>
      </c>
      <c r="E1626" s="15" t="s">
        <v>1643</v>
      </c>
      <c r="F1626" s="48">
        <v>3011</v>
      </c>
      <c r="G1626" s="48" t="s">
        <v>1426</v>
      </c>
    </row>
    <row r="1627" spans="2:7" ht="19.899999999999999" customHeight="1">
      <c r="B1627" s="48">
        <v>18101514</v>
      </c>
      <c r="C1627" s="48">
        <v>4</v>
      </c>
      <c r="D1627" s="48" t="s">
        <v>1454</v>
      </c>
      <c r="E1627" s="15" t="s">
        <v>1643</v>
      </c>
      <c r="F1627" s="48">
        <v>3416</v>
      </c>
      <c r="G1627" s="48" t="s">
        <v>21617</v>
      </c>
    </row>
    <row r="1628" spans="2:7" ht="19.899999999999999" customHeight="1">
      <c r="B1628" s="48">
        <v>1810151410</v>
      </c>
      <c r="C1628" s="48">
        <v>5</v>
      </c>
      <c r="D1628" s="48" t="s">
        <v>2719</v>
      </c>
      <c r="E1628" s="15" t="s">
        <v>1643</v>
      </c>
      <c r="F1628" s="48">
        <v>3416</v>
      </c>
      <c r="G1628" s="48" t="s">
        <v>21617</v>
      </c>
    </row>
    <row r="1629" spans="2:7" ht="19.899999999999999" customHeight="1">
      <c r="B1629" s="48">
        <v>181015141010</v>
      </c>
      <c r="C1629" s="48">
        <v>6</v>
      </c>
      <c r="D1629" s="48" t="s">
        <v>1455</v>
      </c>
      <c r="E1629" s="15" t="s">
        <v>1643</v>
      </c>
      <c r="F1629" s="48">
        <v>3416</v>
      </c>
      <c r="G1629" s="48" t="s">
        <v>21617</v>
      </c>
    </row>
    <row r="1630" spans="2:7" ht="19.899999999999999" customHeight="1">
      <c r="B1630" s="48">
        <v>181015141011</v>
      </c>
      <c r="C1630" s="48">
        <v>6</v>
      </c>
      <c r="D1630" s="48" t="s">
        <v>1456</v>
      </c>
      <c r="E1630" s="15" t="s">
        <v>1643</v>
      </c>
      <c r="F1630" s="48">
        <v>3416</v>
      </c>
      <c r="G1630" s="48" t="s">
        <v>21617</v>
      </c>
    </row>
    <row r="1631" spans="2:7" ht="19.899999999999999" customHeight="1">
      <c r="B1631" s="48">
        <v>1810151411</v>
      </c>
      <c r="C1631" s="48">
        <v>5</v>
      </c>
      <c r="D1631" s="48" t="s">
        <v>1457</v>
      </c>
      <c r="E1631" s="15" t="s">
        <v>1643</v>
      </c>
      <c r="F1631" s="48">
        <v>3011</v>
      </c>
      <c r="G1631" s="48" t="s">
        <v>1426</v>
      </c>
    </row>
    <row r="1632" spans="2:7" ht="19.899999999999999" customHeight="1">
      <c r="B1632" s="48">
        <v>18101515</v>
      </c>
      <c r="C1632" s="48">
        <v>4</v>
      </c>
      <c r="D1632" s="48" t="s">
        <v>301</v>
      </c>
      <c r="E1632" s="15" t="s">
        <v>1643</v>
      </c>
      <c r="F1632" s="48">
        <v>3011</v>
      </c>
      <c r="G1632" s="48" t="s">
        <v>1426</v>
      </c>
    </row>
    <row r="1633" spans="2:7" ht="19.899999999999999" customHeight="1">
      <c r="B1633" s="48">
        <v>1810151510</v>
      </c>
      <c r="C1633" s="48">
        <v>5</v>
      </c>
      <c r="D1633" s="48" t="s">
        <v>1458</v>
      </c>
      <c r="E1633" s="15" t="s">
        <v>1643</v>
      </c>
      <c r="F1633" s="48">
        <v>3011</v>
      </c>
      <c r="G1633" s="48" t="s">
        <v>1426</v>
      </c>
    </row>
    <row r="1634" spans="2:7" ht="19.899999999999999" customHeight="1">
      <c r="B1634" s="48">
        <v>1810151511</v>
      </c>
      <c r="C1634" s="48">
        <v>5</v>
      </c>
      <c r="D1634" s="48" t="s">
        <v>1459</v>
      </c>
      <c r="E1634" s="15" t="s">
        <v>1643</v>
      </c>
      <c r="F1634" s="48">
        <v>3011</v>
      </c>
      <c r="G1634" s="48" t="s">
        <v>1426</v>
      </c>
    </row>
    <row r="1635" spans="2:7" ht="19.899999999999999" customHeight="1">
      <c r="B1635" s="48">
        <v>1810151512</v>
      </c>
      <c r="C1635" s="48">
        <v>5</v>
      </c>
      <c r="D1635" s="48" t="s">
        <v>1460</v>
      </c>
      <c r="E1635" s="15" t="s">
        <v>1643</v>
      </c>
      <c r="F1635" s="48">
        <v>3011</v>
      </c>
      <c r="G1635" s="48" t="s">
        <v>1426</v>
      </c>
    </row>
    <row r="1636" spans="2:7" ht="19.899999999999999" customHeight="1">
      <c r="B1636" s="48">
        <v>18101516</v>
      </c>
      <c r="C1636" s="48">
        <v>4</v>
      </c>
      <c r="D1636" s="48" t="s">
        <v>1461</v>
      </c>
      <c r="E1636" s="15" t="s">
        <v>1643</v>
      </c>
      <c r="F1636" s="48">
        <v>3011</v>
      </c>
      <c r="G1636" s="48" t="s">
        <v>1426</v>
      </c>
    </row>
    <row r="1637" spans="2:7" ht="19.899999999999999" customHeight="1">
      <c r="B1637" s="48">
        <v>19</v>
      </c>
      <c r="C1637" s="48">
        <v>1</v>
      </c>
      <c r="D1637" s="48" t="s">
        <v>303</v>
      </c>
      <c r="E1637" s="15" t="s">
        <v>1643</v>
      </c>
      <c r="F1637" s="48"/>
      <c r="G1637" s="48"/>
    </row>
    <row r="1638" spans="2:7" ht="19.899999999999999" customHeight="1">
      <c r="B1638" s="48">
        <v>1910</v>
      </c>
      <c r="C1638" s="48">
        <v>2</v>
      </c>
      <c r="D1638" s="48" t="s">
        <v>1462</v>
      </c>
      <c r="E1638" s="15" t="s">
        <v>1643</v>
      </c>
      <c r="F1638" s="48"/>
      <c r="G1638" s="48"/>
    </row>
    <row r="1639" spans="2:7" ht="19.899999999999999" customHeight="1">
      <c r="B1639" s="48">
        <v>191010</v>
      </c>
      <c r="C1639" s="48">
        <v>3</v>
      </c>
      <c r="D1639" s="48" t="s">
        <v>1463</v>
      </c>
      <c r="E1639" s="15" t="s">
        <v>1643</v>
      </c>
      <c r="F1639" s="48"/>
      <c r="G1639" s="48"/>
    </row>
    <row r="1640" spans="2:7" ht="19.899999999999999" customHeight="1">
      <c r="B1640" s="48">
        <v>19101010</v>
      </c>
      <c r="C1640" s="48">
        <v>4</v>
      </c>
      <c r="D1640" s="48" t="s">
        <v>1464</v>
      </c>
      <c r="E1640" s="15" t="s">
        <v>1643</v>
      </c>
      <c r="F1640" s="48">
        <v>3811</v>
      </c>
      <c r="G1640" s="48" t="s">
        <v>1464</v>
      </c>
    </row>
    <row r="1641" spans="2:7" ht="19.899999999999999" customHeight="1">
      <c r="B1641" s="48">
        <v>1910101010</v>
      </c>
      <c r="C1641" s="48">
        <v>5</v>
      </c>
      <c r="D1641" s="48" t="s">
        <v>1465</v>
      </c>
      <c r="E1641" s="15" t="s">
        <v>1643</v>
      </c>
      <c r="F1641" s="48">
        <v>3811</v>
      </c>
      <c r="G1641" s="48" t="s">
        <v>1464</v>
      </c>
    </row>
    <row r="1642" spans="2:7" ht="19.899999999999999" customHeight="1">
      <c r="B1642" s="48">
        <v>1910101011</v>
      </c>
      <c r="C1642" s="48">
        <v>5</v>
      </c>
      <c r="D1642" s="48" t="s">
        <v>23</v>
      </c>
      <c r="E1642" s="15" t="s">
        <v>1643</v>
      </c>
      <c r="F1642" s="48">
        <v>3811</v>
      </c>
      <c r="G1642" s="48" t="s">
        <v>1464</v>
      </c>
    </row>
    <row r="1643" spans="2:7" ht="19.899999999999999" customHeight="1">
      <c r="B1643" s="48">
        <v>191010101110</v>
      </c>
      <c r="C1643" s="48">
        <v>6</v>
      </c>
      <c r="D1643" s="48" t="s">
        <v>1466</v>
      </c>
      <c r="E1643" s="15" t="s">
        <v>1643</v>
      </c>
      <c r="F1643" s="48">
        <v>3811</v>
      </c>
      <c r="G1643" s="48" t="s">
        <v>1464</v>
      </c>
    </row>
    <row r="1644" spans="2:7" ht="19.899999999999999" customHeight="1">
      <c r="B1644" s="48">
        <v>191010101111</v>
      </c>
      <c r="C1644" s="48">
        <v>6</v>
      </c>
      <c r="D1644" s="48" t="s">
        <v>1467</v>
      </c>
      <c r="E1644" s="15" t="s">
        <v>1643</v>
      </c>
      <c r="F1644" s="48">
        <v>3811</v>
      </c>
      <c r="G1644" s="48" t="s">
        <v>1464</v>
      </c>
    </row>
    <row r="1645" spans="2:7" ht="19.899999999999999" customHeight="1">
      <c r="B1645" s="48">
        <v>191010101112</v>
      </c>
      <c r="C1645" s="48">
        <v>6</v>
      </c>
      <c r="D1645" s="48" t="s">
        <v>1468</v>
      </c>
      <c r="E1645" s="15" t="s">
        <v>1643</v>
      </c>
      <c r="F1645" s="48">
        <v>3811</v>
      </c>
      <c r="G1645" s="48" t="s">
        <v>1464</v>
      </c>
    </row>
    <row r="1646" spans="2:7" ht="19.899999999999999" customHeight="1">
      <c r="B1646" s="48">
        <v>1910101012</v>
      </c>
      <c r="C1646" s="48">
        <v>5</v>
      </c>
      <c r="D1646" s="48" t="s">
        <v>1469</v>
      </c>
      <c r="E1646" s="15" t="s">
        <v>1643</v>
      </c>
      <c r="F1646" s="48">
        <v>3811</v>
      </c>
      <c r="G1646" s="48" t="s">
        <v>1464</v>
      </c>
    </row>
    <row r="1647" spans="2:7" ht="19.899999999999999" customHeight="1">
      <c r="B1647" s="48">
        <v>1910101013</v>
      </c>
      <c r="C1647" s="48">
        <v>5</v>
      </c>
      <c r="D1647" s="48" t="s">
        <v>30</v>
      </c>
      <c r="E1647" s="15" t="s">
        <v>1643</v>
      </c>
      <c r="F1647" s="48">
        <v>3811</v>
      </c>
      <c r="G1647" s="48" t="s">
        <v>1464</v>
      </c>
    </row>
    <row r="1648" spans="2:7" ht="19.899999999999999" customHeight="1">
      <c r="B1648" s="48">
        <v>191010101310</v>
      </c>
      <c r="C1648" s="48">
        <v>6</v>
      </c>
      <c r="D1648" s="48" t="s">
        <v>31</v>
      </c>
      <c r="E1648" s="15" t="s">
        <v>1643</v>
      </c>
      <c r="F1648" s="48">
        <v>3811</v>
      </c>
      <c r="G1648" s="48" t="s">
        <v>1464</v>
      </c>
    </row>
    <row r="1649" spans="2:7" ht="19.899999999999999" customHeight="1">
      <c r="B1649" s="48">
        <v>19101010131010</v>
      </c>
      <c r="C1649" s="48">
        <v>7</v>
      </c>
      <c r="D1649" s="48" t="s">
        <v>1470</v>
      </c>
      <c r="E1649" s="15" t="s">
        <v>1643</v>
      </c>
      <c r="F1649" s="48">
        <v>3811</v>
      </c>
      <c r="G1649" s="48" t="s">
        <v>1464</v>
      </c>
    </row>
    <row r="1650" spans="2:7" ht="19.899999999999999" customHeight="1">
      <c r="B1650" s="48">
        <v>19101010131011</v>
      </c>
      <c r="C1650" s="48">
        <v>7</v>
      </c>
      <c r="D1650" s="48" t="s">
        <v>1471</v>
      </c>
      <c r="E1650" s="15" t="s">
        <v>1643</v>
      </c>
      <c r="F1650" s="48">
        <v>3811</v>
      </c>
      <c r="G1650" s="48" t="s">
        <v>1464</v>
      </c>
    </row>
    <row r="1651" spans="2:7" ht="19.899999999999999" customHeight="1">
      <c r="B1651" s="48">
        <v>19101010131012</v>
      </c>
      <c r="C1651" s="48">
        <v>7</v>
      </c>
      <c r="D1651" s="48" t="s">
        <v>3633</v>
      </c>
      <c r="E1651" s="15" t="s">
        <v>1643</v>
      </c>
      <c r="F1651" s="48">
        <v>3811</v>
      </c>
      <c r="G1651" s="48" t="s">
        <v>1464</v>
      </c>
    </row>
    <row r="1652" spans="2:7" ht="19.899999999999999" customHeight="1">
      <c r="B1652" s="48">
        <v>19101010131013</v>
      </c>
      <c r="C1652" s="48">
        <v>7</v>
      </c>
      <c r="D1652" s="48" t="s">
        <v>1472</v>
      </c>
      <c r="E1652" s="15" t="s">
        <v>1643</v>
      </c>
      <c r="F1652" s="48">
        <v>3811</v>
      </c>
      <c r="G1652" s="48" t="s">
        <v>1464</v>
      </c>
    </row>
    <row r="1653" spans="2:7" ht="19.899999999999999" customHeight="1">
      <c r="B1653" s="48">
        <v>19101010131014</v>
      </c>
      <c r="C1653" s="48">
        <v>7</v>
      </c>
      <c r="D1653" s="48" t="s">
        <v>1473</v>
      </c>
      <c r="E1653" s="15" t="s">
        <v>1643</v>
      </c>
      <c r="F1653" s="48">
        <v>3811</v>
      </c>
      <c r="G1653" s="48" t="s">
        <v>1464</v>
      </c>
    </row>
    <row r="1654" spans="2:7" ht="19.899999999999999" customHeight="1">
      <c r="B1654" s="48">
        <v>191010101311</v>
      </c>
      <c r="C1654" s="48">
        <v>6</v>
      </c>
      <c r="D1654" s="48" t="s">
        <v>1474</v>
      </c>
      <c r="E1654" s="15" t="s">
        <v>1643</v>
      </c>
      <c r="F1654" s="48">
        <v>3811</v>
      </c>
      <c r="G1654" s="48" t="s">
        <v>1464</v>
      </c>
    </row>
    <row r="1655" spans="2:7" ht="19.899999999999999" customHeight="1">
      <c r="B1655" s="48">
        <v>19101010131110</v>
      </c>
      <c r="C1655" s="48">
        <v>7</v>
      </c>
      <c r="D1655" s="48" t="s">
        <v>1475</v>
      </c>
      <c r="E1655" s="15" t="s">
        <v>1643</v>
      </c>
      <c r="F1655" s="48">
        <v>3811</v>
      </c>
      <c r="G1655" s="48" t="s">
        <v>1464</v>
      </c>
    </row>
    <row r="1656" spans="2:7" ht="19.899999999999999" customHeight="1">
      <c r="B1656" s="48">
        <v>19101010131111</v>
      </c>
      <c r="C1656" s="48">
        <v>7</v>
      </c>
      <c r="D1656" s="48" t="s">
        <v>32</v>
      </c>
      <c r="E1656" s="15" t="s">
        <v>1643</v>
      </c>
      <c r="F1656" s="48">
        <v>3811</v>
      </c>
      <c r="G1656" s="48" t="s">
        <v>1464</v>
      </c>
    </row>
    <row r="1657" spans="2:7" ht="19.899999999999999" customHeight="1">
      <c r="B1657" s="48">
        <v>19101010131112</v>
      </c>
      <c r="C1657" s="48">
        <v>7</v>
      </c>
      <c r="D1657" s="48" t="s">
        <v>1476</v>
      </c>
      <c r="E1657" s="15" t="s">
        <v>1643</v>
      </c>
      <c r="F1657" s="48">
        <v>3811</v>
      </c>
      <c r="G1657" s="48" t="s">
        <v>1464</v>
      </c>
    </row>
    <row r="1658" spans="2:7" ht="19.899999999999999" customHeight="1">
      <c r="B1658" s="48">
        <v>19101010131113</v>
      </c>
      <c r="C1658" s="48">
        <v>7</v>
      </c>
      <c r="D1658" s="48" t="s">
        <v>1477</v>
      </c>
      <c r="E1658" s="15" t="s">
        <v>1643</v>
      </c>
      <c r="F1658" s="48">
        <v>3811</v>
      </c>
      <c r="G1658" s="48" t="s">
        <v>1464</v>
      </c>
    </row>
    <row r="1659" spans="2:7" ht="19.899999999999999" customHeight="1">
      <c r="B1659" s="48">
        <v>19101010131114</v>
      </c>
      <c r="C1659" s="48">
        <v>7</v>
      </c>
      <c r="D1659" s="48" t="s">
        <v>1478</v>
      </c>
      <c r="E1659" s="15" t="s">
        <v>1643</v>
      </c>
      <c r="F1659" s="48">
        <v>3811</v>
      </c>
      <c r="G1659" s="48" t="s">
        <v>1464</v>
      </c>
    </row>
    <row r="1660" spans="2:7" ht="19.899999999999999" customHeight="1">
      <c r="B1660" s="48">
        <v>19101011</v>
      </c>
      <c r="C1660" s="48">
        <v>4</v>
      </c>
      <c r="D1660" s="48" t="s">
        <v>47</v>
      </c>
      <c r="E1660" s="15" t="s">
        <v>1643</v>
      </c>
      <c r="F1660" s="48">
        <v>3810</v>
      </c>
      <c r="G1660" s="48" t="s">
        <v>1166</v>
      </c>
    </row>
    <row r="1661" spans="2:7" ht="19.899999999999999" customHeight="1">
      <c r="B1661" s="48">
        <v>1910101110</v>
      </c>
      <c r="C1661" s="48">
        <v>5</v>
      </c>
      <c r="D1661" s="48" t="s">
        <v>1479</v>
      </c>
      <c r="E1661" s="15" t="s">
        <v>1643</v>
      </c>
      <c r="F1661" s="48">
        <v>3810</v>
      </c>
      <c r="G1661" s="48" t="s">
        <v>1166</v>
      </c>
    </row>
    <row r="1662" spans="2:7" ht="19.899999999999999" customHeight="1">
      <c r="B1662" s="48">
        <v>191010111010</v>
      </c>
      <c r="C1662" s="48">
        <v>6</v>
      </c>
      <c r="D1662" s="48" t="s">
        <v>1480</v>
      </c>
      <c r="E1662" s="15" t="s">
        <v>1643</v>
      </c>
      <c r="F1662" s="48">
        <v>3810</v>
      </c>
      <c r="G1662" s="48" t="s">
        <v>1166</v>
      </c>
    </row>
    <row r="1663" spans="2:7" ht="19.899999999999999" customHeight="1">
      <c r="B1663" s="48">
        <v>191010111011</v>
      </c>
      <c r="C1663" s="48">
        <v>6</v>
      </c>
      <c r="D1663" s="48" t="s">
        <v>1481</v>
      </c>
      <c r="E1663" s="15" t="s">
        <v>1643</v>
      </c>
      <c r="F1663" s="48">
        <v>3810</v>
      </c>
      <c r="G1663" s="48" t="s">
        <v>1166</v>
      </c>
    </row>
    <row r="1664" spans="2:7" ht="19.899999999999999" customHeight="1">
      <c r="B1664" s="48">
        <v>191010111012</v>
      </c>
      <c r="C1664" s="48">
        <v>6</v>
      </c>
      <c r="D1664" s="48" t="s">
        <v>1482</v>
      </c>
      <c r="E1664" s="15" t="s">
        <v>1643</v>
      </c>
      <c r="F1664" s="48">
        <v>3810</v>
      </c>
      <c r="G1664" s="48" t="s">
        <v>1166</v>
      </c>
    </row>
    <row r="1665" spans="2:7" ht="19.899999999999999" customHeight="1">
      <c r="B1665" s="48">
        <v>1910101111</v>
      </c>
      <c r="C1665" s="48">
        <v>5</v>
      </c>
      <c r="D1665" s="48" t="s">
        <v>282</v>
      </c>
      <c r="E1665" s="15" t="s">
        <v>1643</v>
      </c>
      <c r="F1665" s="48">
        <v>3810</v>
      </c>
      <c r="G1665" s="48" t="s">
        <v>1166</v>
      </c>
    </row>
    <row r="1666" spans="2:7" ht="19.899999999999999" customHeight="1">
      <c r="B1666" s="48">
        <v>191010111110</v>
      </c>
      <c r="C1666" s="48">
        <v>6</v>
      </c>
      <c r="D1666" s="48" t="s">
        <v>1483</v>
      </c>
      <c r="E1666" s="15" t="s">
        <v>1643</v>
      </c>
      <c r="F1666" s="48">
        <v>3810</v>
      </c>
      <c r="G1666" s="48" t="s">
        <v>1166</v>
      </c>
    </row>
    <row r="1667" spans="2:7" ht="19.899999999999999" customHeight="1">
      <c r="B1667" s="48">
        <v>191010111111</v>
      </c>
      <c r="C1667" s="48">
        <v>6</v>
      </c>
      <c r="D1667" s="48" t="s">
        <v>1484</v>
      </c>
      <c r="E1667" s="15" t="s">
        <v>1643</v>
      </c>
      <c r="F1667" s="48">
        <v>3810</v>
      </c>
      <c r="G1667" s="48" t="s">
        <v>1166</v>
      </c>
    </row>
    <row r="1668" spans="2:7" ht="19.899999999999999" customHeight="1">
      <c r="B1668" s="48">
        <v>191010111112</v>
      </c>
      <c r="C1668" s="48">
        <v>6</v>
      </c>
      <c r="D1668" s="48" t="s">
        <v>1485</v>
      </c>
      <c r="E1668" s="15" t="s">
        <v>1643</v>
      </c>
      <c r="F1668" s="48">
        <v>3810</v>
      </c>
      <c r="G1668" s="48" t="s">
        <v>1166</v>
      </c>
    </row>
    <row r="1669" spans="2:7" ht="19.899999999999999" customHeight="1">
      <c r="B1669" s="48">
        <v>1910101112</v>
      </c>
      <c r="C1669" s="48">
        <v>5</v>
      </c>
      <c r="D1669" s="48" t="s">
        <v>1486</v>
      </c>
      <c r="E1669" s="15" t="s">
        <v>1643</v>
      </c>
      <c r="F1669" s="48">
        <v>3810</v>
      </c>
      <c r="G1669" s="48" t="s">
        <v>1166</v>
      </c>
    </row>
    <row r="1670" spans="2:7" ht="19.899999999999999" customHeight="1">
      <c r="B1670" s="48">
        <v>191010111210</v>
      </c>
      <c r="C1670" s="48">
        <v>6</v>
      </c>
      <c r="D1670" s="48" t="s">
        <v>1487</v>
      </c>
      <c r="E1670" s="15" t="s">
        <v>1643</v>
      </c>
      <c r="F1670" s="48">
        <v>3810</v>
      </c>
      <c r="G1670" s="48" t="s">
        <v>1166</v>
      </c>
    </row>
    <row r="1671" spans="2:7" ht="19.899999999999999" customHeight="1">
      <c r="B1671" s="48">
        <v>191010111211</v>
      </c>
      <c r="C1671" s="48">
        <v>6</v>
      </c>
      <c r="D1671" s="48" t="s">
        <v>1488</v>
      </c>
      <c r="E1671" s="15" t="s">
        <v>1643</v>
      </c>
      <c r="F1671" s="48">
        <v>3810</v>
      </c>
      <c r="G1671" s="48" t="s">
        <v>1166</v>
      </c>
    </row>
    <row r="1672" spans="2:7" ht="19.899999999999999" customHeight="1">
      <c r="B1672" s="48">
        <v>1910101113</v>
      </c>
      <c r="C1672" s="48">
        <v>5</v>
      </c>
      <c r="D1672" s="48" t="s">
        <v>1489</v>
      </c>
      <c r="E1672" s="15" t="s">
        <v>1643</v>
      </c>
      <c r="F1672" s="48">
        <v>3810</v>
      </c>
      <c r="G1672" s="48" t="s">
        <v>1166</v>
      </c>
    </row>
    <row r="1673" spans="2:7" ht="19.899999999999999" customHeight="1">
      <c r="B1673" s="48">
        <v>1910101114</v>
      </c>
      <c r="C1673" s="48">
        <v>5</v>
      </c>
      <c r="D1673" s="48" t="s">
        <v>1490</v>
      </c>
      <c r="E1673" s="15" t="s">
        <v>1643</v>
      </c>
      <c r="F1673" s="48">
        <v>3810</v>
      </c>
      <c r="G1673" s="48" t="s">
        <v>1166</v>
      </c>
    </row>
    <row r="1674" spans="2:7" ht="19.899999999999999" customHeight="1">
      <c r="B1674" s="48">
        <v>1910101115</v>
      </c>
      <c r="C1674" s="48">
        <v>5</v>
      </c>
      <c r="D1674" s="48" t="s">
        <v>304</v>
      </c>
      <c r="E1674" s="15" t="s">
        <v>1643</v>
      </c>
      <c r="F1674" s="48">
        <v>3810</v>
      </c>
      <c r="G1674" s="48" t="s">
        <v>1166</v>
      </c>
    </row>
    <row r="1675" spans="2:7" ht="19.899999999999999" customHeight="1">
      <c r="B1675" s="48">
        <v>191010111510</v>
      </c>
      <c r="C1675" s="48">
        <v>6</v>
      </c>
      <c r="D1675" s="48" t="s">
        <v>1491</v>
      </c>
      <c r="E1675" s="15" t="s">
        <v>1643</v>
      </c>
      <c r="F1675" s="48">
        <v>3810</v>
      </c>
      <c r="G1675" s="48" t="s">
        <v>1166</v>
      </c>
    </row>
    <row r="1676" spans="2:7" ht="19.899999999999999" customHeight="1">
      <c r="B1676" s="48">
        <v>191010111511</v>
      </c>
      <c r="C1676" s="48">
        <v>6</v>
      </c>
      <c r="D1676" s="48" t="s">
        <v>1492</v>
      </c>
      <c r="E1676" s="15" t="s">
        <v>1643</v>
      </c>
      <c r="F1676" s="48">
        <v>3810</v>
      </c>
      <c r="G1676" s="48" t="s">
        <v>1166</v>
      </c>
    </row>
    <row r="1677" spans="2:7" ht="19.899999999999999" customHeight="1">
      <c r="B1677" s="48">
        <v>1910101116</v>
      </c>
      <c r="C1677" s="48">
        <v>5</v>
      </c>
      <c r="D1677" s="48" t="s">
        <v>1493</v>
      </c>
      <c r="E1677" s="15" t="s">
        <v>1643</v>
      </c>
      <c r="F1677" s="48">
        <v>3810</v>
      </c>
      <c r="G1677" s="48" t="s">
        <v>1166</v>
      </c>
    </row>
    <row r="1678" spans="2:7" ht="19.899999999999999" customHeight="1">
      <c r="B1678" s="48">
        <v>1910101117</v>
      </c>
      <c r="C1678" s="48">
        <v>5</v>
      </c>
      <c r="D1678" s="48" t="s">
        <v>1494</v>
      </c>
      <c r="E1678" s="15" t="s">
        <v>1643</v>
      </c>
      <c r="F1678" s="48">
        <v>3810</v>
      </c>
      <c r="G1678" s="48" t="s">
        <v>1166</v>
      </c>
    </row>
    <row r="1679" spans="2:7" ht="19.899999999999999" customHeight="1">
      <c r="B1679" s="48">
        <v>19101012</v>
      </c>
      <c r="C1679" s="48">
        <v>4</v>
      </c>
      <c r="D1679" s="48" t="s">
        <v>305</v>
      </c>
      <c r="E1679" s="15" t="s">
        <v>1643</v>
      </c>
      <c r="F1679" s="48">
        <v>3810</v>
      </c>
      <c r="G1679" s="48" t="s">
        <v>1166</v>
      </c>
    </row>
    <row r="1680" spans="2:7" ht="19.899999999999999" customHeight="1">
      <c r="B1680" s="48">
        <v>1910101210</v>
      </c>
      <c r="C1680" s="48">
        <v>5</v>
      </c>
      <c r="D1680" s="48" t="s">
        <v>1495</v>
      </c>
      <c r="E1680" s="15" t="s">
        <v>1643</v>
      </c>
      <c r="F1680" s="48">
        <v>3810</v>
      </c>
      <c r="G1680" s="48" t="s">
        <v>1166</v>
      </c>
    </row>
    <row r="1681" spans="2:7" ht="19.899999999999999" customHeight="1">
      <c r="B1681" s="48">
        <v>191010121010</v>
      </c>
      <c r="C1681" s="48">
        <v>6</v>
      </c>
      <c r="D1681" s="48" t="s">
        <v>1496</v>
      </c>
      <c r="E1681" s="15" t="s">
        <v>1643</v>
      </c>
      <c r="F1681" s="48">
        <v>3810</v>
      </c>
      <c r="G1681" s="48" t="s">
        <v>1166</v>
      </c>
    </row>
    <row r="1682" spans="2:7" ht="19.899999999999999" customHeight="1">
      <c r="B1682" s="48">
        <v>191010121011</v>
      </c>
      <c r="C1682" s="48">
        <v>6</v>
      </c>
      <c r="D1682" s="48" t="s">
        <v>1497</v>
      </c>
      <c r="E1682" s="15" t="s">
        <v>1643</v>
      </c>
      <c r="F1682" s="48">
        <v>3810</v>
      </c>
      <c r="G1682" s="48" t="s">
        <v>1166</v>
      </c>
    </row>
    <row r="1683" spans="2:7" ht="19.899999999999999" customHeight="1">
      <c r="B1683" s="48">
        <v>191010121012</v>
      </c>
      <c r="C1683" s="48">
        <v>6</v>
      </c>
      <c r="D1683" s="48" t="s">
        <v>1498</v>
      </c>
      <c r="E1683" s="15" t="s">
        <v>1643</v>
      </c>
      <c r="F1683" s="48">
        <v>3810</v>
      </c>
      <c r="G1683" s="48" t="s">
        <v>1166</v>
      </c>
    </row>
    <row r="1684" spans="2:7" ht="19.899999999999999" customHeight="1">
      <c r="B1684" s="48">
        <v>191010121013</v>
      </c>
      <c r="C1684" s="48">
        <v>6</v>
      </c>
      <c r="D1684" s="48" t="s">
        <v>1499</v>
      </c>
      <c r="E1684" s="15" t="s">
        <v>1643</v>
      </c>
      <c r="F1684" s="48">
        <v>3810</v>
      </c>
      <c r="G1684" s="48" t="s">
        <v>1166</v>
      </c>
    </row>
    <row r="1685" spans="2:7" ht="19.899999999999999" customHeight="1">
      <c r="B1685" s="48">
        <v>1910101211</v>
      </c>
      <c r="C1685" s="48">
        <v>5</v>
      </c>
      <c r="D1685" s="48" t="s">
        <v>306</v>
      </c>
      <c r="E1685" s="15" t="s">
        <v>1643</v>
      </c>
      <c r="F1685" s="48">
        <v>3810</v>
      </c>
      <c r="G1685" s="48" t="s">
        <v>1166</v>
      </c>
    </row>
    <row r="1686" spans="2:7" ht="19.899999999999999" customHeight="1">
      <c r="B1686" s="48">
        <v>191010121110</v>
      </c>
      <c r="C1686" s="48">
        <v>6</v>
      </c>
      <c r="D1686" s="48" t="s">
        <v>1500</v>
      </c>
      <c r="E1686" s="15" t="s">
        <v>1643</v>
      </c>
      <c r="F1686" s="48">
        <v>3810</v>
      </c>
      <c r="G1686" s="48" t="s">
        <v>1166</v>
      </c>
    </row>
    <row r="1687" spans="2:7" ht="19.899999999999999" customHeight="1">
      <c r="B1687" s="48">
        <v>191010121111</v>
      </c>
      <c r="C1687" s="48">
        <v>6</v>
      </c>
      <c r="D1687" s="48" t="s">
        <v>1501</v>
      </c>
      <c r="E1687" s="15" t="s">
        <v>1643</v>
      </c>
      <c r="F1687" s="48">
        <v>3810</v>
      </c>
      <c r="G1687" s="48" t="s">
        <v>1166</v>
      </c>
    </row>
    <row r="1688" spans="2:7" ht="19.899999999999999" customHeight="1">
      <c r="B1688" s="48">
        <v>191010121112</v>
      </c>
      <c r="C1688" s="48">
        <v>6</v>
      </c>
      <c r="D1688" s="48" t="s">
        <v>1502</v>
      </c>
      <c r="E1688" s="15" t="s">
        <v>1643</v>
      </c>
      <c r="F1688" s="48">
        <v>3810</v>
      </c>
      <c r="G1688" s="48" t="s">
        <v>1166</v>
      </c>
    </row>
    <row r="1689" spans="2:7" ht="19.899999999999999" customHeight="1">
      <c r="B1689" s="48">
        <v>191010121113</v>
      </c>
      <c r="C1689" s="48">
        <v>6</v>
      </c>
      <c r="D1689" s="48" t="s">
        <v>1503</v>
      </c>
      <c r="E1689" s="15" t="s">
        <v>1643</v>
      </c>
      <c r="F1689" s="48">
        <v>3810</v>
      </c>
      <c r="G1689" s="48" t="s">
        <v>1166</v>
      </c>
    </row>
    <row r="1690" spans="2:7" ht="19.899999999999999" customHeight="1">
      <c r="B1690" s="48">
        <v>1910101212</v>
      </c>
      <c r="C1690" s="48">
        <v>5</v>
      </c>
      <c r="D1690" s="48" t="s">
        <v>1504</v>
      </c>
      <c r="E1690" s="15" t="s">
        <v>1643</v>
      </c>
      <c r="F1690" s="48">
        <v>3810</v>
      </c>
      <c r="G1690" s="48" t="s">
        <v>1166</v>
      </c>
    </row>
    <row r="1691" spans="2:7" ht="19.899999999999999" customHeight="1">
      <c r="B1691" s="48">
        <v>1910101213</v>
      </c>
      <c r="C1691" s="48">
        <v>5</v>
      </c>
      <c r="D1691" s="48" t="s">
        <v>1505</v>
      </c>
      <c r="E1691" s="15" t="s">
        <v>1643</v>
      </c>
      <c r="F1691" s="48">
        <v>3810</v>
      </c>
      <c r="G1691" s="48" t="s">
        <v>1166</v>
      </c>
    </row>
    <row r="1692" spans="2:7" ht="19.899999999999999" customHeight="1">
      <c r="B1692" s="48">
        <v>19101013</v>
      </c>
      <c r="C1692" s="48">
        <v>4</v>
      </c>
      <c r="D1692" s="48" t="s">
        <v>1506</v>
      </c>
      <c r="E1692" s="15" t="s">
        <v>1643</v>
      </c>
      <c r="F1692" s="48">
        <v>3810</v>
      </c>
      <c r="G1692" s="48" t="s">
        <v>1166</v>
      </c>
    </row>
    <row r="1693" spans="2:7" ht="19.899999999999999" customHeight="1">
      <c r="B1693" s="48">
        <v>1910101310</v>
      </c>
      <c r="C1693" s="48">
        <v>5</v>
      </c>
      <c r="D1693" s="48" t="s">
        <v>1507</v>
      </c>
      <c r="E1693" s="15" t="s">
        <v>1643</v>
      </c>
      <c r="F1693" s="48">
        <v>3810</v>
      </c>
      <c r="G1693" s="48" t="s">
        <v>1166</v>
      </c>
    </row>
    <row r="1694" spans="2:7" ht="19.899999999999999" customHeight="1">
      <c r="B1694" s="48">
        <v>1910101311</v>
      </c>
      <c r="C1694" s="48">
        <v>5</v>
      </c>
      <c r="D1694" s="48" t="s">
        <v>239</v>
      </c>
      <c r="E1694" s="15" t="s">
        <v>1643</v>
      </c>
      <c r="F1694" s="48">
        <v>3810</v>
      </c>
      <c r="G1694" s="48" t="s">
        <v>1166</v>
      </c>
    </row>
    <row r="1695" spans="2:7" ht="19.899999999999999" customHeight="1">
      <c r="B1695" s="48">
        <v>1910101312</v>
      </c>
      <c r="C1695" s="48">
        <v>5</v>
      </c>
      <c r="D1695" s="48" t="s">
        <v>1508</v>
      </c>
      <c r="E1695" s="15" t="s">
        <v>1643</v>
      </c>
      <c r="F1695" s="48">
        <v>3810</v>
      </c>
      <c r="G1695" s="48" t="s">
        <v>1166</v>
      </c>
    </row>
    <row r="1696" spans="2:7" ht="19.899999999999999" customHeight="1">
      <c r="B1696" s="48">
        <v>1910101313</v>
      </c>
      <c r="C1696" s="48">
        <v>5</v>
      </c>
      <c r="D1696" s="48" t="s">
        <v>183</v>
      </c>
      <c r="E1696" s="15" t="s">
        <v>1643</v>
      </c>
      <c r="F1696" s="48">
        <v>3810</v>
      </c>
      <c r="G1696" s="48" t="s">
        <v>1166</v>
      </c>
    </row>
    <row r="1697" spans="2:7" ht="19.899999999999999" customHeight="1">
      <c r="B1697" s="48">
        <v>1910101314</v>
      </c>
      <c r="C1697" s="48">
        <v>5</v>
      </c>
      <c r="D1697" s="48" t="s">
        <v>1509</v>
      </c>
      <c r="E1697" s="15" t="s">
        <v>1643</v>
      </c>
      <c r="F1697" s="48">
        <v>3810</v>
      </c>
      <c r="G1697" s="48" t="s">
        <v>1166</v>
      </c>
    </row>
    <row r="1698" spans="2:7" ht="19.899999999999999" customHeight="1">
      <c r="B1698" s="48">
        <v>191010131410</v>
      </c>
      <c r="C1698" s="48">
        <v>6</v>
      </c>
      <c r="D1698" s="48" t="s">
        <v>1510</v>
      </c>
      <c r="E1698" s="15" t="s">
        <v>1643</v>
      </c>
      <c r="F1698" s="48">
        <v>3810</v>
      </c>
      <c r="G1698" s="48" t="s">
        <v>1166</v>
      </c>
    </row>
    <row r="1699" spans="2:7" ht="19.899999999999999" customHeight="1">
      <c r="B1699" s="48">
        <v>191010131411</v>
      </c>
      <c r="C1699" s="48">
        <v>6</v>
      </c>
      <c r="D1699" s="48" t="s">
        <v>1511</v>
      </c>
      <c r="E1699" s="15" t="s">
        <v>1643</v>
      </c>
      <c r="F1699" s="48">
        <v>3810</v>
      </c>
      <c r="G1699" s="48" t="s">
        <v>1166</v>
      </c>
    </row>
    <row r="1700" spans="2:7" ht="19.899999999999999" customHeight="1">
      <c r="B1700" s="48">
        <v>19101014</v>
      </c>
      <c r="C1700" s="48">
        <v>4</v>
      </c>
      <c r="D1700" s="48" t="s">
        <v>1512</v>
      </c>
      <c r="E1700" s="15" t="s">
        <v>1643</v>
      </c>
      <c r="F1700" s="48">
        <v>3810</v>
      </c>
      <c r="G1700" s="48" t="s">
        <v>1166</v>
      </c>
    </row>
    <row r="1701" spans="2:7" ht="19.899999999999999" customHeight="1">
      <c r="B1701" s="48">
        <v>1910101410</v>
      </c>
      <c r="C1701" s="48">
        <v>5</v>
      </c>
      <c r="D1701" s="48" t="s">
        <v>1513</v>
      </c>
      <c r="E1701" s="15" t="s">
        <v>1643</v>
      </c>
      <c r="F1701" s="48">
        <v>3810</v>
      </c>
      <c r="G1701" s="48" t="s">
        <v>1166</v>
      </c>
    </row>
    <row r="1702" spans="2:7" ht="19.899999999999999" customHeight="1">
      <c r="B1702" s="48">
        <v>1910101411</v>
      </c>
      <c r="C1702" s="48">
        <v>5</v>
      </c>
      <c r="D1702" s="48" t="s">
        <v>1514</v>
      </c>
      <c r="E1702" s="15" t="s">
        <v>1643</v>
      </c>
      <c r="F1702" s="48">
        <v>3810</v>
      </c>
      <c r="G1702" s="48" t="s">
        <v>1166</v>
      </c>
    </row>
    <row r="1703" spans="2:7" ht="19.899999999999999" customHeight="1">
      <c r="B1703" s="48">
        <v>191010141110</v>
      </c>
      <c r="C1703" s="48">
        <v>6</v>
      </c>
      <c r="D1703" s="48" t="s">
        <v>1515</v>
      </c>
      <c r="E1703" s="15" t="s">
        <v>1643</v>
      </c>
      <c r="F1703" s="48">
        <v>3810</v>
      </c>
      <c r="G1703" s="48" t="s">
        <v>1166</v>
      </c>
    </row>
    <row r="1704" spans="2:7" ht="19.899999999999999" customHeight="1">
      <c r="B1704" s="48">
        <v>191010141111</v>
      </c>
      <c r="C1704" s="48">
        <v>6</v>
      </c>
      <c r="D1704" s="48" t="s">
        <v>1516</v>
      </c>
      <c r="E1704" s="15" t="s">
        <v>1643</v>
      </c>
      <c r="F1704" s="48">
        <v>3810</v>
      </c>
      <c r="G1704" s="48" t="s">
        <v>1166</v>
      </c>
    </row>
    <row r="1705" spans="2:7" ht="19.899999999999999" customHeight="1">
      <c r="B1705" s="48">
        <v>191010141112</v>
      </c>
      <c r="C1705" s="48">
        <v>6</v>
      </c>
      <c r="D1705" s="48" t="s">
        <v>1517</v>
      </c>
      <c r="E1705" s="15" t="s">
        <v>1643</v>
      </c>
      <c r="F1705" s="48">
        <v>3810</v>
      </c>
      <c r="G1705" s="48" t="s">
        <v>1166</v>
      </c>
    </row>
    <row r="1706" spans="2:7" ht="19.899999999999999" customHeight="1">
      <c r="B1706" s="48">
        <v>1910101412</v>
      </c>
      <c r="C1706" s="48">
        <v>5</v>
      </c>
      <c r="D1706" s="48" t="s">
        <v>1518</v>
      </c>
      <c r="E1706" s="15" t="s">
        <v>1643</v>
      </c>
      <c r="F1706" s="48">
        <v>3810</v>
      </c>
      <c r="G1706" s="48" t="s">
        <v>1166</v>
      </c>
    </row>
    <row r="1707" spans="2:7" ht="19.899999999999999" customHeight="1">
      <c r="B1707" s="48">
        <v>1910101413</v>
      </c>
      <c r="C1707" s="48">
        <v>5</v>
      </c>
      <c r="D1707" s="48" t="s">
        <v>240</v>
      </c>
      <c r="E1707" s="15" t="s">
        <v>1643</v>
      </c>
      <c r="F1707" s="48">
        <v>3810</v>
      </c>
      <c r="G1707" s="48" t="s">
        <v>1166</v>
      </c>
    </row>
    <row r="1708" spans="2:7" ht="19.899999999999999" customHeight="1">
      <c r="B1708" s="48">
        <v>1910101414</v>
      </c>
      <c r="C1708" s="48">
        <v>5</v>
      </c>
      <c r="D1708" s="48" t="s">
        <v>241</v>
      </c>
      <c r="E1708" s="15" t="s">
        <v>1643</v>
      </c>
      <c r="F1708" s="48">
        <v>3810</v>
      </c>
      <c r="G1708" s="48" t="s">
        <v>1166</v>
      </c>
    </row>
    <row r="1709" spans="2:7" ht="19.899999999999999" customHeight="1">
      <c r="B1709" s="48">
        <v>19101015</v>
      </c>
      <c r="C1709" s="48">
        <v>4</v>
      </c>
      <c r="D1709" s="48" t="s">
        <v>1519</v>
      </c>
      <c r="E1709" s="15" t="s">
        <v>1643</v>
      </c>
      <c r="F1709" s="48">
        <v>3814</v>
      </c>
      <c r="G1709" s="48" t="s">
        <v>21618</v>
      </c>
    </row>
    <row r="1710" spans="2:7" ht="19.899999999999999" customHeight="1">
      <c r="B1710" s="48">
        <v>1910101510</v>
      </c>
      <c r="C1710" s="48">
        <v>5</v>
      </c>
      <c r="D1710" s="48" t="s">
        <v>1520</v>
      </c>
      <c r="E1710" s="15" t="s">
        <v>1643</v>
      </c>
      <c r="F1710" s="48">
        <v>3814</v>
      </c>
      <c r="G1710" s="48" t="s">
        <v>21618</v>
      </c>
    </row>
    <row r="1711" spans="2:7" ht="19.899999999999999" customHeight="1">
      <c r="B1711" s="48">
        <v>1910101511</v>
      </c>
      <c r="C1711" s="48">
        <v>5</v>
      </c>
      <c r="D1711" s="48" t="s">
        <v>1521</v>
      </c>
      <c r="E1711" s="15" t="s">
        <v>1643</v>
      </c>
      <c r="F1711" s="48">
        <v>3814</v>
      </c>
      <c r="G1711" s="48" t="s">
        <v>21618</v>
      </c>
    </row>
    <row r="1712" spans="2:7" ht="19.899999999999999" customHeight="1">
      <c r="B1712" s="48">
        <v>19101016</v>
      </c>
      <c r="C1712" s="48">
        <v>4</v>
      </c>
      <c r="D1712" s="48" t="s">
        <v>242</v>
      </c>
      <c r="E1712" s="15" t="s">
        <v>1643</v>
      </c>
      <c r="F1712" s="48">
        <v>3814</v>
      </c>
      <c r="G1712" s="48" t="s">
        <v>21618</v>
      </c>
    </row>
    <row r="1713" spans="2:7" ht="19.899999999999999" customHeight="1">
      <c r="B1713" s="48">
        <v>191011</v>
      </c>
      <c r="C1713" s="48">
        <v>3</v>
      </c>
      <c r="D1713" s="48" t="s">
        <v>309</v>
      </c>
      <c r="E1713" s="15" t="s">
        <v>1643</v>
      </c>
      <c r="F1713" s="48"/>
      <c r="G1713" s="48"/>
    </row>
    <row r="1714" spans="2:7" ht="19.899999999999999" customHeight="1">
      <c r="B1714" s="48">
        <v>19101110</v>
      </c>
      <c r="C1714" s="48">
        <v>4</v>
      </c>
      <c r="D1714" s="48" t="s">
        <v>311</v>
      </c>
      <c r="E1714" s="15" t="s">
        <v>1643</v>
      </c>
      <c r="F1714" s="48">
        <v>3813</v>
      </c>
      <c r="G1714" s="48" t="s">
        <v>309</v>
      </c>
    </row>
    <row r="1715" spans="2:7" ht="19.899999999999999" customHeight="1">
      <c r="B1715" s="48">
        <v>1910111010</v>
      </c>
      <c r="C1715" s="48">
        <v>5</v>
      </c>
      <c r="D1715" s="48" t="s">
        <v>1522</v>
      </c>
      <c r="E1715" s="15" t="s">
        <v>1643</v>
      </c>
      <c r="F1715" s="48">
        <v>3813</v>
      </c>
      <c r="G1715" s="48" t="s">
        <v>309</v>
      </c>
    </row>
    <row r="1716" spans="2:7" ht="19.899999999999999" customHeight="1">
      <c r="B1716" s="48">
        <v>1910111011</v>
      </c>
      <c r="C1716" s="48">
        <v>5</v>
      </c>
      <c r="D1716" s="48" t="s">
        <v>1523</v>
      </c>
      <c r="E1716" s="15" t="s">
        <v>1643</v>
      </c>
      <c r="F1716" s="48">
        <v>3813</v>
      </c>
      <c r="G1716" s="48" t="s">
        <v>309</v>
      </c>
    </row>
    <row r="1717" spans="2:7" ht="19.899999999999999" customHeight="1">
      <c r="B1717" s="48">
        <v>1910111012</v>
      </c>
      <c r="C1717" s="48">
        <v>5</v>
      </c>
      <c r="D1717" s="48" t="s">
        <v>1524</v>
      </c>
      <c r="E1717" s="15" t="s">
        <v>1643</v>
      </c>
      <c r="F1717" s="48">
        <v>3813</v>
      </c>
      <c r="G1717" s="48" t="s">
        <v>309</v>
      </c>
    </row>
    <row r="1718" spans="2:7" ht="19.899999999999999" customHeight="1">
      <c r="B1718" s="48">
        <v>1910111013</v>
      </c>
      <c r="C1718" s="48">
        <v>5</v>
      </c>
      <c r="D1718" s="48" t="s">
        <v>1525</v>
      </c>
      <c r="E1718" s="15" t="s">
        <v>1643</v>
      </c>
      <c r="F1718" s="48">
        <v>3813</v>
      </c>
      <c r="G1718" s="48" t="s">
        <v>309</v>
      </c>
    </row>
    <row r="1719" spans="2:7" ht="19.899999999999999" customHeight="1">
      <c r="B1719" s="48">
        <v>1910111014</v>
      </c>
      <c r="C1719" s="48">
        <v>5</v>
      </c>
      <c r="D1719" s="48" t="s">
        <v>1526</v>
      </c>
      <c r="E1719" s="15" t="s">
        <v>1643</v>
      </c>
      <c r="F1719" s="48">
        <v>3813</v>
      </c>
      <c r="G1719" s="48" t="s">
        <v>309</v>
      </c>
    </row>
    <row r="1720" spans="2:7" ht="19.899999999999999" customHeight="1">
      <c r="B1720" s="48">
        <v>1910111015</v>
      </c>
      <c r="C1720" s="48">
        <v>5</v>
      </c>
      <c r="D1720" s="48" t="s">
        <v>1527</v>
      </c>
      <c r="E1720" s="15" t="s">
        <v>1643</v>
      </c>
      <c r="F1720" s="48">
        <v>3813</v>
      </c>
      <c r="G1720" s="48" t="s">
        <v>309</v>
      </c>
    </row>
    <row r="1721" spans="2:7" ht="19.899999999999999" customHeight="1">
      <c r="B1721" s="48">
        <v>19101111</v>
      </c>
      <c r="C1721" s="48">
        <v>4</v>
      </c>
      <c r="D1721" s="48" t="s">
        <v>310</v>
      </c>
      <c r="E1721" s="15" t="s">
        <v>1643</v>
      </c>
      <c r="F1721" s="48">
        <v>3813</v>
      </c>
      <c r="G1721" s="48" t="s">
        <v>309</v>
      </c>
    </row>
    <row r="1722" spans="2:7" ht="19.899999999999999" customHeight="1">
      <c r="B1722" s="48">
        <v>1910111110</v>
      </c>
      <c r="C1722" s="48">
        <v>5</v>
      </c>
      <c r="D1722" s="48" t="s">
        <v>1528</v>
      </c>
      <c r="E1722" s="15" t="s">
        <v>1643</v>
      </c>
      <c r="F1722" s="48">
        <v>3813</v>
      </c>
      <c r="G1722" s="48" t="s">
        <v>309</v>
      </c>
    </row>
    <row r="1723" spans="2:7" ht="19.899999999999999" customHeight="1">
      <c r="B1723" s="48">
        <v>191011111010</v>
      </c>
      <c r="C1723" s="48">
        <v>6</v>
      </c>
      <c r="D1723" s="48" t="s">
        <v>1529</v>
      </c>
      <c r="E1723" s="15" t="s">
        <v>1643</v>
      </c>
      <c r="F1723" s="48">
        <v>3813</v>
      </c>
      <c r="G1723" s="48" t="s">
        <v>309</v>
      </c>
    </row>
    <row r="1724" spans="2:7" ht="19.899999999999999" customHeight="1">
      <c r="B1724" s="48">
        <v>191011111011</v>
      </c>
      <c r="C1724" s="48">
        <v>6</v>
      </c>
      <c r="D1724" s="48" t="s">
        <v>1530</v>
      </c>
      <c r="E1724" s="15" t="s">
        <v>1643</v>
      </c>
      <c r="F1724" s="48">
        <v>3813</v>
      </c>
      <c r="G1724" s="48" t="s">
        <v>309</v>
      </c>
    </row>
    <row r="1725" spans="2:7" ht="19.899999999999999" customHeight="1">
      <c r="B1725" s="48">
        <v>191011111012</v>
      </c>
      <c r="C1725" s="48">
        <v>6</v>
      </c>
      <c r="D1725" s="48" t="s">
        <v>1531</v>
      </c>
      <c r="E1725" s="15" t="s">
        <v>1643</v>
      </c>
      <c r="F1725" s="48">
        <v>3813</v>
      </c>
      <c r="G1725" s="48" t="s">
        <v>309</v>
      </c>
    </row>
    <row r="1726" spans="2:7" ht="19.899999999999999" customHeight="1">
      <c r="B1726" s="48">
        <v>1910111111</v>
      </c>
      <c r="C1726" s="48">
        <v>5</v>
      </c>
      <c r="D1726" s="48" t="s">
        <v>1532</v>
      </c>
      <c r="E1726" s="15" t="s">
        <v>1643</v>
      </c>
      <c r="F1726" s="48">
        <v>3813</v>
      </c>
      <c r="G1726" s="48" t="s">
        <v>309</v>
      </c>
    </row>
    <row r="1727" spans="2:7" ht="19.899999999999999" customHeight="1">
      <c r="B1727" s="48">
        <v>191011111110</v>
      </c>
      <c r="C1727" s="48">
        <v>6</v>
      </c>
      <c r="D1727" s="48" t="s">
        <v>1533</v>
      </c>
      <c r="E1727" s="15" t="s">
        <v>1643</v>
      </c>
      <c r="F1727" s="48">
        <v>3813</v>
      </c>
      <c r="G1727" s="48" t="s">
        <v>309</v>
      </c>
    </row>
    <row r="1728" spans="2:7" ht="19.899999999999999" customHeight="1">
      <c r="B1728" s="48">
        <v>191011111111</v>
      </c>
      <c r="C1728" s="48">
        <v>6</v>
      </c>
      <c r="D1728" s="48" t="s">
        <v>1534</v>
      </c>
      <c r="E1728" s="15" t="s">
        <v>1643</v>
      </c>
      <c r="F1728" s="48">
        <v>3813</v>
      </c>
      <c r="G1728" s="48" t="s">
        <v>309</v>
      </c>
    </row>
    <row r="1729" spans="2:7" ht="19.899999999999999" customHeight="1">
      <c r="B1729" s="48">
        <v>191011111112</v>
      </c>
      <c r="C1729" s="48">
        <v>6</v>
      </c>
      <c r="D1729" s="48" t="s">
        <v>1535</v>
      </c>
      <c r="E1729" s="15" t="s">
        <v>1643</v>
      </c>
      <c r="F1729" s="48">
        <v>3813</v>
      </c>
      <c r="G1729" s="48" t="s">
        <v>309</v>
      </c>
    </row>
    <row r="1730" spans="2:7" ht="19.899999999999999" customHeight="1">
      <c r="B1730" s="48">
        <v>1910111112</v>
      </c>
      <c r="C1730" s="48">
        <v>5</v>
      </c>
      <c r="D1730" s="48" t="s">
        <v>1536</v>
      </c>
      <c r="E1730" s="15" t="s">
        <v>1643</v>
      </c>
      <c r="F1730" s="48">
        <v>3813</v>
      </c>
      <c r="G1730" s="48" t="s">
        <v>309</v>
      </c>
    </row>
    <row r="1731" spans="2:7" ht="19.899999999999999" customHeight="1">
      <c r="B1731" s="48">
        <v>1910111113</v>
      </c>
      <c r="C1731" s="48">
        <v>5</v>
      </c>
      <c r="D1731" s="48" t="s">
        <v>1537</v>
      </c>
      <c r="E1731" s="15" t="s">
        <v>1643</v>
      </c>
      <c r="F1731" s="48">
        <v>3813</v>
      </c>
      <c r="G1731" s="48" t="s">
        <v>309</v>
      </c>
    </row>
    <row r="1732" spans="2:7" ht="19.899999999999999" customHeight="1">
      <c r="B1732" s="48">
        <v>191011111310</v>
      </c>
      <c r="C1732" s="48">
        <v>6</v>
      </c>
      <c r="D1732" s="48" t="s">
        <v>1538</v>
      </c>
      <c r="E1732" s="15" t="s">
        <v>1643</v>
      </c>
      <c r="F1732" s="48">
        <v>3813</v>
      </c>
      <c r="G1732" s="48" t="s">
        <v>309</v>
      </c>
    </row>
    <row r="1733" spans="2:7" ht="19.899999999999999" customHeight="1">
      <c r="B1733" s="48">
        <v>191011111311</v>
      </c>
      <c r="C1733" s="48">
        <v>6</v>
      </c>
      <c r="D1733" s="48" t="s">
        <v>1539</v>
      </c>
      <c r="E1733" s="15" t="s">
        <v>1643</v>
      </c>
      <c r="F1733" s="48">
        <v>3813</v>
      </c>
      <c r="G1733" s="48" t="s">
        <v>309</v>
      </c>
    </row>
    <row r="1734" spans="2:7" ht="19.899999999999999" customHeight="1">
      <c r="B1734" s="48">
        <v>191011111312</v>
      </c>
      <c r="C1734" s="48">
        <v>6</v>
      </c>
      <c r="D1734" s="48" t="s">
        <v>1540</v>
      </c>
      <c r="E1734" s="15" t="s">
        <v>1643</v>
      </c>
      <c r="F1734" s="48">
        <v>3813</v>
      </c>
      <c r="G1734" s="48" t="s">
        <v>309</v>
      </c>
    </row>
    <row r="1735" spans="2:7" ht="19.899999999999999" customHeight="1">
      <c r="B1735" s="48">
        <v>191011111313</v>
      </c>
      <c r="C1735" s="48">
        <v>6</v>
      </c>
      <c r="D1735" s="48" t="s">
        <v>1541</v>
      </c>
      <c r="E1735" s="15" t="s">
        <v>1643</v>
      </c>
      <c r="F1735" s="48">
        <v>3813</v>
      </c>
      <c r="G1735" s="48" t="s">
        <v>309</v>
      </c>
    </row>
    <row r="1736" spans="2:7" ht="19.899999999999999" customHeight="1">
      <c r="B1736" s="48">
        <v>1910111114</v>
      </c>
      <c r="C1736" s="48">
        <v>5</v>
      </c>
      <c r="D1736" s="48" t="s">
        <v>1542</v>
      </c>
      <c r="E1736" s="15" t="s">
        <v>1643</v>
      </c>
      <c r="F1736" s="48">
        <v>3813</v>
      </c>
      <c r="G1736" s="48" t="s">
        <v>309</v>
      </c>
    </row>
    <row r="1737" spans="2:7" ht="19.899999999999999" customHeight="1">
      <c r="B1737" s="48">
        <v>191011111410</v>
      </c>
      <c r="C1737" s="48">
        <v>6</v>
      </c>
      <c r="D1737" s="48" t="s">
        <v>1543</v>
      </c>
      <c r="E1737" s="15" t="s">
        <v>1643</v>
      </c>
      <c r="F1737" s="48">
        <v>3813</v>
      </c>
      <c r="G1737" s="48" t="s">
        <v>309</v>
      </c>
    </row>
    <row r="1738" spans="2:7" ht="19.899999999999999" customHeight="1">
      <c r="B1738" s="48">
        <v>191011111411</v>
      </c>
      <c r="C1738" s="48">
        <v>6</v>
      </c>
      <c r="D1738" s="48" t="s">
        <v>1544</v>
      </c>
      <c r="E1738" s="15" t="s">
        <v>1643</v>
      </c>
      <c r="F1738" s="48">
        <v>3813</v>
      </c>
      <c r="G1738" s="48" t="s">
        <v>309</v>
      </c>
    </row>
    <row r="1739" spans="2:7" ht="19.899999999999999" customHeight="1">
      <c r="B1739" s="48">
        <v>191011111412</v>
      </c>
      <c r="C1739" s="48">
        <v>6</v>
      </c>
      <c r="D1739" s="48" t="s">
        <v>1545</v>
      </c>
      <c r="E1739" s="15" t="s">
        <v>1643</v>
      </c>
      <c r="F1739" s="48">
        <v>3813</v>
      </c>
      <c r="G1739" s="48" t="s">
        <v>309</v>
      </c>
    </row>
    <row r="1740" spans="2:7" ht="19.899999999999999" customHeight="1">
      <c r="B1740" s="48">
        <v>191011111413</v>
      </c>
      <c r="C1740" s="48">
        <v>6</v>
      </c>
      <c r="D1740" s="48" t="s">
        <v>1546</v>
      </c>
      <c r="E1740" s="15" t="s">
        <v>1643</v>
      </c>
      <c r="F1740" s="48">
        <v>3813</v>
      </c>
      <c r="G1740" s="48" t="s">
        <v>309</v>
      </c>
    </row>
    <row r="1741" spans="2:7" ht="19.899999999999999" customHeight="1">
      <c r="B1741" s="48">
        <v>191011111414</v>
      </c>
      <c r="C1741" s="48">
        <v>6</v>
      </c>
      <c r="D1741" s="48" t="s">
        <v>1547</v>
      </c>
      <c r="E1741" s="15" t="s">
        <v>1643</v>
      </c>
      <c r="F1741" s="48">
        <v>3813</v>
      </c>
      <c r="G1741" s="48" t="s">
        <v>309</v>
      </c>
    </row>
    <row r="1742" spans="2:7" ht="19.899999999999999" customHeight="1">
      <c r="B1742" s="48">
        <v>191011111415</v>
      </c>
      <c r="C1742" s="48">
        <v>6</v>
      </c>
      <c r="D1742" s="48" t="s">
        <v>1548</v>
      </c>
      <c r="E1742" s="15" t="s">
        <v>1643</v>
      </c>
      <c r="F1742" s="48">
        <v>3813</v>
      </c>
      <c r="G1742" s="48" t="s">
        <v>309</v>
      </c>
    </row>
    <row r="1743" spans="2:7" ht="19.899999999999999" customHeight="1">
      <c r="B1743" s="48">
        <v>1911</v>
      </c>
      <c r="C1743" s="48">
        <v>2</v>
      </c>
      <c r="D1743" s="48" t="s">
        <v>1549</v>
      </c>
      <c r="E1743" s="15" t="s">
        <v>1643</v>
      </c>
      <c r="F1743" s="48"/>
      <c r="G1743" s="48"/>
    </row>
    <row r="1744" spans="2:7" ht="19.899999999999999" customHeight="1">
      <c r="B1744" s="48">
        <v>191110</v>
      </c>
      <c r="C1744" s="48">
        <v>3</v>
      </c>
      <c r="D1744" s="48" t="s">
        <v>312</v>
      </c>
      <c r="E1744" s="15" t="s">
        <v>1643</v>
      </c>
      <c r="F1744" s="48"/>
      <c r="G1744" s="48"/>
    </row>
    <row r="1745" spans="2:7" ht="19.899999999999999" customHeight="1">
      <c r="B1745" s="48">
        <v>19111010</v>
      </c>
      <c r="C1745" s="48">
        <v>4</v>
      </c>
      <c r="D1745" s="48" t="s">
        <v>24</v>
      </c>
      <c r="E1745" s="15" t="s">
        <v>1643</v>
      </c>
      <c r="F1745" s="48">
        <v>3812</v>
      </c>
      <c r="G1745" s="48" t="s">
        <v>21600</v>
      </c>
    </row>
    <row r="1746" spans="2:7" ht="19.899999999999999" customHeight="1">
      <c r="B1746" s="48">
        <v>1911101010</v>
      </c>
      <c r="C1746" s="48">
        <v>5</v>
      </c>
      <c r="D1746" s="48" t="s">
        <v>2720</v>
      </c>
      <c r="E1746" s="15" t="s">
        <v>1643</v>
      </c>
      <c r="F1746" s="48">
        <v>3812</v>
      </c>
      <c r="G1746" s="48" t="s">
        <v>21600</v>
      </c>
    </row>
    <row r="1747" spans="2:7" ht="19.899999999999999" customHeight="1">
      <c r="B1747" s="48">
        <v>1911101011</v>
      </c>
      <c r="C1747" s="48">
        <v>5</v>
      </c>
      <c r="D1747" s="48" t="s">
        <v>1550</v>
      </c>
      <c r="E1747" s="15" t="s">
        <v>1643</v>
      </c>
      <c r="F1747" s="48">
        <v>3812</v>
      </c>
      <c r="G1747" s="48" t="s">
        <v>21600</v>
      </c>
    </row>
    <row r="1748" spans="2:7" ht="19.899999999999999" customHeight="1">
      <c r="B1748" s="48">
        <v>1911101012</v>
      </c>
      <c r="C1748" s="48">
        <v>5</v>
      </c>
      <c r="D1748" s="48" t="s">
        <v>307</v>
      </c>
      <c r="E1748" s="15" t="s">
        <v>1643</v>
      </c>
      <c r="F1748" s="48">
        <v>3812</v>
      </c>
      <c r="G1748" s="48" t="s">
        <v>21600</v>
      </c>
    </row>
    <row r="1749" spans="2:7" ht="19.899999999999999" customHeight="1">
      <c r="B1749" s="48">
        <v>1911101013</v>
      </c>
      <c r="C1749" s="48">
        <v>5</v>
      </c>
      <c r="D1749" s="48" t="s">
        <v>313</v>
      </c>
      <c r="E1749" s="15" t="s">
        <v>1643</v>
      </c>
      <c r="F1749" s="48">
        <v>3812</v>
      </c>
      <c r="G1749" s="48" t="s">
        <v>21600</v>
      </c>
    </row>
    <row r="1750" spans="2:7" ht="19.899999999999999" customHeight="1">
      <c r="B1750" s="48">
        <v>1911101014</v>
      </c>
      <c r="C1750" s="48">
        <v>5</v>
      </c>
      <c r="D1750" s="48" t="s">
        <v>1551</v>
      </c>
      <c r="E1750" s="15" t="s">
        <v>1643</v>
      </c>
      <c r="F1750" s="48">
        <v>3812</v>
      </c>
      <c r="G1750" s="48" t="s">
        <v>21600</v>
      </c>
    </row>
    <row r="1751" spans="2:7" ht="19.899999999999999" customHeight="1">
      <c r="B1751" s="48">
        <v>191110101410</v>
      </c>
      <c r="C1751" s="48">
        <v>6</v>
      </c>
      <c r="D1751" s="48" t="s">
        <v>314</v>
      </c>
      <c r="E1751" s="15" t="s">
        <v>1643</v>
      </c>
      <c r="F1751" s="48">
        <v>3812</v>
      </c>
      <c r="G1751" s="48" t="s">
        <v>21600</v>
      </c>
    </row>
    <row r="1752" spans="2:7" ht="19.899999999999999" customHeight="1">
      <c r="B1752" s="48">
        <v>191110101411</v>
      </c>
      <c r="C1752" s="48">
        <v>6</v>
      </c>
      <c r="D1752" s="48" t="s">
        <v>315</v>
      </c>
      <c r="E1752" s="15" t="s">
        <v>1643</v>
      </c>
      <c r="F1752" s="48">
        <v>3812</v>
      </c>
      <c r="G1752" s="48" t="s">
        <v>21600</v>
      </c>
    </row>
    <row r="1753" spans="2:7" ht="19.899999999999999" customHeight="1">
      <c r="B1753" s="48">
        <v>191110101412</v>
      </c>
      <c r="C1753" s="48">
        <v>6</v>
      </c>
      <c r="D1753" s="48" t="s">
        <v>1552</v>
      </c>
      <c r="E1753" s="15" t="s">
        <v>1643</v>
      </c>
      <c r="F1753" s="48">
        <v>3812</v>
      </c>
      <c r="G1753" s="48" t="s">
        <v>21600</v>
      </c>
    </row>
    <row r="1754" spans="2:7" ht="19.899999999999999" customHeight="1">
      <c r="B1754" s="48">
        <v>191110101413</v>
      </c>
      <c r="C1754" s="48">
        <v>6</v>
      </c>
      <c r="D1754" s="48" t="s">
        <v>316</v>
      </c>
      <c r="E1754" s="15" t="s">
        <v>1643</v>
      </c>
      <c r="F1754" s="48">
        <v>3812</v>
      </c>
      <c r="G1754" s="48" t="s">
        <v>21600</v>
      </c>
    </row>
    <row r="1755" spans="2:7" ht="19.899999999999999" customHeight="1">
      <c r="B1755" s="48">
        <v>19111011</v>
      </c>
      <c r="C1755" s="48">
        <v>4</v>
      </c>
      <c r="D1755" s="48" t="s">
        <v>25</v>
      </c>
      <c r="E1755" s="15" t="s">
        <v>1643</v>
      </c>
      <c r="F1755" s="48">
        <v>3812</v>
      </c>
      <c r="G1755" s="48" t="s">
        <v>21600</v>
      </c>
    </row>
    <row r="1756" spans="2:7" ht="19.899999999999999" customHeight="1">
      <c r="B1756" s="48">
        <v>1911101110</v>
      </c>
      <c r="C1756" s="48">
        <v>5</v>
      </c>
      <c r="D1756" s="48" t="s">
        <v>1553</v>
      </c>
      <c r="E1756" s="15" t="s">
        <v>1643</v>
      </c>
      <c r="F1756" s="48">
        <v>3812</v>
      </c>
      <c r="G1756" s="48" t="s">
        <v>21600</v>
      </c>
    </row>
    <row r="1757" spans="2:7" ht="19.899999999999999" customHeight="1">
      <c r="B1757" s="48">
        <v>1911101111</v>
      </c>
      <c r="C1757" s="48">
        <v>5</v>
      </c>
      <c r="D1757" s="48" t="s">
        <v>1554</v>
      </c>
      <c r="E1757" s="15" t="s">
        <v>1643</v>
      </c>
      <c r="F1757" s="48">
        <v>3812</v>
      </c>
      <c r="G1757" s="48" t="s">
        <v>21600</v>
      </c>
    </row>
    <row r="1758" spans="2:7" ht="19.899999999999999" customHeight="1">
      <c r="B1758" s="48">
        <v>1911101112</v>
      </c>
      <c r="C1758" s="48">
        <v>5</v>
      </c>
      <c r="D1758" s="48" t="s">
        <v>1555</v>
      </c>
      <c r="E1758" s="15" t="s">
        <v>1643</v>
      </c>
      <c r="F1758" s="48">
        <v>3812</v>
      </c>
      <c r="G1758" s="48" t="s">
        <v>21600</v>
      </c>
    </row>
    <row r="1759" spans="2:7" ht="19.899999999999999" customHeight="1">
      <c r="B1759" s="48">
        <v>1911101113</v>
      </c>
      <c r="C1759" s="48">
        <v>5</v>
      </c>
      <c r="D1759" s="48" t="s">
        <v>1556</v>
      </c>
      <c r="E1759" s="15" t="s">
        <v>1643</v>
      </c>
      <c r="F1759" s="48">
        <v>3812</v>
      </c>
      <c r="G1759" s="48" t="s">
        <v>21600</v>
      </c>
    </row>
    <row r="1760" spans="2:7" ht="19.899999999999999" customHeight="1">
      <c r="B1760" s="48">
        <v>191111</v>
      </c>
      <c r="C1760" s="48">
        <v>3</v>
      </c>
      <c r="D1760" s="48" t="s">
        <v>308</v>
      </c>
      <c r="E1760" s="15" t="s">
        <v>1643</v>
      </c>
      <c r="F1760" s="48"/>
      <c r="G1760" s="48"/>
    </row>
    <row r="1761" spans="2:7" ht="19.899999999999999" customHeight="1">
      <c r="B1761" s="48">
        <v>19111110</v>
      </c>
      <c r="C1761" s="48">
        <v>4</v>
      </c>
      <c r="D1761" s="48" t="s">
        <v>308</v>
      </c>
      <c r="E1761" s="15" t="s">
        <v>1643</v>
      </c>
      <c r="F1761" s="48">
        <v>3812</v>
      </c>
      <c r="G1761" s="48" t="s">
        <v>21600</v>
      </c>
    </row>
    <row r="1762" spans="2:7" ht="19.899999999999999" customHeight="1">
      <c r="B1762" s="48">
        <v>1911111010</v>
      </c>
      <c r="C1762" s="48">
        <v>5</v>
      </c>
      <c r="D1762" s="48" t="s">
        <v>1558</v>
      </c>
      <c r="E1762" s="15" t="s">
        <v>1643</v>
      </c>
      <c r="F1762" s="48">
        <v>3812</v>
      </c>
      <c r="G1762" s="48" t="s">
        <v>21600</v>
      </c>
    </row>
    <row r="1763" spans="2:7" ht="19.899999999999999" customHeight="1">
      <c r="B1763" s="48">
        <v>191111101010</v>
      </c>
      <c r="C1763" s="48">
        <v>6</v>
      </c>
      <c r="D1763" s="48" t="s">
        <v>1559</v>
      </c>
      <c r="E1763" s="15" t="s">
        <v>1643</v>
      </c>
      <c r="F1763" s="48">
        <v>3812</v>
      </c>
      <c r="G1763" s="48" t="s">
        <v>21600</v>
      </c>
    </row>
    <row r="1764" spans="2:7" ht="19.899999999999999" customHeight="1">
      <c r="B1764" s="48">
        <v>191111101011</v>
      </c>
      <c r="C1764" s="48">
        <v>6</v>
      </c>
      <c r="D1764" s="48" t="s">
        <v>1560</v>
      </c>
      <c r="E1764" s="15" t="s">
        <v>1643</v>
      </c>
      <c r="F1764" s="48">
        <v>3812</v>
      </c>
      <c r="G1764" s="48" t="s">
        <v>21600</v>
      </c>
    </row>
    <row r="1765" spans="2:7" ht="19.899999999999999" customHeight="1">
      <c r="B1765" s="48">
        <v>191111101012</v>
      </c>
      <c r="C1765" s="48">
        <v>6</v>
      </c>
      <c r="D1765" s="48" t="s">
        <v>1561</v>
      </c>
      <c r="E1765" s="15" t="s">
        <v>1643</v>
      </c>
      <c r="F1765" s="48">
        <v>3812</v>
      </c>
      <c r="G1765" s="48" t="s">
        <v>21600</v>
      </c>
    </row>
    <row r="1766" spans="2:7" ht="19.899999999999999" customHeight="1">
      <c r="B1766" s="48">
        <v>191111101013</v>
      </c>
      <c r="C1766" s="48">
        <v>6</v>
      </c>
      <c r="D1766" s="48" t="s">
        <v>26</v>
      </c>
      <c r="E1766" s="15" t="s">
        <v>1643</v>
      </c>
      <c r="F1766" s="48">
        <v>3812</v>
      </c>
      <c r="G1766" s="48" t="s">
        <v>21600</v>
      </c>
    </row>
    <row r="1767" spans="2:7" ht="19.899999999999999" customHeight="1">
      <c r="B1767" s="48">
        <v>1911111011</v>
      </c>
      <c r="C1767" s="48">
        <v>5</v>
      </c>
      <c r="D1767" s="48" t="s">
        <v>1562</v>
      </c>
      <c r="E1767" s="15" t="s">
        <v>1643</v>
      </c>
      <c r="F1767" s="48">
        <v>3812</v>
      </c>
      <c r="G1767" s="48" t="s">
        <v>21600</v>
      </c>
    </row>
    <row r="1768" spans="2:7" ht="19.899999999999999" customHeight="1">
      <c r="B1768" s="48">
        <v>20</v>
      </c>
      <c r="C1768" s="48">
        <v>1</v>
      </c>
      <c r="D1768" s="48" t="s">
        <v>317</v>
      </c>
      <c r="E1768" s="15" t="s">
        <v>1643</v>
      </c>
      <c r="F1768" s="48"/>
      <c r="G1768" s="48"/>
    </row>
    <row r="1769" spans="2:7" ht="19.899999999999999" customHeight="1">
      <c r="B1769" s="48">
        <v>2010</v>
      </c>
      <c r="C1769" s="48">
        <v>2</v>
      </c>
      <c r="D1769" s="48" t="s">
        <v>317</v>
      </c>
      <c r="E1769" s="15" t="s">
        <v>1643</v>
      </c>
      <c r="F1769" s="48"/>
      <c r="G1769" s="48"/>
    </row>
    <row r="1770" spans="2:7" ht="19.899999999999999" customHeight="1">
      <c r="B1770" s="48">
        <v>201010</v>
      </c>
      <c r="C1770" s="48">
        <v>3</v>
      </c>
      <c r="D1770" s="48" t="s">
        <v>1575</v>
      </c>
      <c r="E1770" s="15" t="s">
        <v>1643</v>
      </c>
      <c r="F1770" s="48"/>
      <c r="G1770" s="48"/>
    </row>
    <row r="1771" spans="2:7" ht="19.899999999999999" customHeight="1">
      <c r="B1771" s="48">
        <v>20101010</v>
      </c>
      <c r="C1771" s="48">
        <v>4</v>
      </c>
      <c r="D1771" s="48" t="s">
        <v>1576</v>
      </c>
      <c r="E1771" s="15" t="s">
        <v>1643</v>
      </c>
      <c r="F1771" s="48">
        <v>3910</v>
      </c>
      <c r="G1771" s="48" t="s">
        <v>317</v>
      </c>
    </row>
    <row r="1772" spans="2:7" ht="19.899999999999999" customHeight="1">
      <c r="B1772" s="48">
        <v>20101011</v>
      </c>
      <c r="C1772" s="48">
        <v>4</v>
      </c>
      <c r="D1772" s="48" t="s">
        <v>318</v>
      </c>
      <c r="E1772" s="15" t="s">
        <v>1643</v>
      </c>
      <c r="F1772" s="48">
        <v>3911</v>
      </c>
      <c r="G1772" s="48" t="s">
        <v>318</v>
      </c>
    </row>
    <row r="1773" spans="2:7" ht="19.899999999999999" customHeight="1">
      <c r="B1773" s="48">
        <v>2010101110</v>
      </c>
      <c r="C1773" s="48">
        <v>5</v>
      </c>
      <c r="D1773" s="48" t="s">
        <v>1613</v>
      </c>
      <c r="E1773" s="15" t="s">
        <v>1643</v>
      </c>
      <c r="F1773" s="48">
        <v>3911</v>
      </c>
      <c r="G1773" s="48" t="s">
        <v>318</v>
      </c>
    </row>
    <row r="1774" spans="2:7" ht="19.899999999999999" customHeight="1">
      <c r="B1774" s="48">
        <v>201010111010</v>
      </c>
      <c r="C1774" s="48">
        <v>6</v>
      </c>
      <c r="D1774" s="48" t="s">
        <v>1579</v>
      </c>
      <c r="E1774" s="15" t="s">
        <v>1643</v>
      </c>
      <c r="F1774" s="48">
        <v>3911</v>
      </c>
      <c r="G1774" s="48" t="s">
        <v>318</v>
      </c>
    </row>
    <row r="1775" spans="2:7" ht="19.899999999999999" customHeight="1">
      <c r="B1775" s="48">
        <v>201010111011</v>
      </c>
      <c r="C1775" s="48">
        <v>6</v>
      </c>
      <c r="D1775" s="48" t="s">
        <v>22549</v>
      </c>
      <c r="E1775" s="15" t="s">
        <v>1643</v>
      </c>
      <c r="F1775" s="48">
        <v>3911</v>
      </c>
      <c r="G1775" s="48" t="s">
        <v>318</v>
      </c>
    </row>
    <row r="1776" spans="2:7" ht="19.899999999999999" customHeight="1">
      <c r="B1776" s="48">
        <v>2010101111</v>
      </c>
      <c r="C1776" s="48">
        <v>5</v>
      </c>
      <c r="D1776" s="48" t="s">
        <v>1614</v>
      </c>
      <c r="E1776" s="15" t="s">
        <v>1643</v>
      </c>
      <c r="F1776" s="48">
        <v>3911</v>
      </c>
      <c r="G1776" s="48" t="s">
        <v>318</v>
      </c>
    </row>
    <row r="1777" spans="2:7" ht="19.899999999999999" customHeight="1">
      <c r="B1777" s="48">
        <v>201010111110</v>
      </c>
      <c r="C1777" s="48">
        <v>6</v>
      </c>
      <c r="D1777" s="48" t="s">
        <v>1580</v>
      </c>
      <c r="E1777" s="15" t="s">
        <v>1643</v>
      </c>
      <c r="F1777" s="48">
        <v>3911</v>
      </c>
      <c r="G1777" s="48" t="s">
        <v>318</v>
      </c>
    </row>
    <row r="1778" spans="2:7" ht="19.899999999999999" customHeight="1">
      <c r="B1778" s="48">
        <v>201010111111</v>
      </c>
      <c r="C1778" s="48">
        <v>6</v>
      </c>
      <c r="D1778" s="48" t="s">
        <v>22550</v>
      </c>
      <c r="E1778" s="15" t="s">
        <v>1643</v>
      </c>
      <c r="F1778" s="48">
        <v>3911</v>
      </c>
      <c r="G1778" s="48" t="s">
        <v>318</v>
      </c>
    </row>
    <row r="1779" spans="2:7" ht="19.899999999999999" customHeight="1">
      <c r="B1779" s="48">
        <v>2010101112</v>
      </c>
      <c r="C1779" s="48">
        <v>5</v>
      </c>
      <c r="D1779" s="48" t="s">
        <v>1615</v>
      </c>
      <c r="E1779" s="15" t="s">
        <v>1643</v>
      </c>
      <c r="F1779" s="48">
        <v>3911</v>
      </c>
      <c r="G1779" s="48" t="s">
        <v>318</v>
      </c>
    </row>
    <row r="1780" spans="2:7" ht="19.899999999999999" customHeight="1">
      <c r="B1780" s="48">
        <v>201010111210</v>
      </c>
      <c r="C1780" s="48">
        <v>6</v>
      </c>
      <c r="D1780" s="48" t="s">
        <v>1616</v>
      </c>
      <c r="E1780" s="15" t="s">
        <v>1643</v>
      </c>
      <c r="F1780" s="48">
        <v>3911</v>
      </c>
      <c r="G1780" s="48" t="s">
        <v>318</v>
      </c>
    </row>
    <row r="1781" spans="2:7" ht="19.899999999999999" customHeight="1">
      <c r="B1781" s="48">
        <v>20101011121010</v>
      </c>
      <c r="C1781" s="48">
        <v>7</v>
      </c>
      <c r="D1781" s="48" t="s">
        <v>1581</v>
      </c>
      <c r="E1781" s="15" t="s">
        <v>1643</v>
      </c>
      <c r="F1781" s="48">
        <v>3911</v>
      </c>
      <c r="G1781" s="48" t="s">
        <v>318</v>
      </c>
    </row>
    <row r="1782" spans="2:7" ht="19.899999999999999" customHeight="1">
      <c r="B1782" s="48">
        <v>20101011121011</v>
      </c>
      <c r="C1782" s="48">
        <v>7</v>
      </c>
      <c r="D1782" s="48" t="s">
        <v>22551</v>
      </c>
      <c r="E1782" s="15" t="s">
        <v>1643</v>
      </c>
      <c r="F1782" s="48">
        <v>3911</v>
      </c>
      <c r="G1782" s="48" t="s">
        <v>318</v>
      </c>
    </row>
    <row r="1783" spans="2:7" ht="19.899999999999999" customHeight="1">
      <c r="B1783" s="48">
        <v>201010111211</v>
      </c>
      <c r="C1783" s="48">
        <v>6</v>
      </c>
      <c r="D1783" s="48" t="s">
        <v>1617</v>
      </c>
      <c r="E1783" s="15" t="s">
        <v>1643</v>
      </c>
      <c r="F1783" s="48">
        <v>3911</v>
      </c>
      <c r="G1783" s="48" t="s">
        <v>318</v>
      </c>
    </row>
    <row r="1784" spans="2:7" ht="19.899999999999999" customHeight="1">
      <c r="B1784" s="48">
        <v>20101011121110</v>
      </c>
      <c r="C1784" s="48">
        <v>7</v>
      </c>
      <c r="D1784" s="48" t="s">
        <v>1582</v>
      </c>
      <c r="E1784" s="15" t="s">
        <v>1643</v>
      </c>
      <c r="F1784" s="48">
        <v>3911</v>
      </c>
      <c r="G1784" s="48" t="s">
        <v>318</v>
      </c>
    </row>
    <row r="1785" spans="2:7" ht="19.899999999999999" customHeight="1">
      <c r="B1785" s="48">
        <v>20101011121111</v>
      </c>
      <c r="C1785" s="48">
        <v>7</v>
      </c>
      <c r="D1785" s="48" t="s">
        <v>22552</v>
      </c>
      <c r="E1785" s="15" t="s">
        <v>1643</v>
      </c>
      <c r="F1785" s="48">
        <v>3911</v>
      </c>
      <c r="G1785" s="48" t="s">
        <v>318</v>
      </c>
    </row>
    <row r="1786" spans="2:7" ht="19.899999999999999" customHeight="1">
      <c r="B1786" s="48">
        <v>201010111212</v>
      </c>
      <c r="C1786" s="48">
        <v>6</v>
      </c>
      <c r="D1786" s="48" t="s">
        <v>1618</v>
      </c>
      <c r="E1786" s="15" t="s">
        <v>1643</v>
      </c>
      <c r="F1786" s="48">
        <v>3911</v>
      </c>
      <c r="G1786" s="48" t="s">
        <v>318</v>
      </c>
    </row>
    <row r="1787" spans="2:7" ht="19.899999999999999" customHeight="1">
      <c r="B1787" s="48">
        <v>20101011121210</v>
      </c>
      <c r="C1787" s="48">
        <v>7</v>
      </c>
      <c r="D1787" s="48" t="s">
        <v>1583</v>
      </c>
      <c r="E1787" s="15" t="s">
        <v>1643</v>
      </c>
      <c r="F1787" s="48">
        <v>3911</v>
      </c>
      <c r="G1787" s="48" t="s">
        <v>318</v>
      </c>
    </row>
    <row r="1788" spans="2:7" ht="19.899999999999999" customHeight="1">
      <c r="B1788" s="48">
        <v>20101011121211</v>
      </c>
      <c r="C1788" s="48">
        <v>7</v>
      </c>
      <c r="D1788" s="48" t="s">
        <v>22553</v>
      </c>
      <c r="E1788" s="15" t="s">
        <v>1643</v>
      </c>
      <c r="F1788" s="48">
        <v>3911</v>
      </c>
      <c r="G1788" s="48" t="s">
        <v>318</v>
      </c>
    </row>
    <row r="1789" spans="2:7" ht="19.899999999999999" customHeight="1">
      <c r="B1789" s="48">
        <v>201010111213</v>
      </c>
      <c r="C1789" s="48">
        <v>6</v>
      </c>
      <c r="D1789" s="48" t="s">
        <v>1619</v>
      </c>
      <c r="E1789" s="15" t="s">
        <v>1643</v>
      </c>
      <c r="F1789" s="48">
        <v>3911</v>
      </c>
      <c r="G1789" s="48" t="s">
        <v>318</v>
      </c>
    </row>
    <row r="1790" spans="2:7" ht="19.899999999999999" customHeight="1">
      <c r="B1790" s="48">
        <v>20101011121310</v>
      </c>
      <c r="C1790" s="48">
        <v>7</v>
      </c>
      <c r="D1790" s="48" t="s">
        <v>1584</v>
      </c>
      <c r="E1790" s="15" t="s">
        <v>1643</v>
      </c>
      <c r="F1790" s="48">
        <v>3911</v>
      </c>
      <c r="G1790" s="48" t="s">
        <v>318</v>
      </c>
    </row>
    <row r="1791" spans="2:7" ht="19.899999999999999" customHeight="1">
      <c r="B1791" s="48">
        <v>20101011121311</v>
      </c>
      <c r="C1791" s="48">
        <v>7</v>
      </c>
      <c r="D1791" s="48" t="s">
        <v>22554</v>
      </c>
      <c r="E1791" s="15" t="s">
        <v>1643</v>
      </c>
      <c r="F1791" s="48">
        <v>3911</v>
      </c>
      <c r="G1791" s="48" t="s">
        <v>318</v>
      </c>
    </row>
    <row r="1792" spans="2:7" ht="19.899999999999999" customHeight="1">
      <c r="B1792" s="48">
        <v>201010111214</v>
      </c>
      <c r="C1792" s="48">
        <v>6</v>
      </c>
      <c r="D1792" s="48" t="s">
        <v>1620</v>
      </c>
      <c r="E1792" s="15" t="s">
        <v>1643</v>
      </c>
      <c r="F1792" s="48">
        <v>3911</v>
      </c>
      <c r="G1792" s="48" t="s">
        <v>318</v>
      </c>
    </row>
    <row r="1793" spans="2:7" ht="19.899999999999999" customHeight="1">
      <c r="B1793" s="48">
        <v>20101011121410</v>
      </c>
      <c r="C1793" s="48">
        <v>7</v>
      </c>
      <c r="D1793" s="48" t="s">
        <v>1585</v>
      </c>
      <c r="E1793" s="15" t="s">
        <v>1643</v>
      </c>
      <c r="F1793" s="48">
        <v>3911</v>
      </c>
      <c r="G1793" s="48" t="s">
        <v>318</v>
      </c>
    </row>
    <row r="1794" spans="2:7" ht="19.899999999999999" customHeight="1">
      <c r="B1794" s="48">
        <v>20101011121411</v>
      </c>
      <c r="C1794" s="48">
        <v>7</v>
      </c>
      <c r="D1794" s="48" t="s">
        <v>22555</v>
      </c>
      <c r="E1794" s="15" t="s">
        <v>1643</v>
      </c>
      <c r="F1794" s="48">
        <v>3911</v>
      </c>
      <c r="G1794" s="48" t="s">
        <v>318</v>
      </c>
    </row>
    <row r="1795" spans="2:7" ht="19.899999999999999" customHeight="1">
      <c r="B1795" s="48">
        <v>201010111215</v>
      </c>
      <c r="C1795" s="48">
        <v>6</v>
      </c>
      <c r="D1795" s="48" t="s">
        <v>1621</v>
      </c>
      <c r="E1795" s="15" t="s">
        <v>1643</v>
      </c>
      <c r="F1795" s="48">
        <v>3911</v>
      </c>
      <c r="G1795" s="48" t="s">
        <v>318</v>
      </c>
    </row>
    <row r="1796" spans="2:7" ht="19.899999999999999" customHeight="1">
      <c r="B1796" s="48">
        <v>20101011121510</v>
      </c>
      <c r="C1796" s="48">
        <v>7</v>
      </c>
      <c r="D1796" s="48" t="s">
        <v>1586</v>
      </c>
      <c r="E1796" s="15" t="s">
        <v>1643</v>
      </c>
      <c r="F1796" s="48">
        <v>3911</v>
      </c>
      <c r="G1796" s="48" t="s">
        <v>318</v>
      </c>
    </row>
    <row r="1797" spans="2:7" ht="19.899999999999999" customHeight="1">
      <c r="B1797" s="48">
        <v>20101011121511</v>
      </c>
      <c r="C1797" s="48">
        <v>7</v>
      </c>
      <c r="D1797" s="48" t="s">
        <v>22556</v>
      </c>
      <c r="E1797" s="15" t="s">
        <v>1643</v>
      </c>
      <c r="F1797" s="48">
        <v>3911</v>
      </c>
      <c r="G1797" s="48" t="s">
        <v>318</v>
      </c>
    </row>
    <row r="1798" spans="2:7" ht="19.899999999999999" customHeight="1">
      <c r="B1798" s="48">
        <v>2010101113</v>
      </c>
      <c r="C1798" s="48">
        <v>5</v>
      </c>
      <c r="D1798" s="48" t="s">
        <v>1595</v>
      </c>
      <c r="E1798" s="15" t="s">
        <v>1643</v>
      </c>
      <c r="F1798" s="48">
        <v>3910</v>
      </c>
      <c r="G1798" s="48" t="s">
        <v>317</v>
      </c>
    </row>
    <row r="1799" spans="2:7" ht="19.899999999999999" customHeight="1">
      <c r="B1799" s="48">
        <v>201010111310</v>
      </c>
      <c r="C1799" s="224">
        <v>6</v>
      </c>
      <c r="D1799" s="48" t="s">
        <v>21719</v>
      </c>
      <c r="E1799" s="15" t="s">
        <v>1643</v>
      </c>
      <c r="F1799" s="48">
        <v>3910</v>
      </c>
      <c r="G1799" s="48" t="s">
        <v>317</v>
      </c>
    </row>
    <row r="1800" spans="2:7" ht="19.899999999999999" customHeight="1">
      <c r="B1800" s="48">
        <v>20101012</v>
      </c>
      <c r="C1800" s="48">
        <v>4</v>
      </c>
      <c r="D1800" s="48" t="s">
        <v>2721</v>
      </c>
      <c r="E1800" s="15" t="s">
        <v>1643</v>
      </c>
      <c r="F1800" s="48">
        <v>3910</v>
      </c>
      <c r="G1800" s="48" t="s">
        <v>317</v>
      </c>
    </row>
    <row r="1801" spans="2:7" ht="19.899999999999999" customHeight="1">
      <c r="B1801" s="48">
        <v>2010101210</v>
      </c>
      <c r="C1801" s="48">
        <v>5</v>
      </c>
      <c r="D1801" s="48" t="s">
        <v>1577</v>
      </c>
      <c r="E1801" s="15" t="s">
        <v>1643</v>
      </c>
      <c r="F1801" s="48">
        <v>3910</v>
      </c>
      <c r="G1801" s="48" t="s">
        <v>317</v>
      </c>
    </row>
    <row r="1802" spans="2:7" ht="19.899999999999999" customHeight="1">
      <c r="B1802" s="48">
        <v>2010101211</v>
      </c>
      <c r="C1802" s="48">
        <v>5</v>
      </c>
      <c r="D1802" s="48" t="s">
        <v>1578</v>
      </c>
      <c r="E1802" s="15" t="s">
        <v>1643</v>
      </c>
      <c r="F1802" s="48">
        <v>3910</v>
      </c>
      <c r="G1802" s="48" t="s">
        <v>317</v>
      </c>
    </row>
    <row r="1803" spans="2:7" ht="19.899999999999999" customHeight="1">
      <c r="B1803" s="48">
        <v>20101013</v>
      </c>
      <c r="C1803" s="48">
        <v>4</v>
      </c>
      <c r="D1803" s="48" t="s">
        <v>1596</v>
      </c>
      <c r="E1803" s="15" t="s">
        <v>1643</v>
      </c>
      <c r="F1803" s="48">
        <v>3910</v>
      </c>
      <c r="G1803" s="48" t="s">
        <v>317</v>
      </c>
    </row>
    <row r="1804" spans="2:7" ht="19.899999999999999" customHeight="1">
      <c r="B1804" s="48">
        <v>201011</v>
      </c>
      <c r="C1804" s="48">
        <v>3</v>
      </c>
      <c r="D1804" s="48" t="s">
        <v>1597</v>
      </c>
      <c r="E1804" s="15" t="s">
        <v>1643</v>
      </c>
      <c r="F1804" s="48"/>
      <c r="G1804" s="48"/>
    </row>
    <row r="1805" spans="2:7" ht="19.899999999999999" customHeight="1">
      <c r="B1805" s="48">
        <v>20101110</v>
      </c>
      <c r="C1805" s="48">
        <v>4</v>
      </c>
      <c r="D1805" s="48" t="s">
        <v>1598</v>
      </c>
      <c r="E1805" s="15" t="s">
        <v>1643</v>
      </c>
      <c r="F1805" s="48">
        <v>3910</v>
      </c>
      <c r="G1805" s="48" t="s">
        <v>317</v>
      </c>
    </row>
    <row r="1806" spans="2:7" ht="19.899999999999999" customHeight="1">
      <c r="B1806" s="48">
        <v>2010111010</v>
      </c>
      <c r="C1806" s="48">
        <v>5</v>
      </c>
      <c r="D1806" s="48" t="s">
        <v>319</v>
      </c>
      <c r="E1806" s="15" t="s">
        <v>1643</v>
      </c>
      <c r="F1806" s="48">
        <v>3910</v>
      </c>
      <c r="G1806" s="48" t="s">
        <v>317</v>
      </c>
    </row>
    <row r="1807" spans="2:7" ht="19.899999999999999" customHeight="1">
      <c r="B1807" s="48">
        <v>201011101010</v>
      </c>
      <c r="C1807" s="48">
        <v>6</v>
      </c>
      <c r="D1807" s="48" t="s">
        <v>1599</v>
      </c>
      <c r="E1807" s="15" t="s">
        <v>1643</v>
      </c>
      <c r="F1807" s="48">
        <v>3910</v>
      </c>
      <c r="G1807" s="48" t="s">
        <v>317</v>
      </c>
    </row>
    <row r="1808" spans="2:7" ht="19.899999999999999" customHeight="1">
      <c r="B1808" s="48">
        <v>201011101011</v>
      </c>
      <c r="C1808" s="48">
        <v>6</v>
      </c>
      <c r="D1808" s="48" t="s">
        <v>1600</v>
      </c>
      <c r="E1808" s="15" t="s">
        <v>1643</v>
      </c>
      <c r="F1808" s="48">
        <v>3910</v>
      </c>
      <c r="G1808" s="48" t="s">
        <v>317</v>
      </c>
    </row>
    <row r="1809" spans="2:7" ht="19.899999999999999" customHeight="1">
      <c r="B1809" s="48">
        <v>201011101012</v>
      </c>
      <c r="C1809" s="224">
        <v>6</v>
      </c>
      <c r="D1809" s="48" t="s">
        <v>21720</v>
      </c>
      <c r="E1809" s="15" t="s">
        <v>1643</v>
      </c>
      <c r="F1809" s="48">
        <v>3910</v>
      </c>
      <c r="G1809" s="48" t="s">
        <v>317</v>
      </c>
    </row>
    <row r="1810" spans="2:7" ht="19.899999999999999" customHeight="1">
      <c r="B1810" s="48">
        <v>201011101013</v>
      </c>
      <c r="C1810" s="224">
        <v>6</v>
      </c>
      <c r="D1810" s="48" t="s">
        <v>21721</v>
      </c>
      <c r="E1810" s="15" t="s">
        <v>1643</v>
      </c>
      <c r="F1810" s="48">
        <v>3910</v>
      </c>
      <c r="G1810" s="48" t="s">
        <v>317</v>
      </c>
    </row>
    <row r="1811" spans="2:7" ht="19.899999999999999" customHeight="1">
      <c r="B1811" s="48">
        <v>2010111011</v>
      </c>
      <c r="C1811" s="48">
        <v>5</v>
      </c>
      <c r="D1811" s="48" t="s">
        <v>320</v>
      </c>
      <c r="E1811" s="15" t="s">
        <v>1643</v>
      </c>
      <c r="F1811" s="48">
        <v>3910</v>
      </c>
      <c r="G1811" s="48" t="s">
        <v>317</v>
      </c>
    </row>
    <row r="1812" spans="2:7" ht="19.899999999999999" customHeight="1">
      <c r="B1812" s="48">
        <v>201011101110</v>
      </c>
      <c r="C1812" s="48">
        <v>6</v>
      </c>
      <c r="D1812" s="48" t="s">
        <v>115</v>
      </c>
      <c r="E1812" s="15" t="s">
        <v>1643</v>
      </c>
      <c r="F1812" s="48">
        <v>3910</v>
      </c>
      <c r="G1812" s="48" t="s">
        <v>317</v>
      </c>
    </row>
    <row r="1813" spans="2:7" ht="19.899999999999999" customHeight="1">
      <c r="B1813" s="48">
        <v>201011101111</v>
      </c>
      <c r="C1813" s="48">
        <v>6</v>
      </c>
      <c r="D1813" s="48" t="s">
        <v>1601</v>
      </c>
      <c r="E1813" s="15" t="s">
        <v>1643</v>
      </c>
      <c r="F1813" s="48">
        <v>3910</v>
      </c>
      <c r="G1813" s="48" t="s">
        <v>317</v>
      </c>
    </row>
    <row r="1814" spans="2:7" ht="19.899999999999999" customHeight="1">
      <c r="B1814" s="48">
        <v>20101111</v>
      </c>
      <c r="C1814" s="48">
        <v>4</v>
      </c>
      <c r="D1814" s="48" t="s">
        <v>1602</v>
      </c>
      <c r="E1814" s="15" t="s">
        <v>1643</v>
      </c>
      <c r="F1814" s="48">
        <v>3910</v>
      </c>
      <c r="G1814" s="48" t="s">
        <v>317</v>
      </c>
    </row>
    <row r="1815" spans="2:7" ht="19.899999999999999" customHeight="1">
      <c r="B1815" s="48">
        <v>2010111110</v>
      </c>
      <c r="C1815" s="48">
        <v>5</v>
      </c>
      <c r="D1815" s="48" t="s">
        <v>1603</v>
      </c>
      <c r="E1815" s="15" t="s">
        <v>1643</v>
      </c>
      <c r="F1815" s="48">
        <v>3910</v>
      </c>
      <c r="G1815" s="48" t="s">
        <v>317</v>
      </c>
    </row>
    <row r="1816" spans="2:7" ht="19.899999999999999" customHeight="1">
      <c r="B1816" s="48">
        <v>2010111111</v>
      </c>
      <c r="C1816" s="48">
        <v>5</v>
      </c>
      <c r="D1816" s="48" t="s">
        <v>1604</v>
      </c>
      <c r="E1816" s="15" t="s">
        <v>1643</v>
      </c>
      <c r="F1816" s="48">
        <v>3910</v>
      </c>
      <c r="G1816" s="48" t="s">
        <v>317</v>
      </c>
    </row>
    <row r="1817" spans="2:7" ht="19.899999999999999" customHeight="1">
      <c r="B1817" s="48">
        <v>201012</v>
      </c>
      <c r="C1817" s="48">
        <v>3</v>
      </c>
      <c r="D1817" s="48" t="s">
        <v>1605</v>
      </c>
      <c r="E1817" s="15" t="s">
        <v>1643</v>
      </c>
      <c r="F1817" s="48"/>
      <c r="G1817" s="48"/>
    </row>
    <row r="1818" spans="2:7" ht="19.899999999999999" customHeight="1">
      <c r="B1818" s="48">
        <v>20101210</v>
      </c>
      <c r="C1818" s="48">
        <v>4</v>
      </c>
      <c r="D1818" s="48" t="s">
        <v>1605</v>
      </c>
      <c r="E1818" s="15" t="s">
        <v>1643</v>
      </c>
      <c r="F1818" s="48">
        <v>3910</v>
      </c>
      <c r="G1818" s="48" t="s">
        <v>317</v>
      </c>
    </row>
    <row r="1819" spans="2:7" ht="19.899999999999999" customHeight="1">
      <c r="B1819" s="48">
        <v>2010121010</v>
      </c>
      <c r="C1819" s="48">
        <v>5</v>
      </c>
      <c r="D1819" s="48" t="s">
        <v>1606</v>
      </c>
      <c r="E1819" s="15" t="s">
        <v>1643</v>
      </c>
      <c r="F1819" s="48">
        <v>3910</v>
      </c>
      <c r="G1819" s="48" t="s">
        <v>317</v>
      </c>
    </row>
    <row r="1820" spans="2:7" ht="19.899999999999999" customHeight="1">
      <c r="B1820" s="48">
        <v>2010121011</v>
      </c>
      <c r="C1820" s="48">
        <v>5</v>
      </c>
      <c r="D1820" s="48" t="s">
        <v>1607</v>
      </c>
      <c r="E1820" s="15" t="s">
        <v>1643</v>
      </c>
      <c r="F1820" s="48">
        <v>3910</v>
      </c>
      <c r="G1820" s="48" t="s">
        <v>317</v>
      </c>
    </row>
    <row r="1821" spans="2:7" ht="19.899999999999999" customHeight="1">
      <c r="B1821" s="48">
        <v>50</v>
      </c>
      <c r="C1821" s="48">
        <v>1</v>
      </c>
      <c r="D1821" s="48" t="s">
        <v>2460</v>
      </c>
      <c r="E1821" s="15" t="s">
        <v>1643</v>
      </c>
      <c r="F1821" s="48"/>
      <c r="G1821" s="48"/>
    </row>
    <row r="1822" spans="2:7" ht="19.899999999999999" customHeight="1">
      <c r="B1822" s="48">
        <v>5010</v>
      </c>
      <c r="C1822" s="48">
        <v>2</v>
      </c>
      <c r="D1822" s="48" t="s">
        <v>2547</v>
      </c>
      <c r="E1822" s="15" t="s">
        <v>1643</v>
      </c>
      <c r="F1822" s="48"/>
      <c r="G1822" s="48"/>
    </row>
    <row r="1823" spans="2:7" ht="19.899999999999999" customHeight="1">
      <c r="B1823" s="48">
        <v>501010</v>
      </c>
      <c r="C1823" s="48">
        <v>3</v>
      </c>
      <c r="D1823" s="48" t="s">
        <v>2547</v>
      </c>
      <c r="E1823" s="15" t="s">
        <v>1643</v>
      </c>
      <c r="F1823" s="48"/>
      <c r="G1823" s="48"/>
    </row>
    <row r="1824" spans="2:7" ht="19.899999999999999" customHeight="1">
      <c r="B1824" s="48">
        <v>50101010</v>
      </c>
      <c r="C1824" s="48">
        <v>4</v>
      </c>
      <c r="D1824" s="48" t="s">
        <v>2547</v>
      </c>
      <c r="E1824" s="15" t="s">
        <v>1643</v>
      </c>
      <c r="F1824" s="48">
        <v>5013</v>
      </c>
      <c r="G1824" s="48" t="s">
        <v>2547</v>
      </c>
    </row>
    <row r="1825" spans="2:7" ht="19.899999999999999" customHeight="1">
      <c r="B1825" s="48">
        <v>5011</v>
      </c>
      <c r="C1825" s="48">
        <v>2</v>
      </c>
      <c r="D1825" s="48" t="s">
        <v>2583</v>
      </c>
      <c r="E1825" s="15" t="s">
        <v>1643</v>
      </c>
      <c r="F1825" s="48"/>
      <c r="G1825" s="48"/>
    </row>
    <row r="1826" spans="2:7" ht="19.899999999999999" customHeight="1">
      <c r="B1826" s="48">
        <v>501110</v>
      </c>
      <c r="C1826" s="48">
        <v>3</v>
      </c>
      <c r="D1826" s="48" t="s">
        <v>2550</v>
      </c>
      <c r="E1826" s="15" t="s">
        <v>1643</v>
      </c>
      <c r="F1826" s="48"/>
      <c r="G1826" s="48"/>
    </row>
    <row r="1827" spans="2:7" ht="19.899999999999999" customHeight="1">
      <c r="B1827" s="48">
        <v>50111010</v>
      </c>
      <c r="C1827" s="48">
        <v>4</v>
      </c>
      <c r="D1827" s="48" t="s">
        <v>2550</v>
      </c>
      <c r="E1827" s="15" t="s">
        <v>1643</v>
      </c>
      <c r="F1827" s="48">
        <v>5010</v>
      </c>
      <c r="G1827" s="48" t="s">
        <v>21619</v>
      </c>
    </row>
    <row r="1828" spans="2:7" ht="19.899999999999999" customHeight="1">
      <c r="B1828" s="48">
        <v>501111</v>
      </c>
      <c r="C1828" s="48">
        <v>3</v>
      </c>
      <c r="D1828" s="48" t="s">
        <v>2589</v>
      </c>
      <c r="E1828" s="15" t="s">
        <v>1643</v>
      </c>
      <c r="F1828" s="48"/>
      <c r="G1828" s="48"/>
    </row>
    <row r="1829" spans="2:7" ht="19.899999999999999" customHeight="1">
      <c r="B1829" s="48">
        <v>50111110</v>
      </c>
      <c r="C1829" s="48">
        <v>4</v>
      </c>
      <c r="D1829" s="48" t="s">
        <v>2589</v>
      </c>
      <c r="E1829" s="15" t="s">
        <v>1643</v>
      </c>
      <c r="F1829" s="48">
        <v>5011</v>
      </c>
      <c r="G1829" s="48" t="s">
        <v>21620</v>
      </c>
    </row>
    <row r="1830" spans="2:7" ht="19.899999999999999" customHeight="1">
      <c r="B1830" s="48">
        <v>501112</v>
      </c>
      <c r="C1830" s="48">
        <v>3</v>
      </c>
      <c r="D1830" s="48" t="s">
        <v>2590</v>
      </c>
      <c r="E1830" s="15" t="s">
        <v>1643</v>
      </c>
      <c r="F1830" s="48"/>
      <c r="G1830" s="48"/>
    </row>
    <row r="1831" spans="2:7" ht="19.899999999999999" customHeight="1">
      <c r="B1831" s="48">
        <v>50111210</v>
      </c>
      <c r="C1831" s="48">
        <v>4</v>
      </c>
      <c r="D1831" s="48" t="s">
        <v>2591</v>
      </c>
      <c r="E1831" s="15" t="s">
        <v>1643</v>
      </c>
      <c r="F1831" s="48">
        <v>5016</v>
      </c>
      <c r="G1831" s="48" t="s">
        <v>2591</v>
      </c>
    </row>
    <row r="1832" spans="2:7" ht="19.899999999999999" customHeight="1">
      <c r="B1832" s="48">
        <v>50111211</v>
      </c>
      <c r="C1832" s="48">
        <v>4</v>
      </c>
      <c r="D1832" s="48" t="s">
        <v>2548</v>
      </c>
      <c r="E1832" s="15" t="s">
        <v>1643</v>
      </c>
      <c r="F1832" s="48">
        <v>5014</v>
      </c>
      <c r="G1832" s="48" t="s">
        <v>2548</v>
      </c>
    </row>
    <row r="1833" spans="2:7" ht="19.899999999999999" customHeight="1">
      <c r="B1833" s="48">
        <v>50111212</v>
      </c>
      <c r="C1833" s="48">
        <v>4</v>
      </c>
      <c r="D1833" s="48" t="s">
        <v>2592</v>
      </c>
      <c r="E1833" s="15" t="s">
        <v>1643</v>
      </c>
      <c r="F1833" s="48">
        <v>5014</v>
      </c>
      <c r="G1833" s="48" t="s">
        <v>2548</v>
      </c>
    </row>
    <row r="1834" spans="2:7" ht="19.899999999999999" customHeight="1">
      <c r="B1834" s="48">
        <v>5012</v>
      </c>
      <c r="C1834" s="48">
        <v>2</v>
      </c>
      <c r="D1834" s="48" t="s">
        <v>2584</v>
      </c>
      <c r="E1834" s="15" t="s">
        <v>1643</v>
      </c>
      <c r="F1834" s="48"/>
      <c r="G1834" s="48"/>
    </row>
    <row r="1835" spans="2:7" ht="19.899999999999999" customHeight="1">
      <c r="B1835" s="48">
        <v>501210</v>
      </c>
      <c r="C1835" s="48">
        <v>3</v>
      </c>
      <c r="D1835" s="48" t="s">
        <v>2585</v>
      </c>
      <c r="E1835" s="15" t="s">
        <v>1643</v>
      </c>
      <c r="F1835" s="48"/>
      <c r="G1835" s="48"/>
    </row>
    <row r="1836" spans="2:7" ht="19.899999999999999" customHeight="1">
      <c r="B1836" s="48">
        <v>50121010</v>
      </c>
      <c r="C1836" s="48">
        <v>4</v>
      </c>
      <c r="D1836" s="48" t="s">
        <v>2551</v>
      </c>
      <c r="E1836" s="15" t="s">
        <v>1643</v>
      </c>
      <c r="F1836" s="48">
        <v>5012</v>
      </c>
      <c r="G1836" s="48" t="s">
        <v>21621</v>
      </c>
    </row>
    <row r="1837" spans="2:7" ht="19.899999999999999" customHeight="1">
      <c r="B1837" s="48">
        <v>50121011</v>
      </c>
      <c r="C1837" s="48">
        <v>4</v>
      </c>
      <c r="D1837" s="48" t="s">
        <v>2593</v>
      </c>
      <c r="E1837" s="15" t="s">
        <v>1643</v>
      </c>
      <c r="F1837" s="48">
        <v>5012</v>
      </c>
      <c r="G1837" s="48" t="s">
        <v>21621</v>
      </c>
    </row>
    <row r="1838" spans="2:7" ht="19.899999999999999" customHeight="1">
      <c r="B1838" s="48">
        <v>501211</v>
      </c>
      <c r="C1838" s="48">
        <v>3</v>
      </c>
      <c r="D1838" s="48" t="s">
        <v>2586</v>
      </c>
      <c r="E1838" s="15" t="s">
        <v>1643</v>
      </c>
      <c r="F1838" s="48"/>
      <c r="G1838" s="48"/>
    </row>
    <row r="1839" spans="2:7" ht="19.899999999999999" customHeight="1">
      <c r="B1839" s="48">
        <v>50121110</v>
      </c>
      <c r="C1839" s="48">
        <v>4</v>
      </c>
      <c r="D1839" s="48" t="s">
        <v>2587</v>
      </c>
      <c r="E1839" s="15" t="s">
        <v>1643</v>
      </c>
      <c r="F1839" s="48">
        <v>5017</v>
      </c>
      <c r="G1839" s="48" t="s">
        <v>21622</v>
      </c>
    </row>
    <row r="1840" spans="2:7" ht="19.899999999999999" customHeight="1">
      <c r="B1840" s="48">
        <v>50121111</v>
      </c>
      <c r="C1840" s="48">
        <v>4</v>
      </c>
      <c r="D1840" s="48" t="s">
        <v>2594</v>
      </c>
      <c r="E1840" s="15" t="s">
        <v>1643</v>
      </c>
      <c r="F1840" s="48">
        <v>5017</v>
      </c>
      <c r="G1840" s="48" t="s">
        <v>21622</v>
      </c>
    </row>
  </sheetData>
  <sheetProtection autoFilter="0"/>
  <autoFilter ref="B4:G1777" xr:uid="{00000000-0009-0000-0000-000006000000}"/>
  <phoneticPr fontId="142" type="noConversion"/>
  <hyperlinks>
    <hyperlink ref="H3" location="TOP" display="Back to Table of Contents" xr:uid="{00000000-0004-0000-0600-000000000000}"/>
  </hyperlink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'How To Download'!$D$70:$D$80</xm:f>
          </x14:formula1>
          <xm:sqref>B2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outlinePr summaryBelow="0" summaryRight="0"/>
  </sheetPr>
  <dimension ref="A1:R67"/>
  <sheetViews>
    <sheetView zoomScale="85" zoomScaleNormal="85" workbookViewId="0">
      <pane ySplit="4" topLeftCell="A5" activePane="bottomLeft" state="frozen"/>
      <selection activeCell="C17" sqref="C17:E17"/>
      <selection pane="bottomLeft"/>
    </sheetView>
  </sheetViews>
  <sheetFormatPr defaultColWidth="9.125" defaultRowHeight="13.5" outlineLevelCol="1"/>
  <cols>
    <col min="1" max="1" width="3.75" style="22" customWidth="1"/>
    <col min="2" max="2" width="26.25" style="22" customWidth="1"/>
    <col min="3" max="3" width="25.75" style="22" customWidth="1"/>
    <col min="4" max="4" width="46.875" style="22" customWidth="1"/>
    <col min="5" max="5" width="19" style="22" customWidth="1"/>
    <col min="6" max="6" width="37.625" style="22" customWidth="1"/>
    <col min="7" max="7" width="19" style="22" customWidth="1"/>
    <col min="8" max="8" width="37.625" style="22" customWidth="1"/>
    <col min="9" max="9" width="19" style="22" customWidth="1"/>
    <col min="10" max="10" width="37.625" style="22" customWidth="1"/>
    <col min="11" max="11" width="19" style="22" customWidth="1"/>
    <col min="12" max="12" width="37.625" style="22" customWidth="1"/>
    <col min="13" max="13" width="19" style="22" customWidth="1" outlineLevel="1"/>
    <col min="14" max="14" width="37.625" style="22" customWidth="1" outlineLevel="1"/>
    <col min="15" max="15" width="19" style="22" customWidth="1" outlineLevel="1"/>
    <col min="16" max="16" width="37.75" style="22" customWidth="1" outlineLevel="1"/>
    <col min="17" max="17" width="19" style="22" customWidth="1" outlineLevel="1"/>
    <col min="18" max="18" width="37.75" style="22" customWidth="1" outlineLevel="1"/>
    <col min="19" max="16384" width="9.125" style="22"/>
  </cols>
  <sheetData>
    <row r="1" spans="1:18" ht="35.25">
      <c r="A1" s="11"/>
      <c r="B1" s="133" t="s">
        <v>20787</v>
      </c>
      <c r="C1" s="20"/>
      <c r="D1" s="20"/>
      <c r="E1" s="21"/>
      <c r="F1" s="67" t="s">
        <v>3643</v>
      </c>
      <c r="G1" s="11"/>
      <c r="H1" s="11"/>
      <c r="I1" s="11"/>
      <c r="J1" s="11"/>
      <c r="K1" s="11"/>
      <c r="L1" s="11"/>
      <c r="M1" s="11"/>
      <c r="N1" s="11"/>
      <c r="O1" s="11"/>
      <c r="P1" s="11"/>
      <c r="Q1" s="11"/>
      <c r="R1" s="11"/>
    </row>
    <row r="2" spans="1:18" ht="27">
      <c r="A2" s="35"/>
      <c r="B2" s="157" t="s">
        <v>2598</v>
      </c>
      <c r="C2" s="160" t="s">
        <v>21580</v>
      </c>
      <c r="D2" s="161">
        <f>INDEX('How To Download'!$E$70:$E$80,MATCH('Comparison Template'!B2,'How To Download'!$D$70:$D$80,FALSE))</f>
        <v>1</v>
      </c>
      <c r="E2" s="32" t="s">
        <v>23872</v>
      </c>
      <c r="F2" s="36"/>
      <c r="G2" s="36"/>
      <c r="H2" s="36"/>
      <c r="I2" s="35"/>
      <c r="J2" s="35"/>
      <c r="K2" s="35"/>
      <c r="L2" s="35"/>
      <c r="M2" s="35"/>
      <c r="N2" s="35"/>
      <c r="O2" s="35"/>
      <c r="P2" s="35"/>
      <c r="Q2" s="35"/>
      <c r="R2" s="35"/>
    </row>
    <row r="3" spans="1:18" ht="18">
      <c r="A3" s="11"/>
      <c r="B3" s="257" t="s">
        <v>2588</v>
      </c>
      <c r="C3" s="258" t="s">
        <v>2549</v>
      </c>
      <c r="D3" s="258" t="s">
        <v>21579</v>
      </c>
      <c r="E3" s="37" t="s">
        <v>2540</v>
      </c>
      <c r="F3" s="38"/>
      <c r="G3" s="39" t="s">
        <v>2541</v>
      </c>
      <c r="H3" s="38"/>
      <c r="I3" s="39" t="s">
        <v>2542</v>
      </c>
      <c r="J3" s="38"/>
      <c r="K3" s="39" t="s">
        <v>2543</v>
      </c>
      <c r="L3" s="38"/>
      <c r="M3" s="256" t="s">
        <v>2544</v>
      </c>
      <c r="N3" s="256"/>
      <c r="O3" s="256" t="s">
        <v>2545</v>
      </c>
      <c r="P3" s="256"/>
      <c r="Q3" s="256" t="s">
        <v>2546</v>
      </c>
      <c r="R3" s="256"/>
    </row>
    <row r="4" spans="1:18" ht="45" customHeight="1">
      <c r="A4" s="25"/>
      <c r="B4" s="257"/>
      <c r="C4" s="259"/>
      <c r="D4" s="259"/>
      <c r="E4" s="27" t="s">
        <v>2472</v>
      </c>
      <c r="F4" s="27" t="s">
        <v>2476</v>
      </c>
      <c r="G4" s="27" t="s">
        <v>2473</v>
      </c>
      <c r="H4" s="27" t="s">
        <v>2477</v>
      </c>
      <c r="I4" s="27" t="s">
        <v>2474</v>
      </c>
      <c r="J4" s="27" t="s">
        <v>2478</v>
      </c>
      <c r="K4" s="27" t="s">
        <v>2475</v>
      </c>
      <c r="L4" s="27" t="s">
        <v>2479</v>
      </c>
      <c r="M4" s="27" t="s">
        <v>2526</v>
      </c>
      <c r="N4" s="27" t="s">
        <v>2502</v>
      </c>
      <c r="O4" s="27" t="s">
        <v>2530</v>
      </c>
      <c r="P4" s="27" t="s">
        <v>2506</v>
      </c>
      <c r="Q4" s="27" t="s">
        <v>2534</v>
      </c>
      <c r="R4" s="27" t="s">
        <v>2510</v>
      </c>
    </row>
    <row r="5" spans="1:18" ht="18">
      <c r="A5" s="13"/>
      <c r="B5" s="83" t="s">
        <v>2552</v>
      </c>
      <c r="C5" s="26" cm="1">
        <f t="array" ref="C5">IF($B5="","",_xll.BDP($B5,C$3))</f>
        <v>348768</v>
      </c>
      <c r="D5" s="26" t="str" cm="1">
        <f t="array" ref="D5">IF($B5="","",_xll.BDP($B5,D$3,"SECURITY_NAME_LANG",$D$2))</f>
        <v>Goldman Sachs Group Inc/The</v>
      </c>
      <c r="E5" s="48" t="str" cm="1">
        <f t="array" ref="E5">IF($B5="","",IF(LEFT(_xlfn.SINGLE(_xll.BDP($B5,"CLASSIFICATION_LEVEL_1_CODE","CLASSIFICATION_SCHEME=BICS")),1)="#","",_xll.BDP($B5,"CLASSIFICATION_LEVEL_1_CODE","CLASSIFICATION_SCHEME=BICS")))</f>
        <v>14</v>
      </c>
      <c r="F5" s="48" t="str" cm="1">
        <f t="array" ref="F5">IF($B5="","",IF(LEFT(_xlfn.SINGLE(_xll.BDP($B5,"CLASSIFICATION_LEVEL_1_NAME","CLASSIFICATION_SCHEME=BICS")),1)="#","",_xll.BDP($B5,"CLASSIFICATION_LEVEL_1_NAME","CLASSIFICATION_SCHEME=BICS","SECURITY_NAME_LANG",$D$2)))</f>
        <v>Financials</v>
      </c>
      <c r="G5" s="48" t="str" cm="1">
        <f t="array" ref="G5">IF($B5="","",IF(LEFT(_xlfn.SINGLE(_xll.BDP($B5,"CLASSIFICATION_LEVEL_2_CODE","CLASSIFICATION_SCHEME=BICS")),1)="#","",_xll.BDP($B5,"CLASSIFICATION_LEVEL_2_CODE","CLASSIFICATION_SCHEME=BICS")))</f>
        <v>1411</v>
      </c>
      <c r="H5" s="48" t="str" cm="1">
        <f t="array" ref="H5">IF($B5="","",IF(LEFT(_xlfn.SINGLE(_xll.BDP($B5,"CLASSIFICATION_LEVEL_2_NAME","CLASSIFICATION_SCHEME=BICS")),1)="#","",_xll.BDP($B5,"CLASSIFICATION_LEVEL_2_NAME","CLASSIFICATION_SCHEME=BICS","SECURITY_NAME_LANG",$D$2)))</f>
        <v>Financial Services</v>
      </c>
      <c r="I5" s="48" t="str" cm="1">
        <f t="array" ref="I5">IF($B5="","",IF(LEFT(_xlfn.SINGLE(_xll.BDP($B5,"CLASSIFICATION_LEVEL_3_CODE","CLASSIFICATION_SCHEME=BICS")),1)="#","",_xll.BDP($B5,"CLASSIFICATION_LEVEL_3_CODE","CLASSIFICATION_SCHEME=BICS")))</f>
        <v>141112</v>
      </c>
      <c r="J5" s="48" t="str" cm="1">
        <f t="array" ref="J5">IF($B5="","",IF(LEFT(_xlfn.SINGLE(_xll.BDP($B5,"CLASSIFICATION_LEVEL_3_NAME","CLASSIFICATION_SCHEME=BICS")),1)="#","",_xll.BDP($B5,"CLASSIFICATION_LEVEL_3_NAME","CLASSIFICATION_SCHEME=BICS","SECURITY_NAME_LANG",$D$2)))</f>
        <v>Institutional Financial Svcs</v>
      </c>
      <c r="K5" s="48" t="str" cm="1">
        <f t="array" ref="K5">IF($B5="","",IF(LEFT(_xlfn.SINGLE(_xll.BDP($B5,"CLASSIFICATION_LEVEL_4_CODE","CLASSIFICATION_SCHEME=BICS")),1)="#","",_xll.BDP($B5,"CLASSIFICATION_LEVEL_4_CODE","CLASSIFICATION_SCHEME=BICS")))</f>
        <v>14111210</v>
      </c>
      <c r="L5" s="48" t="str" cm="1">
        <f t="array" ref="L5">IF($B5="","",IF(LEFT(_xlfn.SINGLE(_xll.BDP($B5,"CLASSIFICATION_LEVEL_4_NAME","CLASSIFICATION_SCHEME=BICS")),1)="#","",_xll.BDP($B5,"CLASSIFICATION_LEVEL_4_NAME","CLASSIFICATION_SCHEME=BICS","SECURITY_NAME_LANG",$D$2)))</f>
        <v>Institutional Brokerage</v>
      </c>
      <c r="M5" s="48" t="str" cm="1">
        <f t="array" ref="M5">IF($B5="","",IF(LEFT(_xlfn.SINGLE(_xll.BDP($B5,"CLASSIFICATION_LEVEL_5_CODE","CLASSIFICATION_SCHEME=BICS")),1)="#","",_xll.BDP($B5,"CLASSIFICATION_LEVEL_5_CODE","CLASSIFICATION_SCHEME=BICS")))</f>
        <v>1411121012</v>
      </c>
      <c r="N5" s="48" t="str" cm="1">
        <f t="array" ref="N5">IF($B5="","",IF(LEFT(_xlfn.SINGLE(_xll.BDP($B5,"CLASSIFICATION_LEVEL_5_NAME","CLASSIFICATION_SCHEME=BICS")),1)="#","",_xll.BDP($B5,"CLASSIFICATION_LEVEL_5_NAME","CLASSIFICATION_SCHEME=BICS","SECURITY_NAME_LANG",$D$2)))</f>
        <v>Trading &amp; Principal Investment</v>
      </c>
      <c r="O5" s="48" t="str" cm="1">
        <f t="array" ref="O5">IF($B5="","",IF(LEFT(_xlfn.SINGLE(_xll.BDP($B5,"CLASSIFICATION_LEVEL_6_CODE","CLASSIFICATION_SCHEME=BICS")),1)="#","",_xll.BDP($B5,"CLASSIFICATION_LEVEL_6_CODE","CLASSIFICATION_SCHEME=BICS")))</f>
        <v/>
      </c>
      <c r="P5" s="48" t="str" cm="1">
        <f t="array" ref="P5">IF($B5="","",IF(LEFT(_xlfn.SINGLE(_xll.BDP($B5,"CLASSIFICATION_LEVEL_6_NAME","CLASSIFICATION_SCHEME=BICS")),1)="#","",_xll.BDP($B5,"CLASSIFICATION_LEVEL_6_NAME","CLASSIFICATION_SCHEME=BICS","SECURITY_NAME_LANG",$D$2)))</f>
        <v/>
      </c>
      <c r="Q5" s="48" t="str" cm="1">
        <f t="array" ref="Q5">IF($B5="","",IF(LEFT(_xlfn.SINGLE(_xll.BDP($B5,"CLASSIFICATION_LEVEL_7_CODE","CLASSIFICATION_SCHEME=BICS")),1)="#","",_xll.BDP($B5,"CLASSIFICATION_LEVEL_7_CODE","CLASSIFICATION_SCHEME=BICS")))</f>
        <v/>
      </c>
      <c r="R5" s="48" t="str" cm="1">
        <f t="array" ref="R5">IF($B5="","",IF(LEFT(_xlfn.SINGLE(_xll.BDP($B5,"CLASSIFICATION_LEVEL_7_NAME","CLASSIFICATION_SCHEME=BICS")),1)="#","",_xll.BDP($B5,"CLASSIFICATION_LEVEL_7_NAME","CLASSIFICATION_SCHEME=BICS","SECURITY_NAME_LANG",$D$2)))</f>
        <v/>
      </c>
    </row>
    <row r="6" spans="1:18" ht="18">
      <c r="A6" s="13"/>
      <c r="B6" s="84" t="s">
        <v>2553</v>
      </c>
      <c r="C6" s="26" cm="1">
        <f t="array" ref="C6">IF($B6="","",_xll.BDP($B6,C$3))</f>
        <v>100211</v>
      </c>
      <c r="D6" s="26" t="str" cm="1">
        <f t="array" ref="D6">IF($B6="","",_xll.BDP($B6,D$3,"SECURITY_NAME_LANG",$D$2))</f>
        <v>Boeing Co/The</v>
      </c>
      <c r="E6" s="48" t="str" cm="1">
        <f t="array" ref="E6">IF($B6="","",IF(LEFT(_xlfn.SINGLE(_xll.BDP($B6,"CLASSIFICATION_LEVEL_1_CODE","CLASSIFICATION_SCHEME=BICS")),1)="#","",_xll.BDP($B6,"CLASSIFICATION_LEVEL_1_CODE","CLASSIFICATION_SCHEME=BICS")))</f>
        <v>17</v>
      </c>
      <c r="F6" s="48" t="str" cm="1">
        <f t="array" ref="F6">IF($B6="","",IF(LEFT(_xlfn.SINGLE(_xll.BDP($B6,"CLASSIFICATION_LEVEL_1_NAME","CLASSIFICATION_SCHEME=BICS")),1)="#","",_xll.BDP($B6,"CLASSIFICATION_LEVEL_1_NAME","CLASSIFICATION_SCHEME=BICS","SECURITY_NAME_LANG",$D$2)))</f>
        <v>Industrials</v>
      </c>
      <c r="G6" s="48" t="str" cm="1">
        <f t="array" ref="G6">IF($B6="","",IF(LEFT(_xlfn.SINGLE(_xll.BDP($B6,"CLASSIFICATION_LEVEL_2_CODE","CLASSIFICATION_SCHEME=BICS")),1)="#","",_xll.BDP($B6,"CLASSIFICATION_LEVEL_2_CODE","CLASSIFICATION_SCHEME=BICS")))</f>
        <v>1710</v>
      </c>
      <c r="H6" s="48" t="str" cm="1">
        <f t="array" ref="H6">IF($B6="","",IF(LEFT(_xlfn.SINGLE(_xll.BDP($B6,"CLASSIFICATION_LEVEL_2_NAME","CLASSIFICATION_SCHEME=BICS")),1)="#","",_xll.BDP($B6,"CLASSIFICATION_LEVEL_2_NAME","CLASSIFICATION_SCHEME=BICS","SECURITY_NAME_LANG",$D$2)))</f>
        <v>Industrial Products</v>
      </c>
      <c r="I6" s="48" t="str" cm="1">
        <f t="array" ref="I6">IF($B6="","",IF(LEFT(_xlfn.SINGLE(_xll.BDP($B6,"CLASSIFICATION_LEVEL_3_CODE","CLASSIFICATION_SCHEME=BICS")),1)="#","",_xll.BDP($B6,"CLASSIFICATION_LEVEL_3_CODE","CLASSIFICATION_SCHEME=BICS")))</f>
        <v>171011</v>
      </c>
      <c r="J6" s="48" t="str" cm="1">
        <f t="array" ref="J6">IF($B6="","",IF(LEFT(_xlfn.SINGLE(_xll.BDP($B6,"CLASSIFICATION_LEVEL_3_NAME","CLASSIFICATION_SCHEME=BICS")),1)="#","",_xll.BDP($B6,"CLASSIFICATION_LEVEL_3_NAME","CLASSIFICATION_SCHEME=BICS","SECURITY_NAME_LANG",$D$2)))</f>
        <v>Aerospace &amp; Defense</v>
      </c>
      <c r="K6" s="48" t="str" cm="1">
        <f t="array" ref="K6">IF($B6="","",IF(LEFT(_xlfn.SINGLE(_xll.BDP($B6,"CLASSIFICATION_LEVEL_4_CODE","CLASSIFICATION_SCHEME=BICS")),1)="#","",_xll.BDP($B6,"CLASSIFICATION_LEVEL_4_CODE","CLASSIFICATION_SCHEME=BICS")))</f>
        <v>17101110</v>
      </c>
      <c r="L6" s="48" t="str" cm="1">
        <f t="array" ref="L6">IF($B6="","",IF(LEFT(_xlfn.SINGLE(_xll.BDP($B6,"CLASSIFICATION_LEVEL_4_NAME","CLASSIFICATION_SCHEME=BICS")),1)="#","",_xll.BDP($B6,"CLASSIFICATION_LEVEL_4_NAME","CLASSIFICATION_SCHEME=BICS","SECURITY_NAME_LANG",$D$2)))</f>
        <v>Aircraft &amp; Parts</v>
      </c>
      <c r="M6" s="48" t="str" cm="1">
        <f t="array" ref="M6">IF($B6="","",IF(LEFT(_xlfn.SINGLE(_xll.BDP($B6,"CLASSIFICATION_LEVEL_5_CODE","CLASSIFICATION_SCHEME=BICS")),1)="#","",_xll.BDP($B6,"CLASSIFICATION_LEVEL_5_CODE","CLASSIFICATION_SCHEME=BICS")))</f>
        <v>1710111010</v>
      </c>
      <c r="N6" s="48" t="str" cm="1">
        <f t="array" ref="N6">IF($B6="","",IF(LEFT(_xlfn.SINGLE(_xll.BDP($B6,"CLASSIFICATION_LEVEL_5_NAME","CLASSIFICATION_SCHEME=BICS")),1)="#","",_xll.BDP($B6,"CLASSIFICATION_LEVEL_5_NAME","CLASSIFICATION_SCHEME=BICS","SECURITY_NAME_LANG",$D$2)))</f>
        <v>Aircraft</v>
      </c>
      <c r="O6" s="48" t="str" cm="1">
        <f t="array" ref="O6">IF($B6="","",IF(LEFT(_xlfn.SINGLE(_xll.BDP($B6,"CLASSIFICATION_LEVEL_6_CODE","CLASSIFICATION_SCHEME=BICS")),1)="#","",_xll.BDP($B6,"CLASSIFICATION_LEVEL_6_CODE","CLASSIFICATION_SCHEME=BICS")))</f>
        <v/>
      </c>
      <c r="P6" s="48" t="str" cm="1">
        <f t="array" ref="P6">IF($B6="","",IF(LEFT(_xlfn.SINGLE(_xll.BDP($B6,"CLASSIFICATION_LEVEL_6_NAME","CLASSIFICATION_SCHEME=BICS")),1)="#","",_xll.BDP($B6,"CLASSIFICATION_LEVEL_6_NAME","CLASSIFICATION_SCHEME=BICS","SECURITY_NAME_LANG",$D$2)))</f>
        <v/>
      </c>
      <c r="Q6" s="48" t="str" cm="1">
        <f t="array" ref="Q6">IF($B6="","",IF(LEFT(_xlfn.SINGLE(_xll.BDP($B6,"CLASSIFICATION_LEVEL_7_CODE","CLASSIFICATION_SCHEME=BICS")),1)="#","",_xll.BDP($B6,"CLASSIFICATION_LEVEL_7_CODE","CLASSIFICATION_SCHEME=BICS")))</f>
        <v/>
      </c>
      <c r="R6" s="48" t="str" cm="1">
        <f t="array" ref="R6">IF($B6="","",IF(LEFT(_xlfn.SINGLE(_xll.BDP($B6,"CLASSIFICATION_LEVEL_7_NAME","CLASSIFICATION_SCHEME=BICS")),1)="#","",_xll.BDP($B6,"CLASSIFICATION_LEVEL_7_NAME","CLASSIFICATION_SCHEME=BICS","SECURITY_NAME_LANG",$D$2)))</f>
        <v/>
      </c>
    </row>
    <row r="7" spans="1:18" ht="18">
      <c r="A7" s="13"/>
      <c r="B7" s="84" t="s">
        <v>2554</v>
      </c>
      <c r="C7" s="26" cm="1">
        <f t="array" ref="C7">IF($B7="","",_xll.BDP($B7,C$3))</f>
        <v>101001</v>
      </c>
      <c r="D7" s="26" t="str" cm="1">
        <f t="array" ref="D7">IF($B7="","",_xll.BDP($B7,D$3,"SECURITY_NAME_LANG",$D$2))</f>
        <v>3M Co</v>
      </c>
      <c r="E7" s="48" t="str" cm="1">
        <f t="array" ref="E7">IF($B7="","",IF(LEFT(_xlfn.SINGLE(_xll.BDP($B7,"CLASSIFICATION_LEVEL_1_CODE","CLASSIFICATION_SCHEME=BICS")),1)="#","",_xll.BDP($B7,"CLASSIFICATION_LEVEL_1_CODE","CLASSIFICATION_SCHEME=BICS")))</f>
        <v>17</v>
      </c>
      <c r="F7" s="48" t="str" cm="1">
        <f t="array" ref="F7">IF($B7="","",IF(LEFT(_xlfn.SINGLE(_xll.BDP($B7,"CLASSIFICATION_LEVEL_1_NAME","CLASSIFICATION_SCHEME=BICS")),1)="#","",_xll.BDP($B7,"CLASSIFICATION_LEVEL_1_NAME","CLASSIFICATION_SCHEME=BICS","SECURITY_NAME_LANG",$D$2)))</f>
        <v>Industrials</v>
      </c>
      <c r="G7" s="48" t="str" cm="1">
        <f t="array" ref="G7">IF($B7="","",IF(LEFT(_xlfn.SINGLE(_xll.BDP($B7,"CLASSIFICATION_LEVEL_2_CODE","CLASSIFICATION_SCHEME=BICS")),1)="#","",_xll.BDP($B7,"CLASSIFICATION_LEVEL_2_CODE","CLASSIFICATION_SCHEME=BICS")))</f>
        <v>1710</v>
      </c>
      <c r="H7" s="48" t="str" cm="1">
        <f t="array" ref="H7">IF($B7="","",IF(LEFT(_xlfn.SINGLE(_xll.BDP($B7,"CLASSIFICATION_LEVEL_2_NAME","CLASSIFICATION_SCHEME=BICS")),1)="#","",_xll.BDP($B7,"CLASSIFICATION_LEVEL_2_NAME","CLASSIFICATION_SCHEME=BICS","SECURITY_NAME_LANG",$D$2)))</f>
        <v>Industrial Products</v>
      </c>
      <c r="I7" s="48" t="str" cm="1">
        <f t="array" ref="I7">IF($B7="","",IF(LEFT(_xlfn.SINGLE(_xll.BDP($B7,"CLASSIFICATION_LEVEL_3_CODE","CLASSIFICATION_SCHEME=BICS")),1)="#","",_xll.BDP($B7,"CLASSIFICATION_LEVEL_3_CODE","CLASSIFICATION_SCHEME=BICS")))</f>
        <v>171010</v>
      </c>
      <c r="J7" s="48" t="str" cm="1">
        <f t="array" ref="J7">IF($B7="","",IF(LEFT(_xlfn.SINGLE(_xll.BDP($B7,"CLASSIFICATION_LEVEL_3_NAME","CLASSIFICATION_SCHEME=BICS")),1)="#","",_xll.BDP($B7,"CLASSIFICATION_LEVEL_3_NAME","CLASSIFICATION_SCHEME=BICS","SECURITY_NAME_LANG",$D$2)))</f>
        <v>Diversified Industrials</v>
      </c>
      <c r="K7" s="48" t="str" cm="1">
        <f t="array" ref="K7">IF($B7="","",IF(LEFT(_xlfn.SINGLE(_xll.BDP($B7,"CLASSIFICATION_LEVEL_4_CODE","CLASSIFICATION_SCHEME=BICS")),1)="#","",_xll.BDP($B7,"CLASSIFICATION_LEVEL_4_CODE","CLASSIFICATION_SCHEME=BICS")))</f>
        <v>17101010</v>
      </c>
      <c r="L7" s="48" t="str" cm="1">
        <f t="array" ref="L7">IF($B7="","",IF(LEFT(_xlfn.SINGLE(_xll.BDP($B7,"CLASSIFICATION_LEVEL_4_NAME","CLASSIFICATION_SCHEME=BICS")),1)="#","",_xll.BDP($B7,"CLASSIFICATION_LEVEL_4_NAME","CLASSIFICATION_SCHEME=BICS","SECURITY_NAME_LANG",$D$2)))</f>
        <v>Diversified Industrials</v>
      </c>
      <c r="M7" s="48" t="str" cm="1">
        <f t="array" ref="M7">IF($B7="","",IF(LEFT(_xlfn.SINGLE(_xll.BDP($B7,"CLASSIFICATION_LEVEL_5_CODE","CLASSIFICATION_SCHEME=BICS")),1)="#","",_xll.BDP($B7,"CLASSIFICATION_LEVEL_5_CODE","CLASSIFICATION_SCHEME=BICS")))</f>
        <v/>
      </c>
      <c r="N7" s="48" t="str" cm="1">
        <f t="array" ref="N7">IF($B7="","",IF(LEFT(_xlfn.SINGLE(_xll.BDP($B7,"CLASSIFICATION_LEVEL_5_NAME","CLASSIFICATION_SCHEME=BICS")),1)="#","",_xll.BDP($B7,"CLASSIFICATION_LEVEL_5_NAME","CLASSIFICATION_SCHEME=BICS","SECURITY_NAME_LANG",$D$2)))</f>
        <v/>
      </c>
      <c r="O7" s="48" t="str" cm="1">
        <f t="array" ref="O7">IF($B7="","",IF(LEFT(_xlfn.SINGLE(_xll.BDP($B7,"CLASSIFICATION_LEVEL_6_CODE","CLASSIFICATION_SCHEME=BICS")),1)="#","",_xll.BDP($B7,"CLASSIFICATION_LEVEL_6_CODE","CLASSIFICATION_SCHEME=BICS")))</f>
        <v/>
      </c>
      <c r="P7" s="48" t="str" cm="1">
        <f t="array" ref="P7">IF($B7="","",IF(LEFT(_xlfn.SINGLE(_xll.BDP($B7,"CLASSIFICATION_LEVEL_6_NAME","CLASSIFICATION_SCHEME=BICS")),1)="#","",_xll.BDP($B7,"CLASSIFICATION_LEVEL_6_NAME","CLASSIFICATION_SCHEME=BICS","SECURITY_NAME_LANG",$D$2)))</f>
        <v/>
      </c>
      <c r="Q7" s="48" t="str" cm="1">
        <f t="array" ref="Q7">IF($B7="","",IF(LEFT(_xlfn.SINGLE(_xll.BDP($B7,"CLASSIFICATION_LEVEL_7_CODE","CLASSIFICATION_SCHEME=BICS")),1)="#","",_xll.BDP($B7,"CLASSIFICATION_LEVEL_7_CODE","CLASSIFICATION_SCHEME=BICS")))</f>
        <v/>
      </c>
      <c r="R7" s="48" t="str" cm="1">
        <f t="array" ref="R7">IF($B7="","",IF(LEFT(_xlfn.SINGLE(_xll.BDP($B7,"CLASSIFICATION_LEVEL_7_NAME","CLASSIFICATION_SCHEME=BICS")),1)="#","",_xll.BDP($B7,"CLASSIFICATION_LEVEL_7_NAME","CLASSIFICATION_SCHEME=BICS","SECURITY_NAME_LANG",$D$2)))</f>
        <v/>
      </c>
    </row>
    <row r="8" spans="1:18" ht="18">
      <c r="A8" s="13"/>
      <c r="B8" s="84" t="s">
        <v>2555</v>
      </c>
      <c r="C8" s="26" cm="1">
        <f t="array" ref="C8">IF($B8="","",_xll.BDP($B8,C$3))</f>
        <v>101548</v>
      </c>
      <c r="D8" s="26" t="str" cm="1">
        <f t="array" ref="D8">IF($B8="","",_xll.BDP($B8,D$3,"SECURITY_NAME_LANG",$D$2))</f>
        <v>UnitedHealth Group Inc</v>
      </c>
      <c r="E8" s="48" t="str" cm="1">
        <f t="array" ref="E8">IF($B8="","",IF(LEFT(_xlfn.SINGLE(_xll.BDP($B8,"CLASSIFICATION_LEVEL_1_CODE","CLASSIFICATION_SCHEME=BICS")),1)="#","",_xll.BDP($B8,"CLASSIFICATION_LEVEL_1_CODE","CLASSIFICATION_SCHEME=BICS")))</f>
        <v>16</v>
      </c>
      <c r="F8" s="48" t="str" cm="1">
        <f t="array" ref="F8">IF($B8="","",IF(LEFT(_xlfn.SINGLE(_xll.BDP($B8,"CLASSIFICATION_LEVEL_1_NAME","CLASSIFICATION_SCHEME=BICS")),1)="#","",_xll.BDP($B8,"CLASSIFICATION_LEVEL_1_NAME","CLASSIFICATION_SCHEME=BICS","SECURITY_NAME_LANG",$D$2)))</f>
        <v>Health Care</v>
      </c>
      <c r="G8" s="48" t="str" cm="1">
        <f t="array" ref="G8">IF($B8="","",IF(LEFT(_xlfn.SINGLE(_xll.BDP($B8,"CLASSIFICATION_LEVEL_2_CODE","CLASSIFICATION_SCHEME=BICS")),1)="#","",_xll.BDP($B8,"CLASSIFICATION_LEVEL_2_CODE","CLASSIFICATION_SCHEME=BICS")))</f>
        <v>1610</v>
      </c>
      <c r="H8" s="48" t="str" cm="1">
        <f t="array" ref="H8">IF($B8="","",IF(LEFT(_xlfn.SINGLE(_xll.BDP($B8,"CLASSIFICATION_LEVEL_2_NAME","CLASSIFICATION_SCHEME=BICS")),1)="#","",_xll.BDP($B8,"CLASSIFICATION_LEVEL_2_NAME","CLASSIFICATION_SCHEME=BICS","SECURITY_NAME_LANG",$D$2)))</f>
        <v>Health Care</v>
      </c>
      <c r="I8" s="48" t="str" cm="1">
        <f t="array" ref="I8">IF($B8="","",IF(LEFT(_xlfn.SINGLE(_xll.BDP($B8,"CLASSIFICATION_LEVEL_3_CODE","CLASSIFICATION_SCHEME=BICS")),1)="#","",_xll.BDP($B8,"CLASSIFICATION_LEVEL_3_CODE","CLASSIFICATION_SCHEME=BICS")))</f>
        <v>161011</v>
      </c>
      <c r="J8" s="48" t="str" cm="1">
        <f t="array" ref="J8">IF($B8="","",IF(LEFT(_xlfn.SINGLE(_xll.BDP($B8,"CLASSIFICATION_LEVEL_3_NAME","CLASSIFICATION_SCHEME=BICS")),1)="#","",_xll.BDP($B8,"CLASSIFICATION_LEVEL_3_NAME","CLASSIFICATION_SCHEME=BICS","SECURITY_NAME_LANG",$D$2)))</f>
        <v>Health Care Facilities &amp; Svcs</v>
      </c>
      <c r="K8" s="48" t="str" cm="1">
        <f t="array" ref="K8">IF($B8="","",IF(LEFT(_xlfn.SINGLE(_xll.BDP($B8,"CLASSIFICATION_LEVEL_4_CODE","CLASSIFICATION_SCHEME=BICS")),1)="#","",_xll.BDP($B8,"CLASSIFICATION_LEVEL_4_CODE","CLASSIFICATION_SCHEME=BICS")))</f>
        <v>16101113</v>
      </c>
      <c r="L8" s="48" t="str" cm="1">
        <f t="array" ref="L8">IF($B8="","",IF(LEFT(_xlfn.SINGLE(_xll.BDP($B8,"CLASSIFICATION_LEVEL_4_NAME","CLASSIFICATION_SCHEME=BICS")),1)="#","",_xll.BDP($B8,"CLASSIFICATION_LEVEL_4_NAME","CLASSIFICATION_SCHEME=BICS","SECURITY_NAME_LANG",$D$2)))</f>
        <v>Managed Care</v>
      </c>
      <c r="M8" s="48" t="str" cm="1">
        <f t="array" ref="M8">IF($B8="","",IF(LEFT(_xlfn.SINGLE(_xll.BDP($B8,"CLASSIFICATION_LEVEL_5_CODE","CLASSIFICATION_SCHEME=BICS")),1)="#","",_xll.BDP($B8,"CLASSIFICATION_LEVEL_5_CODE","CLASSIFICATION_SCHEME=BICS")))</f>
        <v/>
      </c>
      <c r="N8" s="48" t="str" cm="1">
        <f t="array" ref="N8">IF($B8="","",IF(LEFT(_xlfn.SINGLE(_xll.BDP($B8,"CLASSIFICATION_LEVEL_5_NAME","CLASSIFICATION_SCHEME=BICS")),1)="#","",_xll.BDP($B8,"CLASSIFICATION_LEVEL_5_NAME","CLASSIFICATION_SCHEME=BICS","SECURITY_NAME_LANG",$D$2)))</f>
        <v/>
      </c>
      <c r="O8" s="48" t="str" cm="1">
        <f t="array" ref="O8">IF($B8="","",IF(LEFT(_xlfn.SINGLE(_xll.BDP($B8,"CLASSIFICATION_LEVEL_6_CODE","CLASSIFICATION_SCHEME=BICS")),1)="#","",_xll.BDP($B8,"CLASSIFICATION_LEVEL_6_CODE","CLASSIFICATION_SCHEME=BICS")))</f>
        <v/>
      </c>
      <c r="P8" s="48" t="str" cm="1">
        <f t="array" ref="P8">IF($B8="","",IF(LEFT(_xlfn.SINGLE(_xll.BDP($B8,"CLASSIFICATION_LEVEL_6_NAME","CLASSIFICATION_SCHEME=BICS")),1)="#","",_xll.BDP($B8,"CLASSIFICATION_LEVEL_6_NAME","CLASSIFICATION_SCHEME=BICS","SECURITY_NAME_LANG",$D$2)))</f>
        <v/>
      </c>
      <c r="Q8" s="48" t="str" cm="1">
        <f t="array" ref="Q8">IF($B8="","",IF(LEFT(_xlfn.SINGLE(_xll.BDP($B8,"CLASSIFICATION_LEVEL_7_CODE","CLASSIFICATION_SCHEME=BICS")),1)="#","",_xll.BDP($B8,"CLASSIFICATION_LEVEL_7_CODE","CLASSIFICATION_SCHEME=BICS")))</f>
        <v/>
      </c>
      <c r="R8" s="48" t="str" cm="1">
        <f t="array" ref="R8">IF($B8="","",IF(LEFT(_xlfn.SINGLE(_xll.BDP($B8,"CLASSIFICATION_LEVEL_7_NAME","CLASSIFICATION_SCHEME=BICS")),1)="#","",_xll.BDP($B8,"CLASSIFICATION_LEVEL_7_NAME","CLASSIFICATION_SCHEME=BICS","SECURITY_NAME_LANG",$D$2)))</f>
        <v/>
      </c>
    </row>
    <row r="9" spans="1:18" ht="18">
      <c r="A9" s="13"/>
      <c r="B9" s="84" t="s">
        <v>2556</v>
      </c>
      <c r="C9" s="26" cm="1">
        <f t="array" ref="C9">IF($B9="","",_xll.BDP($B9,C$3))</f>
        <v>100960</v>
      </c>
      <c r="D9" s="26" t="str" cm="1">
        <f t="array" ref="D9">IF($B9="","",_xll.BDP($B9,D$3,"SECURITY_NAME_LANG",$D$2))</f>
        <v>McDonald's Corp</v>
      </c>
      <c r="E9" s="48" t="str" cm="1">
        <f t="array" ref="E9">IF($B9="","",IF(LEFT(_xlfn.SINGLE(_xll.BDP($B9,"CLASSIFICATION_LEVEL_1_CODE","CLASSIFICATION_SCHEME=BICS")),1)="#","",_xll.BDP($B9,"CLASSIFICATION_LEVEL_1_CODE","CLASSIFICATION_SCHEME=BICS")))</f>
        <v>11</v>
      </c>
      <c r="F9" s="48" t="str" cm="1">
        <f t="array" ref="F9">IF($B9="","",IF(LEFT(_xlfn.SINGLE(_xll.BDP($B9,"CLASSIFICATION_LEVEL_1_NAME","CLASSIFICATION_SCHEME=BICS")),1)="#","",_xll.BDP($B9,"CLASSIFICATION_LEVEL_1_NAME","CLASSIFICATION_SCHEME=BICS","SECURITY_NAME_LANG",$D$2)))</f>
        <v>Consumer Discretionary</v>
      </c>
      <c r="G9" s="48" t="str" cm="1">
        <f t="array" ref="G9">IF($B9="","",IF(LEFT(_xlfn.SINGLE(_xll.BDP($B9,"CLASSIFICATION_LEVEL_2_CODE","CLASSIFICATION_SCHEME=BICS")),1)="#","",_xll.BDP($B9,"CLASSIFICATION_LEVEL_2_CODE","CLASSIFICATION_SCHEME=BICS")))</f>
        <v>1111</v>
      </c>
      <c r="H9" s="48" t="str" cm="1">
        <f t="array" ref="H9">IF($B9="","",IF(LEFT(_xlfn.SINGLE(_xll.BDP($B9,"CLASSIFICATION_LEVEL_2_NAME","CLASSIFICATION_SCHEME=BICS")),1)="#","",_xll.BDP($B9,"CLASSIFICATION_LEVEL_2_NAME","CLASSIFICATION_SCHEME=BICS","SECURITY_NAME_LANG",$D$2)))</f>
        <v>Consumer Discretionary Services</v>
      </c>
      <c r="I9" s="48" t="str" cm="1">
        <f t="array" ref="I9">IF($B9="","",IF(LEFT(_xlfn.SINGLE(_xll.BDP($B9,"CLASSIFICATION_LEVEL_3_CODE","CLASSIFICATION_SCHEME=BICS")),1)="#","",_xll.BDP($B9,"CLASSIFICATION_LEVEL_3_CODE","CLASSIFICATION_SCHEME=BICS")))</f>
        <v>111111</v>
      </c>
      <c r="J9" s="48" t="str" cm="1">
        <f t="array" ref="J9">IF($B9="","",IF(LEFT(_xlfn.SINGLE(_xll.BDP($B9,"CLASSIFICATION_LEVEL_3_NAME","CLASSIFICATION_SCHEME=BICS")),1)="#","",_xll.BDP($B9,"CLASSIFICATION_LEVEL_3_NAME","CLASSIFICATION_SCHEME=BICS","SECURITY_NAME_LANG",$D$2)))</f>
        <v>Leisure Facilities &amp; Services</v>
      </c>
      <c r="K9" s="48" t="str" cm="1">
        <f t="array" ref="K9">IF($B9="","",IF(LEFT(_xlfn.SINGLE(_xll.BDP($B9,"CLASSIFICATION_LEVEL_4_CODE","CLASSIFICATION_SCHEME=BICS")),1)="#","",_xll.BDP($B9,"CLASSIFICATION_LEVEL_4_CODE","CLASSIFICATION_SCHEME=BICS")))</f>
        <v>11111113</v>
      </c>
      <c r="L9" s="48" t="str" cm="1">
        <f t="array" ref="L9">IF($B9="","",IF(LEFT(_xlfn.SINGLE(_xll.BDP($B9,"CLASSIFICATION_LEVEL_4_NAME","CLASSIFICATION_SCHEME=BICS")),1)="#","",_xll.BDP($B9,"CLASSIFICATION_LEVEL_4_NAME","CLASSIFICATION_SCHEME=BICS","SECURITY_NAME_LANG",$D$2)))</f>
        <v>Restaurants</v>
      </c>
      <c r="M9" s="48" t="str" cm="1">
        <f t="array" ref="M9">IF($B9="","",IF(LEFT(_xlfn.SINGLE(_xll.BDP($B9,"CLASSIFICATION_LEVEL_5_CODE","CLASSIFICATION_SCHEME=BICS")),1)="#","",_xll.BDP($B9,"CLASSIFICATION_LEVEL_5_CODE","CLASSIFICATION_SCHEME=BICS")))</f>
        <v>1111111310</v>
      </c>
      <c r="N9" s="48" t="str" cm="1">
        <f t="array" ref="N9">IF($B9="","",IF(LEFT(_xlfn.SINGLE(_xll.BDP($B9,"CLASSIFICATION_LEVEL_5_NAME","CLASSIFICATION_SCHEME=BICS")),1)="#","",_xll.BDP($B9,"CLASSIFICATION_LEVEL_5_NAME","CLASSIFICATION_SCHEME=BICS","SECURITY_NAME_LANG",$D$2)))</f>
        <v>Limited Service Restaurants</v>
      </c>
      <c r="O9" s="48" t="str" cm="1">
        <f t="array" ref="O9">IF($B9="","",IF(LEFT(_xlfn.SINGLE(_xll.BDP($B9,"CLASSIFICATION_LEVEL_6_CODE","CLASSIFICATION_SCHEME=BICS")),1)="#","",_xll.BDP($B9,"CLASSIFICATION_LEVEL_6_CODE","CLASSIFICATION_SCHEME=BICS")))</f>
        <v>111111131011</v>
      </c>
      <c r="P9" s="48" t="str" cm="1">
        <f t="array" ref="P9">IF($B9="","",IF(LEFT(_xlfn.SINGLE(_xll.BDP($B9,"CLASSIFICATION_LEVEL_6_NAME","CLASSIFICATION_SCHEME=BICS")),1)="#","",_xll.BDP($B9,"CLASSIFICATION_LEVEL_6_NAME","CLASSIFICATION_SCHEME=BICS","SECURITY_NAME_LANG",$D$2)))</f>
        <v>Fast Food Restaurants</v>
      </c>
      <c r="Q9" s="48" t="str" cm="1">
        <f t="array" ref="Q9">IF($B9="","",IF(LEFT(_xlfn.SINGLE(_xll.BDP($B9,"CLASSIFICATION_LEVEL_7_CODE","CLASSIFICATION_SCHEME=BICS")),1)="#","",_xll.BDP($B9,"CLASSIFICATION_LEVEL_7_CODE","CLASSIFICATION_SCHEME=BICS")))</f>
        <v/>
      </c>
      <c r="R9" s="48" t="str" cm="1">
        <f t="array" ref="R9">IF($B9="","",IF(LEFT(_xlfn.SINGLE(_xll.BDP($B9,"CLASSIFICATION_LEVEL_7_NAME","CLASSIFICATION_SCHEME=BICS")),1)="#","",_xll.BDP($B9,"CLASSIFICATION_LEVEL_7_NAME","CLASSIFICATION_SCHEME=BICS","SECURITY_NAME_LANG",$D$2)))</f>
        <v/>
      </c>
    </row>
    <row r="10" spans="1:18" ht="18">
      <c r="A10" s="13"/>
      <c r="B10" s="84" t="s">
        <v>2557</v>
      </c>
      <c r="C10" s="26" cm="1">
        <f t="array" ref="C10">IF($B10="","",_xll.BDP($B10,C$3))</f>
        <v>101695</v>
      </c>
      <c r="D10" s="26" t="str" cm="1">
        <f t="array" ref="D10">IF($B10="","",_xll.BDP($B10,D$3,"SECURITY_NAME_LANG",$D$2))</f>
        <v>Apple Inc</v>
      </c>
      <c r="E10" s="48" t="str" cm="1">
        <f t="array" ref="E10">IF($B10="","",IF(LEFT(_xlfn.SINGLE(_xll.BDP($B10,"CLASSIFICATION_LEVEL_1_CODE","CLASSIFICATION_SCHEME=BICS")),1)="#","",_xll.BDP($B10,"CLASSIFICATION_LEVEL_1_CODE","CLASSIFICATION_SCHEME=BICS")))</f>
        <v>19</v>
      </c>
      <c r="F10" s="48" t="str" cm="1">
        <f t="array" ref="F10">IF($B10="","",IF(LEFT(_xlfn.SINGLE(_xll.BDP($B10,"CLASSIFICATION_LEVEL_1_NAME","CLASSIFICATION_SCHEME=BICS")),1)="#","",_xll.BDP($B10,"CLASSIFICATION_LEVEL_1_NAME","CLASSIFICATION_SCHEME=BICS","SECURITY_NAME_LANG",$D$2)))</f>
        <v>Technology</v>
      </c>
      <c r="G10" s="48" t="str" cm="1">
        <f t="array" ref="G10">IF($B10="","",IF(LEFT(_xlfn.SINGLE(_xll.BDP($B10,"CLASSIFICATION_LEVEL_2_CODE","CLASSIFICATION_SCHEME=BICS")),1)="#","",_xll.BDP($B10,"CLASSIFICATION_LEVEL_2_CODE","CLASSIFICATION_SCHEME=BICS")))</f>
        <v>1910</v>
      </c>
      <c r="H10" s="48" t="str" cm="1">
        <f t="array" ref="H10">IF($B10="","",IF(LEFT(_xlfn.SINGLE(_xll.BDP($B10,"CLASSIFICATION_LEVEL_2_NAME","CLASSIFICATION_SCHEME=BICS")),1)="#","",_xll.BDP($B10,"CLASSIFICATION_LEVEL_2_NAME","CLASSIFICATION_SCHEME=BICS","SECURITY_NAME_LANG",$D$2)))</f>
        <v>Tech Hardware &amp; Semiconductors</v>
      </c>
      <c r="I10" s="48" t="str" cm="1">
        <f t="array" ref="I10">IF($B10="","",IF(LEFT(_xlfn.SINGLE(_xll.BDP($B10,"CLASSIFICATION_LEVEL_3_CODE","CLASSIFICATION_SCHEME=BICS")),1)="#","",_xll.BDP($B10,"CLASSIFICATION_LEVEL_3_CODE","CLASSIFICATION_SCHEME=BICS")))</f>
        <v>191010</v>
      </c>
      <c r="J10" s="48" t="str" cm="1">
        <f t="array" ref="J10">IF($B10="","",IF(LEFT(_xlfn.SINGLE(_xll.BDP($B10,"CLASSIFICATION_LEVEL_3_NAME","CLASSIFICATION_SCHEME=BICS")),1)="#","",_xll.BDP($B10,"CLASSIFICATION_LEVEL_3_NAME","CLASSIFICATION_SCHEME=BICS","SECURITY_NAME_LANG",$D$2)))</f>
        <v>Technology Hardware</v>
      </c>
      <c r="K10" s="48" t="str" cm="1">
        <f t="array" ref="K10">IF($B10="","",IF(LEFT(_xlfn.SINGLE(_xll.BDP($B10,"CLASSIFICATION_LEVEL_4_CODE","CLASSIFICATION_SCHEME=BICS")),1)="#","",_xll.BDP($B10,"CLASSIFICATION_LEVEL_4_CODE","CLASSIFICATION_SCHEME=BICS")))</f>
        <v>19101010</v>
      </c>
      <c r="L10" s="48" t="str" cm="1">
        <f t="array" ref="L10">IF($B10="","",IF(LEFT(_xlfn.SINGLE(_xll.BDP($B10,"CLASSIFICATION_LEVEL_4_NAME","CLASSIFICATION_SCHEME=BICS")),1)="#","",_xll.BDP($B10,"CLASSIFICATION_LEVEL_4_NAME","CLASSIFICATION_SCHEME=BICS","SECURITY_NAME_LANG",$D$2)))</f>
        <v>Communications Equipment</v>
      </c>
      <c r="M10" s="48" t="str" cm="1">
        <f t="array" ref="M10">IF($B10="","",IF(LEFT(_xlfn.SINGLE(_xll.BDP($B10,"CLASSIFICATION_LEVEL_5_CODE","CLASSIFICATION_SCHEME=BICS")),1)="#","",_xll.BDP($B10,"CLASSIFICATION_LEVEL_5_CODE","CLASSIFICATION_SCHEME=BICS")))</f>
        <v>1910101012</v>
      </c>
      <c r="N10" s="48" t="str" cm="1">
        <f t="array" ref="N10">IF($B10="","",IF(LEFT(_xlfn.SINGLE(_xll.BDP($B10,"CLASSIFICATION_LEVEL_5_NAME","CLASSIFICATION_SCHEME=BICS")),1)="#","",_xll.BDP($B10,"CLASSIFICATION_LEVEL_5_NAME","CLASSIFICATION_SCHEME=BICS","SECURITY_NAME_LANG",$D$2)))</f>
        <v>Mobile Phones</v>
      </c>
      <c r="O10" s="48" t="str" cm="1">
        <f t="array" ref="O10">IF($B10="","",IF(LEFT(_xlfn.SINGLE(_xll.BDP($B10,"CLASSIFICATION_LEVEL_6_CODE","CLASSIFICATION_SCHEME=BICS")),1)="#","",_xll.BDP($B10,"CLASSIFICATION_LEVEL_6_CODE","CLASSIFICATION_SCHEME=BICS")))</f>
        <v/>
      </c>
      <c r="P10" s="48" t="str" cm="1">
        <f t="array" ref="P10">IF($B10="","",IF(LEFT(_xlfn.SINGLE(_xll.BDP($B10,"CLASSIFICATION_LEVEL_6_NAME","CLASSIFICATION_SCHEME=BICS")),1)="#","",_xll.BDP($B10,"CLASSIFICATION_LEVEL_6_NAME","CLASSIFICATION_SCHEME=BICS","SECURITY_NAME_LANG",$D$2)))</f>
        <v/>
      </c>
      <c r="Q10" s="48" t="str" cm="1">
        <f t="array" ref="Q10">IF($B10="","",IF(LEFT(_xlfn.SINGLE(_xll.BDP($B10,"CLASSIFICATION_LEVEL_7_CODE","CLASSIFICATION_SCHEME=BICS")),1)="#","",_xll.BDP($B10,"CLASSIFICATION_LEVEL_7_CODE","CLASSIFICATION_SCHEME=BICS")))</f>
        <v/>
      </c>
      <c r="R10" s="48" t="str" cm="1">
        <f t="array" ref="R10">IF($B10="","",IF(LEFT(_xlfn.SINGLE(_xll.BDP($B10,"CLASSIFICATION_LEVEL_7_NAME","CLASSIFICATION_SCHEME=BICS")),1)="#","",_xll.BDP($B10,"CLASSIFICATION_LEVEL_7_NAME","CLASSIFICATION_SCHEME=BICS","SECURITY_NAME_LANG",$D$2)))</f>
        <v/>
      </c>
    </row>
    <row r="11" spans="1:18" ht="18">
      <c r="A11" s="13"/>
      <c r="B11" s="84" t="s">
        <v>2558</v>
      </c>
      <c r="C11" s="26" cm="1">
        <f t="array" ref="C11">IF($B11="","",_xll.BDP($B11,C$3))</f>
        <v>100743</v>
      </c>
      <c r="D11" s="26" t="str" cm="1">
        <f t="array" ref="D11">IF($B11="","",_xll.BDP($B11,D$3,"SECURITY_NAME_LANG",$D$2))</f>
        <v>Home Depot Inc/The</v>
      </c>
      <c r="E11" s="48" t="str" cm="1">
        <f t="array" ref="E11">IF($B11="","",IF(LEFT(_xlfn.SINGLE(_xll.BDP($B11,"CLASSIFICATION_LEVEL_1_CODE","CLASSIFICATION_SCHEME=BICS")),1)="#","",_xll.BDP($B11,"CLASSIFICATION_LEVEL_1_CODE","CLASSIFICATION_SCHEME=BICS")))</f>
        <v>11</v>
      </c>
      <c r="F11" s="48" t="str" cm="1">
        <f t="array" ref="F11">IF($B11="","",IF(LEFT(_xlfn.SINGLE(_xll.BDP($B11,"CLASSIFICATION_LEVEL_1_NAME","CLASSIFICATION_SCHEME=BICS")),1)="#","",_xll.BDP($B11,"CLASSIFICATION_LEVEL_1_NAME","CLASSIFICATION_SCHEME=BICS","SECURITY_NAME_LANG",$D$2)))</f>
        <v>Consumer Discretionary</v>
      </c>
      <c r="G11" s="48" t="str" cm="1">
        <f t="array" ref="G11">IF($B11="","",IF(LEFT(_xlfn.SINGLE(_xll.BDP($B11,"CLASSIFICATION_LEVEL_2_CODE","CLASSIFICATION_SCHEME=BICS")),1)="#","",_xll.BDP($B11,"CLASSIFICATION_LEVEL_2_CODE","CLASSIFICATION_SCHEME=BICS")))</f>
        <v>1112</v>
      </c>
      <c r="H11" s="48" t="str" cm="1">
        <f t="array" ref="H11">IF($B11="","",IF(LEFT(_xlfn.SINGLE(_xll.BDP($B11,"CLASSIFICATION_LEVEL_2_NAME","CLASSIFICATION_SCHEME=BICS")),1)="#","",_xll.BDP($B11,"CLASSIFICATION_LEVEL_2_NAME","CLASSIFICATION_SCHEME=BICS","SECURITY_NAME_LANG",$D$2)))</f>
        <v>Retail &amp; Whsle - Discretionary</v>
      </c>
      <c r="I11" s="48" t="str" cm="1">
        <f t="array" ref="I11">IF($B11="","",IF(LEFT(_xlfn.SINGLE(_xll.BDP($B11,"CLASSIFICATION_LEVEL_3_CODE","CLASSIFICATION_SCHEME=BICS")),1)="#","",_xll.BDP($B11,"CLASSIFICATION_LEVEL_3_CODE","CLASSIFICATION_SCHEME=BICS")))</f>
        <v>111211</v>
      </c>
      <c r="J11" s="48" t="str" cm="1">
        <f t="array" ref="J11">IF($B11="","",IF(LEFT(_xlfn.SINGLE(_xll.BDP($B11,"CLASSIFICATION_LEVEL_3_NAME","CLASSIFICATION_SCHEME=BICS")),1)="#","",_xll.BDP($B11,"CLASSIFICATION_LEVEL_3_NAME","CLASSIFICATION_SCHEME=BICS","SECURITY_NAME_LANG",$D$2)))</f>
        <v>Retail - Discretionary</v>
      </c>
      <c r="K11" s="48" t="str" cm="1">
        <f t="array" ref="K11">IF($B11="","",IF(LEFT(_xlfn.SINGLE(_xll.BDP($B11,"CLASSIFICATION_LEVEL_4_CODE","CLASSIFICATION_SCHEME=BICS")),1)="#","",_xll.BDP($B11,"CLASSIFICATION_LEVEL_4_CODE","CLASSIFICATION_SCHEME=BICS")))</f>
        <v>11121114</v>
      </c>
      <c r="L11" s="48" t="str" cm="1">
        <f t="array" ref="L11">IF($B11="","",IF(LEFT(_xlfn.SINGLE(_xll.BDP($B11,"CLASSIFICATION_LEVEL_4_NAME","CLASSIFICATION_SCHEME=BICS")),1)="#","",_xll.BDP($B11,"CLASSIFICATION_LEVEL_4_NAME","CLASSIFICATION_SCHEME=BICS","SECURITY_NAME_LANG",$D$2)))</f>
        <v>Home Products Stores</v>
      </c>
      <c r="M11" s="48" t="str" cm="1">
        <f t="array" ref="M11">IF($B11="","",IF(LEFT(_xlfn.SINGLE(_xll.BDP($B11,"CLASSIFICATION_LEVEL_5_CODE","CLASSIFICATION_SCHEME=BICS")),1)="#","",_xll.BDP($B11,"CLASSIFICATION_LEVEL_5_CODE","CLASSIFICATION_SCHEME=BICS")))</f>
        <v>1112111411</v>
      </c>
      <c r="N11" s="48" t="str" cm="1">
        <f t="array" ref="N11">IF($B11="","",IF(LEFT(_xlfn.SINGLE(_xll.BDP($B11,"CLASSIFICATION_LEVEL_5_NAME","CLASSIFICATION_SCHEME=BICS")),1)="#","",_xll.BDP($B11,"CLASSIFICATION_LEVEL_5_NAME","CLASSIFICATION_SCHEME=BICS","SECURITY_NAME_LANG",$D$2)))</f>
        <v>Home Improvement Stores</v>
      </c>
      <c r="O11" s="48" t="str" cm="1">
        <f t="array" ref="O11">IF($B11="","",IF(LEFT(_xlfn.SINGLE(_xll.BDP($B11,"CLASSIFICATION_LEVEL_6_CODE","CLASSIFICATION_SCHEME=BICS")),1)="#","",_xll.BDP($B11,"CLASSIFICATION_LEVEL_6_CODE","CLASSIFICATION_SCHEME=BICS")))</f>
        <v>111211141111</v>
      </c>
      <c r="P11" s="48" t="str" cm="1">
        <f t="array" ref="P11">IF($B11="","",IF(LEFT(_xlfn.SINGLE(_xll.BDP($B11,"CLASSIFICATION_LEVEL_6_NAME","CLASSIFICATION_SCHEME=BICS")),1)="#","",_xll.BDP($B11,"CLASSIFICATION_LEVEL_6_NAME","CLASSIFICATION_SCHEME=BICS","SECURITY_NAME_LANG",$D$2)))</f>
        <v>Home Centers</v>
      </c>
      <c r="Q11" s="48" t="str" cm="1">
        <f t="array" ref="Q11">IF($B11="","",IF(LEFT(_xlfn.SINGLE(_xll.BDP($B11,"CLASSIFICATION_LEVEL_7_CODE","CLASSIFICATION_SCHEME=BICS")),1)="#","",_xll.BDP($B11,"CLASSIFICATION_LEVEL_7_CODE","CLASSIFICATION_SCHEME=BICS")))</f>
        <v/>
      </c>
      <c r="R11" s="48" t="str" cm="1">
        <f t="array" ref="R11">IF($B11="","",IF(LEFT(_xlfn.SINGLE(_xll.BDP($B11,"CLASSIFICATION_LEVEL_7_NAME","CLASSIFICATION_SCHEME=BICS")),1)="#","",_xll.BDP($B11,"CLASSIFICATION_LEVEL_7_NAME","CLASSIFICATION_SCHEME=BICS","SECURITY_NAME_LANG",$D$2)))</f>
        <v/>
      </c>
    </row>
    <row r="12" spans="1:18" ht="18">
      <c r="A12" s="13"/>
      <c r="B12" s="84" t="s">
        <v>2559</v>
      </c>
      <c r="C12" s="26" cm="1">
        <f t="array" ref="C12">IF($B12="","",_xll.BDP($B12,C$3))</f>
        <v>100801</v>
      </c>
      <c r="D12" s="26" t="str" cm="1">
        <f t="array" ref="D12">IF($B12="","",_xll.BDP($B12,D$3,"SECURITY_NAME_LANG",$D$2))</f>
        <v>International Business Machine</v>
      </c>
      <c r="E12" s="48" t="str" cm="1">
        <f t="array" ref="E12">IF($B12="","",IF(LEFT(_xlfn.SINGLE(_xll.BDP($B12,"CLASSIFICATION_LEVEL_1_CODE","CLASSIFICATION_SCHEME=BICS")),1)="#","",_xll.BDP($B12,"CLASSIFICATION_LEVEL_1_CODE","CLASSIFICATION_SCHEME=BICS")))</f>
        <v>19</v>
      </c>
      <c r="F12" s="48" t="str" cm="1">
        <f t="array" ref="F12">IF($B12="","",IF(LEFT(_xlfn.SINGLE(_xll.BDP($B12,"CLASSIFICATION_LEVEL_1_NAME","CLASSIFICATION_SCHEME=BICS")),1)="#","",_xll.BDP($B12,"CLASSIFICATION_LEVEL_1_NAME","CLASSIFICATION_SCHEME=BICS","SECURITY_NAME_LANG",$D$2)))</f>
        <v>Technology</v>
      </c>
      <c r="G12" s="48" t="str" cm="1">
        <f t="array" ref="G12">IF($B12="","",IF(LEFT(_xlfn.SINGLE(_xll.BDP($B12,"CLASSIFICATION_LEVEL_2_CODE","CLASSIFICATION_SCHEME=BICS")),1)="#","",_xll.BDP($B12,"CLASSIFICATION_LEVEL_2_CODE","CLASSIFICATION_SCHEME=BICS")))</f>
        <v>1911</v>
      </c>
      <c r="H12" s="48" t="str" cm="1">
        <f t="array" ref="H12">IF($B12="","",IF(LEFT(_xlfn.SINGLE(_xll.BDP($B12,"CLASSIFICATION_LEVEL_2_NAME","CLASSIFICATION_SCHEME=BICS")),1)="#","",_xll.BDP($B12,"CLASSIFICATION_LEVEL_2_NAME","CLASSIFICATION_SCHEME=BICS","SECURITY_NAME_LANG",$D$2)))</f>
        <v>Software &amp; Tech Services</v>
      </c>
      <c r="I12" s="48" t="str" cm="1">
        <f t="array" ref="I12">IF($B12="","",IF(LEFT(_xlfn.SINGLE(_xll.BDP($B12,"CLASSIFICATION_LEVEL_3_CODE","CLASSIFICATION_SCHEME=BICS")),1)="#","",_xll.BDP($B12,"CLASSIFICATION_LEVEL_3_CODE","CLASSIFICATION_SCHEME=BICS")))</f>
        <v>191111</v>
      </c>
      <c r="J12" s="48" t="str" cm="1">
        <f t="array" ref="J12">IF($B12="","",IF(LEFT(_xlfn.SINGLE(_xll.BDP($B12,"CLASSIFICATION_LEVEL_3_NAME","CLASSIFICATION_SCHEME=BICS")),1)="#","",_xll.BDP($B12,"CLASSIFICATION_LEVEL_3_NAME","CLASSIFICATION_SCHEME=BICS","SECURITY_NAME_LANG",$D$2)))</f>
        <v>IT Services</v>
      </c>
      <c r="K12" s="48" t="str" cm="1">
        <f t="array" ref="K12">IF($B12="","",IF(LEFT(_xlfn.SINGLE(_xll.BDP($B12,"CLASSIFICATION_LEVEL_4_CODE","CLASSIFICATION_SCHEME=BICS")),1)="#","",_xll.BDP($B12,"CLASSIFICATION_LEVEL_4_CODE","CLASSIFICATION_SCHEME=BICS")))</f>
        <v>19111110</v>
      </c>
      <c r="L12" s="48" t="str" cm="1">
        <f t="array" ref="L12">IF($B12="","",IF(LEFT(_xlfn.SINGLE(_xll.BDP($B12,"CLASSIFICATION_LEVEL_4_NAME","CLASSIFICATION_SCHEME=BICS")),1)="#","",_xll.BDP($B12,"CLASSIFICATION_LEVEL_4_NAME","CLASSIFICATION_SCHEME=BICS","SECURITY_NAME_LANG",$D$2)))</f>
        <v>IT Services</v>
      </c>
      <c r="M12" s="48" t="str" cm="1">
        <f t="array" ref="M12">IF($B12="","",IF(LEFT(_xlfn.SINGLE(_xll.BDP($B12,"CLASSIFICATION_LEVEL_5_CODE","CLASSIFICATION_SCHEME=BICS")),1)="#","",_xll.BDP($B12,"CLASSIFICATION_LEVEL_5_CODE","CLASSIFICATION_SCHEME=BICS")))</f>
        <v>1911111010</v>
      </c>
      <c r="N12" s="48" t="str" cm="1">
        <f t="array" ref="N12">IF($B12="","",IF(LEFT(_xlfn.SINGLE(_xll.BDP($B12,"CLASSIFICATION_LEVEL_5_NAME","CLASSIFICATION_SCHEME=BICS")),1)="#","",_xll.BDP($B12,"CLASSIFICATION_LEVEL_5_NAME","CLASSIFICATION_SCHEME=BICS","SECURITY_NAME_LANG",$D$2)))</f>
        <v>IT Services - Commercial</v>
      </c>
      <c r="O12" s="48" t="str" cm="1">
        <f t="array" ref="O12">IF($B12="","",IF(LEFT(_xlfn.SINGLE(_xll.BDP($B12,"CLASSIFICATION_LEVEL_6_CODE","CLASSIFICATION_SCHEME=BICS")),1)="#","",_xll.BDP($B12,"CLASSIFICATION_LEVEL_6_CODE","CLASSIFICATION_SCHEME=BICS")))</f>
        <v/>
      </c>
      <c r="P12" s="48" t="str" cm="1">
        <f t="array" ref="P12">IF($B12="","",IF(LEFT(_xlfn.SINGLE(_xll.BDP($B12,"CLASSIFICATION_LEVEL_6_NAME","CLASSIFICATION_SCHEME=BICS")),1)="#","",_xll.BDP($B12,"CLASSIFICATION_LEVEL_6_NAME","CLASSIFICATION_SCHEME=BICS","SECURITY_NAME_LANG",$D$2)))</f>
        <v/>
      </c>
      <c r="Q12" s="48" t="str" cm="1">
        <f t="array" ref="Q12">IF($B12="","",IF(LEFT(_xlfn.SINGLE(_xll.BDP($B12,"CLASSIFICATION_LEVEL_7_CODE","CLASSIFICATION_SCHEME=BICS")),1)="#","",_xll.BDP($B12,"CLASSIFICATION_LEVEL_7_CODE","CLASSIFICATION_SCHEME=BICS")))</f>
        <v/>
      </c>
      <c r="R12" s="48" t="str" cm="1">
        <f t="array" ref="R12">IF($B12="","",IF(LEFT(_xlfn.SINGLE(_xll.BDP($B12,"CLASSIFICATION_LEVEL_7_NAME","CLASSIFICATION_SCHEME=BICS")),1)="#","",_xll.BDP($B12,"CLASSIFICATION_LEVEL_7_NAME","CLASSIFICATION_SCHEME=BICS","SECURITY_NAME_LANG",$D$2)))</f>
        <v/>
      </c>
    </row>
    <row r="13" spans="1:18" ht="18">
      <c r="A13" s="13"/>
      <c r="B13" s="84" t="s">
        <v>2560</v>
      </c>
      <c r="C13" s="26" cm="1">
        <f t="array" ref="C13">IF($B13="","",_xll.BDP($B13,C$3))</f>
        <v>100828</v>
      </c>
      <c r="D13" s="26" t="str" cm="1">
        <f t="array" ref="D13">IF($B13="","",_xll.BDP($B13,D$3,"SECURITY_NAME_LANG",$D$2))</f>
        <v>Johnson &amp; Johnson</v>
      </c>
      <c r="E13" s="48" t="str" cm="1">
        <f t="array" ref="E13">IF($B13="","",IF(LEFT(_xlfn.SINGLE(_xll.BDP($B13,"CLASSIFICATION_LEVEL_1_CODE","CLASSIFICATION_SCHEME=BICS")),1)="#","",_xll.BDP($B13,"CLASSIFICATION_LEVEL_1_CODE","CLASSIFICATION_SCHEME=BICS")))</f>
        <v>16</v>
      </c>
      <c r="F13" s="48" t="str" cm="1">
        <f t="array" ref="F13">IF($B13="","",IF(LEFT(_xlfn.SINGLE(_xll.BDP($B13,"CLASSIFICATION_LEVEL_1_NAME","CLASSIFICATION_SCHEME=BICS")),1)="#","",_xll.BDP($B13,"CLASSIFICATION_LEVEL_1_NAME","CLASSIFICATION_SCHEME=BICS","SECURITY_NAME_LANG",$D$2)))</f>
        <v>Health Care</v>
      </c>
      <c r="G13" s="48" t="str" cm="1">
        <f t="array" ref="G13">IF($B13="","",IF(LEFT(_xlfn.SINGLE(_xll.BDP($B13,"CLASSIFICATION_LEVEL_2_CODE","CLASSIFICATION_SCHEME=BICS")),1)="#","",_xll.BDP($B13,"CLASSIFICATION_LEVEL_2_CODE","CLASSIFICATION_SCHEME=BICS")))</f>
        <v>1610</v>
      </c>
      <c r="H13" s="48" t="str" cm="1">
        <f t="array" ref="H13">IF($B13="","",IF(LEFT(_xlfn.SINGLE(_xll.BDP($B13,"CLASSIFICATION_LEVEL_2_NAME","CLASSIFICATION_SCHEME=BICS")),1)="#","",_xll.BDP($B13,"CLASSIFICATION_LEVEL_2_NAME","CLASSIFICATION_SCHEME=BICS","SECURITY_NAME_LANG",$D$2)))</f>
        <v>Health Care</v>
      </c>
      <c r="I13" s="48" t="str" cm="1">
        <f t="array" ref="I13">IF($B13="","",IF(LEFT(_xlfn.SINGLE(_xll.BDP($B13,"CLASSIFICATION_LEVEL_3_CODE","CLASSIFICATION_SCHEME=BICS")),1)="#","",_xll.BDP($B13,"CLASSIFICATION_LEVEL_3_CODE","CLASSIFICATION_SCHEME=BICS")))</f>
        <v>161010</v>
      </c>
      <c r="J13" s="48" t="str" cm="1">
        <f t="array" ref="J13">IF($B13="","",IF(LEFT(_xlfn.SINGLE(_xll.BDP($B13,"CLASSIFICATION_LEVEL_3_NAME","CLASSIFICATION_SCHEME=BICS")),1)="#","",_xll.BDP($B13,"CLASSIFICATION_LEVEL_3_NAME","CLASSIFICATION_SCHEME=BICS","SECURITY_NAME_LANG",$D$2)))</f>
        <v>Biotech &amp; Pharma</v>
      </c>
      <c r="K13" s="48" t="str" cm="1">
        <f t="array" ref="K13">IF($B13="","",IF(LEFT(_xlfn.SINGLE(_xll.BDP($B13,"CLASSIFICATION_LEVEL_4_CODE","CLASSIFICATION_SCHEME=BICS")),1)="#","",_xll.BDP($B13,"CLASSIFICATION_LEVEL_4_CODE","CLASSIFICATION_SCHEME=BICS")))</f>
        <v>16101010</v>
      </c>
      <c r="L13" s="48" t="str" cm="1">
        <f t="array" ref="L13">IF($B13="","",IF(LEFT(_xlfn.SINGLE(_xll.BDP($B13,"CLASSIFICATION_LEVEL_4_NAME","CLASSIFICATION_SCHEME=BICS")),1)="#","",_xll.BDP($B13,"CLASSIFICATION_LEVEL_4_NAME","CLASSIFICATION_SCHEME=BICS","SECURITY_NAME_LANG",$D$2)))</f>
        <v>Large Pharma</v>
      </c>
      <c r="M13" s="48" t="str" cm="1">
        <f t="array" ref="M13">IF($B13="","",IF(LEFT(_xlfn.SINGLE(_xll.BDP($B13,"CLASSIFICATION_LEVEL_5_CODE","CLASSIFICATION_SCHEME=BICS")),1)="#","",_xll.BDP($B13,"CLASSIFICATION_LEVEL_5_CODE","CLASSIFICATION_SCHEME=BICS")))</f>
        <v/>
      </c>
      <c r="N13" s="48" t="str" cm="1">
        <f t="array" ref="N13">IF($B13="","",IF(LEFT(_xlfn.SINGLE(_xll.BDP($B13,"CLASSIFICATION_LEVEL_5_NAME","CLASSIFICATION_SCHEME=BICS")),1)="#","",_xll.BDP($B13,"CLASSIFICATION_LEVEL_5_NAME","CLASSIFICATION_SCHEME=BICS","SECURITY_NAME_LANG",$D$2)))</f>
        <v/>
      </c>
      <c r="O13" s="48" t="str" cm="1">
        <f t="array" ref="O13">IF($B13="","",IF(LEFT(_xlfn.SINGLE(_xll.BDP($B13,"CLASSIFICATION_LEVEL_6_CODE","CLASSIFICATION_SCHEME=BICS")),1)="#","",_xll.BDP($B13,"CLASSIFICATION_LEVEL_6_CODE","CLASSIFICATION_SCHEME=BICS")))</f>
        <v/>
      </c>
      <c r="P13" s="48" t="str" cm="1">
        <f t="array" ref="P13">IF($B13="","",IF(LEFT(_xlfn.SINGLE(_xll.BDP($B13,"CLASSIFICATION_LEVEL_6_NAME","CLASSIFICATION_SCHEME=BICS")),1)="#","",_xll.BDP($B13,"CLASSIFICATION_LEVEL_6_NAME","CLASSIFICATION_SCHEME=BICS","SECURITY_NAME_LANG",$D$2)))</f>
        <v/>
      </c>
      <c r="Q13" s="48" t="str" cm="1">
        <f t="array" ref="Q13">IF($B13="","",IF(LEFT(_xlfn.SINGLE(_xll.BDP($B13,"CLASSIFICATION_LEVEL_7_CODE","CLASSIFICATION_SCHEME=BICS")),1)="#","",_xll.BDP($B13,"CLASSIFICATION_LEVEL_7_CODE","CLASSIFICATION_SCHEME=BICS")))</f>
        <v/>
      </c>
      <c r="R13" s="48" t="str" cm="1">
        <f t="array" ref="R13">IF($B13="","",IF(LEFT(_xlfn.SINGLE(_xll.BDP($B13,"CLASSIFICATION_LEVEL_7_NAME","CLASSIFICATION_SCHEME=BICS")),1)="#","",_xll.BDP($B13,"CLASSIFICATION_LEVEL_7_NAME","CLASSIFICATION_SCHEME=BICS","SECURITY_NAME_LANG",$D$2)))</f>
        <v/>
      </c>
    </row>
    <row r="14" spans="1:18" ht="18">
      <c r="A14" s="13"/>
      <c r="B14" s="84" t="s">
        <v>2561</v>
      </c>
      <c r="C14" s="26" cm="1">
        <f t="array" ref="C14">IF($B14="","",_xll.BDP($B14,C$3))</f>
        <v>101388</v>
      </c>
      <c r="D14" s="26" t="str" cm="1">
        <f t="array" ref="D14">IF($B14="","",_xll.BDP($B14,D$3,"SECURITY_NAME_LANG",$D$2))</f>
        <v>Travelers Cos Inc/The</v>
      </c>
      <c r="E14" s="48" t="str" cm="1">
        <f t="array" ref="E14">IF($B14="","",IF(LEFT(_xlfn.SINGLE(_xll.BDP($B14,"CLASSIFICATION_LEVEL_1_CODE","CLASSIFICATION_SCHEME=BICS")),1)="#","",_xll.BDP($B14,"CLASSIFICATION_LEVEL_1_CODE","CLASSIFICATION_SCHEME=BICS")))</f>
        <v>14</v>
      </c>
      <c r="F14" s="48" t="str" cm="1">
        <f t="array" ref="F14">IF($B14="","",IF(LEFT(_xlfn.SINGLE(_xll.BDP($B14,"CLASSIFICATION_LEVEL_1_NAME","CLASSIFICATION_SCHEME=BICS")),1)="#","",_xll.BDP($B14,"CLASSIFICATION_LEVEL_1_NAME","CLASSIFICATION_SCHEME=BICS","SECURITY_NAME_LANG",$D$2)))</f>
        <v>Financials</v>
      </c>
      <c r="G14" s="48" t="str" cm="1">
        <f t="array" ref="G14">IF($B14="","",IF(LEFT(_xlfn.SINGLE(_xll.BDP($B14,"CLASSIFICATION_LEVEL_2_CODE","CLASSIFICATION_SCHEME=BICS")),1)="#","",_xll.BDP($B14,"CLASSIFICATION_LEVEL_2_CODE","CLASSIFICATION_SCHEME=BICS")))</f>
        <v>1412</v>
      </c>
      <c r="H14" s="48" t="str" cm="1">
        <f t="array" ref="H14">IF($B14="","",IF(LEFT(_xlfn.SINGLE(_xll.BDP($B14,"CLASSIFICATION_LEVEL_2_NAME","CLASSIFICATION_SCHEME=BICS")),1)="#","",_xll.BDP($B14,"CLASSIFICATION_LEVEL_2_NAME","CLASSIFICATION_SCHEME=BICS","SECURITY_NAME_LANG",$D$2)))</f>
        <v>Insurance</v>
      </c>
      <c r="I14" s="48" t="str" cm="1">
        <f t="array" ref="I14">IF($B14="","",IF(LEFT(_xlfn.SINGLE(_xll.BDP($B14,"CLASSIFICATION_LEVEL_3_CODE","CLASSIFICATION_SCHEME=BICS")),1)="#","",_xll.BDP($B14,"CLASSIFICATION_LEVEL_3_CODE","CLASSIFICATION_SCHEME=BICS")))</f>
        <v>141210</v>
      </c>
      <c r="J14" s="48" t="str" cm="1">
        <f t="array" ref="J14">IF($B14="","",IF(LEFT(_xlfn.SINGLE(_xll.BDP($B14,"CLASSIFICATION_LEVEL_3_NAME","CLASSIFICATION_SCHEME=BICS")),1)="#","",_xll.BDP($B14,"CLASSIFICATION_LEVEL_3_NAME","CLASSIFICATION_SCHEME=BICS","SECURITY_NAME_LANG",$D$2)))</f>
        <v>Insurance</v>
      </c>
      <c r="K14" s="48" t="str" cm="1">
        <f t="array" ref="K14">IF($B14="","",IF(LEFT(_xlfn.SINGLE(_xll.BDP($B14,"CLASSIFICATION_LEVEL_4_CODE","CLASSIFICATION_SCHEME=BICS")),1)="#","",_xll.BDP($B14,"CLASSIFICATION_LEVEL_4_CODE","CLASSIFICATION_SCHEME=BICS")))</f>
        <v>14121011</v>
      </c>
      <c r="L14" s="48" t="str" cm="1">
        <f t="array" ref="L14">IF($B14="","",IF(LEFT(_xlfn.SINGLE(_xll.BDP($B14,"CLASSIFICATION_LEVEL_4_NAME","CLASSIFICATION_SCHEME=BICS")),1)="#","",_xll.BDP($B14,"CLASSIFICATION_LEVEL_4_NAME","CLASSIFICATION_SCHEME=BICS","SECURITY_NAME_LANG",$D$2)))</f>
        <v>P&amp;C Insurance</v>
      </c>
      <c r="M14" s="48" t="str" cm="1">
        <f t="array" ref="M14">IF($B14="","",IF(LEFT(_xlfn.SINGLE(_xll.BDP($B14,"CLASSIFICATION_LEVEL_5_CODE","CLASSIFICATION_SCHEME=BICS")),1)="#","",_xll.BDP($B14,"CLASSIFICATION_LEVEL_5_CODE","CLASSIFICATION_SCHEME=BICS")))</f>
        <v>1412101110</v>
      </c>
      <c r="N14" s="48" t="str" cm="1">
        <f t="array" ref="N14">IF($B14="","",IF(LEFT(_xlfn.SINGLE(_xll.BDP($B14,"CLASSIFICATION_LEVEL_5_NAME","CLASSIFICATION_SCHEME=BICS")),1)="#","",_xll.BDP($B14,"CLASSIFICATION_LEVEL_5_NAME","CLASSIFICATION_SCHEME=BICS","SECURITY_NAME_LANG",$D$2)))</f>
        <v>P&amp;C Insurance Premiums</v>
      </c>
      <c r="O14" s="48" t="str" cm="1">
        <f t="array" ref="O14">IF($B14="","",IF(LEFT(_xlfn.SINGLE(_xll.BDP($B14,"CLASSIFICATION_LEVEL_6_CODE","CLASSIFICATION_SCHEME=BICS")),1)="#","",_xll.BDP($B14,"CLASSIFICATION_LEVEL_6_CODE","CLASSIFICATION_SCHEME=BICS")))</f>
        <v/>
      </c>
      <c r="P14" s="48" t="str" cm="1">
        <f t="array" ref="P14">IF($B14="","",IF(LEFT(_xlfn.SINGLE(_xll.BDP($B14,"CLASSIFICATION_LEVEL_6_NAME","CLASSIFICATION_SCHEME=BICS")),1)="#","",_xll.BDP($B14,"CLASSIFICATION_LEVEL_6_NAME","CLASSIFICATION_SCHEME=BICS","SECURITY_NAME_LANG",$D$2)))</f>
        <v/>
      </c>
      <c r="Q14" s="48" t="str" cm="1">
        <f t="array" ref="Q14">IF($B14="","",IF(LEFT(_xlfn.SINGLE(_xll.BDP($B14,"CLASSIFICATION_LEVEL_7_CODE","CLASSIFICATION_SCHEME=BICS")),1)="#","",_xll.BDP($B14,"CLASSIFICATION_LEVEL_7_CODE","CLASSIFICATION_SCHEME=BICS")))</f>
        <v/>
      </c>
      <c r="R14" s="48" t="str" cm="1">
        <f t="array" ref="R14">IF($B14="","",IF(LEFT(_xlfn.SINGLE(_xll.BDP($B14,"CLASSIFICATION_LEVEL_7_NAME","CLASSIFICATION_SCHEME=BICS")),1)="#","",_xll.BDP($B14,"CLASSIFICATION_LEVEL_7_NAME","CLASSIFICATION_SCHEME=BICS","SECURITY_NAME_LANG",$D$2)))</f>
        <v/>
      </c>
    </row>
    <row r="15" spans="1:18" ht="18">
      <c r="A15" s="13"/>
      <c r="B15" s="84" t="s">
        <v>2562</v>
      </c>
      <c r="C15" s="26" cm="1">
        <f t="array" ref="C15">IF($B15="","",_xll.BDP($B15,C$3))</f>
        <v>72600253</v>
      </c>
      <c r="D15" s="26" t="str" cm="1">
        <f t="array" ref="D15">IF($B15="","",_xll.BDP($B15,D$3,"SECURITY_NAME_LANG",$D$2))</f>
        <v>Ultratrex Inc</v>
      </c>
      <c r="E15" s="48" t="str" cm="1">
        <f t="array" ref="E15">IF($B15="","",IF(LEFT(_xlfn.SINGLE(_xll.BDP($B15,"CLASSIFICATION_LEVEL_1_CODE","CLASSIFICATION_SCHEME=BICS")),1)="#","",_xll.BDP($B15,"CLASSIFICATION_LEVEL_1_CODE","CLASSIFICATION_SCHEME=BICS")))</f>
        <v>17</v>
      </c>
      <c r="F15" s="48" t="str" cm="1">
        <f t="array" ref="F15">IF($B15="","",IF(LEFT(_xlfn.SINGLE(_xll.BDP($B15,"CLASSIFICATION_LEVEL_1_NAME","CLASSIFICATION_SCHEME=BICS")),1)="#","",_xll.BDP($B15,"CLASSIFICATION_LEVEL_1_NAME","CLASSIFICATION_SCHEME=BICS","SECURITY_NAME_LANG",$D$2)))</f>
        <v>Industrials</v>
      </c>
      <c r="G15" s="48" t="str" cm="1">
        <f t="array" ref="G15">IF($B15="","",IF(LEFT(_xlfn.SINGLE(_xll.BDP($B15,"CLASSIFICATION_LEVEL_2_CODE","CLASSIFICATION_SCHEME=BICS")),1)="#","",_xll.BDP($B15,"CLASSIFICATION_LEVEL_2_CODE","CLASSIFICATION_SCHEME=BICS")))</f>
        <v>1710</v>
      </c>
      <c r="H15" s="48" t="str" cm="1">
        <f t="array" ref="H15">IF($B15="","",IF(LEFT(_xlfn.SINGLE(_xll.BDP($B15,"CLASSIFICATION_LEVEL_2_NAME","CLASSIFICATION_SCHEME=BICS")),1)="#","",_xll.BDP($B15,"CLASSIFICATION_LEVEL_2_NAME","CLASSIFICATION_SCHEME=BICS","SECURITY_NAME_LANG",$D$2)))</f>
        <v>Industrial Products</v>
      </c>
      <c r="I15" s="48" t="str" cm="1">
        <f t="array" ref="I15">IF($B15="","",IF(LEFT(_xlfn.SINGLE(_xll.BDP($B15,"CLASSIFICATION_LEVEL_3_CODE","CLASSIFICATION_SCHEME=BICS")),1)="#","",_xll.BDP($B15,"CLASSIFICATION_LEVEL_3_CODE","CLASSIFICATION_SCHEME=BICS")))</f>
        <v>171013</v>
      </c>
      <c r="J15" s="48" t="str" cm="1">
        <f t="array" ref="J15">IF($B15="","",IF(LEFT(_xlfn.SINGLE(_xll.BDP($B15,"CLASSIFICATION_LEVEL_3_NAME","CLASSIFICATION_SCHEME=BICS")),1)="#","",_xll.BDP($B15,"CLASSIFICATION_LEVEL_3_NAME","CLASSIFICATION_SCHEME=BICS","SECURITY_NAME_LANG",$D$2)))</f>
        <v>Machinery</v>
      </c>
      <c r="K15" s="48" t="str" cm="1">
        <f t="array" ref="K15">IF($B15="","",IF(LEFT(_xlfn.SINGLE(_xll.BDP($B15,"CLASSIFICATION_LEVEL_4_CODE","CLASSIFICATION_SCHEME=BICS")),1)="#","",_xll.BDP($B15,"CLASSIFICATION_LEVEL_4_CODE","CLASSIFICATION_SCHEME=BICS")))</f>
        <v>17101311</v>
      </c>
      <c r="L15" s="48" t="str" cm="1">
        <f t="array" ref="L15">IF($B15="","",IF(LEFT(_xlfn.SINGLE(_xll.BDP($B15,"CLASSIFICATION_LEVEL_4_NAME","CLASSIFICATION_SCHEME=BICS")),1)="#","",_xll.BDP($B15,"CLASSIFICATION_LEVEL_4_NAME","CLASSIFICATION_SCHEME=BICS","SECURITY_NAME_LANG",$D$2)))</f>
        <v>Construction &amp; Mining Machinery</v>
      </c>
      <c r="M15" s="48" t="str" cm="1">
        <f t="array" ref="M15">IF($B15="","",IF(LEFT(_xlfn.SINGLE(_xll.BDP($B15,"CLASSIFICATION_LEVEL_5_CODE","CLASSIFICATION_SCHEME=BICS")),1)="#","",_xll.BDP($B15,"CLASSIFICATION_LEVEL_5_CODE","CLASSIFICATION_SCHEME=BICS")))</f>
        <v>1710131110</v>
      </c>
      <c r="N15" s="48" t="str" cm="1">
        <f t="array" ref="N15">IF($B15="","",IF(LEFT(_xlfn.SINGLE(_xll.BDP($B15,"CLASSIFICATION_LEVEL_5_NAME","CLASSIFICATION_SCHEME=BICS")),1)="#","",_xll.BDP($B15,"CLASSIFICATION_LEVEL_5_NAME","CLASSIFICATION_SCHEME=BICS","SECURITY_NAME_LANG",$D$2)))</f>
        <v>Construction Machinery</v>
      </c>
      <c r="O15" s="48" t="str" cm="1">
        <f t="array" ref="O15">IF($B15="","",IF(LEFT(_xlfn.SINGLE(_xll.BDP($B15,"CLASSIFICATION_LEVEL_6_CODE","CLASSIFICATION_SCHEME=BICS")),1)="#","",_xll.BDP($B15,"CLASSIFICATION_LEVEL_6_CODE","CLASSIFICATION_SCHEME=BICS")))</f>
        <v/>
      </c>
      <c r="P15" s="48" t="str" cm="1">
        <f t="array" ref="P15">IF($B15="","",IF(LEFT(_xlfn.SINGLE(_xll.BDP($B15,"CLASSIFICATION_LEVEL_6_NAME","CLASSIFICATION_SCHEME=BICS")),1)="#","",_xll.BDP($B15,"CLASSIFICATION_LEVEL_6_NAME","CLASSIFICATION_SCHEME=BICS","SECURITY_NAME_LANG",$D$2)))</f>
        <v/>
      </c>
      <c r="Q15" s="48" t="str" cm="1">
        <f t="array" ref="Q15">IF($B15="","",IF(LEFT(_xlfn.SINGLE(_xll.BDP($B15,"CLASSIFICATION_LEVEL_7_CODE","CLASSIFICATION_SCHEME=BICS")),1)="#","",_xll.BDP($B15,"CLASSIFICATION_LEVEL_7_CODE","CLASSIFICATION_SCHEME=BICS")))</f>
        <v/>
      </c>
      <c r="R15" s="48" t="str" cm="1">
        <f t="array" ref="R15">IF($B15="","",IF(LEFT(_xlfn.SINGLE(_xll.BDP($B15,"CLASSIFICATION_LEVEL_7_NAME","CLASSIFICATION_SCHEME=BICS")),1)="#","",_xll.BDP($B15,"CLASSIFICATION_LEVEL_7_NAME","CLASSIFICATION_SCHEME=BICS","SECURITY_NAME_LANG",$D$2)))</f>
        <v/>
      </c>
    </row>
    <row r="16" spans="1:18" ht="18">
      <c r="A16" s="13"/>
      <c r="B16" s="84" t="s">
        <v>2563</v>
      </c>
      <c r="C16" s="26" cm="1">
        <f t="array" ref="C16">IF($B16="","",_xll.BDP($B16,C$3))</f>
        <v>60854400</v>
      </c>
      <c r="D16" s="26" t="str" cm="1">
        <f t="array" ref="D16">IF($B16="","",_xll.BDP($B16,D$3,"SECURITY_NAME_LANG",$D$2))</f>
        <v>Walt Disney Co/The</v>
      </c>
      <c r="E16" s="48" t="str" cm="1">
        <f t="array" ref="E16">IF($B16="","",IF(LEFT(_xlfn.SINGLE(_xll.BDP($B16,"CLASSIFICATION_LEVEL_1_CODE","CLASSIFICATION_SCHEME=BICS")),1)="#","",_xll.BDP($B16,"CLASSIFICATION_LEVEL_1_CODE","CLASSIFICATION_SCHEME=BICS")))</f>
        <v>10</v>
      </c>
      <c r="F16" s="48" t="str" cm="1">
        <f t="array" ref="F16">IF($B16="","",IF(LEFT(_xlfn.SINGLE(_xll.BDP($B16,"CLASSIFICATION_LEVEL_1_NAME","CLASSIFICATION_SCHEME=BICS")),1)="#","",_xll.BDP($B16,"CLASSIFICATION_LEVEL_1_NAME","CLASSIFICATION_SCHEME=BICS","SECURITY_NAME_LANG",$D$2)))</f>
        <v>Communications</v>
      </c>
      <c r="G16" s="48" t="str" cm="1">
        <f t="array" ref="G16">IF($B16="","",IF(LEFT(_xlfn.SINGLE(_xll.BDP($B16,"CLASSIFICATION_LEVEL_2_CODE","CLASSIFICATION_SCHEME=BICS")),1)="#","",_xll.BDP($B16,"CLASSIFICATION_LEVEL_2_CODE","CLASSIFICATION_SCHEME=BICS")))</f>
        <v>1010</v>
      </c>
      <c r="H16" s="48" t="str" cm="1">
        <f t="array" ref="H16">IF($B16="","",IF(LEFT(_xlfn.SINGLE(_xll.BDP($B16,"CLASSIFICATION_LEVEL_2_NAME","CLASSIFICATION_SCHEME=BICS")),1)="#","",_xll.BDP($B16,"CLASSIFICATION_LEVEL_2_NAME","CLASSIFICATION_SCHEME=BICS","SECURITY_NAME_LANG",$D$2)))</f>
        <v>Media</v>
      </c>
      <c r="I16" s="48" t="str" cm="1">
        <f t="array" ref="I16">IF($B16="","",IF(LEFT(_xlfn.SINGLE(_xll.BDP($B16,"CLASSIFICATION_LEVEL_3_CODE","CLASSIFICATION_SCHEME=BICS")),1)="#","",_xll.BDP($B16,"CLASSIFICATION_LEVEL_3_CODE","CLASSIFICATION_SCHEME=BICS")))</f>
        <v>101012</v>
      </c>
      <c r="J16" s="48" t="str" cm="1">
        <f t="array" ref="J16">IF($B16="","",IF(LEFT(_xlfn.SINGLE(_xll.BDP($B16,"CLASSIFICATION_LEVEL_3_NAME","CLASSIFICATION_SCHEME=BICS")),1)="#","",_xll.BDP($B16,"CLASSIFICATION_LEVEL_3_NAME","CLASSIFICATION_SCHEME=BICS","SECURITY_NAME_LANG",$D$2)))</f>
        <v>Entertainment Content</v>
      </c>
      <c r="K16" s="48" t="str" cm="1">
        <f t="array" ref="K16">IF($B16="","",IF(LEFT(_xlfn.SINGLE(_xll.BDP($B16,"CLASSIFICATION_LEVEL_4_CODE","CLASSIFICATION_SCHEME=BICS")),1)="#","",_xll.BDP($B16,"CLASSIFICATION_LEVEL_4_CODE","CLASSIFICATION_SCHEME=BICS")))</f>
        <v>10101210</v>
      </c>
      <c r="L16" s="48" t="str" cm="1">
        <f t="array" ref="L16">IF($B16="","",IF(LEFT(_xlfn.SINGLE(_xll.BDP($B16,"CLASSIFICATION_LEVEL_4_NAME","CLASSIFICATION_SCHEME=BICS")),1)="#","",_xll.BDP($B16,"CLASSIFICATION_LEVEL_4_NAME","CLASSIFICATION_SCHEME=BICS","SECURITY_NAME_LANG",$D$2)))</f>
        <v>Film &amp; TV</v>
      </c>
      <c r="M16" s="48" t="str" cm="1">
        <f t="array" ref="M16">IF($B16="","",IF(LEFT(_xlfn.SINGLE(_xll.BDP($B16,"CLASSIFICATION_LEVEL_5_CODE","CLASSIFICATION_SCHEME=BICS")),1)="#","",_xll.BDP($B16,"CLASSIFICATION_LEVEL_5_CODE","CLASSIFICATION_SCHEME=BICS")))</f>
        <v>1010121011</v>
      </c>
      <c r="N16" s="48" t="str" cm="1">
        <f t="array" ref="N16">IF($B16="","",IF(LEFT(_xlfn.SINGLE(_xll.BDP($B16,"CLASSIFICATION_LEVEL_5_NAME","CLASSIFICATION_SCHEME=BICS")),1)="#","",_xll.BDP($B16,"CLASSIFICATION_LEVEL_5_NAME","CLASSIFICATION_SCHEME=BICS","SECURITY_NAME_LANG",$D$2)))</f>
        <v>TV Media Networks</v>
      </c>
      <c r="O16" s="48" t="str" cm="1">
        <f t="array" ref="O16">IF($B16="","",IF(LEFT(_xlfn.SINGLE(_xll.BDP($B16,"CLASSIFICATION_LEVEL_6_CODE","CLASSIFICATION_SCHEME=BICS")),1)="#","",_xll.BDP($B16,"CLASSIFICATION_LEVEL_6_CODE","CLASSIFICATION_SCHEME=BICS")))</f>
        <v/>
      </c>
      <c r="P16" s="48" t="str" cm="1">
        <f t="array" ref="P16">IF($B16="","",IF(LEFT(_xlfn.SINGLE(_xll.BDP($B16,"CLASSIFICATION_LEVEL_6_NAME","CLASSIFICATION_SCHEME=BICS")),1)="#","",_xll.BDP($B16,"CLASSIFICATION_LEVEL_6_NAME","CLASSIFICATION_SCHEME=BICS","SECURITY_NAME_LANG",$D$2)))</f>
        <v/>
      </c>
      <c r="Q16" s="48" t="str" cm="1">
        <f t="array" ref="Q16">IF($B16="","",IF(LEFT(_xlfn.SINGLE(_xll.BDP($B16,"CLASSIFICATION_LEVEL_7_CODE","CLASSIFICATION_SCHEME=BICS")),1)="#","",_xll.BDP($B16,"CLASSIFICATION_LEVEL_7_CODE","CLASSIFICATION_SCHEME=BICS")))</f>
        <v/>
      </c>
      <c r="R16" s="48" t="str" cm="1">
        <f t="array" ref="R16">IF($B16="","",IF(LEFT(_xlfn.SINGLE(_xll.BDP($B16,"CLASSIFICATION_LEVEL_7_NAME","CLASSIFICATION_SCHEME=BICS")),1)="#","",_xll.BDP($B16,"CLASSIFICATION_LEVEL_7_NAME","CLASSIFICATION_SCHEME=BICS","SECURITY_NAME_LANG",$D$2)))</f>
        <v/>
      </c>
    </row>
    <row r="17" spans="1:18" ht="18">
      <c r="A17" s="13"/>
      <c r="B17" s="84" t="s">
        <v>2564</v>
      </c>
      <c r="C17" s="26" cm="1">
        <f t="array" ref="C17">IF($B17="","",_xll.BDP($B17,C$3))</f>
        <v>100285</v>
      </c>
      <c r="D17" s="26" t="str" cm="1">
        <f t="array" ref="D17">IF($B17="","",_xll.BDP($B17,D$3,"SECURITY_NAME_LANG",$D$2))</f>
        <v>Caterpillar Inc</v>
      </c>
      <c r="E17" s="48" t="str" cm="1">
        <f t="array" ref="E17">IF($B17="","",IF(LEFT(_xlfn.SINGLE(_xll.BDP($B17,"CLASSIFICATION_LEVEL_1_CODE","CLASSIFICATION_SCHEME=BICS")),1)="#","",_xll.BDP($B17,"CLASSIFICATION_LEVEL_1_CODE","CLASSIFICATION_SCHEME=BICS")))</f>
        <v>17</v>
      </c>
      <c r="F17" s="48" t="str" cm="1">
        <f t="array" ref="F17">IF($B17="","",IF(LEFT(_xlfn.SINGLE(_xll.BDP($B17,"CLASSIFICATION_LEVEL_1_NAME","CLASSIFICATION_SCHEME=BICS")),1)="#","",_xll.BDP($B17,"CLASSIFICATION_LEVEL_1_NAME","CLASSIFICATION_SCHEME=BICS","SECURITY_NAME_LANG",$D$2)))</f>
        <v>Industrials</v>
      </c>
      <c r="G17" s="48" t="str" cm="1">
        <f t="array" ref="G17">IF($B17="","",IF(LEFT(_xlfn.SINGLE(_xll.BDP($B17,"CLASSIFICATION_LEVEL_2_CODE","CLASSIFICATION_SCHEME=BICS")),1)="#","",_xll.BDP($B17,"CLASSIFICATION_LEVEL_2_CODE","CLASSIFICATION_SCHEME=BICS")))</f>
        <v>1710</v>
      </c>
      <c r="H17" s="48" t="str" cm="1">
        <f t="array" ref="H17">IF($B17="","",IF(LEFT(_xlfn.SINGLE(_xll.BDP($B17,"CLASSIFICATION_LEVEL_2_NAME","CLASSIFICATION_SCHEME=BICS")),1)="#","",_xll.BDP($B17,"CLASSIFICATION_LEVEL_2_NAME","CLASSIFICATION_SCHEME=BICS","SECURITY_NAME_LANG",$D$2)))</f>
        <v>Industrial Products</v>
      </c>
      <c r="I17" s="48" t="str" cm="1">
        <f t="array" ref="I17">IF($B17="","",IF(LEFT(_xlfn.SINGLE(_xll.BDP($B17,"CLASSIFICATION_LEVEL_3_CODE","CLASSIFICATION_SCHEME=BICS")),1)="#","",_xll.BDP($B17,"CLASSIFICATION_LEVEL_3_CODE","CLASSIFICATION_SCHEME=BICS")))</f>
        <v>171013</v>
      </c>
      <c r="J17" s="48" t="str" cm="1">
        <f t="array" ref="J17">IF($B17="","",IF(LEFT(_xlfn.SINGLE(_xll.BDP($B17,"CLASSIFICATION_LEVEL_3_NAME","CLASSIFICATION_SCHEME=BICS")),1)="#","",_xll.BDP($B17,"CLASSIFICATION_LEVEL_3_NAME","CLASSIFICATION_SCHEME=BICS","SECURITY_NAME_LANG",$D$2)))</f>
        <v>Machinery</v>
      </c>
      <c r="K17" s="48" t="str" cm="1">
        <f t="array" ref="K17">IF($B17="","",IF(LEFT(_xlfn.SINGLE(_xll.BDP($B17,"CLASSIFICATION_LEVEL_4_CODE","CLASSIFICATION_SCHEME=BICS")),1)="#","",_xll.BDP($B17,"CLASSIFICATION_LEVEL_4_CODE","CLASSIFICATION_SCHEME=BICS")))</f>
        <v>17101311</v>
      </c>
      <c r="L17" s="48" t="str" cm="1">
        <f t="array" ref="L17">IF($B17="","",IF(LEFT(_xlfn.SINGLE(_xll.BDP($B17,"CLASSIFICATION_LEVEL_4_NAME","CLASSIFICATION_SCHEME=BICS")),1)="#","",_xll.BDP($B17,"CLASSIFICATION_LEVEL_4_NAME","CLASSIFICATION_SCHEME=BICS","SECURITY_NAME_LANG",$D$2)))</f>
        <v>Construction &amp; Mining Machinery</v>
      </c>
      <c r="M17" s="48" t="str" cm="1">
        <f t="array" ref="M17">IF($B17="","",IF(LEFT(_xlfn.SINGLE(_xll.BDP($B17,"CLASSIFICATION_LEVEL_5_CODE","CLASSIFICATION_SCHEME=BICS")),1)="#","",_xll.BDP($B17,"CLASSIFICATION_LEVEL_5_CODE","CLASSIFICATION_SCHEME=BICS")))</f>
        <v>1710131110</v>
      </c>
      <c r="N17" s="48" t="str" cm="1">
        <f t="array" ref="N17">IF($B17="","",IF(LEFT(_xlfn.SINGLE(_xll.BDP($B17,"CLASSIFICATION_LEVEL_5_NAME","CLASSIFICATION_SCHEME=BICS")),1)="#","",_xll.BDP($B17,"CLASSIFICATION_LEVEL_5_NAME","CLASSIFICATION_SCHEME=BICS","SECURITY_NAME_LANG",$D$2)))</f>
        <v>Construction Machinery</v>
      </c>
      <c r="O17" s="48" t="str" cm="1">
        <f t="array" ref="O17">IF($B17="","",IF(LEFT(_xlfn.SINGLE(_xll.BDP($B17,"CLASSIFICATION_LEVEL_6_CODE","CLASSIFICATION_SCHEME=BICS")),1)="#","",_xll.BDP($B17,"CLASSIFICATION_LEVEL_6_CODE","CLASSIFICATION_SCHEME=BICS")))</f>
        <v/>
      </c>
      <c r="P17" s="48" t="str" cm="1">
        <f t="array" ref="P17">IF($B17="","",IF(LEFT(_xlfn.SINGLE(_xll.BDP($B17,"CLASSIFICATION_LEVEL_6_NAME","CLASSIFICATION_SCHEME=BICS")),1)="#","",_xll.BDP($B17,"CLASSIFICATION_LEVEL_6_NAME","CLASSIFICATION_SCHEME=BICS","SECURITY_NAME_LANG",$D$2)))</f>
        <v/>
      </c>
      <c r="Q17" s="48" t="str" cm="1">
        <f t="array" ref="Q17">IF($B17="","",IF(LEFT(_xlfn.SINGLE(_xll.BDP($B17,"CLASSIFICATION_LEVEL_7_CODE","CLASSIFICATION_SCHEME=BICS")),1)="#","",_xll.BDP($B17,"CLASSIFICATION_LEVEL_7_CODE","CLASSIFICATION_SCHEME=BICS")))</f>
        <v/>
      </c>
      <c r="R17" s="48" t="str" cm="1">
        <f t="array" ref="R17">IF($B17="","",IF(LEFT(_xlfn.SINGLE(_xll.BDP($B17,"CLASSIFICATION_LEVEL_7_NAME","CLASSIFICATION_SCHEME=BICS")),1)="#","",_xll.BDP($B17,"CLASSIFICATION_LEVEL_7_NAME","CLASSIFICATION_SCHEME=BICS","SECURITY_NAME_LANG",$D$2)))</f>
        <v/>
      </c>
    </row>
    <row r="18" spans="1:18" ht="18">
      <c r="A18" s="13"/>
      <c r="B18" s="84" t="s">
        <v>2565</v>
      </c>
      <c r="C18" s="26" cm="1">
        <f t="array" ref="C18">IF($B18="","",_xll.BDP($B18,C$3))</f>
        <v>100315</v>
      </c>
      <c r="D18" s="26" t="str" cm="1">
        <f t="array" ref="D18">IF($B18="","",_xll.BDP($B18,D$3,"SECURITY_NAME_LANG",$D$2))</f>
        <v>Chevron Corp</v>
      </c>
      <c r="E18" s="48" t="str" cm="1">
        <f t="array" ref="E18">IF($B18="","",IF(LEFT(_xlfn.SINGLE(_xll.BDP($B18,"CLASSIFICATION_LEVEL_1_CODE","CLASSIFICATION_SCHEME=BICS")),1)="#","",_xll.BDP($B18,"CLASSIFICATION_LEVEL_1_CODE","CLASSIFICATION_SCHEME=BICS")))</f>
        <v>13</v>
      </c>
      <c r="F18" s="48" t="str" cm="1">
        <f t="array" ref="F18">IF($B18="","",IF(LEFT(_xlfn.SINGLE(_xll.BDP($B18,"CLASSIFICATION_LEVEL_1_NAME","CLASSIFICATION_SCHEME=BICS")),1)="#","",_xll.BDP($B18,"CLASSIFICATION_LEVEL_1_NAME","CLASSIFICATION_SCHEME=BICS","SECURITY_NAME_LANG",$D$2)))</f>
        <v>Energy</v>
      </c>
      <c r="G18" s="48" t="str" cm="1">
        <f t="array" ref="G18">IF($B18="","",IF(LEFT(_xlfn.SINGLE(_xll.BDP($B18,"CLASSIFICATION_LEVEL_2_CODE","CLASSIFICATION_SCHEME=BICS")),1)="#","",_xll.BDP($B18,"CLASSIFICATION_LEVEL_2_CODE","CLASSIFICATION_SCHEME=BICS")))</f>
        <v>1310</v>
      </c>
      <c r="H18" s="48" t="str" cm="1">
        <f t="array" ref="H18">IF($B18="","",IF(LEFT(_xlfn.SINGLE(_xll.BDP($B18,"CLASSIFICATION_LEVEL_2_NAME","CLASSIFICATION_SCHEME=BICS")),1)="#","",_xll.BDP($B18,"CLASSIFICATION_LEVEL_2_NAME","CLASSIFICATION_SCHEME=BICS","SECURITY_NAME_LANG",$D$2)))</f>
        <v>Oil &amp; Gas</v>
      </c>
      <c r="I18" s="48" t="str" cm="1">
        <f t="array" ref="I18">IF($B18="","",IF(LEFT(_xlfn.SINGLE(_xll.BDP($B18,"CLASSIFICATION_LEVEL_3_CODE","CLASSIFICATION_SCHEME=BICS")),1)="#","",_xll.BDP($B18,"CLASSIFICATION_LEVEL_3_CODE","CLASSIFICATION_SCHEME=BICS")))</f>
        <v>131010</v>
      </c>
      <c r="J18" s="48" t="str" cm="1">
        <f t="array" ref="J18">IF($B18="","",IF(LEFT(_xlfn.SINGLE(_xll.BDP($B18,"CLASSIFICATION_LEVEL_3_NAME","CLASSIFICATION_SCHEME=BICS")),1)="#","",_xll.BDP($B18,"CLASSIFICATION_LEVEL_3_NAME","CLASSIFICATION_SCHEME=BICS","SECURITY_NAME_LANG",$D$2)))</f>
        <v>Oil &amp; Gas Supply Chain</v>
      </c>
      <c r="K18" s="48" t="str" cm="1">
        <f t="array" ref="K18">IF($B18="","",IF(LEFT(_xlfn.SINGLE(_xll.BDP($B18,"CLASSIFICATION_LEVEL_4_CODE","CLASSIFICATION_SCHEME=BICS")),1)="#","",_xll.BDP($B18,"CLASSIFICATION_LEVEL_4_CODE","CLASSIFICATION_SCHEME=BICS")))</f>
        <v>13101010</v>
      </c>
      <c r="L18" s="48" t="str" cm="1">
        <f t="array" ref="L18">IF($B18="","",IF(LEFT(_xlfn.SINGLE(_xll.BDP($B18,"CLASSIFICATION_LEVEL_4_NAME","CLASSIFICATION_SCHEME=BICS")),1)="#","",_xll.BDP($B18,"CLASSIFICATION_LEVEL_4_NAME","CLASSIFICATION_SCHEME=BICS","SECURITY_NAME_LANG",$D$2)))</f>
        <v>Integrated Oils</v>
      </c>
      <c r="M18" s="48" t="str" cm="1">
        <f t="array" ref="M18">IF($B18="","",IF(LEFT(_xlfn.SINGLE(_xll.BDP($B18,"CLASSIFICATION_LEVEL_5_CODE","CLASSIFICATION_SCHEME=BICS")),1)="#","",_xll.BDP($B18,"CLASSIFICATION_LEVEL_5_CODE","CLASSIFICATION_SCHEME=BICS")))</f>
        <v/>
      </c>
      <c r="N18" s="48" t="str" cm="1">
        <f t="array" ref="N18">IF($B18="","",IF(LEFT(_xlfn.SINGLE(_xll.BDP($B18,"CLASSIFICATION_LEVEL_5_NAME","CLASSIFICATION_SCHEME=BICS")),1)="#","",_xll.BDP($B18,"CLASSIFICATION_LEVEL_5_NAME","CLASSIFICATION_SCHEME=BICS","SECURITY_NAME_LANG",$D$2)))</f>
        <v/>
      </c>
      <c r="O18" s="48" t="str" cm="1">
        <f t="array" ref="O18">IF($B18="","",IF(LEFT(_xlfn.SINGLE(_xll.BDP($B18,"CLASSIFICATION_LEVEL_6_CODE","CLASSIFICATION_SCHEME=BICS")),1)="#","",_xll.BDP($B18,"CLASSIFICATION_LEVEL_6_CODE","CLASSIFICATION_SCHEME=BICS")))</f>
        <v/>
      </c>
      <c r="P18" s="48" t="str" cm="1">
        <f t="array" ref="P18">IF($B18="","",IF(LEFT(_xlfn.SINGLE(_xll.BDP($B18,"CLASSIFICATION_LEVEL_6_NAME","CLASSIFICATION_SCHEME=BICS")),1)="#","",_xll.BDP($B18,"CLASSIFICATION_LEVEL_6_NAME","CLASSIFICATION_SCHEME=BICS","SECURITY_NAME_LANG",$D$2)))</f>
        <v/>
      </c>
      <c r="Q18" s="48" t="str" cm="1">
        <f t="array" ref="Q18">IF($B18="","",IF(LEFT(_xlfn.SINGLE(_xll.BDP($B18,"CLASSIFICATION_LEVEL_7_CODE","CLASSIFICATION_SCHEME=BICS")),1)="#","",_xll.BDP($B18,"CLASSIFICATION_LEVEL_7_CODE","CLASSIFICATION_SCHEME=BICS")))</f>
        <v/>
      </c>
      <c r="R18" s="48" t="str" cm="1">
        <f t="array" ref="R18">IF($B18="","",IF(LEFT(_xlfn.SINGLE(_xll.BDP($B18,"CLASSIFICATION_LEVEL_7_NAME","CLASSIFICATION_SCHEME=BICS")),1)="#","",_xll.BDP($B18,"CLASSIFICATION_LEVEL_7_NAME","CLASSIFICATION_SCHEME=BICS","SECURITY_NAME_LANG",$D$2)))</f>
        <v/>
      </c>
    </row>
    <row r="19" spans="1:18" ht="18">
      <c r="A19" s="13"/>
      <c r="B19" s="84" t="s">
        <v>2566</v>
      </c>
      <c r="C19" s="26" cm="1">
        <f t="array" ref="C19">IF($B19="","",_xll.BDP($B19,C$3))</f>
        <v>13561981</v>
      </c>
      <c r="D19" s="26" t="str" cm="1">
        <f t="array" ref="D19">IF($B19="","",_xll.BDP($B19,D$3,"SECURITY_NAME_LANG",$D$2))</f>
        <v>Visa Inc</v>
      </c>
      <c r="E19" s="48" t="str" cm="1">
        <f t="array" ref="E19">IF($B19="","",IF(LEFT(_xlfn.SINGLE(_xll.BDP($B19,"CLASSIFICATION_LEVEL_1_CODE","CLASSIFICATION_SCHEME=BICS")),1)="#","",_xll.BDP($B19,"CLASSIFICATION_LEVEL_1_CODE","CLASSIFICATION_SCHEME=BICS")))</f>
        <v>14</v>
      </c>
      <c r="F19" s="48" t="str" cm="1">
        <f t="array" ref="F19">IF($B19="","",IF(LEFT(_xlfn.SINGLE(_xll.BDP($B19,"CLASSIFICATION_LEVEL_1_NAME","CLASSIFICATION_SCHEME=BICS")),1)="#","",_xll.BDP($B19,"CLASSIFICATION_LEVEL_1_NAME","CLASSIFICATION_SCHEME=BICS","SECURITY_NAME_LANG",$D$2)))</f>
        <v>Financials</v>
      </c>
      <c r="G19" s="48" t="str" cm="1">
        <f t="array" ref="G19">IF($B19="","",IF(LEFT(_xlfn.SINGLE(_xll.BDP($B19,"CLASSIFICATION_LEVEL_2_CODE","CLASSIFICATION_SCHEME=BICS")),1)="#","",_xll.BDP($B19,"CLASSIFICATION_LEVEL_2_CODE","CLASSIFICATION_SCHEME=BICS")))</f>
        <v>1411</v>
      </c>
      <c r="H19" s="48" t="str" cm="1">
        <f t="array" ref="H19">IF($B19="","",IF(LEFT(_xlfn.SINGLE(_xll.BDP($B19,"CLASSIFICATION_LEVEL_2_NAME","CLASSIFICATION_SCHEME=BICS")),1)="#","",_xll.BDP($B19,"CLASSIFICATION_LEVEL_2_NAME","CLASSIFICATION_SCHEME=BICS","SECURITY_NAME_LANG",$D$2)))</f>
        <v>Financial Services</v>
      </c>
      <c r="I19" s="48" t="str" cm="1">
        <f t="array" ref="I19">IF($B19="","",IF(LEFT(_xlfn.SINGLE(_xll.BDP($B19,"CLASSIFICATION_LEVEL_3_CODE","CLASSIFICATION_SCHEME=BICS")),1)="#","",_xll.BDP($B19,"CLASSIFICATION_LEVEL_3_CODE","CLASSIFICATION_SCHEME=BICS")))</f>
        <v>141111</v>
      </c>
      <c r="J19" s="48" t="str" cm="1">
        <f t="array" ref="J19">IF($B19="","",IF(LEFT(_xlfn.SINGLE(_xll.BDP($B19,"CLASSIFICATION_LEVEL_3_NAME","CLASSIFICATION_SCHEME=BICS")),1)="#","",_xll.BDP($B19,"CLASSIFICATION_LEVEL_3_NAME","CLASSIFICATION_SCHEME=BICS","SECURITY_NAME_LANG",$D$2)))</f>
        <v>Specialty Finance</v>
      </c>
      <c r="K19" s="48" t="str" cm="1">
        <f t="array" ref="K19">IF($B19="","",IF(LEFT(_xlfn.SINGLE(_xll.BDP($B19,"CLASSIFICATION_LEVEL_4_CODE","CLASSIFICATION_SCHEME=BICS")),1)="#","",_xll.BDP($B19,"CLASSIFICATION_LEVEL_4_CODE","CLASSIFICATION_SCHEME=BICS")))</f>
        <v>14111113</v>
      </c>
      <c r="L19" s="48" t="str" cm="1">
        <f t="array" ref="L19">IF($B19="","",IF(LEFT(_xlfn.SINGLE(_xll.BDP($B19,"CLASSIFICATION_LEVEL_4_NAME","CLASSIFICATION_SCHEME=BICS")),1)="#","",_xll.BDP($B19,"CLASSIFICATION_LEVEL_4_NAME","CLASSIFICATION_SCHEME=BICS","SECURITY_NAME_LANG",$D$2)))</f>
        <v>Other Financial Services</v>
      </c>
      <c r="M19" s="48" t="str" cm="1">
        <f t="array" ref="M19">IF($B19="","",IF(LEFT(_xlfn.SINGLE(_xll.BDP($B19,"CLASSIFICATION_LEVEL_5_CODE","CLASSIFICATION_SCHEME=BICS")),1)="#","",_xll.BDP($B19,"CLASSIFICATION_LEVEL_5_CODE","CLASSIFICATION_SCHEME=BICS")))</f>
        <v>1411111311</v>
      </c>
      <c r="N19" s="48" t="str" cm="1">
        <f t="array" ref="N19">IF($B19="","",IF(LEFT(_xlfn.SINGLE(_xll.BDP($B19,"CLASSIFICATION_LEVEL_5_NAME","CLASSIFICATION_SCHEME=BICS")),1)="#","",_xll.BDP($B19,"CLASSIFICATION_LEVEL_5_NAME","CLASSIFICATION_SCHEME=BICS","SECURITY_NAME_LANG",$D$2)))</f>
        <v>Financial Transaction Processors</v>
      </c>
      <c r="O19" s="48" t="str" cm="1">
        <f t="array" ref="O19">IF($B19="","",IF(LEFT(_xlfn.SINGLE(_xll.BDP($B19,"CLASSIFICATION_LEVEL_6_CODE","CLASSIFICATION_SCHEME=BICS")),1)="#","",_xll.BDP($B19,"CLASSIFICATION_LEVEL_6_CODE","CLASSIFICATION_SCHEME=BICS")))</f>
        <v/>
      </c>
      <c r="P19" s="48" t="str" cm="1">
        <f t="array" ref="P19">IF($B19="","",IF(LEFT(_xlfn.SINGLE(_xll.BDP($B19,"CLASSIFICATION_LEVEL_6_NAME","CLASSIFICATION_SCHEME=BICS")),1)="#","",_xll.BDP($B19,"CLASSIFICATION_LEVEL_6_NAME","CLASSIFICATION_SCHEME=BICS","SECURITY_NAME_LANG",$D$2)))</f>
        <v/>
      </c>
      <c r="Q19" s="48" t="str" cm="1">
        <f t="array" ref="Q19">IF($B19="","",IF(LEFT(_xlfn.SINGLE(_xll.BDP($B19,"CLASSIFICATION_LEVEL_7_CODE","CLASSIFICATION_SCHEME=BICS")),1)="#","",_xll.BDP($B19,"CLASSIFICATION_LEVEL_7_CODE","CLASSIFICATION_SCHEME=BICS")))</f>
        <v/>
      </c>
      <c r="R19" s="48" t="str" cm="1">
        <f t="array" ref="R19">IF($B19="","",IF(LEFT(_xlfn.SINGLE(_xll.BDP($B19,"CLASSIFICATION_LEVEL_7_NAME","CLASSIFICATION_SCHEME=BICS")),1)="#","",_xll.BDP($B19,"CLASSIFICATION_LEVEL_7_NAME","CLASSIFICATION_SCHEME=BICS","SECURITY_NAME_LANG",$D$2)))</f>
        <v/>
      </c>
    </row>
    <row r="20" spans="1:18" ht="18">
      <c r="A20" s="13"/>
      <c r="B20" s="84" t="s">
        <v>2567</v>
      </c>
      <c r="C20" s="26" cm="1">
        <f t="array" ref="C20">IF($B20="","",_xll.BDP($B20,C$3))</f>
        <v>100312</v>
      </c>
      <c r="D20" s="26" t="str" cm="1">
        <f t="array" ref="D20">IF($B20="","",_xll.BDP($B20,D$3,"SECURITY_NAME_LANG",$D$2))</f>
        <v>JPMorgan Chase &amp; Co</v>
      </c>
      <c r="E20" s="48" t="str" cm="1">
        <f t="array" ref="E20">IF($B20="","",IF(LEFT(_xlfn.SINGLE(_xll.BDP($B20,"CLASSIFICATION_LEVEL_1_CODE","CLASSIFICATION_SCHEME=BICS")),1)="#","",_xll.BDP($B20,"CLASSIFICATION_LEVEL_1_CODE","CLASSIFICATION_SCHEME=BICS")))</f>
        <v>14</v>
      </c>
      <c r="F20" s="48" t="str" cm="1">
        <f t="array" ref="F20">IF($B20="","",IF(LEFT(_xlfn.SINGLE(_xll.BDP($B20,"CLASSIFICATION_LEVEL_1_NAME","CLASSIFICATION_SCHEME=BICS")),1)="#","",_xll.BDP($B20,"CLASSIFICATION_LEVEL_1_NAME","CLASSIFICATION_SCHEME=BICS","SECURITY_NAME_LANG",$D$2)))</f>
        <v>Financials</v>
      </c>
      <c r="G20" s="48" t="str" cm="1">
        <f t="array" ref="G20">IF($B20="","",IF(LEFT(_xlfn.SINGLE(_xll.BDP($B20,"CLASSIFICATION_LEVEL_2_CODE","CLASSIFICATION_SCHEME=BICS")),1)="#","",_xll.BDP($B20,"CLASSIFICATION_LEVEL_2_CODE","CLASSIFICATION_SCHEME=BICS")))</f>
        <v>1410</v>
      </c>
      <c r="H20" s="48" t="str" cm="1">
        <f t="array" ref="H20">IF($B20="","",IF(LEFT(_xlfn.SINGLE(_xll.BDP($B20,"CLASSIFICATION_LEVEL_2_NAME","CLASSIFICATION_SCHEME=BICS")),1)="#","",_xll.BDP($B20,"CLASSIFICATION_LEVEL_2_NAME","CLASSIFICATION_SCHEME=BICS","SECURITY_NAME_LANG",$D$2)))</f>
        <v>Banking</v>
      </c>
      <c r="I20" s="48" t="str" cm="1">
        <f t="array" ref="I20">IF($B20="","",IF(LEFT(_xlfn.SINGLE(_xll.BDP($B20,"CLASSIFICATION_LEVEL_3_CODE","CLASSIFICATION_SCHEME=BICS")),1)="#","",_xll.BDP($B20,"CLASSIFICATION_LEVEL_3_CODE","CLASSIFICATION_SCHEME=BICS")))</f>
        <v>141010</v>
      </c>
      <c r="J20" s="48" t="str" cm="1">
        <f t="array" ref="J20">IF($B20="","",IF(LEFT(_xlfn.SINGLE(_xll.BDP($B20,"CLASSIFICATION_LEVEL_3_NAME","CLASSIFICATION_SCHEME=BICS")),1)="#","",_xll.BDP($B20,"CLASSIFICATION_LEVEL_3_NAME","CLASSIFICATION_SCHEME=BICS","SECURITY_NAME_LANG",$D$2)))</f>
        <v>Banking</v>
      </c>
      <c r="K20" s="48" t="str" cm="1">
        <f t="array" ref="K20">IF($B20="","",IF(LEFT(_xlfn.SINGLE(_xll.BDP($B20,"CLASSIFICATION_LEVEL_4_CODE","CLASSIFICATION_SCHEME=BICS")),1)="#","",_xll.BDP($B20,"CLASSIFICATION_LEVEL_4_CODE","CLASSIFICATION_SCHEME=BICS")))</f>
        <v>14101010</v>
      </c>
      <c r="L20" s="48" t="str" cm="1">
        <f t="array" ref="L20">IF($B20="","",IF(LEFT(_xlfn.SINGLE(_xll.BDP($B20,"CLASSIFICATION_LEVEL_4_NAME","CLASSIFICATION_SCHEME=BICS")),1)="#","",_xll.BDP($B20,"CLASSIFICATION_LEVEL_4_NAME","CLASSIFICATION_SCHEME=BICS","SECURITY_NAME_LANG",$D$2)))</f>
        <v>Diversified Banks</v>
      </c>
      <c r="M20" s="48" t="str" cm="1">
        <f t="array" ref="M20">IF($B20="","",IF(LEFT(_xlfn.SINGLE(_xll.BDP($B20,"CLASSIFICATION_LEVEL_5_CODE","CLASSIFICATION_SCHEME=BICS")),1)="#","",_xll.BDP($B20,"CLASSIFICATION_LEVEL_5_CODE","CLASSIFICATION_SCHEME=BICS")))</f>
        <v/>
      </c>
      <c r="N20" s="48" t="str" cm="1">
        <f t="array" ref="N20">IF($B20="","",IF(LEFT(_xlfn.SINGLE(_xll.BDP($B20,"CLASSIFICATION_LEVEL_5_NAME","CLASSIFICATION_SCHEME=BICS")),1)="#","",_xll.BDP($B20,"CLASSIFICATION_LEVEL_5_NAME","CLASSIFICATION_SCHEME=BICS","SECURITY_NAME_LANG",$D$2)))</f>
        <v/>
      </c>
      <c r="O20" s="48" t="str" cm="1">
        <f t="array" ref="O20">IF($B20="","",IF(LEFT(_xlfn.SINGLE(_xll.BDP($B20,"CLASSIFICATION_LEVEL_6_CODE","CLASSIFICATION_SCHEME=BICS")),1)="#","",_xll.BDP($B20,"CLASSIFICATION_LEVEL_6_CODE","CLASSIFICATION_SCHEME=BICS")))</f>
        <v/>
      </c>
      <c r="P20" s="48" t="str" cm="1">
        <f t="array" ref="P20">IF($B20="","",IF(LEFT(_xlfn.SINGLE(_xll.BDP($B20,"CLASSIFICATION_LEVEL_6_NAME","CLASSIFICATION_SCHEME=BICS")),1)="#","",_xll.BDP($B20,"CLASSIFICATION_LEVEL_6_NAME","CLASSIFICATION_SCHEME=BICS","SECURITY_NAME_LANG",$D$2)))</f>
        <v/>
      </c>
      <c r="Q20" s="48" t="str" cm="1">
        <f t="array" ref="Q20">IF($B20="","",IF(LEFT(_xlfn.SINGLE(_xll.BDP($B20,"CLASSIFICATION_LEVEL_7_CODE","CLASSIFICATION_SCHEME=BICS")),1)="#","",_xll.BDP($B20,"CLASSIFICATION_LEVEL_7_CODE","CLASSIFICATION_SCHEME=BICS")))</f>
        <v/>
      </c>
      <c r="R20" s="48" t="str" cm="1">
        <f t="array" ref="R20">IF($B20="","",IF(LEFT(_xlfn.SINGLE(_xll.BDP($B20,"CLASSIFICATION_LEVEL_7_NAME","CLASSIFICATION_SCHEME=BICS")),1)="#","",_xll.BDP($B20,"CLASSIFICATION_LEVEL_7_NAME","CLASSIFICATION_SCHEME=BICS","SECURITY_NAME_LANG",$D$2)))</f>
        <v/>
      </c>
    </row>
    <row r="21" spans="1:18" ht="18">
      <c r="A21" s="13"/>
      <c r="B21" s="84" t="s">
        <v>2568</v>
      </c>
      <c r="C21" s="26" cm="1">
        <f t="array" ref="C21">IF($B21="","",_xll.BDP($B21,C$3))</f>
        <v>101215</v>
      </c>
      <c r="D21" s="26" t="str" cm="1">
        <f t="array" ref="D21">IF($B21="","",_xll.BDP($B21,D$3,"SECURITY_NAME_LANG",$D$2))</f>
        <v>Procter &amp; Gamble Co/The</v>
      </c>
      <c r="E21" s="48" t="str" cm="1">
        <f t="array" ref="E21">IF($B21="","",IF(LEFT(_xlfn.SINGLE(_xll.BDP($B21,"CLASSIFICATION_LEVEL_1_CODE","CLASSIFICATION_SCHEME=BICS")),1)="#","",_xll.BDP($B21,"CLASSIFICATION_LEVEL_1_CODE","CLASSIFICATION_SCHEME=BICS")))</f>
        <v>12</v>
      </c>
      <c r="F21" s="48" t="str" cm="1">
        <f t="array" ref="F21">IF($B21="","",IF(LEFT(_xlfn.SINGLE(_xll.BDP($B21,"CLASSIFICATION_LEVEL_1_NAME","CLASSIFICATION_SCHEME=BICS")),1)="#","",_xll.BDP($B21,"CLASSIFICATION_LEVEL_1_NAME","CLASSIFICATION_SCHEME=BICS","SECURITY_NAME_LANG",$D$2)))</f>
        <v>Consumer Staples</v>
      </c>
      <c r="G21" s="48" t="str" cm="1">
        <f t="array" ref="G21">IF($B21="","",IF(LEFT(_xlfn.SINGLE(_xll.BDP($B21,"CLASSIFICATION_LEVEL_2_CODE","CLASSIFICATION_SCHEME=BICS")),1)="#","",_xll.BDP($B21,"CLASSIFICATION_LEVEL_2_CODE","CLASSIFICATION_SCHEME=BICS")))</f>
        <v>1210</v>
      </c>
      <c r="H21" s="48" t="str" cm="1">
        <f t="array" ref="H21">IF($B21="","",IF(LEFT(_xlfn.SINGLE(_xll.BDP($B21,"CLASSIFICATION_LEVEL_2_NAME","CLASSIFICATION_SCHEME=BICS")),1)="#","",_xll.BDP($B21,"CLASSIFICATION_LEVEL_2_NAME","CLASSIFICATION_SCHEME=BICS","SECURITY_NAME_LANG",$D$2)))</f>
        <v>Consumer Staple Products</v>
      </c>
      <c r="I21" s="48" t="str" cm="1">
        <f t="array" ref="I21">IF($B21="","",IF(LEFT(_xlfn.SINGLE(_xll.BDP($B21,"CLASSIFICATION_LEVEL_3_CODE","CLASSIFICATION_SCHEME=BICS")),1)="#","",_xll.BDP($B21,"CLASSIFICATION_LEVEL_3_CODE","CLASSIFICATION_SCHEME=BICS")))</f>
        <v>121013</v>
      </c>
      <c r="J21" s="48" t="str" cm="1">
        <f t="array" ref="J21">IF($B21="","",IF(LEFT(_xlfn.SINGLE(_xll.BDP($B21,"CLASSIFICATION_LEVEL_3_NAME","CLASSIFICATION_SCHEME=BICS")),1)="#","",_xll.BDP($B21,"CLASSIFICATION_LEVEL_3_NAME","CLASSIFICATION_SCHEME=BICS","SECURITY_NAME_LANG",$D$2)))</f>
        <v>Household Products</v>
      </c>
      <c r="K21" s="48" t="str" cm="1">
        <f t="array" ref="K21">IF($B21="","",IF(LEFT(_xlfn.SINGLE(_xll.BDP($B21,"CLASSIFICATION_LEVEL_4_CODE","CLASSIFICATION_SCHEME=BICS")),1)="#","",_xll.BDP($B21,"CLASSIFICATION_LEVEL_4_CODE","CLASSIFICATION_SCHEME=BICS")))</f>
        <v>12101311</v>
      </c>
      <c r="L21" s="48" t="str" cm="1">
        <f t="array" ref="L21">IF($B21="","",IF(LEFT(_xlfn.SINGLE(_xll.BDP($B21,"CLASSIFICATION_LEVEL_4_NAME","CLASSIFICATION_SCHEME=BICS")),1)="#","",_xll.BDP($B21,"CLASSIFICATION_LEVEL_4_NAME","CLASSIFICATION_SCHEME=BICS","SECURITY_NAME_LANG",$D$2)))</f>
        <v>Personal Care Products</v>
      </c>
      <c r="M21" s="48" t="str" cm="1">
        <f t="array" ref="M21">IF($B21="","",IF(LEFT(_xlfn.SINGLE(_xll.BDP($B21,"CLASSIFICATION_LEVEL_5_CODE","CLASSIFICATION_SCHEME=BICS")),1)="#","",_xll.BDP($B21,"CLASSIFICATION_LEVEL_5_CODE","CLASSIFICATION_SCHEME=BICS")))</f>
        <v/>
      </c>
      <c r="N21" s="48" t="str" cm="1">
        <f t="array" ref="N21">IF($B21="","",IF(LEFT(_xlfn.SINGLE(_xll.BDP($B21,"CLASSIFICATION_LEVEL_5_NAME","CLASSIFICATION_SCHEME=BICS")),1)="#","",_xll.BDP($B21,"CLASSIFICATION_LEVEL_5_NAME","CLASSIFICATION_SCHEME=BICS","SECURITY_NAME_LANG",$D$2)))</f>
        <v/>
      </c>
      <c r="O21" s="48" t="str" cm="1">
        <f t="array" ref="O21">IF($B21="","",IF(LEFT(_xlfn.SINGLE(_xll.BDP($B21,"CLASSIFICATION_LEVEL_6_CODE","CLASSIFICATION_SCHEME=BICS")),1)="#","",_xll.BDP($B21,"CLASSIFICATION_LEVEL_6_CODE","CLASSIFICATION_SCHEME=BICS")))</f>
        <v/>
      </c>
      <c r="P21" s="48" t="str" cm="1">
        <f t="array" ref="P21">IF($B21="","",IF(LEFT(_xlfn.SINGLE(_xll.BDP($B21,"CLASSIFICATION_LEVEL_6_NAME","CLASSIFICATION_SCHEME=BICS")),1)="#","",_xll.BDP($B21,"CLASSIFICATION_LEVEL_6_NAME","CLASSIFICATION_SCHEME=BICS","SECURITY_NAME_LANG",$D$2)))</f>
        <v/>
      </c>
      <c r="Q21" s="48" t="str" cm="1">
        <f t="array" ref="Q21">IF($B21="","",IF(LEFT(_xlfn.SINGLE(_xll.BDP($B21,"CLASSIFICATION_LEVEL_7_CODE","CLASSIFICATION_SCHEME=BICS")),1)="#","",_xll.BDP($B21,"CLASSIFICATION_LEVEL_7_CODE","CLASSIFICATION_SCHEME=BICS")))</f>
        <v/>
      </c>
      <c r="R21" s="48" t="str" cm="1">
        <f t="array" ref="R21">IF($B21="","",IF(LEFT(_xlfn.SINGLE(_xll.BDP($B21,"CLASSIFICATION_LEVEL_7_NAME","CLASSIFICATION_SCHEME=BICS")),1)="#","",_xll.BDP($B21,"CLASSIFICATION_LEVEL_7_NAME","CLASSIFICATION_SCHEME=BICS","SECURITY_NAME_LANG",$D$2)))</f>
        <v/>
      </c>
    </row>
    <row r="22" spans="1:18" ht="18">
      <c r="A22" s="13"/>
      <c r="B22" s="84" t="s">
        <v>2569</v>
      </c>
      <c r="C22" s="26" cm="1">
        <f t="array" ref="C22">IF($B22="","",_xll.BDP($B22,C$3))</f>
        <v>100061</v>
      </c>
      <c r="D22" s="26" t="str" cm="1">
        <f t="array" ref="D22">IF($B22="","",_xll.BDP($B22,D$3,"SECURITY_NAME_LANG",$D$2))</f>
        <v>American Express Co</v>
      </c>
      <c r="E22" s="48" t="str" cm="1">
        <f t="array" ref="E22">IF($B22="","",IF(LEFT(_xlfn.SINGLE(_xll.BDP($B22,"CLASSIFICATION_LEVEL_1_CODE","CLASSIFICATION_SCHEME=BICS")),1)="#","",_xll.BDP($B22,"CLASSIFICATION_LEVEL_1_CODE","CLASSIFICATION_SCHEME=BICS")))</f>
        <v>14</v>
      </c>
      <c r="F22" s="48" t="str" cm="1">
        <f t="array" ref="F22">IF($B22="","",IF(LEFT(_xlfn.SINGLE(_xll.BDP($B22,"CLASSIFICATION_LEVEL_1_NAME","CLASSIFICATION_SCHEME=BICS")),1)="#","",_xll.BDP($B22,"CLASSIFICATION_LEVEL_1_NAME","CLASSIFICATION_SCHEME=BICS","SECURITY_NAME_LANG",$D$2)))</f>
        <v>Financials</v>
      </c>
      <c r="G22" s="48" t="str" cm="1">
        <f t="array" ref="G22">IF($B22="","",IF(LEFT(_xlfn.SINGLE(_xll.BDP($B22,"CLASSIFICATION_LEVEL_2_CODE","CLASSIFICATION_SCHEME=BICS")),1)="#","",_xll.BDP($B22,"CLASSIFICATION_LEVEL_2_CODE","CLASSIFICATION_SCHEME=BICS")))</f>
        <v>1411</v>
      </c>
      <c r="H22" s="48" t="str" cm="1">
        <f t="array" ref="H22">IF($B22="","",IF(LEFT(_xlfn.SINGLE(_xll.BDP($B22,"CLASSIFICATION_LEVEL_2_NAME","CLASSIFICATION_SCHEME=BICS")),1)="#","",_xll.BDP($B22,"CLASSIFICATION_LEVEL_2_NAME","CLASSIFICATION_SCHEME=BICS","SECURITY_NAME_LANG",$D$2)))</f>
        <v>Financial Services</v>
      </c>
      <c r="I22" s="48" t="str" cm="1">
        <f t="array" ref="I22">IF($B22="","",IF(LEFT(_xlfn.SINGLE(_xll.BDP($B22,"CLASSIFICATION_LEVEL_3_CODE","CLASSIFICATION_SCHEME=BICS")),1)="#","",_xll.BDP($B22,"CLASSIFICATION_LEVEL_3_CODE","CLASSIFICATION_SCHEME=BICS")))</f>
        <v>141111</v>
      </c>
      <c r="J22" s="48" t="str" cm="1">
        <f t="array" ref="J22">IF($B22="","",IF(LEFT(_xlfn.SINGLE(_xll.BDP($B22,"CLASSIFICATION_LEVEL_3_NAME","CLASSIFICATION_SCHEME=BICS")),1)="#","",_xll.BDP($B22,"CLASSIFICATION_LEVEL_3_NAME","CLASSIFICATION_SCHEME=BICS","SECURITY_NAME_LANG",$D$2)))</f>
        <v>Specialty Finance</v>
      </c>
      <c r="K22" s="48" t="str" cm="1">
        <f t="array" ref="K22">IF($B22="","",IF(LEFT(_xlfn.SINGLE(_xll.BDP($B22,"CLASSIFICATION_LEVEL_4_CODE","CLASSIFICATION_SCHEME=BICS")),1)="#","",_xll.BDP($B22,"CLASSIFICATION_LEVEL_4_CODE","CLASSIFICATION_SCHEME=BICS")))</f>
        <v>14111111</v>
      </c>
      <c r="L22" s="48" t="str" cm="1">
        <f t="array" ref="L22">IF($B22="","",IF(LEFT(_xlfn.SINGLE(_xll.BDP($B22,"CLASSIFICATION_LEVEL_4_NAME","CLASSIFICATION_SCHEME=BICS")),1)="#","",_xll.BDP($B22,"CLASSIFICATION_LEVEL_4_NAME","CLASSIFICATION_SCHEME=BICS","SECURITY_NAME_LANG",$D$2)))</f>
        <v>Consumer Finance</v>
      </c>
      <c r="M22" s="48" t="str" cm="1">
        <f t="array" ref="M22">IF($B22="","",IF(LEFT(_xlfn.SINGLE(_xll.BDP($B22,"CLASSIFICATION_LEVEL_5_CODE","CLASSIFICATION_SCHEME=BICS")),1)="#","",_xll.BDP($B22,"CLASSIFICATION_LEVEL_5_CODE","CLASSIFICATION_SCHEME=BICS")))</f>
        <v>1411111112</v>
      </c>
      <c r="N22" s="48" t="str" cm="1">
        <f t="array" ref="N22">IF($B22="","",IF(LEFT(_xlfn.SINGLE(_xll.BDP($B22,"CLASSIFICATION_LEVEL_5_NAME","CLASSIFICATION_SCHEME=BICS")),1)="#","",_xll.BDP($B22,"CLASSIFICATION_LEVEL_5_NAME","CLASSIFICATION_SCHEME=BICS","SECURITY_NAME_LANG",$D$2)))</f>
        <v>Credit Card Lending</v>
      </c>
      <c r="O22" s="48" t="str" cm="1">
        <f t="array" ref="O22">IF($B22="","",IF(LEFT(_xlfn.SINGLE(_xll.BDP($B22,"CLASSIFICATION_LEVEL_6_CODE","CLASSIFICATION_SCHEME=BICS")),1)="#","",_xll.BDP($B22,"CLASSIFICATION_LEVEL_6_CODE","CLASSIFICATION_SCHEME=BICS")))</f>
        <v/>
      </c>
      <c r="P22" s="48" t="str" cm="1">
        <f t="array" ref="P22">IF($B22="","",IF(LEFT(_xlfn.SINGLE(_xll.BDP($B22,"CLASSIFICATION_LEVEL_6_NAME","CLASSIFICATION_SCHEME=BICS")),1)="#","",_xll.BDP($B22,"CLASSIFICATION_LEVEL_6_NAME","CLASSIFICATION_SCHEME=BICS","SECURITY_NAME_LANG",$D$2)))</f>
        <v/>
      </c>
      <c r="Q22" s="48" t="str" cm="1">
        <f t="array" ref="Q22">IF($B22="","",IF(LEFT(_xlfn.SINGLE(_xll.BDP($B22,"CLASSIFICATION_LEVEL_7_CODE","CLASSIFICATION_SCHEME=BICS")),1)="#","",_xll.BDP($B22,"CLASSIFICATION_LEVEL_7_CODE","CLASSIFICATION_SCHEME=BICS")))</f>
        <v/>
      </c>
      <c r="R22" s="48" t="str" cm="1">
        <f t="array" ref="R22">IF($B22="","",IF(LEFT(_xlfn.SINGLE(_xll.BDP($B22,"CLASSIFICATION_LEVEL_7_NAME","CLASSIFICATION_SCHEME=BICS")),1)="#","",_xll.BDP($B22,"CLASSIFICATION_LEVEL_7_NAME","CLASSIFICATION_SCHEME=BICS","SECURITY_NAME_LANG",$D$2)))</f>
        <v/>
      </c>
    </row>
    <row r="23" spans="1:18" ht="18">
      <c r="A23" s="13"/>
      <c r="B23" s="84" t="s">
        <v>21578</v>
      </c>
      <c r="C23" s="26" cm="1">
        <f t="array" ref="C23">IF($B23="","",_xll.BDP($B23,C$3))</f>
        <v>69863906</v>
      </c>
      <c r="D23" s="26" t="str" cm="1">
        <f t="array" ref="D23">IF($B23="","",_xll.BDP($B23,D$3,"SECURITY_NAME_LANG",$D$2))</f>
        <v>Ayr Wellness Inc</v>
      </c>
      <c r="E23" s="48" t="str" cm="1">
        <f t="array" ref="E23">IF($B23="","",IF(LEFT(_xlfn.SINGLE(_xll.BDP($B23,"CLASSIFICATION_LEVEL_1_CODE","CLASSIFICATION_SCHEME=BICS")),1)="#","",_xll.BDP($B23,"CLASSIFICATION_LEVEL_1_CODE","CLASSIFICATION_SCHEME=BICS")))</f>
        <v>12</v>
      </c>
      <c r="F23" s="48" t="str" cm="1">
        <f t="array" ref="F23">IF($B23="","",IF(LEFT(_xlfn.SINGLE(_xll.BDP($B23,"CLASSIFICATION_LEVEL_1_NAME","CLASSIFICATION_SCHEME=BICS")),1)="#","",_xll.BDP($B23,"CLASSIFICATION_LEVEL_1_NAME","CLASSIFICATION_SCHEME=BICS","SECURITY_NAME_LANG",$D$2)))</f>
        <v>Consumer Staples</v>
      </c>
      <c r="G23" s="48" t="str" cm="1">
        <f t="array" ref="G23">IF($B23="","",IF(LEFT(_xlfn.SINGLE(_xll.BDP($B23,"CLASSIFICATION_LEVEL_2_CODE","CLASSIFICATION_SCHEME=BICS")),1)="#","",_xll.BDP($B23,"CLASSIFICATION_LEVEL_2_CODE","CLASSIFICATION_SCHEME=BICS")))</f>
        <v>1210</v>
      </c>
      <c r="H23" s="48" t="str" cm="1">
        <f t="array" ref="H23">IF($B23="","",IF(LEFT(_xlfn.SINGLE(_xll.BDP($B23,"CLASSIFICATION_LEVEL_2_NAME","CLASSIFICATION_SCHEME=BICS")),1)="#","",_xll.BDP($B23,"CLASSIFICATION_LEVEL_2_NAME","CLASSIFICATION_SCHEME=BICS","SECURITY_NAME_LANG",$D$2)))</f>
        <v>Consumer Staple Products</v>
      </c>
      <c r="I23" s="48" t="str" cm="1">
        <f t="array" ref="I23">IF($B23="","",IF(LEFT(_xlfn.SINGLE(_xll.BDP($B23,"CLASSIFICATION_LEVEL_3_CODE","CLASSIFICATION_SCHEME=BICS")),1)="#","",_xll.BDP($B23,"CLASSIFICATION_LEVEL_3_CODE","CLASSIFICATION_SCHEME=BICS")))</f>
        <v>121012</v>
      </c>
      <c r="J23" s="48" t="str" cm="1">
        <f t="array" ref="J23">IF($B23="","",IF(LEFT(_xlfn.SINGLE(_xll.BDP($B23,"CLASSIFICATION_LEVEL_3_NAME","CLASSIFICATION_SCHEME=BICS")),1)="#","",_xll.BDP($B23,"CLASSIFICATION_LEVEL_3_NAME","CLASSIFICATION_SCHEME=BICS","SECURITY_NAME_LANG",$D$2)))</f>
        <v>Tobacco &amp; Cannabis</v>
      </c>
      <c r="K23" s="48" t="str" cm="1">
        <f t="array" ref="K23">IF($B23="","",IF(LEFT(_xlfn.SINGLE(_xll.BDP($B23,"CLASSIFICATION_LEVEL_4_CODE","CLASSIFICATION_SCHEME=BICS")),1)="#","",_xll.BDP($B23,"CLASSIFICATION_LEVEL_4_CODE","CLASSIFICATION_SCHEME=BICS")))</f>
        <v>12101211</v>
      </c>
      <c r="L23" s="48" t="str" cm="1">
        <f t="array" ref="L23">IF($B23="","",IF(LEFT(_xlfn.SINGLE(_xll.BDP($B23,"CLASSIFICATION_LEVEL_4_NAME","CLASSIFICATION_SCHEME=BICS")),1)="#","",_xll.BDP($B23,"CLASSIFICATION_LEVEL_4_NAME","CLASSIFICATION_SCHEME=BICS","SECURITY_NAME_LANG",$D$2)))</f>
        <v>Cannabis</v>
      </c>
      <c r="M23" s="48" t="str" cm="1">
        <f t="array" ref="M23">IF($B23="","",IF(LEFT(_xlfn.SINGLE(_xll.BDP($B23,"CLASSIFICATION_LEVEL_5_CODE","CLASSIFICATION_SCHEME=BICS")),1)="#","",_xll.BDP($B23,"CLASSIFICATION_LEVEL_5_CODE","CLASSIFICATION_SCHEME=BICS")))</f>
        <v/>
      </c>
      <c r="N23" s="48" t="str" cm="1">
        <f t="array" ref="N23">IF($B23="","",IF(LEFT(_xlfn.SINGLE(_xll.BDP($B23,"CLASSIFICATION_LEVEL_5_NAME","CLASSIFICATION_SCHEME=BICS")),1)="#","",_xll.BDP($B23,"CLASSIFICATION_LEVEL_5_NAME","CLASSIFICATION_SCHEME=BICS","SECURITY_NAME_LANG",$D$2)))</f>
        <v/>
      </c>
      <c r="O23" s="48" t="str" cm="1">
        <f t="array" ref="O23">IF($B23="","",IF(LEFT(_xlfn.SINGLE(_xll.BDP($B23,"CLASSIFICATION_LEVEL_6_CODE","CLASSIFICATION_SCHEME=BICS")),1)="#","",_xll.BDP($B23,"CLASSIFICATION_LEVEL_6_CODE","CLASSIFICATION_SCHEME=BICS")))</f>
        <v/>
      </c>
      <c r="P23" s="48" t="str" cm="1">
        <f t="array" ref="P23">IF($B23="","",IF(LEFT(_xlfn.SINGLE(_xll.BDP($B23,"CLASSIFICATION_LEVEL_6_NAME","CLASSIFICATION_SCHEME=BICS")),1)="#","",_xll.BDP($B23,"CLASSIFICATION_LEVEL_6_NAME","CLASSIFICATION_SCHEME=BICS","SECURITY_NAME_LANG",$D$2)))</f>
        <v/>
      </c>
      <c r="Q23" s="48" t="str" cm="1">
        <f t="array" ref="Q23">IF($B23="","",IF(LEFT(_xlfn.SINGLE(_xll.BDP($B23,"CLASSIFICATION_LEVEL_7_CODE","CLASSIFICATION_SCHEME=BICS")),1)="#","",_xll.BDP($B23,"CLASSIFICATION_LEVEL_7_CODE","CLASSIFICATION_SCHEME=BICS")))</f>
        <v/>
      </c>
      <c r="R23" s="48" t="str" cm="1">
        <f t="array" ref="R23">IF($B23="","",IF(LEFT(_xlfn.SINGLE(_xll.BDP($B23,"CLASSIFICATION_LEVEL_7_NAME","CLASSIFICATION_SCHEME=BICS")),1)="#","",_xll.BDP($B23,"CLASSIFICATION_LEVEL_7_NAME","CLASSIFICATION_SCHEME=BICS","SECURITY_NAME_LANG",$D$2)))</f>
        <v/>
      </c>
    </row>
    <row r="24" spans="1:18" ht="18">
      <c r="A24" s="13"/>
      <c r="B24" s="84" t="s">
        <v>2570</v>
      </c>
      <c r="C24" s="26" cm="1">
        <f t="array" ref="C24">IF($B24="","",_xll.BDP($B24,C$3))</f>
        <v>73212471</v>
      </c>
      <c r="D24" s="26" t="str" cm="1">
        <f t="array" ref="D24">IF($B24="","",_xll.BDP($B24,D$3,"SECURITY_NAME_LANG",$D$2))</f>
        <v>ExxonMobil Holdings Corp</v>
      </c>
      <c r="E24" s="48" t="str" cm="1">
        <f t="array" ref="E24">IF($B24="","",IF(LEFT(_xlfn.SINGLE(_xll.BDP($B24,"CLASSIFICATION_LEVEL_1_CODE","CLASSIFICATION_SCHEME=BICS")),1)="#","",_xll.BDP($B24,"CLASSIFICATION_LEVEL_1_CODE","CLASSIFICATION_SCHEME=BICS")))</f>
        <v>13</v>
      </c>
      <c r="F24" s="48" t="str" cm="1">
        <f t="array" ref="F24">IF($B24="","",IF(LEFT(_xlfn.SINGLE(_xll.BDP($B24,"CLASSIFICATION_LEVEL_1_NAME","CLASSIFICATION_SCHEME=BICS")),1)="#","",_xll.BDP($B24,"CLASSIFICATION_LEVEL_1_NAME","CLASSIFICATION_SCHEME=BICS","SECURITY_NAME_LANG",$D$2)))</f>
        <v>Energy</v>
      </c>
      <c r="G24" s="48" t="str" cm="1">
        <f t="array" ref="G24">IF($B24="","",IF(LEFT(_xlfn.SINGLE(_xll.BDP($B24,"CLASSIFICATION_LEVEL_2_CODE","CLASSIFICATION_SCHEME=BICS")),1)="#","",_xll.BDP($B24,"CLASSIFICATION_LEVEL_2_CODE","CLASSIFICATION_SCHEME=BICS")))</f>
        <v>1310</v>
      </c>
      <c r="H24" s="48" t="str" cm="1">
        <f t="array" ref="H24">IF($B24="","",IF(LEFT(_xlfn.SINGLE(_xll.BDP($B24,"CLASSIFICATION_LEVEL_2_NAME","CLASSIFICATION_SCHEME=BICS")),1)="#","",_xll.BDP($B24,"CLASSIFICATION_LEVEL_2_NAME","CLASSIFICATION_SCHEME=BICS","SECURITY_NAME_LANG",$D$2)))</f>
        <v>Oil &amp; Gas</v>
      </c>
      <c r="I24" s="48" t="str" cm="1">
        <f t="array" ref="I24">IF($B24="","",IF(LEFT(_xlfn.SINGLE(_xll.BDP($B24,"CLASSIFICATION_LEVEL_3_CODE","CLASSIFICATION_SCHEME=BICS")),1)="#","",_xll.BDP($B24,"CLASSIFICATION_LEVEL_3_CODE","CLASSIFICATION_SCHEME=BICS")))</f>
        <v>131010</v>
      </c>
      <c r="J24" s="48" t="str" cm="1">
        <f t="array" ref="J24">IF($B24="","",IF(LEFT(_xlfn.SINGLE(_xll.BDP($B24,"CLASSIFICATION_LEVEL_3_NAME","CLASSIFICATION_SCHEME=BICS")),1)="#","",_xll.BDP($B24,"CLASSIFICATION_LEVEL_3_NAME","CLASSIFICATION_SCHEME=BICS","SECURITY_NAME_LANG",$D$2)))</f>
        <v>Oil &amp; Gas Supply Chain</v>
      </c>
      <c r="K24" s="48" t="str" cm="1">
        <f t="array" ref="K24">IF($B24="","",IF(LEFT(_xlfn.SINGLE(_xll.BDP($B24,"CLASSIFICATION_LEVEL_4_CODE","CLASSIFICATION_SCHEME=BICS")),1)="#","",_xll.BDP($B24,"CLASSIFICATION_LEVEL_4_CODE","CLASSIFICATION_SCHEME=BICS")))</f>
        <v>13101010</v>
      </c>
      <c r="L24" s="48" t="str" cm="1">
        <f t="array" ref="L24">IF($B24="","",IF(LEFT(_xlfn.SINGLE(_xll.BDP($B24,"CLASSIFICATION_LEVEL_4_NAME","CLASSIFICATION_SCHEME=BICS")),1)="#","",_xll.BDP($B24,"CLASSIFICATION_LEVEL_4_NAME","CLASSIFICATION_SCHEME=BICS","SECURITY_NAME_LANG",$D$2)))</f>
        <v>Integrated Oils</v>
      </c>
      <c r="M24" s="48" t="str" cm="1">
        <f t="array" ref="M24">IF($B24="","",IF(LEFT(_xlfn.SINGLE(_xll.BDP($B24,"CLASSIFICATION_LEVEL_5_CODE","CLASSIFICATION_SCHEME=BICS")),1)="#","",_xll.BDP($B24,"CLASSIFICATION_LEVEL_5_CODE","CLASSIFICATION_SCHEME=BICS")))</f>
        <v/>
      </c>
      <c r="N24" s="48" t="str" cm="1">
        <f t="array" ref="N24">IF($B24="","",IF(LEFT(_xlfn.SINGLE(_xll.BDP($B24,"CLASSIFICATION_LEVEL_5_NAME","CLASSIFICATION_SCHEME=BICS")),1)="#","",_xll.BDP($B24,"CLASSIFICATION_LEVEL_5_NAME","CLASSIFICATION_SCHEME=BICS","SECURITY_NAME_LANG",$D$2)))</f>
        <v/>
      </c>
      <c r="O24" s="48" t="str" cm="1">
        <f t="array" ref="O24">IF($B24="","",IF(LEFT(_xlfn.SINGLE(_xll.BDP($B24,"CLASSIFICATION_LEVEL_6_CODE","CLASSIFICATION_SCHEME=BICS")),1)="#","",_xll.BDP($B24,"CLASSIFICATION_LEVEL_6_CODE","CLASSIFICATION_SCHEME=BICS")))</f>
        <v/>
      </c>
      <c r="P24" s="48" t="str" cm="1">
        <f t="array" ref="P24">IF($B24="","",IF(LEFT(_xlfn.SINGLE(_xll.BDP($B24,"CLASSIFICATION_LEVEL_6_NAME","CLASSIFICATION_SCHEME=BICS")),1)="#","",_xll.BDP($B24,"CLASSIFICATION_LEVEL_6_NAME","CLASSIFICATION_SCHEME=BICS","SECURITY_NAME_LANG",$D$2)))</f>
        <v/>
      </c>
      <c r="Q24" s="48" t="str" cm="1">
        <f t="array" ref="Q24">IF($B24="","",IF(LEFT(_xlfn.SINGLE(_xll.BDP($B24,"CLASSIFICATION_LEVEL_7_CODE","CLASSIFICATION_SCHEME=BICS")),1)="#","",_xll.BDP($B24,"CLASSIFICATION_LEVEL_7_CODE","CLASSIFICATION_SCHEME=BICS")))</f>
        <v/>
      </c>
      <c r="R24" s="48" t="str" cm="1">
        <f t="array" ref="R24">IF($B24="","",IF(LEFT(_xlfn.SINGLE(_xll.BDP($B24,"CLASSIFICATION_LEVEL_7_NAME","CLASSIFICATION_SCHEME=BICS")),1)="#","",_xll.BDP($B24,"CLASSIFICATION_LEVEL_7_NAME","CLASSIFICATION_SCHEME=BICS","SECURITY_NAME_LANG",$D$2)))</f>
        <v/>
      </c>
    </row>
    <row r="25" spans="1:18" ht="18">
      <c r="A25" s="13"/>
      <c r="B25" s="84" t="s">
        <v>2571</v>
      </c>
      <c r="C25" s="26" cm="1">
        <f t="array" ref="C25">IF($B25="","",_xll.BDP($B25,C$3))</f>
        <v>101616</v>
      </c>
      <c r="D25" s="26" t="str" cm="1">
        <f t="array" ref="D25">IF($B25="","",_xll.BDP($B25,D$3,"SECURITY_NAME_LANG",$D$2))</f>
        <v>Walmart Inc</v>
      </c>
      <c r="E25" s="48" t="str" cm="1">
        <f t="array" ref="E25">IF($B25="","",IF(LEFT(_xlfn.SINGLE(_xll.BDP($B25,"CLASSIFICATION_LEVEL_1_CODE","CLASSIFICATION_SCHEME=BICS")),1)="#","",_xll.BDP($B25,"CLASSIFICATION_LEVEL_1_CODE","CLASSIFICATION_SCHEME=BICS")))</f>
        <v>12</v>
      </c>
      <c r="F25" s="48" t="str" cm="1">
        <f t="array" ref="F25">IF($B25="","",IF(LEFT(_xlfn.SINGLE(_xll.BDP($B25,"CLASSIFICATION_LEVEL_1_NAME","CLASSIFICATION_SCHEME=BICS")),1)="#","",_xll.BDP($B25,"CLASSIFICATION_LEVEL_1_NAME","CLASSIFICATION_SCHEME=BICS","SECURITY_NAME_LANG",$D$2)))</f>
        <v>Consumer Staples</v>
      </c>
      <c r="G25" s="48" t="str" cm="1">
        <f t="array" ref="G25">IF($B25="","",IF(LEFT(_xlfn.SINGLE(_xll.BDP($B25,"CLASSIFICATION_LEVEL_2_CODE","CLASSIFICATION_SCHEME=BICS")),1)="#","",_xll.BDP($B25,"CLASSIFICATION_LEVEL_2_CODE","CLASSIFICATION_SCHEME=BICS")))</f>
        <v>1211</v>
      </c>
      <c r="H25" s="48" t="str" cm="1">
        <f t="array" ref="H25">IF($B25="","",IF(LEFT(_xlfn.SINGLE(_xll.BDP($B25,"CLASSIFICATION_LEVEL_2_NAME","CLASSIFICATION_SCHEME=BICS")),1)="#","",_xll.BDP($B25,"CLASSIFICATION_LEVEL_2_NAME","CLASSIFICATION_SCHEME=BICS","SECURITY_NAME_LANG",$D$2)))</f>
        <v>Retail &amp; Wholesale - Staples</v>
      </c>
      <c r="I25" s="48" t="str" cm="1">
        <f t="array" ref="I25">IF($B25="","",IF(LEFT(_xlfn.SINGLE(_xll.BDP($B25,"CLASSIFICATION_LEVEL_3_CODE","CLASSIFICATION_SCHEME=BICS")),1)="#","",_xll.BDP($B25,"CLASSIFICATION_LEVEL_3_CODE","CLASSIFICATION_SCHEME=BICS")))</f>
        <v>121111</v>
      </c>
      <c r="J25" s="48" t="str" cm="1">
        <f t="array" ref="J25">IF($B25="","",IF(LEFT(_xlfn.SINGLE(_xll.BDP($B25,"CLASSIFICATION_LEVEL_3_NAME","CLASSIFICATION_SCHEME=BICS")),1)="#","",_xll.BDP($B25,"CLASSIFICATION_LEVEL_3_NAME","CLASSIFICATION_SCHEME=BICS","SECURITY_NAME_LANG",$D$2)))</f>
        <v>Retail - Consumer Staples</v>
      </c>
      <c r="K25" s="48" t="str" cm="1">
        <f t="array" ref="K25">IF($B25="","",IF(LEFT(_xlfn.SINGLE(_xll.BDP($B25,"CLASSIFICATION_LEVEL_4_CODE","CLASSIFICATION_SCHEME=BICS")),1)="#","",_xll.BDP($B25,"CLASSIFICATION_LEVEL_4_CODE","CLASSIFICATION_SCHEME=BICS")))</f>
        <v>12111111</v>
      </c>
      <c r="L25" s="48" t="str" cm="1">
        <f t="array" ref="L25">IF($B25="","",IF(LEFT(_xlfn.SINGLE(_xll.BDP($B25,"CLASSIFICATION_LEVEL_4_NAME","CLASSIFICATION_SCHEME=BICS")),1)="#","",_xll.BDP($B25,"CLASSIFICATION_LEVEL_4_NAME","CLASSIFICATION_SCHEME=BICS","SECURITY_NAME_LANG",$D$2)))</f>
        <v>Mass Merchants</v>
      </c>
      <c r="M25" s="48" t="str" cm="1">
        <f t="array" ref="M25">IF($B25="","",IF(LEFT(_xlfn.SINGLE(_xll.BDP($B25,"CLASSIFICATION_LEVEL_5_CODE","CLASSIFICATION_SCHEME=BICS")),1)="#","",_xll.BDP($B25,"CLASSIFICATION_LEVEL_5_CODE","CLASSIFICATION_SCHEME=BICS")))</f>
        <v>1211111110</v>
      </c>
      <c r="N25" s="48" t="str" cm="1">
        <f t="array" ref="N25">IF($B25="","",IF(LEFT(_xlfn.SINGLE(_xll.BDP($B25,"CLASSIFICATION_LEVEL_5_NAME","CLASSIFICATION_SCHEME=BICS")),1)="#","",_xll.BDP($B25,"CLASSIFICATION_LEVEL_5_NAME","CLASSIFICATION_SCHEME=BICS","SECURITY_NAME_LANG",$D$2)))</f>
        <v>Supercenters</v>
      </c>
      <c r="O25" s="48" t="str" cm="1">
        <f t="array" ref="O25">IF($B25="","",IF(LEFT(_xlfn.SINGLE(_xll.BDP($B25,"CLASSIFICATION_LEVEL_6_CODE","CLASSIFICATION_SCHEME=BICS")),1)="#","",_xll.BDP($B25,"CLASSIFICATION_LEVEL_6_CODE","CLASSIFICATION_SCHEME=BICS")))</f>
        <v/>
      </c>
      <c r="P25" s="48" t="str" cm="1">
        <f t="array" ref="P25">IF($B25="","",IF(LEFT(_xlfn.SINGLE(_xll.BDP($B25,"CLASSIFICATION_LEVEL_6_NAME","CLASSIFICATION_SCHEME=BICS")),1)="#","",_xll.BDP($B25,"CLASSIFICATION_LEVEL_6_NAME","CLASSIFICATION_SCHEME=BICS","SECURITY_NAME_LANG",$D$2)))</f>
        <v/>
      </c>
      <c r="Q25" s="48" t="str" cm="1">
        <f t="array" ref="Q25">IF($B25="","",IF(LEFT(_xlfn.SINGLE(_xll.BDP($B25,"CLASSIFICATION_LEVEL_7_CODE","CLASSIFICATION_SCHEME=BICS")),1)="#","",_xll.BDP($B25,"CLASSIFICATION_LEVEL_7_CODE","CLASSIFICATION_SCHEME=BICS")))</f>
        <v/>
      </c>
      <c r="R25" s="48" t="str" cm="1">
        <f t="array" ref="R25">IF($B25="","",IF(LEFT(_xlfn.SINGLE(_xll.BDP($B25,"CLASSIFICATION_LEVEL_7_NAME","CLASSIFICATION_SCHEME=BICS")),1)="#","",_xll.BDP($B25,"CLASSIFICATION_LEVEL_7_NAME","CLASSIFICATION_SCHEME=BICS","SECURITY_NAME_LANG",$D$2)))</f>
        <v/>
      </c>
    </row>
    <row r="26" spans="1:18" ht="18">
      <c r="A26" s="13"/>
      <c r="B26" s="84" t="s">
        <v>2572</v>
      </c>
      <c r="C26" s="26" cm="1">
        <f t="array" ref="C26">IF($B26="","",_xll.BDP($B26,C$3))</f>
        <v>101743</v>
      </c>
      <c r="D26" s="26" t="str" cm="1">
        <f t="array" ref="D26">IF($B26="","",_xll.BDP($B26,D$3,"SECURITY_NAME_LANG",$D$2))</f>
        <v>Microsoft Corp</v>
      </c>
      <c r="E26" s="48" t="str" cm="1">
        <f t="array" ref="E26">IF($B26="","",IF(LEFT(_xlfn.SINGLE(_xll.BDP($B26,"CLASSIFICATION_LEVEL_1_CODE","CLASSIFICATION_SCHEME=BICS")),1)="#","",_xll.BDP($B26,"CLASSIFICATION_LEVEL_1_CODE","CLASSIFICATION_SCHEME=BICS")))</f>
        <v>19</v>
      </c>
      <c r="F26" s="48" t="str" cm="1">
        <f t="array" ref="F26">IF($B26="","",IF(LEFT(_xlfn.SINGLE(_xll.BDP($B26,"CLASSIFICATION_LEVEL_1_NAME","CLASSIFICATION_SCHEME=BICS")),1)="#","",_xll.BDP($B26,"CLASSIFICATION_LEVEL_1_NAME","CLASSIFICATION_SCHEME=BICS","SECURITY_NAME_LANG",$D$2)))</f>
        <v>Technology</v>
      </c>
      <c r="G26" s="48" t="str" cm="1">
        <f t="array" ref="G26">IF($B26="","",IF(LEFT(_xlfn.SINGLE(_xll.BDP($B26,"CLASSIFICATION_LEVEL_2_CODE","CLASSIFICATION_SCHEME=BICS")),1)="#","",_xll.BDP($B26,"CLASSIFICATION_LEVEL_2_CODE","CLASSIFICATION_SCHEME=BICS")))</f>
        <v>1911</v>
      </c>
      <c r="H26" s="48" t="str" cm="1">
        <f t="array" ref="H26">IF($B26="","",IF(LEFT(_xlfn.SINGLE(_xll.BDP($B26,"CLASSIFICATION_LEVEL_2_NAME","CLASSIFICATION_SCHEME=BICS")),1)="#","",_xll.BDP($B26,"CLASSIFICATION_LEVEL_2_NAME","CLASSIFICATION_SCHEME=BICS","SECURITY_NAME_LANG",$D$2)))</f>
        <v>Software &amp; Tech Services</v>
      </c>
      <c r="I26" s="48" t="str" cm="1">
        <f t="array" ref="I26">IF($B26="","",IF(LEFT(_xlfn.SINGLE(_xll.BDP($B26,"CLASSIFICATION_LEVEL_3_CODE","CLASSIFICATION_SCHEME=BICS")),1)="#","",_xll.BDP($B26,"CLASSIFICATION_LEVEL_3_CODE","CLASSIFICATION_SCHEME=BICS")))</f>
        <v>191110</v>
      </c>
      <c r="J26" s="48" t="str" cm="1">
        <f t="array" ref="J26">IF($B26="","",IF(LEFT(_xlfn.SINGLE(_xll.BDP($B26,"CLASSIFICATION_LEVEL_3_NAME","CLASSIFICATION_SCHEME=BICS")),1)="#","",_xll.BDP($B26,"CLASSIFICATION_LEVEL_3_NAME","CLASSIFICATION_SCHEME=BICS","SECURITY_NAME_LANG",$D$2)))</f>
        <v>Software</v>
      </c>
      <c r="K26" s="48" t="str" cm="1">
        <f t="array" ref="K26">IF($B26="","",IF(LEFT(_xlfn.SINGLE(_xll.BDP($B26,"CLASSIFICATION_LEVEL_4_CODE","CLASSIFICATION_SCHEME=BICS")),1)="#","",_xll.BDP($B26,"CLASSIFICATION_LEVEL_4_CODE","CLASSIFICATION_SCHEME=BICS")))</f>
        <v>19111011</v>
      </c>
      <c r="L26" s="48" t="str" cm="1">
        <f t="array" ref="L26">IF($B26="","",IF(LEFT(_xlfn.SINGLE(_xll.BDP($B26,"CLASSIFICATION_LEVEL_4_NAME","CLASSIFICATION_SCHEME=BICS")),1)="#","",_xll.BDP($B26,"CLASSIFICATION_LEVEL_4_NAME","CLASSIFICATION_SCHEME=BICS","SECURITY_NAME_LANG",$D$2)))</f>
        <v>Infrastructure Software</v>
      </c>
      <c r="M26" s="48" t="str" cm="1">
        <f t="array" ref="M26">IF($B26="","",IF(LEFT(_xlfn.SINGLE(_xll.BDP($B26,"CLASSIFICATION_LEVEL_5_CODE","CLASSIFICATION_SCHEME=BICS")),1)="#","",_xll.BDP($B26,"CLASSIFICATION_LEVEL_5_CODE","CLASSIFICATION_SCHEME=BICS")))</f>
        <v/>
      </c>
      <c r="N26" s="48" t="str" cm="1">
        <f t="array" ref="N26">IF($B26="","",IF(LEFT(_xlfn.SINGLE(_xll.BDP($B26,"CLASSIFICATION_LEVEL_5_NAME","CLASSIFICATION_SCHEME=BICS")),1)="#","",_xll.BDP($B26,"CLASSIFICATION_LEVEL_5_NAME","CLASSIFICATION_SCHEME=BICS","SECURITY_NAME_LANG",$D$2)))</f>
        <v/>
      </c>
      <c r="O26" s="48" t="str" cm="1">
        <f t="array" ref="O26">IF($B26="","",IF(LEFT(_xlfn.SINGLE(_xll.BDP($B26,"CLASSIFICATION_LEVEL_6_CODE","CLASSIFICATION_SCHEME=BICS")),1)="#","",_xll.BDP($B26,"CLASSIFICATION_LEVEL_6_CODE","CLASSIFICATION_SCHEME=BICS")))</f>
        <v/>
      </c>
      <c r="P26" s="48" t="str" cm="1">
        <f t="array" ref="P26">IF($B26="","",IF(LEFT(_xlfn.SINGLE(_xll.BDP($B26,"CLASSIFICATION_LEVEL_6_NAME","CLASSIFICATION_SCHEME=BICS")),1)="#","",_xll.BDP($B26,"CLASSIFICATION_LEVEL_6_NAME","CLASSIFICATION_SCHEME=BICS","SECURITY_NAME_LANG",$D$2)))</f>
        <v/>
      </c>
      <c r="Q26" s="48" t="str" cm="1">
        <f t="array" ref="Q26">IF($B26="","",IF(LEFT(_xlfn.SINGLE(_xll.BDP($B26,"CLASSIFICATION_LEVEL_7_CODE","CLASSIFICATION_SCHEME=BICS")),1)="#","",_xll.BDP($B26,"CLASSIFICATION_LEVEL_7_CODE","CLASSIFICATION_SCHEME=BICS")))</f>
        <v/>
      </c>
      <c r="R26" s="48" t="str" cm="1">
        <f t="array" ref="R26">IF($B26="","",IF(LEFT(_xlfn.SINGLE(_xll.BDP($B26,"CLASSIFICATION_LEVEL_7_NAME","CLASSIFICATION_SCHEME=BICS")),1)="#","",_xll.BDP($B26,"CLASSIFICATION_LEVEL_7_NAME","CLASSIFICATION_SCHEME=BICS","SECURITY_NAME_LANG",$D$2)))</f>
        <v/>
      </c>
    </row>
    <row r="27" spans="1:18" ht="18">
      <c r="A27" s="13"/>
      <c r="B27" s="84" t="s">
        <v>2573</v>
      </c>
      <c r="C27" s="26" cm="1">
        <f t="array" ref="C27">IF($B27="","",_xll.BDP($B27,C$3))</f>
        <v>100978</v>
      </c>
      <c r="D27" s="26" t="str" cm="1">
        <f t="array" ref="D27">IF($B27="","",_xll.BDP($B27,D$3,"SECURITY_NAME_LANG",$D$2))</f>
        <v>Merck &amp; Co Inc</v>
      </c>
      <c r="E27" s="48" t="str" cm="1">
        <f t="array" ref="E27">IF($B27="","",IF(LEFT(_xlfn.SINGLE(_xll.BDP($B27,"CLASSIFICATION_LEVEL_1_CODE","CLASSIFICATION_SCHEME=BICS")),1)="#","",_xll.BDP($B27,"CLASSIFICATION_LEVEL_1_CODE","CLASSIFICATION_SCHEME=BICS")))</f>
        <v>16</v>
      </c>
      <c r="F27" s="48" t="str" cm="1">
        <f t="array" ref="F27">IF($B27="","",IF(LEFT(_xlfn.SINGLE(_xll.BDP($B27,"CLASSIFICATION_LEVEL_1_NAME","CLASSIFICATION_SCHEME=BICS")),1)="#","",_xll.BDP($B27,"CLASSIFICATION_LEVEL_1_NAME","CLASSIFICATION_SCHEME=BICS","SECURITY_NAME_LANG",$D$2)))</f>
        <v>Health Care</v>
      </c>
      <c r="G27" s="48" t="str" cm="1">
        <f t="array" ref="G27">IF($B27="","",IF(LEFT(_xlfn.SINGLE(_xll.BDP($B27,"CLASSIFICATION_LEVEL_2_CODE","CLASSIFICATION_SCHEME=BICS")),1)="#","",_xll.BDP($B27,"CLASSIFICATION_LEVEL_2_CODE","CLASSIFICATION_SCHEME=BICS")))</f>
        <v>1610</v>
      </c>
      <c r="H27" s="48" t="str" cm="1">
        <f t="array" ref="H27">IF($B27="","",IF(LEFT(_xlfn.SINGLE(_xll.BDP($B27,"CLASSIFICATION_LEVEL_2_NAME","CLASSIFICATION_SCHEME=BICS")),1)="#","",_xll.BDP($B27,"CLASSIFICATION_LEVEL_2_NAME","CLASSIFICATION_SCHEME=BICS","SECURITY_NAME_LANG",$D$2)))</f>
        <v>Health Care</v>
      </c>
      <c r="I27" s="48" t="str" cm="1">
        <f t="array" ref="I27">IF($B27="","",IF(LEFT(_xlfn.SINGLE(_xll.BDP($B27,"CLASSIFICATION_LEVEL_3_CODE","CLASSIFICATION_SCHEME=BICS")),1)="#","",_xll.BDP($B27,"CLASSIFICATION_LEVEL_3_CODE","CLASSIFICATION_SCHEME=BICS")))</f>
        <v>161010</v>
      </c>
      <c r="J27" s="48" t="str" cm="1">
        <f t="array" ref="J27">IF($B27="","",IF(LEFT(_xlfn.SINGLE(_xll.BDP($B27,"CLASSIFICATION_LEVEL_3_NAME","CLASSIFICATION_SCHEME=BICS")),1)="#","",_xll.BDP($B27,"CLASSIFICATION_LEVEL_3_NAME","CLASSIFICATION_SCHEME=BICS","SECURITY_NAME_LANG",$D$2)))</f>
        <v>Biotech &amp; Pharma</v>
      </c>
      <c r="K27" s="48" t="str" cm="1">
        <f t="array" ref="K27">IF($B27="","",IF(LEFT(_xlfn.SINGLE(_xll.BDP($B27,"CLASSIFICATION_LEVEL_4_CODE","CLASSIFICATION_SCHEME=BICS")),1)="#","",_xll.BDP($B27,"CLASSIFICATION_LEVEL_4_CODE","CLASSIFICATION_SCHEME=BICS")))</f>
        <v>16101010</v>
      </c>
      <c r="L27" s="48" t="str" cm="1">
        <f t="array" ref="L27">IF($B27="","",IF(LEFT(_xlfn.SINGLE(_xll.BDP($B27,"CLASSIFICATION_LEVEL_4_NAME","CLASSIFICATION_SCHEME=BICS")),1)="#","",_xll.BDP($B27,"CLASSIFICATION_LEVEL_4_NAME","CLASSIFICATION_SCHEME=BICS","SECURITY_NAME_LANG",$D$2)))</f>
        <v>Large Pharma</v>
      </c>
      <c r="M27" s="48" t="str" cm="1">
        <f t="array" ref="M27">IF($B27="","",IF(LEFT(_xlfn.SINGLE(_xll.BDP($B27,"CLASSIFICATION_LEVEL_5_CODE","CLASSIFICATION_SCHEME=BICS")),1)="#","",_xll.BDP($B27,"CLASSIFICATION_LEVEL_5_CODE","CLASSIFICATION_SCHEME=BICS")))</f>
        <v/>
      </c>
      <c r="N27" s="48" t="str" cm="1">
        <f t="array" ref="N27">IF($B27="","",IF(LEFT(_xlfn.SINGLE(_xll.BDP($B27,"CLASSIFICATION_LEVEL_5_NAME","CLASSIFICATION_SCHEME=BICS")),1)="#","",_xll.BDP($B27,"CLASSIFICATION_LEVEL_5_NAME","CLASSIFICATION_SCHEME=BICS","SECURITY_NAME_LANG",$D$2)))</f>
        <v/>
      </c>
      <c r="O27" s="48" t="str" cm="1">
        <f t="array" ref="O27">IF($B27="","",IF(LEFT(_xlfn.SINGLE(_xll.BDP($B27,"CLASSIFICATION_LEVEL_6_CODE","CLASSIFICATION_SCHEME=BICS")),1)="#","",_xll.BDP($B27,"CLASSIFICATION_LEVEL_6_CODE","CLASSIFICATION_SCHEME=BICS")))</f>
        <v/>
      </c>
      <c r="P27" s="48" t="str" cm="1">
        <f t="array" ref="P27">IF($B27="","",IF(LEFT(_xlfn.SINGLE(_xll.BDP($B27,"CLASSIFICATION_LEVEL_6_NAME","CLASSIFICATION_SCHEME=BICS")),1)="#","",_xll.BDP($B27,"CLASSIFICATION_LEVEL_6_NAME","CLASSIFICATION_SCHEME=BICS","SECURITY_NAME_LANG",$D$2)))</f>
        <v/>
      </c>
      <c r="Q27" s="48" t="str" cm="1">
        <f t="array" ref="Q27">IF($B27="","",IF(LEFT(_xlfn.SINGLE(_xll.BDP($B27,"CLASSIFICATION_LEVEL_7_CODE","CLASSIFICATION_SCHEME=BICS")),1)="#","",_xll.BDP($B27,"CLASSIFICATION_LEVEL_7_CODE","CLASSIFICATION_SCHEME=BICS")))</f>
        <v/>
      </c>
      <c r="R27" s="48" t="str" cm="1">
        <f t="array" ref="R27">IF($B27="","",IF(LEFT(_xlfn.SINGLE(_xll.BDP($B27,"CLASSIFICATION_LEVEL_7_NAME","CLASSIFICATION_SCHEME=BICS")),1)="#","",_xll.BDP($B27,"CLASSIFICATION_LEVEL_7_NAME","CLASSIFICATION_SCHEME=BICS","SECURITY_NAME_LANG",$D$2)))</f>
        <v/>
      </c>
    </row>
    <row r="28" spans="1:18" ht="18">
      <c r="A28" s="13"/>
      <c r="B28" s="84" t="s">
        <v>2574</v>
      </c>
      <c r="C28" s="26" cm="1">
        <f t="array" ref="C28">IF($B28="","",_xll.BDP($B28,C$3))</f>
        <v>101073</v>
      </c>
      <c r="D28" s="26" t="str" cm="1">
        <f t="array" ref="D28">IF($B28="","",_xll.BDP($B28,D$3,"SECURITY_NAME_LANG",$D$2))</f>
        <v>NIKE Inc</v>
      </c>
      <c r="E28" s="48" t="str" cm="1">
        <f t="array" ref="E28">IF($B28="","",IF(LEFT(_xlfn.SINGLE(_xll.BDP($B28,"CLASSIFICATION_LEVEL_1_CODE","CLASSIFICATION_SCHEME=BICS")),1)="#","",_xll.BDP($B28,"CLASSIFICATION_LEVEL_1_CODE","CLASSIFICATION_SCHEME=BICS")))</f>
        <v>11</v>
      </c>
      <c r="F28" s="48" t="str" cm="1">
        <f t="array" ref="F28">IF($B28="","",IF(LEFT(_xlfn.SINGLE(_xll.BDP($B28,"CLASSIFICATION_LEVEL_1_NAME","CLASSIFICATION_SCHEME=BICS")),1)="#","",_xll.BDP($B28,"CLASSIFICATION_LEVEL_1_NAME","CLASSIFICATION_SCHEME=BICS","SECURITY_NAME_LANG",$D$2)))</f>
        <v>Consumer Discretionary</v>
      </c>
      <c r="G28" s="48" t="str" cm="1">
        <f t="array" ref="G28">IF($B28="","",IF(LEFT(_xlfn.SINGLE(_xll.BDP($B28,"CLASSIFICATION_LEVEL_2_CODE","CLASSIFICATION_SCHEME=BICS")),1)="#","",_xll.BDP($B28,"CLASSIFICATION_LEVEL_2_CODE","CLASSIFICATION_SCHEME=BICS")))</f>
        <v>1110</v>
      </c>
      <c r="H28" s="48" t="str" cm="1">
        <f t="array" ref="H28">IF($B28="","",IF(LEFT(_xlfn.SINGLE(_xll.BDP($B28,"CLASSIFICATION_LEVEL_2_NAME","CLASSIFICATION_SCHEME=BICS")),1)="#","",_xll.BDP($B28,"CLASSIFICATION_LEVEL_2_NAME","CLASSIFICATION_SCHEME=BICS","SECURITY_NAME_LANG",$D$2)))</f>
        <v>Consumer Discretionary Products</v>
      </c>
      <c r="I28" s="48" t="str" cm="1">
        <f t="array" ref="I28">IF($B28="","",IF(LEFT(_xlfn.SINGLE(_xll.BDP($B28,"CLASSIFICATION_LEVEL_3_CODE","CLASSIFICATION_SCHEME=BICS")),1)="#","",_xll.BDP($B28,"CLASSIFICATION_LEVEL_3_CODE","CLASSIFICATION_SCHEME=BICS")))</f>
        <v>111010</v>
      </c>
      <c r="J28" s="48" t="str" cm="1">
        <f t="array" ref="J28">IF($B28="","",IF(LEFT(_xlfn.SINGLE(_xll.BDP($B28,"CLASSIFICATION_LEVEL_3_NAME","CLASSIFICATION_SCHEME=BICS")),1)="#","",_xll.BDP($B28,"CLASSIFICATION_LEVEL_3_NAME","CLASSIFICATION_SCHEME=BICS","SECURITY_NAME_LANG",$D$2)))</f>
        <v>Apparel &amp; Textile Products</v>
      </c>
      <c r="K28" s="48" t="str" cm="1">
        <f t="array" ref="K28">IF($B28="","",IF(LEFT(_xlfn.SINGLE(_xll.BDP($B28,"CLASSIFICATION_LEVEL_4_CODE","CLASSIFICATION_SCHEME=BICS")),1)="#","",_xll.BDP($B28,"CLASSIFICATION_LEVEL_4_CODE","CLASSIFICATION_SCHEME=BICS")))</f>
        <v>11101010</v>
      </c>
      <c r="L28" s="48" t="str" cm="1">
        <f t="array" ref="L28">IF($B28="","",IF(LEFT(_xlfn.SINGLE(_xll.BDP($B28,"CLASSIFICATION_LEVEL_4_NAME","CLASSIFICATION_SCHEME=BICS")),1)="#","",_xll.BDP($B28,"CLASSIFICATION_LEVEL_4_NAME","CLASSIFICATION_SCHEME=BICS","SECURITY_NAME_LANG",$D$2)))</f>
        <v>Apparel, Footwear &amp; Acc Design</v>
      </c>
      <c r="M28" s="48" t="str" cm="1">
        <f t="array" ref="M28">IF($B28="","",IF(LEFT(_xlfn.SINGLE(_xll.BDP($B28,"CLASSIFICATION_LEVEL_5_CODE","CLASSIFICATION_SCHEME=BICS")),1)="#","",_xll.BDP($B28,"CLASSIFICATION_LEVEL_5_CODE","CLASSIFICATION_SCHEME=BICS")))</f>
        <v>1110101013</v>
      </c>
      <c r="N28" s="48" t="str" cm="1">
        <f t="array" ref="N28">IF($B28="","",IF(LEFT(_xlfn.SINGLE(_xll.BDP($B28,"CLASSIFICATION_LEVEL_5_NAME","CLASSIFICATION_SCHEME=BICS")),1)="#","",_xll.BDP($B28,"CLASSIFICATION_LEVEL_5_NAME","CLASSIFICATION_SCHEME=BICS","SECURITY_NAME_LANG",$D$2)))</f>
        <v>Footwear Design</v>
      </c>
      <c r="O28" s="48" t="str" cm="1">
        <f t="array" ref="O28">IF($B28="","",IF(LEFT(_xlfn.SINGLE(_xll.BDP($B28,"CLASSIFICATION_LEVEL_6_CODE","CLASSIFICATION_SCHEME=BICS")),1)="#","",_xll.BDP($B28,"CLASSIFICATION_LEVEL_6_CODE","CLASSIFICATION_SCHEME=BICS")))</f>
        <v>111010101310</v>
      </c>
      <c r="P28" s="48" t="str" cm="1">
        <f t="array" ref="P28">IF($B28="","",IF(LEFT(_xlfn.SINGLE(_xll.BDP($B28,"CLASSIFICATION_LEVEL_6_NAME","CLASSIFICATION_SCHEME=BICS")),1)="#","",_xll.BDP($B28,"CLASSIFICATION_LEVEL_6_NAME","CLASSIFICATION_SCHEME=BICS","SECURITY_NAME_LANG",$D$2)))</f>
        <v>Athletic Footwear</v>
      </c>
      <c r="Q28" s="48" t="str" cm="1">
        <f t="array" ref="Q28">IF($B28="","",IF(LEFT(_xlfn.SINGLE(_xll.BDP($B28,"CLASSIFICATION_LEVEL_7_CODE","CLASSIFICATION_SCHEME=BICS")),1)="#","",_xll.BDP($B28,"CLASSIFICATION_LEVEL_7_CODE","CLASSIFICATION_SCHEME=BICS")))</f>
        <v/>
      </c>
      <c r="R28" s="48" t="str" cm="1">
        <f t="array" ref="R28">IF($B28="","",IF(LEFT(_xlfn.SINGLE(_xll.BDP($B28,"CLASSIFICATION_LEVEL_7_NAME","CLASSIFICATION_SCHEME=BICS")),1)="#","",_xll.BDP($B28,"CLASSIFICATION_LEVEL_7_NAME","CLASSIFICATION_SCHEME=BICS","SECURITY_NAME_LANG",$D$2)))</f>
        <v/>
      </c>
    </row>
    <row r="29" spans="1:18" ht="18">
      <c r="A29" s="13"/>
      <c r="B29" s="84" t="s">
        <v>2575</v>
      </c>
      <c r="C29" s="26" cm="1">
        <f t="array" ref="C29">IF($B29="","",_xll.BDP($B29,C$3))</f>
        <v>100355</v>
      </c>
      <c r="D29" s="26" t="str" cm="1">
        <f t="array" ref="D29">IF($B29="","",_xll.BDP($B29,D$3,"SECURITY_NAME_LANG",$D$2))</f>
        <v>Coca-Cola Co/The</v>
      </c>
      <c r="E29" s="48" t="str" cm="1">
        <f t="array" ref="E29">IF($B29="","",IF(LEFT(_xlfn.SINGLE(_xll.BDP($B29,"CLASSIFICATION_LEVEL_1_CODE","CLASSIFICATION_SCHEME=BICS")),1)="#","",_xll.BDP($B29,"CLASSIFICATION_LEVEL_1_CODE","CLASSIFICATION_SCHEME=BICS")))</f>
        <v>12</v>
      </c>
      <c r="F29" s="48" t="str" cm="1">
        <f t="array" ref="F29">IF($B29="","",IF(LEFT(_xlfn.SINGLE(_xll.BDP($B29,"CLASSIFICATION_LEVEL_1_NAME","CLASSIFICATION_SCHEME=BICS")),1)="#","",_xll.BDP($B29,"CLASSIFICATION_LEVEL_1_NAME","CLASSIFICATION_SCHEME=BICS","SECURITY_NAME_LANG",$D$2)))</f>
        <v>Consumer Staples</v>
      </c>
      <c r="G29" s="48" t="str" cm="1">
        <f t="array" ref="G29">IF($B29="","",IF(LEFT(_xlfn.SINGLE(_xll.BDP($B29,"CLASSIFICATION_LEVEL_2_CODE","CLASSIFICATION_SCHEME=BICS")),1)="#","",_xll.BDP($B29,"CLASSIFICATION_LEVEL_2_CODE","CLASSIFICATION_SCHEME=BICS")))</f>
        <v>1210</v>
      </c>
      <c r="H29" s="48" t="str" cm="1">
        <f t="array" ref="H29">IF($B29="","",IF(LEFT(_xlfn.SINGLE(_xll.BDP($B29,"CLASSIFICATION_LEVEL_2_NAME","CLASSIFICATION_SCHEME=BICS")),1)="#","",_xll.BDP($B29,"CLASSIFICATION_LEVEL_2_NAME","CLASSIFICATION_SCHEME=BICS","SECURITY_NAME_LANG",$D$2)))</f>
        <v>Consumer Staple Products</v>
      </c>
      <c r="I29" s="48" t="str" cm="1">
        <f t="array" ref="I29">IF($B29="","",IF(LEFT(_xlfn.SINGLE(_xll.BDP($B29,"CLASSIFICATION_LEVEL_3_CODE","CLASSIFICATION_SCHEME=BICS")),1)="#","",_xll.BDP($B29,"CLASSIFICATION_LEVEL_3_CODE","CLASSIFICATION_SCHEME=BICS")))</f>
        <v>121011</v>
      </c>
      <c r="J29" s="48" t="str" cm="1">
        <f t="array" ref="J29">IF($B29="","",IF(LEFT(_xlfn.SINGLE(_xll.BDP($B29,"CLASSIFICATION_LEVEL_3_NAME","CLASSIFICATION_SCHEME=BICS")),1)="#","",_xll.BDP($B29,"CLASSIFICATION_LEVEL_3_NAME","CLASSIFICATION_SCHEME=BICS","SECURITY_NAME_LANG",$D$2)))</f>
        <v>Beverages</v>
      </c>
      <c r="K29" s="48" t="str" cm="1">
        <f t="array" ref="K29">IF($B29="","",IF(LEFT(_xlfn.SINGLE(_xll.BDP($B29,"CLASSIFICATION_LEVEL_4_CODE","CLASSIFICATION_SCHEME=BICS")),1)="#","",_xll.BDP($B29,"CLASSIFICATION_LEVEL_4_CODE","CLASSIFICATION_SCHEME=BICS")))</f>
        <v>12101111</v>
      </c>
      <c r="L29" s="48" t="str" cm="1">
        <f t="array" ref="L29">IF($B29="","",IF(LEFT(_xlfn.SINGLE(_xll.BDP($B29,"CLASSIFICATION_LEVEL_4_NAME","CLASSIFICATION_SCHEME=BICS")),1)="#","",_xll.BDP($B29,"CLASSIFICATION_LEVEL_4_NAME","CLASSIFICATION_SCHEME=BICS","SECURITY_NAME_LANG",$D$2)))</f>
        <v>Non-Alcoholic Beverages</v>
      </c>
      <c r="M29" s="48" t="str" cm="1">
        <f t="array" ref="M29">IF($B29="","",IF(LEFT(_xlfn.SINGLE(_xll.BDP($B29,"CLASSIFICATION_LEVEL_5_CODE","CLASSIFICATION_SCHEME=BICS")),1)="#","",_xll.BDP($B29,"CLASSIFICATION_LEVEL_5_CODE","CLASSIFICATION_SCHEME=BICS")))</f>
        <v>1210111113</v>
      </c>
      <c r="N29" s="48" t="str" cm="1">
        <f t="array" ref="N29">IF($B29="","",IF(LEFT(_xlfn.SINGLE(_xll.BDP($B29,"CLASSIFICATION_LEVEL_5_NAME","CLASSIFICATION_SCHEME=BICS")),1)="#","",_xll.BDP($B29,"CLASSIFICATION_LEVEL_5_NAME","CLASSIFICATION_SCHEME=BICS","SECURITY_NAME_LANG",$D$2)))</f>
        <v>Carbonated Soft Drinks</v>
      </c>
      <c r="O29" s="48" t="str" cm="1">
        <f t="array" ref="O29">IF($B29="","",IF(LEFT(_xlfn.SINGLE(_xll.BDP($B29,"CLASSIFICATION_LEVEL_6_CODE","CLASSIFICATION_SCHEME=BICS")),1)="#","",_xll.BDP($B29,"CLASSIFICATION_LEVEL_6_CODE","CLASSIFICATION_SCHEME=BICS")))</f>
        <v/>
      </c>
      <c r="P29" s="48" t="str" cm="1">
        <f t="array" ref="P29">IF($B29="","",IF(LEFT(_xlfn.SINGLE(_xll.BDP($B29,"CLASSIFICATION_LEVEL_6_NAME","CLASSIFICATION_SCHEME=BICS")),1)="#","",_xll.BDP($B29,"CLASSIFICATION_LEVEL_6_NAME","CLASSIFICATION_SCHEME=BICS","SECURITY_NAME_LANG",$D$2)))</f>
        <v/>
      </c>
      <c r="Q29" s="48" t="str" cm="1">
        <f t="array" ref="Q29">IF($B29="","",IF(LEFT(_xlfn.SINGLE(_xll.BDP($B29,"CLASSIFICATION_LEVEL_7_CODE","CLASSIFICATION_SCHEME=BICS")),1)="#","",_xll.BDP($B29,"CLASSIFICATION_LEVEL_7_CODE","CLASSIFICATION_SCHEME=BICS")))</f>
        <v/>
      </c>
      <c r="R29" s="48" t="str" cm="1">
        <f t="array" ref="R29">IF($B29="","",IF(LEFT(_xlfn.SINGLE(_xll.BDP($B29,"CLASSIFICATION_LEVEL_7_NAME","CLASSIFICATION_SCHEME=BICS")),1)="#","",_xll.BDP($B29,"CLASSIFICATION_LEVEL_7_NAME","CLASSIFICATION_SCHEME=BICS","SECURITY_NAME_LANG",$D$2)))</f>
        <v/>
      </c>
    </row>
    <row r="30" spans="1:18" ht="18">
      <c r="A30" s="13"/>
      <c r="B30" s="84" t="s">
        <v>2576</v>
      </c>
      <c r="C30" s="26" cm="1">
        <f t="array" ref="C30">IF($B30="","",_xll.BDP($B30,C$3))</f>
        <v>100185</v>
      </c>
      <c r="D30" s="26" t="str" cm="1">
        <f t="array" ref="D30">IF($B30="","",_xll.BDP($B30,D$3,"SECURITY_NAME_LANG",$D$2))</f>
        <v>Verizon Communications Inc</v>
      </c>
      <c r="E30" s="48" t="str" cm="1">
        <f t="array" ref="E30">IF($B30="","",IF(LEFT(_xlfn.SINGLE(_xll.BDP($B30,"CLASSIFICATION_LEVEL_1_CODE","CLASSIFICATION_SCHEME=BICS")),1)="#","",_xll.BDP($B30,"CLASSIFICATION_LEVEL_1_CODE","CLASSIFICATION_SCHEME=BICS")))</f>
        <v>10</v>
      </c>
      <c r="F30" s="48" t="str" cm="1">
        <f t="array" ref="F30">IF($B30="","",IF(LEFT(_xlfn.SINGLE(_xll.BDP($B30,"CLASSIFICATION_LEVEL_1_NAME","CLASSIFICATION_SCHEME=BICS")),1)="#","",_xll.BDP($B30,"CLASSIFICATION_LEVEL_1_NAME","CLASSIFICATION_SCHEME=BICS","SECURITY_NAME_LANG",$D$2)))</f>
        <v>Communications</v>
      </c>
      <c r="G30" s="48" t="str" cm="1">
        <f t="array" ref="G30">IF($B30="","",IF(LEFT(_xlfn.SINGLE(_xll.BDP($B30,"CLASSIFICATION_LEVEL_2_CODE","CLASSIFICATION_SCHEME=BICS")),1)="#","",_xll.BDP($B30,"CLASSIFICATION_LEVEL_2_CODE","CLASSIFICATION_SCHEME=BICS")))</f>
        <v>1011</v>
      </c>
      <c r="H30" s="48" t="str" cm="1">
        <f t="array" ref="H30">IF($B30="","",IF(LEFT(_xlfn.SINGLE(_xll.BDP($B30,"CLASSIFICATION_LEVEL_2_NAME","CLASSIFICATION_SCHEME=BICS")),1)="#","",_xll.BDP($B30,"CLASSIFICATION_LEVEL_2_NAME","CLASSIFICATION_SCHEME=BICS","SECURITY_NAME_LANG",$D$2)))</f>
        <v>Telecommunications</v>
      </c>
      <c r="I30" s="48" t="str" cm="1">
        <f t="array" ref="I30">IF($B30="","",IF(LEFT(_xlfn.SINGLE(_xll.BDP($B30,"CLASSIFICATION_LEVEL_3_CODE","CLASSIFICATION_SCHEME=BICS")),1)="#","",_xll.BDP($B30,"CLASSIFICATION_LEVEL_3_CODE","CLASSIFICATION_SCHEME=BICS")))</f>
        <v>101110</v>
      </c>
      <c r="J30" s="48" t="str" cm="1">
        <f t="array" ref="J30">IF($B30="","",IF(LEFT(_xlfn.SINGLE(_xll.BDP($B30,"CLASSIFICATION_LEVEL_3_NAME","CLASSIFICATION_SCHEME=BICS")),1)="#","",_xll.BDP($B30,"CLASSIFICATION_LEVEL_3_NAME","CLASSIFICATION_SCHEME=BICS","SECURITY_NAME_LANG",$D$2)))</f>
        <v>Telecommunications</v>
      </c>
      <c r="K30" s="48" t="str" cm="1">
        <f t="array" ref="K30">IF($B30="","",IF(LEFT(_xlfn.SINGLE(_xll.BDP($B30,"CLASSIFICATION_LEVEL_4_CODE","CLASSIFICATION_SCHEME=BICS")),1)="#","",_xll.BDP($B30,"CLASSIFICATION_LEVEL_4_CODE","CLASSIFICATION_SCHEME=BICS")))</f>
        <v>10111010</v>
      </c>
      <c r="L30" s="48" t="str" cm="1">
        <f t="array" ref="L30">IF($B30="","",IF(LEFT(_xlfn.SINGLE(_xll.BDP($B30,"CLASSIFICATION_LEVEL_4_NAME","CLASSIFICATION_SCHEME=BICS")),1)="#","",_xll.BDP($B30,"CLASSIFICATION_LEVEL_4_NAME","CLASSIFICATION_SCHEME=BICS","SECURITY_NAME_LANG",$D$2)))</f>
        <v>Wireless Telecommunications</v>
      </c>
      <c r="M30" s="48" t="str" cm="1">
        <f t="array" ref="M30">IF($B30="","",IF(LEFT(_xlfn.SINGLE(_xll.BDP($B30,"CLASSIFICATION_LEVEL_5_CODE","CLASSIFICATION_SCHEME=BICS")),1)="#","",_xll.BDP($B30,"CLASSIFICATION_LEVEL_5_CODE","CLASSIFICATION_SCHEME=BICS")))</f>
        <v/>
      </c>
      <c r="N30" s="48" t="str" cm="1">
        <f t="array" ref="N30">IF($B30="","",IF(LEFT(_xlfn.SINGLE(_xll.BDP($B30,"CLASSIFICATION_LEVEL_5_NAME","CLASSIFICATION_SCHEME=BICS")),1)="#","",_xll.BDP($B30,"CLASSIFICATION_LEVEL_5_NAME","CLASSIFICATION_SCHEME=BICS","SECURITY_NAME_LANG",$D$2)))</f>
        <v/>
      </c>
      <c r="O30" s="48" t="str" cm="1">
        <f t="array" ref="O30">IF($B30="","",IF(LEFT(_xlfn.SINGLE(_xll.BDP($B30,"CLASSIFICATION_LEVEL_6_CODE","CLASSIFICATION_SCHEME=BICS")),1)="#","",_xll.BDP($B30,"CLASSIFICATION_LEVEL_6_CODE","CLASSIFICATION_SCHEME=BICS")))</f>
        <v/>
      </c>
      <c r="P30" s="48" t="str" cm="1">
        <f t="array" ref="P30">IF($B30="","",IF(LEFT(_xlfn.SINGLE(_xll.BDP($B30,"CLASSIFICATION_LEVEL_6_NAME","CLASSIFICATION_SCHEME=BICS")),1)="#","",_xll.BDP($B30,"CLASSIFICATION_LEVEL_6_NAME","CLASSIFICATION_SCHEME=BICS","SECURITY_NAME_LANG",$D$2)))</f>
        <v/>
      </c>
      <c r="Q30" s="48" t="str" cm="1">
        <f t="array" ref="Q30">IF($B30="","",IF(LEFT(_xlfn.SINGLE(_xll.BDP($B30,"CLASSIFICATION_LEVEL_7_CODE","CLASSIFICATION_SCHEME=BICS")),1)="#","",_xll.BDP($B30,"CLASSIFICATION_LEVEL_7_CODE","CLASSIFICATION_SCHEME=BICS")))</f>
        <v/>
      </c>
      <c r="R30" s="48" t="str" cm="1">
        <f t="array" ref="R30">IF($B30="","",IF(LEFT(_xlfn.SINGLE(_xll.BDP($B30,"CLASSIFICATION_LEVEL_7_NAME","CLASSIFICATION_SCHEME=BICS")),1)="#","",_xll.BDP($B30,"CLASSIFICATION_LEVEL_7_NAME","CLASSIFICATION_SCHEME=BICS","SECURITY_NAME_LANG",$D$2)))</f>
        <v/>
      </c>
    </row>
    <row r="31" spans="1:18" ht="18">
      <c r="A31" s="13"/>
      <c r="B31" s="84" t="s">
        <v>2577</v>
      </c>
      <c r="C31" s="26" cm="1">
        <f t="array" ref="C31">IF($B31="","",_xll.BDP($B31,C$3))</f>
        <v>101729</v>
      </c>
      <c r="D31" s="26" t="str" cm="1">
        <f t="array" ref="D31">IF($B31="","",_xll.BDP($B31,D$3,"SECURITY_NAME_LANG",$D$2))</f>
        <v>Intel Corp</v>
      </c>
      <c r="E31" s="48" t="str" cm="1">
        <f t="array" ref="E31">IF($B31="","",IF(LEFT(_xlfn.SINGLE(_xll.BDP($B31,"CLASSIFICATION_LEVEL_1_CODE","CLASSIFICATION_SCHEME=BICS")),1)="#","",_xll.BDP($B31,"CLASSIFICATION_LEVEL_1_CODE","CLASSIFICATION_SCHEME=BICS")))</f>
        <v>19</v>
      </c>
      <c r="F31" s="48" t="str" cm="1">
        <f t="array" ref="F31">IF($B31="","",IF(LEFT(_xlfn.SINGLE(_xll.BDP($B31,"CLASSIFICATION_LEVEL_1_NAME","CLASSIFICATION_SCHEME=BICS")),1)="#","",_xll.BDP($B31,"CLASSIFICATION_LEVEL_1_NAME","CLASSIFICATION_SCHEME=BICS","SECURITY_NAME_LANG",$D$2)))</f>
        <v>Technology</v>
      </c>
      <c r="G31" s="48" t="str" cm="1">
        <f t="array" ref="G31">IF($B31="","",IF(LEFT(_xlfn.SINGLE(_xll.BDP($B31,"CLASSIFICATION_LEVEL_2_CODE","CLASSIFICATION_SCHEME=BICS")),1)="#","",_xll.BDP($B31,"CLASSIFICATION_LEVEL_2_CODE","CLASSIFICATION_SCHEME=BICS")))</f>
        <v>1910</v>
      </c>
      <c r="H31" s="48" t="str" cm="1">
        <f t="array" ref="H31">IF($B31="","",IF(LEFT(_xlfn.SINGLE(_xll.BDP($B31,"CLASSIFICATION_LEVEL_2_NAME","CLASSIFICATION_SCHEME=BICS")),1)="#","",_xll.BDP($B31,"CLASSIFICATION_LEVEL_2_NAME","CLASSIFICATION_SCHEME=BICS","SECURITY_NAME_LANG",$D$2)))</f>
        <v>Tech Hardware &amp; Semiconductors</v>
      </c>
      <c r="I31" s="48" t="str" cm="1">
        <f t="array" ref="I31">IF($B31="","",IF(LEFT(_xlfn.SINGLE(_xll.BDP($B31,"CLASSIFICATION_LEVEL_3_CODE","CLASSIFICATION_SCHEME=BICS")),1)="#","",_xll.BDP($B31,"CLASSIFICATION_LEVEL_3_CODE","CLASSIFICATION_SCHEME=BICS")))</f>
        <v>191011</v>
      </c>
      <c r="J31" s="48" t="str" cm="1">
        <f t="array" ref="J31">IF($B31="","",IF(LEFT(_xlfn.SINGLE(_xll.BDP($B31,"CLASSIFICATION_LEVEL_3_NAME","CLASSIFICATION_SCHEME=BICS")),1)="#","",_xll.BDP($B31,"CLASSIFICATION_LEVEL_3_NAME","CLASSIFICATION_SCHEME=BICS","SECURITY_NAME_LANG",$D$2)))</f>
        <v>Semiconductors</v>
      </c>
      <c r="K31" s="48" t="str" cm="1">
        <f t="array" ref="K31">IF($B31="","",IF(LEFT(_xlfn.SINGLE(_xll.BDP($B31,"CLASSIFICATION_LEVEL_4_CODE","CLASSIFICATION_SCHEME=BICS")),1)="#","",_xll.BDP($B31,"CLASSIFICATION_LEVEL_4_CODE","CLASSIFICATION_SCHEME=BICS")))</f>
        <v>19101111</v>
      </c>
      <c r="L31" s="48" t="str" cm="1">
        <f t="array" ref="L31">IF($B31="","",IF(LEFT(_xlfn.SINGLE(_xll.BDP($B31,"CLASSIFICATION_LEVEL_4_NAME","CLASSIFICATION_SCHEME=BICS")),1)="#","",_xll.BDP($B31,"CLASSIFICATION_LEVEL_4_NAME","CLASSIFICATION_SCHEME=BICS","SECURITY_NAME_LANG",$D$2)))</f>
        <v>Semiconductor Devices</v>
      </c>
      <c r="M31" s="48" t="str" cm="1">
        <f t="array" ref="M31">IF($B31="","",IF(LEFT(_xlfn.SINGLE(_xll.BDP($B31,"CLASSIFICATION_LEVEL_5_CODE","CLASSIFICATION_SCHEME=BICS")),1)="#","",_xll.BDP($B31,"CLASSIFICATION_LEVEL_5_CODE","CLASSIFICATION_SCHEME=BICS")))</f>
        <v>1910111114</v>
      </c>
      <c r="N31" s="48" t="str" cm="1">
        <f t="array" ref="N31">IF($B31="","",IF(LEFT(_xlfn.SINGLE(_xll.BDP($B31,"CLASSIFICATION_LEVEL_5_NAME","CLASSIFICATION_SCHEME=BICS")),1)="#","",_xll.BDP($B31,"CLASSIFICATION_LEVEL_5_NAME","CLASSIFICATION_SCHEME=BICS","SECURITY_NAME_LANG",$D$2)))</f>
        <v>Logic, Processors &amp; App Specific</v>
      </c>
      <c r="O31" s="48" t="str" cm="1">
        <f t="array" ref="O31">IF($B31="","",IF(LEFT(_xlfn.SINGLE(_xll.BDP($B31,"CLASSIFICATION_LEVEL_6_CODE","CLASSIFICATION_SCHEME=BICS")),1)="#","",_xll.BDP($B31,"CLASSIFICATION_LEVEL_6_CODE","CLASSIFICATION_SCHEME=BICS")))</f>
        <v/>
      </c>
      <c r="P31" s="48" t="str" cm="1">
        <f t="array" ref="P31">IF($B31="","",IF(LEFT(_xlfn.SINGLE(_xll.BDP($B31,"CLASSIFICATION_LEVEL_6_NAME","CLASSIFICATION_SCHEME=BICS")),1)="#","",_xll.BDP($B31,"CLASSIFICATION_LEVEL_6_NAME","CLASSIFICATION_SCHEME=BICS","SECURITY_NAME_LANG",$D$2)))</f>
        <v/>
      </c>
      <c r="Q31" s="48" t="str" cm="1">
        <f t="array" ref="Q31">IF($B31="","",IF(LEFT(_xlfn.SINGLE(_xll.BDP($B31,"CLASSIFICATION_LEVEL_7_CODE","CLASSIFICATION_SCHEME=BICS")),1)="#","",_xll.BDP($B31,"CLASSIFICATION_LEVEL_7_CODE","CLASSIFICATION_SCHEME=BICS")))</f>
        <v/>
      </c>
      <c r="R31" s="48" t="str" cm="1">
        <f t="array" ref="R31">IF($B31="","",IF(LEFT(_xlfn.SINGLE(_xll.BDP($B31,"CLASSIFICATION_LEVEL_7_NAME","CLASSIFICATION_SCHEME=BICS")),1)="#","",_xll.BDP($B31,"CLASSIFICATION_LEVEL_7_NAME","CLASSIFICATION_SCHEME=BICS","SECURITY_NAME_LANG",$D$2)))</f>
        <v/>
      </c>
    </row>
    <row r="32" spans="1:18" ht="18">
      <c r="A32" s="13"/>
      <c r="B32" s="84" t="s">
        <v>2578</v>
      </c>
      <c r="C32" s="26" cm="1">
        <f t="array" ref="C32">IF($B32="","",_xll.BDP($B32,C$3))</f>
        <v>101166</v>
      </c>
      <c r="D32" s="26" t="str" cm="1">
        <f t="array" ref="D32">IF($B32="","",_xll.BDP($B32,D$3,"SECURITY_NAME_LANG",$D$2))</f>
        <v>Pfizer Inc</v>
      </c>
      <c r="E32" s="48" t="str" cm="1">
        <f t="array" ref="E32">IF($B32="","",IF(LEFT(_xlfn.SINGLE(_xll.BDP($B32,"CLASSIFICATION_LEVEL_1_CODE","CLASSIFICATION_SCHEME=BICS")),1)="#","",_xll.BDP($B32,"CLASSIFICATION_LEVEL_1_CODE","CLASSIFICATION_SCHEME=BICS")))</f>
        <v>16</v>
      </c>
      <c r="F32" s="48" t="str" cm="1">
        <f t="array" ref="F32">IF($B32="","",IF(LEFT(_xlfn.SINGLE(_xll.BDP($B32,"CLASSIFICATION_LEVEL_1_NAME","CLASSIFICATION_SCHEME=BICS")),1)="#","",_xll.BDP($B32,"CLASSIFICATION_LEVEL_1_NAME","CLASSIFICATION_SCHEME=BICS","SECURITY_NAME_LANG",$D$2)))</f>
        <v>Health Care</v>
      </c>
      <c r="G32" s="48" t="str" cm="1">
        <f t="array" ref="G32">IF($B32="","",IF(LEFT(_xlfn.SINGLE(_xll.BDP($B32,"CLASSIFICATION_LEVEL_2_CODE","CLASSIFICATION_SCHEME=BICS")),1)="#","",_xll.BDP($B32,"CLASSIFICATION_LEVEL_2_CODE","CLASSIFICATION_SCHEME=BICS")))</f>
        <v>1610</v>
      </c>
      <c r="H32" s="48" t="str" cm="1">
        <f t="array" ref="H32">IF($B32="","",IF(LEFT(_xlfn.SINGLE(_xll.BDP($B32,"CLASSIFICATION_LEVEL_2_NAME","CLASSIFICATION_SCHEME=BICS")),1)="#","",_xll.BDP($B32,"CLASSIFICATION_LEVEL_2_NAME","CLASSIFICATION_SCHEME=BICS","SECURITY_NAME_LANG",$D$2)))</f>
        <v>Health Care</v>
      </c>
      <c r="I32" s="48" t="str" cm="1">
        <f t="array" ref="I32">IF($B32="","",IF(LEFT(_xlfn.SINGLE(_xll.BDP($B32,"CLASSIFICATION_LEVEL_3_CODE","CLASSIFICATION_SCHEME=BICS")),1)="#","",_xll.BDP($B32,"CLASSIFICATION_LEVEL_3_CODE","CLASSIFICATION_SCHEME=BICS")))</f>
        <v>161010</v>
      </c>
      <c r="J32" s="48" t="str" cm="1">
        <f t="array" ref="J32">IF($B32="","",IF(LEFT(_xlfn.SINGLE(_xll.BDP($B32,"CLASSIFICATION_LEVEL_3_NAME","CLASSIFICATION_SCHEME=BICS")),1)="#","",_xll.BDP($B32,"CLASSIFICATION_LEVEL_3_NAME","CLASSIFICATION_SCHEME=BICS","SECURITY_NAME_LANG",$D$2)))</f>
        <v>Biotech &amp; Pharma</v>
      </c>
      <c r="K32" s="48" t="str" cm="1">
        <f t="array" ref="K32">IF($B32="","",IF(LEFT(_xlfn.SINGLE(_xll.BDP($B32,"CLASSIFICATION_LEVEL_4_CODE","CLASSIFICATION_SCHEME=BICS")),1)="#","",_xll.BDP($B32,"CLASSIFICATION_LEVEL_4_CODE","CLASSIFICATION_SCHEME=BICS")))</f>
        <v>16101010</v>
      </c>
      <c r="L32" s="48" t="str" cm="1">
        <f t="array" ref="L32">IF($B32="","",IF(LEFT(_xlfn.SINGLE(_xll.BDP($B32,"CLASSIFICATION_LEVEL_4_NAME","CLASSIFICATION_SCHEME=BICS")),1)="#","",_xll.BDP($B32,"CLASSIFICATION_LEVEL_4_NAME","CLASSIFICATION_SCHEME=BICS","SECURITY_NAME_LANG",$D$2)))</f>
        <v>Large Pharma</v>
      </c>
      <c r="M32" s="48" t="str" cm="1">
        <f t="array" ref="M32">IF($B32="","",IF(LEFT(_xlfn.SINGLE(_xll.BDP($B32,"CLASSIFICATION_LEVEL_5_CODE","CLASSIFICATION_SCHEME=BICS")),1)="#","",_xll.BDP($B32,"CLASSIFICATION_LEVEL_5_CODE","CLASSIFICATION_SCHEME=BICS")))</f>
        <v/>
      </c>
      <c r="N32" s="48" t="str" cm="1">
        <f t="array" ref="N32">IF($B32="","",IF(LEFT(_xlfn.SINGLE(_xll.BDP($B32,"CLASSIFICATION_LEVEL_5_NAME","CLASSIFICATION_SCHEME=BICS")),1)="#","",_xll.BDP($B32,"CLASSIFICATION_LEVEL_5_NAME","CLASSIFICATION_SCHEME=BICS","SECURITY_NAME_LANG",$D$2)))</f>
        <v/>
      </c>
      <c r="O32" s="48" t="str" cm="1">
        <f t="array" ref="O32">IF($B32="","",IF(LEFT(_xlfn.SINGLE(_xll.BDP($B32,"CLASSIFICATION_LEVEL_6_CODE","CLASSIFICATION_SCHEME=BICS")),1)="#","",_xll.BDP($B32,"CLASSIFICATION_LEVEL_6_CODE","CLASSIFICATION_SCHEME=BICS")))</f>
        <v/>
      </c>
      <c r="P32" s="48" t="str" cm="1">
        <f t="array" ref="P32">IF($B32="","",IF(LEFT(_xlfn.SINGLE(_xll.BDP($B32,"CLASSIFICATION_LEVEL_6_NAME","CLASSIFICATION_SCHEME=BICS")),1)="#","",_xll.BDP($B32,"CLASSIFICATION_LEVEL_6_NAME","CLASSIFICATION_SCHEME=BICS","SECURITY_NAME_LANG",$D$2)))</f>
        <v/>
      </c>
      <c r="Q32" s="48" t="str" cm="1">
        <f t="array" ref="Q32">IF($B32="","",IF(LEFT(_xlfn.SINGLE(_xll.BDP($B32,"CLASSIFICATION_LEVEL_7_CODE","CLASSIFICATION_SCHEME=BICS")),1)="#","",_xll.BDP($B32,"CLASSIFICATION_LEVEL_7_CODE","CLASSIFICATION_SCHEME=BICS")))</f>
        <v/>
      </c>
      <c r="R32" s="48" t="str" cm="1">
        <f t="array" ref="R32">IF($B32="","",IF(LEFT(_xlfn.SINGLE(_xll.BDP($B32,"CLASSIFICATION_LEVEL_7_NAME","CLASSIFICATION_SCHEME=BICS")),1)="#","",_xll.BDP($B32,"CLASSIFICATION_LEVEL_7_NAME","CLASSIFICATION_SCHEME=BICS","SECURITY_NAME_LANG",$D$2)))</f>
        <v/>
      </c>
    </row>
    <row r="33" spans="1:18" ht="18">
      <c r="A33" s="13"/>
      <c r="B33" s="84" t="s">
        <v>2579</v>
      </c>
      <c r="C33" s="26" cm="1">
        <f t="array" ref="C33">IF($B33="","",_xll.BDP($B33,C$3))</f>
        <v>69423747</v>
      </c>
      <c r="D33" s="26" t="str" cm="1">
        <f t="array" ref="D33">IF($B33="","",_xll.BDP($B33,D$3,"SECURITY_NAME_LANG",$D$2))</f>
        <v>Cisco Systems Inc</v>
      </c>
      <c r="E33" s="48" t="str" cm="1">
        <f t="array" ref="E33">IF($B33="","",IF(LEFT(_xlfn.SINGLE(_xll.BDP($B33,"CLASSIFICATION_LEVEL_1_CODE","CLASSIFICATION_SCHEME=BICS")),1)="#","",_xll.BDP($B33,"CLASSIFICATION_LEVEL_1_CODE","CLASSIFICATION_SCHEME=BICS")))</f>
        <v>19</v>
      </c>
      <c r="F33" s="48" t="str" cm="1">
        <f t="array" ref="F33">IF($B33="","",IF(LEFT(_xlfn.SINGLE(_xll.BDP($B33,"CLASSIFICATION_LEVEL_1_NAME","CLASSIFICATION_SCHEME=BICS")),1)="#","",_xll.BDP($B33,"CLASSIFICATION_LEVEL_1_NAME","CLASSIFICATION_SCHEME=BICS","SECURITY_NAME_LANG",$D$2)))</f>
        <v>Technology</v>
      </c>
      <c r="G33" s="48" t="str" cm="1">
        <f t="array" ref="G33">IF($B33="","",IF(LEFT(_xlfn.SINGLE(_xll.BDP($B33,"CLASSIFICATION_LEVEL_2_CODE","CLASSIFICATION_SCHEME=BICS")),1)="#","",_xll.BDP($B33,"CLASSIFICATION_LEVEL_2_CODE","CLASSIFICATION_SCHEME=BICS")))</f>
        <v>1910</v>
      </c>
      <c r="H33" s="48" t="str" cm="1">
        <f t="array" ref="H33">IF($B33="","",IF(LEFT(_xlfn.SINGLE(_xll.BDP($B33,"CLASSIFICATION_LEVEL_2_NAME","CLASSIFICATION_SCHEME=BICS")),1)="#","",_xll.BDP($B33,"CLASSIFICATION_LEVEL_2_NAME","CLASSIFICATION_SCHEME=BICS","SECURITY_NAME_LANG",$D$2)))</f>
        <v>Tech Hardware &amp; Semiconductors</v>
      </c>
      <c r="I33" s="48" t="str" cm="1">
        <f t="array" ref="I33">IF($B33="","",IF(LEFT(_xlfn.SINGLE(_xll.BDP($B33,"CLASSIFICATION_LEVEL_3_CODE","CLASSIFICATION_SCHEME=BICS")),1)="#","",_xll.BDP($B33,"CLASSIFICATION_LEVEL_3_CODE","CLASSIFICATION_SCHEME=BICS")))</f>
        <v>191010</v>
      </c>
      <c r="J33" s="48" t="str" cm="1">
        <f t="array" ref="J33">IF($B33="","",IF(LEFT(_xlfn.SINGLE(_xll.BDP($B33,"CLASSIFICATION_LEVEL_3_NAME","CLASSIFICATION_SCHEME=BICS")),1)="#","",_xll.BDP($B33,"CLASSIFICATION_LEVEL_3_NAME","CLASSIFICATION_SCHEME=BICS","SECURITY_NAME_LANG",$D$2)))</f>
        <v>Technology Hardware</v>
      </c>
      <c r="K33" s="48" t="str" cm="1">
        <f t="array" ref="K33">IF($B33="","",IF(LEFT(_xlfn.SINGLE(_xll.BDP($B33,"CLASSIFICATION_LEVEL_4_CODE","CLASSIFICATION_SCHEME=BICS")),1)="#","",_xll.BDP($B33,"CLASSIFICATION_LEVEL_4_CODE","CLASSIFICATION_SCHEME=BICS")))</f>
        <v>19101010</v>
      </c>
      <c r="L33" s="48" t="str" cm="1">
        <f t="array" ref="L33">IF($B33="","",IF(LEFT(_xlfn.SINGLE(_xll.BDP($B33,"CLASSIFICATION_LEVEL_4_NAME","CLASSIFICATION_SCHEME=BICS")),1)="#","",_xll.BDP($B33,"CLASSIFICATION_LEVEL_4_NAME","CLASSIFICATION_SCHEME=BICS","SECURITY_NAME_LANG",$D$2)))</f>
        <v>Communications Equipment</v>
      </c>
      <c r="M33" s="48" t="str" cm="1">
        <f t="array" ref="M33">IF($B33="","",IF(LEFT(_xlfn.SINGLE(_xll.BDP($B33,"CLASSIFICATION_LEVEL_5_CODE","CLASSIFICATION_SCHEME=BICS")),1)="#","",_xll.BDP($B33,"CLASSIFICATION_LEVEL_5_CODE","CLASSIFICATION_SCHEME=BICS")))</f>
        <v>1910101011</v>
      </c>
      <c r="N33" s="48" t="str" cm="1">
        <f t="array" ref="N33">IF($B33="","",IF(LEFT(_xlfn.SINGLE(_xll.BDP($B33,"CLASSIFICATION_LEVEL_5_NAME","CLASSIFICATION_SCHEME=BICS")),1)="#","",_xll.BDP($B33,"CLASSIFICATION_LEVEL_5_NAME","CLASSIFICATION_SCHEME=BICS","SECURITY_NAME_LANG",$D$2)))</f>
        <v>Data Networking Equipment</v>
      </c>
      <c r="O33" s="48" t="str" cm="1">
        <f t="array" ref="O33">IF($B33="","",IF(LEFT(_xlfn.SINGLE(_xll.BDP($B33,"CLASSIFICATION_LEVEL_6_CODE","CLASSIFICATION_SCHEME=BICS")),1)="#","",_xll.BDP($B33,"CLASSIFICATION_LEVEL_6_CODE","CLASSIFICATION_SCHEME=BICS")))</f>
        <v/>
      </c>
      <c r="P33" s="48" t="str" cm="1">
        <f t="array" ref="P33">IF($B33="","",IF(LEFT(_xlfn.SINGLE(_xll.BDP($B33,"CLASSIFICATION_LEVEL_6_NAME","CLASSIFICATION_SCHEME=BICS")),1)="#","",_xll.BDP($B33,"CLASSIFICATION_LEVEL_6_NAME","CLASSIFICATION_SCHEME=BICS","SECURITY_NAME_LANG",$D$2)))</f>
        <v/>
      </c>
      <c r="Q33" s="48" t="str" cm="1">
        <f t="array" ref="Q33">IF($B33="","",IF(LEFT(_xlfn.SINGLE(_xll.BDP($B33,"CLASSIFICATION_LEVEL_7_CODE","CLASSIFICATION_SCHEME=BICS")),1)="#","",_xll.BDP($B33,"CLASSIFICATION_LEVEL_7_CODE","CLASSIFICATION_SCHEME=BICS")))</f>
        <v/>
      </c>
      <c r="R33" s="48" t="str" cm="1">
        <f t="array" ref="R33">IF($B33="","",IF(LEFT(_xlfn.SINGLE(_xll.BDP($B33,"CLASSIFICATION_LEVEL_7_NAME","CLASSIFICATION_SCHEME=BICS")),1)="#","",_xll.BDP($B33,"CLASSIFICATION_LEVEL_7_NAME","CLASSIFICATION_SCHEME=BICS","SECURITY_NAME_LANG",$D$2)))</f>
        <v/>
      </c>
    </row>
    <row r="34" spans="1:18" ht="18">
      <c r="A34" s="13"/>
      <c r="B34" s="84" t="s">
        <v>2480</v>
      </c>
      <c r="C34" s="26" cm="1">
        <f t="array" ref="C34">IF($B34="","",_xll.BDP($B34,C$3))</f>
        <v>100801</v>
      </c>
      <c r="D34" s="26" t="str" cm="1">
        <f t="array" ref="D34">IF($B34="","",_xll.BDP($B34,D$3,"SECURITY_NAME_LANG",$D$2))</f>
        <v>International Business Machine</v>
      </c>
      <c r="E34" s="48" t="str" cm="1">
        <f t="array" ref="E34">IF($B34="","",IF(LEFT(_xlfn.SINGLE(_xll.BDP($B34,"CLASSIFICATION_LEVEL_1_CODE","CLASSIFICATION_SCHEME=BICS")),1)="#","",_xll.BDP($B34,"CLASSIFICATION_LEVEL_1_CODE","CLASSIFICATION_SCHEME=BICS")))</f>
        <v>19</v>
      </c>
      <c r="F34" s="48" t="str" cm="1">
        <f t="array" ref="F34">IF($B34="","",IF(LEFT(_xlfn.SINGLE(_xll.BDP($B34,"CLASSIFICATION_LEVEL_1_NAME","CLASSIFICATION_SCHEME=BICS")),1)="#","",_xll.BDP($B34,"CLASSIFICATION_LEVEL_1_NAME","CLASSIFICATION_SCHEME=BICS","SECURITY_NAME_LANG",$D$2)))</f>
        <v>Technology</v>
      </c>
      <c r="G34" s="48" t="str" cm="1">
        <f t="array" ref="G34">IF($B34="","",IF(LEFT(_xlfn.SINGLE(_xll.BDP($B34,"CLASSIFICATION_LEVEL_2_CODE","CLASSIFICATION_SCHEME=BICS")),1)="#","",_xll.BDP($B34,"CLASSIFICATION_LEVEL_2_CODE","CLASSIFICATION_SCHEME=BICS")))</f>
        <v>1911</v>
      </c>
      <c r="H34" s="48" t="str" cm="1">
        <f t="array" ref="H34">IF($B34="","",IF(LEFT(_xlfn.SINGLE(_xll.BDP($B34,"CLASSIFICATION_LEVEL_2_NAME","CLASSIFICATION_SCHEME=BICS")),1)="#","",_xll.BDP($B34,"CLASSIFICATION_LEVEL_2_NAME","CLASSIFICATION_SCHEME=BICS","SECURITY_NAME_LANG",$D$2)))</f>
        <v>Software &amp; Tech Services</v>
      </c>
      <c r="I34" s="48" t="str" cm="1">
        <f t="array" ref="I34">IF($B34="","",IF(LEFT(_xlfn.SINGLE(_xll.BDP($B34,"CLASSIFICATION_LEVEL_3_CODE","CLASSIFICATION_SCHEME=BICS")),1)="#","",_xll.BDP($B34,"CLASSIFICATION_LEVEL_3_CODE","CLASSIFICATION_SCHEME=BICS")))</f>
        <v>191111</v>
      </c>
      <c r="J34" s="48" t="str" cm="1">
        <f t="array" ref="J34">IF($B34="","",IF(LEFT(_xlfn.SINGLE(_xll.BDP($B34,"CLASSIFICATION_LEVEL_3_NAME","CLASSIFICATION_SCHEME=BICS")),1)="#","",_xll.BDP($B34,"CLASSIFICATION_LEVEL_3_NAME","CLASSIFICATION_SCHEME=BICS","SECURITY_NAME_LANG",$D$2)))</f>
        <v>IT Services</v>
      </c>
      <c r="K34" s="48" t="str" cm="1">
        <f t="array" ref="K34">IF($B34="","",IF(LEFT(_xlfn.SINGLE(_xll.BDP($B34,"CLASSIFICATION_LEVEL_4_CODE","CLASSIFICATION_SCHEME=BICS")),1)="#","",_xll.BDP($B34,"CLASSIFICATION_LEVEL_4_CODE","CLASSIFICATION_SCHEME=BICS")))</f>
        <v>19111110</v>
      </c>
      <c r="L34" s="48" t="str" cm="1">
        <f t="array" ref="L34">IF($B34="","",IF(LEFT(_xlfn.SINGLE(_xll.BDP($B34,"CLASSIFICATION_LEVEL_4_NAME","CLASSIFICATION_SCHEME=BICS")),1)="#","",_xll.BDP($B34,"CLASSIFICATION_LEVEL_4_NAME","CLASSIFICATION_SCHEME=BICS","SECURITY_NAME_LANG",$D$2)))</f>
        <v>IT Services</v>
      </c>
      <c r="M34" s="48" t="str" cm="1">
        <f t="array" ref="M34">IF($B34="","",IF(LEFT(_xlfn.SINGLE(_xll.BDP($B34,"CLASSIFICATION_LEVEL_5_CODE","CLASSIFICATION_SCHEME=BICS")),1)="#","",_xll.BDP($B34,"CLASSIFICATION_LEVEL_5_CODE","CLASSIFICATION_SCHEME=BICS")))</f>
        <v>1911111010</v>
      </c>
      <c r="N34" s="48" t="str" cm="1">
        <f t="array" ref="N34">IF($B34="","",IF(LEFT(_xlfn.SINGLE(_xll.BDP($B34,"CLASSIFICATION_LEVEL_5_NAME","CLASSIFICATION_SCHEME=BICS")),1)="#","",_xll.BDP($B34,"CLASSIFICATION_LEVEL_5_NAME","CLASSIFICATION_SCHEME=BICS","SECURITY_NAME_LANG",$D$2)))</f>
        <v>IT Services - Commercial</v>
      </c>
      <c r="O34" s="48" t="str" cm="1">
        <f t="array" ref="O34">IF($B34="","",IF(LEFT(_xlfn.SINGLE(_xll.BDP($B34,"CLASSIFICATION_LEVEL_6_CODE","CLASSIFICATION_SCHEME=BICS")),1)="#","",_xll.BDP($B34,"CLASSIFICATION_LEVEL_6_CODE","CLASSIFICATION_SCHEME=BICS")))</f>
        <v/>
      </c>
      <c r="P34" s="48" t="str" cm="1">
        <f t="array" ref="P34">IF($B34="","",IF(LEFT(_xlfn.SINGLE(_xll.BDP($B34,"CLASSIFICATION_LEVEL_6_NAME","CLASSIFICATION_SCHEME=BICS")),1)="#","",_xll.BDP($B34,"CLASSIFICATION_LEVEL_6_NAME","CLASSIFICATION_SCHEME=BICS","SECURITY_NAME_LANG",$D$2)))</f>
        <v/>
      </c>
      <c r="Q34" s="48" t="str" cm="1">
        <f t="array" ref="Q34">IF($B34="","",IF(LEFT(_xlfn.SINGLE(_xll.BDP($B34,"CLASSIFICATION_LEVEL_7_CODE","CLASSIFICATION_SCHEME=BICS")),1)="#","",_xll.BDP($B34,"CLASSIFICATION_LEVEL_7_CODE","CLASSIFICATION_SCHEME=BICS")))</f>
        <v/>
      </c>
      <c r="R34" s="48" t="str" cm="1">
        <f t="array" ref="R34">IF($B34="","",IF(LEFT(_xlfn.SINGLE(_xll.BDP($B34,"CLASSIFICATION_LEVEL_7_NAME","CLASSIFICATION_SCHEME=BICS")),1)="#","",_xll.BDP($B34,"CLASSIFICATION_LEVEL_7_NAME","CLASSIFICATION_SCHEME=BICS","SECURITY_NAME_LANG",$D$2)))</f>
        <v/>
      </c>
    </row>
    <row r="35" spans="1:18" ht="18">
      <c r="A35" s="13"/>
      <c r="B35" s="84"/>
      <c r="C35" s="26" t="str">
        <f>IF($B35="","",_xll.BDP($B35,C$3))</f>
        <v/>
      </c>
      <c r="D35" s="26" t="str">
        <f>IF($B35="","",_xll.BDP($B35,D$3,"SECURITY_NAME_LANG",$D$2))</f>
        <v/>
      </c>
      <c r="E35" s="48" t="str">
        <f>IF($B35="","",IF(LEFT(_xll.BDP($B35,"CLASSIFICATION_LEVEL_1_CODE","CLASSIFICATION_SCHEME=BICS"),1)="#","",_xll.BDP($B35,"CLASSIFICATION_LEVEL_1_CODE","CLASSIFICATION_SCHEME=BICS")))</f>
        <v/>
      </c>
      <c r="F35" s="48" t="str">
        <f>IF($B35="","",IF(LEFT(_xll.BDP($B35,"CLASSIFICATION_LEVEL_1_NAME","CLASSIFICATION_SCHEME=BICS"),1)="#","",_xll.BDP($B35,"CLASSIFICATION_LEVEL_1_NAME","CLASSIFICATION_SCHEME=BICS","SECURITY_NAME_LANG",$D$2)))</f>
        <v/>
      </c>
      <c r="G35" s="48" t="str">
        <f>IF($B35="","",IF(LEFT(_xll.BDP($B35,"CLASSIFICATION_LEVEL_2_CODE","CLASSIFICATION_SCHEME=BICS"),1)="#","",_xll.BDP($B35,"CLASSIFICATION_LEVEL_2_CODE","CLASSIFICATION_SCHEME=BICS")))</f>
        <v/>
      </c>
      <c r="H35" s="48" t="str">
        <f>IF($B35="","",IF(LEFT(_xll.BDP($B35,"CLASSIFICATION_LEVEL_2_NAME","CLASSIFICATION_SCHEME=BICS"),1)="#","",_xll.BDP($B35,"CLASSIFICATION_LEVEL_2_NAME","CLASSIFICATION_SCHEME=BICS","SECURITY_NAME_LANG",$D$2)))</f>
        <v/>
      </c>
      <c r="I35" s="48" t="str">
        <f>IF($B35="","",IF(LEFT(_xll.BDP($B35,"CLASSIFICATION_LEVEL_3_CODE","CLASSIFICATION_SCHEME=BICS"),1)="#","",_xll.BDP($B35,"CLASSIFICATION_LEVEL_3_CODE","CLASSIFICATION_SCHEME=BICS")))</f>
        <v/>
      </c>
      <c r="J35" s="48" t="str">
        <f>IF($B35="","",IF(LEFT(_xll.BDP($B35,"CLASSIFICATION_LEVEL_3_NAME","CLASSIFICATION_SCHEME=BICS"),1)="#","",_xll.BDP($B35,"CLASSIFICATION_LEVEL_3_NAME","CLASSIFICATION_SCHEME=BICS","SECURITY_NAME_LANG",$D$2)))</f>
        <v/>
      </c>
      <c r="K35" s="48" t="str">
        <f>IF($B35="","",IF(LEFT(_xll.BDP($B35,"CLASSIFICATION_LEVEL_4_CODE","CLASSIFICATION_SCHEME=BICS"),1)="#","",_xll.BDP($B35,"CLASSIFICATION_LEVEL_4_CODE","CLASSIFICATION_SCHEME=BICS")))</f>
        <v/>
      </c>
      <c r="L35" s="48" t="str">
        <f>IF($B35="","",IF(LEFT(_xll.BDP($B35,"CLASSIFICATION_LEVEL_4_NAME","CLASSIFICATION_SCHEME=BICS"),1)="#","",_xll.BDP($B35,"CLASSIFICATION_LEVEL_4_NAME","CLASSIFICATION_SCHEME=BICS","SECURITY_NAME_LANG",$D$2)))</f>
        <v/>
      </c>
      <c r="M35" s="48" t="str">
        <f>IF($B35="","",IF(LEFT(_xll.BDP($B35,"CLASSIFICATION_LEVEL_5_CODE","CLASSIFICATION_SCHEME=BICS"),1)="#","",_xll.BDP($B35,"CLASSIFICATION_LEVEL_5_CODE","CLASSIFICATION_SCHEME=BICS")))</f>
        <v/>
      </c>
      <c r="N35" s="48" t="str">
        <f>IF($B35="","",IF(LEFT(_xll.BDP($B35,"CLASSIFICATION_LEVEL_5_NAME","CLASSIFICATION_SCHEME=BICS"),1)="#","",_xll.BDP($B35,"CLASSIFICATION_LEVEL_5_NAME","CLASSIFICATION_SCHEME=BICS","SECURITY_NAME_LANG",$D$2)))</f>
        <v/>
      </c>
      <c r="O35" s="48" t="str">
        <f>IF($B35="","",IF(LEFT(_xll.BDP($B35,"CLASSIFICATION_LEVEL_6_CODE","CLASSIFICATION_SCHEME=BICS"),1)="#","",_xll.BDP($B35,"CLASSIFICATION_LEVEL_6_CODE","CLASSIFICATION_SCHEME=BICS")))</f>
        <v/>
      </c>
      <c r="P35" s="48" t="str">
        <f>IF($B35="","",IF(LEFT(_xll.BDP($B35,"CLASSIFICATION_LEVEL_6_NAME","CLASSIFICATION_SCHEME=BICS"),1)="#","",_xll.BDP($B35,"CLASSIFICATION_LEVEL_6_NAME","CLASSIFICATION_SCHEME=BICS","SECURITY_NAME_LANG",$D$2)))</f>
        <v/>
      </c>
      <c r="Q35" s="48" t="str">
        <f>IF($B35="","",IF(LEFT(_xll.BDP($B35,"CLASSIFICATION_LEVEL_7_CODE","CLASSIFICATION_SCHEME=BICS"),1)="#","",_xll.BDP($B35,"CLASSIFICATION_LEVEL_7_CODE","CLASSIFICATION_SCHEME=BICS")))</f>
        <v/>
      </c>
      <c r="R35" s="48" t="str">
        <f>IF($B35="","",IF(LEFT(_xll.BDP($B35,"CLASSIFICATION_LEVEL_7_NAME","CLASSIFICATION_SCHEME=BICS"),1)="#","",_xll.BDP($B35,"CLASSIFICATION_LEVEL_7_NAME","CLASSIFICATION_SCHEME=BICS","SECURITY_NAME_LANG",$D$2)))</f>
        <v/>
      </c>
    </row>
    <row r="36" spans="1:18" ht="18">
      <c r="A36" s="13"/>
      <c r="B36" s="84"/>
      <c r="C36" s="26" t="str">
        <f>IF($B36="","",_xll.BDP($B36,C$3))</f>
        <v/>
      </c>
      <c r="D36" s="26" t="str">
        <f>IF($B36="","",_xll.BDP($B36,D$3,"SECURITY_NAME_LANG",$D$2))</f>
        <v/>
      </c>
      <c r="E36" s="48" t="str">
        <f>IF($B36="","",IF(LEFT(_xll.BDP($B36,"CLASSIFICATION_LEVEL_1_CODE","CLASSIFICATION_SCHEME=BICS"),1)="#","",_xll.BDP($B36,"CLASSIFICATION_LEVEL_1_CODE","CLASSIFICATION_SCHEME=BICS")))</f>
        <v/>
      </c>
      <c r="F36" s="48" t="str">
        <f>IF($B36="","",IF(LEFT(_xll.BDP($B36,"CLASSIFICATION_LEVEL_1_NAME","CLASSIFICATION_SCHEME=BICS"),1)="#","",_xll.BDP($B36,"CLASSIFICATION_LEVEL_1_NAME","CLASSIFICATION_SCHEME=BICS","SECURITY_NAME_LANG",$D$2)))</f>
        <v/>
      </c>
      <c r="G36" s="48" t="str">
        <f>IF($B36="","",IF(LEFT(_xll.BDP($B36,"CLASSIFICATION_LEVEL_2_CODE","CLASSIFICATION_SCHEME=BICS"),1)="#","",_xll.BDP($B36,"CLASSIFICATION_LEVEL_2_CODE","CLASSIFICATION_SCHEME=BICS")))</f>
        <v/>
      </c>
      <c r="H36" s="48" t="str">
        <f>IF($B36="","",IF(LEFT(_xll.BDP($B36,"CLASSIFICATION_LEVEL_2_NAME","CLASSIFICATION_SCHEME=BICS"),1)="#","",_xll.BDP($B36,"CLASSIFICATION_LEVEL_2_NAME","CLASSIFICATION_SCHEME=BICS","SECURITY_NAME_LANG",$D$2)))</f>
        <v/>
      </c>
      <c r="I36" s="48" t="str">
        <f>IF($B36="","",IF(LEFT(_xll.BDP($B36,"CLASSIFICATION_LEVEL_3_CODE","CLASSIFICATION_SCHEME=BICS"),1)="#","",_xll.BDP($B36,"CLASSIFICATION_LEVEL_3_CODE","CLASSIFICATION_SCHEME=BICS")))</f>
        <v/>
      </c>
      <c r="J36" s="48" t="str">
        <f>IF($B36="","",IF(LEFT(_xll.BDP($B36,"CLASSIFICATION_LEVEL_3_NAME","CLASSIFICATION_SCHEME=BICS"),1)="#","",_xll.BDP($B36,"CLASSIFICATION_LEVEL_3_NAME","CLASSIFICATION_SCHEME=BICS","SECURITY_NAME_LANG",$D$2)))</f>
        <v/>
      </c>
      <c r="K36" s="48" t="str">
        <f>IF($B36="","",IF(LEFT(_xll.BDP($B36,"CLASSIFICATION_LEVEL_4_CODE","CLASSIFICATION_SCHEME=BICS"),1)="#","",_xll.BDP($B36,"CLASSIFICATION_LEVEL_4_CODE","CLASSIFICATION_SCHEME=BICS")))</f>
        <v/>
      </c>
      <c r="L36" s="48" t="str">
        <f>IF($B36="","",IF(LEFT(_xll.BDP($B36,"CLASSIFICATION_LEVEL_4_NAME","CLASSIFICATION_SCHEME=BICS"),1)="#","",_xll.BDP($B36,"CLASSIFICATION_LEVEL_4_NAME","CLASSIFICATION_SCHEME=BICS","SECURITY_NAME_LANG",$D$2)))</f>
        <v/>
      </c>
      <c r="M36" s="48" t="str">
        <f>IF($B36="","",IF(LEFT(_xll.BDP($B36,"CLASSIFICATION_LEVEL_5_CODE","CLASSIFICATION_SCHEME=BICS"),1)="#","",_xll.BDP($B36,"CLASSIFICATION_LEVEL_5_CODE","CLASSIFICATION_SCHEME=BICS")))</f>
        <v/>
      </c>
      <c r="N36" s="48" t="str">
        <f>IF($B36="","",IF(LEFT(_xll.BDP($B36,"CLASSIFICATION_LEVEL_5_NAME","CLASSIFICATION_SCHEME=BICS"),1)="#","",_xll.BDP($B36,"CLASSIFICATION_LEVEL_5_NAME","CLASSIFICATION_SCHEME=BICS","SECURITY_NAME_LANG",$D$2)))</f>
        <v/>
      </c>
      <c r="O36" s="48" t="str">
        <f>IF($B36="","",IF(LEFT(_xll.BDP($B36,"CLASSIFICATION_LEVEL_6_CODE","CLASSIFICATION_SCHEME=BICS"),1)="#","",_xll.BDP($B36,"CLASSIFICATION_LEVEL_6_CODE","CLASSIFICATION_SCHEME=BICS")))</f>
        <v/>
      </c>
      <c r="P36" s="48" t="str">
        <f>IF($B36="","",IF(LEFT(_xll.BDP($B36,"CLASSIFICATION_LEVEL_6_NAME","CLASSIFICATION_SCHEME=BICS"),1)="#","",_xll.BDP($B36,"CLASSIFICATION_LEVEL_6_NAME","CLASSIFICATION_SCHEME=BICS","SECURITY_NAME_LANG",$D$2)))</f>
        <v/>
      </c>
      <c r="Q36" s="48" t="str">
        <f>IF($B36="","",IF(LEFT(_xll.BDP($B36,"CLASSIFICATION_LEVEL_7_CODE","CLASSIFICATION_SCHEME=BICS"),1)="#","",_xll.BDP($B36,"CLASSIFICATION_LEVEL_7_CODE","CLASSIFICATION_SCHEME=BICS")))</f>
        <v/>
      </c>
      <c r="R36" s="48" t="str">
        <f>IF($B36="","",IF(LEFT(_xll.BDP($B36,"CLASSIFICATION_LEVEL_7_NAME","CLASSIFICATION_SCHEME=BICS"),1)="#","",_xll.BDP($B36,"CLASSIFICATION_LEVEL_7_NAME","CLASSIFICATION_SCHEME=BICS","SECURITY_NAME_LANG",$D$2)))</f>
        <v/>
      </c>
    </row>
    <row r="37" spans="1:18" ht="18">
      <c r="A37" s="13"/>
      <c r="B37" s="84"/>
      <c r="C37" s="26" t="str">
        <f>IF($B37="","",_xll.BDP($B37,C$3))</f>
        <v/>
      </c>
      <c r="D37" s="26" t="str">
        <f>IF($B37="","",_xll.BDP($B37,D$3,"SECURITY_NAME_LANG",$D$2))</f>
        <v/>
      </c>
      <c r="E37" s="48" t="str">
        <f>IF($B37="","",IF(LEFT(_xll.BDP($B37,"CLASSIFICATION_LEVEL_1_CODE","CLASSIFICATION_SCHEME=BICS"),1)="#","",_xll.BDP($B37,"CLASSIFICATION_LEVEL_1_CODE","CLASSIFICATION_SCHEME=BICS")))</f>
        <v/>
      </c>
      <c r="F37" s="48" t="str">
        <f>IF($B37="","",IF(LEFT(_xll.BDP($B37,"CLASSIFICATION_LEVEL_1_NAME","CLASSIFICATION_SCHEME=BICS"),1)="#","",_xll.BDP($B37,"CLASSIFICATION_LEVEL_1_NAME","CLASSIFICATION_SCHEME=BICS","SECURITY_NAME_LANG",$D$2)))</f>
        <v/>
      </c>
      <c r="G37" s="48" t="str">
        <f>IF($B37="","",IF(LEFT(_xll.BDP($B37,"CLASSIFICATION_LEVEL_2_CODE","CLASSIFICATION_SCHEME=BICS"),1)="#","",_xll.BDP($B37,"CLASSIFICATION_LEVEL_2_CODE","CLASSIFICATION_SCHEME=BICS")))</f>
        <v/>
      </c>
      <c r="H37" s="48" t="str">
        <f>IF($B37="","",IF(LEFT(_xll.BDP($B37,"CLASSIFICATION_LEVEL_2_NAME","CLASSIFICATION_SCHEME=BICS"),1)="#","",_xll.BDP($B37,"CLASSIFICATION_LEVEL_2_NAME","CLASSIFICATION_SCHEME=BICS","SECURITY_NAME_LANG",$D$2)))</f>
        <v/>
      </c>
      <c r="I37" s="48" t="str">
        <f>IF($B37="","",IF(LEFT(_xll.BDP($B37,"CLASSIFICATION_LEVEL_3_CODE","CLASSIFICATION_SCHEME=BICS"),1)="#","",_xll.BDP($B37,"CLASSIFICATION_LEVEL_3_CODE","CLASSIFICATION_SCHEME=BICS")))</f>
        <v/>
      </c>
      <c r="J37" s="48" t="str">
        <f>IF($B37="","",IF(LEFT(_xll.BDP($B37,"CLASSIFICATION_LEVEL_3_NAME","CLASSIFICATION_SCHEME=BICS"),1)="#","",_xll.BDP($B37,"CLASSIFICATION_LEVEL_3_NAME","CLASSIFICATION_SCHEME=BICS","SECURITY_NAME_LANG",$D$2)))</f>
        <v/>
      </c>
      <c r="K37" s="48" t="str">
        <f>IF($B37="","",IF(LEFT(_xll.BDP($B37,"CLASSIFICATION_LEVEL_4_CODE","CLASSIFICATION_SCHEME=BICS"),1)="#","",_xll.BDP($B37,"CLASSIFICATION_LEVEL_4_CODE","CLASSIFICATION_SCHEME=BICS")))</f>
        <v/>
      </c>
      <c r="L37" s="48" t="str">
        <f>IF($B37="","",IF(LEFT(_xll.BDP($B37,"CLASSIFICATION_LEVEL_4_NAME","CLASSIFICATION_SCHEME=BICS"),1)="#","",_xll.BDP($B37,"CLASSIFICATION_LEVEL_4_NAME","CLASSIFICATION_SCHEME=BICS","SECURITY_NAME_LANG",$D$2)))</f>
        <v/>
      </c>
      <c r="M37" s="48" t="str">
        <f>IF($B37="","",IF(LEFT(_xll.BDP($B37,"CLASSIFICATION_LEVEL_5_CODE","CLASSIFICATION_SCHEME=BICS"),1)="#","",_xll.BDP($B37,"CLASSIFICATION_LEVEL_5_CODE","CLASSIFICATION_SCHEME=BICS")))</f>
        <v/>
      </c>
      <c r="N37" s="48" t="str">
        <f>IF($B37="","",IF(LEFT(_xll.BDP($B37,"CLASSIFICATION_LEVEL_5_NAME","CLASSIFICATION_SCHEME=BICS"),1)="#","",_xll.BDP($B37,"CLASSIFICATION_LEVEL_5_NAME","CLASSIFICATION_SCHEME=BICS","SECURITY_NAME_LANG",$D$2)))</f>
        <v/>
      </c>
      <c r="O37" s="48" t="str">
        <f>IF($B37="","",IF(LEFT(_xll.BDP($B37,"CLASSIFICATION_LEVEL_6_CODE","CLASSIFICATION_SCHEME=BICS"),1)="#","",_xll.BDP($B37,"CLASSIFICATION_LEVEL_6_CODE","CLASSIFICATION_SCHEME=BICS")))</f>
        <v/>
      </c>
      <c r="P37" s="48" t="str">
        <f>IF($B37="","",IF(LEFT(_xll.BDP($B37,"CLASSIFICATION_LEVEL_6_NAME","CLASSIFICATION_SCHEME=BICS"),1)="#","",_xll.BDP($B37,"CLASSIFICATION_LEVEL_6_NAME","CLASSIFICATION_SCHEME=BICS","SECURITY_NAME_LANG",$D$2)))</f>
        <v/>
      </c>
      <c r="Q37" s="48" t="str">
        <f>IF($B37="","",IF(LEFT(_xll.BDP($B37,"CLASSIFICATION_LEVEL_7_CODE","CLASSIFICATION_SCHEME=BICS"),1)="#","",_xll.BDP($B37,"CLASSIFICATION_LEVEL_7_CODE","CLASSIFICATION_SCHEME=BICS")))</f>
        <v/>
      </c>
      <c r="R37" s="48" t="str">
        <f>IF($B37="","",IF(LEFT(_xll.BDP($B37,"CLASSIFICATION_LEVEL_7_NAME","CLASSIFICATION_SCHEME=BICS"),1)="#","",_xll.BDP($B37,"CLASSIFICATION_LEVEL_7_NAME","CLASSIFICATION_SCHEME=BICS","SECURITY_NAME_LANG",$D$2)))</f>
        <v/>
      </c>
    </row>
    <row r="38" spans="1:18" ht="18">
      <c r="A38" s="13"/>
      <c r="B38" s="84"/>
      <c r="C38" s="26" t="str">
        <f>IF($B38="","",_xll.BDP($B38,C$3))</f>
        <v/>
      </c>
      <c r="D38" s="26" t="str">
        <f>IF($B38="","",_xll.BDP($B38,D$3,"SECURITY_NAME_LANG",$D$2))</f>
        <v/>
      </c>
      <c r="E38" s="48" t="str">
        <f>IF($B38="","",IF(LEFT(_xll.BDP($B38,"CLASSIFICATION_LEVEL_1_CODE","CLASSIFICATION_SCHEME=BICS"),1)="#","",_xll.BDP($B38,"CLASSIFICATION_LEVEL_1_CODE","CLASSIFICATION_SCHEME=BICS")))</f>
        <v/>
      </c>
      <c r="F38" s="48" t="str">
        <f>IF($B38="","",IF(LEFT(_xll.BDP($B38,"CLASSIFICATION_LEVEL_1_NAME","CLASSIFICATION_SCHEME=BICS"),1)="#","",_xll.BDP($B38,"CLASSIFICATION_LEVEL_1_NAME","CLASSIFICATION_SCHEME=BICS","SECURITY_NAME_LANG",$D$2)))</f>
        <v/>
      </c>
      <c r="G38" s="48" t="str">
        <f>IF($B38="","",IF(LEFT(_xll.BDP($B38,"CLASSIFICATION_LEVEL_2_CODE","CLASSIFICATION_SCHEME=BICS"),1)="#","",_xll.BDP($B38,"CLASSIFICATION_LEVEL_2_CODE","CLASSIFICATION_SCHEME=BICS")))</f>
        <v/>
      </c>
      <c r="H38" s="48" t="str">
        <f>IF($B38="","",IF(LEFT(_xll.BDP($B38,"CLASSIFICATION_LEVEL_2_NAME","CLASSIFICATION_SCHEME=BICS"),1)="#","",_xll.BDP($B38,"CLASSIFICATION_LEVEL_2_NAME","CLASSIFICATION_SCHEME=BICS","SECURITY_NAME_LANG",$D$2)))</f>
        <v/>
      </c>
      <c r="I38" s="48" t="str">
        <f>IF($B38="","",IF(LEFT(_xll.BDP($B38,"CLASSIFICATION_LEVEL_3_CODE","CLASSIFICATION_SCHEME=BICS"),1)="#","",_xll.BDP($B38,"CLASSIFICATION_LEVEL_3_CODE","CLASSIFICATION_SCHEME=BICS")))</f>
        <v/>
      </c>
      <c r="J38" s="48" t="str">
        <f>IF($B38="","",IF(LEFT(_xll.BDP($B38,"CLASSIFICATION_LEVEL_3_NAME","CLASSIFICATION_SCHEME=BICS"),1)="#","",_xll.BDP($B38,"CLASSIFICATION_LEVEL_3_NAME","CLASSIFICATION_SCHEME=BICS","SECURITY_NAME_LANG",$D$2)))</f>
        <v/>
      </c>
      <c r="K38" s="48" t="str">
        <f>IF($B38="","",IF(LEFT(_xll.BDP($B38,"CLASSIFICATION_LEVEL_4_CODE","CLASSIFICATION_SCHEME=BICS"),1)="#","",_xll.BDP($B38,"CLASSIFICATION_LEVEL_4_CODE","CLASSIFICATION_SCHEME=BICS")))</f>
        <v/>
      </c>
      <c r="L38" s="48" t="str">
        <f>IF($B38="","",IF(LEFT(_xll.BDP($B38,"CLASSIFICATION_LEVEL_4_NAME","CLASSIFICATION_SCHEME=BICS"),1)="#","",_xll.BDP($B38,"CLASSIFICATION_LEVEL_4_NAME","CLASSIFICATION_SCHEME=BICS","SECURITY_NAME_LANG",$D$2)))</f>
        <v/>
      </c>
      <c r="M38" s="48" t="str">
        <f>IF($B38="","",IF(LEFT(_xll.BDP($B38,"CLASSIFICATION_LEVEL_5_CODE","CLASSIFICATION_SCHEME=BICS"),1)="#","",_xll.BDP($B38,"CLASSIFICATION_LEVEL_5_CODE","CLASSIFICATION_SCHEME=BICS")))</f>
        <v/>
      </c>
      <c r="N38" s="48" t="str">
        <f>IF($B38="","",IF(LEFT(_xll.BDP($B38,"CLASSIFICATION_LEVEL_5_NAME","CLASSIFICATION_SCHEME=BICS"),1)="#","",_xll.BDP($B38,"CLASSIFICATION_LEVEL_5_NAME","CLASSIFICATION_SCHEME=BICS","SECURITY_NAME_LANG",$D$2)))</f>
        <v/>
      </c>
      <c r="O38" s="48" t="str">
        <f>IF($B38="","",IF(LEFT(_xll.BDP($B38,"CLASSIFICATION_LEVEL_6_CODE","CLASSIFICATION_SCHEME=BICS"),1)="#","",_xll.BDP($B38,"CLASSIFICATION_LEVEL_6_CODE","CLASSIFICATION_SCHEME=BICS")))</f>
        <v/>
      </c>
      <c r="P38" s="48" t="str">
        <f>IF($B38="","",IF(LEFT(_xll.BDP($B38,"CLASSIFICATION_LEVEL_6_NAME","CLASSIFICATION_SCHEME=BICS"),1)="#","",_xll.BDP($B38,"CLASSIFICATION_LEVEL_6_NAME","CLASSIFICATION_SCHEME=BICS","SECURITY_NAME_LANG",$D$2)))</f>
        <v/>
      </c>
      <c r="Q38" s="48" t="str">
        <f>IF($B38="","",IF(LEFT(_xll.BDP($B38,"CLASSIFICATION_LEVEL_7_CODE","CLASSIFICATION_SCHEME=BICS"),1)="#","",_xll.BDP($B38,"CLASSIFICATION_LEVEL_7_CODE","CLASSIFICATION_SCHEME=BICS")))</f>
        <v/>
      </c>
      <c r="R38" s="48" t="str">
        <f>IF($B38="","",IF(LEFT(_xll.BDP($B38,"CLASSIFICATION_LEVEL_7_NAME","CLASSIFICATION_SCHEME=BICS"),1)="#","",_xll.BDP($B38,"CLASSIFICATION_LEVEL_7_NAME","CLASSIFICATION_SCHEME=BICS","SECURITY_NAME_LANG",$D$2)))</f>
        <v/>
      </c>
    </row>
    <row r="39" spans="1:18" ht="18">
      <c r="A39" s="13"/>
      <c r="B39" s="84"/>
      <c r="C39" s="26" t="str">
        <f>IF($B39="","",_xll.BDP($B39,C$3))</f>
        <v/>
      </c>
      <c r="D39" s="26" t="str">
        <f>IF($B39="","",_xll.BDP($B39,D$3,"SECURITY_NAME_LANG",$D$2))</f>
        <v/>
      </c>
      <c r="E39" s="48" t="str">
        <f>IF($B39="","",IF(LEFT(_xll.BDP($B39,"CLASSIFICATION_LEVEL_1_CODE","CLASSIFICATION_SCHEME=BICS"),1)="#","",_xll.BDP($B39,"CLASSIFICATION_LEVEL_1_CODE","CLASSIFICATION_SCHEME=BICS")))</f>
        <v/>
      </c>
      <c r="F39" s="48" t="str">
        <f>IF($B39="","",IF(LEFT(_xll.BDP($B39,"CLASSIFICATION_LEVEL_1_NAME","CLASSIFICATION_SCHEME=BICS"),1)="#","",_xll.BDP($B39,"CLASSIFICATION_LEVEL_1_NAME","CLASSIFICATION_SCHEME=BICS","SECURITY_NAME_LANG",$D$2)))</f>
        <v/>
      </c>
      <c r="G39" s="48" t="str">
        <f>IF($B39="","",IF(LEFT(_xll.BDP($B39,"CLASSIFICATION_LEVEL_2_CODE","CLASSIFICATION_SCHEME=BICS"),1)="#","",_xll.BDP($B39,"CLASSIFICATION_LEVEL_2_CODE","CLASSIFICATION_SCHEME=BICS")))</f>
        <v/>
      </c>
      <c r="H39" s="48" t="str">
        <f>IF($B39="","",IF(LEFT(_xll.BDP($B39,"CLASSIFICATION_LEVEL_2_NAME","CLASSIFICATION_SCHEME=BICS"),1)="#","",_xll.BDP($B39,"CLASSIFICATION_LEVEL_2_NAME","CLASSIFICATION_SCHEME=BICS","SECURITY_NAME_LANG",$D$2)))</f>
        <v/>
      </c>
      <c r="I39" s="48" t="str">
        <f>IF($B39="","",IF(LEFT(_xll.BDP($B39,"CLASSIFICATION_LEVEL_3_CODE","CLASSIFICATION_SCHEME=BICS"),1)="#","",_xll.BDP($B39,"CLASSIFICATION_LEVEL_3_CODE","CLASSIFICATION_SCHEME=BICS")))</f>
        <v/>
      </c>
      <c r="J39" s="48" t="str">
        <f>IF($B39="","",IF(LEFT(_xll.BDP($B39,"CLASSIFICATION_LEVEL_3_NAME","CLASSIFICATION_SCHEME=BICS"),1)="#","",_xll.BDP($B39,"CLASSIFICATION_LEVEL_3_NAME","CLASSIFICATION_SCHEME=BICS","SECURITY_NAME_LANG",$D$2)))</f>
        <v/>
      </c>
      <c r="K39" s="48" t="str">
        <f>IF($B39="","",IF(LEFT(_xll.BDP($B39,"CLASSIFICATION_LEVEL_4_CODE","CLASSIFICATION_SCHEME=BICS"),1)="#","",_xll.BDP($B39,"CLASSIFICATION_LEVEL_4_CODE","CLASSIFICATION_SCHEME=BICS")))</f>
        <v/>
      </c>
      <c r="L39" s="48" t="str">
        <f>IF($B39="","",IF(LEFT(_xll.BDP($B39,"CLASSIFICATION_LEVEL_4_NAME","CLASSIFICATION_SCHEME=BICS"),1)="#","",_xll.BDP($B39,"CLASSIFICATION_LEVEL_4_NAME","CLASSIFICATION_SCHEME=BICS","SECURITY_NAME_LANG",$D$2)))</f>
        <v/>
      </c>
      <c r="M39" s="48" t="str">
        <f>IF($B39="","",IF(LEFT(_xll.BDP($B39,"CLASSIFICATION_LEVEL_5_CODE","CLASSIFICATION_SCHEME=BICS"),1)="#","",_xll.BDP($B39,"CLASSIFICATION_LEVEL_5_CODE","CLASSIFICATION_SCHEME=BICS")))</f>
        <v/>
      </c>
      <c r="N39" s="48" t="str">
        <f>IF($B39="","",IF(LEFT(_xll.BDP($B39,"CLASSIFICATION_LEVEL_5_NAME","CLASSIFICATION_SCHEME=BICS"),1)="#","",_xll.BDP($B39,"CLASSIFICATION_LEVEL_5_NAME","CLASSIFICATION_SCHEME=BICS","SECURITY_NAME_LANG",$D$2)))</f>
        <v/>
      </c>
      <c r="O39" s="48" t="str">
        <f>IF($B39="","",IF(LEFT(_xll.BDP($B39,"CLASSIFICATION_LEVEL_6_CODE","CLASSIFICATION_SCHEME=BICS"),1)="#","",_xll.BDP($B39,"CLASSIFICATION_LEVEL_6_CODE","CLASSIFICATION_SCHEME=BICS")))</f>
        <v/>
      </c>
      <c r="P39" s="48" t="str">
        <f>IF($B39="","",IF(LEFT(_xll.BDP($B39,"CLASSIFICATION_LEVEL_6_NAME","CLASSIFICATION_SCHEME=BICS"),1)="#","",_xll.BDP($B39,"CLASSIFICATION_LEVEL_6_NAME","CLASSIFICATION_SCHEME=BICS","SECURITY_NAME_LANG",$D$2)))</f>
        <v/>
      </c>
      <c r="Q39" s="48" t="str">
        <f>IF($B39="","",IF(LEFT(_xll.BDP($B39,"CLASSIFICATION_LEVEL_7_CODE","CLASSIFICATION_SCHEME=BICS"),1)="#","",_xll.BDP($B39,"CLASSIFICATION_LEVEL_7_CODE","CLASSIFICATION_SCHEME=BICS")))</f>
        <v/>
      </c>
      <c r="R39" s="48" t="str">
        <f>IF($B39="","",IF(LEFT(_xll.BDP($B39,"CLASSIFICATION_LEVEL_7_NAME","CLASSIFICATION_SCHEME=BICS"),1)="#","",_xll.BDP($B39,"CLASSIFICATION_LEVEL_7_NAME","CLASSIFICATION_SCHEME=BICS","SECURITY_NAME_LANG",$D$2)))</f>
        <v/>
      </c>
    </row>
    <row r="40" spans="1:18" ht="18">
      <c r="A40" s="13"/>
      <c r="B40" s="84"/>
      <c r="C40" s="26" t="str">
        <f>IF($B40="","",_xll.BDP($B40,C$3))</f>
        <v/>
      </c>
      <c r="D40" s="26" t="str">
        <f>IF($B40="","",_xll.BDP($B40,D$3,"SECURITY_NAME_LANG",$D$2))</f>
        <v/>
      </c>
      <c r="E40" s="48" t="str">
        <f>IF($B40="","",IF(LEFT(_xll.BDP($B40,"CLASSIFICATION_LEVEL_1_CODE","CLASSIFICATION_SCHEME=BICS"),1)="#","",_xll.BDP($B40,"CLASSIFICATION_LEVEL_1_CODE","CLASSIFICATION_SCHEME=BICS")))</f>
        <v/>
      </c>
      <c r="F40" s="48" t="str">
        <f>IF($B40="","",IF(LEFT(_xll.BDP($B40,"CLASSIFICATION_LEVEL_1_NAME","CLASSIFICATION_SCHEME=BICS"),1)="#","",_xll.BDP($B40,"CLASSIFICATION_LEVEL_1_NAME","CLASSIFICATION_SCHEME=BICS","SECURITY_NAME_LANG",$D$2)))</f>
        <v/>
      </c>
      <c r="G40" s="48" t="str">
        <f>IF($B40="","",IF(LEFT(_xll.BDP($B40,"CLASSIFICATION_LEVEL_2_CODE","CLASSIFICATION_SCHEME=BICS"),1)="#","",_xll.BDP($B40,"CLASSIFICATION_LEVEL_2_CODE","CLASSIFICATION_SCHEME=BICS")))</f>
        <v/>
      </c>
      <c r="H40" s="48" t="str">
        <f>IF($B40="","",IF(LEFT(_xll.BDP($B40,"CLASSIFICATION_LEVEL_2_NAME","CLASSIFICATION_SCHEME=BICS"),1)="#","",_xll.BDP($B40,"CLASSIFICATION_LEVEL_2_NAME","CLASSIFICATION_SCHEME=BICS","SECURITY_NAME_LANG",$D$2)))</f>
        <v/>
      </c>
      <c r="I40" s="48" t="str">
        <f>IF($B40="","",IF(LEFT(_xll.BDP($B40,"CLASSIFICATION_LEVEL_3_CODE","CLASSIFICATION_SCHEME=BICS"),1)="#","",_xll.BDP($B40,"CLASSIFICATION_LEVEL_3_CODE","CLASSIFICATION_SCHEME=BICS")))</f>
        <v/>
      </c>
      <c r="J40" s="48" t="str">
        <f>IF($B40="","",IF(LEFT(_xll.BDP($B40,"CLASSIFICATION_LEVEL_3_NAME","CLASSIFICATION_SCHEME=BICS"),1)="#","",_xll.BDP($B40,"CLASSIFICATION_LEVEL_3_NAME","CLASSIFICATION_SCHEME=BICS","SECURITY_NAME_LANG",$D$2)))</f>
        <v/>
      </c>
      <c r="K40" s="48" t="str">
        <f>IF($B40="","",IF(LEFT(_xll.BDP($B40,"CLASSIFICATION_LEVEL_4_CODE","CLASSIFICATION_SCHEME=BICS"),1)="#","",_xll.BDP($B40,"CLASSIFICATION_LEVEL_4_CODE","CLASSIFICATION_SCHEME=BICS")))</f>
        <v/>
      </c>
      <c r="L40" s="48" t="str">
        <f>IF($B40="","",IF(LEFT(_xll.BDP($B40,"CLASSIFICATION_LEVEL_4_NAME","CLASSIFICATION_SCHEME=BICS"),1)="#","",_xll.BDP($B40,"CLASSIFICATION_LEVEL_4_NAME","CLASSIFICATION_SCHEME=BICS","SECURITY_NAME_LANG",$D$2)))</f>
        <v/>
      </c>
      <c r="M40" s="48" t="str">
        <f>IF($B40="","",IF(LEFT(_xll.BDP($B40,"CLASSIFICATION_LEVEL_5_CODE","CLASSIFICATION_SCHEME=BICS"),1)="#","",_xll.BDP($B40,"CLASSIFICATION_LEVEL_5_CODE","CLASSIFICATION_SCHEME=BICS")))</f>
        <v/>
      </c>
      <c r="N40" s="48" t="str">
        <f>IF($B40="","",IF(LEFT(_xll.BDP($B40,"CLASSIFICATION_LEVEL_5_NAME","CLASSIFICATION_SCHEME=BICS"),1)="#","",_xll.BDP($B40,"CLASSIFICATION_LEVEL_5_NAME","CLASSIFICATION_SCHEME=BICS","SECURITY_NAME_LANG",$D$2)))</f>
        <v/>
      </c>
      <c r="O40" s="48" t="str">
        <f>IF($B40="","",IF(LEFT(_xll.BDP($B40,"CLASSIFICATION_LEVEL_6_CODE","CLASSIFICATION_SCHEME=BICS"),1)="#","",_xll.BDP($B40,"CLASSIFICATION_LEVEL_6_CODE","CLASSIFICATION_SCHEME=BICS")))</f>
        <v/>
      </c>
      <c r="P40" s="48" t="str">
        <f>IF($B40="","",IF(LEFT(_xll.BDP($B40,"CLASSIFICATION_LEVEL_6_NAME","CLASSIFICATION_SCHEME=BICS"),1)="#","",_xll.BDP($B40,"CLASSIFICATION_LEVEL_6_NAME","CLASSIFICATION_SCHEME=BICS","SECURITY_NAME_LANG",$D$2)))</f>
        <v/>
      </c>
      <c r="Q40" s="48" t="str">
        <f>IF($B40="","",IF(LEFT(_xll.BDP($B40,"CLASSIFICATION_LEVEL_7_CODE","CLASSIFICATION_SCHEME=BICS"),1)="#","",_xll.BDP($B40,"CLASSIFICATION_LEVEL_7_CODE","CLASSIFICATION_SCHEME=BICS")))</f>
        <v/>
      </c>
      <c r="R40" s="48" t="str">
        <f>IF($B40="","",IF(LEFT(_xll.BDP($B40,"CLASSIFICATION_LEVEL_7_NAME","CLASSIFICATION_SCHEME=BICS"),1)="#","",_xll.BDP($B40,"CLASSIFICATION_LEVEL_7_NAME","CLASSIFICATION_SCHEME=BICS","SECURITY_NAME_LANG",$D$2)))</f>
        <v/>
      </c>
    </row>
    <row r="41" spans="1:18" ht="18">
      <c r="A41" s="13"/>
      <c r="B41" s="84"/>
      <c r="C41" s="26" t="str">
        <f>IF($B41="","",_xll.BDP($B41,C$3))</f>
        <v/>
      </c>
      <c r="D41" s="26" t="str">
        <f>IF($B41="","",_xll.BDP($B41,D$3,"SECURITY_NAME_LANG",$D$2))</f>
        <v/>
      </c>
      <c r="E41" s="48" t="str">
        <f>IF($B41="","",IF(LEFT(_xll.BDP($B41,"CLASSIFICATION_LEVEL_1_CODE","CLASSIFICATION_SCHEME=BICS"),1)="#","",_xll.BDP($B41,"CLASSIFICATION_LEVEL_1_CODE","CLASSIFICATION_SCHEME=BICS")))</f>
        <v/>
      </c>
      <c r="F41" s="48" t="str">
        <f>IF($B41="","",IF(LEFT(_xll.BDP($B41,"CLASSIFICATION_LEVEL_1_NAME","CLASSIFICATION_SCHEME=BICS"),1)="#","",_xll.BDP($B41,"CLASSIFICATION_LEVEL_1_NAME","CLASSIFICATION_SCHEME=BICS","SECURITY_NAME_LANG",$D$2)))</f>
        <v/>
      </c>
      <c r="G41" s="48" t="str">
        <f>IF($B41="","",IF(LEFT(_xll.BDP($B41,"CLASSIFICATION_LEVEL_2_CODE","CLASSIFICATION_SCHEME=BICS"),1)="#","",_xll.BDP($B41,"CLASSIFICATION_LEVEL_2_CODE","CLASSIFICATION_SCHEME=BICS")))</f>
        <v/>
      </c>
      <c r="H41" s="48" t="str">
        <f>IF($B41="","",IF(LEFT(_xll.BDP($B41,"CLASSIFICATION_LEVEL_2_NAME","CLASSIFICATION_SCHEME=BICS"),1)="#","",_xll.BDP($B41,"CLASSIFICATION_LEVEL_2_NAME","CLASSIFICATION_SCHEME=BICS","SECURITY_NAME_LANG",$D$2)))</f>
        <v/>
      </c>
      <c r="I41" s="48" t="str">
        <f>IF($B41="","",IF(LEFT(_xll.BDP($B41,"CLASSIFICATION_LEVEL_3_CODE","CLASSIFICATION_SCHEME=BICS"),1)="#","",_xll.BDP($B41,"CLASSIFICATION_LEVEL_3_CODE","CLASSIFICATION_SCHEME=BICS")))</f>
        <v/>
      </c>
      <c r="J41" s="48" t="str">
        <f>IF($B41="","",IF(LEFT(_xll.BDP($B41,"CLASSIFICATION_LEVEL_3_NAME","CLASSIFICATION_SCHEME=BICS"),1)="#","",_xll.BDP($B41,"CLASSIFICATION_LEVEL_3_NAME","CLASSIFICATION_SCHEME=BICS","SECURITY_NAME_LANG",$D$2)))</f>
        <v/>
      </c>
      <c r="K41" s="48" t="str">
        <f>IF($B41="","",IF(LEFT(_xll.BDP($B41,"CLASSIFICATION_LEVEL_4_CODE","CLASSIFICATION_SCHEME=BICS"),1)="#","",_xll.BDP($B41,"CLASSIFICATION_LEVEL_4_CODE","CLASSIFICATION_SCHEME=BICS")))</f>
        <v/>
      </c>
      <c r="L41" s="48" t="str">
        <f>IF($B41="","",IF(LEFT(_xll.BDP($B41,"CLASSIFICATION_LEVEL_4_NAME","CLASSIFICATION_SCHEME=BICS"),1)="#","",_xll.BDP($B41,"CLASSIFICATION_LEVEL_4_NAME","CLASSIFICATION_SCHEME=BICS","SECURITY_NAME_LANG",$D$2)))</f>
        <v/>
      </c>
      <c r="M41" s="48" t="str">
        <f>IF($B41="","",IF(LEFT(_xll.BDP($B41,"CLASSIFICATION_LEVEL_5_CODE","CLASSIFICATION_SCHEME=BICS"),1)="#","",_xll.BDP($B41,"CLASSIFICATION_LEVEL_5_CODE","CLASSIFICATION_SCHEME=BICS")))</f>
        <v/>
      </c>
      <c r="N41" s="48" t="str">
        <f>IF($B41="","",IF(LEFT(_xll.BDP($B41,"CLASSIFICATION_LEVEL_5_NAME","CLASSIFICATION_SCHEME=BICS"),1)="#","",_xll.BDP($B41,"CLASSIFICATION_LEVEL_5_NAME","CLASSIFICATION_SCHEME=BICS","SECURITY_NAME_LANG",$D$2)))</f>
        <v/>
      </c>
      <c r="O41" s="48" t="str">
        <f>IF($B41="","",IF(LEFT(_xll.BDP($B41,"CLASSIFICATION_LEVEL_6_CODE","CLASSIFICATION_SCHEME=BICS"),1)="#","",_xll.BDP($B41,"CLASSIFICATION_LEVEL_6_CODE","CLASSIFICATION_SCHEME=BICS")))</f>
        <v/>
      </c>
      <c r="P41" s="48" t="str">
        <f>IF($B41="","",IF(LEFT(_xll.BDP($B41,"CLASSIFICATION_LEVEL_6_NAME","CLASSIFICATION_SCHEME=BICS"),1)="#","",_xll.BDP($B41,"CLASSIFICATION_LEVEL_6_NAME","CLASSIFICATION_SCHEME=BICS","SECURITY_NAME_LANG",$D$2)))</f>
        <v/>
      </c>
      <c r="Q41" s="48" t="str">
        <f>IF($B41="","",IF(LEFT(_xll.BDP($B41,"CLASSIFICATION_LEVEL_7_CODE","CLASSIFICATION_SCHEME=BICS"),1)="#","",_xll.BDP($B41,"CLASSIFICATION_LEVEL_7_CODE","CLASSIFICATION_SCHEME=BICS")))</f>
        <v/>
      </c>
      <c r="R41" s="48" t="str">
        <f>IF($B41="","",IF(LEFT(_xll.BDP($B41,"CLASSIFICATION_LEVEL_7_NAME","CLASSIFICATION_SCHEME=BICS"),1)="#","",_xll.BDP($B41,"CLASSIFICATION_LEVEL_7_NAME","CLASSIFICATION_SCHEME=BICS","SECURITY_NAME_LANG",$D$2)))</f>
        <v/>
      </c>
    </row>
    <row r="42" spans="1:18" ht="18">
      <c r="A42" s="13"/>
      <c r="B42" s="84"/>
      <c r="C42" s="26" t="str">
        <f>IF($B42="","",_xll.BDP($B42,C$3))</f>
        <v/>
      </c>
      <c r="D42" s="26" t="str">
        <f>IF($B42="","",_xll.BDP($B42,D$3,"SECURITY_NAME_LANG",$D$2))</f>
        <v/>
      </c>
      <c r="E42" s="48" t="str">
        <f>IF($B42="","",IF(LEFT(_xll.BDP($B42,"CLASSIFICATION_LEVEL_1_CODE","CLASSIFICATION_SCHEME=BICS"),1)="#","",_xll.BDP($B42,"CLASSIFICATION_LEVEL_1_CODE","CLASSIFICATION_SCHEME=BICS")))</f>
        <v/>
      </c>
      <c r="F42" s="48" t="str">
        <f>IF($B42="","",IF(LEFT(_xll.BDP($B42,"CLASSIFICATION_LEVEL_1_NAME","CLASSIFICATION_SCHEME=BICS"),1)="#","",_xll.BDP($B42,"CLASSIFICATION_LEVEL_1_NAME","CLASSIFICATION_SCHEME=BICS","SECURITY_NAME_LANG",$D$2)))</f>
        <v/>
      </c>
      <c r="G42" s="48" t="str">
        <f>IF($B42="","",IF(LEFT(_xll.BDP($B42,"CLASSIFICATION_LEVEL_2_CODE","CLASSIFICATION_SCHEME=BICS"),1)="#","",_xll.BDP($B42,"CLASSIFICATION_LEVEL_2_CODE","CLASSIFICATION_SCHEME=BICS")))</f>
        <v/>
      </c>
      <c r="H42" s="48" t="str">
        <f>IF($B42="","",IF(LEFT(_xll.BDP($B42,"CLASSIFICATION_LEVEL_2_NAME","CLASSIFICATION_SCHEME=BICS"),1)="#","",_xll.BDP($B42,"CLASSIFICATION_LEVEL_2_NAME","CLASSIFICATION_SCHEME=BICS","SECURITY_NAME_LANG",$D$2)))</f>
        <v/>
      </c>
      <c r="I42" s="48" t="str">
        <f>IF($B42="","",IF(LEFT(_xll.BDP($B42,"CLASSIFICATION_LEVEL_3_CODE","CLASSIFICATION_SCHEME=BICS"),1)="#","",_xll.BDP($B42,"CLASSIFICATION_LEVEL_3_CODE","CLASSIFICATION_SCHEME=BICS")))</f>
        <v/>
      </c>
      <c r="J42" s="48" t="str">
        <f>IF($B42="","",IF(LEFT(_xll.BDP($B42,"CLASSIFICATION_LEVEL_3_NAME","CLASSIFICATION_SCHEME=BICS"),1)="#","",_xll.BDP($B42,"CLASSIFICATION_LEVEL_3_NAME","CLASSIFICATION_SCHEME=BICS","SECURITY_NAME_LANG",$D$2)))</f>
        <v/>
      </c>
      <c r="K42" s="48" t="str">
        <f>IF($B42="","",IF(LEFT(_xll.BDP($B42,"CLASSIFICATION_LEVEL_4_CODE","CLASSIFICATION_SCHEME=BICS"),1)="#","",_xll.BDP($B42,"CLASSIFICATION_LEVEL_4_CODE","CLASSIFICATION_SCHEME=BICS")))</f>
        <v/>
      </c>
      <c r="L42" s="48" t="str">
        <f>IF($B42="","",IF(LEFT(_xll.BDP($B42,"CLASSIFICATION_LEVEL_4_NAME","CLASSIFICATION_SCHEME=BICS"),1)="#","",_xll.BDP($B42,"CLASSIFICATION_LEVEL_4_NAME","CLASSIFICATION_SCHEME=BICS","SECURITY_NAME_LANG",$D$2)))</f>
        <v/>
      </c>
      <c r="M42" s="48" t="str">
        <f>IF($B42="","",IF(LEFT(_xll.BDP($B42,"CLASSIFICATION_LEVEL_5_CODE","CLASSIFICATION_SCHEME=BICS"),1)="#","",_xll.BDP($B42,"CLASSIFICATION_LEVEL_5_CODE","CLASSIFICATION_SCHEME=BICS")))</f>
        <v/>
      </c>
      <c r="N42" s="48" t="str">
        <f>IF($B42="","",IF(LEFT(_xll.BDP($B42,"CLASSIFICATION_LEVEL_5_NAME","CLASSIFICATION_SCHEME=BICS"),1)="#","",_xll.BDP($B42,"CLASSIFICATION_LEVEL_5_NAME","CLASSIFICATION_SCHEME=BICS","SECURITY_NAME_LANG",$D$2)))</f>
        <v/>
      </c>
      <c r="O42" s="48" t="str">
        <f>IF($B42="","",IF(LEFT(_xll.BDP($B42,"CLASSIFICATION_LEVEL_6_CODE","CLASSIFICATION_SCHEME=BICS"),1)="#","",_xll.BDP($B42,"CLASSIFICATION_LEVEL_6_CODE","CLASSIFICATION_SCHEME=BICS")))</f>
        <v/>
      </c>
      <c r="P42" s="48" t="str">
        <f>IF($B42="","",IF(LEFT(_xll.BDP($B42,"CLASSIFICATION_LEVEL_6_NAME","CLASSIFICATION_SCHEME=BICS"),1)="#","",_xll.BDP($B42,"CLASSIFICATION_LEVEL_6_NAME","CLASSIFICATION_SCHEME=BICS","SECURITY_NAME_LANG",$D$2)))</f>
        <v/>
      </c>
      <c r="Q42" s="48" t="str">
        <f>IF($B42="","",IF(LEFT(_xll.BDP($B42,"CLASSIFICATION_LEVEL_7_CODE","CLASSIFICATION_SCHEME=BICS"),1)="#","",_xll.BDP($B42,"CLASSIFICATION_LEVEL_7_CODE","CLASSIFICATION_SCHEME=BICS")))</f>
        <v/>
      </c>
      <c r="R42" s="48" t="str">
        <f>IF($B42="","",IF(LEFT(_xll.BDP($B42,"CLASSIFICATION_LEVEL_7_NAME","CLASSIFICATION_SCHEME=BICS"),1)="#","",_xll.BDP($B42,"CLASSIFICATION_LEVEL_7_NAME","CLASSIFICATION_SCHEME=BICS","SECURITY_NAME_LANG",$D$2)))</f>
        <v/>
      </c>
    </row>
    <row r="43" spans="1:18" ht="18">
      <c r="A43" s="13"/>
      <c r="B43" s="84"/>
      <c r="C43" s="26" t="str">
        <f>IF($B43="","",_xll.BDP($B43,C$3))</f>
        <v/>
      </c>
      <c r="D43" s="26" t="str">
        <f>IF($B43="","",_xll.BDP($B43,D$3,"SECURITY_NAME_LANG",$D$2))</f>
        <v/>
      </c>
      <c r="E43" s="48" t="str">
        <f>IF($B43="","",IF(LEFT(_xll.BDP($B43,"CLASSIFICATION_LEVEL_1_CODE","CLASSIFICATION_SCHEME=BICS"),1)="#","",_xll.BDP($B43,"CLASSIFICATION_LEVEL_1_CODE","CLASSIFICATION_SCHEME=BICS")))</f>
        <v/>
      </c>
      <c r="F43" s="48" t="str">
        <f>IF($B43="","",IF(LEFT(_xll.BDP($B43,"CLASSIFICATION_LEVEL_1_NAME","CLASSIFICATION_SCHEME=BICS"),1)="#","",_xll.BDP($B43,"CLASSIFICATION_LEVEL_1_NAME","CLASSIFICATION_SCHEME=BICS","SECURITY_NAME_LANG",$D$2)))</f>
        <v/>
      </c>
      <c r="G43" s="48" t="str">
        <f>IF($B43="","",IF(LEFT(_xll.BDP($B43,"CLASSIFICATION_LEVEL_2_CODE","CLASSIFICATION_SCHEME=BICS"),1)="#","",_xll.BDP($B43,"CLASSIFICATION_LEVEL_2_CODE","CLASSIFICATION_SCHEME=BICS")))</f>
        <v/>
      </c>
      <c r="H43" s="48" t="str">
        <f>IF($B43="","",IF(LEFT(_xll.BDP($B43,"CLASSIFICATION_LEVEL_2_NAME","CLASSIFICATION_SCHEME=BICS"),1)="#","",_xll.BDP($B43,"CLASSIFICATION_LEVEL_2_NAME","CLASSIFICATION_SCHEME=BICS","SECURITY_NAME_LANG",$D$2)))</f>
        <v/>
      </c>
      <c r="I43" s="48" t="str">
        <f>IF($B43="","",IF(LEFT(_xll.BDP($B43,"CLASSIFICATION_LEVEL_3_CODE","CLASSIFICATION_SCHEME=BICS"),1)="#","",_xll.BDP($B43,"CLASSIFICATION_LEVEL_3_CODE","CLASSIFICATION_SCHEME=BICS")))</f>
        <v/>
      </c>
      <c r="J43" s="48" t="str">
        <f>IF($B43="","",IF(LEFT(_xll.BDP($B43,"CLASSIFICATION_LEVEL_3_NAME","CLASSIFICATION_SCHEME=BICS"),1)="#","",_xll.BDP($B43,"CLASSIFICATION_LEVEL_3_NAME","CLASSIFICATION_SCHEME=BICS","SECURITY_NAME_LANG",$D$2)))</f>
        <v/>
      </c>
      <c r="K43" s="48" t="str">
        <f>IF($B43="","",IF(LEFT(_xll.BDP($B43,"CLASSIFICATION_LEVEL_4_CODE","CLASSIFICATION_SCHEME=BICS"),1)="#","",_xll.BDP($B43,"CLASSIFICATION_LEVEL_4_CODE","CLASSIFICATION_SCHEME=BICS")))</f>
        <v/>
      </c>
      <c r="L43" s="48" t="str">
        <f>IF($B43="","",IF(LEFT(_xll.BDP($B43,"CLASSIFICATION_LEVEL_4_NAME","CLASSIFICATION_SCHEME=BICS"),1)="#","",_xll.BDP($B43,"CLASSIFICATION_LEVEL_4_NAME","CLASSIFICATION_SCHEME=BICS","SECURITY_NAME_LANG",$D$2)))</f>
        <v/>
      </c>
      <c r="M43" s="48" t="str">
        <f>IF($B43="","",IF(LEFT(_xll.BDP($B43,"CLASSIFICATION_LEVEL_5_CODE","CLASSIFICATION_SCHEME=BICS"),1)="#","",_xll.BDP($B43,"CLASSIFICATION_LEVEL_5_CODE","CLASSIFICATION_SCHEME=BICS")))</f>
        <v/>
      </c>
      <c r="N43" s="48" t="str">
        <f>IF($B43="","",IF(LEFT(_xll.BDP($B43,"CLASSIFICATION_LEVEL_5_NAME","CLASSIFICATION_SCHEME=BICS"),1)="#","",_xll.BDP($B43,"CLASSIFICATION_LEVEL_5_NAME","CLASSIFICATION_SCHEME=BICS","SECURITY_NAME_LANG",$D$2)))</f>
        <v/>
      </c>
      <c r="O43" s="48" t="str">
        <f>IF($B43="","",IF(LEFT(_xll.BDP($B43,"CLASSIFICATION_LEVEL_6_CODE","CLASSIFICATION_SCHEME=BICS"),1)="#","",_xll.BDP($B43,"CLASSIFICATION_LEVEL_6_CODE","CLASSIFICATION_SCHEME=BICS")))</f>
        <v/>
      </c>
      <c r="P43" s="48" t="str">
        <f>IF($B43="","",IF(LEFT(_xll.BDP($B43,"CLASSIFICATION_LEVEL_6_NAME","CLASSIFICATION_SCHEME=BICS"),1)="#","",_xll.BDP($B43,"CLASSIFICATION_LEVEL_6_NAME","CLASSIFICATION_SCHEME=BICS","SECURITY_NAME_LANG",$D$2)))</f>
        <v/>
      </c>
      <c r="Q43" s="48" t="str">
        <f>IF($B43="","",IF(LEFT(_xll.BDP($B43,"CLASSIFICATION_LEVEL_7_CODE","CLASSIFICATION_SCHEME=BICS"),1)="#","",_xll.BDP($B43,"CLASSIFICATION_LEVEL_7_CODE","CLASSIFICATION_SCHEME=BICS")))</f>
        <v/>
      </c>
      <c r="R43" s="48" t="str">
        <f>IF($B43="","",IF(LEFT(_xll.BDP($B43,"CLASSIFICATION_LEVEL_7_NAME","CLASSIFICATION_SCHEME=BICS"),1)="#","",_xll.BDP($B43,"CLASSIFICATION_LEVEL_7_NAME","CLASSIFICATION_SCHEME=BICS","SECURITY_NAME_LANG",$D$2)))</f>
        <v/>
      </c>
    </row>
    <row r="44" spans="1:18" ht="18">
      <c r="A44" s="13"/>
      <c r="B44" s="84"/>
      <c r="C44" s="26" t="str">
        <f>IF($B44="","",_xll.BDP($B44,C$3))</f>
        <v/>
      </c>
      <c r="D44" s="26" t="str">
        <f>IF($B44="","",_xll.BDP($B44,D$3,"SECURITY_NAME_LANG",$D$2))</f>
        <v/>
      </c>
      <c r="E44" s="48" t="str">
        <f>IF($B44="","",IF(LEFT(_xll.BDP($B44,"CLASSIFICATION_LEVEL_1_CODE","CLASSIFICATION_SCHEME=BICS"),1)="#","",_xll.BDP($B44,"CLASSIFICATION_LEVEL_1_CODE","CLASSIFICATION_SCHEME=BICS")))</f>
        <v/>
      </c>
      <c r="F44" s="48" t="str">
        <f>IF($B44="","",IF(LEFT(_xll.BDP($B44,"CLASSIFICATION_LEVEL_1_NAME","CLASSIFICATION_SCHEME=BICS"),1)="#","",_xll.BDP($B44,"CLASSIFICATION_LEVEL_1_NAME","CLASSIFICATION_SCHEME=BICS","SECURITY_NAME_LANG",$D$2)))</f>
        <v/>
      </c>
      <c r="G44" s="48" t="str">
        <f>IF($B44="","",IF(LEFT(_xll.BDP($B44,"CLASSIFICATION_LEVEL_2_CODE","CLASSIFICATION_SCHEME=BICS"),1)="#","",_xll.BDP($B44,"CLASSIFICATION_LEVEL_2_CODE","CLASSIFICATION_SCHEME=BICS")))</f>
        <v/>
      </c>
      <c r="H44" s="48" t="str">
        <f>IF($B44="","",IF(LEFT(_xll.BDP($B44,"CLASSIFICATION_LEVEL_2_NAME","CLASSIFICATION_SCHEME=BICS"),1)="#","",_xll.BDP($B44,"CLASSIFICATION_LEVEL_2_NAME","CLASSIFICATION_SCHEME=BICS","SECURITY_NAME_LANG",$D$2)))</f>
        <v/>
      </c>
      <c r="I44" s="48" t="str">
        <f>IF($B44="","",IF(LEFT(_xll.BDP($B44,"CLASSIFICATION_LEVEL_3_CODE","CLASSIFICATION_SCHEME=BICS"),1)="#","",_xll.BDP($B44,"CLASSIFICATION_LEVEL_3_CODE","CLASSIFICATION_SCHEME=BICS")))</f>
        <v/>
      </c>
      <c r="J44" s="48" t="str">
        <f>IF($B44="","",IF(LEFT(_xll.BDP($B44,"CLASSIFICATION_LEVEL_3_NAME","CLASSIFICATION_SCHEME=BICS"),1)="#","",_xll.BDP($B44,"CLASSIFICATION_LEVEL_3_NAME","CLASSIFICATION_SCHEME=BICS","SECURITY_NAME_LANG",$D$2)))</f>
        <v/>
      </c>
      <c r="K44" s="48" t="str">
        <f>IF($B44="","",IF(LEFT(_xll.BDP($B44,"CLASSIFICATION_LEVEL_4_CODE","CLASSIFICATION_SCHEME=BICS"),1)="#","",_xll.BDP($B44,"CLASSIFICATION_LEVEL_4_CODE","CLASSIFICATION_SCHEME=BICS")))</f>
        <v/>
      </c>
      <c r="L44" s="48" t="str">
        <f>IF($B44="","",IF(LEFT(_xll.BDP($B44,"CLASSIFICATION_LEVEL_4_NAME","CLASSIFICATION_SCHEME=BICS"),1)="#","",_xll.BDP($B44,"CLASSIFICATION_LEVEL_4_NAME","CLASSIFICATION_SCHEME=BICS","SECURITY_NAME_LANG",$D$2)))</f>
        <v/>
      </c>
      <c r="M44" s="48" t="str">
        <f>IF($B44="","",IF(LEFT(_xll.BDP($B44,"CLASSIFICATION_LEVEL_5_CODE","CLASSIFICATION_SCHEME=BICS"),1)="#","",_xll.BDP($B44,"CLASSIFICATION_LEVEL_5_CODE","CLASSIFICATION_SCHEME=BICS")))</f>
        <v/>
      </c>
      <c r="N44" s="48" t="str">
        <f>IF($B44="","",IF(LEFT(_xll.BDP($B44,"CLASSIFICATION_LEVEL_5_NAME","CLASSIFICATION_SCHEME=BICS"),1)="#","",_xll.BDP($B44,"CLASSIFICATION_LEVEL_5_NAME","CLASSIFICATION_SCHEME=BICS","SECURITY_NAME_LANG",$D$2)))</f>
        <v/>
      </c>
      <c r="O44" s="48" t="str">
        <f>IF($B44="","",IF(LEFT(_xll.BDP($B44,"CLASSIFICATION_LEVEL_6_CODE","CLASSIFICATION_SCHEME=BICS"),1)="#","",_xll.BDP($B44,"CLASSIFICATION_LEVEL_6_CODE","CLASSIFICATION_SCHEME=BICS")))</f>
        <v/>
      </c>
      <c r="P44" s="48" t="str">
        <f>IF($B44="","",IF(LEFT(_xll.BDP($B44,"CLASSIFICATION_LEVEL_6_NAME","CLASSIFICATION_SCHEME=BICS"),1)="#","",_xll.BDP($B44,"CLASSIFICATION_LEVEL_6_NAME","CLASSIFICATION_SCHEME=BICS","SECURITY_NAME_LANG",$D$2)))</f>
        <v/>
      </c>
      <c r="Q44" s="48" t="str">
        <f>IF($B44="","",IF(LEFT(_xll.BDP($B44,"CLASSIFICATION_LEVEL_7_CODE","CLASSIFICATION_SCHEME=BICS"),1)="#","",_xll.BDP($B44,"CLASSIFICATION_LEVEL_7_CODE","CLASSIFICATION_SCHEME=BICS")))</f>
        <v/>
      </c>
      <c r="R44" s="48" t="str">
        <f>IF($B44="","",IF(LEFT(_xll.BDP($B44,"CLASSIFICATION_LEVEL_7_NAME","CLASSIFICATION_SCHEME=BICS"),1)="#","",_xll.BDP($B44,"CLASSIFICATION_LEVEL_7_NAME","CLASSIFICATION_SCHEME=BICS","SECURITY_NAME_LANG",$D$2)))</f>
        <v/>
      </c>
    </row>
    <row r="45" spans="1:18" ht="18">
      <c r="A45" s="13"/>
      <c r="B45" s="84"/>
      <c r="C45" s="26" t="str">
        <f>IF($B45="","",_xll.BDP($B45,C$3))</f>
        <v/>
      </c>
      <c r="D45" s="26" t="str">
        <f>IF($B45="","",_xll.BDP($B45,D$3,"SECURITY_NAME_LANG",$D$2))</f>
        <v/>
      </c>
      <c r="E45" s="48" t="str">
        <f>IF($B45="","",IF(LEFT(_xll.BDP($B45,"CLASSIFICATION_LEVEL_1_CODE","CLASSIFICATION_SCHEME=BICS"),1)="#","",_xll.BDP($B45,"CLASSIFICATION_LEVEL_1_CODE","CLASSIFICATION_SCHEME=BICS")))</f>
        <v/>
      </c>
      <c r="F45" s="48" t="str">
        <f>IF($B45="","",IF(LEFT(_xll.BDP($B45,"CLASSIFICATION_LEVEL_1_NAME","CLASSIFICATION_SCHEME=BICS"),1)="#","",_xll.BDP($B45,"CLASSIFICATION_LEVEL_1_NAME","CLASSIFICATION_SCHEME=BICS","SECURITY_NAME_LANG",$D$2)))</f>
        <v/>
      </c>
      <c r="G45" s="48" t="str">
        <f>IF($B45="","",IF(LEFT(_xll.BDP($B45,"CLASSIFICATION_LEVEL_2_CODE","CLASSIFICATION_SCHEME=BICS"),1)="#","",_xll.BDP($B45,"CLASSIFICATION_LEVEL_2_CODE","CLASSIFICATION_SCHEME=BICS")))</f>
        <v/>
      </c>
      <c r="H45" s="48" t="str">
        <f>IF($B45="","",IF(LEFT(_xll.BDP($B45,"CLASSIFICATION_LEVEL_2_NAME","CLASSIFICATION_SCHEME=BICS"),1)="#","",_xll.BDP($B45,"CLASSIFICATION_LEVEL_2_NAME","CLASSIFICATION_SCHEME=BICS","SECURITY_NAME_LANG",$D$2)))</f>
        <v/>
      </c>
      <c r="I45" s="48" t="str">
        <f>IF($B45="","",IF(LEFT(_xll.BDP($B45,"CLASSIFICATION_LEVEL_3_CODE","CLASSIFICATION_SCHEME=BICS"),1)="#","",_xll.BDP($B45,"CLASSIFICATION_LEVEL_3_CODE","CLASSIFICATION_SCHEME=BICS")))</f>
        <v/>
      </c>
      <c r="J45" s="48" t="str">
        <f>IF($B45="","",IF(LEFT(_xll.BDP($B45,"CLASSIFICATION_LEVEL_3_NAME","CLASSIFICATION_SCHEME=BICS"),1)="#","",_xll.BDP($B45,"CLASSIFICATION_LEVEL_3_NAME","CLASSIFICATION_SCHEME=BICS","SECURITY_NAME_LANG",$D$2)))</f>
        <v/>
      </c>
      <c r="K45" s="48" t="str">
        <f>IF($B45="","",IF(LEFT(_xll.BDP($B45,"CLASSIFICATION_LEVEL_4_CODE","CLASSIFICATION_SCHEME=BICS"),1)="#","",_xll.BDP($B45,"CLASSIFICATION_LEVEL_4_CODE","CLASSIFICATION_SCHEME=BICS")))</f>
        <v/>
      </c>
      <c r="L45" s="48" t="str">
        <f>IF($B45="","",IF(LEFT(_xll.BDP($B45,"CLASSIFICATION_LEVEL_4_NAME","CLASSIFICATION_SCHEME=BICS"),1)="#","",_xll.BDP($B45,"CLASSIFICATION_LEVEL_4_NAME","CLASSIFICATION_SCHEME=BICS","SECURITY_NAME_LANG",$D$2)))</f>
        <v/>
      </c>
      <c r="M45" s="48" t="str">
        <f>IF($B45="","",IF(LEFT(_xll.BDP($B45,"CLASSIFICATION_LEVEL_5_CODE","CLASSIFICATION_SCHEME=BICS"),1)="#","",_xll.BDP($B45,"CLASSIFICATION_LEVEL_5_CODE","CLASSIFICATION_SCHEME=BICS")))</f>
        <v/>
      </c>
      <c r="N45" s="48" t="str">
        <f>IF($B45="","",IF(LEFT(_xll.BDP($B45,"CLASSIFICATION_LEVEL_5_NAME","CLASSIFICATION_SCHEME=BICS"),1)="#","",_xll.BDP($B45,"CLASSIFICATION_LEVEL_5_NAME","CLASSIFICATION_SCHEME=BICS","SECURITY_NAME_LANG",$D$2)))</f>
        <v/>
      </c>
      <c r="O45" s="48" t="str">
        <f>IF($B45="","",IF(LEFT(_xll.BDP($B45,"CLASSIFICATION_LEVEL_6_CODE","CLASSIFICATION_SCHEME=BICS"),1)="#","",_xll.BDP($B45,"CLASSIFICATION_LEVEL_6_CODE","CLASSIFICATION_SCHEME=BICS")))</f>
        <v/>
      </c>
      <c r="P45" s="48" t="str">
        <f>IF($B45="","",IF(LEFT(_xll.BDP($B45,"CLASSIFICATION_LEVEL_6_NAME","CLASSIFICATION_SCHEME=BICS"),1)="#","",_xll.BDP($B45,"CLASSIFICATION_LEVEL_6_NAME","CLASSIFICATION_SCHEME=BICS","SECURITY_NAME_LANG",$D$2)))</f>
        <v/>
      </c>
      <c r="Q45" s="48" t="str">
        <f>IF($B45="","",IF(LEFT(_xll.BDP($B45,"CLASSIFICATION_LEVEL_7_CODE","CLASSIFICATION_SCHEME=BICS"),1)="#","",_xll.BDP($B45,"CLASSIFICATION_LEVEL_7_CODE","CLASSIFICATION_SCHEME=BICS")))</f>
        <v/>
      </c>
      <c r="R45" s="48" t="str">
        <f>IF($B45="","",IF(LEFT(_xll.BDP($B45,"CLASSIFICATION_LEVEL_7_NAME","CLASSIFICATION_SCHEME=BICS"),1)="#","",_xll.BDP($B45,"CLASSIFICATION_LEVEL_7_NAME","CLASSIFICATION_SCHEME=BICS","SECURITY_NAME_LANG",$D$2)))</f>
        <v/>
      </c>
    </row>
    <row r="46" spans="1:18" ht="18">
      <c r="A46" s="13"/>
      <c r="B46" s="84"/>
      <c r="C46" s="26" t="str">
        <f>IF($B46="","",_xll.BDP($B46,C$3))</f>
        <v/>
      </c>
      <c r="D46" s="26" t="str">
        <f>IF($B46="","",_xll.BDP($B46,D$3,"SECURITY_NAME_LANG",$D$2))</f>
        <v/>
      </c>
      <c r="E46" s="48" t="str">
        <f>IF($B46="","",IF(LEFT(_xll.BDP($B46,"CLASSIFICATION_LEVEL_1_CODE","CLASSIFICATION_SCHEME=BICS"),1)="#","",_xll.BDP($B46,"CLASSIFICATION_LEVEL_1_CODE","CLASSIFICATION_SCHEME=BICS")))</f>
        <v/>
      </c>
      <c r="F46" s="48" t="str">
        <f>IF($B46="","",IF(LEFT(_xll.BDP($B46,"CLASSIFICATION_LEVEL_1_NAME","CLASSIFICATION_SCHEME=BICS"),1)="#","",_xll.BDP($B46,"CLASSIFICATION_LEVEL_1_NAME","CLASSIFICATION_SCHEME=BICS","SECURITY_NAME_LANG",$D$2)))</f>
        <v/>
      </c>
      <c r="G46" s="48" t="str">
        <f>IF($B46="","",IF(LEFT(_xll.BDP($B46,"CLASSIFICATION_LEVEL_2_CODE","CLASSIFICATION_SCHEME=BICS"),1)="#","",_xll.BDP($B46,"CLASSIFICATION_LEVEL_2_CODE","CLASSIFICATION_SCHEME=BICS")))</f>
        <v/>
      </c>
      <c r="H46" s="48" t="str">
        <f>IF($B46="","",IF(LEFT(_xll.BDP($B46,"CLASSIFICATION_LEVEL_2_NAME","CLASSIFICATION_SCHEME=BICS"),1)="#","",_xll.BDP($B46,"CLASSIFICATION_LEVEL_2_NAME","CLASSIFICATION_SCHEME=BICS","SECURITY_NAME_LANG",$D$2)))</f>
        <v/>
      </c>
      <c r="I46" s="48" t="str">
        <f>IF($B46="","",IF(LEFT(_xll.BDP($B46,"CLASSIFICATION_LEVEL_3_CODE","CLASSIFICATION_SCHEME=BICS"),1)="#","",_xll.BDP($B46,"CLASSIFICATION_LEVEL_3_CODE","CLASSIFICATION_SCHEME=BICS")))</f>
        <v/>
      </c>
      <c r="J46" s="48" t="str">
        <f>IF($B46="","",IF(LEFT(_xll.BDP($B46,"CLASSIFICATION_LEVEL_3_NAME","CLASSIFICATION_SCHEME=BICS"),1)="#","",_xll.BDP($B46,"CLASSIFICATION_LEVEL_3_NAME","CLASSIFICATION_SCHEME=BICS","SECURITY_NAME_LANG",$D$2)))</f>
        <v/>
      </c>
      <c r="K46" s="48" t="str">
        <f>IF($B46="","",IF(LEFT(_xll.BDP($B46,"CLASSIFICATION_LEVEL_4_CODE","CLASSIFICATION_SCHEME=BICS"),1)="#","",_xll.BDP($B46,"CLASSIFICATION_LEVEL_4_CODE","CLASSIFICATION_SCHEME=BICS")))</f>
        <v/>
      </c>
      <c r="L46" s="48" t="str">
        <f>IF($B46="","",IF(LEFT(_xll.BDP($B46,"CLASSIFICATION_LEVEL_4_NAME","CLASSIFICATION_SCHEME=BICS"),1)="#","",_xll.BDP($B46,"CLASSIFICATION_LEVEL_4_NAME","CLASSIFICATION_SCHEME=BICS","SECURITY_NAME_LANG",$D$2)))</f>
        <v/>
      </c>
      <c r="M46" s="48" t="str">
        <f>IF($B46="","",IF(LEFT(_xll.BDP($B46,"CLASSIFICATION_LEVEL_5_CODE","CLASSIFICATION_SCHEME=BICS"),1)="#","",_xll.BDP($B46,"CLASSIFICATION_LEVEL_5_CODE","CLASSIFICATION_SCHEME=BICS")))</f>
        <v/>
      </c>
      <c r="N46" s="48" t="str">
        <f>IF($B46="","",IF(LEFT(_xll.BDP($B46,"CLASSIFICATION_LEVEL_5_NAME","CLASSIFICATION_SCHEME=BICS"),1)="#","",_xll.BDP($B46,"CLASSIFICATION_LEVEL_5_NAME","CLASSIFICATION_SCHEME=BICS","SECURITY_NAME_LANG",$D$2)))</f>
        <v/>
      </c>
      <c r="O46" s="48" t="str">
        <f>IF($B46="","",IF(LEFT(_xll.BDP($B46,"CLASSIFICATION_LEVEL_6_CODE","CLASSIFICATION_SCHEME=BICS"),1)="#","",_xll.BDP($B46,"CLASSIFICATION_LEVEL_6_CODE","CLASSIFICATION_SCHEME=BICS")))</f>
        <v/>
      </c>
      <c r="P46" s="48" t="str">
        <f>IF($B46="","",IF(LEFT(_xll.BDP($B46,"CLASSIFICATION_LEVEL_6_NAME","CLASSIFICATION_SCHEME=BICS"),1)="#","",_xll.BDP($B46,"CLASSIFICATION_LEVEL_6_NAME","CLASSIFICATION_SCHEME=BICS","SECURITY_NAME_LANG",$D$2)))</f>
        <v/>
      </c>
      <c r="Q46" s="48" t="str">
        <f>IF($B46="","",IF(LEFT(_xll.BDP($B46,"CLASSIFICATION_LEVEL_7_CODE","CLASSIFICATION_SCHEME=BICS"),1)="#","",_xll.BDP($B46,"CLASSIFICATION_LEVEL_7_CODE","CLASSIFICATION_SCHEME=BICS")))</f>
        <v/>
      </c>
      <c r="R46" s="48" t="str">
        <f>IF($B46="","",IF(LEFT(_xll.BDP($B46,"CLASSIFICATION_LEVEL_7_NAME","CLASSIFICATION_SCHEME=BICS"),1)="#","",_xll.BDP($B46,"CLASSIFICATION_LEVEL_7_NAME","CLASSIFICATION_SCHEME=BICS","SECURITY_NAME_LANG",$D$2)))</f>
        <v/>
      </c>
    </row>
    <row r="47" spans="1:18" ht="18">
      <c r="A47" s="13"/>
      <c r="B47" s="84"/>
      <c r="C47" s="26" t="str">
        <f>IF($B47="","",_xll.BDP($B47,C$3))</f>
        <v/>
      </c>
      <c r="D47" s="26" t="str">
        <f>IF($B47="","",_xll.BDP($B47,D$3,"SECURITY_NAME_LANG",$D$2))</f>
        <v/>
      </c>
      <c r="E47" s="48" t="str">
        <f>IF($B47="","",IF(LEFT(_xll.BDP($B47,"CLASSIFICATION_LEVEL_1_CODE","CLASSIFICATION_SCHEME=BICS"),1)="#","",_xll.BDP($B47,"CLASSIFICATION_LEVEL_1_CODE","CLASSIFICATION_SCHEME=BICS")))</f>
        <v/>
      </c>
      <c r="F47" s="48" t="str">
        <f>IF($B47="","",IF(LEFT(_xll.BDP($B47,"CLASSIFICATION_LEVEL_1_NAME","CLASSIFICATION_SCHEME=BICS"),1)="#","",_xll.BDP($B47,"CLASSIFICATION_LEVEL_1_NAME","CLASSIFICATION_SCHEME=BICS","SECURITY_NAME_LANG",$D$2)))</f>
        <v/>
      </c>
      <c r="G47" s="48" t="str">
        <f>IF($B47="","",IF(LEFT(_xll.BDP($B47,"CLASSIFICATION_LEVEL_2_CODE","CLASSIFICATION_SCHEME=BICS"),1)="#","",_xll.BDP($B47,"CLASSIFICATION_LEVEL_2_CODE","CLASSIFICATION_SCHEME=BICS")))</f>
        <v/>
      </c>
      <c r="H47" s="48" t="str">
        <f>IF($B47="","",IF(LEFT(_xll.BDP($B47,"CLASSIFICATION_LEVEL_2_NAME","CLASSIFICATION_SCHEME=BICS"),1)="#","",_xll.BDP($B47,"CLASSIFICATION_LEVEL_2_NAME","CLASSIFICATION_SCHEME=BICS","SECURITY_NAME_LANG",$D$2)))</f>
        <v/>
      </c>
      <c r="I47" s="48" t="str">
        <f>IF($B47="","",IF(LEFT(_xll.BDP($B47,"CLASSIFICATION_LEVEL_3_CODE","CLASSIFICATION_SCHEME=BICS"),1)="#","",_xll.BDP($B47,"CLASSIFICATION_LEVEL_3_CODE","CLASSIFICATION_SCHEME=BICS")))</f>
        <v/>
      </c>
      <c r="J47" s="48" t="str">
        <f>IF($B47="","",IF(LEFT(_xll.BDP($B47,"CLASSIFICATION_LEVEL_3_NAME","CLASSIFICATION_SCHEME=BICS"),1)="#","",_xll.BDP($B47,"CLASSIFICATION_LEVEL_3_NAME","CLASSIFICATION_SCHEME=BICS","SECURITY_NAME_LANG",$D$2)))</f>
        <v/>
      </c>
      <c r="K47" s="48" t="str">
        <f>IF($B47="","",IF(LEFT(_xll.BDP($B47,"CLASSIFICATION_LEVEL_4_CODE","CLASSIFICATION_SCHEME=BICS"),1)="#","",_xll.BDP($B47,"CLASSIFICATION_LEVEL_4_CODE","CLASSIFICATION_SCHEME=BICS")))</f>
        <v/>
      </c>
      <c r="L47" s="48" t="str">
        <f>IF($B47="","",IF(LEFT(_xll.BDP($B47,"CLASSIFICATION_LEVEL_4_NAME","CLASSIFICATION_SCHEME=BICS"),1)="#","",_xll.BDP($B47,"CLASSIFICATION_LEVEL_4_NAME","CLASSIFICATION_SCHEME=BICS","SECURITY_NAME_LANG",$D$2)))</f>
        <v/>
      </c>
      <c r="M47" s="48" t="str">
        <f>IF($B47="","",IF(LEFT(_xll.BDP($B47,"CLASSIFICATION_LEVEL_5_CODE","CLASSIFICATION_SCHEME=BICS"),1)="#","",_xll.BDP($B47,"CLASSIFICATION_LEVEL_5_CODE","CLASSIFICATION_SCHEME=BICS")))</f>
        <v/>
      </c>
      <c r="N47" s="48" t="str">
        <f>IF($B47="","",IF(LEFT(_xll.BDP($B47,"CLASSIFICATION_LEVEL_5_NAME","CLASSIFICATION_SCHEME=BICS"),1)="#","",_xll.BDP($B47,"CLASSIFICATION_LEVEL_5_NAME","CLASSIFICATION_SCHEME=BICS","SECURITY_NAME_LANG",$D$2)))</f>
        <v/>
      </c>
      <c r="O47" s="48" t="str">
        <f>IF($B47="","",IF(LEFT(_xll.BDP($B47,"CLASSIFICATION_LEVEL_6_CODE","CLASSIFICATION_SCHEME=BICS"),1)="#","",_xll.BDP($B47,"CLASSIFICATION_LEVEL_6_CODE","CLASSIFICATION_SCHEME=BICS")))</f>
        <v/>
      </c>
      <c r="P47" s="48" t="str">
        <f>IF($B47="","",IF(LEFT(_xll.BDP($B47,"CLASSIFICATION_LEVEL_6_NAME","CLASSIFICATION_SCHEME=BICS"),1)="#","",_xll.BDP($B47,"CLASSIFICATION_LEVEL_6_NAME","CLASSIFICATION_SCHEME=BICS","SECURITY_NAME_LANG",$D$2)))</f>
        <v/>
      </c>
      <c r="Q47" s="48" t="str">
        <f>IF($B47="","",IF(LEFT(_xll.BDP($B47,"CLASSIFICATION_LEVEL_7_CODE","CLASSIFICATION_SCHEME=BICS"),1)="#","",_xll.BDP($B47,"CLASSIFICATION_LEVEL_7_CODE","CLASSIFICATION_SCHEME=BICS")))</f>
        <v/>
      </c>
      <c r="R47" s="48" t="str">
        <f>IF($B47="","",IF(LEFT(_xll.BDP($B47,"CLASSIFICATION_LEVEL_7_NAME","CLASSIFICATION_SCHEME=BICS"),1)="#","",_xll.BDP($B47,"CLASSIFICATION_LEVEL_7_NAME","CLASSIFICATION_SCHEME=BICS","SECURITY_NAME_LANG",$D$2)))</f>
        <v/>
      </c>
    </row>
    <row r="48" spans="1:18" ht="18">
      <c r="A48" s="13"/>
      <c r="B48" s="84"/>
      <c r="C48" s="26" t="str">
        <f>IF($B48="","",_xll.BDP($B48,C$3))</f>
        <v/>
      </c>
      <c r="D48" s="26" t="str">
        <f>IF($B48="","",_xll.BDP($B48,D$3,"SECURITY_NAME_LANG",$D$2))</f>
        <v/>
      </c>
      <c r="E48" s="48" t="str">
        <f>IF($B48="","",IF(LEFT(_xll.BDP($B48,"CLASSIFICATION_LEVEL_1_CODE","CLASSIFICATION_SCHEME=BICS"),1)="#","",_xll.BDP($B48,"CLASSIFICATION_LEVEL_1_CODE","CLASSIFICATION_SCHEME=BICS")))</f>
        <v/>
      </c>
      <c r="F48" s="48" t="str">
        <f>IF($B48="","",IF(LEFT(_xll.BDP($B48,"CLASSIFICATION_LEVEL_1_NAME","CLASSIFICATION_SCHEME=BICS"),1)="#","",_xll.BDP($B48,"CLASSIFICATION_LEVEL_1_NAME","CLASSIFICATION_SCHEME=BICS","SECURITY_NAME_LANG",$D$2)))</f>
        <v/>
      </c>
      <c r="G48" s="48" t="str">
        <f>IF($B48="","",IF(LEFT(_xll.BDP($B48,"CLASSIFICATION_LEVEL_2_CODE","CLASSIFICATION_SCHEME=BICS"),1)="#","",_xll.BDP($B48,"CLASSIFICATION_LEVEL_2_CODE","CLASSIFICATION_SCHEME=BICS")))</f>
        <v/>
      </c>
      <c r="H48" s="48" t="str">
        <f>IF($B48="","",IF(LEFT(_xll.BDP($B48,"CLASSIFICATION_LEVEL_2_NAME","CLASSIFICATION_SCHEME=BICS"),1)="#","",_xll.BDP($B48,"CLASSIFICATION_LEVEL_2_NAME","CLASSIFICATION_SCHEME=BICS","SECURITY_NAME_LANG",$D$2)))</f>
        <v/>
      </c>
      <c r="I48" s="48" t="str">
        <f>IF($B48="","",IF(LEFT(_xll.BDP($B48,"CLASSIFICATION_LEVEL_3_CODE","CLASSIFICATION_SCHEME=BICS"),1)="#","",_xll.BDP($B48,"CLASSIFICATION_LEVEL_3_CODE","CLASSIFICATION_SCHEME=BICS")))</f>
        <v/>
      </c>
      <c r="J48" s="48" t="str">
        <f>IF($B48="","",IF(LEFT(_xll.BDP($B48,"CLASSIFICATION_LEVEL_3_NAME","CLASSIFICATION_SCHEME=BICS"),1)="#","",_xll.BDP($B48,"CLASSIFICATION_LEVEL_3_NAME","CLASSIFICATION_SCHEME=BICS","SECURITY_NAME_LANG",$D$2)))</f>
        <v/>
      </c>
      <c r="K48" s="48" t="str">
        <f>IF($B48="","",IF(LEFT(_xll.BDP($B48,"CLASSIFICATION_LEVEL_4_CODE","CLASSIFICATION_SCHEME=BICS"),1)="#","",_xll.BDP($B48,"CLASSIFICATION_LEVEL_4_CODE","CLASSIFICATION_SCHEME=BICS")))</f>
        <v/>
      </c>
      <c r="L48" s="48" t="str">
        <f>IF($B48="","",IF(LEFT(_xll.BDP($B48,"CLASSIFICATION_LEVEL_4_NAME","CLASSIFICATION_SCHEME=BICS"),1)="#","",_xll.BDP($B48,"CLASSIFICATION_LEVEL_4_NAME","CLASSIFICATION_SCHEME=BICS","SECURITY_NAME_LANG",$D$2)))</f>
        <v/>
      </c>
      <c r="M48" s="48" t="str">
        <f>IF($B48="","",IF(LEFT(_xll.BDP($B48,"CLASSIFICATION_LEVEL_5_CODE","CLASSIFICATION_SCHEME=BICS"),1)="#","",_xll.BDP($B48,"CLASSIFICATION_LEVEL_5_CODE","CLASSIFICATION_SCHEME=BICS")))</f>
        <v/>
      </c>
      <c r="N48" s="48" t="str">
        <f>IF($B48="","",IF(LEFT(_xll.BDP($B48,"CLASSIFICATION_LEVEL_5_NAME","CLASSIFICATION_SCHEME=BICS"),1)="#","",_xll.BDP($B48,"CLASSIFICATION_LEVEL_5_NAME","CLASSIFICATION_SCHEME=BICS","SECURITY_NAME_LANG",$D$2)))</f>
        <v/>
      </c>
      <c r="O48" s="48" t="str">
        <f>IF($B48="","",IF(LEFT(_xll.BDP($B48,"CLASSIFICATION_LEVEL_6_CODE","CLASSIFICATION_SCHEME=BICS"),1)="#","",_xll.BDP($B48,"CLASSIFICATION_LEVEL_6_CODE","CLASSIFICATION_SCHEME=BICS")))</f>
        <v/>
      </c>
      <c r="P48" s="48" t="str">
        <f>IF($B48="","",IF(LEFT(_xll.BDP($B48,"CLASSIFICATION_LEVEL_6_NAME","CLASSIFICATION_SCHEME=BICS"),1)="#","",_xll.BDP($B48,"CLASSIFICATION_LEVEL_6_NAME","CLASSIFICATION_SCHEME=BICS","SECURITY_NAME_LANG",$D$2)))</f>
        <v/>
      </c>
      <c r="Q48" s="48" t="str">
        <f>IF($B48="","",IF(LEFT(_xll.BDP($B48,"CLASSIFICATION_LEVEL_7_CODE","CLASSIFICATION_SCHEME=BICS"),1)="#","",_xll.BDP($B48,"CLASSIFICATION_LEVEL_7_CODE","CLASSIFICATION_SCHEME=BICS")))</f>
        <v/>
      </c>
      <c r="R48" s="48" t="str">
        <f>IF($B48="","",IF(LEFT(_xll.BDP($B48,"CLASSIFICATION_LEVEL_7_NAME","CLASSIFICATION_SCHEME=BICS"),1)="#","",_xll.BDP($B48,"CLASSIFICATION_LEVEL_7_NAME","CLASSIFICATION_SCHEME=BICS","SECURITY_NAME_LANG",$D$2)))</f>
        <v/>
      </c>
    </row>
    <row r="49" spans="1:18" ht="18">
      <c r="A49" s="13"/>
      <c r="B49" s="84"/>
      <c r="C49" s="26" t="str">
        <f>IF($B49="","",_xll.BDP($B49,C$3))</f>
        <v/>
      </c>
      <c r="D49" s="26" t="str">
        <f>IF($B49="","",_xll.BDP($B49,D$3,"SECURITY_NAME_LANG",$D$2))</f>
        <v/>
      </c>
      <c r="E49" s="48" t="str">
        <f>IF($B49="","",IF(LEFT(_xll.BDP($B49,"CLASSIFICATION_LEVEL_1_CODE","CLASSIFICATION_SCHEME=BICS"),1)="#","",_xll.BDP($B49,"CLASSIFICATION_LEVEL_1_CODE","CLASSIFICATION_SCHEME=BICS")))</f>
        <v/>
      </c>
      <c r="F49" s="48" t="str">
        <f>IF($B49="","",IF(LEFT(_xll.BDP($B49,"CLASSIFICATION_LEVEL_1_NAME","CLASSIFICATION_SCHEME=BICS"),1)="#","",_xll.BDP($B49,"CLASSIFICATION_LEVEL_1_NAME","CLASSIFICATION_SCHEME=BICS","SECURITY_NAME_LANG",$D$2)))</f>
        <v/>
      </c>
      <c r="G49" s="48" t="str">
        <f>IF($B49="","",IF(LEFT(_xll.BDP($B49,"CLASSIFICATION_LEVEL_2_CODE","CLASSIFICATION_SCHEME=BICS"),1)="#","",_xll.BDP($B49,"CLASSIFICATION_LEVEL_2_CODE","CLASSIFICATION_SCHEME=BICS")))</f>
        <v/>
      </c>
      <c r="H49" s="48" t="str">
        <f>IF($B49="","",IF(LEFT(_xll.BDP($B49,"CLASSIFICATION_LEVEL_2_NAME","CLASSIFICATION_SCHEME=BICS"),1)="#","",_xll.BDP($B49,"CLASSIFICATION_LEVEL_2_NAME","CLASSIFICATION_SCHEME=BICS","SECURITY_NAME_LANG",$D$2)))</f>
        <v/>
      </c>
      <c r="I49" s="48" t="str">
        <f>IF($B49="","",IF(LEFT(_xll.BDP($B49,"CLASSIFICATION_LEVEL_3_CODE","CLASSIFICATION_SCHEME=BICS"),1)="#","",_xll.BDP($B49,"CLASSIFICATION_LEVEL_3_CODE","CLASSIFICATION_SCHEME=BICS")))</f>
        <v/>
      </c>
      <c r="J49" s="48" t="str">
        <f>IF($B49="","",IF(LEFT(_xll.BDP($B49,"CLASSIFICATION_LEVEL_3_NAME","CLASSIFICATION_SCHEME=BICS"),1)="#","",_xll.BDP($B49,"CLASSIFICATION_LEVEL_3_NAME","CLASSIFICATION_SCHEME=BICS","SECURITY_NAME_LANG",$D$2)))</f>
        <v/>
      </c>
      <c r="K49" s="48" t="str">
        <f>IF($B49="","",IF(LEFT(_xll.BDP($B49,"CLASSIFICATION_LEVEL_4_CODE","CLASSIFICATION_SCHEME=BICS"),1)="#","",_xll.BDP($B49,"CLASSIFICATION_LEVEL_4_CODE","CLASSIFICATION_SCHEME=BICS")))</f>
        <v/>
      </c>
      <c r="L49" s="48" t="str">
        <f>IF($B49="","",IF(LEFT(_xll.BDP($B49,"CLASSIFICATION_LEVEL_4_NAME","CLASSIFICATION_SCHEME=BICS"),1)="#","",_xll.BDP($B49,"CLASSIFICATION_LEVEL_4_NAME","CLASSIFICATION_SCHEME=BICS","SECURITY_NAME_LANG",$D$2)))</f>
        <v/>
      </c>
      <c r="M49" s="48" t="str">
        <f>IF($B49="","",IF(LEFT(_xll.BDP($B49,"CLASSIFICATION_LEVEL_5_CODE","CLASSIFICATION_SCHEME=BICS"),1)="#","",_xll.BDP($B49,"CLASSIFICATION_LEVEL_5_CODE","CLASSIFICATION_SCHEME=BICS")))</f>
        <v/>
      </c>
      <c r="N49" s="48" t="str">
        <f>IF($B49="","",IF(LEFT(_xll.BDP($B49,"CLASSIFICATION_LEVEL_5_NAME","CLASSIFICATION_SCHEME=BICS"),1)="#","",_xll.BDP($B49,"CLASSIFICATION_LEVEL_5_NAME","CLASSIFICATION_SCHEME=BICS","SECURITY_NAME_LANG",$D$2)))</f>
        <v/>
      </c>
      <c r="O49" s="48" t="str">
        <f>IF($B49="","",IF(LEFT(_xll.BDP($B49,"CLASSIFICATION_LEVEL_6_CODE","CLASSIFICATION_SCHEME=BICS"),1)="#","",_xll.BDP($B49,"CLASSIFICATION_LEVEL_6_CODE","CLASSIFICATION_SCHEME=BICS")))</f>
        <v/>
      </c>
      <c r="P49" s="48" t="str">
        <f>IF($B49="","",IF(LEFT(_xll.BDP($B49,"CLASSIFICATION_LEVEL_6_NAME","CLASSIFICATION_SCHEME=BICS"),1)="#","",_xll.BDP($B49,"CLASSIFICATION_LEVEL_6_NAME","CLASSIFICATION_SCHEME=BICS","SECURITY_NAME_LANG",$D$2)))</f>
        <v/>
      </c>
      <c r="Q49" s="48" t="str">
        <f>IF($B49="","",IF(LEFT(_xll.BDP($B49,"CLASSIFICATION_LEVEL_7_CODE","CLASSIFICATION_SCHEME=BICS"),1)="#","",_xll.BDP($B49,"CLASSIFICATION_LEVEL_7_CODE","CLASSIFICATION_SCHEME=BICS")))</f>
        <v/>
      </c>
      <c r="R49" s="48" t="str">
        <f>IF($B49="","",IF(LEFT(_xll.BDP($B49,"CLASSIFICATION_LEVEL_7_NAME","CLASSIFICATION_SCHEME=BICS"),1)="#","",_xll.BDP($B49,"CLASSIFICATION_LEVEL_7_NAME","CLASSIFICATION_SCHEME=BICS","SECURITY_NAME_LANG",$D$2)))</f>
        <v/>
      </c>
    </row>
    <row r="50" spans="1:18" ht="18">
      <c r="A50" s="13"/>
      <c r="B50" s="84"/>
      <c r="C50" s="26" t="str">
        <f>IF($B50="","",_xll.BDP($B50,C$3))</f>
        <v/>
      </c>
      <c r="D50" s="26" t="str">
        <f>IF($B50="","",_xll.BDP($B50,D$3,"SECURITY_NAME_LANG",$D$2))</f>
        <v/>
      </c>
      <c r="E50" s="48" t="str">
        <f>IF($B50="","",IF(LEFT(_xll.BDP($B50,"CLASSIFICATION_LEVEL_1_CODE","CLASSIFICATION_SCHEME=BICS"),1)="#","",_xll.BDP($B50,"CLASSIFICATION_LEVEL_1_CODE","CLASSIFICATION_SCHEME=BICS")))</f>
        <v/>
      </c>
      <c r="F50" s="48" t="str">
        <f>IF($B50="","",IF(LEFT(_xll.BDP($B50,"CLASSIFICATION_LEVEL_1_NAME","CLASSIFICATION_SCHEME=BICS"),1)="#","",_xll.BDP($B50,"CLASSIFICATION_LEVEL_1_NAME","CLASSIFICATION_SCHEME=BICS","SECURITY_NAME_LANG",$D$2)))</f>
        <v/>
      </c>
      <c r="G50" s="48" t="str">
        <f>IF($B50="","",IF(LEFT(_xll.BDP($B50,"CLASSIFICATION_LEVEL_2_CODE","CLASSIFICATION_SCHEME=BICS"),1)="#","",_xll.BDP($B50,"CLASSIFICATION_LEVEL_2_CODE","CLASSIFICATION_SCHEME=BICS")))</f>
        <v/>
      </c>
      <c r="H50" s="48" t="str">
        <f>IF($B50="","",IF(LEFT(_xll.BDP($B50,"CLASSIFICATION_LEVEL_2_NAME","CLASSIFICATION_SCHEME=BICS"),1)="#","",_xll.BDP($B50,"CLASSIFICATION_LEVEL_2_NAME","CLASSIFICATION_SCHEME=BICS","SECURITY_NAME_LANG",$D$2)))</f>
        <v/>
      </c>
      <c r="I50" s="48" t="str">
        <f>IF($B50="","",IF(LEFT(_xll.BDP($B50,"CLASSIFICATION_LEVEL_3_CODE","CLASSIFICATION_SCHEME=BICS"),1)="#","",_xll.BDP($B50,"CLASSIFICATION_LEVEL_3_CODE","CLASSIFICATION_SCHEME=BICS")))</f>
        <v/>
      </c>
      <c r="J50" s="48" t="str">
        <f>IF($B50="","",IF(LEFT(_xll.BDP($B50,"CLASSIFICATION_LEVEL_3_NAME","CLASSIFICATION_SCHEME=BICS"),1)="#","",_xll.BDP($B50,"CLASSIFICATION_LEVEL_3_NAME","CLASSIFICATION_SCHEME=BICS","SECURITY_NAME_LANG",$D$2)))</f>
        <v/>
      </c>
      <c r="K50" s="48" t="str">
        <f>IF($B50="","",IF(LEFT(_xll.BDP($B50,"CLASSIFICATION_LEVEL_4_CODE","CLASSIFICATION_SCHEME=BICS"),1)="#","",_xll.BDP($B50,"CLASSIFICATION_LEVEL_4_CODE","CLASSIFICATION_SCHEME=BICS")))</f>
        <v/>
      </c>
      <c r="L50" s="48" t="str">
        <f>IF($B50="","",IF(LEFT(_xll.BDP($B50,"CLASSIFICATION_LEVEL_4_NAME","CLASSIFICATION_SCHEME=BICS"),1)="#","",_xll.BDP($B50,"CLASSIFICATION_LEVEL_4_NAME","CLASSIFICATION_SCHEME=BICS","SECURITY_NAME_LANG",$D$2)))</f>
        <v/>
      </c>
      <c r="M50" s="48" t="str">
        <f>IF($B50="","",IF(LEFT(_xll.BDP($B50,"CLASSIFICATION_LEVEL_5_CODE","CLASSIFICATION_SCHEME=BICS"),1)="#","",_xll.BDP($B50,"CLASSIFICATION_LEVEL_5_CODE","CLASSIFICATION_SCHEME=BICS")))</f>
        <v/>
      </c>
      <c r="N50" s="48" t="str">
        <f>IF($B50="","",IF(LEFT(_xll.BDP($B50,"CLASSIFICATION_LEVEL_5_NAME","CLASSIFICATION_SCHEME=BICS"),1)="#","",_xll.BDP($B50,"CLASSIFICATION_LEVEL_5_NAME","CLASSIFICATION_SCHEME=BICS","SECURITY_NAME_LANG",$D$2)))</f>
        <v/>
      </c>
      <c r="O50" s="48" t="str">
        <f>IF($B50="","",IF(LEFT(_xll.BDP($B50,"CLASSIFICATION_LEVEL_6_CODE","CLASSIFICATION_SCHEME=BICS"),1)="#","",_xll.BDP($B50,"CLASSIFICATION_LEVEL_6_CODE","CLASSIFICATION_SCHEME=BICS")))</f>
        <v/>
      </c>
      <c r="P50" s="48" t="str">
        <f>IF($B50="","",IF(LEFT(_xll.BDP($B50,"CLASSIFICATION_LEVEL_6_NAME","CLASSIFICATION_SCHEME=BICS"),1)="#","",_xll.BDP($B50,"CLASSIFICATION_LEVEL_6_NAME","CLASSIFICATION_SCHEME=BICS","SECURITY_NAME_LANG",$D$2)))</f>
        <v/>
      </c>
      <c r="Q50" s="48" t="str">
        <f>IF($B50="","",IF(LEFT(_xll.BDP($B50,"CLASSIFICATION_LEVEL_7_CODE","CLASSIFICATION_SCHEME=BICS"),1)="#","",_xll.BDP($B50,"CLASSIFICATION_LEVEL_7_CODE","CLASSIFICATION_SCHEME=BICS")))</f>
        <v/>
      </c>
      <c r="R50" s="48" t="str">
        <f>IF($B50="","",IF(LEFT(_xll.BDP($B50,"CLASSIFICATION_LEVEL_7_NAME","CLASSIFICATION_SCHEME=BICS"),1)="#","",_xll.BDP($B50,"CLASSIFICATION_LEVEL_7_NAME","CLASSIFICATION_SCHEME=BICS","SECURITY_NAME_LANG",$D$2)))</f>
        <v/>
      </c>
    </row>
    <row r="51" spans="1:18" ht="18">
      <c r="A51" s="13"/>
      <c r="B51" s="84"/>
      <c r="C51" s="26" t="str">
        <f>IF($B51="","",_xll.BDP($B51,C$3))</f>
        <v/>
      </c>
      <c r="D51" s="26" t="str">
        <f>IF($B51="","",_xll.BDP($B51,D$3,"SECURITY_NAME_LANG",$D$2))</f>
        <v/>
      </c>
      <c r="E51" s="48" t="str">
        <f>IF($B51="","",IF(LEFT(_xll.BDP($B51,"CLASSIFICATION_LEVEL_1_CODE","CLASSIFICATION_SCHEME=BICS"),1)="#","",_xll.BDP($B51,"CLASSIFICATION_LEVEL_1_CODE","CLASSIFICATION_SCHEME=BICS")))</f>
        <v/>
      </c>
      <c r="F51" s="48" t="str">
        <f>IF($B51="","",IF(LEFT(_xll.BDP($B51,"CLASSIFICATION_LEVEL_1_NAME","CLASSIFICATION_SCHEME=BICS"),1)="#","",_xll.BDP($B51,"CLASSIFICATION_LEVEL_1_NAME","CLASSIFICATION_SCHEME=BICS","SECURITY_NAME_LANG",$D$2)))</f>
        <v/>
      </c>
      <c r="G51" s="48" t="str">
        <f>IF($B51="","",IF(LEFT(_xll.BDP($B51,"CLASSIFICATION_LEVEL_2_CODE","CLASSIFICATION_SCHEME=BICS"),1)="#","",_xll.BDP($B51,"CLASSIFICATION_LEVEL_2_CODE","CLASSIFICATION_SCHEME=BICS")))</f>
        <v/>
      </c>
      <c r="H51" s="48" t="str">
        <f>IF($B51="","",IF(LEFT(_xll.BDP($B51,"CLASSIFICATION_LEVEL_2_NAME","CLASSIFICATION_SCHEME=BICS"),1)="#","",_xll.BDP($B51,"CLASSIFICATION_LEVEL_2_NAME","CLASSIFICATION_SCHEME=BICS","SECURITY_NAME_LANG",$D$2)))</f>
        <v/>
      </c>
      <c r="I51" s="48" t="str">
        <f>IF($B51="","",IF(LEFT(_xll.BDP($B51,"CLASSIFICATION_LEVEL_3_CODE","CLASSIFICATION_SCHEME=BICS"),1)="#","",_xll.BDP($B51,"CLASSIFICATION_LEVEL_3_CODE","CLASSIFICATION_SCHEME=BICS")))</f>
        <v/>
      </c>
      <c r="J51" s="48" t="str">
        <f>IF($B51="","",IF(LEFT(_xll.BDP($B51,"CLASSIFICATION_LEVEL_3_NAME","CLASSIFICATION_SCHEME=BICS"),1)="#","",_xll.BDP($B51,"CLASSIFICATION_LEVEL_3_NAME","CLASSIFICATION_SCHEME=BICS","SECURITY_NAME_LANG",$D$2)))</f>
        <v/>
      </c>
      <c r="K51" s="48" t="str">
        <f>IF($B51="","",IF(LEFT(_xll.BDP($B51,"CLASSIFICATION_LEVEL_4_CODE","CLASSIFICATION_SCHEME=BICS"),1)="#","",_xll.BDP($B51,"CLASSIFICATION_LEVEL_4_CODE","CLASSIFICATION_SCHEME=BICS")))</f>
        <v/>
      </c>
      <c r="L51" s="48" t="str">
        <f>IF($B51="","",IF(LEFT(_xll.BDP($B51,"CLASSIFICATION_LEVEL_4_NAME","CLASSIFICATION_SCHEME=BICS"),1)="#","",_xll.BDP($B51,"CLASSIFICATION_LEVEL_4_NAME","CLASSIFICATION_SCHEME=BICS","SECURITY_NAME_LANG",$D$2)))</f>
        <v/>
      </c>
      <c r="M51" s="48" t="str">
        <f>IF($B51="","",IF(LEFT(_xll.BDP($B51,"CLASSIFICATION_LEVEL_5_CODE","CLASSIFICATION_SCHEME=BICS"),1)="#","",_xll.BDP($B51,"CLASSIFICATION_LEVEL_5_CODE","CLASSIFICATION_SCHEME=BICS")))</f>
        <v/>
      </c>
      <c r="N51" s="48" t="str">
        <f>IF($B51="","",IF(LEFT(_xll.BDP($B51,"CLASSIFICATION_LEVEL_5_NAME","CLASSIFICATION_SCHEME=BICS"),1)="#","",_xll.BDP($B51,"CLASSIFICATION_LEVEL_5_NAME","CLASSIFICATION_SCHEME=BICS","SECURITY_NAME_LANG",$D$2)))</f>
        <v/>
      </c>
      <c r="O51" s="48" t="str">
        <f>IF($B51="","",IF(LEFT(_xll.BDP($B51,"CLASSIFICATION_LEVEL_6_CODE","CLASSIFICATION_SCHEME=BICS"),1)="#","",_xll.BDP($B51,"CLASSIFICATION_LEVEL_6_CODE","CLASSIFICATION_SCHEME=BICS")))</f>
        <v/>
      </c>
      <c r="P51" s="48" t="str">
        <f>IF($B51="","",IF(LEFT(_xll.BDP($B51,"CLASSIFICATION_LEVEL_6_NAME","CLASSIFICATION_SCHEME=BICS"),1)="#","",_xll.BDP($B51,"CLASSIFICATION_LEVEL_6_NAME","CLASSIFICATION_SCHEME=BICS","SECURITY_NAME_LANG",$D$2)))</f>
        <v/>
      </c>
      <c r="Q51" s="48" t="str">
        <f>IF($B51="","",IF(LEFT(_xll.BDP($B51,"CLASSIFICATION_LEVEL_7_CODE","CLASSIFICATION_SCHEME=BICS"),1)="#","",_xll.BDP($B51,"CLASSIFICATION_LEVEL_7_CODE","CLASSIFICATION_SCHEME=BICS")))</f>
        <v/>
      </c>
      <c r="R51" s="48" t="str">
        <f>IF($B51="","",IF(LEFT(_xll.BDP($B51,"CLASSIFICATION_LEVEL_7_NAME","CLASSIFICATION_SCHEME=BICS"),1)="#","",_xll.BDP($B51,"CLASSIFICATION_LEVEL_7_NAME","CLASSIFICATION_SCHEME=BICS","SECURITY_NAME_LANG",$D$2)))</f>
        <v/>
      </c>
    </row>
    <row r="52" spans="1:18" ht="18">
      <c r="A52" s="13"/>
      <c r="B52" s="84"/>
      <c r="C52" s="26" t="str">
        <f>IF($B52="","",_xll.BDP($B52,C$3))</f>
        <v/>
      </c>
      <c r="D52" s="26" t="str">
        <f>IF($B52="","",_xll.BDP($B52,D$3,"SECURITY_NAME_LANG",$D$2))</f>
        <v/>
      </c>
      <c r="E52" s="48" t="str">
        <f>IF($B52="","",IF(LEFT(_xll.BDP($B52,"CLASSIFICATION_LEVEL_1_CODE","CLASSIFICATION_SCHEME=BICS"),1)="#","",_xll.BDP($B52,"CLASSIFICATION_LEVEL_1_CODE","CLASSIFICATION_SCHEME=BICS")))</f>
        <v/>
      </c>
      <c r="F52" s="48" t="str">
        <f>IF($B52="","",IF(LEFT(_xll.BDP($B52,"CLASSIFICATION_LEVEL_1_NAME","CLASSIFICATION_SCHEME=BICS"),1)="#","",_xll.BDP($B52,"CLASSIFICATION_LEVEL_1_NAME","CLASSIFICATION_SCHEME=BICS","SECURITY_NAME_LANG",$D$2)))</f>
        <v/>
      </c>
      <c r="G52" s="48" t="str">
        <f>IF($B52="","",IF(LEFT(_xll.BDP($B52,"CLASSIFICATION_LEVEL_2_CODE","CLASSIFICATION_SCHEME=BICS"),1)="#","",_xll.BDP($B52,"CLASSIFICATION_LEVEL_2_CODE","CLASSIFICATION_SCHEME=BICS")))</f>
        <v/>
      </c>
      <c r="H52" s="48" t="str">
        <f>IF($B52="","",IF(LEFT(_xll.BDP($B52,"CLASSIFICATION_LEVEL_2_NAME","CLASSIFICATION_SCHEME=BICS"),1)="#","",_xll.BDP($B52,"CLASSIFICATION_LEVEL_2_NAME","CLASSIFICATION_SCHEME=BICS","SECURITY_NAME_LANG",$D$2)))</f>
        <v/>
      </c>
      <c r="I52" s="48" t="str">
        <f>IF($B52="","",IF(LEFT(_xll.BDP($B52,"CLASSIFICATION_LEVEL_3_CODE","CLASSIFICATION_SCHEME=BICS"),1)="#","",_xll.BDP($B52,"CLASSIFICATION_LEVEL_3_CODE","CLASSIFICATION_SCHEME=BICS")))</f>
        <v/>
      </c>
      <c r="J52" s="48" t="str">
        <f>IF($B52="","",IF(LEFT(_xll.BDP($B52,"CLASSIFICATION_LEVEL_3_NAME","CLASSIFICATION_SCHEME=BICS"),1)="#","",_xll.BDP($B52,"CLASSIFICATION_LEVEL_3_NAME","CLASSIFICATION_SCHEME=BICS","SECURITY_NAME_LANG",$D$2)))</f>
        <v/>
      </c>
      <c r="K52" s="48" t="str">
        <f>IF($B52="","",IF(LEFT(_xll.BDP($B52,"CLASSIFICATION_LEVEL_4_CODE","CLASSIFICATION_SCHEME=BICS"),1)="#","",_xll.BDP($B52,"CLASSIFICATION_LEVEL_4_CODE","CLASSIFICATION_SCHEME=BICS")))</f>
        <v/>
      </c>
      <c r="L52" s="48" t="str">
        <f>IF($B52="","",IF(LEFT(_xll.BDP($B52,"CLASSIFICATION_LEVEL_4_NAME","CLASSIFICATION_SCHEME=BICS"),1)="#","",_xll.BDP($B52,"CLASSIFICATION_LEVEL_4_NAME","CLASSIFICATION_SCHEME=BICS","SECURITY_NAME_LANG",$D$2)))</f>
        <v/>
      </c>
      <c r="M52" s="48" t="str">
        <f>IF($B52="","",IF(LEFT(_xll.BDP($B52,"CLASSIFICATION_LEVEL_5_CODE","CLASSIFICATION_SCHEME=BICS"),1)="#","",_xll.BDP($B52,"CLASSIFICATION_LEVEL_5_CODE","CLASSIFICATION_SCHEME=BICS")))</f>
        <v/>
      </c>
      <c r="N52" s="48" t="str">
        <f>IF($B52="","",IF(LEFT(_xll.BDP($B52,"CLASSIFICATION_LEVEL_5_NAME","CLASSIFICATION_SCHEME=BICS"),1)="#","",_xll.BDP($B52,"CLASSIFICATION_LEVEL_5_NAME","CLASSIFICATION_SCHEME=BICS","SECURITY_NAME_LANG",$D$2)))</f>
        <v/>
      </c>
      <c r="O52" s="48" t="str">
        <f>IF($B52="","",IF(LEFT(_xll.BDP($B52,"CLASSIFICATION_LEVEL_6_CODE","CLASSIFICATION_SCHEME=BICS"),1)="#","",_xll.BDP($B52,"CLASSIFICATION_LEVEL_6_CODE","CLASSIFICATION_SCHEME=BICS")))</f>
        <v/>
      </c>
      <c r="P52" s="48" t="str">
        <f>IF($B52="","",IF(LEFT(_xll.BDP($B52,"CLASSIFICATION_LEVEL_6_NAME","CLASSIFICATION_SCHEME=BICS"),1)="#","",_xll.BDP($B52,"CLASSIFICATION_LEVEL_6_NAME","CLASSIFICATION_SCHEME=BICS","SECURITY_NAME_LANG",$D$2)))</f>
        <v/>
      </c>
      <c r="Q52" s="48" t="str">
        <f>IF($B52="","",IF(LEFT(_xll.BDP($B52,"CLASSIFICATION_LEVEL_7_CODE","CLASSIFICATION_SCHEME=BICS"),1)="#","",_xll.BDP($B52,"CLASSIFICATION_LEVEL_7_CODE","CLASSIFICATION_SCHEME=BICS")))</f>
        <v/>
      </c>
      <c r="R52" s="48" t="str">
        <f>IF($B52="","",IF(LEFT(_xll.BDP($B52,"CLASSIFICATION_LEVEL_7_NAME","CLASSIFICATION_SCHEME=BICS"),1)="#","",_xll.BDP($B52,"CLASSIFICATION_LEVEL_7_NAME","CLASSIFICATION_SCHEME=BICS","SECURITY_NAME_LANG",$D$2)))</f>
        <v/>
      </c>
    </row>
    <row r="53" spans="1:18" ht="18">
      <c r="A53" s="13"/>
      <c r="B53" s="84"/>
      <c r="C53" s="26" t="str">
        <f>IF($B53="","",_xll.BDP($B53,C$3))</f>
        <v/>
      </c>
      <c r="D53" s="26" t="str">
        <f>IF($B53="","",_xll.BDP($B53,D$3,"SECURITY_NAME_LANG",$D$2))</f>
        <v/>
      </c>
      <c r="E53" s="48" t="str">
        <f>IF($B53="","",IF(LEFT(_xll.BDP($B53,"CLASSIFICATION_LEVEL_1_CODE","CLASSIFICATION_SCHEME=BICS"),1)="#","",_xll.BDP($B53,"CLASSIFICATION_LEVEL_1_CODE","CLASSIFICATION_SCHEME=BICS")))</f>
        <v/>
      </c>
      <c r="F53" s="48" t="str">
        <f>IF($B53="","",IF(LEFT(_xll.BDP($B53,"CLASSIFICATION_LEVEL_1_NAME","CLASSIFICATION_SCHEME=BICS"),1)="#","",_xll.BDP($B53,"CLASSIFICATION_LEVEL_1_NAME","CLASSIFICATION_SCHEME=BICS","SECURITY_NAME_LANG",$D$2)))</f>
        <v/>
      </c>
      <c r="G53" s="48" t="str">
        <f>IF($B53="","",IF(LEFT(_xll.BDP($B53,"CLASSIFICATION_LEVEL_2_CODE","CLASSIFICATION_SCHEME=BICS"),1)="#","",_xll.BDP($B53,"CLASSIFICATION_LEVEL_2_CODE","CLASSIFICATION_SCHEME=BICS")))</f>
        <v/>
      </c>
      <c r="H53" s="48" t="str">
        <f>IF($B53="","",IF(LEFT(_xll.BDP($B53,"CLASSIFICATION_LEVEL_2_NAME","CLASSIFICATION_SCHEME=BICS"),1)="#","",_xll.BDP($B53,"CLASSIFICATION_LEVEL_2_NAME","CLASSIFICATION_SCHEME=BICS","SECURITY_NAME_LANG",$D$2)))</f>
        <v/>
      </c>
      <c r="I53" s="48" t="str">
        <f>IF($B53="","",IF(LEFT(_xll.BDP($B53,"CLASSIFICATION_LEVEL_3_CODE","CLASSIFICATION_SCHEME=BICS"),1)="#","",_xll.BDP($B53,"CLASSIFICATION_LEVEL_3_CODE","CLASSIFICATION_SCHEME=BICS")))</f>
        <v/>
      </c>
      <c r="J53" s="48" t="str">
        <f>IF($B53="","",IF(LEFT(_xll.BDP($B53,"CLASSIFICATION_LEVEL_3_NAME","CLASSIFICATION_SCHEME=BICS"),1)="#","",_xll.BDP($B53,"CLASSIFICATION_LEVEL_3_NAME","CLASSIFICATION_SCHEME=BICS","SECURITY_NAME_LANG",$D$2)))</f>
        <v/>
      </c>
      <c r="K53" s="48" t="str">
        <f>IF($B53="","",IF(LEFT(_xll.BDP($B53,"CLASSIFICATION_LEVEL_4_CODE","CLASSIFICATION_SCHEME=BICS"),1)="#","",_xll.BDP($B53,"CLASSIFICATION_LEVEL_4_CODE","CLASSIFICATION_SCHEME=BICS")))</f>
        <v/>
      </c>
      <c r="L53" s="48" t="str">
        <f>IF($B53="","",IF(LEFT(_xll.BDP($B53,"CLASSIFICATION_LEVEL_4_NAME","CLASSIFICATION_SCHEME=BICS"),1)="#","",_xll.BDP($B53,"CLASSIFICATION_LEVEL_4_NAME","CLASSIFICATION_SCHEME=BICS","SECURITY_NAME_LANG",$D$2)))</f>
        <v/>
      </c>
      <c r="M53" s="48" t="str">
        <f>IF($B53="","",IF(LEFT(_xll.BDP($B53,"CLASSIFICATION_LEVEL_5_CODE","CLASSIFICATION_SCHEME=BICS"),1)="#","",_xll.BDP($B53,"CLASSIFICATION_LEVEL_5_CODE","CLASSIFICATION_SCHEME=BICS")))</f>
        <v/>
      </c>
      <c r="N53" s="48" t="str">
        <f>IF($B53="","",IF(LEFT(_xll.BDP($B53,"CLASSIFICATION_LEVEL_5_NAME","CLASSIFICATION_SCHEME=BICS"),1)="#","",_xll.BDP($B53,"CLASSIFICATION_LEVEL_5_NAME","CLASSIFICATION_SCHEME=BICS","SECURITY_NAME_LANG",$D$2)))</f>
        <v/>
      </c>
      <c r="O53" s="48" t="str">
        <f>IF($B53="","",IF(LEFT(_xll.BDP($B53,"CLASSIFICATION_LEVEL_6_CODE","CLASSIFICATION_SCHEME=BICS"),1)="#","",_xll.BDP($B53,"CLASSIFICATION_LEVEL_6_CODE","CLASSIFICATION_SCHEME=BICS")))</f>
        <v/>
      </c>
      <c r="P53" s="48" t="str">
        <f>IF($B53="","",IF(LEFT(_xll.BDP($B53,"CLASSIFICATION_LEVEL_6_NAME","CLASSIFICATION_SCHEME=BICS"),1)="#","",_xll.BDP($B53,"CLASSIFICATION_LEVEL_6_NAME","CLASSIFICATION_SCHEME=BICS","SECURITY_NAME_LANG",$D$2)))</f>
        <v/>
      </c>
      <c r="Q53" s="48" t="str">
        <f>IF($B53="","",IF(LEFT(_xll.BDP($B53,"CLASSIFICATION_LEVEL_7_CODE","CLASSIFICATION_SCHEME=BICS"),1)="#","",_xll.BDP($B53,"CLASSIFICATION_LEVEL_7_CODE","CLASSIFICATION_SCHEME=BICS")))</f>
        <v/>
      </c>
      <c r="R53" s="48" t="str">
        <f>IF($B53="","",IF(LEFT(_xll.BDP($B53,"CLASSIFICATION_LEVEL_7_NAME","CLASSIFICATION_SCHEME=BICS"),1)="#","",_xll.BDP($B53,"CLASSIFICATION_LEVEL_7_NAME","CLASSIFICATION_SCHEME=BICS","SECURITY_NAME_LANG",$D$2)))</f>
        <v/>
      </c>
    </row>
    <row r="54" spans="1:18" ht="18">
      <c r="A54" s="13"/>
      <c r="B54" s="84"/>
      <c r="C54" s="26" t="str">
        <f>IF($B54="","",_xll.BDP($B54,C$3))</f>
        <v/>
      </c>
      <c r="D54" s="26" t="str">
        <f>IF($B54="","",_xll.BDP($B54,D$3,"SECURITY_NAME_LANG",$D$2))</f>
        <v/>
      </c>
      <c r="E54" s="48" t="str">
        <f>IF($B54="","",IF(LEFT(_xll.BDP($B54,"CLASSIFICATION_LEVEL_1_CODE","CLASSIFICATION_SCHEME=BICS"),1)="#","",_xll.BDP($B54,"CLASSIFICATION_LEVEL_1_CODE","CLASSIFICATION_SCHEME=BICS")))</f>
        <v/>
      </c>
      <c r="F54" s="48" t="str">
        <f>IF($B54="","",IF(LEFT(_xll.BDP($B54,"CLASSIFICATION_LEVEL_1_NAME","CLASSIFICATION_SCHEME=BICS"),1)="#","",_xll.BDP($B54,"CLASSIFICATION_LEVEL_1_NAME","CLASSIFICATION_SCHEME=BICS","SECURITY_NAME_LANG",$D$2)))</f>
        <v/>
      </c>
      <c r="G54" s="48" t="str">
        <f>IF($B54="","",IF(LEFT(_xll.BDP($B54,"CLASSIFICATION_LEVEL_2_CODE","CLASSIFICATION_SCHEME=BICS"),1)="#","",_xll.BDP($B54,"CLASSIFICATION_LEVEL_2_CODE","CLASSIFICATION_SCHEME=BICS")))</f>
        <v/>
      </c>
      <c r="H54" s="48" t="str">
        <f>IF($B54="","",IF(LEFT(_xll.BDP($B54,"CLASSIFICATION_LEVEL_2_NAME","CLASSIFICATION_SCHEME=BICS"),1)="#","",_xll.BDP($B54,"CLASSIFICATION_LEVEL_2_NAME","CLASSIFICATION_SCHEME=BICS","SECURITY_NAME_LANG",$D$2)))</f>
        <v/>
      </c>
      <c r="I54" s="48" t="str">
        <f>IF($B54="","",IF(LEFT(_xll.BDP($B54,"CLASSIFICATION_LEVEL_3_CODE","CLASSIFICATION_SCHEME=BICS"),1)="#","",_xll.BDP($B54,"CLASSIFICATION_LEVEL_3_CODE","CLASSIFICATION_SCHEME=BICS")))</f>
        <v/>
      </c>
      <c r="J54" s="48" t="str">
        <f>IF($B54="","",IF(LEFT(_xll.BDP($B54,"CLASSIFICATION_LEVEL_3_NAME","CLASSIFICATION_SCHEME=BICS"),1)="#","",_xll.BDP($B54,"CLASSIFICATION_LEVEL_3_NAME","CLASSIFICATION_SCHEME=BICS","SECURITY_NAME_LANG",$D$2)))</f>
        <v/>
      </c>
      <c r="K54" s="48" t="str">
        <f>IF($B54="","",IF(LEFT(_xll.BDP($B54,"CLASSIFICATION_LEVEL_4_CODE","CLASSIFICATION_SCHEME=BICS"),1)="#","",_xll.BDP($B54,"CLASSIFICATION_LEVEL_4_CODE","CLASSIFICATION_SCHEME=BICS")))</f>
        <v/>
      </c>
      <c r="L54" s="48" t="str">
        <f>IF($B54="","",IF(LEFT(_xll.BDP($B54,"CLASSIFICATION_LEVEL_4_NAME","CLASSIFICATION_SCHEME=BICS"),1)="#","",_xll.BDP($B54,"CLASSIFICATION_LEVEL_4_NAME","CLASSIFICATION_SCHEME=BICS","SECURITY_NAME_LANG",$D$2)))</f>
        <v/>
      </c>
      <c r="M54" s="48" t="str">
        <f>IF($B54="","",IF(LEFT(_xll.BDP($B54,"CLASSIFICATION_LEVEL_5_CODE","CLASSIFICATION_SCHEME=BICS"),1)="#","",_xll.BDP($B54,"CLASSIFICATION_LEVEL_5_CODE","CLASSIFICATION_SCHEME=BICS")))</f>
        <v/>
      </c>
      <c r="N54" s="48" t="str">
        <f>IF($B54="","",IF(LEFT(_xll.BDP($B54,"CLASSIFICATION_LEVEL_5_NAME","CLASSIFICATION_SCHEME=BICS"),1)="#","",_xll.BDP($B54,"CLASSIFICATION_LEVEL_5_NAME","CLASSIFICATION_SCHEME=BICS","SECURITY_NAME_LANG",$D$2)))</f>
        <v/>
      </c>
      <c r="O54" s="48" t="str">
        <f>IF($B54="","",IF(LEFT(_xll.BDP($B54,"CLASSIFICATION_LEVEL_6_CODE","CLASSIFICATION_SCHEME=BICS"),1)="#","",_xll.BDP($B54,"CLASSIFICATION_LEVEL_6_CODE","CLASSIFICATION_SCHEME=BICS")))</f>
        <v/>
      </c>
      <c r="P54" s="48" t="str">
        <f>IF($B54="","",IF(LEFT(_xll.BDP($B54,"CLASSIFICATION_LEVEL_6_NAME","CLASSIFICATION_SCHEME=BICS"),1)="#","",_xll.BDP($B54,"CLASSIFICATION_LEVEL_6_NAME","CLASSIFICATION_SCHEME=BICS","SECURITY_NAME_LANG",$D$2)))</f>
        <v/>
      </c>
      <c r="Q54" s="48" t="str">
        <f>IF($B54="","",IF(LEFT(_xll.BDP($B54,"CLASSIFICATION_LEVEL_7_CODE","CLASSIFICATION_SCHEME=BICS"),1)="#","",_xll.BDP($B54,"CLASSIFICATION_LEVEL_7_CODE","CLASSIFICATION_SCHEME=BICS")))</f>
        <v/>
      </c>
      <c r="R54" s="48" t="str">
        <f>IF($B54="","",IF(LEFT(_xll.BDP($B54,"CLASSIFICATION_LEVEL_7_NAME","CLASSIFICATION_SCHEME=BICS"),1)="#","",_xll.BDP($B54,"CLASSIFICATION_LEVEL_7_NAME","CLASSIFICATION_SCHEME=BICS","SECURITY_NAME_LANG",$D$2)))</f>
        <v/>
      </c>
    </row>
    <row r="55" spans="1:18" ht="18">
      <c r="A55" s="13"/>
      <c r="B55" s="84"/>
      <c r="C55" s="26" t="str">
        <f>IF($B55="","",_xll.BDP($B55,C$3))</f>
        <v/>
      </c>
      <c r="D55" s="26" t="str">
        <f>IF($B55="","",_xll.BDP($B55,D$3,"SECURITY_NAME_LANG",$D$2))</f>
        <v/>
      </c>
      <c r="E55" s="48" t="str">
        <f>IF($B55="","",IF(LEFT(_xll.BDP($B55,"CLASSIFICATION_LEVEL_1_CODE","CLASSIFICATION_SCHEME=BICS"),1)="#","",_xll.BDP($B55,"CLASSIFICATION_LEVEL_1_CODE","CLASSIFICATION_SCHEME=BICS")))</f>
        <v/>
      </c>
      <c r="F55" s="48" t="str">
        <f>IF($B55="","",IF(LEFT(_xll.BDP($B55,"CLASSIFICATION_LEVEL_1_NAME","CLASSIFICATION_SCHEME=BICS"),1)="#","",_xll.BDP($B55,"CLASSIFICATION_LEVEL_1_NAME","CLASSIFICATION_SCHEME=BICS","SECURITY_NAME_LANG",$D$2)))</f>
        <v/>
      </c>
      <c r="G55" s="48" t="str">
        <f>IF($B55="","",IF(LEFT(_xll.BDP($B55,"CLASSIFICATION_LEVEL_2_CODE","CLASSIFICATION_SCHEME=BICS"),1)="#","",_xll.BDP($B55,"CLASSIFICATION_LEVEL_2_CODE","CLASSIFICATION_SCHEME=BICS")))</f>
        <v/>
      </c>
      <c r="H55" s="48" t="str">
        <f>IF($B55="","",IF(LEFT(_xll.BDP($B55,"CLASSIFICATION_LEVEL_2_NAME","CLASSIFICATION_SCHEME=BICS"),1)="#","",_xll.BDP($B55,"CLASSIFICATION_LEVEL_2_NAME","CLASSIFICATION_SCHEME=BICS","SECURITY_NAME_LANG",$D$2)))</f>
        <v/>
      </c>
      <c r="I55" s="48" t="str">
        <f>IF($B55="","",IF(LEFT(_xll.BDP($B55,"CLASSIFICATION_LEVEL_3_CODE","CLASSIFICATION_SCHEME=BICS"),1)="#","",_xll.BDP($B55,"CLASSIFICATION_LEVEL_3_CODE","CLASSIFICATION_SCHEME=BICS")))</f>
        <v/>
      </c>
      <c r="J55" s="48" t="str">
        <f>IF($B55="","",IF(LEFT(_xll.BDP($B55,"CLASSIFICATION_LEVEL_3_NAME","CLASSIFICATION_SCHEME=BICS"),1)="#","",_xll.BDP($B55,"CLASSIFICATION_LEVEL_3_NAME","CLASSIFICATION_SCHEME=BICS","SECURITY_NAME_LANG",$D$2)))</f>
        <v/>
      </c>
      <c r="K55" s="48" t="str">
        <f>IF($B55="","",IF(LEFT(_xll.BDP($B55,"CLASSIFICATION_LEVEL_4_CODE","CLASSIFICATION_SCHEME=BICS"),1)="#","",_xll.BDP($B55,"CLASSIFICATION_LEVEL_4_CODE","CLASSIFICATION_SCHEME=BICS")))</f>
        <v/>
      </c>
      <c r="L55" s="48" t="str">
        <f>IF($B55="","",IF(LEFT(_xll.BDP($B55,"CLASSIFICATION_LEVEL_4_NAME","CLASSIFICATION_SCHEME=BICS"),1)="#","",_xll.BDP($B55,"CLASSIFICATION_LEVEL_4_NAME","CLASSIFICATION_SCHEME=BICS","SECURITY_NAME_LANG",$D$2)))</f>
        <v/>
      </c>
      <c r="M55" s="48" t="str">
        <f>IF($B55="","",IF(LEFT(_xll.BDP($B55,"CLASSIFICATION_LEVEL_5_CODE","CLASSIFICATION_SCHEME=BICS"),1)="#","",_xll.BDP($B55,"CLASSIFICATION_LEVEL_5_CODE","CLASSIFICATION_SCHEME=BICS")))</f>
        <v/>
      </c>
      <c r="N55" s="48" t="str">
        <f>IF($B55="","",IF(LEFT(_xll.BDP($B55,"CLASSIFICATION_LEVEL_5_NAME","CLASSIFICATION_SCHEME=BICS"),1)="#","",_xll.BDP($B55,"CLASSIFICATION_LEVEL_5_NAME","CLASSIFICATION_SCHEME=BICS","SECURITY_NAME_LANG",$D$2)))</f>
        <v/>
      </c>
      <c r="O55" s="48" t="str">
        <f>IF($B55="","",IF(LEFT(_xll.BDP($B55,"CLASSIFICATION_LEVEL_6_CODE","CLASSIFICATION_SCHEME=BICS"),1)="#","",_xll.BDP($B55,"CLASSIFICATION_LEVEL_6_CODE","CLASSIFICATION_SCHEME=BICS")))</f>
        <v/>
      </c>
      <c r="P55" s="48" t="str">
        <f>IF($B55="","",IF(LEFT(_xll.BDP($B55,"CLASSIFICATION_LEVEL_6_NAME","CLASSIFICATION_SCHEME=BICS"),1)="#","",_xll.BDP($B55,"CLASSIFICATION_LEVEL_6_NAME","CLASSIFICATION_SCHEME=BICS","SECURITY_NAME_LANG",$D$2)))</f>
        <v/>
      </c>
      <c r="Q55" s="48" t="str">
        <f>IF($B55="","",IF(LEFT(_xll.BDP($B55,"CLASSIFICATION_LEVEL_7_CODE","CLASSIFICATION_SCHEME=BICS"),1)="#","",_xll.BDP($B55,"CLASSIFICATION_LEVEL_7_CODE","CLASSIFICATION_SCHEME=BICS")))</f>
        <v/>
      </c>
      <c r="R55" s="48" t="str">
        <f>IF($B55="","",IF(LEFT(_xll.BDP($B55,"CLASSIFICATION_LEVEL_7_NAME","CLASSIFICATION_SCHEME=BICS"),1)="#","",_xll.BDP($B55,"CLASSIFICATION_LEVEL_7_NAME","CLASSIFICATION_SCHEME=BICS","SECURITY_NAME_LANG",$D$2)))</f>
        <v/>
      </c>
    </row>
    <row r="56" spans="1:18" ht="18">
      <c r="A56" s="13"/>
      <c r="B56" s="84"/>
      <c r="C56" s="26" t="str">
        <f>IF($B56="","",_xll.BDP($B56,C$3))</f>
        <v/>
      </c>
      <c r="D56" s="26" t="str">
        <f>IF($B56="","",_xll.BDP($B56,D$3,"SECURITY_NAME_LANG",$D$2))</f>
        <v/>
      </c>
      <c r="E56" s="48" t="str">
        <f>IF($B56="","",IF(LEFT(_xll.BDP($B56,"CLASSIFICATION_LEVEL_1_CODE","CLASSIFICATION_SCHEME=BICS"),1)="#","",_xll.BDP($B56,"CLASSIFICATION_LEVEL_1_CODE","CLASSIFICATION_SCHEME=BICS")))</f>
        <v/>
      </c>
      <c r="F56" s="48" t="str">
        <f>IF($B56="","",IF(LEFT(_xll.BDP($B56,"CLASSIFICATION_LEVEL_1_NAME","CLASSIFICATION_SCHEME=BICS"),1)="#","",_xll.BDP($B56,"CLASSIFICATION_LEVEL_1_NAME","CLASSIFICATION_SCHEME=BICS","SECURITY_NAME_LANG",$D$2)))</f>
        <v/>
      </c>
      <c r="G56" s="48" t="str">
        <f>IF($B56="","",IF(LEFT(_xll.BDP($B56,"CLASSIFICATION_LEVEL_2_CODE","CLASSIFICATION_SCHEME=BICS"),1)="#","",_xll.BDP($B56,"CLASSIFICATION_LEVEL_2_CODE","CLASSIFICATION_SCHEME=BICS")))</f>
        <v/>
      </c>
      <c r="H56" s="48" t="str">
        <f>IF($B56="","",IF(LEFT(_xll.BDP($B56,"CLASSIFICATION_LEVEL_2_NAME","CLASSIFICATION_SCHEME=BICS"),1)="#","",_xll.BDP($B56,"CLASSIFICATION_LEVEL_2_NAME","CLASSIFICATION_SCHEME=BICS","SECURITY_NAME_LANG",$D$2)))</f>
        <v/>
      </c>
      <c r="I56" s="48" t="str">
        <f>IF($B56="","",IF(LEFT(_xll.BDP($B56,"CLASSIFICATION_LEVEL_3_CODE","CLASSIFICATION_SCHEME=BICS"),1)="#","",_xll.BDP($B56,"CLASSIFICATION_LEVEL_3_CODE","CLASSIFICATION_SCHEME=BICS")))</f>
        <v/>
      </c>
      <c r="J56" s="48" t="str">
        <f>IF($B56="","",IF(LEFT(_xll.BDP($B56,"CLASSIFICATION_LEVEL_3_NAME","CLASSIFICATION_SCHEME=BICS"),1)="#","",_xll.BDP($B56,"CLASSIFICATION_LEVEL_3_NAME","CLASSIFICATION_SCHEME=BICS","SECURITY_NAME_LANG",$D$2)))</f>
        <v/>
      </c>
      <c r="K56" s="48" t="str">
        <f>IF($B56="","",IF(LEFT(_xll.BDP($B56,"CLASSIFICATION_LEVEL_4_CODE","CLASSIFICATION_SCHEME=BICS"),1)="#","",_xll.BDP($B56,"CLASSIFICATION_LEVEL_4_CODE","CLASSIFICATION_SCHEME=BICS")))</f>
        <v/>
      </c>
      <c r="L56" s="48" t="str">
        <f>IF($B56="","",IF(LEFT(_xll.BDP($B56,"CLASSIFICATION_LEVEL_4_NAME","CLASSIFICATION_SCHEME=BICS"),1)="#","",_xll.BDP($B56,"CLASSIFICATION_LEVEL_4_NAME","CLASSIFICATION_SCHEME=BICS","SECURITY_NAME_LANG",$D$2)))</f>
        <v/>
      </c>
      <c r="M56" s="48" t="str">
        <f>IF($B56="","",IF(LEFT(_xll.BDP($B56,"CLASSIFICATION_LEVEL_5_CODE","CLASSIFICATION_SCHEME=BICS"),1)="#","",_xll.BDP($B56,"CLASSIFICATION_LEVEL_5_CODE","CLASSIFICATION_SCHEME=BICS")))</f>
        <v/>
      </c>
      <c r="N56" s="48" t="str">
        <f>IF($B56="","",IF(LEFT(_xll.BDP($B56,"CLASSIFICATION_LEVEL_5_NAME","CLASSIFICATION_SCHEME=BICS"),1)="#","",_xll.BDP($B56,"CLASSIFICATION_LEVEL_5_NAME","CLASSIFICATION_SCHEME=BICS","SECURITY_NAME_LANG",$D$2)))</f>
        <v/>
      </c>
      <c r="O56" s="48" t="str">
        <f>IF($B56="","",IF(LEFT(_xll.BDP($B56,"CLASSIFICATION_LEVEL_6_CODE","CLASSIFICATION_SCHEME=BICS"),1)="#","",_xll.BDP($B56,"CLASSIFICATION_LEVEL_6_CODE","CLASSIFICATION_SCHEME=BICS")))</f>
        <v/>
      </c>
      <c r="P56" s="48" t="str">
        <f>IF($B56="","",IF(LEFT(_xll.BDP($B56,"CLASSIFICATION_LEVEL_6_NAME","CLASSIFICATION_SCHEME=BICS"),1)="#","",_xll.BDP($B56,"CLASSIFICATION_LEVEL_6_NAME","CLASSIFICATION_SCHEME=BICS","SECURITY_NAME_LANG",$D$2)))</f>
        <v/>
      </c>
      <c r="Q56" s="48" t="str">
        <f>IF($B56="","",IF(LEFT(_xll.BDP($B56,"CLASSIFICATION_LEVEL_7_CODE","CLASSIFICATION_SCHEME=BICS"),1)="#","",_xll.BDP($B56,"CLASSIFICATION_LEVEL_7_CODE","CLASSIFICATION_SCHEME=BICS")))</f>
        <v/>
      </c>
      <c r="R56" s="48" t="str">
        <f>IF($B56="","",IF(LEFT(_xll.BDP($B56,"CLASSIFICATION_LEVEL_7_NAME","CLASSIFICATION_SCHEME=BICS"),1)="#","",_xll.BDP($B56,"CLASSIFICATION_LEVEL_7_NAME","CLASSIFICATION_SCHEME=BICS","SECURITY_NAME_LANG",$D$2)))</f>
        <v/>
      </c>
    </row>
    <row r="57" spans="1:18" ht="18">
      <c r="A57" s="13"/>
      <c r="B57" s="84"/>
      <c r="C57" s="26" t="str">
        <f>IF($B57="","",_xll.BDP($B57,C$3))</f>
        <v/>
      </c>
      <c r="D57" s="26" t="str">
        <f>IF($B57="","",_xll.BDP($B57,D$3,"SECURITY_NAME_LANG",$D$2))</f>
        <v/>
      </c>
      <c r="E57" s="48" t="str">
        <f>IF($B57="","",IF(LEFT(_xll.BDP($B57,"CLASSIFICATION_LEVEL_1_CODE","CLASSIFICATION_SCHEME=BICS"),1)="#","",_xll.BDP($B57,"CLASSIFICATION_LEVEL_1_CODE","CLASSIFICATION_SCHEME=BICS")))</f>
        <v/>
      </c>
      <c r="F57" s="48" t="str">
        <f>IF($B57="","",IF(LEFT(_xll.BDP($B57,"CLASSIFICATION_LEVEL_1_NAME","CLASSIFICATION_SCHEME=BICS"),1)="#","",_xll.BDP($B57,"CLASSIFICATION_LEVEL_1_NAME","CLASSIFICATION_SCHEME=BICS","SECURITY_NAME_LANG",$D$2)))</f>
        <v/>
      </c>
      <c r="G57" s="48" t="str">
        <f>IF($B57="","",IF(LEFT(_xll.BDP($B57,"CLASSIFICATION_LEVEL_2_CODE","CLASSIFICATION_SCHEME=BICS"),1)="#","",_xll.BDP($B57,"CLASSIFICATION_LEVEL_2_CODE","CLASSIFICATION_SCHEME=BICS")))</f>
        <v/>
      </c>
      <c r="H57" s="48" t="str">
        <f>IF($B57="","",IF(LEFT(_xll.BDP($B57,"CLASSIFICATION_LEVEL_2_NAME","CLASSIFICATION_SCHEME=BICS"),1)="#","",_xll.BDP($B57,"CLASSIFICATION_LEVEL_2_NAME","CLASSIFICATION_SCHEME=BICS","SECURITY_NAME_LANG",$D$2)))</f>
        <v/>
      </c>
      <c r="I57" s="48" t="str">
        <f>IF($B57="","",IF(LEFT(_xll.BDP($B57,"CLASSIFICATION_LEVEL_3_CODE","CLASSIFICATION_SCHEME=BICS"),1)="#","",_xll.BDP($B57,"CLASSIFICATION_LEVEL_3_CODE","CLASSIFICATION_SCHEME=BICS")))</f>
        <v/>
      </c>
      <c r="J57" s="48" t="str">
        <f>IF($B57="","",IF(LEFT(_xll.BDP($B57,"CLASSIFICATION_LEVEL_3_NAME","CLASSIFICATION_SCHEME=BICS"),1)="#","",_xll.BDP($B57,"CLASSIFICATION_LEVEL_3_NAME","CLASSIFICATION_SCHEME=BICS","SECURITY_NAME_LANG",$D$2)))</f>
        <v/>
      </c>
      <c r="K57" s="48" t="str">
        <f>IF($B57="","",IF(LEFT(_xll.BDP($B57,"CLASSIFICATION_LEVEL_4_CODE","CLASSIFICATION_SCHEME=BICS"),1)="#","",_xll.BDP($B57,"CLASSIFICATION_LEVEL_4_CODE","CLASSIFICATION_SCHEME=BICS")))</f>
        <v/>
      </c>
      <c r="L57" s="48" t="str">
        <f>IF($B57="","",IF(LEFT(_xll.BDP($B57,"CLASSIFICATION_LEVEL_4_NAME","CLASSIFICATION_SCHEME=BICS"),1)="#","",_xll.BDP($B57,"CLASSIFICATION_LEVEL_4_NAME","CLASSIFICATION_SCHEME=BICS","SECURITY_NAME_LANG",$D$2)))</f>
        <v/>
      </c>
      <c r="M57" s="48" t="str">
        <f>IF($B57="","",IF(LEFT(_xll.BDP($B57,"CLASSIFICATION_LEVEL_5_CODE","CLASSIFICATION_SCHEME=BICS"),1)="#","",_xll.BDP($B57,"CLASSIFICATION_LEVEL_5_CODE","CLASSIFICATION_SCHEME=BICS")))</f>
        <v/>
      </c>
      <c r="N57" s="48" t="str">
        <f>IF($B57="","",IF(LEFT(_xll.BDP($B57,"CLASSIFICATION_LEVEL_5_NAME","CLASSIFICATION_SCHEME=BICS"),1)="#","",_xll.BDP($B57,"CLASSIFICATION_LEVEL_5_NAME","CLASSIFICATION_SCHEME=BICS","SECURITY_NAME_LANG",$D$2)))</f>
        <v/>
      </c>
      <c r="O57" s="48" t="str">
        <f>IF($B57="","",IF(LEFT(_xll.BDP($B57,"CLASSIFICATION_LEVEL_6_CODE","CLASSIFICATION_SCHEME=BICS"),1)="#","",_xll.BDP($B57,"CLASSIFICATION_LEVEL_6_CODE","CLASSIFICATION_SCHEME=BICS")))</f>
        <v/>
      </c>
      <c r="P57" s="48" t="str">
        <f>IF($B57="","",IF(LEFT(_xll.BDP($B57,"CLASSIFICATION_LEVEL_6_NAME","CLASSIFICATION_SCHEME=BICS"),1)="#","",_xll.BDP($B57,"CLASSIFICATION_LEVEL_6_NAME","CLASSIFICATION_SCHEME=BICS","SECURITY_NAME_LANG",$D$2)))</f>
        <v/>
      </c>
      <c r="Q57" s="48" t="str">
        <f>IF($B57="","",IF(LEFT(_xll.BDP($B57,"CLASSIFICATION_LEVEL_7_CODE","CLASSIFICATION_SCHEME=BICS"),1)="#","",_xll.BDP($B57,"CLASSIFICATION_LEVEL_7_CODE","CLASSIFICATION_SCHEME=BICS")))</f>
        <v/>
      </c>
      <c r="R57" s="48" t="str">
        <f>IF($B57="","",IF(LEFT(_xll.BDP($B57,"CLASSIFICATION_LEVEL_7_NAME","CLASSIFICATION_SCHEME=BICS"),1)="#","",_xll.BDP($B57,"CLASSIFICATION_LEVEL_7_NAME","CLASSIFICATION_SCHEME=BICS","SECURITY_NAME_LANG",$D$2)))</f>
        <v/>
      </c>
    </row>
    <row r="58" spans="1:18" ht="18">
      <c r="A58" s="13"/>
      <c r="B58" s="84"/>
      <c r="C58" s="26" t="str">
        <f>IF($B58="","",_xll.BDP($B58,C$3))</f>
        <v/>
      </c>
      <c r="D58" s="26" t="str">
        <f>IF($B58="","",_xll.BDP($B58,D$3,"SECURITY_NAME_LANG",$D$2))</f>
        <v/>
      </c>
      <c r="E58" s="48" t="str">
        <f>IF($B58="","",IF(LEFT(_xll.BDP($B58,"CLASSIFICATION_LEVEL_1_CODE","CLASSIFICATION_SCHEME=BICS"),1)="#","",_xll.BDP($B58,"CLASSIFICATION_LEVEL_1_CODE","CLASSIFICATION_SCHEME=BICS")))</f>
        <v/>
      </c>
      <c r="F58" s="48" t="str">
        <f>IF($B58="","",IF(LEFT(_xll.BDP($B58,"CLASSIFICATION_LEVEL_1_NAME","CLASSIFICATION_SCHEME=BICS"),1)="#","",_xll.BDP($B58,"CLASSIFICATION_LEVEL_1_NAME","CLASSIFICATION_SCHEME=BICS","SECURITY_NAME_LANG",$D$2)))</f>
        <v/>
      </c>
      <c r="G58" s="48" t="str">
        <f>IF($B58="","",IF(LEFT(_xll.BDP($B58,"CLASSIFICATION_LEVEL_2_CODE","CLASSIFICATION_SCHEME=BICS"),1)="#","",_xll.BDP($B58,"CLASSIFICATION_LEVEL_2_CODE","CLASSIFICATION_SCHEME=BICS")))</f>
        <v/>
      </c>
      <c r="H58" s="48" t="str">
        <f>IF($B58="","",IF(LEFT(_xll.BDP($B58,"CLASSIFICATION_LEVEL_2_NAME","CLASSIFICATION_SCHEME=BICS"),1)="#","",_xll.BDP($B58,"CLASSIFICATION_LEVEL_2_NAME","CLASSIFICATION_SCHEME=BICS","SECURITY_NAME_LANG",$D$2)))</f>
        <v/>
      </c>
      <c r="I58" s="48" t="str">
        <f>IF($B58="","",IF(LEFT(_xll.BDP($B58,"CLASSIFICATION_LEVEL_3_CODE","CLASSIFICATION_SCHEME=BICS"),1)="#","",_xll.BDP($B58,"CLASSIFICATION_LEVEL_3_CODE","CLASSIFICATION_SCHEME=BICS")))</f>
        <v/>
      </c>
      <c r="J58" s="48" t="str">
        <f>IF($B58="","",IF(LEFT(_xll.BDP($B58,"CLASSIFICATION_LEVEL_3_NAME","CLASSIFICATION_SCHEME=BICS"),1)="#","",_xll.BDP($B58,"CLASSIFICATION_LEVEL_3_NAME","CLASSIFICATION_SCHEME=BICS","SECURITY_NAME_LANG",$D$2)))</f>
        <v/>
      </c>
      <c r="K58" s="48" t="str">
        <f>IF($B58="","",IF(LEFT(_xll.BDP($B58,"CLASSIFICATION_LEVEL_4_CODE","CLASSIFICATION_SCHEME=BICS"),1)="#","",_xll.BDP($B58,"CLASSIFICATION_LEVEL_4_CODE","CLASSIFICATION_SCHEME=BICS")))</f>
        <v/>
      </c>
      <c r="L58" s="48" t="str">
        <f>IF($B58="","",IF(LEFT(_xll.BDP($B58,"CLASSIFICATION_LEVEL_4_NAME","CLASSIFICATION_SCHEME=BICS"),1)="#","",_xll.BDP($B58,"CLASSIFICATION_LEVEL_4_NAME","CLASSIFICATION_SCHEME=BICS","SECURITY_NAME_LANG",$D$2)))</f>
        <v/>
      </c>
      <c r="M58" s="48" t="str">
        <f>IF($B58="","",IF(LEFT(_xll.BDP($B58,"CLASSIFICATION_LEVEL_5_CODE","CLASSIFICATION_SCHEME=BICS"),1)="#","",_xll.BDP($B58,"CLASSIFICATION_LEVEL_5_CODE","CLASSIFICATION_SCHEME=BICS")))</f>
        <v/>
      </c>
      <c r="N58" s="48" t="str">
        <f>IF($B58="","",IF(LEFT(_xll.BDP($B58,"CLASSIFICATION_LEVEL_5_NAME","CLASSIFICATION_SCHEME=BICS"),1)="#","",_xll.BDP($B58,"CLASSIFICATION_LEVEL_5_NAME","CLASSIFICATION_SCHEME=BICS","SECURITY_NAME_LANG",$D$2)))</f>
        <v/>
      </c>
      <c r="O58" s="48" t="str">
        <f>IF($B58="","",IF(LEFT(_xll.BDP($B58,"CLASSIFICATION_LEVEL_6_CODE","CLASSIFICATION_SCHEME=BICS"),1)="#","",_xll.BDP($B58,"CLASSIFICATION_LEVEL_6_CODE","CLASSIFICATION_SCHEME=BICS")))</f>
        <v/>
      </c>
      <c r="P58" s="48" t="str">
        <f>IF($B58="","",IF(LEFT(_xll.BDP($B58,"CLASSIFICATION_LEVEL_6_NAME","CLASSIFICATION_SCHEME=BICS"),1)="#","",_xll.BDP($B58,"CLASSIFICATION_LEVEL_6_NAME","CLASSIFICATION_SCHEME=BICS","SECURITY_NAME_LANG",$D$2)))</f>
        <v/>
      </c>
      <c r="Q58" s="48" t="str">
        <f>IF($B58="","",IF(LEFT(_xll.BDP($B58,"CLASSIFICATION_LEVEL_7_CODE","CLASSIFICATION_SCHEME=BICS"),1)="#","",_xll.BDP($B58,"CLASSIFICATION_LEVEL_7_CODE","CLASSIFICATION_SCHEME=BICS")))</f>
        <v/>
      </c>
      <c r="R58" s="48" t="str">
        <f>IF($B58="","",IF(LEFT(_xll.BDP($B58,"CLASSIFICATION_LEVEL_7_NAME","CLASSIFICATION_SCHEME=BICS"),1)="#","",_xll.BDP($B58,"CLASSIFICATION_LEVEL_7_NAME","CLASSIFICATION_SCHEME=BICS","SECURITY_NAME_LANG",$D$2)))</f>
        <v/>
      </c>
    </row>
    <row r="59" spans="1:18" ht="18">
      <c r="A59" s="13"/>
      <c r="B59" s="84"/>
      <c r="C59" s="26" t="str">
        <f>IF($B59="","",_xll.BDP($B59,C$3))</f>
        <v/>
      </c>
      <c r="D59" s="26" t="str">
        <f>IF($B59="","",_xll.BDP($B59,D$3,"SECURITY_NAME_LANG",$D$2))</f>
        <v/>
      </c>
      <c r="E59" s="48" t="str">
        <f>IF($B59="","",IF(LEFT(_xll.BDP($B59,"CLASSIFICATION_LEVEL_1_CODE","CLASSIFICATION_SCHEME=BICS"),1)="#","",_xll.BDP($B59,"CLASSIFICATION_LEVEL_1_CODE","CLASSIFICATION_SCHEME=BICS")))</f>
        <v/>
      </c>
      <c r="F59" s="48" t="str">
        <f>IF($B59="","",IF(LEFT(_xll.BDP($B59,"CLASSIFICATION_LEVEL_1_NAME","CLASSIFICATION_SCHEME=BICS"),1)="#","",_xll.BDP($B59,"CLASSIFICATION_LEVEL_1_NAME","CLASSIFICATION_SCHEME=BICS","SECURITY_NAME_LANG",$D$2)))</f>
        <v/>
      </c>
      <c r="G59" s="48" t="str">
        <f>IF($B59="","",IF(LEFT(_xll.BDP($B59,"CLASSIFICATION_LEVEL_2_CODE","CLASSIFICATION_SCHEME=BICS"),1)="#","",_xll.BDP($B59,"CLASSIFICATION_LEVEL_2_CODE","CLASSIFICATION_SCHEME=BICS")))</f>
        <v/>
      </c>
      <c r="H59" s="48" t="str">
        <f>IF($B59="","",IF(LEFT(_xll.BDP($B59,"CLASSIFICATION_LEVEL_2_NAME","CLASSIFICATION_SCHEME=BICS"),1)="#","",_xll.BDP($B59,"CLASSIFICATION_LEVEL_2_NAME","CLASSIFICATION_SCHEME=BICS","SECURITY_NAME_LANG",$D$2)))</f>
        <v/>
      </c>
      <c r="I59" s="48" t="str">
        <f>IF($B59="","",IF(LEFT(_xll.BDP($B59,"CLASSIFICATION_LEVEL_3_CODE","CLASSIFICATION_SCHEME=BICS"),1)="#","",_xll.BDP($B59,"CLASSIFICATION_LEVEL_3_CODE","CLASSIFICATION_SCHEME=BICS")))</f>
        <v/>
      </c>
      <c r="J59" s="48" t="str">
        <f>IF($B59="","",IF(LEFT(_xll.BDP($B59,"CLASSIFICATION_LEVEL_3_NAME","CLASSIFICATION_SCHEME=BICS"),1)="#","",_xll.BDP($B59,"CLASSIFICATION_LEVEL_3_NAME","CLASSIFICATION_SCHEME=BICS","SECURITY_NAME_LANG",$D$2)))</f>
        <v/>
      </c>
      <c r="K59" s="48" t="str">
        <f>IF($B59="","",IF(LEFT(_xll.BDP($B59,"CLASSIFICATION_LEVEL_4_CODE","CLASSIFICATION_SCHEME=BICS"),1)="#","",_xll.BDP($B59,"CLASSIFICATION_LEVEL_4_CODE","CLASSIFICATION_SCHEME=BICS")))</f>
        <v/>
      </c>
      <c r="L59" s="48" t="str">
        <f>IF($B59="","",IF(LEFT(_xll.BDP($B59,"CLASSIFICATION_LEVEL_4_NAME","CLASSIFICATION_SCHEME=BICS"),1)="#","",_xll.BDP($B59,"CLASSIFICATION_LEVEL_4_NAME","CLASSIFICATION_SCHEME=BICS","SECURITY_NAME_LANG",$D$2)))</f>
        <v/>
      </c>
      <c r="M59" s="48" t="str">
        <f>IF($B59="","",IF(LEFT(_xll.BDP($B59,"CLASSIFICATION_LEVEL_5_CODE","CLASSIFICATION_SCHEME=BICS"),1)="#","",_xll.BDP($B59,"CLASSIFICATION_LEVEL_5_CODE","CLASSIFICATION_SCHEME=BICS")))</f>
        <v/>
      </c>
      <c r="N59" s="48" t="str">
        <f>IF($B59="","",IF(LEFT(_xll.BDP($B59,"CLASSIFICATION_LEVEL_5_NAME","CLASSIFICATION_SCHEME=BICS"),1)="#","",_xll.BDP($B59,"CLASSIFICATION_LEVEL_5_NAME","CLASSIFICATION_SCHEME=BICS","SECURITY_NAME_LANG",$D$2)))</f>
        <v/>
      </c>
      <c r="O59" s="48" t="str">
        <f>IF($B59="","",IF(LEFT(_xll.BDP($B59,"CLASSIFICATION_LEVEL_6_CODE","CLASSIFICATION_SCHEME=BICS"),1)="#","",_xll.BDP($B59,"CLASSIFICATION_LEVEL_6_CODE","CLASSIFICATION_SCHEME=BICS")))</f>
        <v/>
      </c>
      <c r="P59" s="48" t="str">
        <f>IF($B59="","",IF(LEFT(_xll.BDP($B59,"CLASSIFICATION_LEVEL_6_NAME","CLASSIFICATION_SCHEME=BICS"),1)="#","",_xll.BDP($B59,"CLASSIFICATION_LEVEL_6_NAME","CLASSIFICATION_SCHEME=BICS","SECURITY_NAME_LANG",$D$2)))</f>
        <v/>
      </c>
      <c r="Q59" s="48" t="str">
        <f>IF($B59="","",IF(LEFT(_xll.BDP($B59,"CLASSIFICATION_LEVEL_7_CODE","CLASSIFICATION_SCHEME=BICS"),1)="#","",_xll.BDP($B59,"CLASSIFICATION_LEVEL_7_CODE","CLASSIFICATION_SCHEME=BICS")))</f>
        <v/>
      </c>
      <c r="R59" s="48" t="str">
        <f>IF($B59="","",IF(LEFT(_xll.BDP($B59,"CLASSIFICATION_LEVEL_7_NAME","CLASSIFICATION_SCHEME=BICS"),1)="#","",_xll.BDP($B59,"CLASSIFICATION_LEVEL_7_NAME","CLASSIFICATION_SCHEME=BICS","SECURITY_NAME_LANG",$D$2)))</f>
        <v/>
      </c>
    </row>
    <row r="60" spans="1:18" ht="18">
      <c r="A60" s="13"/>
      <c r="B60" s="84"/>
      <c r="C60" s="26" t="str">
        <f>IF($B60="","",_xll.BDP($B60,C$3))</f>
        <v/>
      </c>
      <c r="D60" s="26" t="str">
        <f>IF($B60="","",_xll.BDP($B60,D$3,"SECURITY_NAME_LANG",$D$2))</f>
        <v/>
      </c>
      <c r="E60" s="48" t="str">
        <f>IF($B60="","",IF(LEFT(_xll.BDP($B60,"CLASSIFICATION_LEVEL_1_CODE","CLASSIFICATION_SCHEME=BICS"),1)="#","",_xll.BDP($B60,"CLASSIFICATION_LEVEL_1_CODE","CLASSIFICATION_SCHEME=BICS")))</f>
        <v/>
      </c>
      <c r="F60" s="48" t="str">
        <f>IF($B60="","",IF(LEFT(_xll.BDP($B60,"CLASSIFICATION_LEVEL_1_NAME","CLASSIFICATION_SCHEME=BICS"),1)="#","",_xll.BDP($B60,"CLASSIFICATION_LEVEL_1_NAME","CLASSIFICATION_SCHEME=BICS","SECURITY_NAME_LANG",$D$2)))</f>
        <v/>
      </c>
      <c r="G60" s="48" t="str">
        <f>IF($B60="","",IF(LEFT(_xll.BDP($B60,"CLASSIFICATION_LEVEL_2_CODE","CLASSIFICATION_SCHEME=BICS"),1)="#","",_xll.BDP($B60,"CLASSIFICATION_LEVEL_2_CODE","CLASSIFICATION_SCHEME=BICS")))</f>
        <v/>
      </c>
      <c r="H60" s="48" t="str">
        <f>IF($B60="","",IF(LEFT(_xll.BDP($B60,"CLASSIFICATION_LEVEL_2_NAME","CLASSIFICATION_SCHEME=BICS"),1)="#","",_xll.BDP($B60,"CLASSIFICATION_LEVEL_2_NAME","CLASSIFICATION_SCHEME=BICS","SECURITY_NAME_LANG",$D$2)))</f>
        <v/>
      </c>
      <c r="I60" s="48" t="str">
        <f>IF($B60="","",IF(LEFT(_xll.BDP($B60,"CLASSIFICATION_LEVEL_3_CODE","CLASSIFICATION_SCHEME=BICS"),1)="#","",_xll.BDP($B60,"CLASSIFICATION_LEVEL_3_CODE","CLASSIFICATION_SCHEME=BICS")))</f>
        <v/>
      </c>
      <c r="J60" s="48" t="str">
        <f>IF($B60="","",IF(LEFT(_xll.BDP($B60,"CLASSIFICATION_LEVEL_3_NAME","CLASSIFICATION_SCHEME=BICS"),1)="#","",_xll.BDP($B60,"CLASSIFICATION_LEVEL_3_NAME","CLASSIFICATION_SCHEME=BICS","SECURITY_NAME_LANG",$D$2)))</f>
        <v/>
      </c>
      <c r="K60" s="48" t="str">
        <f>IF($B60="","",IF(LEFT(_xll.BDP($B60,"CLASSIFICATION_LEVEL_4_CODE","CLASSIFICATION_SCHEME=BICS"),1)="#","",_xll.BDP($B60,"CLASSIFICATION_LEVEL_4_CODE","CLASSIFICATION_SCHEME=BICS")))</f>
        <v/>
      </c>
      <c r="L60" s="48" t="str">
        <f>IF($B60="","",IF(LEFT(_xll.BDP($B60,"CLASSIFICATION_LEVEL_4_NAME","CLASSIFICATION_SCHEME=BICS"),1)="#","",_xll.BDP($B60,"CLASSIFICATION_LEVEL_4_NAME","CLASSIFICATION_SCHEME=BICS","SECURITY_NAME_LANG",$D$2)))</f>
        <v/>
      </c>
      <c r="M60" s="48" t="str">
        <f>IF($B60="","",IF(LEFT(_xll.BDP($B60,"CLASSIFICATION_LEVEL_5_CODE","CLASSIFICATION_SCHEME=BICS"),1)="#","",_xll.BDP($B60,"CLASSIFICATION_LEVEL_5_CODE","CLASSIFICATION_SCHEME=BICS")))</f>
        <v/>
      </c>
      <c r="N60" s="48" t="str">
        <f>IF($B60="","",IF(LEFT(_xll.BDP($B60,"CLASSIFICATION_LEVEL_5_NAME","CLASSIFICATION_SCHEME=BICS"),1)="#","",_xll.BDP($B60,"CLASSIFICATION_LEVEL_5_NAME","CLASSIFICATION_SCHEME=BICS","SECURITY_NAME_LANG",$D$2)))</f>
        <v/>
      </c>
      <c r="O60" s="48" t="str">
        <f>IF($B60="","",IF(LEFT(_xll.BDP($B60,"CLASSIFICATION_LEVEL_6_CODE","CLASSIFICATION_SCHEME=BICS"),1)="#","",_xll.BDP($B60,"CLASSIFICATION_LEVEL_6_CODE","CLASSIFICATION_SCHEME=BICS")))</f>
        <v/>
      </c>
      <c r="P60" s="48" t="str">
        <f>IF($B60="","",IF(LEFT(_xll.BDP($B60,"CLASSIFICATION_LEVEL_6_NAME","CLASSIFICATION_SCHEME=BICS"),1)="#","",_xll.BDP($B60,"CLASSIFICATION_LEVEL_6_NAME","CLASSIFICATION_SCHEME=BICS","SECURITY_NAME_LANG",$D$2)))</f>
        <v/>
      </c>
      <c r="Q60" s="48" t="str">
        <f>IF($B60="","",IF(LEFT(_xll.BDP($B60,"CLASSIFICATION_LEVEL_7_CODE","CLASSIFICATION_SCHEME=BICS"),1)="#","",_xll.BDP($B60,"CLASSIFICATION_LEVEL_7_CODE","CLASSIFICATION_SCHEME=BICS")))</f>
        <v/>
      </c>
      <c r="R60" s="48" t="str">
        <f>IF($B60="","",IF(LEFT(_xll.BDP($B60,"CLASSIFICATION_LEVEL_7_NAME","CLASSIFICATION_SCHEME=BICS"),1)="#","",_xll.BDP($B60,"CLASSIFICATION_LEVEL_7_NAME","CLASSIFICATION_SCHEME=BICS","SECURITY_NAME_LANG",$D$2)))</f>
        <v/>
      </c>
    </row>
    <row r="61" spans="1:18" ht="18">
      <c r="A61" s="13"/>
      <c r="B61" s="84"/>
      <c r="C61" s="26" t="str">
        <f>IF($B61="","",_xll.BDP($B61,C$3))</f>
        <v/>
      </c>
      <c r="D61" s="26" t="str">
        <f>IF($B61="","",_xll.BDP($B61,D$3,"SECURITY_NAME_LANG",$D$2))</f>
        <v/>
      </c>
      <c r="E61" s="48" t="str">
        <f>IF($B61="","",IF(LEFT(_xll.BDP($B61,"CLASSIFICATION_LEVEL_1_CODE","CLASSIFICATION_SCHEME=BICS"),1)="#","",_xll.BDP($B61,"CLASSIFICATION_LEVEL_1_CODE","CLASSIFICATION_SCHEME=BICS")))</f>
        <v/>
      </c>
      <c r="F61" s="48" t="str">
        <f>IF($B61="","",IF(LEFT(_xll.BDP($B61,"CLASSIFICATION_LEVEL_1_NAME","CLASSIFICATION_SCHEME=BICS"),1)="#","",_xll.BDP($B61,"CLASSIFICATION_LEVEL_1_NAME","CLASSIFICATION_SCHEME=BICS","SECURITY_NAME_LANG",$D$2)))</f>
        <v/>
      </c>
      <c r="G61" s="48" t="str">
        <f>IF($B61="","",IF(LEFT(_xll.BDP($B61,"CLASSIFICATION_LEVEL_2_CODE","CLASSIFICATION_SCHEME=BICS"),1)="#","",_xll.BDP($B61,"CLASSIFICATION_LEVEL_2_CODE","CLASSIFICATION_SCHEME=BICS")))</f>
        <v/>
      </c>
      <c r="H61" s="48" t="str">
        <f>IF($B61="","",IF(LEFT(_xll.BDP($B61,"CLASSIFICATION_LEVEL_2_NAME","CLASSIFICATION_SCHEME=BICS"),1)="#","",_xll.BDP($B61,"CLASSIFICATION_LEVEL_2_NAME","CLASSIFICATION_SCHEME=BICS","SECURITY_NAME_LANG",$D$2)))</f>
        <v/>
      </c>
      <c r="I61" s="48" t="str">
        <f>IF($B61="","",IF(LEFT(_xll.BDP($B61,"CLASSIFICATION_LEVEL_3_CODE","CLASSIFICATION_SCHEME=BICS"),1)="#","",_xll.BDP($B61,"CLASSIFICATION_LEVEL_3_CODE","CLASSIFICATION_SCHEME=BICS")))</f>
        <v/>
      </c>
      <c r="J61" s="48" t="str">
        <f>IF($B61="","",IF(LEFT(_xll.BDP($B61,"CLASSIFICATION_LEVEL_3_NAME","CLASSIFICATION_SCHEME=BICS"),1)="#","",_xll.BDP($B61,"CLASSIFICATION_LEVEL_3_NAME","CLASSIFICATION_SCHEME=BICS","SECURITY_NAME_LANG",$D$2)))</f>
        <v/>
      </c>
      <c r="K61" s="48" t="str">
        <f>IF($B61="","",IF(LEFT(_xll.BDP($B61,"CLASSIFICATION_LEVEL_4_CODE","CLASSIFICATION_SCHEME=BICS"),1)="#","",_xll.BDP($B61,"CLASSIFICATION_LEVEL_4_CODE","CLASSIFICATION_SCHEME=BICS")))</f>
        <v/>
      </c>
      <c r="L61" s="48" t="str">
        <f>IF($B61="","",IF(LEFT(_xll.BDP($B61,"CLASSIFICATION_LEVEL_4_NAME","CLASSIFICATION_SCHEME=BICS"),1)="#","",_xll.BDP($B61,"CLASSIFICATION_LEVEL_4_NAME","CLASSIFICATION_SCHEME=BICS","SECURITY_NAME_LANG",$D$2)))</f>
        <v/>
      </c>
      <c r="M61" s="48" t="str">
        <f>IF($B61="","",IF(LEFT(_xll.BDP($B61,"CLASSIFICATION_LEVEL_5_CODE","CLASSIFICATION_SCHEME=BICS"),1)="#","",_xll.BDP($B61,"CLASSIFICATION_LEVEL_5_CODE","CLASSIFICATION_SCHEME=BICS")))</f>
        <v/>
      </c>
      <c r="N61" s="48" t="str">
        <f>IF($B61="","",IF(LEFT(_xll.BDP($B61,"CLASSIFICATION_LEVEL_5_NAME","CLASSIFICATION_SCHEME=BICS"),1)="#","",_xll.BDP($B61,"CLASSIFICATION_LEVEL_5_NAME","CLASSIFICATION_SCHEME=BICS","SECURITY_NAME_LANG",$D$2)))</f>
        <v/>
      </c>
      <c r="O61" s="48" t="str">
        <f>IF($B61="","",IF(LEFT(_xll.BDP($B61,"CLASSIFICATION_LEVEL_6_CODE","CLASSIFICATION_SCHEME=BICS"),1)="#","",_xll.BDP($B61,"CLASSIFICATION_LEVEL_6_CODE","CLASSIFICATION_SCHEME=BICS")))</f>
        <v/>
      </c>
      <c r="P61" s="48" t="str">
        <f>IF($B61="","",IF(LEFT(_xll.BDP($B61,"CLASSIFICATION_LEVEL_6_NAME","CLASSIFICATION_SCHEME=BICS"),1)="#","",_xll.BDP($B61,"CLASSIFICATION_LEVEL_6_NAME","CLASSIFICATION_SCHEME=BICS","SECURITY_NAME_LANG",$D$2)))</f>
        <v/>
      </c>
      <c r="Q61" s="48" t="str">
        <f>IF($B61="","",IF(LEFT(_xll.BDP($B61,"CLASSIFICATION_LEVEL_7_CODE","CLASSIFICATION_SCHEME=BICS"),1)="#","",_xll.BDP($B61,"CLASSIFICATION_LEVEL_7_CODE","CLASSIFICATION_SCHEME=BICS")))</f>
        <v/>
      </c>
      <c r="R61" s="48" t="str">
        <f>IF($B61="","",IF(LEFT(_xll.BDP($B61,"CLASSIFICATION_LEVEL_7_NAME","CLASSIFICATION_SCHEME=BICS"),1)="#","",_xll.BDP($B61,"CLASSIFICATION_LEVEL_7_NAME","CLASSIFICATION_SCHEME=BICS","SECURITY_NAME_LANG",$D$2)))</f>
        <v/>
      </c>
    </row>
    <row r="62" spans="1:18" ht="18">
      <c r="A62" s="13"/>
      <c r="B62" s="84"/>
      <c r="C62" s="26" t="str">
        <f>IF($B62="","",_xll.BDP($B62,C$3))</f>
        <v/>
      </c>
      <c r="D62" s="26" t="str">
        <f>IF($B62="","",_xll.BDP($B62,D$3,"SECURITY_NAME_LANG",$D$2))</f>
        <v/>
      </c>
      <c r="E62" s="48" t="str">
        <f>IF($B62="","",IF(LEFT(_xll.BDP($B62,"CLASSIFICATION_LEVEL_1_CODE","CLASSIFICATION_SCHEME=BICS"),1)="#","",_xll.BDP($B62,"CLASSIFICATION_LEVEL_1_CODE","CLASSIFICATION_SCHEME=BICS")))</f>
        <v/>
      </c>
      <c r="F62" s="48" t="str">
        <f>IF($B62="","",IF(LEFT(_xll.BDP($B62,"CLASSIFICATION_LEVEL_1_NAME","CLASSIFICATION_SCHEME=BICS"),1)="#","",_xll.BDP($B62,"CLASSIFICATION_LEVEL_1_NAME","CLASSIFICATION_SCHEME=BICS","SECURITY_NAME_LANG",$D$2)))</f>
        <v/>
      </c>
      <c r="G62" s="48" t="str">
        <f>IF($B62="","",IF(LEFT(_xll.BDP($B62,"CLASSIFICATION_LEVEL_2_CODE","CLASSIFICATION_SCHEME=BICS"),1)="#","",_xll.BDP($B62,"CLASSIFICATION_LEVEL_2_CODE","CLASSIFICATION_SCHEME=BICS")))</f>
        <v/>
      </c>
      <c r="H62" s="48" t="str">
        <f>IF($B62="","",IF(LEFT(_xll.BDP($B62,"CLASSIFICATION_LEVEL_2_NAME","CLASSIFICATION_SCHEME=BICS"),1)="#","",_xll.BDP($B62,"CLASSIFICATION_LEVEL_2_NAME","CLASSIFICATION_SCHEME=BICS","SECURITY_NAME_LANG",$D$2)))</f>
        <v/>
      </c>
      <c r="I62" s="48" t="str">
        <f>IF($B62="","",IF(LEFT(_xll.BDP($B62,"CLASSIFICATION_LEVEL_3_CODE","CLASSIFICATION_SCHEME=BICS"),1)="#","",_xll.BDP($B62,"CLASSIFICATION_LEVEL_3_CODE","CLASSIFICATION_SCHEME=BICS")))</f>
        <v/>
      </c>
      <c r="J62" s="48" t="str">
        <f>IF($B62="","",IF(LEFT(_xll.BDP($B62,"CLASSIFICATION_LEVEL_3_NAME","CLASSIFICATION_SCHEME=BICS"),1)="#","",_xll.BDP($B62,"CLASSIFICATION_LEVEL_3_NAME","CLASSIFICATION_SCHEME=BICS","SECURITY_NAME_LANG",$D$2)))</f>
        <v/>
      </c>
      <c r="K62" s="48" t="str">
        <f>IF($B62="","",IF(LEFT(_xll.BDP($B62,"CLASSIFICATION_LEVEL_4_CODE","CLASSIFICATION_SCHEME=BICS"),1)="#","",_xll.BDP($B62,"CLASSIFICATION_LEVEL_4_CODE","CLASSIFICATION_SCHEME=BICS")))</f>
        <v/>
      </c>
      <c r="L62" s="48" t="str">
        <f>IF($B62="","",IF(LEFT(_xll.BDP($B62,"CLASSIFICATION_LEVEL_4_NAME","CLASSIFICATION_SCHEME=BICS"),1)="#","",_xll.BDP($B62,"CLASSIFICATION_LEVEL_4_NAME","CLASSIFICATION_SCHEME=BICS","SECURITY_NAME_LANG",$D$2)))</f>
        <v/>
      </c>
      <c r="M62" s="48" t="str">
        <f>IF($B62="","",IF(LEFT(_xll.BDP($B62,"CLASSIFICATION_LEVEL_5_CODE","CLASSIFICATION_SCHEME=BICS"),1)="#","",_xll.BDP($B62,"CLASSIFICATION_LEVEL_5_CODE","CLASSIFICATION_SCHEME=BICS")))</f>
        <v/>
      </c>
      <c r="N62" s="48" t="str">
        <f>IF($B62="","",IF(LEFT(_xll.BDP($B62,"CLASSIFICATION_LEVEL_5_NAME","CLASSIFICATION_SCHEME=BICS"),1)="#","",_xll.BDP($B62,"CLASSIFICATION_LEVEL_5_NAME","CLASSIFICATION_SCHEME=BICS","SECURITY_NAME_LANG",$D$2)))</f>
        <v/>
      </c>
      <c r="O62" s="48" t="str">
        <f>IF($B62="","",IF(LEFT(_xll.BDP($B62,"CLASSIFICATION_LEVEL_6_CODE","CLASSIFICATION_SCHEME=BICS"),1)="#","",_xll.BDP($B62,"CLASSIFICATION_LEVEL_6_CODE","CLASSIFICATION_SCHEME=BICS")))</f>
        <v/>
      </c>
      <c r="P62" s="48" t="str">
        <f>IF($B62="","",IF(LEFT(_xll.BDP($B62,"CLASSIFICATION_LEVEL_6_NAME","CLASSIFICATION_SCHEME=BICS"),1)="#","",_xll.BDP($B62,"CLASSIFICATION_LEVEL_6_NAME","CLASSIFICATION_SCHEME=BICS","SECURITY_NAME_LANG",$D$2)))</f>
        <v/>
      </c>
      <c r="Q62" s="48" t="str">
        <f>IF($B62="","",IF(LEFT(_xll.BDP($B62,"CLASSIFICATION_LEVEL_7_CODE","CLASSIFICATION_SCHEME=BICS"),1)="#","",_xll.BDP($B62,"CLASSIFICATION_LEVEL_7_CODE","CLASSIFICATION_SCHEME=BICS")))</f>
        <v/>
      </c>
      <c r="R62" s="48" t="str">
        <f>IF($B62="","",IF(LEFT(_xll.BDP($B62,"CLASSIFICATION_LEVEL_7_NAME","CLASSIFICATION_SCHEME=BICS"),1)="#","",_xll.BDP($B62,"CLASSIFICATION_LEVEL_7_NAME","CLASSIFICATION_SCHEME=BICS","SECURITY_NAME_LANG",$D$2)))</f>
        <v/>
      </c>
    </row>
    <row r="63" spans="1:18" ht="18">
      <c r="A63" s="13"/>
      <c r="B63" s="84"/>
      <c r="C63" s="26" t="str">
        <f>IF($B63="","",_xll.BDP($B63,C$3))</f>
        <v/>
      </c>
      <c r="D63" s="26" t="str">
        <f>IF($B63="","",_xll.BDP($B63,D$3,"SECURITY_NAME_LANG",$D$2))</f>
        <v/>
      </c>
      <c r="E63" s="48" t="str">
        <f>IF($B63="","",IF(LEFT(_xll.BDP($B63,"CLASSIFICATION_LEVEL_1_CODE","CLASSIFICATION_SCHEME=BICS"),1)="#","",_xll.BDP($B63,"CLASSIFICATION_LEVEL_1_CODE","CLASSIFICATION_SCHEME=BICS")))</f>
        <v/>
      </c>
      <c r="F63" s="48" t="str">
        <f>IF($B63="","",IF(LEFT(_xll.BDP($B63,"CLASSIFICATION_LEVEL_1_NAME","CLASSIFICATION_SCHEME=BICS"),1)="#","",_xll.BDP($B63,"CLASSIFICATION_LEVEL_1_NAME","CLASSIFICATION_SCHEME=BICS","SECURITY_NAME_LANG",$D$2)))</f>
        <v/>
      </c>
      <c r="G63" s="48" t="str">
        <f>IF($B63="","",IF(LEFT(_xll.BDP($B63,"CLASSIFICATION_LEVEL_2_CODE","CLASSIFICATION_SCHEME=BICS"),1)="#","",_xll.BDP($B63,"CLASSIFICATION_LEVEL_2_CODE","CLASSIFICATION_SCHEME=BICS")))</f>
        <v/>
      </c>
      <c r="H63" s="48" t="str">
        <f>IF($B63="","",IF(LEFT(_xll.BDP($B63,"CLASSIFICATION_LEVEL_2_NAME","CLASSIFICATION_SCHEME=BICS"),1)="#","",_xll.BDP($B63,"CLASSIFICATION_LEVEL_2_NAME","CLASSIFICATION_SCHEME=BICS","SECURITY_NAME_LANG",$D$2)))</f>
        <v/>
      </c>
      <c r="I63" s="48" t="str">
        <f>IF($B63="","",IF(LEFT(_xll.BDP($B63,"CLASSIFICATION_LEVEL_3_CODE","CLASSIFICATION_SCHEME=BICS"),1)="#","",_xll.BDP($B63,"CLASSIFICATION_LEVEL_3_CODE","CLASSIFICATION_SCHEME=BICS")))</f>
        <v/>
      </c>
      <c r="J63" s="48" t="str">
        <f>IF($B63="","",IF(LEFT(_xll.BDP($B63,"CLASSIFICATION_LEVEL_3_NAME","CLASSIFICATION_SCHEME=BICS"),1)="#","",_xll.BDP($B63,"CLASSIFICATION_LEVEL_3_NAME","CLASSIFICATION_SCHEME=BICS","SECURITY_NAME_LANG",$D$2)))</f>
        <v/>
      </c>
      <c r="K63" s="48" t="str">
        <f>IF($B63="","",IF(LEFT(_xll.BDP($B63,"CLASSIFICATION_LEVEL_4_CODE","CLASSIFICATION_SCHEME=BICS"),1)="#","",_xll.BDP($B63,"CLASSIFICATION_LEVEL_4_CODE","CLASSIFICATION_SCHEME=BICS")))</f>
        <v/>
      </c>
      <c r="L63" s="48" t="str">
        <f>IF($B63="","",IF(LEFT(_xll.BDP($B63,"CLASSIFICATION_LEVEL_4_NAME","CLASSIFICATION_SCHEME=BICS"),1)="#","",_xll.BDP($B63,"CLASSIFICATION_LEVEL_4_NAME","CLASSIFICATION_SCHEME=BICS","SECURITY_NAME_LANG",$D$2)))</f>
        <v/>
      </c>
      <c r="M63" s="48" t="str">
        <f>IF($B63="","",IF(LEFT(_xll.BDP($B63,"CLASSIFICATION_LEVEL_5_CODE","CLASSIFICATION_SCHEME=BICS"),1)="#","",_xll.BDP($B63,"CLASSIFICATION_LEVEL_5_CODE","CLASSIFICATION_SCHEME=BICS")))</f>
        <v/>
      </c>
      <c r="N63" s="48" t="str">
        <f>IF($B63="","",IF(LEFT(_xll.BDP($B63,"CLASSIFICATION_LEVEL_5_NAME","CLASSIFICATION_SCHEME=BICS"),1)="#","",_xll.BDP($B63,"CLASSIFICATION_LEVEL_5_NAME","CLASSIFICATION_SCHEME=BICS","SECURITY_NAME_LANG",$D$2)))</f>
        <v/>
      </c>
      <c r="O63" s="48" t="str">
        <f>IF($B63="","",IF(LEFT(_xll.BDP($B63,"CLASSIFICATION_LEVEL_6_CODE","CLASSIFICATION_SCHEME=BICS"),1)="#","",_xll.BDP($B63,"CLASSIFICATION_LEVEL_6_CODE","CLASSIFICATION_SCHEME=BICS")))</f>
        <v/>
      </c>
      <c r="P63" s="48" t="str">
        <f>IF($B63="","",IF(LEFT(_xll.BDP($B63,"CLASSIFICATION_LEVEL_6_NAME","CLASSIFICATION_SCHEME=BICS"),1)="#","",_xll.BDP($B63,"CLASSIFICATION_LEVEL_6_NAME","CLASSIFICATION_SCHEME=BICS","SECURITY_NAME_LANG",$D$2)))</f>
        <v/>
      </c>
      <c r="Q63" s="48" t="str">
        <f>IF($B63="","",IF(LEFT(_xll.BDP($B63,"CLASSIFICATION_LEVEL_7_CODE","CLASSIFICATION_SCHEME=BICS"),1)="#","",_xll.BDP($B63,"CLASSIFICATION_LEVEL_7_CODE","CLASSIFICATION_SCHEME=BICS")))</f>
        <v/>
      </c>
      <c r="R63" s="48" t="str">
        <f>IF($B63="","",IF(LEFT(_xll.BDP($B63,"CLASSIFICATION_LEVEL_7_NAME","CLASSIFICATION_SCHEME=BICS"),1)="#","",_xll.BDP($B63,"CLASSIFICATION_LEVEL_7_NAME","CLASSIFICATION_SCHEME=BICS","SECURITY_NAME_LANG",$D$2)))</f>
        <v/>
      </c>
    </row>
    <row r="64" spans="1:18" ht="18">
      <c r="A64" s="13"/>
      <c r="B64" s="84"/>
      <c r="C64" s="26" t="str">
        <f>IF($B64="","",_xll.BDP($B64,C$3))</f>
        <v/>
      </c>
      <c r="D64" s="26" t="str">
        <f>IF($B64="","",_xll.BDP($B64,D$3,"SECURITY_NAME_LANG",$D$2))</f>
        <v/>
      </c>
      <c r="E64" s="48" t="str">
        <f>IF($B64="","",IF(LEFT(_xll.BDP($B64,"CLASSIFICATION_LEVEL_1_CODE","CLASSIFICATION_SCHEME=BICS"),1)="#","",_xll.BDP($B64,"CLASSIFICATION_LEVEL_1_CODE","CLASSIFICATION_SCHEME=BICS")))</f>
        <v/>
      </c>
      <c r="F64" s="48" t="str">
        <f>IF($B64="","",IF(LEFT(_xll.BDP($B64,"CLASSIFICATION_LEVEL_1_NAME","CLASSIFICATION_SCHEME=BICS"),1)="#","",_xll.BDP($B64,"CLASSIFICATION_LEVEL_1_NAME","CLASSIFICATION_SCHEME=BICS","SECURITY_NAME_LANG",$D$2)))</f>
        <v/>
      </c>
      <c r="G64" s="48" t="str">
        <f>IF($B64="","",IF(LEFT(_xll.BDP($B64,"CLASSIFICATION_LEVEL_2_CODE","CLASSIFICATION_SCHEME=BICS"),1)="#","",_xll.BDP($B64,"CLASSIFICATION_LEVEL_2_CODE","CLASSIFICATION_SCHEME=BICS")))</f>
        <v/>
      </c>
      <c r="H64" s="48" t="str">
        <f>IF($B64="","",IF(LEFT(_xll.BDP($B64,"CLASSIFICATION_LEVEL_2_NAME","CLASSIFICATION_SCHEME=BICS"),1)="#","",_xll.BDP($B64,"CLASSIFICATION_LEVEL_2_NAME","CLASSIFICATION_SCHEME=BICS","SECURITY_NAME_LANG",$D$2)))</f>
        <v/>
      </c>
      <c r="I64" s="48" t="str">
        <f>IF($B64="","",IF(LEFT(_xll.BDP($B64,"CLASSIFICATION_LEVEL_3_CODE","CLASSIFICATION_SCHEME=BICS"),1)="#","",_xll.BDP($B64,"CLASSIFICATION_LEVEL_3_CODE","CLASSIFICATION_SCHEME=BICS")))</f>
        <v/>
      </c>
      <c r="J64" s="48" t="str">
        <f>IF($B64="","",IF(LEFT(_xll.BDP($B64,"CLASSIFICATION_LEVEL_3_NAME","CLASSIFICATION_SCHEME=BICS"),1)="#","",_xll.BDP($B64,"CLASSIFICATION_LEVEL_3_NAME","CLASSIFICATION_SCHEME=BICS","SECURITY_NAME_LANG",$D$2)))</f>
        <v/>
      </c>
      <c r="K64" s="48" t="str">
        <f>IF($B64="","",IF(LEFT(_xll.BDP($B64,"CLASSIFICATION_LEVEL_4_CODE","CLASSIFICATION_SCHEME=BICS"),1)="#","",_xll.BDP($B64,"CLASSIFICATION_LEVEL_4_CODE","CLASSIFICATION_SCHEME=BICS")))</f>
        <v/>
      </c>
      <c r="L64" s="48" t="str">
        <f>IF($B64="","",IF(LEFT(_xll.BDP($B64,"CLASSIFICATION_LEVEL_4_NAME","CLASSIFICATION_SCHEME=BICS"),1)="#","",_xll.BDP($B64,"CLASSIFICATION_LEVEL_4_NAME","CLASSIFICATION_SCHEME=BICS","SECURITY_NAME_LANG",$D$2)))</f>
        <v/>
      </c>
      <c r="M64" s="48" t="str">
        <f>IF($B64="","",IF(LEFT(_xll.BDP($B64,"CLASSIFICATION_LEVEL_5_CODE","CLASSIFICATION_SCHEME=BICS"),1)="#","",_xll.BDP($B64,"CLASSIFICATION_LEVEL_5_CODE","CLASSIFICATION_SCHEME=BICS")))</f>
        <v/>
      </c>
      <c r="N64" s="48" t="str">
        <f>IF($B64="","",IF(LEFT(_xll.BDP($B64,"CLASSIFICATION_LEVEL_5_NAME","CLASSIFICATION_SCHEME=BICS"),1)="#","",_xll.BDP($B64,"CLASSIFICATION_LEVEL_5_NAME","CLASSIFICATION_SCHEME=BICS","SECURITY_NAME_LANG",$D$2)))</f>
        <v/>
      </c>
      <c r="O64" s="48" t="str">
        <f>IF($B64="","",IF(LEFT(_xll.BDP($B64,"CLASSIFICATION_LEVEL_6_CODE","CLASSIFICATION_SCHEME=BICS"),1)="#","",_xll.BDP($B64,"CLASSIFICATION_LEVEL_6_CODE","CLASSIFICATION_SCHEME=BICS")))</f>
        <v/>
      </c>
      <c r="P64" s="48" t="str">
        <f>IF($B64="","",IF(LEFT(_xll.BDP($B64,"CLASSIFICATION_LEVEL_6_NAME","CLASSIFICATION_SCHEME=BICS"),1)="#","",_xll.BDP($B64,"CLASSIFICATION_LEVEL_6_NAME","CLASSIFICATION_SCHEME=BICS","SECURITY_NAME_LANG",$D$2)))</f>
        <v/>
      </c>
      <c r="Q64" s="48" t="str">
        <f>IF($B64="","",IF(LEFT(_xll.BDP($B64,"CLASSIFICATION_LEVEL_7_CODE","CLASSIFICATION_SCHEME=BICS"),1)="#","",_xll.BDP($B64,"CLASSIFICATION_LEVEL_7_CODE","CLASSIFICATION_SCHEME=BICS")))</f>
        <v/>
      </c>
      <c r="R64" s="48" t="str">
        <f>IF($B64="","",IF(LEFT(_xll.BDP($B64,"CLASSIFICATION_LEVEL_7_NAME","CLASSIFICATION_SCHEME=BICS"),1)="#","",_xll.BDP($B64,"CLASSIFICATION_LEVEL_7_NAME","CLASSIFICATION_SCHEME=BICS","SECURITY_NAME_LANG",$D$2)))</f>
        <v/>
      </c>
    </row>
    <row r="65" spans="1:18" ht="18">
      <c r="A65" s="13"/>
      <c r="B65" s="84"/>
      <c r="C65" s="26" t="str">
        <f>IF($B65="","",_xll.BDP($B65,C$3))</f>
        <v/>
      </c>
      <c r="D65" s="26" t="str">
        <f>IF($B65="","",_xll.BDP($B65,D$3,"SECURITY_NAME_LANG",$D$2))</f>
        <v/>
      </c>
      <c r="E65" s="48" t="str">
        <f>IF($B65="","",IF(LEFT(_xll.BDP($B65,"CLASSIFICATION_LEVEL_1_CODE","CLASSIFICATION_SCHEME=BICS"),1)="#","",_xll.BDP($B65,"CLASSIFICATION_LEVEL_1_CODE","CLASSIFICATION_SCHEME=BICS")))</f>
        <v/>
      </c>
      <c r="F65" s="48" t="str">
        <f>IF($B65="","",IF(LEFT(_xll.BDP($B65,"CLASSIFICATION_LEVEL_1_NAME","CLASSIFICATION_SCHEME=BICS"),1)="#","",_xll.BDP($B65,"CLASSIFICATION_LEVEL_1_NAME","CLASSIFICATION_SCHEME=BICS","SECURITY_NAME_LANG",$D$2)))</f>
        <v/>
      </c>
      <c r="G65" s="48" t="str">
        <f>IF($B65="","",IF(LEFT(_xll.BDP($B65,"CLASSIFICATION_LEVEL_2_CODE","CLASSIFICATION_SCHEME=BICS"),1)="#","",_xll.BDP($B65,"CLASSIFICATION_LEVEL_2_CODE","CLASSIFICATION_SCHEME=BICS")))</f>
        <v/>
      </c>
      <c r="H65" s="48" t="str">
        <f>IF($B65="","",IF(LEFT(_xll.BDP($B65,"CLASSIFICATION_LEVEL_2_NAME","CLASSIFICATION_SCHEME=BICS"),1)="#","",_xll.BDP($B65,"CLASSIFICATION_LEVEL_2_NAME","CLASSIFICATION_SCHEME=BICS","SECURITY_NAME_LANG",$D$2)))</f>
        <v/>
      </c>
      <c r="I65" s="48" t="str">
        <f>IF($B65="","",IF(LEFT(_xll.BDP($B65,"CLASSIFICATION_LEVEL_3_CODE","CLASSIFICATION_SCHEME=BICS"),1)="#","",_xll.BDP($B65,"CLASSIFICATION_LEVEL_3_CODE","CLASSIFICATION_SCHEME=BICS")))</f>
        <v/>
      </c>
      <c r="J65" s="48" t="str">
        <f>IF($B65="","",IF(LEFT(_xll.BDP($B65,"CLASSIFICATION_LEVEL_3_NAME","CLASSIFICATION_SCHEME=BICS"),1)="#","",_xll.BDP($B65,"CLASSIFICATION_LEVEL_3_NAME","CLASSIFICATION_SCHEME=BICS","SECURITY_NAME_LANG",$D$2)))</f>
        <v/>
      </c>
      <c r="K65" s="48" t="str">
        <f>IF($B65="","",IF(LEFT(_xll.BDP($B65,"CLASSIFICATION_LEVEL_4_CODE","CLASSIFICATION_SCHEME=BICS"),1)="#","",_xll.BDP($B65,"CLASSIFICATION_LEVEL_4_CODE","CLASSIFICATION_SCHEME=BICS")))</f>
        <v/>
      </c>
      <c r="L65" s="48" t="str">
        <f>IF($B65="","",IF(LEFT(_xll.BDP($B65,"CLASSIFICATION_LEVEL_4_NAME","CLASSIFICATION_SCHEME=BICS"),1)="#","",_xll.BDP($B65,"CLASSIFICATION_LEVEL_4_NAME","CLASSIFICATION_SCHEME=BICS","SECURITY_NAME_LANG",$D$2)))</f>
        <v/>
      </c>
      <c r="M65" s="48" t="str">
        <f>IF($B65="","",IF(LEFT(_xll.BDP($B65,"CLASSIFICATION_LEVEL_5_CODE","CLASSIFICATION_SCHEME=BICS"),1)="#","",_xll.BDP($B65,"CLASSIFICATION_LEVEL_5_CODE","CLASSIFICATION_SCHEME=BICS")))</f>
        <v/>
      </c>
      <c r="N65" s="48" t="str">
        <f>IF($B65="","",IF(LEFT(_xll.BDP($B65,"CLASSIFICATION_LEVEL_5_NAME","CLASSIFICATION_SCHEME=BICS"),1)="#","",_xll.BDP($B65,"CLASSIFICATION_LEVEL_5_NAME","CLASSIFICATION_SCHEME=BICS","SECURITY_NAME_LANG",$D$2)))</f>
        <v/>
      </c>
      <c r="O65" s="48" t="str">
        <f>IF($B65="","",IF(LEFT(_xll.BDP($B65,"CLASSIFICATION_LEVEL_6_CODE","CLASSIFICATION_SCHEME=BICS"),1)="#","",_xll.BDP($B65,"CLASSIFICATION_LEVEL_6_CODE","CLASSIFICATION_SCHEME=BICS")))</f>
        <v/>
      </c>
      <c r="P65" s="48" t="str">
        <f>IF($B65="","",IF(LEFT(_xll.BDP($B65,"CLASSIFICATION_LEVEL_6_NAME","CLASSIFICATION_SCHEME=BICS"),1)="#","",_xll.BDP($B65,"CLASSIFICATION_LEVEL_6_NAME","CLASSIFICATION_SCHEME=BICS","SECURITY_NAME_LANG",$D$2)))</f>
        <v/>
      </c>
      <c r="Q65" s="48" t="str">
        <f>IF($B65="","",IF(LEFT(_xll.BDP($B65,"CLASSIFICATION_LEVEL_7_CODE","CLASSIFICATION_SCHEME=BICS"),1)="#","",_xll.BDP($B65,"CLASSIFICATION_LEVEL_7_CODE","CLASSIFICATION_SCHEME=BICS")))</f>
        <v/>
      </c>
      <c r="R65" s="48" t="str">
        <f>IF($B65="","",IF(LEFT(_xll.BDP($B65,"CLASSIFICATION_LEVEL_7_NAME","CLASSIFICATION_SCHEME=BICS"),1)="#","",_xll.BDP($B65,"CLASSIFICATION_LEVEL_7_NAME","CLASSIFICATION_SCHEME=BICS","SECURITY_NAME_LANG",$D$2)))</f>
        <v/>
      </c>
    </row>
    <row r="66" spans="1:18" ht="18">
      <c r="A66" s="13"/>
      <c r="B66" s="84"/>
      <c r="C66" s="26" t="str">
        <f>IF($B66="","",_xll.BDP($B66,C$3))</f>
        <v/>
      </c>
      <c r="D66" s="26" t="str">
        <f>IF($B66="","",_xll.BDP($B66,D$3,"SECURITY_NAME_LANG",$D$2))</f>
        <v/>
      </c>
      <c r="E66" s="48" t="str">
        <f>IF($B66="","",IF(LEFT(_xll.BDP($B66,"CLASSIFICATION_LEVEL_1_CODE","CLASSIFICATION_SCHEME=BICS"),1)="#","",_xll.BDP($B66,"CLASSIFICATION_LEVEL_1_CODE","CLASSIFICATION_SCHEME=BICS")))</f>
        <v/>
      </c>
      <c r="F66" s="48" t="str">
        <f>IF($B66="","",IF(LEFT(_xll.BDP($B66,"CLASSIFICATION_LEVEL_1_NAME","CLASSIFICATION_SCHEME=BICS"),1)="#","",_xll.BDP($B66,"CLASSIFICATION_LEVEL_1_NAME","CLASSIFICATION_SCHEME=BICS","SECURITY_NAME_LANG",$D$2)))</f>
        <v/>
      </c>
      <c r="G66" s="48" t="str">
        <f>IF($B66="","",IF(LEFT(_xll.BDP($B66,"CLASSIFICATION_LEVEL_2_CODE","CLASSIFICATION_SCHEME=BICS"),1)="#","",_xll.BDP($B66,"CLASSIFICATION_LEVEL_2_CODE","CLASSIFICATION_SCHEME=BICS")))</f>
        <v/>
      </c>
      <c r="H66" s="48" t="str">
        <f>IF($B66="","",IF(LEFT(_xll.BDP($B66,"CLASSIFICATION_LEVEL_2_NAME","CLASSIFICATION_SCHEME=BICS"),1)="#","",_xll.BDP($B66,"CLASSIFICATION_LEVEL_2_NAME","CLASSIFICATION_SCHEME=BICS","SECURITY_NAME_LANG",$D$2)))</f>
        <v/>
      </c>
      <c r="I66" s="48" t="str">
        <f>IF($B66="","",IF(LEFT(_xll.BDP($B66,"CLASSIFICATION_LEVEL_3_CODE","CLASSIFICATION_SCHEME=BICS"),1)="#","",_xll.BDP($B66,"CLASSIFICATION_LEVEL_3_CODE","CLASSIFICATION_SCHEME=BICS")))</f>
        <v/>
      </c>
      <c r="J66" s="48" t="str">
        <f>IF($B66="","",IF(LEFT(_xll.BDP($B66,"CLASSIFICATION_LEVEL_3_NAME","CLASSIFICATION_SCHEME=BICS"),1)="#","",_xll.BDP($B66,"CLASSIFICATION_LEVEL_3_NAME","CLASSIFICATION_SCHEME=BICS","SECURITY_NAME_LANG",$D$2)))</f>
        <v/>
      </c>
      <c r="K66" s="48" t="str">
        <f>IF($B66="","",IF(LEFT(_xll.BDP($B66,"CLASSIFICATION_LEVEL_4_CODE","CLASSIFICATION_SCHEME=BICS"),1)="#","",_xll.BDP($B66,"CLASSIFICATION_LEVEL_4_CODE","CLASSIFICATION_SCHEME=BICS")))</f>
        <v/>
      </c>
      <c r="L66" s="48" t="str">
        <f>IF($B66="","",IF(LEFT(_xll.BDP($B66,"CLASSIFICATION_LEVEL_4_NAME","CLASSIFICATION_SCHEME=BICS"),1)="#","",_xll.BDP($B66,"CLASSIFICATION_LEVEL_4_NAME","CLASSIFICATION_SCHEME=BICS","SECURITY_NAME_LANG",$D$2)))</f>
        <v/>
      </c>
      <c r="M66" s="48" t="str">
        <f>IF($B66="","",IF(LEFT(_xll.BDP($B66,"CLASSIFICATION_LEVEL_5_CODE","CLASSIFICATION_SCHEME=BICS"),1)="#","",_xll.BDP($B66,"CLASSIFICATION_LEVEL_5_CODE","CLASSIFICATION_SCHEME=BICS")))</f>
        <v/>
      </c>
      <c r="N66" s="48" t="str">
        <f>IF($B66="","",IF(LEFT(_xll.BDP($B66,"CLASSIFICATION_LEVEL_5_NAME","CLASSIFICATION_SCHEME=BICS"),1)="#","",_xll.BDP($B66,"CLASSIFICATION_LEVEL_5_NAME","CLASSIFICATION_SCHEME=BICS","SECURITY_NAME_LANG",$D$2)))</f>
        <v/>
      </c>
      <c r="O66" s="48" t="str">
        <f>IF($B66="","",IF(LEFT(_xll.BDP($B66,"CLASSIFICATION_LEVEL_6_CODE","CLASSIFICATION_SCHEME=BICS"),1)="#","",_xll.BDP($B66,"CLASSIFICATION_LEVEL_6_CODE","CLASSIFICATION_SCHEME=BICS")))</f>
        <v/>
      </c>
      <c r="P66" s="48" t="str">
        <f>IF($B66="","",IF(LEFT(_xll.BDP($B66,"CLASSIFICATION_LEVEL_6_NAME","CLASSIFICATION_SCHEME=BICS"),1)="#","",_xll.BDP($B66,"CLASSIFICATION_LEVEL_6_NAME","CLASSIFICATION_SCHEME=BICS","SECURITY_NAME_LANG",$D$2)))</f>
        <v/>
      </c>
      <c r="Q66" s="48" t="str">
        <f>IF($B66="","",IF(LEFT(_xll.BDP($B66,"CLASSIFICATION_LEVEL_7_CODE","CLASSIFICATION_SCHEME=BICS"),1)="#","",_xll.BDP($B66,"CLASSIFICATION_LEVEL_7_CODE","CLASSIFICATION_SCHEME=BICS")))</f>
        <v/>
      </c>
      <c r="R66" s="48" t="str">
        <f>IF($B66="","",IF(LEFT(_xll.BDP($B66,"CLASSIFICATION_LEVEL_7_NAME","CLASSIFICATION_SCHEME=BICS"),1)="#","",_xll.BDP($B66,"CLASSIFICATION_LEVEL_7_NAME","CLASSIFICATION_SCHEME=BICS","SECURITY_NAME_LANG",$D$2)))</f>
        <v/>
      </c>
    </row>
    <row r="67" spans="1:18" ht="18">
      <c r="A67" s="13"/>
      <c r="B67" s="84"/>
      <c r="C67" s="26" t="str">
        <f>IF($B67="","",_xll.BDP($B67,C$3))</f>
        <v/>
      </c>
      <c r="D67" s="26" t="str">
        <f>IF($B67="","",_xll.BDP($B67,D$3,"SECURITY_NAME_LANG",$D$2))</f>
        <v/>
      </c>
      <c r="E67" s="48" t="str">
        <f>IF($B67="","",IF(LEFT(_xll.BDP($B67,"CLASSIFICATION_LEVEL_1_CODE","CLASSIFICATION_SCHEME=BICS"),1)="#","",_xll.BDP($B67,"CLASSIFICATION_LEVEL_1_CODE","CLASSIFICATION_SCHEME=BICS")))</f>
        <v/>
      </c>
      <c r="F67" s="48" t="str">
        <f>IF($B67="","",IF(LEFT(_xll.BDP($B67,"CLASSIFICATION_LEVEL_1_NAME","CLASSIFICATION_SCHEME=BICS"),1)="#","",_xll.BDP($B67,"CLASSIFICATION_LEVEL_1_NAME","CLASSIFICATION_SCHEME=BICS","SECURITY_NAME_LANG",$D$2)))</f>
        <v/>
      </c>
      <c r="G67" s="48" t="str">
        <f>IF($B67="","",IF(LEFT(_xll.BDP($B67,"CLASSIFICATION_LEVEL_2_CODE","CLASSIFICATION_SCHEME=BICS"),1)="#","",_xll.BDP($B67,"CLASSIFICATION_LEVEL_2_CODE","CLASSIFICATION_SCHEME=BICS")))</f>
        <v/>
      </c>
      <c r="H67" s="48" t="str">
        <f>IF($B67="","",IF(LEFT(_xll.BDP($B67,"CLASSIFICATION_LEVEL_2_NAME","CLASSIFICATION_SCHEME=BICS"),1)="#","",_xll.BDP($B67,"CLASSIFICATION_LEVEL_2_NAME","CLASSIFICATION_SCHEME=BICS","SECURITY_NAME_LANG",$D$2)))</f>
        <v/>
      </c>
      <c r="I67" s="48" t="str">
        <f>IF($B67="","",IF(LEFT(_xll.BDP($B67,"CLASSIFICATION_LEVEL_3_CODE","CLASSIFICATION_SCHEME=BICS"),1)="#","",_xll.BDP($B67,"CLASSIFICATION_LEVEL_3_CODE","CLASSIFICATION_SCHEME=BICS")))</f>
        <v/>
      </c>
      <c r="J67" s="48" t="str">
        <f>IF($B67="","",IF(LEFT(_xll.BDP($B67,"CLASSIFICATION_LEVEL_3_NAME","CLASSIFICATION_SCHEME=BICS"),1)="#","",_xll.BDP($B67,"CLASSIFICATION_LEVEL_3_NAME","CLASSIFICATION_SCHEME=BICS","SECURITY_NAME_LANG",$D$2)))</f>
        <v/>
      </c>
      <c r="K67" s="48" t="str">
        <f>IF($B67="","",IF(LEFT(_xll.BDP($B67,"CLASSIFICATION_LEVEL_4_CODE","CLASSIFICATION_SCHEME=BICS"),1)="#","",_xll.BDP($B67,"CLASSIFICATION_LEVEL_4_CODE","CLASSIFICATION_SCHEME=BICS")))</f>
        <v/>
      </c>
      <c r="L67" s="48" t="str">
        <f>IF($B67="","",IF(LEFT(_xll.BDP($B67,"CLASSIFICATION_LEVEL_4_NAME","CLASSIFICATION_SCHEME=BICS"),1)="#","",_xll.BDP($B67,"CLASSIFICATION_LEVEL_4_NAME","CLASSIFICATION_SCHEME=BICS","SECURITY_NAME_LANG",$D$2)))</f>
        <v/>
      </c>
      <c r="M67" s="48" t="str">
        <f>IF($B67="","",IF(LEFT(_xll.BDP($B67,"CLASSIFICATION_LEVEL_5_CODE","CLASSIFICATION_SCHEME=BICS"),1)="#","",_xll.BDP($B67,"CLASSIFICATION_LEVEL_5_CODE","CLASSIFICATION_SCHEME=BICS")))</f>
        <v/>
      </c>
      <c r="N67" s="48" t="str">
        <f>IF($B67="","",IF(LEFT(_xll.BDP($B67,"CLASSIFICATION_LEVEL_5_NAME","CLASSIFICATION_SCHEME=BICS"),1)="#","",_xll.BDP($B67,"CLASSIFICATION_LEVEL_5_NAME","CLASSIFICATION_SCHEME=BICS","SECURITY_NAME_LANG",$D$2)))</f>
        <v/>
      </c>
      <c r="O67" s="48" t="str">
        <f>IF($B67="","",IF(LEFT(_xll.BDP($B67,"CLASSIFICATION_LEVEL_6_CODE","CLASSIFICATION_SCHEME=BICS"),1)="#","",_xll.BDP($B67,"CLASSIFICATION_LEVEL_6_CODE","CLASSIFICATION_SCHEME=BICS")))</f>
        <v/>
      </c>
      <c r="P67" s="48" t="str">
        <f>IF($B67="","",IF(LEFT(_xll.BDP($B67,"CLASSIFICATION_LEVEL_6_NAME","CLASSIFICATION_SCHEME=BICS"),1)="#","",_xll.BDP($B67,"CLASSIFICATION_LEVEL_6_NAME","CLASSIFICATION_SCHEME=BICS","SECURITY_NAME_LANG",$D$2)))</f>
        <v/>
      </c>
      <c r="Q67" s="48" t="str">
        <f>IF($B67="","",IF(LEFT(_xll.BDP($B67,"CLASSIFICATION_LEVEL_7_CODE","CLASSIFICATION_SCHEME=BICS"),1)="#","",_xll.BDP($B67,"CLASSIFICATION_LEVEL_7_CODE","CLASSIFICATION_SCHEME=BICS")))</f>
        <v/>
      </c>
      <c r="R67" s="48" t="str">
        <f>IF($B67="","",IF(LEFT(_xll.BDP($B67,"CLASSIFICATION_LEVEL_7_NAME","CLASSIFICATION_SCHEME=BICS"),1)="#","",_xll.BDP($B67,"CLASSIFICATION_LEVEL_7_NAME","CLASSIFICATION_SCHEME=BICS","SECURITY_NAME_LANG",$D$2)))</f>
        <v/>
      </c>
    </row>
  </sheetData>
  <mergeCells count="6">
    <mergeCell ref="Q3:R3"/>
    <mergeCell ref="M3:N3"/>
    <mergeCell ref="O3:P3"/>
    <mergeCell ref="B3:B4"/>
    <mergeCell ref="C3:C4"/>
    <mergeCell ref="D3:D4"/>
  </mergeCells>
  <phoneticPr fontId="142" type="noConversion"/>
  <dataValidations count="1">
    <dataValidation type="list" allowBlank="1" showInputMessage="1" showErrorMessage="1" sqref="B2" xr:uid="{00000000-0002-0000-0800-000000000000}">
      <formula1>"English, Japanese, Français, Deutsch, Español, Português, Italiano, Traditional Chinese, Korean, Simplified Chinese, Russian"</formula1>
    </dataValidation>
  </dataValidations>
  <hyperlinks>
    <hyperlink ref="F1" location="TOP" display="Back to Table of Contents" xr:uid="{00000000-0004-0000-08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outlinePr summaryBelow="0" summaryRight="0"/>
  </sheetPr>
  <dimension ref="A1:AL117"/>
  <sheetViews>
    <sheetView zoomScale="80" zoomScaleNormal="80" workbookViewId="0">
      <selection activeCell="D20" sqref="D20"/>
    </sheetView>
  </sheetViews>
  <sheetFormatPr defaultRowHeight="13.5"/>
  <cols>
    <col min="1" max="1" width="3.75" customWidth="1"/>
    <col min="2" max="2" width="12.75" style="152" customWidth="1"/>
    <col min="3" max="3" width="7.25" style="153" customWidth="1"/>
    <col min="4" max="4" width="48.75" bestFit="1" customWidth="1"/>
    <col min="5" max="6" width="28.375" hidden="1" customWidth="1"/>
    <col min="7" max="7" width="28.375" bestFit="1" customWidth="1"/>
    <col min="8" max="8" width="65.75" bestFit="1" customWidth="1"/>
    <col min="9" max="9" width="53.875" bestFit="1" customWidth="1"/>
    <col min="10" max="10" width="53.375" bestFit="1" customWidth="1"/>
    <col min="11" max="11" width="57" bestFit="1" customWidth="1"/>
    <col min="12" max="12" width="55.625" bestFit="1" customWidth="1"/>
    <col min="13" max="13" width="30.875" bestFit="1" customWidth="1"/>
    <col min="14" max="14" width="32.875" bestFit="1" customWidth="1"/>
    <col min="15" max="15" width="30.875" bestFit="1" customWidth="1"/>
    <col min="16" max="16" width="70.125" bestFit="1" customWidth="1"/>
  </cols>
  <sheetData>
    <row r="1" spans="1:38" ht="47.1" customHeight="1">
      <c r="A1" s="22"/>
      <c r="B1" s="141"/>
      <c r="C1" s="137"/>
      <c r="D1" s="40"/>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row>
    <row r="2" spans="1:38" ht="14.25">
      <c r="A2" s="22"/>
      <c r="B2" s="141"/>
      <c r="C2" s="137"/>
      <c r="D2" s="40"/>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row>
    <row r="3" spans="1:38" ht="23.25">
      <c r="A3" s="22"/>
      <c r="B3" s="159" t="s">
        <v>21654</v>
      </c>
      <c r="C3" s="143"/>
      <c r="D3" s="14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row>
    <row r="4" spans="1:38" s="146" customFormat="1" ht="30" customHeight="1">
      <c r="A4" s="144"/>
      <c r="B4" s="145" t="s">
        <v>2722</v>
      </c>
      <c r="C4" s="131" t="s">
        <v>0</v>
      </c>
      <c r="D4" s="131" t="s">
        <v>1642</v>
      </c>
      <c r="E4" s="131" t="s">
        <v>20930</v>
      </c>
      <c r="F4" s="131" t="s">
        <v>20930</v>
      </c>
      <c r="G4" s="131" t="s">
        <v>20931</v>
      </c>
      <c r="H4" s="131" t="s">
        <v>2613</v>
      </c>
      <c r="I4" s="131" t="s">
        <v>2614</v>
      </c>
      <c r="J4" s="131" t="s">
        <v>2615</v>
      </c>
      <c r="K4" s="131" t="s">
        <v>2616</v>
      </c>
      <c r="L4" s="131" t="s">
        <v>2617</v>
      </c>
      <c r="M4" s="131" t="s">
        <v>10595</v>
      </c>
      <c r="N4" s="131" t="s">
        <v>10596</v>
      </c>
      <c r="O4" s="131" t="s">
        <v>10597</v>
      </c>
      <c r="P4" s="132" t="s">
        <v>10598</v>
      </c>
      <c r="Q4" s="144"/>
      <c r="R4" s="144"/>
      <c r="S4" s="144"/>
      <c r="T4" s="144"/>
      <c r="U4" s="144"/>
      <c r="V4" s="144"/>
      <c r="W4" s="144"/>
      <c r="X4" s="144"/>
      <c r="Y4" s="144"/>
      <c r="Z4" s="144"/>
      <c r="AA4" s="144"/>
      <c r="AB4" s="144"/>
      <c r="AC4" s="144"/>
      <c r="AD4" s="144"/>
      <c r="AE4" s="144"/>
      <c r="AF4" s="144"/>
      <c r="AG4" s="144"/>
      <c r="AH4" s="144"/>
      <c r="AI4" s="144"/>
      <c r="AJ4" s="144"/>
      <c r="AK4" s="144"/>
      <c r="AL4" s="144"/>
    </row>
    <row r="5" spans="1:38" ht="14.25">
      <c r="A5" s="22"/>
      <c r="B5" s="147">
        <v>30</v>
      </c>
      <c r="C5" s="148">
        <v>1</v>
      </c>
      <c r="D5" s="149" t="s">
        <v>1325</v>
      </c>
      <c r="E5" s="140"/>
      <c r="F5" s="140"/>
      <c r="G5" s="140" t="s">
        <v>5065</v>
      </c>
      <c r="H5" s="140" t="s">
        <v>6796</v>
      </c>
      <c r="I5" s="140" t="s">
        <v>8503</v>
      </c>
      <c r="J5" s="140" t="s">
        <v>10206</v>
      </c>
      <c r="K5" s="140" t="s">
        <v>11906</v>
      </c>
      <c r="L5" s="140" t="s">
        <v>13600</v>
      </c>
      <c r="M5" s="140" t="s">
        <v>20872</v>
      </c>
      <c r="N5" s="140" t="s">
        <v>16998</v>
      </c>
      <c r="O5" s="140" t="s">
        <v>18691</v>
      </c>
      <c r="P5" s="140" t="s">
        <v>20390</v>
      </c>
      <c r="Q5" s="22"/>
      <c r="R5" s="22"/>
      <c r="S5" s="22"/>
      <c r="T5" s="22"/>
      <c r="U5" s="22"/>
      <c r="V5" s="22"/>
      <c r="W5" s="22"/>
      <c r="X5" s="22"/>
      <c r="Y5" s="22"/>
      <c r="Z5" s="22"/>
      <c r="AA5" s="22"/>
      <c r="AB5" s="22"/>
      <c r="AC5" s="22"/>
      <c r="AD5" s="22"/>
      <c r="AE5" s="22"/>
      <c r="AF5" s="22"/>
      <c r="AG5" s="22"/>
      <c r="AH5" s="22"/>
      <c r="AI5" s="22"/>
      <c r="AJ5" s="22"/>
      <c r="AK5" s="22"/>
      <c r="AL5" s="22"/>
    </row>
    <row r="6" spans="1:38" ht="14.25">
      <c r="A6" s="22"/>
      <c r="B6" s="147">
        <v>3010</v>
      </c>
      <c r="C6" s="148">
        <v>2</v>
      </c>
      <c r="D6" s="149" t="s">
        <v>3653</v>
      </c>
      <c r="E6" s="140"/>
      <c r="F6" s="140"/>
      <c r="G6" s="140" t="s">
        <v>20932</v>
      </c>
      <c r="H6" s="140" t="s">
        <v>20933</v>
      </c>
      <c r="I6" s="140" t="s">
        <v>20934</v>
      </c>
      <c r="J6" s="140" t="s">
        <v>20935</v>
      </c>
      <c r="K6" s="140" t="s">
        <v>20936</v>
      </c>
      <c r="L6" s="140" t="s">
        <v>20937</v>
      </c>
      <c r="M6" s="140" t="s">
        <v>20938</v>
      </c>
      <c r="N6" s="140" t="s">
        <v>20939</v>
      </c>
      <c r="O6" s="140" t="s">
        <v>20940</v>
      </c>
      <c r="P6" s="140" t="s">
        <v>20889</v>
      </c>
      <c r="Q6" s="22"/>
      <c r="R6" s="22"/>
      <c r="S6" s="22"/>
      <c r="T6" s="22"/>
      <c r="U6" s="22"/>
      <c r="V6" s="22"/>
      <c r="W6" s="22"/>
      <c r="X6" s="22"/>
      <c r="Y6" s="22"/>
      <c r="Z6" s="22"/>
      <c r="AA6" s="22"/>
      <c r="AB6" s="22"/>
      <c r="AC6" s="22"/>
      <c r="AD6" s="22"/>
      <c r="AE6" s="22"/>
      <c r="AF6" s="22"/>
      <c r="AG6" s="22"/>
      <c r="AH6" s="22"/>
      <c r="AI6" s="22"/>
      <c r="AJ6" s="22"/>
      <c r="AK6" s="22"/>
      <c r="AL6" s="22"/>
    </row>
    <row r="7" spans="1:38" ht="14.25">
      <c r="A7" s="22"/>
      <c r="B7" s="147">
        <v>3011</v>
      </c>
      <c r="C7" s="148">
        <v>2</v>
      </c>
      <c r="D7" s="149" t="s">
        <v>3654</v>
      </c>
      <c r="E7" s="140"/>
      <c r="F7" s="140"/>
      <c r="G7" s="140" t="s">
        <v>20941</v>
      </c>
      <c r="H7" s="140" t="s">
        <v>20890</v>
      </c>
      <c r="I7" s="140" t="s">
        <v>20891</v>
      </c>
      <c r="J7" s="140" t="s">
        <v>20892</v>
      </c>
      <c r="K7" s="140" t="s">
        <v>20893</v>
      </c>
      <c r="L7" s="140" t="s">
        <v>20894</v>
      </c>
      <c r="M7" s="140" t="s">
        <v>20895</v>
      </c>
      <c r="N7" s="140" t="s">
        <v>20896</v>
      </c>
      <c r="O7" s="140" t="s">
        <v>20897</v>
      </c>
      <c r="P7" s="140" t="s">
        <v>20942</v>
      </c>
      <c r="Q7" s="22"/>
      <c r="R7" s="22"/>
      <c r="S7" s="22"/>
      <c r="T7" s="22"/>
      <c r="U7" s="22"/>
      <c r="V7" s="22"/>
      <c r="W7" s="22"/>
      <c r="X7" s="22"/>
      <c r="Y7" s="22"/>
      <c r="Z7" s="22"/>
      <c r="AA7" s="22"/>
      <c r="AB7" s="22"/>
      <c r="AC7" s="22"/>
      <c r="AD7" s="22"/>
      <c r="AE7" s="22"/>
      <c r="AF7" s="22"/>
      <c r="AG7" s="22"/>
      <c r="AH7" s="22"/>
      <c r="AI7" s="22"/>
      <c r="AJ7" s="22"/>
      <c r="AK7" s="22"/>
      <c r="AL7" s="22"/>
    </row>
    <row r="8" spans="1:38" ht="14.25">
      <c r="A8" s="22"/>
      <c r="B8" s="147">
        <v>3012</v>
      </c>
      <c r="C8" s="148">
        <v>2</v>
      </c>
      <c r="D8" s="149" t="s">
        <v>3655</v>
      </c>
      <c r="E8" s="140"/>
      <c r="F8" s="140"/>
      <c r="G8" s="140" t="s">
        <v>20943</v>
      </c>
      <c r="H8" s="140" t="s">
        <v>20944</v>
      </c>
      <c r="I8" s="140" t="s">
        <v>20945</v>
      </c>
      <c r="J8" s="140" t="s">
        <v>20946</v>
      </c>
      <c r="K8" s="140" t="s">
        <v>20947</v>
      </c>
      <c r="L8" s="140" t="s">
        <v>20948</v>
      </c>
      <c r="M8" s="140" t="s">
        <v>20949</v>
      </c>
      <c r="N8" s="140" t="s">
        <v>20950</v>
      </c>
      <c r="O8" s="140" t="s">
        <v>20951</v>
      </c>
      <c r="P8" s="140" t="s">
        <v>20881</v>
      </c>
      <c r="Q8" s="22"/>
      <c r="R8" s="22"/>
      <c r="S8" s="22"/>
      <c r="T8" s="22"/>
      <c r="U8" s="22"/>
      <c r="V8" s="22"/>
      <c r="W8" s="22"/>
      <c r="X8" s="22"/>
      <c r="Y8" s="22"/>
      <c r="Z8" s="22"/>
      <c r="AA8" s="22"/>
      <c r="AB8" s="22"/>
      <c r="AC8" s="22"/>
      <c r="AD8" s="22"/>
      <c r="AE8" s="22"/>
      <c r="AF8" s="22"/>
      <c r="AG8" s="22"/>
      <c r="AH8" s="22"/>
      <c r="AI8" s="22"/>
      <c r="AJ8" s="22"/>
      <c r="AK8" s="22"/>
      <c r="AL8" s="22"/>
    </row>
    <row r="9" spans="1:38" ht="14.25">
      <c r="A9" s="22"/>
      <c r="B9" s="147">
        <v>3013</v>
      </c>
      <c r="C9" s="148">
        <v>2</v>
      </c>
      <c r="D9" s="149" t="s">
        <v>3656</v>
      </c>
      <c r="E9" s="140"/>
      <c r="F9" s="140"/>
      <c r="G9" s="140" t="s">
        <v>20952</v>
      </c>
      <c r="H9" s="140" t="s">
        <v>20873</v>
      </c>
      <c r="I9" s="140" t="s">
        <v>20874</v>
      </c>
      <c r="J9" s="140" t="s">
        <v>20953</v>
      </c>
      <c r="K9" s="140" t="s">
        <v>20875</v>
      </c>
      <c r="L9" s="140" t="s">
        <v>20876</v>
      </c>
      <c r="M9" s="140" t="s">
        <v>20877</v>
      </c>
      <c r="N9" s="140" t="s">
        <v>20878</v>
      </c>
      <c r="O9" s="140" t="s">
        <v>20879</v>
      </c>
      <c r="P9" s="140" t="s">
        <v>20880</v>
      </c>
      <c r="Q9" s="22"/>
      <c r="R9" s="22"/>
      <c r="S9" s="22"/>
      <c r="T9" s="22"/>
      <c r="U9" s="22"/>
      <c r="V9" s="22"/>
      <c r="W9" s="22"/>
      <c r="X9" s="22"/>
      <c r="Y9" s="22"/>
      <c r="Z9" s="22"/>
      <c r="AA9" s="22"/>
      <c r="AB9" s="22"/>
      <c r="AC9" s="22"/>
      <c r="AD9" s="22"/>
      <c r="AE9" s="22"/>
      <c r="AF9" s="22"/>
      <c r="AG9" s="22"/>
      <c r="AH9" s="22"/>
      <c r="AI9" s="22"/>
      <c r="AJ9" s="22"/>
      <c r="AK9" s="22"/>
      <c r="AL9" s="22"/>
    </row>
    <row r="10" spans="1:38" ht="14.25">
      <c r="A10" s="22"/>
      <c r="B10" s="147">
        <v>3014</v>
      </c>
      <c r="C10" s="148">
        <v>2</v>
      </c>
      <c r="D10" s="149" t="s">
        <v>3657</v>
      </c>
      <c r="E10" s="140"/>
      <c r="F10" s="140"/>
      <c r="G10" s="140" t="s">
        <v>20954</v>
      </c>
      <c r="H10" s="140" t="s">
        <v>20955</v>
      </c>
      <c r="I10" s="140" t="s">
        <v>20882</v>
      </c>
      <c r="J10" s="140" t="s">
        <v>20883</v>
      </c>
      <c r="K10" s="140" t="s">
        <v>20884</v>
      </c>
      <c r="L10" s="140" t="s">
        <v>20956</v>
      </c>
      <c r="M10" s="140" t="s">
        <v>20885</v>
      </c>
      <c r="N10" s="140" t="s">
        <v>20886</v>
      </c>
      <c r="O10" s="140" t="s">
        <v>20887</v>
      </c>
      <c r="P10" s="140" t="s">
        <v>20888</v>
      </c>
      <c r="Q10" s="22"/>
      <c r="R10" s="22"/>
      <c r="S10" s="22"/>
      <c r="T10" s="22"/>
      <c r="U10" s="22"/>
      <c r="V10" s="22"/>
      <c r="W10" s="22"/>
      <c r="X10" s="22"/>
      <c r="Y10" s="22"/>
      <c r="Z10" s="22"/>
      <c r="AA10" s="22"/>
      <c r="AB10" s="22"/>
      <c r="AC10" s="22"/>
      <c r="AD10" s="22"/>
      <c r="AE10" s="22"/>
      <c r="AF10" s="22"/>
      <c r="AG10" s="22"/>
      <c r="AH10" s="22"/>
      <c r="AI10" s="22"/>
      <c r="AJ10" s="22"/>
      <c r="AK10" s="22"/>
      <c r="AL10" s="22"/>
    </row>
    <row r="11" spans="1:38" ht="14.25">
      <c r="A11" s="22"/>
      <c r="B11" s="147">
        <v>31</v>
      </c>
      <c r="C11" s="148">
        <v>1</v>
      </c>
      <c r="D11" s="149" t="s">
        <v>1</v>
      </c>
      <c r="E11" s="140"/>
      <c r="F11" s="140"/>
      <c r="G11" s="140" t="s">
        <v>3735</v>
      </c>
      <c r="H11" s="140" t="s">
        <v>1</v>
      </c>
      <c r="I11" s="140" t="s">
        <v>7183</v>
      </c>
      <c r="J11" s="140" t="s">
        <v>8881</v>
      </c>
      <c r="K11" s="140" t="s">
        <v>10608</v>
      </c>
      <c r="L11" s="140" t="s">
        <v>12278</v>
      </c>
      <c r="M11" s="140" t="s">
        <v>13978</v>
      </c>
      <c r="N11" s="140" t="s">
        <v>15660</v>
      </c>
      <c r="O11" s="140" t="s">
        <v>17395</v>
      </c>
      <c r="P11" s="140" t="s">
        <v>19058</v>
      </c>
      <c r="Q11" s="22"/>
      <c r="R11" s="22"/>
      <c r="S11" s="22"/>
      <c r="T11" s="22"/>
      <c r="U11" s="22"/>
      <c r="V11" s="22"/>
      <c r="W11" s="22"/>
      <c r="X11" s="22"/>
      <c r="Y11" s="22"/>
      <c r="Z11" s="22"/>
      <c r="AA11" s="22"/>
      <c r="AB11" s="22"/>
      <c r="AC11" s="22"/>
      <c r="AD11" s="22"/>
      <c r="AE11" s="22"/>
      <c r="AF11" s="22"/>
      <c r="AG11" s="22"/>
      <c r="AH11" s="22"/>
      <c r="AI11" s="22"/>
      <c r="AJ11" s="22"/>
      <c r="AK11" s="22"/>
      <c r="AL11" s="22"/>
    </row>
    <row r="12" spans="1:38" ht="14.25">
      <c r="A12" s="22"/>
      <c r="B12" s="147">
        <v>3110</v>
      </c>
      <c r="C12" s="148">
        <v>2</v>
      </c>
      <c r="D12" s="149" t="s">
        <v>3658</v>
      </c>
      <c r="E12" s="140"/>
      <c r="F12" s="140"/>
      <c r="G12" s="140" t="s">
        <v>20957</v>
      </c>
      <c r="H12" s="140" t="s">
        <v>20958</v>
      </c>
      <c r="I12" s="140" t="s">
        <v>20959</v>
      </c>
      <c r="J12" s="140" t="s">
        <v>20960</v>
      </c>
      <c r="K12" s="140" t="s">
        <v>20961</v>
      </c>
      <c r="L12" s="140" t="s">
        <v>20962</v>
      </c>
      <c r="M12" s="140" t="s">
        <v>20963</v>
      </c>
      <c r="N12" s="140" t="s">
        <v>20964</v>
      </c>
      <c r="O12" s="140" t="s">
        <v>20965</v>
      </c>
      <c r="P12" s="140" t="s">
        <v>20966</v>
      </c>
      <c r="Q12" s="22"/>
      <c r="R12" s="22"/>
      <c r="S12" s="22"/>
      <c r="T12" s="22"/>
      <c r="U12" s="22"/>
      <c r="V12" s="22"/>
      <c r="W12" s="22"/>
      <c r="X12" s="22"/>
      <c r="Y12" s="22"/>
      <c r="Z12" s="22"/>
      <c r="AA12" s="22"/>
      <c r="AB12" s="22"/>
      <c r="AC12" s="22"/>
      <c r="AD12" s="22"/>
      <c r="AE12" s="22"/>
      <c r="AF12" s="22"/>
      <c r="AG12" s="22"/>
      <c r="AH12" s="22"/>
      <c r="AI12" s="22"/>
      <c r="AJ12" s="22"/>
      <c r="AK12" s="22"/>
      <c r="AL12" s="22"/>
    </row>
    <row r="13" spans="1:38" ht="14.25">
      <c r="A13" s="22"/>
      <c r="B13" s="147">
        <v>3111</v>
      </c>
      <c r="C13" s="148">
        <v>2</v>
      </c>
      <c r="D13" s="149" t="s">
        <v>3659</v>
      </c>
      <c r="E13" s="140"/>
      <c r="F13" s="140"/>
      <c r="G13" s="140" t="s">
        <v>20967</v>
      </c>
      <c r="H13" s="140" t="s">
        <v>20968</v>
      </c>
      <c r="I13" s="140" t="s">
        <v>20969</v>
      </c>
      <c r="J13" s="140" t="s">
        <v>20970</v>
      </c>
      <c r="K13" s="140" t="s">
        <v>20971</v>
      </c>
      <c r="L13" s="140" t="s">
        <v>20972</v>
      </c>
      <c r="M13" s="140" t="s">
        <v>20973</v>
      </c>
      <c r="N13" s="140" t="s">
        <v>20974</v>
      </c>
      <c r="O13" s="140" t="s">
        <v>20975</v>
      </c>
      <c r="P13" s="140" t="s">
        <v>20976</v>
      </c>
      <c r="Q13" s="22"/>
      <c r="R13" s="22"/>
      <c r="S13" s="22"/>
      <c r="T13" s="22"/>
      <c r="U13" s="22"/>
      <c r="V13" s="22"/>
      <c r="W13" s="22"/>
      <c r="X13" s="22"/>
      <c r="Y13" s="22"/>
      <c r="Z13" s="22"/>
      <c r="AA13" s="22"/>
      <c r="AB13" s="22"/>
      <c r="AC13" s="22"/>
      <c r="AD13" s="22"/>
      <c r="AE13" s="22"/>
      <c r="AF13" s="22"/>
      <c r="AG13" s="22"/>
      <c r="AH13" s="22"/>
      <c r="AI13" s="22"/>
      <c r="AJ13" s="22"/>
      <c r="AK13" s="22"/>
      <c r="AL13" s="22"/>
    </row>
    <row r="14" spans="1:38" ht="14.25">
      <c r="A14" s="22"/>
      <c r="B14" s="147">
        <v>3112</v>
      </c>
      <c r="C14" s="148">
        <v>2</v>
      </c>
      <c r="D14" s="149" t="s">
        <v>3662</v>
      </c>
      <c r="E14" s="140"/>
      <c r="F14" s="140"/>
      <c r="G14" s="140" t="s">
        <v>20977</v>
      </c>
      <c r="H14" s="140" t="s">
        <v>20978</v>
      </c>
      <c r="I14" s="140" t="s">
        <v>20979</v>
      </c>
      <c r="J14" s="140" t="s">
        <v>20980</v>
      </c>
      <c r="K14" s="140" t="s">
        <v>20981</v>
      </c>
      <c r="L14" s="140" t="s">
        <v>20982</v>
      </c>
      <c r="M14" s="140" t="s">
        <v>20983</v>
      </c>
      <c r="N14" s="140" t="s">
        <v>20984</v>
      </c>
      <c r="O14" s="140" t="s">
        <v>20985</v>
      </c>
      <c r="P14" s="140" t="s">
        <v>20986</v>
      </c>
      <c r="Q14" s="22"/>
      <c r="R14" s="22"/>
      <c r="S14" s="22"/>
      <c r="T14" s="22"/>
      <c r="U14" s="22"/>
      <c r="V14" s="22"/>
      <c r="W14" s="22"/>
      <c r="X14" s="22"/>
      <c r="Y14" s="22"/>
      <c r="Z14" s="22"/>
      <c r="AA14" s="22"/>
      <c r="AB14" s="22"/>
      <c r="AC14" s="22"/>
      <c r="AD14" s="22"/>
      <c r="AE14" s="22"/>
      <c r="AF14" s="22"/>
      <c r="AG14" s="22"/>
      <c r="AH14" s="22"/>
      <c r="AI14" s="22"/>
      <c r="AJ14" s="22"/>
      <c r="AK14" s="22"/>
      <c r="AL14" s="22"/>
    </row>
    <row r="15" spans="1:38" ht="14.25">
      <c r="A15" s="22"/>
      <c r="B15" s="147">
        <v>3113</v>
      </c>
      <c r="C15" s="148">
        <v>2</v>
      </c>
      <c r="D15" s="149" t="s">
        <v>3660</v>
      </c>
      <c r="E15" s="140"/>
      <c r="F15" s="140"/>
      <c r="G15" s="140" t="s">
        <v>20987</v>
      </c>
      <c r="H15" s="140" t="s">
        <v>20988</v>
      </c>
      <c r="I15" s="140" t="s">
        <v>20989</v>
      </c>
      <c r="J15" s="140" t="s">
        <v>20990</v>
      </c>
      <c r="K15" s="140" t="s">
        <v>20991</v>
      </c>
      <c r="L15" s="140" t="s">
        <v>20992</v>
      </c>
      <c r="M15" s="140" t="s">
        <v>20993</v>
      </c>
      <c r="N15" s="140" t="s">
        <v>20994</v>
      </c>
      <c r="O15" s="140" t="s">
        <v>20995</v>
      </c>
      <c r="P15" s="140" t="s">
        <v>20996</v>
      </c>
      <c r="Q15" s="22"/>
      <c r="R15" s="22"/>
      <c r="S15" s="22"/>
      <c r="T15" s="22"/>
      <c r="U15" s="22"/>
      <c r="V15" s="22"/>
      <c r="W15" s="22"/>
      <c r="X15" s="22"/>
      <c r="Y15" s="22"/>
      <c r="Z15" s="22"/>
      <c r="AA15" s="22"/>
      <c r="AB15" s="22"/>
      <c r="AC15" s="22"/>
      <c r="AD15" s="22"/>
      <c r="AE15" s="22"/>
      <c r="AF15" s="22"/>
      <c r="AG15" s="22"/>
      <c r="AH15" s="22"/>
      <c r="AI15" s="22"/>
      <c r="AJ15" s="22"/>
      <c r="AK15" s="22"/>
      <c r="AL15" s="22"/>
    </row>
    <row r="16" spans="1:38" ht="14.25">
      <c r="A16" s="22"/>
      <c r="B16" s="147">
        <v>3114</v>
      </c>
      <c r="C16" s="148">
        <v>2</v>
      </c>
      <c r="D16" s="149" t="s">
        <v>3661</v>
      </c>
      <c r="E16" s="140"/>
      <c r="F16" s="140"/>
      <c r="G16" s="140" t="s">
        <v>20997</v>
      </c>
      <c r="H16" s="140" t="s">
        <v>20998</v>
      </c>
      <c r="I16" s="140" t="s">
        <v>20999</v>
      </c>
      <c r="J16" s="140" t="s">
        <v>21000</v>
      </c>
      <c r="K16" s="140" t="s">
        <v>21001</v>
      </c>
      <c r="L16" s="140" t="s">
        <v>21002</v>
      </c>
      <c r="M16" s="140" t="s">
        <v>21003</v>
      </c>
      <c r="N16" s="140" t="s">
        <v>21004</v>
      </c>
      <c r="O16" s="140" t="s">
        <v>21005</v>
      </c>
      <c r="P16" s="140" t="s">
        <v>21006</v>
      </c>
      <c r="Q16" s="22"/>
      <c r="R16" s="22"/>
      <c r="S16" s="22"/>
      <c r="T16" s="22"/>
      <c r="U16" s="22"/>
      <c r="V16" s="22"/>
      <c r="W16" s="22"/>
      <c r="X16" s="22"/>
      <c r="Y16" s="22"/>
      <c r="Z16" s="22"/>
      <c r="AA16" s="22"/>
      <c r="AB16" s="22"/>
      <c r="AC16" s="22"/>
      <c r="AD16" s="22"/>
      <c r="AE16" s="22"/>
      <c r="AF16" s="22"/>
      <c r="AG16" s="22"/>
      <c r="AH16" s="22"/>
      <c r="AI16" s="22"/>
      <c r="AJ16" s="22"/>
      <c r="AK16" s="22"/>
      <c r="AL16" s="22"/>
    </row>
    <row r="17" spans="1:38" ht="14.25">
      <c r="A17" s="22"/>
      <c r="B17" s="147">
        <v>3115</v>
      </c>
      <c r="C17" s="148">
        <v>2</v>
      </c>
      <c r="D17" s="149" t="s">
        <v>3663</v>
      </c>
      <c r="E17" s="140"/>
      <c r="F17" s="140"/>
      <c r="G17" s="140" t="s">
        <v>21007</v>
      </c>
      <c r="H17" s="140" t="s">
        <v>21008</v>
      </c>
      <c r="I17" s="140" t="s">
        <v>21009</v>
      </c>
      <c r="J17" s="140" t="s">
        <v>21010</v>
      </c>
      <c r="K17" s="140" t="s">
        <v>21011</v>
      </c>
      <c r="L17" s="140" t="s">
        <v>21012</v>
      </c>
      <c r="M17" s="140" t="s">
        <v>21013</v>
      </c>
      <c r="N17" s="140" t="s">
        <v>21014</v>
      </c>
      <c r="O17" s="140" t="s">
        <v>21015</v>
      </c>
      <c r="P17" s="140" t="s">
        <v>21016</v>
      </c>
      <c r="Q17" s="22"/>
      <c r="R17" s="22"/>
      <c r="S17" s="22"/>
      <c r="T17" s="22"/>
      <c r="U17" s="22"/>
      <c r="V17" s="22"/>
      <c r="W17" s="22"/>
      <c r="X17" s="22"/>
      <c r="Y17" s="22"/>
      <c r="Z17" s="22"/>
      <c r="AA17" s="22"/>
      <c r="AB17" s="22"/>
      <c r="AC17" s="22"/>
      <c r="AD17" s="22"/>
      <c r="AE17" s="22"/>
      <c r="AF17" s="22"/>
      <c r="AG17" s="22"/>
      <c r="AH17" s="22"/>
      <c r="AI17" s="22"/>
      <c r="AJ17" s="22"/>
      <c r="AK17" s="22"/>
      <c r="AL17" s="22"/>
    </row>
    <row r="18" spans="1:38" ht="14.25">
      <c r="A18" s="22"/>
      <c r="B18" s="147">
        <v>3116</v>
      </c>
      <c r="C18" s="148">
        <v>2</v>
      </c>
      <c r="D18" s="149" t="s">
        <v>3664</v>
      </c>
      <c r="E18" s="140"/>
      <c r="F18" s="140"/>
      <c r="G18" s="140" t="s">
        <v>21017</v>
      </c>
      <c r="H18" s="140" t="s">
        <v>21018</v>
      </c>
      <c r="I18" s="140" t="s">
        <v>21019</v>
      </c>
      <c r="J18" s="140" t="s">
        <v>21020</v>
      </c>
      <c r="K18" s="140" t="s">
        <v>21021</v>
      </c>
      <c r="L18" s="140" t="s">
        <v>21022</v>
      </c>
      <c r="M18" s="140" t="s">
        <v>21023</v>
      </c>
      <c r="N18" s="140" t="s">
        <v>21024</v>
      </c>
      <c r="O18" s="140" t="s">
        <v>21025</v>
      </c>
      <c r="P18" s="140" t="s">
        <v>21026</v>
      </c>
      <c r="Q18" s="22"/>
      <c r="R18" s="22"/>
      <c r="S18" s="22"/>
      <c r="T18" s="22"/>
      <c r="U18" s="22"/>
      <c r="V18" s="22"/>
      <c r="W18" s="22"/>
      <c r="X18" s="22"/>
      <c r="Y18" s="22"/>
      <c r="Z18" s="22"/>
      <c r="AA18" s="22"/>
      <c r="AB18" s="22"/>
      <c r="AC18" s="22"/>
      <c r="AD18" s="22"/>
      <c r="AE18" s="22"/>
      <c r="AF18" s="22"/>
      <c r="AG18" s="22"/>
      <c r="AH18" s="22"/>
      <c r="AI18" s="22"/>
      <c r="AJ18" s="22"/>
      <c r="AK18" s="22"/>
      <c r="AL18" s="22"/>
    </row>
    <row r="19" spans="1:38" ht="14.25">
      <c r="A19" s="22"/>
      <c r="B19" s="147">
        <v>32</v>
      </c>
      <c r="C19" s="148">
        <v>1</v>
      </c>
      <c r="D19" s="149" t="s">
        <v>417</v>
      </c>
      <c r="E19" s="140"/>
      <c r="F19" s="140"/>
      <c r="G19" s="140" t="s">
        <v>3864</v>
      </c>
      <c r="H19" s="140" t="s">
        <v>21027</v>
      </c>
      <c r="I19" s="140" t="s">
        <v>7311</v>
      </c>
      <c r="J19" s="140" t="s">
        <v>9008</v>
      </c>
      <c r="K19" s="140" t="s">
        <v>10735</v>
      </c>
      <c r="L19" s="140" t="s">
        <v>12404</v>
      </c>
      <c r="M19" s="140" t="s">
        <v>14106</v>
      </c>
      <c r="N19" s="140" t="s">
        <v>15788</v>
      </c>
      <c r="O19" s="140" t="s">
        <v>17523</v>
      </c>
      <c r="P19" s="140" t="s">
        <v>19186</v>
      </c>
      <c r="Q19" s="22"/>
      <c r="R19" s="22"/>
      <c r="S19" s="22"/>
      <c r="T19" s="22"/>
      <c r="U19" s="22"/>
      <c r="V19" s="22"/>
      <c r="W19" s="22"/>
      <c r="X19" s="22"/>
      <c r="Y19" s="22"/>
      <c r="Z19" s="22"/>
      <c r="AA19" s="22"/>
      <c r="AB19" s="22"/>
      <c r="AC19" s="22"/>
      <c r="AD19" s="22"/>
      <c r="AE19" s="22"/>
      <c r="AF19" s="22"/>
      <c r="AG19" s="22"/>
      <c r="AH19" s="22"/>
      <c r="AI19" s="22"/>
      <c r="AJ19" s="22"/>
      <c r="AK19" s="22"/>
      <c r="AL19" s="22"/>
    </row>
    <row r="20" spans="1:38" ht="14.25">
      <c r="A20" s="22"/>
      <c r="B20" s="147">
        <v>3210</v>
      </c>
      <c r="C20" s="148">
        <v>2</v>
      </c>
      <c r="D20" s="149" t="s">
        <v>3665</v>
      </c>
      <c r="E20" s="140"/>
      <c r="F20" s="140"/>
      <c r="G20" s="140" t="s">
        <v>21028</v>
      </c>
      <c r="H20" s="140" t="s">
        <v>21029</v>
      </c>
      <c r="I20" s="140" t="s">
        <v>21030</v>
      </c>
      <c r="J20" s="140" t="s">
        <v>21031</v>
      </c>
      <c r="K20" s="140" t="s">
        <v>21032</v>
      </c>
      <c r="L20" s="140" t="s">
        <v>21033</v>
      </c>
      <c r="M20" s="140" t="s">
        <v>21034</v>
      </c>
      <c r="N20" s="140" t="s">
        <v>21035</v>
      </c>
      <c r="O20" s="140" t="s">
        <v>21036</v>
      </c>
      <c r="P20" s="140" t="s">
        <v>21037</v>
      </c>
      <c r="Q20" s="22"/>
      <c r="R20" s="22"/>
      <c r="S20" s="22"/>
      <c r="T20" s="22"/>
      <c r="U20" s="22"/>
      <c r="V20" s="22"/>
      <c r="W20" s="22"/>
      <c r="X20" s="22"/>
      <c r="Y20" s="22"/>
      <c r="Z20" s="22"/>
      <c r="AA20" s="22"/>
      <c r="AB20" s="22"/>
      <c r="AC20" s="22"/>
      <c r="AD20" s="22"/>
      <c r="AE20" s="22"/>
      <c r="AF20" s="22"/>
      <c r="AG20" s="22"/>
      <c r="AH20" s="22"/>
      <c r="AI20" s="22"/>
      <c r="AJ20" s="22"/>
      <c r="AK20" s="22"/>
      <c r="AL20" s="22"/>
    </row>
    <row r="21" spans="1:38" ht="14.25">
      <c r="A21" s="22"/>
      <c r="B21" s="147">
        <v>3211</v>
      </c>
      <c r="C21" s="148">
        <v>2</v>
      </c>
      <c r="D21" s="149" t="s">
        <v>3666</v>
      </c>
      <c r="E21" s="140"/>
      <c r="F21" s="140"/>
      <c r="G21" s="140" t="s">
        <v>21038</v>
      </c>
      <c r="H21" s="140" t="s">
        <v>21039</v>
      </c>
      <c r="I21" s="140" t="s">
        <v>21040</v>
      </c>
      <c r="J21" s="140" t="s">
        <v>21041</v>
      </c>
      <c r="K21" s="140" t="s">
        <v>21042</v>
      </c>
      <c r="L21" s="140" t="s">
        <v>21043</v>
      </c>
      <c r="M21" s="140" t="s">
        <v>21044</v>
      </c>
      <c r="N21" s="140" t="s">
        <v>21045</v>
      </c>
      <c r="O21" s="140" t="s">
        <v>21046</v>
      </c>
      <c r="P21" s="140" t="s">
        <v>21047</v>
      </c>
      <c r="Q21" s="22"/>
      <c r="R21" s="22"/>
      <c r="S21" s="22"/>
      <c r="T21" s="22"/>
      <c r="U21" s="22"/>
      <c r="V21" s="22"/>
      <c r="W21" s="22"/>
      <c r="X21" s="22"/>
      <c r="Y21" s="22"/>
      <c r="Z21" s="22"/>
      <c r="AA21" s="22"/>
      <c r="AB21" s="22"/>
      <c r="AC21" s="22"/>
      <c r="AD21" s="22"/>
      <c r="AE21" s="22"/>
      <c r="AF21" s="22"/>
      <c r="AG21" s="22"/>
      <c r="AH21" s="22"/>
      <c r="AI21" s="22"/>
      <c r="AJ21" s="22"/>
      <c r="AK21" s="22"/>
      <c r="AL21" s="22"/>
    </row>
    <row r="22" spans="1:38" ht="14.25">
      <c r="A22" s="22"/>
      <c r="B22" s="147">
        <v>3212</v>
      </c>
      <c r="C22" s="148">
        <v>2</v>
      </c>
      <c r="D22" s="149" t="s">
        <v>3680</v>
      </c>
      <c r="E22" s="140"/>
      <c r="F22" s="140"/>
      <c r="G22" s="140" t="s">
        <v>21048</v>
      </c>
      <c r="H22" s="140" t="s">
        <v>21049</v>
      </c>
      <c r="I22" s="140" t="s">
        <v>21050</v>
      </c>
      <c r="J22" s="140" t="s">
        <v>21051</v>
      </c>
      <c r="K22" s="140" t="s">
        <v>21052</v>
      </c>
      <c r="L22" s="140" t="s">
        <v>21053</v>
      </c>
      <c r="M22" s="140" t="s">
        <v>20807</v>
      </c>
      <c r="N22" s="140" t="s">
        <v>20808</v>
      </c>
      <c r="O22" s="140" t="s">
        <v>21054</v>
      </c>
      <c r="P22" s="140" t="s">
        <v>21055</v>
      </c>
      <c r="Q22" s="22"/>
      <c r="R22" s="22"/>
      <c r="S22" s="22"/>
      <c r="T22" s="22"/>
      <c r="U22" s="22"/>
      <c r="V22" s="22"/>
      <c r="W22" s="22"/>
      <c r="X22" s="22"/>
      <c r="Y22" s="22"/>
      <c r="Z22" s="22"/>
      <c r="AA22" s="22"/>
      <c r="AB22" s="22"/>
      <c r="AC22" s="22"/>
      <c r="AD22" s="22"/>
      <c r="AE22" s="22"/>
      <c r="AF22" s="22"/>
      <c r="AG22" s="22"/>
      <c r="AH22" s="22"/>
      <c r="AI22" s="22"/>
      <c r="AJ22" s="22"/>
      <c r="AK22" s="22"/>
      <c r="AL22" s="22"/>
    </row>
    <row r="23" spans="1:38" ht="14.25">
      <c r="A23" s="22"/>
      <c r="B23" s="147">
        <v>3213</v>
      </c>
      <c r="C23" s="148">
        <v>2</v>
      </c>
      <c r="D23" s="149" t="s">
        <v>3668</v>
      </c>
      <c r="E23" s="140"/>
      <c r="F23" s="140"/>
      <c r="G23" s="140" t="s">
        <v>21056</v>
      </c>
      <c r="H23" s="140" t="s">
        <v>21057</v>
      </c>
      <c r="I23" s="140" t="s">
        <v>21058</v>
      </c>
      <c r="J23" s="140" t="s">
        <v>21059</v>
      </c>
      <c r="K23" s="140" t="s">
        <v>21060</v>
      </c>
      <c r="L23" s="140" t="s">
        <v>21061</v>
      </c>
      <c r="M23" s="140" t="s">
        <v>21062</v>
      </c>
      <c r="N23" s="140" t="s">
        <v>21063</v>
      </c>
      <c r="O23" s="140" t="s">
        <v>21064</v>
      </c>
      <c r="P23" s="140" t="s">
        <v>21065</v>
      </c>
      <c r="Q23" s="22"/>
      <c r="R23" s="22"/>
      <c r="S23" s="22"/>
      <c r="T23" s="22"/>
      <c r="U23" s="22"/>
      <c r="V23" s="22"/>
      <c r="W23" s="22"/>
      <c r="X23" s="22"/>
      <c r="Y23" s="22"/>
      <c r="Z23" s="22"/>
      <c r="AA23" s="22"/>
      <c r="AB23" s="22"/>
      <c r="AC23" s="22"/>
      <c r="AD23" s="22"/>
      <c r="AE23" s="22"/>
      <c r="AF23" s="22"/>
      <c r="AG23" s="22"/>
      <c r="AH23" s="22"/>
      <c r="AI23" s="22"/>
      <c r="AJ23" s="22"/>
      <c r="AK23" s="22"/>
      <c r="AL23" s="22"/>
    </row>
    <row r="24" spans="1:38" ht="14.25">
      <c r="A24" s="22"/>
      <c r="B24" s="147">
        <v>3214</v>
      </c>
      <c r="C24" s="148">
        <v>2</v>
      </c>
      <c r="D24" s="149" t="s">
        <v>3669</v>
      </c>
      <c r="E24" s="140"/>
      <c r="F24" s="140"/>
      <c r="G24" s="140" t="s">
        <v>21066</v>
      </c>
      <c r="H24" s="140" t="s">
        <v>21067</v>
      </c>
      <c r="I24" s="140" t="s">
        <v>21068</v>
      </c>
      <c r="J24" s="140" t="s">
        <v>21069</v>
      </c>
      <c r="K24" s="140" t="s">
        <v>21070</v>
      </c>
      <c r="L24" s="140" t="s">
        <v>21071</v>
      </c>
      <c r="M24" s="140" t="s">
        <v>21072</v>
      </c>
      <c r="N24" s="140" t="s">
        <v>21073</v>
      </c>
      <c r="O24" s="140" t="s">
        <v>21074</v>
      </c>
      <c r="P24" s="140" t="s">
        <v>21075</v>
      </c>
      <c r="Q24" s="22"/>
      <c r="R24" s="22"/>
      <c r="S24" s="22"/>
      <c r="T24" s="22"/>
      <c r="U24" s="22"/>
      <c r="V24" s="22"/>
      <c r="W24" s="22"/>
      <c r="X24" s="22"/>
      <c r="Y24" s="22"/>
      <c r="Z24" s="22"/>
      <c r="AA24" s="22"/>
      <c r="AB24" s="22"/>
      <c r="AC24" s="22"/>
      <c r="AD24" s="22"/>
      <c r="AE24" s="22"/>
      <c r="AF24" s="22"/>
      <c r="AG24" s="22"/>
      <c r="AH24" s="22"/>
      <c r="AI24" s="22"/>
      <c r="AJ24" s="22"/>
      <c r="AK24" s="22"/>
      <c r="AL24" s="22"/>
    </row>
    <row r="25" spans="1:38" ht="14.25">
      <c r="A25" s="22"/>
      <c r="B25" s="147">
        <v>3215</v>
      </c>
      <c r="C25" s="148">
        <v>2</v>
      </c>
      <c r="D25" s="149" t="s">
        <v>3670</v>
      </c>
      <c r="E25" s="140"/>
      <c r="F25" s="140"/>
      <c r="G25" s="140" t="s">
        <v>21076</v>
      </c>
      <c r="H25" s="140" t="s">
        <v>21077</v>
      </c>
      <c r="I25" s="140" t="s">
        <v>21077</v>
      </c>
      <c r="J25" s="140" t="s">
        <v>21078</v>
      </c>
      <c r="K25" s="140" t="s">
        <v>21078</v>
      </c>
      <c r="L25" s="140" t="s">
        <v>21079</v>
      </c>
      <c r="M25" s="140" t="s">
        <v>21080</v>
      </c>
      <c r="N25" s="140" t="s">
        <v>21081</v>
      </c>
      <c r="O25" s="140" t="s">
        <v>21082</v>
      </c>
      <c r="P25" s="140" t="s">
        <v>21083</v>
      </c>
      <c r="Q25" s="22"/>
      <c r="R25" s="22"/>
      <c r="S25" s="22"/>
      <c r="T25" s="22"/>
      <c r="U25" s="22"/>
      <c r="V25" s="22"/>
      <c r="W25" s="22"/>
      <c r="X25" s="22"/>
      <c r="Y25" s="22"/>
      <c r="Z25" s="22"/>
      <c r="AA25" s="22"/>
      <c r="AB25" s="22"/>
      <c r="AC25" s="22"/>
      <c r="AD25" s="22"/>
      <c r="AE25" s="22"/>
      <c r="AF25" s="22"/>
      <c r="AG25" s="22"/>
      <c r="AH25" s="22"/>
      <c r="AI25" s="22"/>
      <c r="AJ25" s="22"/>
      <c r="AK25" s="22"/>
      <c r="AL25" s="22"/>
    </row>
    <row r="26" spans="1:38" ht="14.25">
      <c r="A26" s="22"/>
      <c r="B26" s="147">
        <v>3216</v>
      </c>
      <c r="C26" s="148">
        <v>2</v>
      </c>
      <c r="D26" s="149" t="s">
        <v>3671</v>
      </c>
      <c r="E26" s="140"/>
      <c r="F26" s="140"/>
      <c r="G26" s="140" t="s">
        <v>21084</v>
      </c>
      <c r="H26" s="140" t="s">
        <v>21085</v>
      </c>
      <c r="I26" s="140" t="s">
        <v>21086</v>
      </c>
      <c r="J26" s="140" t="s">
        <v>21087</v>
      </c>
      <c r="K26" s="140" t="s">
        <v>21088</v>
      </c>
      <c r="L26" s="140" t="s">
        <v>21089</v>
      </c>
      <c r="M26" s="140" t="s">
        <v>21090</v>
      </c>
      <c r="N26" s="140" t="s">
        <v>21091</v>
      </c>
      <c r="O26" s="140" t="s">
        <v>21092</v>
      </c>
      <c r="P26" s="140" t="s">
        <v>21093</v>
      </c>
      <c r="Q26" s="22"/>
      <c r="R26" s="22"/>
      <c r="S26" s="22"/>
      <c r="T26" s="22"/>
      <c r="U26" s="22"/>
      <c r="V26" s="22"/>
      <c r="W26" s="22"/>
      <c r="X26" s="22"/>
      <c r="Y26" s="22"/>
      <c r="Z26" s="22"/>
      <c r="AA26" s="22"/>
      <c r="AB26" s="22"/>
      <c r="AC26" s="22"/>
      <c r="AD26" s="22"/>
      <c r="AE26" s="22"/>
      <c r="AF26" s="22"/>
      <c r="AG26" s="22"/>
      <c r="AH26" s="22"/>
      <c r="AI26" s="22"/>
      <c r="AJ26" s="22"/>
      <c r="AK26" s="22"/>
      <c r="AL26" s="22"/>
    </row>
    <row r="27" spans="1:38" ht="14.25">
      <c r="A27" s="22"/>
      <c r="B27" s="147">
        <v>3217</v>
      </c>
      <c r="C27" s="148">
        <v>2</v>
      </c>
      <c r="D27" s="149" t="s">
        <v>3672</v>
      </c>
      <c r="E27" s="140"/>
      <c r="F27" s="140"/>
      <c r="G27" s="140" t="s">
        <v>21094</v>
      </c>
      <c r="H27" s="140" t="s">
        <v>21095</v>
      </c>
      <c r="I27" s="140" t="s">
        <v>21096</v>
      </c>
      <c r="J27" s="140" t="s">
        <v>21097</v>
      </c>
      <c r="K27" s="140" t="s">
        <v>21098</v>
      </c>
      <c r="L27" s="140" t="s">
        <v>21099</v>
      </c>
      <c r="M27" s="140" t="s">
        <v>21100</v>
      </c>
      <c r="N27" s="140" t="s">
        <v>21101</v>
      </c>
      <c r="O27" s="140" t="s">
        <v>21102</v>
      </c>
      <c r="P27" s="140" t="s">
        <v>21103</v>
      </c>
      <c r="Q27" s="22"/>
      <c r="R27" s="22"/>
      <c r="S27" s="22"/>
      <c r="T27" s="22"/>
      <c r="U27" s="22"/>
      <c r="V27" s="22"/>
      <c r="W27" s="22"/>
      <c r="X27" s="22"/>
      <c r="Y27" s="22"/>
      <c r="Z27" s="22"/>
      <c r="AA27" s="22"/>
      <c r="AB27" s="22"/>
      <c r="AC27" s="22"/>
      <c r="AD27" s="22"/>
      <c r="AE27" s="22"/>
      <c r="AF27" s="22"/>
      <c r="AG27" s="22"/>
      <c r="AH27" s="22"/>
      <c r="AI27" s="22"/>
      <c r="AJ27" s="22"/>
      <c r="AK27" s="22"/>
      <c r="AL27" s="22"/>
    </row>
    <row r="28" spans="1:38" ht="14.25">
      <c r="A28" s="22"/>
      <c r="B28" s="147">
        <v>3218</v>
      </c>
      <c r="C28" s="148">
        <v>2</v>
      </c>
      <c r="D28" s="149" t="s">
        <v>3673</v>
      </c>
      <c r="E28" s="140"/>
      <c r="F28" s="140"/>
      <c r="G28" s="140" t="s">
        <v>21104</v>
      </c>
      <c r="H28" s="140" t="s">
        <v>21105</v>
      </c>
      <c r="I28" s="140" t="s">
        <v>21106</v>
      </c>
      <c r="J28" s="140" t="s">
        <v>21107</v>
      </c>
      <c r="K28" s="140" t="s">
        <v>21108</v>
      </c>
      <c r="L28" s="140" t="s">
        <v>21109</v>
      </c>
      <c r="M28" s="140" t="s">
        <v>21110</v>
      </c>
      <c r="N28" s="140" t="s">
        <v>21111</v>
      </c>
      <c r="O28" s="140" t="s">
        <v>21112</v>
      </c>
      <c r="P28" s="140" t="s">
        <v>21113</v>
      </c>
      <c r="Q28" s="22"/>
      <c r="R28" s="22"/>
      <c r="S28" s="22"/>
      <c r="T28" s="22"/>
      <c r="U28" s="22"/>
      <c r="V28" s="22"/>
      <c r="W28" s="22"/>
      <c r="X28" s="22"/>
      <c r="Y28" s="22"/>
      <c r="Z28" s="22"/>
      <c r="AA28" s="22"/>
      <c r="AB28" s="22"/>
      <c r="AC28" s="22"/>
      <c r="AD28" s="22"/>
      <c r="AE28" s="22"/>
      <c r="AF28" s="22"/>
      <c r="AG28" s="22"/>
      <c r="AH28" s="22"/>
      <c r="AI28" s="22"/>
      <c r="AJ28" s="22"/>
      <c r="AK28" s="22"/>
      <c r="AL28" s="22"/>
    </row>
    <row r="29" spans="1:38" ht="14.25">
      <c r="A29" s="22"/>
      <c r="B29" s="147">
        <v>3219</v>
      </c>
      <c r="C29" s="148">
        <v>2</v>
      </c>
      <c r="D29" s="149" t="s">
        <v>3674</v>
      </c>
      <c r="E29" s="140"/>
      <c r="F29" s="140"/>
      <c r="G29" s="140" t="s">
        <v>21114</v>
      </c>
      <c r="H29" s="140" t="s">
        <v>20791</v>
      </c>
      <c r="I29" s="140" t="s">
        <v>20792</v>
      </c>
      <c r="J29" s="140" t="s">
        <v>21115</v>
      </c>
      <c r="K29" s="140" t="s">
        <v>20793</v>
      </c>
      <c r="L29" s="140" t="s">
        <v>20794</v>
      </c>
      <c r="M29" s="140" t="s">
        <v>20795</v>
      </c>
      <c r="N29" s="140" t="s">
        <v>20796</v>
      </c>
      <c r="O29" s="140" t="s">
        <v>20797</v>
      </c>
      <c r="P29" s="140" t="s">
        <v>20798</v>
      </c>
      <c r="Q29" s="22"/>
      <c r="R29" s="22"/>
      <c r="S29" s="22"/>
      <c r="T29" s="22"/>
      <c r="U29" s="22"/>
      <c r="V29" s="22"/>
      <c r="W29" s="22"/>
      <c r="X29" s="22"/>
      <c r="Y29" s="22"/>
      <c r="Z29" s="22"/>
      <c r="AA29" s="22"/>
      <c r="AB29" s="22"/>
      <c r="AC29" s="22"/>
      <c r="AD29" s="22"/>
      <c r="AE29" s="22"/>
      <c r="AF29" s="22"/>
      <c r="AG29" s="22"/>
      <c r="AH29" s="22"/>
      <c r="AI29" s="22"/>
      <c r="AJ29" s="22"/>
      <c r="AK29" s="22"/>
      <c r="AL29" s="22"/>
    </row>
    <row r="30" spans="1:38" ht="14.25">
      <c r="A30" s="22"/>
      <c r="B30" s="147">
        <v>3225</v>
      </c>
      <c r="C30" s="148">
        <v>2</v>
      </c>
      <c r="D30" s="149" t="s">
        <v>3675</v>
      </c>
      <c r="E30" s="140"/>
      <c r="F30" s="140"/>
      <c r="G30" s="140" t="s">
        <v>21116</v>
      </c>
      <c r="H30" s="140" t="s">
        <v>21117</v>
      </c>
      <c r="I30" s="140" t="s">
        <v>21118</v>
      </c>
      <c r="J30" s="140" t="s">
        <v>21119</v>
      </c>
      <c r="K30" s="140" t="s">
        <v>21120</v>
      </c>
      <c r="L30" s="140" t="s">
        <v>21121</v>
      </c>
      <c r="M30" s="140" t="s">
        <v>21122</v>
      </c>
      <c r="N30" s="140" t="s">
        <v>21123</v>
      </c>
      <c r="O30" s="140" t="s">
        <v>21124</v>
      </c>
      <c r="P30" s="140" t="s">
        <v>20799</v>
      </c>
      <c r="Q30" s="22"/>
      <c r="R30" s="22"/>
      <c r="S30" s="22"/>
      <c r="T30" s="22"/>
      <c r="U30" s="22"/>
      <c r="V30" s="22"/>
      <c r="W30" s="22"/>
      <c r="X30" s="22"/>
      <c r="Y30" s="22"/>
      <c r="Z30" s="22"/>
      <c r="AA30" s="22"/>
      <c r="AB30" s="22"/>
      <c r="AC30" s="22"/>
      <c r="AD30" s="22"/>
      <c r="AE30" s="22"/>
      <c r="AF30" s="22"/>
      <c r="AG30" s="22"/>
      <c r="AH30" s="22"/>
      <c r="AI30" s="22"/>
      <c r="AJ30" s="22"/>
      <c r="AK30" s="22"/>
      <c r="AL30" s="22"/>
    </row>
    <row r="31" spans="1:38" ht="14.25">
      <c r="A31" s="22"/>
      <c r="B31" s="147">
        <v>3226</v>
      </c>
      <c r="C31" s="148">
        <v>2</v>
      </c>
      <c r="D31" s="149" t="s">
        <v>3676</v>
      </c>
      <c r="E31" s="140"/>
      <c r="F31" s="140"/>
      <c r="G31" s="140" t="s">
        <v>21125</v>
      </c>
      <c r="H31" s="140" t="s">
        <v>21126</v>
      </c>
      <c r="I31" s="140" t="s">
        <v>21127</v>
      </c>
      <c r="J31" s="140" t="s">
        <v>21128</v>
      </c>
      <c r="K31" s="140" t="s">
        <v>21129</v>
      </c>
      <c r="L31" s="140" t="s">
        <v>21130</v>
      </c>
      <c r="M31" s="140" t="s">
        <v>21131</v>
      </c>
      <c r="N31" s="140" t="s">
        <v>21132</v>
      </c>
      <c r="O31" s="140" t="s">
        <v>21133</v>
      </c>
      <c r="P31" s="140" t="s">
        <v>21134</v>
      </c>
      <c r="Q31" s="22"/>
      <c r="R31" s="22"/>
      <c r="S31" s="22"/>
      <c r="T31" s="22"/>
      <c r="U31" s="22"/>
      <c r="V31" s="22"/>
      <c r="W31" s="22"/>
      <c r="X31" s="22"/>
      <c r="Y31" s="22"/>
      <c r="Z31" s="22"/>
      <c r="AA31" s="22"/>
      <c r="AB31" s="22"/>
      <c r="AC31" s="22"/>
      <c r="AD31" s="22"/>
      <c r="AE31" s="22"/>
      <c r="AF31" s="22"/>
      <c r="AG31" s="22"/>
      <c r="AH31" s="22"/>
      <c r="AI31" s="22"/>
      <c r="AJ31" s="22"/>
      <c r="AK31" s="22"/>
      <c r="AL31" s="22"/>
    </row>
    <row r="32" spans="1:38" ht="14.25">
      <c r="A32" s="22"/>
      <c r="B32" s="147">
        <v>3227</v>
      </c>
      <c r="C32" s="148">
        <v>2</v>
      </c>
      <c r="D32" s="149" t="s">
        <v>3677</v>
      </c>
      <c r="E32" s="140"/>
      <c r="F32" s="140"/>
      <c r="G32" s="140" t="s">
        <v>21135</v>
      </c>
      <c r="H32" s="140" t="s">
        <v>21136</v>
      </c>
      <c r="I32" s="140" t="s">
        <v>21137</v>
      </c>
      <c r="J32" s="140" t="s">
        <v>21138</v>
      </c>
      <c r="K32" s="140" t="s">
        <v>21139</v>
      </c>
      <c r="L32" s="140" t="s">
        <v>21140</v>
      </c>
      <c r="M32" s="140" t="s">
        <v>21141</v>
      </c>
      <c r="N32" s="140" t="s">
        <v>21142</v>
      </c>
      <c r="O32" s="140" t="s">
        <v>21143</v>
      </c>
      <c r="P32" s="140" t="s">
        <v>21144</v>
      </c>
      <c r="Q32" s="22"/>
      <c r="R32" s="22"/>
      <c r="S32" s="22"/>
      <c r="T32" s="22"/>
      <c r="U32" s="22"/>
      <c r="V32" s="22"/>
      <c r="W32" s="22"/>
      <c r="X32" s="22"/>
      <c r="Y32" s="22"/>
      <c r="Z32" s="22"/>
      <c r="AA32" s="22"/>
      <c r="AB32" s="22"/>
      <c r="AC32" s="22"/>
      <c r="AD32" s="22"/>
      <c r="AE32" s="22"/>
      <c r="AF32" s="22"/>
      <c r="AG32" s="22"/>
      <c r="AH32" s="22"/>
      <c r="AI32" s="22"/>
      <c r="AJ32" s="22"/>
      <c r="AK32" s="22"/>
      <c r="AL32" s="22"/>
    </row>
    <row r="33" spans="1:38" ht="14.25">
      <c r="A33" s="22"/>
      <c r="B33" s="147">
        <v>3228</v>
      </c>
      <c r="C33" s="148">
        <v>2</v>
      </c>
      <c r="D33" s="149" t="s">
        <v>3678</v>
      </c>
      <c r="E33" s="140"/>
      <c r="F33" s="140"/>
      <c r="G33" s="140" t="s">
        <v>21145</v>
      </c>
      <c r="H33" s="140" t="s">
        <v>21146</v>
      </c>
      <c r="I33" s="140" t="s">
        <v>20800</v>
      </c>
      <c r="J33" s="140" t="s">
        <v>20801</v>
      </c>
      <c r="K33" s="140" t="s">
        <v>21147</v>
      </c>
      <c r="L33" s="140" t="s">
        <v>21148</v>
      </c>
      <c r="M33" s="140" t="s">
        <v>20802</v>
      </c>
      <c r="N33" s="140" t="s">
        <v>21149</v>
      </c>
      <c r="O33" s="140" t="s">
        <v>20803</v>
      </c>
      <c r="P33" s="140" t="s">
        <v>20804</v>
      </c>
      <c r="Q33" s="22"/>
      <c r="R33" s="22"/>
      <c r="S33" s="22"/>
      <c r="T33" s="22"/>
      <c r="U33" s="22"/>
      <c r="V33" s="22"/>
      <c r="W33" s="22"/>
      <c r="X33" s="22"/>
      <c r="Y33" s="22"/>
      <c r="Z33" s="22"/>
      <c r="AA33" s="22"/>
      <c r="AB33" s="22"/>
      <c r="AC33" s="22"/>
      <c r="AD33" s="22"/>
      <c r="AE33" s="22"/>
      <c r="AF33" s="22"/>
      <c r="AG33" s="22"/>
      <c r="AH33" s="22"/>
      <c r="AI33" s="22"/>
      <c r="AJ33" s="22"/>
      <c r="AK33" s="22"/>
      <c r="AL33" s="22"/>
    </row>
    <row r="34" spans="1:38" ht="14.25">
      <c r="A34" s="22"/>
      <c r="B34" s="147">
        <v>3229</v>
      </c>
      <c r="C34" s="148">
        <v>2</v>
      </c>
      <c r="D34" s="149" t="s">
        <v>3679</v>
      </c>
      <c r="E34" s="140"/>
      <c r="F34" s="140"/>
      <c r="G34" s="140" t="s">
        <v>21150</v>
      </c>
      <c r="H34" s="140" t="s">
        <v>21151</v>
      </c>
      <c r="I34" s="140" t="s">
        <v>21152</v>
      </c>
      <c r="J34" s="140" t="s">
        <v>21153</v>
      </c>
      <c r="K34" s="140" t="s">
        <v>21154</v>
      </c>
      <c r="L34" s="140" t="s">
        <v>21155</v>
      </c>
      <c r="M34" s="140" t="s">
        <v>20805</v>
      </c>
      <c r="N34" s="140" t="s">
        <v>20806</v>
      </c>
      <c r="O34" s="140" t="s">
        <v>21156</v>
      </c>
      <c r="P34" s="140" t="s">
        <v>21157</v>
      </c>
      <c r="Q34" s="22"/>
      <c r="R34" s="22"/>
      <c r="S34" s="22"/>
      <c r="T34" s="22"/>
      <c r="U34" s="22"/>
      <c r="V34" s="22"/>
      <c r="W34" s="22"/>
      <c r="X34" s="22"/>
      <c r="Y34" s="22"/>
      <c r="Z34" s="22"/>
      <c r="AA34" s="22"/>
      <c r="AB34" s="22"/>
      <c r="AC34" s="22"/>
      <c r="AD34" s="22"/>
      <c r="AE34" s="22"/>
      <c r="AF34" s="22"/>
      <c r="AG34" s="22"/>
      <c r="AH34" s="22"/>
      <c r="AI34" s="22"/>
      <c r="AJ34" s="22"/>
      <c r="AK34" s="22"/>
      <c r="AL34" s="22"/>
    </row>
    <row r="35" spans="1:38" ht="14.25">
      <c r="A35" s="22"/>
      <c r="B35" s="147">
        <v>3230</v>
      </c>
      <c r="C35" s="148">
        <v>2</v>
      </c>
      <c r="D35" s="149" t="s">
        <v>3667</v>
      </c>
      <c r="E35" s="140"/>
      <c r="F35" s="140"/>
      <c r="G35" s="140" t="s">
        <v>21158</v>
      </c>
      <c r="H35" s="140" t="s">
        <v>21159</v>
      </c>
      <c r="I35" s="140" t="s">
        <v>21160</v>
      </c>
      <c r="J35" s="140" t="s">
        <v>21161</v>
      </c>
      <c r="K35" s="140" t="s">
        <v>21162</v>
      </c>
      <c r="L35" s="140" t="s">
        <v>21163</v>
      </c>
      <c r="M35" s="140" t="s">
        <v>21164</v>
      </c>
      <c r="N35" s="140" t="s">
        <v>21165</v>
      </c>
      <c r="O35" s="140" t="s">
        <v>21166</v>
      </c>
      <c r="P35" s="140" t="s">
        <v>21167</v>
      </c>
      <c r="Q35" s="22"/>
      <c r="R35" s="22"/>
      <c r="S35" s="22"/>
      <c r="T35" s="22"/>
      <c r="U35" s="22"/>
      <c r="V35" s="22"/>
      <c r="W35" s="22"/>
      <c r="X35" s="22"/>
      <c r="Y35" s="22"/>
      <c r="Z35" s="22"/>
      <c r="AA35" s="22"/>
      <c r="AB35" s="22"/>
      <c r="AC35" s="22"/>
      <c r="AD35" s="22"/>
      <c r="AE35" s="22"/>
      <c r="AF35" s="22"/>
      <c r="AG35" s="22"/>
      <c r="AH35" s="22"/>
      <c r="AI35" s="22"/>
      <c r="AJ35" s="22"/>
      <c r="AK35" s="22"/>
      <c r="AL35" s="22"/>
    </row>
    <row r="36" spans="1:38" ht="14.25">
      <c r="A36" s="22"/>
      <c r="B36" s="147">
        <v>3231</v>
      </c>
      <c r="C36" s="148">
        <v>2</v>
      </c>
      <c r="D36" s="149" t="s">
        <v>3681</v>
      </c>
      <c r="E36" s="140"/>
      <c r="F36" s="140"/>
      <c r="G36" s="140" t="s">
        <v>21168</v>
      </c>
      <c r="H36" s="140" t="s">
        <v>21169</v>
      </c>
      <c r="I36" s="140" t="s">
        <v>21170</v>
      </c>
      <c r="J36" s="140" t="s">
        <v>21171</v>
      </c>
      <c r="K36" s="140" t="s">
        <v>21172</v>
      </c>
      <c r="L36" s="140" t="s">
        <v>21173</v>
      </c>
      <c r="M36" s="140" t="s">
        <v>21174</v>
      </c>
      <c r="N36" s="140" t="s">
        <v>21175</v>
      </c>
      <c r="O36" s="140" t="s">
        <v>21176</v>
      </c>
      <c r="P36" s="140" t="s">
        <v>21177</v>
      </c>
      <c r="Q36" s="22"/>
      <c r="R36" s="22"/>
      <c r="S36" s="22"/>
      <c r="T36" s="22"/>
      <c r="U36" s="22"/>
      <c r="V36" s="22"/>
      <c r="W36" s="22"/>
      <c r="X36" s="22"/>
      <c r="Y36" s="22"/>
      <c r="Z36" s="22"/>
      <c r="AA36" s="22"/>
      <c r="AB36" s="22"/>
      <c r="AC36" s="22"/>
      <c r="AD36" s="22"/>
      <c r="AE36" s="22"/>
      <c r="AF36" s="22"/>
      <c r="AG36" s="22"/>
      <c r="AH36" s="22"/>
      <c r="AI36" s="22"/>
      <c r="AJ36" s="22"/>
      <c r="AK36" s="22"/>
      <c r="AL36" s="22"/>
    </row>
    <row r="37" spans="1:38" ht="14.25">
      <c r="A37" s="22"/>
      <c r="B37" s="147">
        <v>33</v>
      </c>
      <c r="C37" s="148">
        <v>1</v>
      </c>
      <c r="D37" s="149" t="s">
        <v>655</v>
      </c>
      <c r="E37" s="140"/>
      <c r="F37" s="140"/>
      <c r="G37" s="140" t="s">
        <v>4185</v>
      </c>
      <c r="H37" s="140" t="s">
        <v>21178</v>
      </c>
      <c r="I37" s="140" t="s">
        <v>7634</v>
      </c>
      <c r="J37" s="140" t="s">
        <v>9331</v>
      </c>
      <c r="K37" s="140" t="s">
        <v>9331</v>
      </c>
      <c r="L37" s="140" t="s">
        <v>12731</v>
      </c>
      <c r="M37" s="140" t="s">
        <v>14427</v>
      </c>
      <c r="N37" s="140" t="s">
        <v>16112</v>
      </c>
      <c r="O37" s="140" t="s">
        <v>21179</v>
      </c>
      <c r="P37" s="140" t="s">
        <v>19507</v>
      </c>
      <c r="Q37" s="22"/>
      <c r="R37" s="22"/>
      <c r="S37" s="22"/>
      <c r="T37" s="22"/>
      <c r="U37" s="22"/>
      <c r="V37" s="22"/>
      <c r="W37" s="22"/>
      <c r="X37" s="22"/>
      <c r="Y37" s="22"/>
      <c r="Z37" s="22"/>
      <c r="AA37" s="22"/>
      <c r="AB37" s="22"/>
      <c r="AC37" s="22"/>
      <c r="AD37" s="22"/>
      <c r="AE37" s="22"/>
      <c r="AF37" s="22"/>
      <c r="AG37" s="22"/>
      <c r="AH37" s="22"/>
      <c r="AI37" s="22"/>
      <c r="AJ37" s="22"/>
      <c r="AK37" s="22"/>
      <c r="AL37" s="22"/>
    </row>
    <row r="38" spans="1:38" ht="14.25">
      <c r="A38" s="22"/>
      <c r="B38" s="147">
        <v>3310</v>
      </c>
      <c r="C38" s="148">
        <v>2</v>
      </c>
      <c r="D38" s="149" t="s">
        <v>3682</v>
      </c>
      <c r="E38" s="140"/>
      <c r="F38" s="140"/>
      <c r="G38" s="140" t="s">
        <v>21180</v>
      </c>
      <c r="H38" s="140" t="s">
        <v>21181</v>
      </c>
      <c r="I38" s="140" t="s">
        <v>21182</v>
      </c>
      <c r="J38" s="140" t="s">
        <v>21183</v>
      </c>
      <c r="K38" s="140" t="s">
        <v>21183</v>
      </c>
      <c r="L38" s="140" t="s">
        <v>21184</v>
      </c>
      <c r="M38" s="140" t="s">
        <v>21185</v>
      </c>
      <c r="N38" s="140" t="s">
        <v>21186</v>
      </c>
      <c r="O38" s="140" t="s">
        <v>21187</v>
      </c>
      <c r="P38" s="140" t="s">
        <v>21188</v>
      </c>
      <c r="Q38" s="22"/>
      <c r="R38" s="22"/>
      <c r="S38" s="22"/>
      <c r="T38" s="22"/>
      <c r="U38" s="22"/>
      <c r="V38" s="22"/>
      <c r="W38" s="22"/>
      <c r="X38" s="22"/>
      <c r="Y38" s="22"/>
      <c r="Z38" s="22"/>
      <c r="AA38" s="22"/>
      <c r="AB38" s="22"/>
      <c r="AC38" s="22"/>
      <c r="AD38" s="22"/>
      <c r="AE38" s="22"/>
      <c r="AF38" s="22"/>
      <c r="AG38" s="22"/>
      <c r="AH38" s="22"/>
      <c r="AI38" s="22"/>
      <c r="AJ38" s="22"/>
      <c r="AK38" s="22"/>
      <c r="AL38" s="22"/>
    </row>
    <row r="39" spans="1:38" ht="14.25">
      <c r="A39" s="22"/>
      <c r="B39" s="147">
        <v>3311</v>
      </c>
      <c r="C39" s="148">
        <v>2</v>
      </c>
      <c r="D39" s="149" t="s">
        <v>3683</v>
      </c>
      <c r="E39" s="140"/>
      <c r="F39" s="140"/>
      <c r="G39" s="140" t="s">
        <v>21189</v>
      </c>
      <c r="H39" s="140" t="s">
        <v>20818</v>
      </c>
      <c r="I39" s="140" t="s">
        <v>21190</v>
      </c>
      <c r="J39" s="140" t="s">
        <v>20819</v>
      </c>
      <c r="K39" s="140" t="s">
        <v>20820</v>
      </c>
      <c r="L39" s="140" t="s">
        <v>21191</v>
      </c>
      <c r="M39" s="140" t="s">
        <v>20821</v>
      </c>
      <c r="N39" s="140" t="s">
        <v>21192</v>
      </c>
      <c r="O39" s="140" t="s">
        <v>20822</v>
      </c>
      <c r="P39" s="140" t="s">
        <v>21193</v>
      </c>
      <c r="Q39" s="22"/>
      <c r="R39" s="22"/>
      <c r="S39" s="22"/>
      <c r="T39" s="22"/>
      <c r="U39" s="22"/>
      <c r="V39" s="22"/>
      <c r="W39" s="22"/>
      <c r="X39" s="22"/>
      <c r="Y39" s="22"/>
      <c r="Z39" s="22"/>
      <c r="AA39" s="22"/>
      <c r="AB39" s="22"/>
      <c r="AC39" s="22"/>
      <c r="AD39" s="22"/>
      <c r="AE39" s="22"/>
      <c r="AF39" s="22"/>
      <c r="AG39" s="22"/>
      <c r="AH39" s="22"/>
      <c r="AI39" s="22"/>
      <c r="AJ39" s="22"/>
      <c r="AK39" s="22"/>
      <c r="AL39" s="22"/>
    </row>
    <row r="40" spans="1:38" ht="14.25">
      <c r="A40" s="22"/>
      <c r="B40" s="147">
        <v>3312</v>
      </c>
      <c r="C40" s="148">
        <v>2</v>
      </c>
      <c r="D40" s="149" t="s">
        <v>3685</v>
      </c>
      <c r="E40" s="140"/>
      <c r="F40" s="140"/>
      <c r="G40" s="140" t="s">
        <v>21194</v>
      </c>
      <c r="H40" s="140" t="s">
        <v>21195</v>
      </c>
      <c r="I40" s="140" t="s">
        <v>21196</v>
      </c>
      <c r="J40" s="140" t="s">
        <v>21197</v>
      </c>
      <c r="K40" s="140" t="s">
        <v>21198</v>
      </c>
      <c r="L40" s="140" t="s">
        <v>21199</v>
      </c>
      <c r="M40" s="140" t="s">
        <v>21200</v>
      </c>
      <c r="N40" s="140" t="s">
        <v>21201</v>
      </c>
      <c r="O40" s="140" t="s">
        <v>21202</v>
      </c>
      <c r="P40" s="140" t="s">
        <v>21203</v>
      </c>
      <c r="Q40" s="22"/>
      <c r="R40" s="22"/>
      <c r="S40" s="22"/>
      <c r="T40" s="22"/>
      <c r="U40" s="22"/>
      <c r="V40" s="22"/>
      <c r="W40" s="22"/>
      <c r="X40" s="22"/>
      <c r="Y40" s="22"/>
      <c r="Z40" s="22"/>
      <c r="AA40" s="22"/>
      <c r="AB40" s="22"/>
      <c r="AC40" s="22"/>
      <c r="AD40" s="22"/>
      <c r="AE40" s="22"/>
      <c r="AF40" s="22"/>
      <c r="AG40" s="22"/>
      <c r="AH40" s="22"/>
      <c r="AI40" s="22"/>
      <c r="AJ40" s="22"/>
      <c r="AK40" s="22"/>
      <c r="AL40" s="22"/>
    </row>
    <row r="41" spans="1:38" ht="14.25">
      <c r="A41" s="22"/>
      <c r="B41" s="147">
        <v>3313</v>
      </c>
      <c r="C41" s="148">
        <v>2</v>
      </c>
      <c r="D41" s="149" t="s">
        <v>3686</v>
      </c>
      <c r="E41" s="140"/>
      <c r="F41" s="140"/>
      <c r="G41" s="140" t="s">
        <v>21204</v>
      </c>
      <c r="H41" s="140" t="s">
        <v>20809</v>
      </c>
      <c r="I41" s="140" t="s">
        <v>20810</v>
      </c>
      <c r="J41" s="140" t="s">
        <v>20811</v>
      </c>
      <c r="K41" s="140" t="s">
        <v>20812</v>
      </c>
      <c r="L41" s="140" t="s">
        <v>20813</v>
      </c>
      <c r="M41" s="140" t="s">
        <v>20814</v>
      </c>
      <c r="N41" s="140" t="s">
        <v>20815</v>
      </c>
      <c r="O41" s="140" t="s">
        <v>20816</v>
      </c>
      <c r="P41" s="140" t="s">
        <v>20817</v>
      </c>
      <c r="Q41" s="22"/>
      <c r="R41" s="22"/>
      <c r="S41" s="22"/>
      <c r="T41" s="22"/>
      <c r="U41" s="22"/>
      <c r="V41" s="22"/>
      <c r="W41" s="22"/>
      <c r="X41" s="22"/>
      <c r="Y41" s="22"/>
      <c r="Z41" s="22"/>
      <c r="AA41" s="22"/>
      <c r="AB41" s="22"/>
      <c r="AC41" s="22"/>
      <c r="AD41" s="22"/>
      <c r="AE41" s="22"/>
      <c r="AF41" s="22"/>
      <c r="AG41" s="22"/>
      <c r="AH41" s="22"/>
      <c r="AI41" s="22"/>
      <c r="AJ41" s="22"/>
      <c r="AK41" s="22"/>
      <c r="AL41" s="22"/>
    </row>
    <row r="42" spans="1:38" ht="14.25">
      <c r="A42" s="22"/>
      <c r="B42" s="147">
        <v>3314</v>
      </c>
      <c r="C42" s="148">
        <v>2</v>
      </c>
      <c r="D42" s="149" t="s">
        <v>3687</v>
      </c>
      <c r="E42" s="140"/>
      <c r="F42" s="140"/>
      <c r="G42" s="140" t="s">
        <v>21205</v>
      </c>
      <c r="H42" s="140" t="s">
        <v>21206</v>
      </c>
      <c r="I42" s="140" t="s">
        <v>21207</v>
      </c>
      <c r="J42" s="140" t="s">
        <v>21208</v>
      </c>
      <c r="K42" s="140" t="s">
        <v>21209</v>
      </c>
      <c r="L42" s="140" t="s">
        <v>21210</v>
      </c>
      <c r="M42" s="140" t="s">
        <v>21211</v>
      </c>
      <c r="N42" s="140" t="s">
        <v>21212</v>
      </c>
      <c r="O42" s="140" t="s">
        <v>21213</v>
      </c>
      <c r="P42" s="140" t="s">
        <v>21214</v>
      </c>
      <c r="Q42" s="22"/>
      <c r="R42" s="22"/>
      <c r="S42" s="22"/>
      <c r="T42" s="22"/>
      <c r="U42" s="22"/>
      <c r="V42" s="22"/>
      <c r="W42" s="22"/>
      <c r="X42" s="22"/>
      <c r="Y42" s="22"/>
      <c r="Z42" s="22"/>
      <c r="AA42" s="22"/>
      <c r="AB42" s="22"/>
      <c r="AC42" s="22"/>
      <c r="AD42" s="22"/>
      <c r="AE42" s="22"/>
      <c r="AF42" s="22"/>
      <c r="AG42" s="22"/>
      <c r="AH42" s="22"/>
      <c r="AI42" s="22"/>
      <c r="AJ42" s="22"/>
      <c r="AK42" s="22"/>
      <c r="AL42" s="22"/>
    </row>
    <row r="43" spans="1:38" ht="14.25">
      <c r="A43" s="22"/>
      <c r="B43" s="147">
        <v>3315</v>
      </c>
      <c r="C43" s="148">
        <v>2</v>
      </c>
      <c r="D43" s="149" t="s">
        <v>3684</v>
      </c>
      <c r="E43" s="140"/>
      <c r="F43" s="140"/>
      <c r="G43" s="140" t="s">
        <v>21215</v>
      </c>
      <c r="H43" s="140" t="s">
        <v>21216</v>
      </c>
      <c r="I43" s="140" t="s">
        <v>21217</v>
      </c>
      <c r="J43" s="140" t="s">
        <v>21218</v>
      </c>
      <c r="K43" s="140" t="s">
        <v>21219</v>
      </c>
      <c r="L43" s="140" t="s">
        <v>21220</v>
      </c>
      <c r="M43" s="140" t="s">
        <v>21221</v>
      </c>
      <c r="N43" s="140" t="s">
        <v>21222</v>
      </c>
      <c r="O43" s="140" t="s">
        <v>21223</v>
      </c>
      <c r="P43" s="140" t="s">
        <v>21224</v>
      </c>
      <c r="Q43" s="22"/>
      <c r="R43" s="22"/>
      <c r="S43" s="22"/>
      <c r="T43" s="22"/>
      <c r="U43" s="22"/>
      <c r="V43" s="22"/>
      <c r="W43" s="22"/>
      <c r="X43" s="22"/>
      <c r="Y43" s="22"/>
      <c r="Z43" s="22"/>
      <c r="AA43" s="22"/>
      <c r="AB43" s="22"/>
      <c r="AC43" s="22"/>
      <c r="AD43" s="22"/>
      <c r="AE43" s="22"/>
      <c r="AF43" s="22"/>
      <c r="AG43" s="22"/>
      <c r="AH43" s="22"/>
      <c r="AI43" s="22"/>
      <c r="AJ43" s="22"/>
      <c r="AK43" s="22"/>
      <c r="AL43" s="22"/>
    </row>
    <row r="44" spans="1:38" ht="14.25">
      <c r="A44" s="22"/>
      <c r="B44" s="147">
        <v>34</v>
      </c>
      <c r="C44" s="148">
        <v>1</v>
      </c>
      <c r="D44" s="149" t="s">
        <v>185</v>
      </c>
      <c r="E44" s="140"/>
      <c r="F44" s="140"/>
      <c r="G44" s="140" t="s">
        <v>4354</v>
      </c>
      <c r="H44" s="140" t="s">
        <v>6082</v>
      </c>
      <c r="I44" s="140" t="s">
        <v>6082</v>
      </c>
      <c r="J44" s="140" t="s">
        <v>9497</v>
      </c>
      <c r="K44" s="140" t="s">
        <v>11206</v>
      </c>
      <c r="L44" s="140" t="s">
        <v>11206</v>
      </c>
      <c r="M44" s="140" t="s">
        <v>14587</v>
      </c>
      <c r="N44" s="140" t="s">
        <v>16281</v>
      </c>
      <c r="O44" s="140" t="s">
        <v>14587</v>
      </c>
      <c r="P44" s="140" t="s">
        <v>19677</v>
      </c>
      <c r="Q44" s="22"/>
      <c r="R44" s="22"/>
      <c r="S44" s="22"/>
      <c r="T44" s="22"/>
      <c r="U44" s="22"/>
      <c r="V44" s="22"/>
      <c r="W44" s="22"/>
      <c r="X44" s="22"/>
      <c r="Y44" s="22"/>
      <c r="Z44" s="22"/>
      <c r="AA44" s="22"/>
      <c r="AB44" s="22"/>
      <c r="AC44" s="22"/>
      <c r="AD44" s="22"/>
      <c r="AE44" s="22"/>
      <c r="AF44" s="22"/>
      <c r="AG44" s="22"/>
      <c r="AH44" s="22"/>
      <c r="AI44" s="22"/>
      <c r="AJ44" s="22"/>
      <c r="AK44" s="22"/>
      <c r="AL44" s="22"/>
    </row>
    <row r="45" spans="1:38" ht="14.25">
      <c r="A45" s="22"/>
      <c r="B45" s="147">
        <v>3410</v>
      </c>
      <c r="C45" s="148">
        <v>2</v>
      </c>
      <c r="D45" s="149" t="s">
        <v>3688</v>
      </c>
      <c r="E45" s="140"/>
      <c r="F45" s="140"/>
      <c r="G45" s="140" t="s">
        <v>21225</v>
      </c>
      <c r="H45" s="140" t="s">
        <v>21226</v>
      </c>
      <c r="I45" s="140" t="s">
        <v>21227</v>
      </c>
      <c r="J45" s="140" t="s">
        <v>21228</v>
      </c>
      <c r="K45" s="140" t="s">
        <v>21228</v>
      </c>
      <c r="L45" s="140" t="s">
        <v>21229</v>
      </c>
      <c r="M45" s="140" t="s">
        <v>21230</v>
      </c>
      <c r="N45" s="140" t="s">
        <v>21231</v>
      </c>
      <c r="O45" s="140" t="s">
        <v>21232</v>
      </c>
      <c r="P45" s="140" t="s">
        <v>21233</v>
      </c>
      <c r="Q45" s="22"/>
      <c r="R45" s="22"/>
      <c r="S45" s="22"/>
      <c r="T45" s="22"/>
      <c r="U45" s="22"/>
      <c r="V45" s="22"/>
      <c r="W45" s="22"/>
      <c r="X45" s="22"/>
      <c r="Y45" s="22"/>
      <c r="Z45" s="22"/>
      <c r="AA45" s="22"/>
      <c r="AB45" s="22"/>
      <c r="AC45" s="22"/>
      <c r="AD45" s="22"/>
      <c r="AE45" s="22"/>
      <c r="AF45" s="22"/>
      <c r="AG45" s="22"/>
      <c r="AH45" s="22"/>
      <c r="AI45" s="22"/>
      <c r="AJ45" s="22"/>
      <c r="AK45" s="22"/>
      <c r="AL45" s="22"/>
    </row>
    <row r="46" spans="1:38" ht="14.25">
      <c r="A46" s="22"/>
      <c r="B46" s="147">
        <v>3411</v>
      </c>
      <c r="C46" s="148">
        <v>2</v>
      </c>
      <c r="D46" s="149" t="s">
        <v>3689</v>
      </c>
      <c r="E46" s="140"/>
      <c r="F46" s="140"/>
      <c r="G46" s="140" t="s">
        <v>21234</v>
      </c>
      <c r="H46" s="140" t="s">
        <v>20823</v>
      </c>
      <c r="I46" s="140" t="s">
        <v>20824</v>
      </c>
      <c r="J46" s="140" t="s">
        <v>20825</v>
      </c>
      <c r="K46" s="140" t="s">
        <v>20826</v>
      </c>
      <c r="L46" s="140" t="s">
        <v>20827</v>
      </c>
      <c r="M46" s="140" t="s">
        <v>20828</v>
      </c>
      <c r="N46" s="140" t="s">
        <v>20829</v>
      </c>
      <c r="O46" s="140" t="s">
        <v>20830</v>
      </c>
      <c r="P46" s="140" t="s">
        <v>20831</v>
      </c>
      <c r="Q46" s="22"/>
      <c r="R46" s="22"/>
      <c r="S46" s="22"/>
      <c r="T46" s="22"/>
      <c r="U46" s="22"/>
      <c r="V46" s="22"/>
      <c r="W46" s="22"/>
      <c r="X46" s="22"/>
      <c r="Y46" s="22"/>
      <c r="Z46" s="22"/>
      <c r="AA46" s="22"/>
      <c r="AB46" s="22"/>
      <c r="AC46" s="22"/>
      <c r="AD46" s="22"/>
      <c r="AE46" s="22"/>
      <c r="AF46" s="22"/>
      <c r="AG46" s="22"/>
      <c r="AH46" s="22"/>
      <c r="AI46" s="22"/>
      <c r="AJ46" s="22"/>
      <c r="AK46" s="22"/>
      <c r="AL46" s="22"/>
    </row>
    <row r="47" spans="1:38" ht="14.25">
      <c r="A47" s="22"/>
      <c r="B47" s="147">
        <v>3412</v>
      </c>
      <c r="C47" s="148">
        <v>2</v>
      </c>
      <c r="D47" s="149" t="s">
        <v>3690</v>
      </c>
      <c r="E47" s="140"/>
      <c r="F47" s="140"/>
      <c r="G47" s="140" t="s">
        <v>21235</v>
      </c>
      <c r="H47" s="140" t="s">
        <v>21236</v>
      </c>
      <c r="I47" s="140" t="s">
        <v>21237</v>
      </c>
      <c r="J47" s="140" t="s">
        <v>21238</v>
      </c>
      <c r="K47" s="140" t="s">
        <v>21239</v>
      </c>
      <c r="L47" s="140" t="s">
        <v>21240</v>
      </c>
      <c r="M47" s="140" t="s">
        <v>21241</v>
      </c>
      <c r="N47" s="140" t="s">
        <v>21242</v>
      </c>
      <c r="O47" s="140" t="s">
        <v>21243</v>
      </c>
      <c r="P47" s="140" t="s">
        <v>21244</v>
      </c>
      <c r="Q47" s="22"/>
      <c r="R47" s="22"/>
      <c r="S47" s="22"/>
      <c r="T47" s="22"/>
      <c r="U47" s="22"/>
      <c r="V47" s="22"/>
      <c r="W47" s="22"/>
      <c r="X47" s="22"/>
      <c r="Y47" s="22"/>
      <c r="Z47" s="22"/>
      <c r="AA47" s="22"/>
      <c r="AB47" s="22"/>
      <c r="AC47" s="22"/>
      <c r="AD47" s="22"/>
      <c r="AE47" s="22"/>
      <c r="AF47" s="22"/>
      <c r="AG47" s="22"/>
      <c r="AH47" s="22"/>
      <c r="AI47" s="22"/>
      <c r="AJ47" s="22"/>
      <c r="AK47" s="22"/>
      <c r="AL47" s="22"/>
    </row>
    <row r="48" spans="1:38" ht="14.25">
      <c r="A48" s="22"/>
      <c r="B48" s="147">
        <v>3413</v>
      </c>
      <c r="C48" s="148">
        <v>2</v>
      </c>
      <c r="D48" s="149" t="s">
        <v>3692</v>
      </c>
      <c r="E48" s="140"/>
      <c r="F48" s="140"/>
      <c r="G48" s="140" t="s">
        <v>21245</v>
      </c>
      <c r="H48" s="140" t="s">
        <v>21246</v>
      </c>
      <c r="I48" s="140" t="s">
        <v>21247</v>
      </c>
      <c r="J48" s="140" t="s">
        <v>21248</v>
      </c>
      <c r="K48" s="140" t="s">
        <v>21249</v>
      </c>
      <c r="L48" s="140" t="s">
        <v>21250</v>
      </c>
      <c r="M48" s="140" t="s">
        <v>21251</v>
      </c>
      <c r="N48" s="140" t="s">
        <v>21252</v>
      </c>
      <c r="O48" s="140" t="s">
        <v>21253</v>
      </c>
      <c r="P48" s="140" t="s">
        <v>21254</v>
      </c>
      <c r="Q48" s="22"/>
      <c r="R48" s="22"/>
      <c r="S48" s="22"/>
      <c r="T48" s="22"/>
      <c r="U48" s="22"/>
      <c r="V48" s="22"/>
      <c r="W48" s="22"/>
      <c r="X48" s="22"/>
      <c r="Y48" s="22"/>
      <c r="Z48" s="22"/>
      <c r="AA48" s="22"/>
      <c r="AB48" s="22"/>
      <c r="AC48" s="22"/>
      <c r="AD48" s="22"/>
      <c r="AE48" s="22"/>
      <c r="AF48" s="22"/>
      <c r="AG48" s="22"/>
      <c r="AH48" s="22"/>
      <c r="AI48" s="22"/>
      <c r="AJ48" s="22"/>
      <c r="AK48" s="22"/>
      <c r="AL48" s="22"/>
    </row>
    <row r="49" spans="1:38" ht="14.25">
      <c r="A49" s="22"/>
      <c r="B49" s="147">
        <v>3414</v>
      </c>
      <c r="C49" s="148">
        <v>2</v>
      </c>
      <c r="D49" s="149" t="s">
        <v>3693</v>
      </c>
      <c r="E49" s="140"/>
      <c r="F49" s="140"/>
      <c r="G49" s="140" t="s">
        <v>21255</v>
      </c>
      <c r="H49" s="140" t="s">
        <v>21256</v>
      </c>
      <c r="I49" s="140" t="s">
        <v>21257</v>
      </c>
      <c r="J49" s="140" t="s">
        <v>21258</v>
      </c>
      <c r="K49" s="140" t="s">
        <v>21259</v>
      </c>
      <c r="L49" s="140" t="s">
        <v>21260</v>
      </c>
      <c r="M49" s="140" t="s">
        <v>21261</v>
      </c>
      <c r="N49" s="140" t="s">
        <v>21262</v>
      </c>
      <c r="O49" s="140" t="s">
        <v>21263</v>
      </c>
      <c r="P49" s="140" t="s">
        <v>21264</v>
      </c>
      <c r="Q49" s="22"/>
      <c r="R49" s="22"/>
      <c r="S49" s="22"/>
      <c r="T49" s="22"/>
      <c r="U49" s="22"/>
      <c r="V49" s="22"/>
      <c r="W49" s="22"/>
      <c r="X49" s="22"/>
      <c r="Y49" s="22"/>
      <c r="Z49" s="22"/>
      <c r="AA49" s="22"/>
      <c r="AB49" s="22"/>
      <c r="AC49" s="22"/>
      <c r="AD49" s="22"/>
      <c r="AE49" s="22"/>
      <c r="AF49" s="22"/>
      <c r="AG49" s="22"/>
      <c r="AH49" s="22"/>
      <c r="AI49" s="22"/>
      <c r="AJ49" s="22"/>
      <c r="AK49" s="22"/>
      <c r="AL49" s="22"/>
    </row>
    <row r="50" spans="1:38" ht="14.25">
      <c r="A50" s="22"/>
      <c r="B50" s="147">
        <v>3415</v>
      </c>
      <c r="C50" s="148">
        <v>2</v>
      </c>
      <c r="D50" s="149" t="s">
        <v>3694</v>
      </c>
      <c r="E50" s="140"/>
      <c r="F50" s="140"/>
      <c r="G50" s="140" t="s">
        <v>21265</v>
      </c>
      <c r="H50" s="140" t="s">
        <v>21266</v>
      </c>
      <c r="I50" s="140" t="s">
        <v>21266</v>
      </c>
      <c r="J50" s="140" t="s">
        <v>21267</v>
      </c>
      <c r="K50" s="140" t="s">
        <v>21268</v>
      </c>
      <c r="L50" s="140" t="s">
        <v>21269</v>
      </c>
      <c r="M50" s="140" t="s">
        <v>21270</v>
      </c>
      <c r="N50" s="140" t="s">
        <v>21271</v>
      </c>
      <c r="O50" s="140" t="s">
        <v>21272</v>
      </c>
      <c r="P50" s="140" t="s">
        <v>21273</v>
      </c>
      <c r="Q50" s="22"/>
      <c r="R50" s="22"/>
      <c r="S50" s="22"/>
      <c r="T50" s="22"/>
      <c r="U50" s="22"/>
      <c r="V50" s="22"/>
      <c r="W50" s="22"/>
      <c r="X50" s="22"/>
      <c r="Y50" s="22"/>
      <c r="Z50" s="22"/>
      <c r="AA50" s="22"/>
      <c r="AB50" s="22"/>
      <c r="AC50" s="22"/>
      <c r="AD50" s="22"/>
      <c r="AE50" s="22"/>
      <c r="AF50" s="22"/>
      <c r="AG50" s="22"/>
      <c r="AH50" s="22"/>
      <c r="AI50" s="22"/>
      <c r="AJ50" s="22"/>
      <c r="AK50" s="22"/>
      <c r="AL50" s="22"/>
    </row>
    <row r="51" spans="1:38" ht="14.25">
      <c r="A51" s="22"/>
      <c r="B51" s="147">
        <v>3416</v>
      </c>
      <c r="C51" s="148">
        <v>2</v>
      </c>
      <c r="D51" s="149" t="s">
        <v>3691</v>
      </c>
      <c r="E51" s="140"/>
      <c r="F51" s="140"/>
      <c r="G51" s="140" t="s">
        <v>21274</v>
      </c>
      <c r="H51" s="140" t="s">
        <v>21275</v>
      </c>
      <c r="I51" s="140" t="s">
        <v>21276</v>
      </c>
      <c r="J51" s="140" t="s">
        <v>21277</v>
      </c>
      <c r="K51" s="140" t="s">
        <v>21278</v>
      </c>
      <c r="L51" s="140" t="s">
        <v>21279</v>
      </c>
      <c r="M51" s="140" t="s">
        <v>21280</v>
      </c>
      <c r="N51" s="140" t="s">
        <v>21281</v>
      </c>
      <c r="O51" s="140" t="s">
        <v>21282</v>
      </c>
      <c r="P51" s="140" t="s">
        <v>21283</v>
      </c>
      <c r="Q51" s="22"/>
      <c r="R51" s="22"/>
      <c r="S51" s="22"/>
      <c r="T51" s="22"/>
      <c r="U51" s="22"/>
      <c r="V51" s="22"/>
      <c r="W51" s="22"/>
      <c r="X51" s="22"/>
      <c r="Y51" s="22"/>
      <c r="Z51" s="22"/>
      <c r="AA51" s="22"/>
      <c r="AB51" s="22"/>
      <c r="AC51" s="22"/>
      <c r="AD51" s="22"/>
      <c r="AE51" s="22"/>
      <c r="AF51" s="22"/>
      <c r="AG51" s="22"/>
      <c r="AH51" s="22"/>
      <c r="AI51" s="22"/>
      <c r="AJ51" s="22"/>
      <c r="AK51" s="22"/>
      <c r="AL51" s="22"/>
    </row>
    <row r="52" spans="1:38" ht="14.25">
      <c r="A52" s="22"/>
      <c r="B52" s="147">
        <v>35</v>
      </c>
      <c r="C52" s="148">
        <v>1</v>
      </c>
      <c r="D52" s="149" t="s">
        <v>838</v>
      </c>
      <c r="E52" s="140"/>
      <c r="F52" s="140"/>
      <c r="G52" s="140" t="s">
        <v>4426</v>
      </c>
      <c r="H52" s="140" t="s">
        <v>6154</v>
      </c>
      <c r="I52" s="140" t="s">
        <v>7871</v>
      </c>
      <c r="J52" s="140" t="s">
        <v>9569</v>
      </c>
      <c r="K52" s="140" t="s">
        <v>11275</v>
      </c>
      <c r="L52" s="140" t="s">
        <v>12966</v>
      </c>
      <c r="M52" s="140" t="s">
        <v>4426</v>
      </c>
      <c r="N52" s="140" t="s">
        <v>16353</v>
      </c>
      <c r="O52" s="140" t="s">
        <v>4426</v>
      </c>
      <c r="P52" s="140" t="s">
        <v>19749</v>
      </c>
      <c r="Q52" s="22"/>
      <c r="R52" s="22"/>
      <c r="S52" s="22"/>
      <c r="T52" s="22"/>
      <c r="U52" s="22"/>
      <c r="V52" s="22"/>
      <c r="W52" s="22"/>
      <c r="X52" s="22"/>
      <c r="Y52" s="22"/>
      <c r="Z52" s="22"/>
      <c r="AA52" s="22"/>
      <c r="AB52" s="22"/>
      <c r="AC52" s="22"/>
      <c r="AD52" s="22"/>
      <c r="AE52" s="22"/>
      <c r="AF52" s="22"/>
      <c r="AG52" s="22"/>
      <c r="AH52" s="22"/>
      <c r="AI52" s="22"/>
      <c r="AJ52" s="22"/>
      <c r="AK52" s="22"/>
      <c r="AL52" s="22"/>
    </row>
    <row r="53" spans="1:38" ht="14.25">
      <c r="A53" s="22"/>
      <c r="B53" s="147">
        <v>3510</v>
      </c>
      <c r="C53" s="148">
        <v>2</v>
      </c>
      <c r="D53" s="149" t="s">
        <v>3695</v>
      </c>
      <c r="E53" s="140"/>
      <c r="F53" s="140"/>
      <c r="G53" s="140" t="s">
        <v>21284</v>
      </c>
      <c r="H53" s="140" t="s">
        <v>20833</v>
      </c>
      <c r="I53" s="140" t="s">
        <v>21285</v>
      </c>
      <c r="J53" s="140" t="s">
        <v>20834</v>
      </c>
      <c r="K53" s="140" t="s">
        <v>21286</v>
      </c>
      <c r="L53" s="140" t="s">
        <v>20835</v>
      </c>
      <c r="M53" s="140" t="s">
        <v>20832</v>
      </c>
      <c r="N53" s="140" t="s">
        <v>20836</v>
      </c>
      <c r="O53" s="140" t="s">
        <v>21287</v>
      </c>
      <c r="P53" s="140" t="s">
        <v>20837</v>
      </c>
      <c r="Q53" s="22"/>
      <c r="R53" s="22"/>
      <c r="S53" s="22"/>
      <c r="T53" s="22"/>
      <c r="U53" s="22"/>
      <c r="V53" s="22"/>
      <c r="W53" s="22"/>
      <c r="X53" s="22"/>
      <c r="Y53" s="22"/>
      <c r="Z53" s="22"/>
      <c r="AA53" s="22"/>
      <c r="AB53" s="22"/>
      <c r="AC53" s="22"/>
      <c r="AD53" s="22"/>
      <c r="AE53" s="22"/>
      <c r="AF53" s="22"/>
      <c r="AG53" s="22"/>
      <c r="AH53" s="22"/>
      <c r="AI53" s="22"/>
      <c r="AJ53" s="22"/>
      <c r="AK53" s="22"/>
      <c r="AL53" s="22"/>
    </row>
    <row r="54" spans="1:38" ht="14.25">
      <c r="A54" s="22"/>
      <c r="B54" s="147">
        <v>3511</v>
      </c>
      <c r="C54" s="148">
        <v>2</v>
      </c>
      <c r="D54" s="149" t="s">
        <v>3697</v>
      </c>
      <c r="E54" s="140"/>
      <c r="F54" s="140"/>
      <c r="G54" s="140" t="s">
        <v>21288</v>
      </c>
      <c r="H54" s="140" t="s">
        <v>21289</v>
      </c>
      <c r="I54" s="140" t="s">
        <v>21290</v>
      </c>
      <c r="J54" s="140" t="s">
        <v>21291</v>
      </c>
      <c r="K54" s="140" t="s">
        <v>21292</v>
      </c>
      <c r="L54" s="140" t="s">
        <v>21293</v>
      </c>
      <c r="M54" s="140" t="s">
        <v>21294</v>
      </c>
      <c r="N54" s="140" t="s">
        <v>21295</v>
      </c>
      <c r="O54" s="140" t="s">
        <v>21296</v>
      </c>
      <c r="P54" s="140" t="s">
        <v>21297</v>
      </c>
      <c r="Q54" s="22"/>
      <c r="R54" s="22"/>
      <c r="S54" s="22"/>
      <c r="T54" s="22"/>
      <c r="U54" s="22"/>
      <c r="V54" s="22"/>
      <c r="W54" s="22"/>
      <c r="X54" s="22"/>
      <c r="Y54" s="22"/>
      <c r="Z54" s="22"/>
      <c r="AA54" s="22"/>
      <c r="AB54" s="22"/>
      <c r="AC54" s="22"/>
      <c r="AD54" s="22"/>
      <c r="AE54" s="22"/>
      <c r="AF54" s="22"/>
      <c r="AG54" s="22"/>
      <c r="AH54" s="22"/>
      <c r="AI54" s="22"/>
      <c r="AJ54" s="22"/>
      <c r="AK54" s="22"/>
      <c r="AL54" s="22"/>
    </row>
    <row r="55" spans="1:38" ht="14.25">
      <c r="A55" s="22"/>
      <c r="B55" s="147">
        <v>3512</v>
      </c>
      <c r="C55" s="148">
        <v>2</v>
      </c>
      <c r="D55" s="149" t="s">
        <v>3698</v>
      </c>
      <c r="E55" s="140"/>
      <c r="F55" s="140"/>
      <c r="G55" s="140" t="s">
        <v>21298</v>
      </c>
      <c r="H55" s="140" t="s">
        <v>21299</v>
      </c>
      <c r="I55" s="140" t="s">
        <v>21300</v>
      </c>
      <c r="J55" s="140" t="s">
        <v>21301</v>
      </c>
      <c r="K55" s="140" t="s">
        <v>21302</v>
      </c>
      <c r="L55" s="140" t="s">
        <v>21303</v>
      </c>
      <c r="M55" s="140" t="s">
        <v>21304</v>
      </c>
      <c r="N55" s="140" t="s">
        <v>21305</v>
      </c>
      <c r="O55" s="140" t="s">
        <v>21306</v>
      </c>
      <c r="P55" s="140" t="s">
        <v>21307</v>
      </c>
      <c r="Q55" s="22"/>
      <c r="R55" s="22"/>
      <c r="S55" s="22"/>
      <c r="T55" s="22"/>
      <c r="U55" s="22"/>
      <c r="V55" s="22"/>
      <c r="W55" s="22"/>
      <c r="X55" s="22"/>
      <c r="Y55" s="22"/>
      <c r="Z55" s="22"/>
      <c r="AA55" s="22"/>
      <c r="AB55" s="22"/>
      <c r="AC55" s="22"/>
      <c r="AD55" s="22"/>
      <c r="AE55" s="22"/>
      <c r="AF55" s="22"/>
      <c r="AG55" s="22"/>
      <c r="AH55" s="22"/>
      <c r="AI55" s="22"/>
      <c r="AJ55" s="22"/>
      <c r="AK55" s="22"/>
      <c r="AL55" s="22"/>
    </row>
    <row r="56" spans="1:38" ht="14.25">
      <c r="A56" s="22"/>
      <c r="B56" s="147">
        <v>3513</v>
      </c>
      <c r="C56" s="148">
        <v>2</v>
      </c>
      <c r="D56" s="149" t="s">
        <v>3699</v>
      </c>
      <c r="E56" s="140"/>
      <c r="F56" s="140"/>
      <c r="G56" s="140" t="s">
        <v>21308</v>
      </c>
      <c r="H56" s="140" t="s">
        <v>21309</v>
      </c>
      <c r="I56" s="140" t="s">
        <v>21310</v>
      </c>
      <c r="J56" s="140" t="s">
        <v>21311</v>
      </c>
      <c r="K56" s="140" t="s">
        <v>21312</v>
      </c>
      <c r="L56" s="140" t="s">
        <v>21313</v>
      </c>
      <c r="M56" s="140" t="s">
        <v>21314</v>
      </c>
      <c r="N56" s="140" t="s">
        <v>21315</v>
      </c>
      <c r="O56" s="140" t="s">
        <v>21316</v>
      </c>
      <c r="P56" s="140" t="s">
        <v>21317</v>
      </c>
      <c r="Q56" s="22"/>
      <c r="R56" s="22"/>
      <c r="S56" s="22"/>
      <c r="T56" s="22"/>
      <c r="U56" s="22"/>
      <c r="V56" s="22"/>
      <c r="W56" s="22"/>
      <c r="X56" s="22"/>
      <c r="Y56" s="22"/>
      <c r="Z56" s="22"/>
      <c r="AA56" s="22"/>
      <c r="AB56" s="22"/>
      <c r="AC56" s="22"/>
      <c r="AD56" s="22"/>
      <c r="AE56" s="22"/>
      <c r="AF56" s="22"/>
      <c r="AG56" s="22"/>
      <c r="AH56" s="22"/>
      <c r="AI56" s="22"/>
      <c r="AJ56" s="22"/>
      <c r="AK56" s="22"/>
      <c r="AL56" s="22"/>
    </row>
    <row r="57" spans="1:38" ht="14.25">
      <c r="A57" s="22"/>
      <c r="B57" s="147">
        <v>3514</v>
      </c>
      <c r="C57" s="148">
        <v>2</v>
      </c>
      <c r="D57" s="149" t="s">
        <v>3700</v>
      </c>
      <c r="E57" s="140"/>
      <c r="F57" s="140"/>
      <c r="G57" s="140" t="s">
        <v>21318</v>
      </c>
      <c r="H57" s="140" t="s">
        <v>21319</v>
      </c>
      <c r="I57" s="140" t="s">
        <v>21320</v>
      </c>
      <c r="J57" s="140" t="s">
        <v>21321</v>
      </c>
      <c r="K57" s="140" t="s">
        <v>21322</v>
      </c>
      <c r="L57" s="140" t="s">
        <v>21323</v>
      </c>
      <c r="M57" s="140" t="s">
        <v>21324</v>
      </c>
      <c r="N57" s="140" t="s">
        <v>21325</v>
      </c>
      <c r="O57" s="140" t="s">
        <v>21326</v>
      </c>
      <c r="P57" s="140" t="s">
        <v>21327</v>
      </c>
      <c r="Q57" s="22"/>
      <c r="R57" s="22"/>
      <c r="S57" s="22"/>
      <c r="T57" s="22"/>
      <c r="U57" s="22"/>
      <c r="V57" s="22"/>
      <c r="W57" s="22"/>
      <c r="X57" s="22"/>
      <c r="Y57" s="22"/>
      <c r="Z57" s="22"/>
      <c r="AA57" s="22"/>
      <c r="AB57" s="22"/>
      <c r="AC57" s="22"/>
      <c r="AD57" s="22"/>
      <c r="AE57" s="22"/>
      <c r="AF57" s="22"/>
      <c r="AG57" s="22"/>
      <c r="AH57" s="22"/>
      <c r="AI57" s="22"/>
      <c r="AJ57" s="22"/>
      <c r="AK57" s="22"/>
      <c r="AL57" s="22"/>
    </row>
    <row r="58" spans="1:38" ht="14.25">
      <c r="A58" s="22"/>
      <c r="B58" s="147">
        <v>3515</v>
      </c>
      <c r="C58" s="148">
        <v>2</v>
      </c>
      <c r="D58" s="149" t="s">
        <v>3701</v>
      </c>
      <c r="E58" s="140"/>
      <c r="F58" s="140"/>
      <c r="G58" s="140" t="s">
        <v>21328</v>
      </c>
      <c r="H58" s="140" t="s">
        <v>20838</v>
      </c>
      <c r="I58" s="140" t="s">
        <v>20839</v>
      </c>
      <c r="J58" s="140" t="s">
        <v>20840</v>
      </c>
      <c r="K58" s="140" t="s">
        <v>21329</v>
      </c>
      <c r="L58" s="140" t="s">
        <v>20841</v>
      </c>
      <c r="M58" s="140" t="s">
        <v>20842</v>
      </c>
      <c r="N58" s="140" t="s">
        <v>20843</v>
      </c>
      <c r="O58" s="140" t="s">
        <v>20844</v>
      </c>
      <c r="P58" s="140" t="s">
        <v>21330</v>
      </c>
      <c r="Q58" s="22"/>
      <c r="R58" s="22"/>
      <c r="S58" s="22"/>
      <c r="T58" s="22"/>
      <c r="U58" s="22"/>
      <c r="V58" s="22"/>
      <c r="W58" s="22"/>
      <c r="X58" s="22"/>
      <c r="Y58" s="22"/>
      <c r="Z58" s="22"/>
      <c r="AA58" s="22"/>
      <c r="AB58" s="22"/>
      <c r="AC58" s="22"/>
      <c r="AD58" s="22"/>
      <c r="AE58" s="22"/>
      <c r="AF58" s="22"/>
      <c r="AG58" s="22"/>
      <c r="AH58" s="22"/>
      <c r="AI58" s="22"/>
      <c r="AJ58" s="22"/>
      <c r="AK58" s="22"/>
      <c r="AL58" s="22"/>
    </row>
    <row r="59" spans="1:38" ht="14.25">
      <c r="A59" s="22"/>
      <c r="B59" s="147">
        <v>3516</v>
      </c>
      <c r="C59" s="148">
        <v>2</v>
      </c>
      <c r="D59" s="149" t="s">
        <v>3702</v>
      </c>
      <c r="E59" s="140"/>
      <c r="F59" s="140"/>
      <c r="G59" s="140" t="s">
        <v>21331</v>
      </c>
      <c r="H59" s="140" t="s">
        <v>21332</v>
      </c>
      <c r="I59" s="140" t="s">
        <v>21333</v>
      </c>
      <c r="J59" s="140" t="s">
        <v>21334</v>
      </c>
      <c r="K59" s="140" t="s">
        <v>21335</v>
      </c>
      <c r="L59" s="140" t="s">
        <v>21336</v>
      </c>
      <c r="M59" s="140" t="s">
        <v>21337</v>
      </c>
      <c r="N59" s="140" t="s">
        <v>21338</v>
      </c>
      <c r="O59" s="140" t="s">
        <v>21339</v>
      </c>
      <c r="P59" s="140" t="s">
        <v>21340</v>
      </c>
      <c r="Q59" s="22"/>
      <c r="R59" s="22"/>
      <c r="S59" s="22"/>
      <c r="T59" s="22"/>
      <c r="U59" s="22"/>
      <c r="V59" s="22"/>
      <c r="W59" s="22"/>
      <c r="X59" s="22"/>
      <c r="Y59" s="22"/>
      <c r="Z59" s="22"/>
      <c r="AA59" s="22"/>
      <c r="AB59" s="22"/>
      <c r="AC59" s="22"/>
      <c r="AD59" s="22"/>
      <c r="AE59" s="22"/>
      <c r="AF59" s="22"/>
      <c r="AG59" s="22"/>
      <c r="AH59" s="22"/>
      <c r="AI59" s="22"/>
      <c r="AJ59" s="22"/>
      <c r="AK59" s="22"/>
      <c r="AL59" s="22"/>
    </row>
    <row r="60" spans="1:38" ht="14.25">
      <c r="A60" s="22"/>
      <c r="B60" s="147">
        <v>3517</v>
      </c>
      <c r="C60" s="148">
        <v>2</v>
      </c>
      <c r="D60" s="149" t="s">
        <v>3703</v>
      </c>
      <c r="E60" s="140"/>
      <c r="F60" s="140"/>
      <c r="G60" s="140" t="s">
        <v>21341</v>
      </c>
      <c r="H60" s="140" t="s">
        <v>21342</v>
      </c>
      <c r="I60" s="140" t="s">
        <v>21343</v>
      </c>
      <c r="J60" s="140" t="s">
        <v>21344</v>
      </c>
      <c r="K60" s="140" t="s">
        <v>21345</v>
      </c>
      <c r="L60" s="140" t="s">
        <v>21346</v>
      </c>
      <c r="M60" s="140" t="s">
        <v>21347</v>
      </c>
      <c r="N60" s="140" t="s">
        <v>21348</v>
      </c>
      <c r="O60" s="140" t="s">
        <v>21349</v>
      </c>
      <c r="P60" s="140" t="s">
        <v>21350</v>
      </c>
      <c r="Q60" s="22"/>
      <c r="R60" s="22"/>
      <c r="S60" s="22"/>
      <c r="T60" s="22"/>
      <c r="U60" s="22"/>
      <c r="V60" s="22"/>
      <c r="W60" s="22"/>
      <c r="X60" s="22"/>
      <c r="Y60" s="22"/>
      <c r="Z60" s="22"/>
      <c r="AA60" s="22"/>
      <c r="AB60" s="22"/>
      <c r="AC60" s="22"/>
      <c r="AD60" s="22"/>
      <c r="AE60" s="22"/>
      <c r="AF60" s="22"/>
      <c r="AG60" s="22"/>
      <c r="AH60" s="22"/>
      <c r="AI60" s="22"/>
      <c r="AJ60" s="22"/>
      <c r="AK60" s="22"/>
      <c r="AL60" s="22"/>
    </row>
    <row r="61" spans="1:38" ht="14.25">
      <c r="A61" s="22"/>
      <c r="B61" s="147">
        <v>3518</v>
      </c>
      <c r="C61" s="148">
        <v>2</v>
      </c>
      <c r="D61" s="149" t="s">
        <v>3696</v>
      </c>
      <c r="E61" s="140"/>
      <c r="F61" s="140"/>
      <c r="G61" s="140" t="s">
        <v>21351</v>
      </c>
      <c r="H61" s="140" t="s">
        <v>21352</v>
      </c>
      <c r="I61" s="140" t="s">
        <v>21353</v>
      </c>
      <c r="J61" s="140" t="s">
        <v>21354</v>
      </c>
      <c r="K61" s="140" t="s">
        <v>21355</v>
      </c>
      <c r="L61" s="140" t="s">
        <v>21356</v>
      </c>
      <c r="M61" s="140" t="s">
        <v>21357</v>
      </c>
      <c r="N61" s="140" t="s">
        <v>21358</v>
      </c>
      <c r="O61" s="140" t="s">
        <v>21359</v>
      </c>
      <c r="P61" s="140" t="s">
        <v>21360</v>
      </c>
      <c r="Q61" s="22"/>
      <c r="R61" s="22"/>
      <c r="S61" s="22"/>
      <c r="T61" s="22"/>
      <c r="U61" s="22"/>
      <c r="V61" s="22"/>
      <c r="W61" s="22"/>
      <c r="X61" s="22"/>
      <c r="Y61" s="22"/>
      <c r="Z61" s="22"/>
      <c r="AA61" s="22"/>
      <c r="AB61" s="22"/>
      <c r="AC61" s="22"/>
      <c r="AD61" s="22"/>
      <c r="AE61" s="22"/>
      <c r="AF61" s="22"/>
      <c r="AG61" s="22"/>
      <c r="AH61" s="22"/>
      <c r="AI61" s="22"/>
      <c r="AJ61" s="22"/>
      <c r="AK61" s="22"/>
      <c r="AL61" s="22"/>
    </row>
    <row r="62" spans="1:38" ht="14.25">
      <c r="A62" s="22"/>
      <c r="B62" s="147">
        <v>36</v>
      </c>
      <c r="C62" s="148">
        <v>1</v>
      </c>
      <c r="D62" s="149" t="s">
        <v>1017</v>
      </c>
      <c r="E62" s="140"/>
      <c r="F62" s="140"/>
      <c r="G62" s="140" t="s">
        <v>4642</v>
      </c>
      <c r="H62" s="140" t="s">
        <v>6369</v>
      </c>
      <c r="I62" s="140" t="s">
        <v>8080</v>
      </c>
      <c r="J62" s="140" t="s">
        <v>9778</v>
      </c>
      <c r="K62" s="140" t="s">
        <v>11483</v>
      </c>
      <c r="L62" s="140" t="s">
        <v>13177</v>
      </c>
      <c r="M62" s="140" t="s">
        <v>14868</v>
      </c>
      <c r="N62" s="140" t="s">
        <v>20845</v>
      </c>
      <c r="O62" s="140" t="s">
        <v>20846</v>
      </c>
      <c r="P62" s="140" t="s">
        <v>19962</v>
      </c>
      <c r="Q62" s="22"/>
      <c r="R62" s="22"/>
      <c r="S62" s="22"/>
      <c r="T62" s="22"/>
      <c r="U62" s="22"/>
      <c r="V62" s="22"/>
      <c r="W62" s="22"/>
      <c r="X62" s="22"/>
      <c r="Y62" s="22"/>
      <c r="Z62" s="22"/>
      <c r="AA62" s="22"/>
      <c r="AB62" s="22"/>
      <c r="AC62" s="22"/>
      <c r="AD62" s="22"/>
      <c r="AE62" s="22"/>
      <c r="AF62" s="22"/>
      <c r="AG62" s="22"/>
      <c r="AH62" s="22"/>
      <c r="AI62" s="22"/>
      <c r="AJ62" s="22"/>
      <c r="AK62" s="22"/>
      <c r="AL62" s="22"/>
    </row>
    <row r="63" spans="1:38" ht="14.25">
      <c r="A63" s="22"/>
      <c r="B63" s="147">
        <v>3610</v>
      </c>
      <c r="C63" s="148">
        <v>2</v>
      </c>
      <c r="D63" s="149" t="s">
        <v>3704</v>
      </c>
      <c r="E63" s="140"/>
      <c r="F63" s="140"/>
      <c r="G63" s="140" t="s">
        <v>21361</v>
      </c>
      <c r="H63" s="140" t="s">
        <v>21362</v>
      </c>
      <c r="I63" s="140" t="s">
        <v>21362</v>
      </c>
      <c r="J63" s="140" t="s">
        <v>21363</v>
      </c>
      <c r="K63" s="140" t="s">
        <v>21364</v>
      </c>
      <c r="L63" s="140" t="s">
        <v>21365</v>
      </c>
      <c r="M63" s="140" t="s">
        <v>21366</v>
      </c>
      <c r="N63" s="140" t="s">
        <v>21367</v>
      </c>
      <c r="O63" s="140" t="s">
        <v>21366</v>
      </c>
      <c r="P63" s="140" t="s">
        <v>21368</v>
      </c>
      <c r="Q63" s="22"/>
      <c r="R63" s="22"/>
      <c r="S63" s="22"/>
      <c r="T63" s="22"/>
      <c r="U63" s="22"/>
      <c r="V63" s="22"/>
      <c r="W63" s="22"/>
      <c r="X63" s="22"/>
      <c r="Y63" s="22"/>
      <c r="Z63" s="22"/>
      <c r="AA63" s="22"/>
      <c r="AB63" s="22"/>
      <c r="AC63" s="22"/>
      <c r="AD63" s="22"/>
      <c r="AE63" s="22"/>
      <c r="AF63" s="22"/>
      <c r="AG63" s="22"/>
      <c r="AH63" s="22"/>
      <c r="AI63" s="22"/>
      <c r="AJ63" s="22"/>
      <c r="AK63" s="22"/>
      <c r="AL63" s="22"/>
    </row>
    <row r="64" spans="1:38" ht="14.25">
      <c r="A64" s="22"/>
      <c r="B64" s="147">
        <v>3611</v>
      </c>
      <c r="C64" s="148">
        <v>2</v>
      </c>
      <c r="D64" s="149" t="s">
        <v>3705</v>
      </c>
      <c r="E64" s="140"/>
      <c r="F64" s="140"/>
      <c r="G64" s="140" t="s">
        <v>21369</v>
      </c>
      <c r="H64" s="140" t="s">
        <v>21370</v>
      </c>
      <c r="I64" s="140" t="s">
        <v>21371</v>
      </c>
      <c r="J64" s="140" t="s">
        <v>21372</v>
      </c>
      <c r="K64" s="140" t="s">
        <v>21373</v>
      </c>
      <c r="L64" s="140" t="s">
        <v>21374</v>
      </c>
      <c r="M64" s="140" t="s">
        <v>21375</v>
      </c>
      <c r="N64" s="140" t="s">
        <v>21376</v>
      </c>
      <c r="O64" s="140" t="s">
        <v>21377</v>
      </c>
      <c r="P64" s="140" t="s">
        <v>21378</v>
      </c>
      <c r="Q64" s="22"/>
      <c r="R64" s="22"/>
      <c r="S64" s="22"/>
      <c r="T64" s="22"/>
      <c r="U64" s="22"/>
      <c r="V64" s="22"/>
      <c r="W64" s="22"/>
      <c r="X64" s="22"/>
      <c r="Y64" s="22"/>
      <c r="Z64" s="22"/>
      <c r="AA64" s="22"/>
      <c r="AB64" s="22"/>
      <c r="AC64" s="22"/>
      <c r="AD64" s="22"/>
      <c r="AE64" s="22"/>
      <c r="AF64" s="22"/>
      <c r="AG64" s="22"/>
      <c r="AH64" s="22"/>
      <c r="AI64" s="22"/>
      <c r="AJ64" s="22"/>
      <c r="AK64" s="22"/>
      <c r="AL64" s="22"/>
    </row>
    <row r="65" spans="1:38" ht="14.25">
      <c r="A65" s="22"/>
      <c r="B65" s="147">
        <v>3612</v>
      </c>
      <c r="C65" s="148">
        <v>2</v>
      </c>
      <c r="D65" s="149" t="s">
        <v>3706</v>
      </c>
      <c r="E65" s="140"/>
      <c r="F65" s="140"/>
      <c r="G65" s="140" t="s">
        <v>21379</v>
      </c>
      <c r="H65" s="140" t="s">
        <v>21380</v>
      </c>
      <c r="I65" s="140" t="s">
        <v>21381</v>
      </c>
      <c r="J65" s="140" t="s">
        <v>21382</v>
      </c>
      <c r="K65" s="140" t="s">
        <v>21383</v>
      </c>
      <c r="L65" s="140" t="s">
        <v>21384</v>
      </c>
      <c r="M65" s="140" t="s">
        <v>21385</v>
      </c>
      <c r="N65" s="140" t="s">
        <v>21386</v>
      </c>
      <c r="O65" s="140" t="s">
        <v>20847</v>
      </c>
      <c r="P65" s="140" t="s">
        <v>21387</v>
      </c>
      <c r="Q65" s="22"/>
      <c r="R65" s="22"/>
      <c r="S65" s="22"/>
      <c r="T65" s="22"/>
      <c r="U65" s="22"/>
      <c r="V65" s="22"/>
      <c r="W65" s="22"/>
      <c r="X65" s="22"/>
      <c r="Y65" s="22"/>
      <c r="Z65" s="22"/>
      <c r="AA65" s="22"/>
      <c r="AB65" s="22"/>
      <c r="AC65" s="22"/>
      <c r="AD65" s="22"/>
      <c r="AE65" s="22"/>
      <c r="AF65" s="22"/>
      <c r="AG65" s="22"/>
      <c r="AH65" s="22"/>
      <c r="AI65" s="22"/>
      <c r="AJ65" s="22"/>
      <c r="AK65" s="22"/>
      <c r="AL65" s="22"/>
    </row>
    <row r="66" spans="1:38" ht="14.25">
      <c r="A66" s="22"/>
      <c r="B66" s="147">
        <v>3613</v>
      </c>
      <c r="C66" s="148">
        <v>2</v>
      </c>
      <c r="D66" s="149" t="s">
        <v>3707</v>
      </c>
      <c r="E66" s="140"/>
      <c r="F66" s="140"/>
      <c r="G66" s="140" t="s">
        <v>21388</v>
      </c>
      <c r="H66" s="140" t="s">
        <v>21389</v>
      </c>
      <c r="I66" s="140" t="s">
        <v>21390</v>
      </c>
      <c r="J66" s="140" t="s">
        <v>21391</v>
      </c>
      <c r="K66" s="140" t="s">
        <v>21392</v>
      </c>
      <c r="L66" s="140" t="s">
        <v>21393</v>
      </c>
      <c r="M66" s="140" t="s">
        <v>21394</v>
      </c>
      <c r="N66" s="140" t="s">
        <v>21395</v>
      </c>
      <c r="O66" s="140" t="s">
        <v>21396</v>
      </c>
      <c r="P66" s="140" t="s">
        <v>21397</v>
      </c>
      <c r="Q66" s="22"/>
      <c r="R66" s="22"/>
      <c r="S66" s="22"/>
      <c r="T66" s="22"/>
      <c r="U66" s="22"/>
      <c r="V66" s="22"/>
      <c r="W66" s="22"/>
      <c r="X66" s="22"/>
      <c r="Y66" s="22"/>
      <c r="Z66" s="22"/>
      <c r="AA66" s="22"/>
      <c r="AB66" s="22"/>
      <c r="AC66" s="22"/>
      <c r="AD66" s="22"/>
      <c r="AE66" s="22"/>
      <c r="AF66" s="22"/>
      <c r="AG66" s="22"/>
      <c r="AH66" s="22"/>
      <c r="AI66" s="22"/>
      <c r="AJ66" s="22"/>
      <c r="AK66" s="22"/>
      <c r="AL66" s="22"/>
    </row>
    <row r="67" spans="1:38" ht="14.25">
      <c r="A67" s="22"/>
      <c r="B67" s="147">
        <v>3615</v>
      </c>
      <c r="C67" s="148">
        <v>2</v>
      </c>
      <c r="D67" s="149" t="s">
        <v>3708</v>
      </c>
      <c r="E67" s="140"/>
      <c r="F67" s="140"/>
      <c r="G67" s="140" t="s">
        <v>21398</v>
      </c>
      <c r="H67" s="140" t="s">
        <v>21399</v>
      </c>
      <c r="I67" s="140" t="s">
        <v>21400</v>
      </c>
      <c r="J67" s="140" t="s">
        <v>21401</v>
      </c>
      <c r="K67" s="140" t="s">
        <v>21402</v>
      </c>
      <c r="L67" s="140" t="s">
        <v>21400</v>
      </c>
      <c r="M67" s="140" t="s">
        <v>21403</v>
      </c>
      <c r="N67" s="140" t="s">
        <v>21404</v>
      </c>
      <c r="O67" s="140" t="s">
        <v>21405</v>
      </c>
      <c r="P67" s="140" t="s">
        <v>21406</v>
      </c>
      <c r="Q67" s="22"/>
      <c r="R67" s="22"/>
      <c r="S67" s="22"/>
      <c r="T67" s="22"/>
      <c r="U67" s="22"/>
      <c r="V67" s="22"/>
      <c r="W67" s="22"/>
      <c r="X67" s="22"/>
      <c r="Y67" s="22"/>
      <c r="Z67" s="22"/>
      <c r="AA67" s="22"/>
      <c r="AB67" s="22"/>
      <c r="AC67" s="22"/>
      <c r="AD67" s="22"/>
      <c r="AE67" s="22"/>
      <c r="AF67" s="22"/>
      <c r="AG67" s="22"/>
      <c r="AH67" s="22"/>
      <c r="AI67" s="22"/>
      <c r="AJ67" s="22"/>
      <c r="AK67" s="22"/>
      <c r="AL67" s="22"/>
    </row>
    <row r="68" spans="1:38" ht="14.25">
      <c r="A68" s="22"/>
      <c r="B68" s="147">
        <v>37</v>
      </c>
      <c r="C68" s="148">
        <v>1</v>
      </c>
      <c r="D68" s="149" t="s">
        <v>1062</v>
      </c>
      <c r="E68" s="140"/>
      <c r="F68" s="140"/>
      <c r="G68" s="140" t="s">
        <v>4711</v>
      </c>
      <c r="H68" s="140" t="s">
        <v>6438</v>
      </c>
      <c r="I68" s="140" t="s">
        <v>6438</v>
      </c>
      <c r="J68" s="140" t="s">
        <v>9848</v>
      </c>
      <c r="K68" s="140" t="s">
        <v>11550</v>
      </c>
      <c r="L68" s="140" t="s">
        <v>13243</v>
      </c>
      <c r="M68" s="140" t="s">
        <v>4711</v>
      </c>
      <c r="N68" s="140" t="s">
        <v>21407</v>
      </c>
      <c r="O68" s="140" t="s">
        <v>18339</v>
      </c>
      <c r="P68" s="140" t="s">
        <v>20032</v>
      </c>
      <c r="Q68" s="22"/>
      <c r="R68" s="22"/>
      <c r="S68" s="22"/>
      <c r="T68" s="22"/>
      <c r="U68" s="22"/>
      <c r="V68" s="22"/>
      <c r="W68" s="22"/>
      <c r="X68" s="22"/>
      <c r="Y68" s="22"/>
      <c r="Z68" s="22"/>
      <c r="AA68" s="22"/>
      <c r="AB68" s="22"/>
      <c r="AC68" s="22"/>
      <c r="AD68" s="22"/>
      <c r="AE68" s="22"/>
      <c r="AF68" s="22"/>
      <c r="AG68" s="22"/>
      <c r="AH68" s="22"/>
      <c r="AI68" s="22"/>
      <c r="AJ68" s="22"/>
      <c r="AK68" s="22"/>
      <c r="AL68" s="22"/>
    </row>
    <row r="69" spans="1:38" ht="14.25">
      <c r="A69" s="22"/>
      <c r="B69" s="147">
        <v>3710</v>
      </c>
      <c r="C69" s="148">
        <v>2</v>
      </c>
      <c r="D69" s="149" t="s">
        <v>3709</v>
      </c>
      <c r="E69" s="140"/>
      <c r="F69" s="140"/>
      <c r="G69" s="140" t="s">
        <v>21408</v>
      </c>
      <c r="H69" s="140" t="s">
        <v>21409</v>
      </c>
      <c r="I69" s="140" t="s">
        <v>20859</v>
      </c>
      <c r="J69" s="140" t="s">
        <v>20860</v>
      </c>
      <c r="K69" s="140" t="s">
        <v>20861</v>
      </c>
      <c r="L69" s="140" t="s">
        <v>21410</v>
      </c>
      <c r="M69" s="140" t="s">
        <v>20862</v>
      </c>
      <c r="N69" s="140" t="s">
        <v>21411</v>
      </c>
      <c r="O69" s="140" t="s">
        <v>20863</v>
      </c>
      <c r="P69" s="140" t="s">
        <v>20864</v>
      </c>
      <c r="Q69" s="22"/>
      <c r="R69" s="22"/>
      <c r="S69" s="22"/>
      <c r="T69" s="22"/>
      <c r="U69" s="22"/>
      <c r="V69" s="22"/>
      <c r="W69" s="22"/>
      <c r="X69" s="22"/>
      <c r="Y69" s="22"/>
      <c r="Z69" s="22"/>
      <c r="AA69" s="22"/>
      <c r="AB69" s="22"/>
      <c r="AC69" s="22"/>
      <c r="AD69" s="22"/>
      <c r="AE69" s="22"/>
      <c r="AF69" s="22"/>
      <c r="AG69" s="22"/>
      <c r="AH69" s="22"/>
      <c r="AI69" s="22"/>
      <c r="AJ69" s="22"/>
      <c r="AK69" s="22"/>
      <c r="AL69" s="22"/>
    </row>
    <row r="70" spans="1:38" ht="14.25">
      <c r="A70" s="22"/>
      <c r="B70" s="147">
        <v>3711</v>
      </c>
      <c r="C70" s="148">
        <v>2</v>
      </c>
      <c r="D70" s="149" t="s">
        <v>3710</v>
      </c>
      <c r="E70" s="140"/>
      <c r="F70" s="140"/>
      <c r="G70" s="140" t="s">
        <v>21412</v>
      </c>
      <c r="H70" s="140" t="s">
        <v>20848</v>
      </c>
      <c r="I70" s="140" t="s">
        <v>20849</v>
      </c>
      <c r="J70" s="140" t="s">
        <v>21413</v>
      </c>
      <c r="K70" s="140" t="s">
        <v>20850</v>
      </c>
      <c r="L70" s="140" t="s">
        <v>20851</v>
      </c>
      <c r="M70" s="140" t="s">
        <v>20852</v>
      </c>
      <c r="N70" s="140" t="s">
        <v>20853</v>
      </c>
      <c r="O70" s="140" t="s">
        <v>20854</v>
      </c>
      <c r="P70" s="140" t="s">
        <v>20855</v>
      </c>
      <c r="Q70" s="22"/>
      <c r="R70" s="22"/>
      <c r="S70" s="22"/>
      <c r="T70" s="22"/>
      <c r="U70" s="22"/>
      <c r="V70" s="22"/>
      <c r="W70" s="22"/>
      <c r="X70" s="22"/>
      <c r="Y70" s="22"/>
      <c r="Z70" s="22"/>
      <c r="AA70" s="22"/>
      <c r="AB70" s="22"/>
      <c r="AC70" s="22"/>
      <c r="AD70" s="22"/>
      <c r="AE70" s="22"/>
      <c r="AF70" s="22"/>
      <c r="AG70" s="22"/>
      <c r="AH70" s="22"/>
      <c r="AI70" s="22"/>
      <c r="AJ70" s="22"/>
      <c r="AK70" s="22"/>
      <c r="AL70" s="22"/>
    </row>
    <row r="71" spans="1:38" ht="14.25">
      <c r="A71" s="22"/>
      <c r="B71" s="147">
        <v>3712</v>
      </c>
      <c r="C71" s="148">
        <v>2</v>
      </c>
      <c r="D71" s="149" t="s">
        <v>3711</v>
      </c>
      <c r="E71" s="140"/>
      <c r="F71" s="140"/>
      <c r="G71" s="140" t="s">
        <v>21414</v>
      </c>
      <c r="H71" s="140" t="s">
        <v>21415</v>
      </c>
      <c r="I71" s="140" t="s">
        <v>20865</v>
      </c>
      <c r="J71" s="140" t="s">
        <v>20866</v>
      </c>
      <c r="K71" s="140" t="s">
        <v>20867</v>
      </c>
      <c r="L71" s="140" t="s">
        <v>21416</v>
      </c>
      <c r="M71" s="140" t="s">
        <v>20868</v>
      </c>
      <c r="N71" s="140" t="s">
        <v>20869</v>
      </c>
      <c r="O71" s="140" t="s">
        <v>20870</v>
      </c>
      <c r="P71" s="140" t="s">
        <v>20871</v>
      </c>
      <c r="Q71" s="22"/>
      <c r="R71" s="22"/>
      <c r="S71" s="22"/>
      <c r="T71" s="22"/>
      <c r="U71" s="22"/>
      <c r="V71" s="22"/>
      <c r="W71" s="22"/>
      <c r="X71" s="22"/>
      <c r="Y71" s="22"/>
      <c r="Z71" s="22"/>
      <c r="AA71" s="22"/>
      <c r="AB71" s="22"/>
      <c r="AC71" s="22"/>
      <c r="AD71" s="22"/>
      <c r="AE71" s="22"/>
      <c r="AF71" s="22"/>
      <c r="AG71" s="22"/>
      <c r="AH71" s="22"/>
      <c r="AI71" s="22"/>
      <c r="AJ71" s="22"/>
      <c r="AK71" s="22"/>
      <c r="AL71" s="22"/>
    </row>
    <row r="72" spans="1:38" ht="14.25">
      <c r="A72" s="22"/>
      <c r="B72" s="147">
        <v>3713</v>
      </c>
      <c r="C72" s="148">
        <v>2</v>
      </c>
      <c r="D72" s="149" t="s">
        <v>3712</v>
      </c>
      <c r="E72" s="140"/>
      <c r="F72" s="140"/>
      <c r="G72" s="140" t="s">
        <v>21417</v>
      </c>
      <c r="H72" s="140" t="s">
        <v>21418</v>
      </c>
      <c r="I72" s="140" t="s">
        <v>21419</v>
      </c>
      <c r="J72" s="140" t="s">
        <v>21420</v>
      </c>
      <c r="K72" s="140" t="s">
        <v>21421</v>
      </c>
      <c r="L72" s="140" t="s">
        <v>21422</v>
      </c>
      <c r="M72" s="140" t="s">
        <v>21423</v>
      </c>
      <c r="N72" s="140" t="s">
        <v>21424</v>
      </c>
      <c r="O72" s="140" t="s">
        <v>21425</v>
      </c>
      <c r="P72" s="140" t="s">
        <v>21426</v>
      </c>
      <c r="Q72" s="22"/>
      <c r="R72" s="22"/>
      <c r="S72" s="22"/>
      <c r="T72" s="22"/>
      <c r="U72" s="22"/>
      <c r="V72" s="22"/>
      <c r="W72" s="22"/>
      <c r="X72" s="22"/>
      <c r="Y72" s="22"/>
      <c r="Z72" s="22"/>
      <c r="AA72" s="22"/>
      <c r="AB72" s="22"/>
      <c r="AC72" s="22"/>
      <c r="AD72" s="22"/>
      <c r="AE72" s="22"/>
      <c r="AF72" s="22"/>
      <c r="AG72" s="22"/>
      <c r="AH72" s="22"/>
      <c r="AI72" s="22"/>
      <c r="AJ72" s="22"/>
      <c r="AK72" s="22"/>
      <c r="AL72" s="22"/>
    </row>
    <row r="73" spans="1:38" ht="14.25">
      <c r="A73" s="22"/>
      <c r="B73" s="147">
        <v>3714</v>
      </c>
      <c r="C73" s="148">
        <v>2</v>
      </c>
      <c r="D73" s="149" t="s">
        <v>3713</v>
      </c>
      <c r="E73" s="140"/>
      <c r="F73" s="140"/>
      <c r="G73" s="140" t="s">
        <v>20857</v>
      </c>
      <c r="H73" s="140" t="s">
        <v>21427</v>
      </c>
      <c r="I73" s="140" t="s">
        <v>21428</v>
      </c>
      <c r="J73" s="140" t="s">
        <v>21429</v>
      </c>
      <c r="K73" s="140" t="s">
        <v>21430</v>
      </c>
      <c r="L73" s="140" t="s">
        <v>21431</v>
      </c>
      <c r="M73" s="140" t="s">
        <v>21432</v>
      </c>
      <c r="N73" s="140" t="s">
        <v>21433</v>
      </c>
      <c r="O73" s="140" t="s">
        <v>21434</v>
      </c>
      <c r="P73" s="140" t="s">
        <v>20858</v>
      </c>
      <c r="Q73" s="22"/>
      <c r="R73" s="22"/>
      <c r="S73" s="22"/>
      <c r="T73" s="22"/>
      <c r="U73" s="22"/>
      <c r="V73" s="22"/>
      <c r="W73" s="22"/>
      <c r="X73" s="22"/>
      <c r="Y73" s="22"/>
      <c r="Z73" s="22"/>
      <c r="AA73" s="22"/>
      <c r="AB73" s="22"/>
      <c r="AC73" s="22"/>
      <c r="AD73" s="22"/>
      <c r="AE73" s="22"/>
      <c r="AF73" s="22"/>
      <c r="AG73" s="22"/>
      <c r="AH73" s="22"/>
      <c r="AI73" s="22"/>
      <c r="AJ73" s="22"/>
      <c r="AK73" s="22"/>
      <c r="AL73" s="22"/>
    </row>
    <row r="74" spans="1:38" ht="14.25">
      <c r="A74" s="22"/>
      <c r="B74" s="147">
        <v>3715</v>
      </c>
      <c r="C74" s="148">
        <v>2</v>
      </c>
      <c r="D74" s="149" t="s">
        <v>3714</v>
      </c>
      <c r="E74" s="140"/>
      <c r="F74" s="140"/>
      <c r="G74" s="140" t="s">
        <v>21435</v>
      </c>
      <c r="H74" s="140" t="s">
        <v>21436</v>
      </c>
      <c r="I74" s="140" t="s">
        <v>21437</v>
      </c>
      <c r="J74" s="140" t="s">
        <v>21438</v>
      </c>
      <c r="K74" s="140" t="s">
        <v>21439</v>
      </c>
      <c r="L74" s="140" t="s">
        <v>21440</v>
      </c>
      <c r="M74" s="140" t="s">
        <v>21441</v>
      </c>
      <c r="N74" s="140" t="s">
        <v>21442</v>
      </c>
      <c r="O74" s="140" t="s">
        <v>21443</v>
      </c>
      <c r="P74" s="140" t="s">
        <v>21444</v>
      </c>
      <c r="Q74" s="22"/>
      <c r="R74" s="22"/>
      <c r="S74" s="22"/>
      <c r="T74" s="22"/>
      <c r="U74" s="22"/>
      <c r="V74" s="22"/>
      <c r="W74" s="22"/>
      <c r="X74" s="22"/>
      <c r="Y74" s="22"/>
      <c r="Z74" s="22"/>
      <c r="AA74" s="22"/>
      <c r="AB74" s="22"/>
      <c r="AC74" s="22"/>
      <c r="AD74" s="22"/>
      <c r="AE74" s="22"/>
      <c r="AF74" s="22"/>
      <c r="AG74" s="22"/>
      <c r="AH74" s="22"/>
      <c r="AI74" s="22"/>
      <c r="AJ74" s="22"/>
      <c r="AK74" s="22"/>
      <c r="AL74" s="22"/>
    </row>
    <row r="75" spans="1:38" ht="14.25">
      <c r="A75" s="22"/>
      <c r="B75" s="147">
        <v>3716</v>
      </c>
      <c r="C75" s="148">
        <v>2</v>
      </c>
      <c r="D75" s="149" t="s">
        <v>3715</v>
      </c>
      <c r="E75" s="140"/>
      <c r="F75" s="140"/>
      <c r="G75" s="140" t="s">
        <v>21445</v>
      </c>
      <c r="H75" s="140" t="s">
        <v>21446</v>
      </c>
      <c r="I75" s="140" t="s">
        <v>21447</v>
      </c>
      <c r="J75" s="140" t="s">
        <v>21448</v>
      </c>
      <c r="K75" s="140" t="s">
        <v>21449</v>
      </c>
      <c r="L75" s="140" t="s">
        <v>21450</v>
      </c>
      <c r="M75" s="140" t="s">
        <v>21451</v>
      </c>
      <c r="N75" s="140" t="s">
        <v>21452</v>
      </c>
      <c r="O75" s="140" t="s">
        <v>21453</v>
      </c>
      <c r="P75" s="140" t="s">
        <v>21454</v>
      </c>
      <c r="Q75" s="22"/>
      <c r="R75" s="22"/>
      <c r="S75" s="22"/>
      <c r="T75" s="22"/>
      <c r="U75" s="22"/>
      <c r="V75" s="22"/>
      <c r="W75" s="22"/>
      <c r="X75" s="22"/>
      <c r="Y75" s="22"/>
      <c r="Z75" s="22"/>
      <c r="AA75" s="22"/>
      <c r="AB75" s="22"/>
      <c r="AC75" s="22"/>
      <c r="AD75" s="22"/>
      <c r="AE75" s="22"/>
      <c r="AF75" s="22"/>
      <c r="AG75" s="22"/>
      <c r="AH75" s="22"/>
      <c r="AI75" s="22"/>
      <c r="AJ75" s="22"/>
      <c r="AK75" s="22"/>
      <c r="AL75" s="22"/>
    </row>
    <row r="76" spans="1:38" ht="14.25">
      <c r="A76" s="22"/>
      <c r="B76" s="147">
        <v>3718</v>
      </c>
      <c r="C76" s="148">
        <v>2</v>
      </c>
      <c r="D76" s="149" t="s">
        <v>3716</v>
      </c>
      <c r="E76" s="140"/>
      <c r="F76" s="140"/>
      <c r="G76" s="140" t="s">
        <v>21455</v>
      </c>
      <c r="H76" s="140" t="s">
        <v>21456</v>
      </c>
      <c r="I76" s="140" t="s">
        <v>21457</v>
      </c>
      <c r="J76" s="140" t="s">
        <v>21458</v>
      </c>
      <c r="K76" s="140" t="s">
        <v>21459</v>
      </c>
      <c r="L76" s="140" t="s">
        <v>21460</v>
      </c>
      <c r="M76" s="140" t="s">
        <v>21461</v>
      </c>
      <c r="N76" s="140" t="s">
        <v>21462</v>
      </c>
      <c r="O76" s="140" t="s">
        <v>21463</v>
      </c>
      <c r="P76" s="140" t="s">
        <v>20856</v>
      </c>
      <c r="Q76" s="22"/>
      <c r="R76" s="22"/>
      <c r="S76" s="22"/>
      <c r="T76" s="22"/>
      <c r="U76" s="22"/>
      <c r="V76" s="22"/>
      <c r="W76" s="22"/>
      <c r="X76" s="22"/>
      <c r="Y76" s="22"/>
      <c r="Z76" s="22"/>
      <c r="AA76" s="22"/>
      <c r="AB76" s="22"/>
      <c r="AC76" s="22"/>
      <c r="AD76" s="22"/>
      <c r="AE76" s="22"/>
      <c r="AF76" s="22"/>
      <c r="AG76" s="22"/>
      <c r="AH76" s="22"/>
      <c r="AI76" s="22"/>
      <c r="AJ76" s="22"/>
      <c r="AK76" s="22"/>
      <c r="AL76" s="22"/>
    </row>
    <row r="77" spans="1:38" ht="14.25">
      <c r="A77" s="22"/>
      <c r="B77" s="147">
        <v>38</v>
      </c>
      <c r="C77" s="148">
        <v>1</v>
      </c>
      <c r="D77" s="149" t="s">
        <v>303</v>
      </c>
      <c r="E77" s="140"/>
      <c r="F77" s="140"/>
      <c r="G77" s="140" t="s">
        <v>5256</v>
      </c>
      <c r="H77" s="140" t="s">
        <v>6976</v>
      </c>
      <c r="I77" s="140" t="s">
        <v>6976</v>
      </c>
      <c r="J77" s="140" t="s">
        <v>10394</v>
      </c>
      <c r="K77" s="140" t="s">
        <v>12081</v>
      </c>
      <c r="L77" s="140" t="s">
        <v>12081</v>
      </c>
      <c r="M77" s="140" t="s">
        <v>15463</v>
      </c>
      <c r="N77" s="140" t="s">
        <v>17188</v>
      </c>
      <c r="O77" s="140" t="s">
        <v>15463</v>
      </c>
      <c r="P77" s="140" t="s">
        <v>20581</v>
      </c>
      <c r="Q77" s="22"/>
      <c r="R77" s="22"/>
      <c r="S77" s="22"/>
      <c r="T77" s="22"/>
      <c r="U77" s="22"/>
      <c r="V77" s="22"/>
      <c r="W77" s="22"/>
      <c r="X77" s="22"/>
      <c r="Y77" s="22"/>
      <c r="Z77" s="22"/>
      <c r="AA77" s="22"/>
      <c r="AB77" s="22"/>
      <c r="AC77" s="22"/>
      <c r="AD77" s="22"/>
      <c r="AE77" s="22"/>
      <c r="AF77" s="22"/>
      <c r="AG77" s="22"/>
      <c r="AH77" s="22"/>
      <c r="AI77" s="22"/>
      <c r="AJ77" s="22"/>
      <c r="AK77" s="22"/>
      <c r="AL77" s="22"/>
    </row>
    <row r="78" spans="1:38" ht="14.25">
      <c r="A78" s="22"/>
      <c r="B78" s="147">
        <v>3810</v>
      </c>
      <c r="C78" s="148">
        <v>2</v>
      </c>
      <c r="D78" s="149" t="s">
        <v>3717</v>
      </c>
      <c r="E78" s="140"/>
      <c r="F78" s="140"/>
      <c r="G78" s="140" t="s">
        <v>21464</v>
      </c>
      <c r="H78" s="140" t="s">
        <v>20899</v>
      </c>
      <c r="I78" s="140" t="s">
        <v>20898</v>
      </c>
      <c r="J78" s="140" t="s">
        <v>20898</v>
      </c>
      <c r="K78" s="140" t="s">
        <v>20898</v>
      </c>
      <c r="L78" s="140" t="s">
        <v>20900</v>
      </c>
      <c r="M78" s="140" t="s">
        <v>20901</v>
      </c>
      <c r="N78" s="140" t="s">
        <v>20902</v>
      </c>
      <c r="O78" s="140" t="s">
        <v>20903</v>
      </c>
      <c r="P78" s="140" t="s">
        <v>20904</v>
      </c>
      <c r="Q78" s="22"/>
      <c r="R78" s="22"/>
      <c r="S78" s="22"/>
      <c r="T78" s="22"/>
      <c r="U78" s="22"/>
      <c r="V78" s="22"/>
      <c r="W78" s="22"/>
      <c r="X78" s="22"/>
      <c r="Y78" s="22"/>
      <c r="Z78" s="22"/>
      <c r="AA78" s="22"/>
      <c r="AB78" s="22"/>
      <c r="AC78" s="22"/>
      <c r="AD78" s="22"/>
      <c r="AE78" s="22"/>
      <c r="AF78" s="22"/>
      <c r="AG78" s="22"/>
      <c r="AH78" s="22"/>
      <c r="AI78" s="22"/>
      <c r="AJ78" s="22"/>
      <c r="AK78" s="22"/>
      <c r="AL78" s="22"/>
    </row>
    <row r="79" spans="1:38" ht="14.25">
      <c r="A79" s="22"/>
      <c r="B79" s="147">
        <v>3811</v>
      </c>
      <c r="C79" s="148">
        <v>2</v>
      </c>
      <c r="D79" s="149" t="s">
        <v>3720</v>
      </c>
      <c r="E79" s="140"/>
      <c r="F79" s="140"/>
      <c r="G79" s="140" t="s">
        <v>21465</v>
      </c>
      <c r="H79" s="140" t="s">
        <v>21466</v>
      </c>
      <c r="I79" s="140" t="s">
        <v>21467</v>
      </c>
      <c r="J79" s="140" t="s">
        <v>21468</v>
      </c>
      <c r="K79" s="140" t="s">
        <v>21469</v>
      </c>
      <c r="L79" s="140" t="s">
        <v>21470</v>
      </c>
      <c r="M79" s="140" t="s">
        <v>21471</v>
      </c>
      <c r="N79" s="140" t="s">
        <v>21472</v>
      </c>
      <c r="O79" s="140" t="s">
        <v>21473</v>
      </c>
      <c r="P79" s="140" t="s">
        <v>21474</v>
      </c>
      <c r="Q79" s="22"/>
      <c r="R79" s="22"/>
      <c r="S79" s="22"/>
      <c r="T79" s="22"/>
      <c r="U79" s="22"/>
      <c r="V79" s="22"/>
      <c r="W79" s="22"/>
      <c r="X79" s="22"/>
      <c r="Y79" s="22"/>
      <c r="Z79" s="22"/>
      <c r="AA79" s="22"/>
      <c r="AB79" s="22"/>
      <c r="AC79" s="22"/>
      <c r="AD79" s="22"/>
      <c r="AE79" s="22"/>
      <c r="AF79" s="22"/>
      <c r="AG79" s="22"/>
      <c r="AH79" s="22"/>
      <c r="AI79" s="22"/>
      <c r="AJ79" s="22"/>
      <c r="AK79" s="22"/>
      <c r="AL79" s="22"/>
    </row>
    <row r="80" spans="1:38" ht="14.25">
      <c r="A80" s="22"/>
      <c r="B80" s="147">
        <v>3812</v>
      </c>
      <c r="C80" s="148">
        <v>2</v>
      </c>
      <c r="D80" s="149" t="s">
        <v>3721</v>
      </c>
      <c r="E80" s="140"/>
      <c r="F80" s="140"/>
      <c r="G80" s="140" t="s">
        <v>21475</v>
      </c>
      <c r="H80" s="140" t="s">
        <v>21476</v>
      </c>
      <c r="I80" s="140" t="s">
        <v>21477</v>
      </c>
      <c r="J80" s="140" t="s">
        <v>21478</v>
      </c>
      <c r="K80" s="140" t="s">
        <v>21479</v>
      </c>
      <c r="L80" s="140" t="s">
        <v>21480</v>
      </c>
      <c r="M80" s="140" t="s">
        <v>21481</v>
      </c>
      <c r="N80" s="140" t="s">
        <v>21482</v>
      </c>
      <c r="O80" s="140" t="s">
        <v>21483</v>
      </c>
      <c r="P80" s="140" t="s">
        <v>21484</v>
      </c>
      <c r="Q80" s="22"/>
      <c r="R80" s="22"/>
      <c r="S80" s="22"/>
      <c r="T80" s="22"/>
      <c r="U80" s="22"/>
      <c r="V80" s="22"/>
      <c r="W80" s="22"/>
      <c r="X80" s="22"/>
      <c r="Y80" s="22"/>
      <c r="Z80" s="22"/>
      <c r="AA80" s="22"/>
      <c r="AB80" s="22"/>
      <c r="AC80" s="22"/>
      <c r="AD80" s="22"/>
      <c r="AE80" s="22"/>
      <c r="AF80" s="22"/>
      <c r="AG80" s="22"/>
      <c r="AH80" s="22"/>
      <c r="AI80" s="22"/>
      <c r="AJ80" s="22"/>
      <c r="AK80" s="22"/>
      <c r="AL80" s="22"/>
    </row>
    <row r="81" spans="1:38" ht="14.25">
      <c r="A81" s="22"/>
      <c r="B81" s="147">
        <v>3813</v>
      </c>
      <c r="C81" s="148">
        <v>2</v>
      </c>
      <c r="D81" s="149" t="s">
        <v>3718</v>
      </c>
      <c r="E81" s="140"/>
      <c r="F81" s="140"/>
      <c r="G81" s="140" t="s">
        <v>21485</v>
      </c>
      <c r="H81" s="140" t="s">
        <v>20905</v>
      </c>
      <c r="I81" s="140" t="s">
        <v>20906</v>
      </c>
      <c r="J81" s="140" t="s">
        <v>20907</v>
      </c>
      <c r="K81" s="140" t="s">
        <v>20908</v>
      </c>
      <c r="L81" s="140" t="s">
        <v>20909</v>
      </c>
      <c r="M81" s="140" t="s">
        <v>20910</v>
      </c>
      <c r="N81" s="140" t="s">
        <v>20911</v>
      </c>
      <c r="O81" s="140" t="s">
        <v>20912</v>
      </c>
      <c r="P81" s="140" t="s">
        <v>20913</v>
      </c>
      <c r="Q81" s="22"/>
      <c r="R81" s="22"/>
      <c r="S81" s="22"/>
      <c r="T81" s="22"/>
      <c r="U81" s="22"/>
      <c r="V81" s="22"/>
      <c r="W81" s="22"/>
      <c r="X81" s="22"/>
      <c r="Y81" s="22"/>
      <c r="Z81" s="22"/>
      <c r="AA81" s="22"/>
      <c r="AB81" s="22"/>
      <c r="AC81" s="22"/>
      <c r="AD81" s="22"/>
      <c r="AE81" s="22"/>
      <c r="AF81" s="22"/>
      <c r="AG81" s="22"/>
      <c r="AH81" s="22"/>
      <c r="AI81" s="22"/>
      <c r="AJ81" s="22"/>
      <c r="AK81" s="22"/>
      <c r="AL81" s="22"/>
    </row>
    <row r="82" spans="1:38" ht="14.25">
      <c r="A82" s="22"/>
      <c r="B82" s="147">
        <v>3814</v>
      </c>
      <c r="C82" s="148">
        <v>2</v>
      </c>
      <c r="D82" s="149" t="s">
        <v>3719</v>
      </c>
      <c r="E82" s="140"/>
      <c r="F82" s="140"/>
      <c r="G82" s="140" t="s">
        <v>21486</v>
      </c>
      <c r="H82" s="140" t="s">
        <v>20914</v>
      </c>
      <c r="I82" s="140" t="s">
        <v>20915</v>
      </c>
      <c r="J82" s="140" t="s">
        <v>20916</v>
      </c>
      <c r="K82" s="140" t="s">
        <v>20917</v>
      </c>
      <c r="L82" s="140" t="s">
        <v>21487</v>
      </c>
      <c r="M82" s="140" t="s">
        <v>20918</v>
      </c>
      <c r="N82" s="140" t="s">
        <v>20919</v>
      </c>
      <c r="O82" s="140" t="s">
        <v>20920</v>
      </c>
      <c r="P82" s="140" t="s">
        <v>20921</v>
      </c>
      <c r="Q82" s="22"/>
      <c r="R82" s="22"/>
      <c r="S82" s="22"/>
      <c r="T82" s="22"/>
      <c r="U82" s="22"/>
      <c r="V82" s="22"/>
      <c r="W82" s="22"/>
      <c r="X82" s="22"/>
      <c r="Y82" s="22"/>
      <c r="Z82" s="22"/>
      <c r="AA82" s="22"/>
      <c r="AB82" s="22"/>
      <c r="AC82" s="22"/>
      <c r="AD82" s="22"/>
      <c r="AE82" s="22"/>
      <c r="AF82" s="22"/>
      <c r="AG82" s="22"/>
      <c r="AH82" s="22"/>
      <c r="AI82" s="22"/>
      <c r="AJ82" s="22"/>
      <c r="AK82" s="22"/>
      <c r="AL82" s="22"/>
    </row>
    <row r="83" spans="1:38" ht="14.25">
      <c r="A83" s="22"/>
      <c r="B83" s="147">
        <v>39</v>
      </c>
      <c r="C83" s="148">
        <v>1</v>
      </c>
      <c r="D83" s="149" t="s">
        <v>317</v>
      </c>
      <c r="E83" s="140"/>
      <c r="F83" s="140"/>
      <c r="G83" s="140" t="s">
        <v>5394</v>
      </c>
      <c r="H83" s="140" t="s">
        <v>7113</v>
      </c>
      <c r="I83" s="140" t="s">
        <v>8813</v>
      </c>
      <c r="J83" s="140" t="s">
        <v>10528</v>
      </c>
      <c r="K83" s="140" t="s">
        <v>12211</v>
      </c>
      <c r="L83" s="140" t="s">
        <v>13908</v>
      </c>
      <c r="M83" s="140" t="s">
        <v>15598</v>
      </c>
      <c r="N83" s="140" t="s">
        <v>17326</v>
      </c>
      <c r="O83" s="140" t="s">
        <v>19000</v>
      </c>
      <c r="P83" s="140" t="s">
        <v>21488</v>
      </c>
      <c r="Q83" s="22"/>
      <c r="R83" s="22"/>
      <c r="S83" s="22"/>
      <c r="T83" s="22"/>
      <c r="U83" s="22"/>
      <c r="V83" s="22"/>
      <c r="W83" s="22"/>
      <c r="X83" s="22"/>
      <c r="Y83" s="22"/>
      <c r="Z83" s="22"/>
      <c r="AA83" s="22"/>
      <c r="AB83" s="22"/>
      <c r="AC83" s="22"/>
      <c r="AD83" s="22"/>
      <c r="AE83" s="22"/>
      <c r="AF83" s="22"/>
      <c r="AG83" s="22"/>
      <c r="AH83" s="22"/>
      <c r="AI83" s="22"/>
      <c r="AJ83" s="22"/>
      <c r="AK83" s="22"/>
      <c r="AL83" s="22"/>
    </row>
    <row r="84" spans="1:38" ht="14.25">
      <c r="A84" s="22"/>
      <c r="B84" s="147">
        <v>3910</v>
      </c>
      <c r="C84" s="148">
        <v>2</v>
      </c>
      <c r="D84" s="149" t="s">
        <v>3722</v>
      </c>
      <c r="E84" s="140"/>
      <c r="F84" s="140"/>
      <c r="G84" s="140" t="s">
        <v>21489</v>
      </c>
      <c r="H84" s="140" t="s">
        <v>20922</v>
      </c>
      <c r="I84" s="140" t="s">
        <v>20923</v>
      </c>
      <c r="J84" s="140" t="s">
        <v>20924</v>
      </c>
      <c r="K84" s="140" t="s">
        <v>20925</v>
      </c>
      <c r="L84" s="140" t="s">
        <v>21490</v>
      </c>
      <c r="M84" s="140" t="s">
        <v>20926</v>
      </c>
      <c r="N84" s="140" t="s">
        <v>20927</v>
      </c>
      <c r="O84" s="140" t="s">
        <v>20928</v>
      </c>
      <c r="P84" s="140" t="s">
        <v>20929</v>
      </c>
      <c r="Q84" s="22"/>
      <c r="R84" s="22"/>
      <c r="S84" s="22"/>
      <c r="T84" s="22"/>
      <c r="U84" s="22"/>
      <c r="V84" s="22"/>
      <c r="W84" s="22"/>
      <c r="X84" s="22"/>
      <c r="Y84" s="22"/>
      <c r="Z84" s="22"/>
      <c r="AA84" s="22"/>
      <c r="AB84" s="22"/>
      <c r="AC84" s="22"/>
      <c r="AD84" s="22"/>
      <c r="AE84" s="22"/>
      <c r="AF84" s="22"/>
      <c r="AG84" s="22"/>
      <c r="AH84" s="22"/>
      <c r="AI84" s="22"/>
      <c r="AJ84" s="22"/>
      <c r="AK84" s="22"/>
      <c r="AL84" s="22"/>
    </row>
    <row r="85" spans="1:38" ht="14.25">
      <c r="A85" s="22"/>
      <c r="B85" s="147">
        <v>3911</v>
      </c>
      <c r="C85" s="148">
        <v>2</v>
      </c>
      <c r="D85" s="149" t="s">
        <v>3723</v>
      </c>
      <c r="E85" s="140"/>
      <c r="F85" s="140"/>
      <c r="G85" s="140" t="s">
        <v>21491</v>
      </c>
      <c r="H85" s="140" t="s">
        <v>21492</v>
      </c>
      <c r="I85" s="140" t="s">
        <v>21493</v>
      </c>
      <c r="J85" s="140" t="s">
        <v>21494</v>
      </c>
      <c r="K85" s="140" t="s">
        <v>21495</v>
      </c>
      <c r="L85" s="140" t="s">
        <v>21496</v>
      </c>
      <c r="M85" s="140" t="s">
        <v>21497</v>
      </c>
      <c r="N85" s="140" t="s">
        <v>21498</v>
      </c>
      <c r="O85" s="140" t="s">
        <v>21499</v>
      </c>
      <c r="P85" s="140" t="s">
        <v>21500</v>
      </c>
      <c r="Q85" s="22"/>
      <c r="R85" s="22"/>
      <c r="S85" s="22"/>
      <c r="T85" s="22"/>
      <c r="U85" s="22"/>
      <c r="V85" s="22"/>
      <c r="W85" s="22"/>
      <c r="X85" s="22"/>
      <c r="Y85" s="22"/>
      <c r="Z85" s="22"/>
      <c r="AA85" s="22"/>
      <c r="AB85" s="22"/>
      <c r="AC85" s="22"/>
      <c r="AD85" s="22"/>
      <c r="AE85" s="22"/>
      <c r="AF85" s="22"/>
      <c r="AG85" s="22"/>
      <c r="AH85" s="22"/>
      <c r="AI85" s="22"/>
      <c r="AJ85" s="22"/>
      <c r="AK85" s="22"/>
      <c r="AL85" s="22"/>
    </row>
    <row r="86" spans="1:38">
      <c r="A86" s="22"/>
      <c r="B86" s="154">
        <v>50</v>
      </c>
      <c r="C86" s="155">
        <v>1</v>
      </c>
      <c r="D86" s="156" t="s">
        <v>2460</v>
      </c>
      <c r="E86" s="156"/>
      <c r="F86" s="156"/>
      <c r="G86" s="156" t="s">
        <v>5442</v>
      </c>
      <c r="H86" s="156" t="s">
        <v>7163</v>
      </c>
      <c r="I86" s="156" t="s">
        <v>8862</v>
      </c>
      <c r="J86" s="156" t="s">
        <v>21501</v>
      </c>
      <c r="K86" s="156" t="s">
        <v>12260</v>
      </c>
      <c r="L86" s="156" t="s">
        <v>13958</v>
      </c>
      <c r="M86" s="156" t="s">
        <v>5442</v>
      </c>
      <c r="N86" s="156" t="s">
        <v>17375</v>
      </c>
      <c r="O86" s="156" t="s">
        <v>5442</v>
      </c>
      <c r="P86" s="156" t="s">
        <v>21502</v>
      </c>
      <c r="Q86" s="22"/>
      <c r="R86" s="22"/>
      <c r="S86" s="22"/>
      <c r="T86" s="22"/>
      <c r="U86" s="22"/>
      <c r="V86" s="22"/>
      <c r="W86" s="22"/>
      <c r="X86" s="22"/>
      <c r="Y86" s="22"/>
      <c r="Z86" s="22"/>
      <c r="AA86" s="22"/>
      <c r="AB86" s="22"/>
      <c r="AC86" s="22"/>
      <c r="AD86" s="22"/>
      <c r="AE86" s="22"/>
      <c r="AF86" s="22"/>
      <c r="AG86" s="22"/>
      <c r="AH86" s="22"/>
      <c r="AI86" s="22"/>
      <c r="AJ86" s="22"/>
      <c r="AK86" s="22"/>
      <c r="AL86" s="22"/>
    </row>
    <row r="87" spans="1:38">
      <c r="A87" s="22"/>
      <c r="B87" s="154">
        <v>5010</v>
      </c>
      <c r="C87" s="155">
        <v>2</v>
      </c>
      <c r="D87" s="156" t="s">
        <v>2461</v>
      </c>
      <c r="E87" s="156"/>
      <c r="F87" s="156"/>
      <c r="G87" s="156" t="s">
        <v>5444</v>
      </c>
      <c r="H87" s="156" t="s">
        <v>21503</v>
      </c>
      <c r="I87" s="156" t="s">
        <v>21504</v>
      </c>
      <c r="J87" s="156" t="s">
        <v>21505</v>
      </c>
      <c r="K87" s="156" t="s">
        <v>21505</v>
      </c>
      <c r="L87" s="156" t="s">
        <v>21506</v>
      </c>
      <c r="M87" s="156" t="s">
        <v>21507</v>
      </c>
      <c r="N87" s="156" t="s">
        <v>21508</v>
      </c>
      <c r="O87" s="156" t="s">
        <v>21509</v>
      </c>
      <c r="P87" s="156" t="s">
        <v>21510</v>
      </c>
      <c r="Q87" s="22"/>
      <c r="R87" s="22"/>
      <c r="S87" s="22"/>
      <c r="T87" s="22"/>
      <c r="U87" s="22"/>
      <c r="V87" s="22"/>
      <c r="W87" s="22"/>
      <c r="X87" s="22"/>
      <c r="Y87" s="22"/>
      <c r="Z87" s="22"/>
      <c r="AA87" s="22"/>
      <c r="AB87" s="22"/>
      <c r="AC87" s="22"/>
      <c r="AD87" s="22"/>
      <c r="AE87" s="22"/>
      <c r="AF87" s="22"/>
      <c r="AG87" s="22"/>
      <c r="AH87" s="22"/>
      <c r="AI87" s="22"/>
      <c r="AJ87" s="22"/>
      <c r="AK87" s="22"/>
      <c r="AL87" s="22"/>
    </row>
    <row r="88" spans="1:38">
      <c r="A88" s="22"/>
      <c r="B88" s="154">
        <v>5011</v>
      </c>
      <c r="C88" s="155">
        <v>2</v>
      </c>
      <c r="D88" s="156" t="s">
        <v>2462</v>
      </c>
      <c r="E88" s="156"/>
      <c r="F88" s="156"/>
      <c r="G88" s="156" t="s">
        <v>21511</v>
      </c>
      <c r="H88" s="156" t="s">
        <v>21512</v>
      </c>
      <c r="I88" s="156" t="s">
        <v>21513</v>
      </c>
      <c r="J88" s="156" t="s">
        <v>21514</v>
      </c>
      <c r="K88" s="156" t="s">
        <v>21515</v>
      </c>
      <c r="L88" s="156" t="s">
        <v>21516</v>
      </c>
      <c r="M88" s="156" t="s">
        <v>21517</v>
      </c>
      <c r="N88" s="156" t="s">
        <v>21518</v>
      </c>
      <c r="O88" s="156" t="s">
        <v>21519</v>
      </c>
      <c r="P88" s="156" t="s">
        <v>21520</v>
      </c>
      <c r="Q88" s="22"/>
      <c r="R88" s="22"/>
      <c r="S88" s="22"/>
      <c r="T88" s="22"/>
      <c r="U88" s="22"/>
      <c r="V88" s="22"/>
      <c r="W88" s="22"/>
      <c r="X88" s="22"/>
      <c r="Y88" s="22"/>
      <c r="Z88" s="22"/>
      <c r="AA88" s="22"/>
      <c r="AB88" s="22"/>
      <c r="AC88" s="22"/>
      <c r="AD88" s="22"/>
      <c r="AE88" s="22"/>
      <c r="AF88" s="22"/>
      <c r="AG88" s="22"/>
      <c r="AH88" s="22"/>
      <c r="AI88" s="22"/>
      <c r="AJ88" s="22"/>
      <c r="AK88" s="22"/>
      <c r="AL88" s="22"/>
    </row>
    <row r="89" spans="1:38">
      <c r="A89" s="22"/>
      <c r="B89" s="154">
        <v>5012</v>
      </c>
      <c r="C89" s="155">
        <v>2</v>
      </c>
      <c r="D89" s="156" t="s">
        <v>2463</v>
      </c>
      <c r="E89" s="156"/>
      <c r="F89" s="156"/>
      <c r="G89" s="156" t="s">
        <v>21521</v>
      </c>
      <c r="H89" s="156" t="s">
        <v>21522</v>
      </c>
      <c r="I89" s="156" t="s">
        <v>21523</v>
      </c>
      <c r="J89" s="156" t="s">
        <v>21524</v>
      </c>
      <c r="K89" s="156" t="s">
        <v>21525</v>
      </c>
      <c r="L89" s="156" t="s">
        <v>21526</v>
      </c>
      <c r="M89" s="156" t="s">
        <v>21527</v>
      </c>
      <c r="N89" s="156" t="s">
        <v>21528</v>
      </c>
      <c r="O89" s="156" t="s">
        <v>21529</v>
      </c>
      <c r="P89" s="156" t="s">
        <v>21530</v>
      </c>
      <c r="Q89" s="22"/>
      <c r="R89" s="22"/>
      <c r="S89" s="22"/>
      <c r="T89" s="22"/>
      <c r="U89" s="22"/>
      <c r="V89" s="22"/>
      <c r="W89" s="22"/>
      <c r="X89" s="22"/>
      <c r="Y89" s="22"/>
      <c r="Z89" s="22"/>
      <c r="AA89" s="22"/>
      <c r="AB89" s="22"/>
      <c r="AC89" s="22"/>
      <c r="AD89" s="22"/>
      <c r="AE89" s="22"/>
      <c r="AF89" s="22"/>
      <c r="AG89" s="22"/>
      <c r="AH89" s="22"/>
      <c r="AI89" s="22"/>
      <c r="AJ89" s="22"/>
      <c r="AK89" s="22"/>
      <c r="AL89" s="22"/>
    </row>
    <row r="90" spans="1:38">
      <c r="A90" s="22"/>
      <c r="B90" s="154">
        <v>5013</v>
      </c>
      <c r="C90" s="155">
        <v>2</v>
      </c>
      <c r="D90" s="156" t="s">
        <v>2464</v>
      </c>
      <c r="E90" s="156"/>
      <c r="F90" s="156"/>
      <c r="G90" s="156" t="s">
        <v>5443</v>
      </c>
      <c r="H90" s="156" t="s">
        <v>21531</v>
      </c>
      <c r="I90" s="156" t="s">
        <v>21532</v>
      </c>
      <c r="J90" s="156" t="s">
        <v>21533</v>
      </c>
      <c r="K90" s="156" t="s">
        <v>21534</v>
      </c>
      <c r="L90" s="156" t="s">
        <v>21535</v>
      </c>
      <c r="M90" s="156" t="s">
        <v>21536</v>
      </c>
      <c r="N90" s="156" t="s">
        <v>21537</v>
      </c>
      <c r="O90" s="156" t="s">
        <v>21538</v>
      </c>
      <c r="P90" s="156" t="s">
        <v>21539</v>
      </c>
      <c r="Q90" s="22"/>
      <c r="R90" s="22"/>
      <c r="S90" s="22"/>
      <c r="T90" s="22"/>
      <c r="U90" s="22"/>
      <c r="V90" s="22"/>
      <c r="W90" s="22"/>
      <c r="X90" s="22"/>
      <c r="Y90" s="22"/>
      <c r="Z90" s="22"/>
      <c r="AA90" s="22"/>
      <c r="AB90" s="22"/>
      <c r="AC90" s="22"/>
      <c r="AD90" s="22"/>
      <c r="AE90" s="22"/>
      <c r="AF90" s="22"/>
      <c r="AG90" s="22"/>
      <c r="AH90" s="22"/>
      <c r="AI90" s="22"/>
      <c r="AJ90" s="22"/>
      <c r="AK90" s="22"/>
      <c r="AL90" s="22"/>
    </row>
    <row r="91" spans="1:38">
      <c r="A91" s="22"/>
      <c r="B91" s="154">
        <v>5014</v>
      </c>
      <c r="C91" s="155">
        <v>2</v>
      </c>
      <c r="D91" s="156" t="s">
        <v>2465</v>
      </c>
      <c r="E91" s="156"/>
      <c r="F91" s="156"/>
      <c r="G91" s="156" t="s">
        <v>5449</v>
      </c>
      <c r="H91" s="156" t="s">
        <v>21540</v>
      </c>
      <c r="I91" s="156" t="s">
        <v>21541</v>
      </c>
      <c r="J91" s="156" t="s">
        <v>21542</v>
      </c>
      <c r="K91" s="156" t="s">
        <v>21543</v>
      </c>
      <c r="L91" s="156" t="s">
        <v>21544</v>
      </c>
      <c r="M91" s="156" t="s">
        <v>21545</v>
      </c>
      <c r="N91" s="156" t="s">
        <v>21546</v>
      </c>
      <c r="O91" s="156" t="s">
        <v>21547</v>
      </c>
      <c r="P91" s="156" t="s">
        <v>21548</v>
      </c>
      <c r="Q91" s="22"/>
      <c r="R91" s="22"/>
      <c r="S91" s="22"/>
      <c r="T91" s="22"/>
      <c r="U91" s="22"/>
      <c r="V91" s="22"/>
      <c r="W91" s="22"/>
      <c r="X91" s="22"/>
      <c r="Y91" s="22"/>
      <c r="Z91" s="22"/>
      <c r="AA91" s="22"/>
      <c r="AB91" s="22"/>
      <c r="AC91" s="22"/>
      <c r="AD91" s="22"/>
      <c r="AE91" s="22"/>
      <c r="AF91" s="22"/>
      <c r="AG91" s="22"/>
      <c r="AH91" s="22"/>
      <c r="AI91" s="22"/>
      <c r="AJ91" s="22"/>
      <c r="AK91" s="22"/>
      <c r="AL91" s="22"/>
    </row>
    <row r="92" spans="1:38">
      <c r="A92" s="22"/>
      <c r="B92" s="154">
        <v>5015</v>
      </c>
      <c r="C92" s="155">
        <v>2</v>
      </c>
      <c r="D92" s="156" t="s">
        <v>2466</v>
      </c>
      <c r="E92" s="156"/>
      <c r="F92" s="156"/>
      <c r="G92" s="156" t="s">
        <v>21549</v>
      </c>
      <c r="H92" s="156" t="s">
        <v>21550</v>
      </c>
      <c r="I92" s="156" t="s">
        <v>21551</v>
      </c>
      <c r="J92" s="156" t="s">
        <v>21552</v>
      </c>
      <c r="K92" s="156" t="s">
        <v>21553</v>
      </c>
      <c r="L92" s="156" t="s">
        <v>21554</v>
      </c>
      <c r="M92" s="156" t="s">
        <v>21555</v>
      </c>
      <c r="N92" s="156" t="s">
        <v>21556</v>
      </c>
      <c r="O92" s="156" t="s">
        <v>21557</v>
      </c>
      <c r="P92" s="156" t="s">
        <v>21558</v>
      </c>
      <c r="Q92" s="22"/>
      <c r="R92" s="22"/>
      <c r="S92" s="22"/>
      <c r="T92" s="22"/>
      <c r="U92" s="22"/>
      <c r="V92" s="22"/>
      <c r="W92" s="22"/>
      <c r="X92" s="22"/>
      <c r="Y92" s="22"/>
      <c r="Z92" s="22"/>
      <c r="AA92" s="22"/>
      <c r="AB92" s="22"/>
      <c r="AC92" s="22"/>
      <c r="AD92" s="22"/>
      <c r="AE92" s="22"/>
      <c r="AF92" s="22"/>
      <c r="AG92" s="22"/>
      <c r="AH92" s="22"/>
      <c r="AI92" s="22"/>
      <c r="AJ92" s="22"/>
      <c r="AK92" s="22"/>
      <c r="AL92" s="22"/>
    </row>
    <row r="93" spans="1:38">
      <c r="A93" s="22"/>
      <c r="B93" s="154">
        <v>5016</v>
      </c>
      <c r="C93" s="155">
        <v>2</v>
      </c>
      <c r="D93" s="156" t="s">
        <v>21559</v>
      </c>
      <c r="E93" s="156"/>
      <c r="F93" s="156"/>
      <c r="G93" s="156" t="s">
        <v>5448</v>
      </c>
      <c r="H93" s="156" t="s">
        <v>21560</v>
      </c>
      <c r="I93" s="156" t="s">
        <v>21561</v>
      </c>
      <c r="J93" s="156" t="s">
        <v>21562</v>
      </c>
      <c r="K93" s="156" t="s">
        <v>21562</v>
      </c>
      <c r="L93" s="156" t="s">
        <v>21563</v>
      </c>
      <c r="M93" s="156" t="s">
        <v>21564</v>
      </c>
      <c r="N93" s="156" t="s">
        <v>21565</v>
      </c>
      <c r="O93" s="156" t="s">
        <v>21566</v>
      </c>
      <c r="P93" s="156" t="s">
        <v>21567</v>
      </c>
      <c r="Q93" s="22"/>
      <c r="R93" s="22"/>
      <c r="S93" s="22"/>
      <c r="T93" s="22"/>
      <c r="U93" s="22"/>
      <c r="V93" s="22"/>
      <c r="W93" s="22"/>
      <c r="X93" s="22"/>
      <c r="Y93" s="22"/>
      <c r="Z93" s="22"/>
      <c r="AA93" s="22"/>
      <c r="AB93" s="22"/>
      <c r="AC93" s="22"/>
      <c r="AD93" s="22"/>
      <c r="AE93" s="22"/>
      <c r="AF93" s="22"/>
      <c r="AG93" s="22"/>
      <c r="AH93" s="22"/>
      <c r="AI93" s="22"/>
      <c r="AJ93" s="22"/>
      <c r="AK93" s="22"/>
      <c r="AL93" s="22"/>
    </row>
    <row r="94" spans="1:38">
      <c r="A94" s="22"/>
      <c r="B94" s="154">
        <v>5017</v>
      </c>
      <c r="C94" s="155">
        <v>2</v>
      </c>
      <c r="D94" s="156" t="s">
        <v>2467</v>
      </c>
      <c r="E94" s="156"/>
      <c r="F94" s="156"/>
      <c r="G94" s="156" t="s">
        <v>21568</v>
      </c>
      <c r="H94" s="156" t="s">
        <v>21569</v>
      </c>
      <c r="I94" s="156" t="s">
        <v>21570</v>
      </c>
      <c r="J94" s="156" t="s">
        <v>21571</v>
      </c>
      <c r="K94" s="156" t="s">
        <v>21572</v>
      </c>
      <c r="L94" s="156" t="s">
        <v>21573</v>
      </c>
      <c r="M94" s="156" t="s">
        <v>21574</v>
      </c>
      <c r="N94" s="156" t="s">
        <v>21575</v>
      </c>
      <c r="O94" s="156" t="s">
        <v>21574</v>
      </c>
      <c r="P94" s="156" t="s">
        <v>21576</v>
      </c>
      <c r="Q94" s="22"/>
      <c r="R94" s="22"/>
      <c r="S94" s="22"/>
      <c r="T94" s="22"/>
      <c r="U94" s="22"/>
      <c r="V94" s="22"/>
      <c r="W94" s="22"/>
      <c r="X94" s="22"/>
      <c r="Y94" s="22"/>
      <c r="Z94" s="22"/>
      <c r="AA94" s="22"/>
      <c r="AB94" s="22"/>
      <c r="AC94" s="22"/>
      <c r="AD94" s="22"/>
      <c r="AE94" s="22"/>
      <c r="AF94" s="22"/>
      <c r="AG94" s="22"/>
      <c r="AH94" s="22"/>
      <c r="AI94" s="22"/>
      <c r="AJ94" s="22"/>
      <c r="AK94" s="22"/>
      <c r="AL94" s="22"/>
    </row>
    <row r="95" spans="1:38">
      <c r="A95" s="22"/>
      <c r="B95" s="150"/>
      <c r="C95" s="151"/>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row>
    <row r="96" spans="1:38">
      <c r="A96" s="22"/>
      <c r="B96" s="150"/>
      <c r="C96" s="151"/>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row>
    <row r="97" spans="1:38">
      <c r="A97" s="22"/>
      <c r="B97" s="150"/>
      <c r="C97" s="151"/>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row>
    <row r="98" spans="1:38">
      <c r="A98" s="22"/>
      <c r="B98" s="150"/>
      <c r="C98" s="151"/>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row>
    <row r="99" spans="1:38">
      <c r="A99" s="22"/>
      <c r="B99" s="150"/>
      <c r="C99" s="151"/>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row>
    <row r="100" spans="1:38">
      <c r="A100" s="22"/>
      <c r="B100" s="150"/>
      <c r="C100" s="151"/>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row>
    <row r="101" spans="1:38">
      <c r="A101" s="22"/>
      <c r="B101" s="150"/>
      <c r="C101" s="151"/>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row>
    <row r="102" spans="1:38">
      <c r="A102" s="22"/>
      <c r="B102" s="150"/>
      <c r="C102" s="151"/>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row>
    <row r="103" spans="1:38">
      <c r="A103" s="22"/>
      <c r="B103" s="150"/>
      <c r="C103" s="151"/>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row>
    <row r="104" spans="1:38">
      <c r="A104" s="22"/>
      <c r="B104" s="150"/>
      <c r="C104" s="151"/>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row>
    <row r="105" spans="1:38">
      <c r="A105" s="22"/>
      <c r="B105" s="150"/>
      <c r="C105" s="151"/>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row>
    <row r="106" spans="1:38">
      <c r="A106" s="22"/>
      <c r="B106" s="150"/>
      <c r="C106" s="151"/>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row>
    <row r="107" spans="1:38">
      <c r="A107" s="22"/>
      <c r="B107" s="150"/>
      <c r="C107" s="151"/>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row>
    <row r="108" spans="1:38">
      <c r="A108" s="22"/>
      <c r="B108" s="150"/>
      <c r="C108" s="151"/>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row>
    <row r="109" spans="1:38">
      <c r="A109" s="22"/>
      <c r="B109" s="150"/>
      <c r="C109" s="151"/>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row>
    <row r="110" spans="1:38">
      <c r="A110" s="22"/>
      <c r="B110" s="150"/>
      <c r="C110" s="151"/>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row>
    <row r="111" spans="1:38">
      <c r="A111" s="22"/>
      <c r="B111" s="150"/>
      <c r="C111" s="151"/>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row>
    <row r="112" spans="1:38">
      <c r="A112" s="22"/>
      <c r="B112" s="150"/>
      <c r="C112" s="151"/>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row>
    <row r="113" spans="1:38">
      <c r="A113" s="22"/>
      <c r="B113" s="150"/>
      <c r="C113" s="151"/>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row>
    <row r="114" spans="1:38">
      <c r="A114" s="22"/>
      <c r="B114" s="150"/>
      <c r="C114" s="151"/>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row>
    <row r="115" spans="1:38">
      <c r="A115" s="22"/>
      <c r="B115" s="150"/>
      <c r="C115" s="151"/>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row>
    <row r="116" spans="1:38">
      <c r="A116" s="22"/>
      <c r="B116" s="150"/>
      <c r="C116" s="151"/>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row>
    <row r="117" spans="1:38">
      <c r="A117" s="22"/>
      <c r="B117" s="150"/>
      <c r="C117" s="151"/>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row>
  </sheetData>
  <phoneticPr fontId="142" type="noConversion"/>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outlinePr summaryBelow="0" summaryRight="0"/>
  </sheetPr>
  <dimension ref="A1:AF1837"/>
  <sheetViews>
    <sheetView zoomScale="80" zoomScaleNormal="80" workbookViewId="0">
      <pane ySplit="3" topLeftCell="A1835" activePane="bottomLeft" state="frozen"/>
      <selection activeCell="F27" sqref="F27"/>
      <selection pane="bottomLeft" activeCell="D10" sqref="D10:D1837"/>
    </sheetView>
  </sheetViews>
  <sheetFormatPr defaultColWidth="9.125" defaultRowHeight="14.25"/>
  <cols>
    <col min="1" max="1" width="3.75" style="218" customWidth="1"/>
    <col min="2" max="2" width="20.75" style="222" customWidth="1"/>
    <col min="3" max="3" width="8.75" style="223" customWidth="1"/>
    <col min="4" max="4" width="57.75" style="218" customWidth="1"/>
    <col min="5" max="5" width="7.75" style="218" hidden="1" customWidth="1"/>
    <col min="6" max="6" width="105.75" style="218" customWidth="1"/>
    <col min="7" max="7" width="63.625" style="218" bestFit="1" customWidth="1"/>
    <col min="8" max="8" width="78.75" style="218" bestFit="1" customWidth="1"/>
    <col min="9" max="9" width="102" style="218" bestFit="1" customWidth="1"/>
    <col min="10" max="10" width="91" style="218" bestFit="1" customWidth="1"/>
    <col min="11" max="11" width="79.625" style="218" bestFit="1" customWidth="1"/>
    <col min="12" max="12" width="67" style="218" bestFit="1" customWidth="1"/>
    <col min="13" max="13" width="56.25" style="218" bestFit="1" customWidth="1"/>
    <col min="14" max="14" width="59.25" style="218" bestFit="1" customWidth="1"/>
    <col min="15" max="15" width="57.625" style="218" bestFit="1" customWidth="1"/>
    <col min="16" max="16" width="109.125" style="218" bestFit="1" customWidth="1"/>
    <col min="17" max="16384" width="9.125" style="218"/>
  </cols>
  <sheetData>
    <row r="1" spans="1:32" s="41" customFormat="1" ht="47.1" customHeight="1">
      <c r="A1" s="40"/>
      <c r="B1" s="136"/>
      <c r="C1" s="137"/>
      <c r="F1" s="56"/>
      <c r="G1" s="40"/>
      <c r="H1" s="40"/>
      <c r="I1" s="40"/>
      <c r="J1" s="40"/>
      <c r="K1" s="40"/>
      <c r="L1" s="40"/>
      <c r="M1" s="40"/>
      <c r="N1" s="40"/>
      <c r="O1" s="40"/>
      <c r="P1" s="40"/>
      <c r="Q1" s="40"/>
      <c r="R1" s="40"/>
      <c r="S1" s="40"/>
      <c r="T1" s="40"/>
      <c r="U1" s="40"/>
      <c r="V1" s="40"/>
      <c r="W1" s="40"/>
      <c r="X1" s="40"/>
      <c r="Y1" s="40"/>
      <c r="Z1" s="40"/>
      <c r="AA1" s="40"/>
      <c r="AB1" s="40"/>
      <c r="AC1" s="40"/>
      <c r="AD1" s="40"/>
      <c r="AE1" s="40"/>
      <c r="AF1" s="40"/>
    </row>
    <row r="2" spans="1:32" s="41" customFormat="1" ht="27.95" customHeight="1">
      <c r="A2" s="40"/>
      <c r="B2" s="159" t="s">
        <v>21577</v>
      </c>
      <c r="C2" s="137"/>
      <c r="D2" s="40"/>
      <c r="E2" s="40"/>
      <c r="F2" s="56"/>
      <c r="G2" s="56"/>
      <c r="H2" s="40"/>
      <c r="I2" s="40"/>
      <c r="J2" s="40"/>
      <c r="K2" s="40"/>
      <c r="L2" s="40"/>
      <c r="M2" s="40"/>
      <c r="N2" s="40"/>
      <c r="O2" s="40"/>
      <c r="P2" s="40"/>
      <c r="Q2" s="40"/>
      <c r="R2" s="40"/>
      <c r="S2" s="40"/>
      <c r="T2" s="40"/>
      <c r="U2" s="40"/>
      <c r="V2" s="40"/>
      <c r="W2" s="40"/>
      <c r="X2" s="40"/>
      <c r="Y2" s="40"/>
      <c r="Z2" s="40"/>
      <c r="AA2" s="40"/>
      <c r="AB2" s="40"/>
      <c r="AC2" s="40"/>
      <c r="AD2" s="40"/>
      <c r="AE2" s="40"/>
      <c r="AF2" s="40"/>
    </row>
    <row r="3" spans="1:32" s="139" customFormat="1" ht="30" customHeight="1">
      <c r="A3" s="138"/>
      <c r="B3" s="131" t="s">
        <v>20789</v>
      </c>
      <c r="C3" s="131" t="s">
        <v>0</v>
      </c>
      <c r="D3" s="131" t="s">
        <v>1642</v>
      </c>
      <c r="E3" s="131" t="s">
        <v>20930</v>
      </c>
      <c r="F3" s="131" t="s">
        <v>20790</v>
      </c>
      <c r="G3" s="131" t="s">
        <v>3734</v>
      </c>
      <c r="H3" s="131" t="s">
        <v>10599</v>
      </c>
      <c r="I3" s="131" t="s">
        <v>10600</v>
      </c>
      <c r="J3" s="131" t="s">
        <v>10601</v>
      </c>
      <c r="K3" s="131" t="s">
        <v>10602</v>
      </c>
      <c r="L3" s="131" t="s">
        <v>10603</v>
      </c>
      <c r="M3" s="131" t="s">
        <v>10604</v>
      </c>
      <c r="N3" s="131" t="s">
        <v>10605</v>
      </c>
      <c r="O3" s="131" t="s">
        <v>10606</v>
      </c>
      <c r="P3" s="132" t="s">
        <v>10607</v>
      </c>
      <c r="Q3" s="138"/>
      <c r="R3" s="138"/>
      <c r="S3" s="138"/>
      <c r="T3" s="138"/>
      <c r="U3" s="138"/>
      <c r="V3" s="138"/>
      <c r="W3" s="138"/>
      <c r="X3" s="138"/>
      <c r="Y3" s="138"/>
      <c r="Z3" s="138"/>
      <c r="AA3" s="138"/>
      <c r="AB3" s="138"/>
      <c r="AC3" s="138"/>
      <c r="AD3" s="138"/>
      <c r="AE3" s="138"/>
      <c r="AF3" s="138"/>
    </row>
    <row r="4" spans="1:32" ht="49.9" customHeight="1">
      <c r="A4" s="4"/>
      <c r="B4" s="213">
        <v>10</v>
      </c>
      <c r="C4" s="214">
        <v>1</v>
      </c>
      <c r="D4" s="215" t="s">
        <v>1</v>
      </c>
      <c r="E4" s="215" t="s">
        <v>1</v>
      </c>
      <c r="F4" s="216" t="s">
        <v>22558</v>
      </c>
      <c r="G4" s="217" t="s">
        <v>3735</v>
      </c>
      <c r="H4" s="217" t="s">
        <v>1</v>
      </c>
      <c r="I4" s="217" t="s">
        <v>7183</v>
      </c>
      <c r="J4" s="217" t="s">
        <v>8881</v>
      </c>
      <c r="K4" s="217" t="s">
        <v>10608</v>
      </c>
      <c r="L4" s="217" t="s">
        <v>12278</v>
      </c>
      <c r="M4" s="217" t="s">
        <v>13978</v>
      </c>
      <c r="N4" s="217" t="s">
        <v>15660</v>
      </c>
      <c r="O4" s="217" t="s">
        <v>17395</v>
      </c>
      <c r="P4" s="217" t="s">
        <v>19058</v>
      </c>
      <c r="Q4" s="4"/>
      <c r="R4" s="4"/>
      <c r="S4" s="4"/>
      <c r="T4" s="4"/>
      <c r="U4" s="4"/>
      <c r="V4" s="4"/>
      <c r="W4" s="4"/>
      <c r="X4" s="4"/>
      <c r="Y4" s="4"/>
      <c r="Z4" s="4"/>
      <c r="AA4" s="4"/>
      <c r="AB4" s="4"/>
      <c r="AC4" s="4"/>
      <c r="AD4" s="4"/>
      <c r="AE4" s="4"/>
      <c r="AF4" s="4"/>
    </row>
    <row r="5" spans="1:32" ht="49.9" customHeight="1">
      <c r="A5" s="4"/>
      <c r="B5" s="213">
        <v>1010</v>
      </c>
      <c r="C5" s="214">
        <v>2</v>
      </c>
      <c r="D5" s="215" t="s">
        <v>7</v>
      </c>
      <c r="E5" s="215" t="s">
        <v>7</v>
      </c>
      <c r="F5" s="216" t="s">
        <v>22559</v>
      </c>
      <c r="G5" s="215" t="s">
        <v>3736</v>
      </c>
      <c r="H5" s="215" t="s">
        <v>5467</v>
      </c>
      <c r="I5" s="215" t="s">
        <v>7184</v>
      </c>
      <c r="J5" s="215" t="s">
        <v>8882</v>
      </c>
      <c r="K5" s="215" t="s">
        <v>10609</v>
      </c>
      <c r="L5" s="215" t="s">
        <v>7</v>
      </c>
      <c r="M5" s="215" t="s">
        <v>13979</v>
      </c>
      <c r="N5" s="215" t="s">
        <v>15661</v>
      </c>
      <c r="O5" s="215" t="s">
        <v>17396</v>
      </c>
      <c r="P5" s="215" t="s">
        <v>19059</v>
      </c>
      <c r="Q5" s="4"/>
      <c r="R5" s="4"/>
      <c r="S5" s="4"/>
      <c r="T5" s="4"/>
      <c r="U5" s="4"/>
      <c r="V5" s="4"/>
      <c r="W5" s="4"/>
      <c r="X5" s="4"/>
      <c r="Y5" s="4"/>
      <c r="Z5" s="4"/>
      <c r="AA5" s="4"/>
      <c r="AB5" s="4"/>
      <c r="AC5" s="4"/>
      <c r="AD5" s="4"/>
      <c r="AE5" s="4"/>
      <c r="AF5" s="4"/>
    </row>
    <row r="6" spans="1:32" ht="49.9" customHeight="1">
      <c r="A6" s="4"/>
      <c r="B6" s="213">
        <v>101010</v>
      </c>
      <c r="C6" s="214">
        <v>3</v>
      </c>
      <c r="D6" s="215" t="s">
        <v>321</v>
      </c>
      <c r="E6" s="215" t="s">
        <v>321</v>
      </c>
      <c r="F6" s="216" t="s">
        <v>22560</v>
      </c>
      <c r="G6" s="215" t="s">
        <v>3737</v>
      </c>
      <c r="H6" s="215" t="s">
        <v>5468</v>
      </c>
      <c r="I6" s="215" t="s">
        <v>7185</v>
      </c>
      <c r="J6" s="215" t="s">
        <v>8883</v>
      </c>
      <c r="K6" s="215" t="s">
        <v>10610</v>
      </c>
      <c r="L6" s="215" t="s">
        <v>12279</v>
      </c>
      <c r="M6" s="215" t="s">
        <v>13980</v>
      </c>
      <c r="N6" s="215" t="s">
        <v>15662</v>
      </c>
      <c r="O6" s="215" t="s">
        <v>17397</v>
      </c>
      <c r="P6" s="215" t="s">
        <v>19060</v>
      </c>
      <c r="Q6" s="4"/>
      <c r="R6" s="4"/>
      <c r="S6" s="4"/>
      <c r="T6" s="4"/>
      <c r="U6" s="4"/>
      <c r="V6" s="4"/>
      <c r="W6" s="4"/>
      <c r="X6" s="4"/>
      <c r="Y6" s="4"/>
      <c r="Z6" s="4"/>
      <c r="AA6" s="4"/>
      <c r="AB6" s="4"/>
      <c r="AC6" s="4"/>
      <c r="AD6" s="4"/>
      <c r="AE6" s="4"/>
      <c r="AF6" s="4"/>
    </row>
    <row r="7" spans="1:32" ht="49.9" customHeight="1">
      <c r="A7" s="4"/>
      <c r="B7" s="213">
        <v>10101010</v>
      </c>
      <c r="C7" s="214">
        <v>4</v>
      </c>
      <c r="D7" s="215" t="s">
        <v>321</v>
      </c>
      <c r="E7" s="215" t="s">
        <v>321</v>
      </c>
      <c r="F7" s="216" t="s">
        <v>22561</v>
      </c>
      <c r="G7" s="215" t="s">
        <v>3737</v>
      </c>
      <c r="H7" s="215" t="s">
        <v>5468</v>
      </c>
      <c r="I7" s="215" t="s">
        <v>7185</v>
      </c>
      <c r="J7" s="215" t="s">
        <v>8883</v>
      </c>
      <c r="K7" s="215" t="s">
        <v>10610</v>
      </c>
      <c r="L7" s="215" t="s">
        <v>12279</v>
      </c>
      <c r="M7" s="215" t="s">
        <v>13980</v>
      </c>
      <c r="N7" s="215" t="s">
        <v>15662</v>
      </c>
      <c r="O7" s="215" t="s">
        <v>17398</v>
      </c>
      <c r="P7" s="215" t="s">
        <v>19060</v>
      </c>
      <c r="Q7" s="4"/>
      <c r="R7" s="4"/>
      <c r="S7" s="4"/>
      <c r="T7" s="4"/>
      <c r="U7" s="4"/>
      <c r="V7" s="4"/>
      <c r="W7" s="4"/>
      <c r="X7" s="4"/>
      <c r="Y7" s="4"/>
      <c r="Z7" s="4"/>
      <c r="AA7" s="4"/>
      <c r="AB7" s="4"/>
      <c r="AC7" s="4"/>
      <c r="AD7" s="4"/>
      <c r="AE7" s="4"/>
      <c r="AF7" s="4"/>
    </row>
    <row r="8" spans="1:32" ht="49.9" customHeight="1">
      <c r="A8" s="4"/>
      <c r="B8" s="213">
        <v>1010101010</v>
      </c>
      <c r="C8" s="214">
        <v>5</v>
      </c>
      <c r="D8" s="215" t="s">
        <v>322</v>
      </c>
      <c r="E8" s="215" t="s">
        <v>1646</v>
      </c>
      <c r="F8" s="216" t="s">
        <v>2730</v>
      </c>
      <c r="G8" s="215" t="s">
        <v>3738</v>
      </c>
      <c r="H8" s="215" t="s">
        <v>5469</v>
      </c>
      <c r="I8" s="215" t="s">
        <v>7186</v>
      </c>
      <c r="J8" s="215" t="s">
        <v>8884</v>
      </c>
      <c r="K8" s="215" t="s">
        <v>10611</v>
      </c>
      <c r="L8" s="215" t="s">
        <v>12280</v>
      </c>
      <c r="M8" s="215" t="s">
        <v>13981</v>
      </c>
      <c r="N8" s="215" t="s">
        <v>15663</v>
      </c>
      <c r="O8" s="215" t="s">
        <v>17399</v>
      </c>
      <c r="P8" s="215" t="s">
        <v>19061</v>
      </c>
      <c r="Q8" s="4"/>
      <c r="R8" s="4"/>
      <c r="S8" s="4"/>
      <c r="T8" s="4"/>
      <c r="U8" s="4"/>
      <c r="V8" s="4"/>
      <c r="W8" s="4"/>
      <c r="X8" s="4"/>
      <c r="Y8" s="4"/>
      <c r="Z8" s="4"/>
      <c r="AA8" s="4"/>
      <c r="AB8" s="4"/>
      <c r="AC8" s="4"/>
      <c r="AD8" s="4"/>
      <c r="AE8" s="4"/>
      <c r="AF8" s="4"/>
    </row>
    <row r="9" spans="1:32" ht="49.9" customHeight="1">
      <c r="A9" s="4"/>
      <c r="B9" s="219">
        <v>101010101010</v>
      </c>
      <c r="C9" s="220">
        <v>6</v>
      </c>
      <c r="D9" s="221" t="s">
        <v>2</v>
      </c>
      <c r="E9" s="221" t="s">
        <v>2</v>
      </c>
      <c r="F9" s="216" t="s">
        <v>23735</v>
      </c>
      <c r="G9" s="221" t="s">
        <v>3739</v>
      </c>
      <c r="H9" s="221" t="s">
        <v>5470</v>
      </c>
      <c r="I9" s="221" t="s">
        <v>7187</v>
      </c>
      <c r="J9" s="221" t="s">
        <v>8885</v>
      </c>
      <c r="K9" s="221" t="s">
        <v>10612</v>
      </c>
      <c r="L9" s="221" t="s">
        <v>12281</v>
      </c>
      <c r="M9" s="221" t="s">
        <v>13982</v>
      </c>
      <c r="N9" s="221" t="s">
        <v>15664</v>
      </c>
      <c r="O9" s="221" t="s">
        <v>17400</v>
      </c>
      <c r="P9" s="221" t="s">
        <v>19062</v>
      </c>
      <c r="Q9" s="4"/>
      <c r="R9" s="4"/>
      <c r="S9" s="4"/>
      <c r="T9" s="4"/>
      <c r="U9" s="4"/>
      <c r="V9" s="4"/>
      <c r="W9" s="4"/>
      <c r="X9" s="4"/>
      <c r="Y9" s="4"/>
      <c r="Z9" s="4"/>
      <c r="AA9" s="4"/>
      <c r="AB9" s="4"/>
      <c r="AC9" s="4"/>
      <c r="AD9" s="4"/>
      <c r="AE9" s="4"/>
      <c r="AF9" s="4"/>
    </row>
    <row r="10" spans="1:32" ht="49.9" customHeight="1">
      <c r="A10" s="4"/>
      <c r="B10" s="219">
        <v>101010101011</v>
      </c>
      <c r="C10" s="220">
        <v>6</v>
      </c>
      <c r="D10" s="221" t="s">
        <v>15</v>
      </c>
      <c r="E10" s="221" t="s">
        <v>15</v>
      </c>
      <c r="F10" s="216" t="s">
        <v>2732</v>
      </c>
      <c r="G10" s="221" t="s">
        <v>3740</v>
      </c>
      <c r="H10" s="221" t="s">
        <v>15</v>
      </c>
      <c r="I10" s="221" t="s">
        <v>15</v>
      </c>
      <c r="J10" s="221" t="s">
        <v>15</v>
      </c>
      <c r="K10" s="221" t="s">
        <v>10613</v>
      </c>
      <c r="L10" s="221" t="s">
        <v>15</v>
      </c>
      <c r="M10" s="221" t="s">
        <v>13983</v>
      </c>
      <c r="N10" s="221" t="s">
        <v>15665</v>
      </c>
      <c r="O10" s="221" t="s">
        <v>17401</v>
      </c>
      <c r="P10" s="221" t="s">
        <v>19063</v>
      </c>
      <c r="Q10" s="4"/>
      <c r="R10" s="4"/>
      <c r="S10" s="4"/>
      <c r="T10" s="4"/>
      <c r="U10" s="4"/>
      <c r="V10" s="4"/>
      <c r="W10" s="4"/>
      <c r="X10" s="4"/>
      <c r="Y10" s="4"/>
      <c r="Z10" s="4"/>
      <c r="AA10" s="4"/>
      <c r="AB10" s="4"/>
      <c r="AC10" s="4"/>
      <c r="AD10" s="4"/>
      <c r="AE10" s="4"/>
      <c r="AF10" s="4"/>
    </row>
    <row r="11" spans="1:32" ht="49.9" customHeight="1">
      <c r="A11" s="4"/>
      <c r="B11" s="213">
        <v>101010101012</v>
      </c>
      <c r="C11" s="214">
        <v>6</v>
      </c>
      <c r="D11" s="215" t="s">
        <v>3</v>
      </c>
      <c r="E11" s="215" t="s">
        <v>3</v>
      </c>
      <c r="F11" s="216" t="s">
        <v>23736</v>
      </c>
      <c r="G11" s="215" t="s">
        <v>3741</v>
      </c>
      <c r="H11" s="215" t="s">
        <v>5471</v>
      </c>
      <c r="I11" s="215" t="s">
        <v>7188</v>
      </c>
      <c r="J11" s="215" t="s">
        <v>8886</v>
      </c>
      <c r="K11" s="215" t="s">
        <v>10614</v>
      </c>
      <c r="L11" s="215" t="s">
        <v>12282</v>
      </c>
      <c r="M11" s="215" t="s">
        <v>13984</v>
      </c>
      <c r="N11" s="215" t="s">
        <v>15666</v>
      </c>
      <c r="O11" s="215" t="s">
        <v>17402</v>
      </c>
      <c r="P11" s="215" t="s">
        <v>19064</v>
      </c>
      <c r="Q11" s="4"/>
      <c r="R11" s="4"/>
      <c r="S11" s="4"/>
      <c r="T11" s="4"/>
      <c r="U11" s="4"/>
      <c r="V11" s="4"/>
      <c r="W11" s="4"/>
      <c r="X11" s="4"/>
      <c r="Y11" s="4"/>
      <c r="Z11" s="4"/>
      <c r="AA11" s="4"/>
      <c r="AB11" s="4"/>
      <c r="AC11" s="4"/>
      <c r="AD11" s="4"/>
      <c r="AE11" s="4"/>
      <c r="AF11" s="4"/>
    </row>
    <row r="12" spans="1:32" ht="49.9" customHeight="1">
      <c r="A12" s="4"/>
      <c r="B12" s="213">
        <v>10101010101210</v>
      </c>
      <c r="C12" s="214">
        <v>7</v>
      </c>
      <c r="D12" s="215" t="s">
        <v>323</v>
      </c>
      <c r="E12" s="215" t="s">
        <v>323</v>
      </c>
      <c r="F12" s="216" t="s">
        <v>2734</v>
      </c>
      <c r="G12" s="215" t="s">
        <v>3742</v>
      </c>
      <c r="H12" s="215" t="s">
        <v>5472</v>
      </c>
      <c r="I12" s="215" t="s">
        <v>7189</v>
      </c>
      <c r="J12" s="215" t="s">
        <v>8887</v>
      </c>
      <c r="K12" s="215" t="s">
        <v>10615</v>
      </c>
      <c r="L12" s="215" t="s">
        <v>12283</v>
      </c>
      <c r="M12" s="215" t="s">
        <v>13985</v>
      </c>
      <c r="N12" s="215" t="s">
        <v>15667</v>
      </c>
      <c r="O12" s="215" t="s">
        <v>17403</v>
      </c>
      <c r="P12" s="215" t="s">
        <v>19065</v>
      </c>
      <c r="Q12" s="4"/>
      <c r="R12" s="4"/>
      <c r="S12" s="4"/>
      <c r="T12" s="4"/>
      <c r="U12" s="4"/>
      <c r="V12" s="4"/>
      <c r="W12" s="4"/>
      <c r="X12" s="4"/>
      <c r="Y12" s="4"/>
      <c r="Z12" s="4"/>
      <c r="AA12" s="4"/>
      <c r="AB12" s="4"/>
      <c r="AC12" s="4"/>
      <c r="AD12" s="4"/>
      <c r="AE12" s="4"/>
      <c r="AF12" s="4"/>
    </row>
    <row r="13" spans="1:32" ht="49.9" customHeight="1">
      <c r="A13" s="4"/>
      <c r="B13" s="213">
        <v>10101010101211</v>
      </c>
      <c r="C13" s="214">
        <v>7</v>
      </c>
      <c r="D13" s="215" t="s">
        <v>1645</v>
      </c>
      <c r="E13" s="215" t="s">
        <v>1645</v>
      </c>
      <c r="F13" s="216" t="s">
        <v>2735</v>
      </c>
      <c r="G13" s="215" t="s">
        <v>3743</v>
      </c>
      <c r="H13" s="215" t="s">
        <v>5473</v>
      </c>
      <c r="I13" s="215" t="s">
        <v>7190</v>
      </c>
      <c r="J13" s="215" t="s">
        <v>8888</v>
      </c>
      <c r="K13" s="215" t="s">
        <v>10616</v>
      </c>
      <c r="L13" s="215" t="s">
        <v>12284</v>
      </c>
      <c r="M13" s="215" t="s">
        <v>13986</v>
      </c>
      <c r="N13" s="215" t="s">
        <v>15668</v>
      </c>
      <c r="O13" s="215" t="s">
        <v>17404</v>
      </c>
      <c r="P13" s="215" t="s">
        <v>19066</v>
      </c>
      <c r="Q13" s="4"/>
      <c r="R13" s="4"/>
      <c r="S13" s="4"/>
      <c r="T13" s="4"/>
      <c r="U13" s="4"/>
      <c r="V13" s="4"/>
      <c r="W13" s="4"/>
      <c r="X13" s="4"/>
      <c r="Y13" s="4"/>
      <c r="Z13" s="4"/>
      <c r="AA13" s="4"/>
      <c r="AB13" s="4"/>
      <c r="AC13" s="4"/>
      <c r="AD13" s="4"/>
      <c r="AE13" s="4"/>
      <c r="AF13" s="4"/>
    </row>
    <row r="14" spans="1:32" ht="49.9" customHeight="1">
      <c r="A14" s="4"/>
      <c r="B14" s="213">
        <v>101010101013</v>
      </c>
      <c r="C14" s="214">
        <v>6</v>
      </c>
      <c r="D14" s="215" t="s">
        <v>5</v>
      </c>
      <c r="E14" s="215" t="s">
        <v>5</v>
      </c>
      <c r="F14" s="216" t="s">
        <v>2736</v>
      </c>
      <c r="G14" s="215" t="s">
        <v>3744</v>
      </c>
      <c r="H14" s="215" t="s">
        <v>5474</v>
      </c>
      <c r="I14" s="215" t="s">
        <v>7191</v>
      </c>
      <c r="J14" s="215" t="s">
        <v>8889</v>
      </c>
      <c r="K14" s="215" t="s">
        <v>10617</v>
      </c>
      <c r="L14" s="215" t="s">
        <v>12285</v>
      </c>
      <c r="M14" s="215" t="s">
        <v>13987</v>
      </c>
      <c r="N14" s="215" t="s">
        <v>15669</v>
      </c>
      <c r="O14" s="215" t="s">
        <v>17405</v>
      </c>
      <c r="P14" s="215" t="s">
        <v>19067</v>
      </c>
      <c r="Q14" s="4"/>
      <c r="R14" s="4"/>
      <c r="S14" s="4"/>
      <c r="T14" s="4"/>
      <c r="U14" s="4"/>
      <c r="V14" s="4"/>
      <c r="W14" s="4"/>
      <c r="X14" s="4"/>
      <c r="Y14" s="4"/>
      <c r="Z14" s="4"/>
      <c r="AA14" s="4"/>
      <c r="AB14" s="4"/>
      <c r="AC14" s="4"/>
      <c r="AD14" s="4"/>
      <c r="AE14" s="4"/>
      <c r="AF14" s="4"/>
    </row>
    <row r="15" spans="1:32" ht="49.9" customHeight="1">
      <c r="A15" s="4"/>
      <c r="B15" s="213">
        <v>101010101014</v>
      </c>
      <c r="C15" s="214">
        <v>6</v>
      </c>
      <c r="D15" s="215" t="s">
        <v>324</v>
      </c>
      <c r="E15" s="215" t="s">
        <v>324</v>
      </c>
      <c r="F15" s="216" t="s">
        <v>23737</v>
      </c>
      <c r="G15" s="215" t="s">
        <v>3745</v>
      </c>
      <c r="H15" s="215" t="s">
        <v>5475</v>
      </c>
      <c r="I15" s="215" t="s">
        <v>7192</v>
      </c>
      <c r="J15" s="215" t="s">
        <v>8890</v>
      </c>
      <c r="K15" s="215" t="s">
        <v>10618</v>
      </c>
      <c r="L15" s="215" t="s">
        <v>12286</v>
      </c>
      <c r="M15" s="215" t="s">
        <v>13988</v>
      </c>
      <c r="N15" s="215" t="s">
        <v>15670</v>
      </c>
      <c r="O15" s="215" t="s">
        <v>17406</v>
      </c>
      <c r="P15" s="215" t="s">
        <v>19068</v>
      </c>
      <c r="Q15" s="4"/>
      <c r="R15" s="4"/>
      <c r="S15" s="4"/>
      <c r="T15" s="4"/>
      <c r="U15" s="4"/>
      <c r="V15" s="4"/>
      <c r="W15" s="4"/>
      <c r="X15" s="4"/>
      <c r="Y15" s="4"/>
      <c r="Z15" s="4"/>
      <c r="AA15" s="4"/>
      <c r="AB15" s="4"/>
      <c r="AC15" s="4"/>
      <c r="AD15" s="4"/>
      <c r="AE15" s="4"/>
      <c r="AF15" s="4"/>
    </row>
    <row r="16" spans="1:32" ht="49.9" customHeight="1">
      <c r="A16" s="4"/>
      <c r="B16" s="213">
        <v>1010101011</v>
      </c>
      <c r="C16" s="214">
        <v>5</v>
      </c>
      <c r="D16" s="215" t="s">
        <v>6</v>
      </c>
      <c r="E16" s="215" t="s">
        <v>6</v>
      </c>
      <c r="F16" s="216" t="s">
        <v>2738</v>
      </c>
      <c r="G16" s="215" t="s">
        <v>21581</v>
      </c>
      <c r="H16" s="215" t="s">
        <v>5476</v>
      </c>
      <c r="I16" s="215" t="s">
        <v>7193</v>
      </c>
      <c r="J16" s="215" t="s">
        <v>8891</v>
      </c>
      <c r="K16" s="215" t="s">
        <v>10619</v>
      </c>
      <c r="L16" s="215" t="s">
        <v>12287</v>
      </c>
      <c r="M16" s="215" t="s">
        <v>13989</v>
      </c>
      <c r="N16" s="215" t="s">
        <v>15671</v>
      </c>
      <c r="O16" s="215" t="s">
        <v>17407</v>
      </c>
      <c r="P16" s="215" t="s">
        <v>19069</v>
      </c>
      <c r="Q16" s="4"/>
      <c r="R16" s="4"/>
      <c r="S16" s="4"/>
      <c r="T16" s="4"/>
      <c r="U16" s="4"/>
      <c r="V16" s="4"/>
      <c r="W16" s="4"/>
      <c r="X16" s="4"/>
      <c r="Y16" s="4"/>
      <c r="Z16" s="4"/>
      <c r="AA16" s="4"/>
      <c r="AB16" s="4"/>
      <c r="AC16" s="4"/>
      <c r="AD16" s="4"/>
      <c r="AE16" s="4"/>
      <c r="AF16" s="4"/>
    </row>
    <row r="17" spans="1:32" ht="49.9" customHeight="1">
      <c r="A17" s="4"/>
      <c r="B17" s="213">
        <v>101010101110</v>
      </c>
      <c r="C17" s="214">
        <v>6</v>
      </c>
      <c r="D17" s="215" t="s">
        <v>325</v>
      </c>
      <c r="E17" s="215" t="s">
        <v>1647</v>
      </c>
      <c r="F17" s="216" t="s">
        <v>2739</v>
      </c>
      <c r="G17" s="215" t="s">
        <v>3747</v>
      </c>
      <c r="H17" s="215" t="s">
        <v>5477</v>
      </c>
      <c r="I17" s="215" t="s">
        <v>7194</v>
      </c>
      <c r="J17" s="215" t="s">
        <v>8892</v>
      </c>
      <c r="K17" s="215" t="s">
        <v>10620</v>
      </c>
      <c r="L17" s="215" t="s">
        <v>12288</v>
      </c>
      <c r="M17" s="215" t="s">
        <v>13990</v>
      </c>
      <c r="N17" s="215" t="s">
        <v>15672</v>
      </c>
      <c r="O17" s="215" t="s">
        <v>17408</v>
      </c>
      <c r="P17" s="215" t="s">
        <v>19070</v>
      </c>
      <c r="Q17" s="4"/>
      <c r="R17" s="4"/>
      <c r="S17" s="4"/>
      <c r="T17" s="4"/>
      <c r="U17" s="4"/>
      <c r="V17" s="4"/>
      <c r="W17" s="4"/>
      <c r="X17" s="4"/>
      <c r="Y17" s="4"/>
      <c r="Z17" s="4"/>
      <c r="AA17" s="4"/>
      <c r="AB17" s="4"/>
      <c r="AC17" s="4"/>
      <c r="AD17" s="4"/>
      <c r="AE17" s="4"/>
      <c r="AF17" s="4"/>
    </row>
    <row r="18" spans="1:32" ht="49.9" customHeight="1">
      <c r="A18" s="4"/>
      <c r="B18" s="213">
        <v>101010101111</v>
      </c>
      <c r="C18" s="214">
        <v>6</v>
      </c>
      <c r="D18" s="215" t="s">
        <v>326</v>
      </c>
      <c r="E18" s="215" t="s">
        <v>326</v>
      </c>
      <c r="F18" s="216" t="s">
        <v>22562</v>
      </c>
      <c r="G18" s="215" t="s">
        <v>3748</v>
      </c>
      <c r="H18" s="215" t="s">
        <v>5478</v>
      </c>
      <c r="I18" s="215" t="s">
        <v>7195</v>
      </c>
      <c r="J18" s="215" t="s">
        <v>8893</v>
      </c>
      <c r="K18" s="215" t="s">
        <v>10621</v>
      </c>
      <c r="L18" s="215" t="s">
        <v>12289</v>
      </c>
      <c r="M18" s="215" t="s">
        <v>13991</v>
      </c>
      <c r="N18" s="215" t="s">
        <v>15673</v>
      </c>
      <c r="O18" s="215" t="s">
        <v>17409</v>
      </c>
      <c r="P18" s="215" t="s">
        <v>19071</v>
      </c>
      <c r="Q18" s="4"/>
      <c r="R18" s="4"/>
      <c r="S18" s="4"/>
      <c r="T18" s="4"/>
      <c r="U18" s="4"/>
      <c r="V18" s="4"/>
      <c r="W18" s="4"/>
      <c r="X18" s="4"/>
      <c r="Y18" s="4"/>
      <c r="Z18" s="4"/>
      <c r="AA18" s="4"/>
      <c r="AB18" s="4"/>
      <c r="AC18" s="4"/>
      <c r="AD18" s="4"/>
      <c r="AE18" s="4"/>
      <c r="AF18" s="4"/>
    </row>
    <row r="19" spans="1:32" ht="49.9" customHeight="1">
      <c r="A19" s="4"/>
      <c r="B19" s="213">
        <v>101011</v>
      </c>
      <c r="C19" s="214">
        <v>3</v>
      </c>
      <c r="D19" s="215" t="s">
        <v>327</v>
      </c>
      <c r="E19" s="215" t="s">
        <v>327</v>
      </c>
      <c r="F19" s="216" t="s">
        <v>23738</v>
      </c>
      <c r="G19" s="215" t="s">
        <v>3749</v>
      </c>
      <c r="H19" s="215" t="s">
        <v>5479</v>
      </c>
      <c r="I19" s="215" t="s">
        <v>7196</v>
      </c>
      <c r="J19" s="215" t="s">
        <v>8894</v>
      </c>
      <c r="K19" s="215" t="s">
        <v>10622</v>
      </c>
      <c r="L19" s="215" t="s">
        <v>12290</v>
      </c>
      <c r="M19" s="215" t="s">
        <v>13992</v>
      </c>
      <c r="N19" s="215" t="s">
        <v>15674</v>
      </c>
      <c r="O19" s="215" t="s">
        <v>17410</v>
      </c>
      <c r="P19" s="215" t="s">
        <v>19072</v>
      </c>
      <c r="Q19" s="4"/>
      <c r="R19" s="4"/>
      <c r="S19" s="4"/>
      <c r="T19" s="4"/>
      <c r="U19" s="4"/>
      <c r="V19" s="4"/>
      <c r="W19" s="4"/>
      <c r="X19" s="4"/>
      <c r="Y19" s="4"/>
      <c r="Z19" s="4"/>
      <c r="AA19" s="4"/>
      <c r="AB19" s="4"/>
      <c r="AC19" s="4"/>
      <c r="AD19" s="4"/>
      <c r="AE19" s="4"/>
      <c r="AF19" s="4"/>
    </row>
    <row r="20" spans="1:32" ht="49.9" customHeight="1">
      <c r="A20" s="4"/>
      <c r="B20" s="213">
        <v>10101110</v>
      </c>
      <c r="C20" s="214">
        <v>4</v>
      </c>
      <c r="D20" s="215" t="s">
        <v>327</v>
      </c>
      <c r="E20" s="215" t="s">
        <v>327</v>
      </c>
      <c r="F20" s="216" t="s">
        <v>23739</v>
      </c>
      <c r="G20" s="215" t="s">
        <v>3749</v>
      </c>
      <c r="H20" s="215" t="s">
        <v>5480</v>
      </c>
      <c r="I20" s="215" t="s">
        <v>7196</v>
      </c>
      <c r="J20" s="215" t="s">
        <v>8894</v>
      </c>
      <c r="K20" s="215" t="s">
        <v>10622</v>
      </c>
      <c r="L20" s="215" t="s">
        <v>12290</v>
      </c>
      <c r="M20" s="215" t="s">
        <v>13992</v>
      </c>
      <c r="N20" s="215" t="s">
        <v>15674</v>
      </c>
      <c r="O20" s="215" t="s">
        <v>17410</v>
      </c>
      <c r="P20" s="215" t="s">
        <v>19072</v>
      </c>
      <c r="Q20" s="4"/>
      <c r="R20" s="4"/>
      <c r="S20" s="4"/>
      <c r="T20" s="4"/>
      <c r="U20" s="4"/>
      <c r="V20" s="4"/>
      <c r="W20" s="4"/>
      <c r="X20" s="4"/>
      <c r="Y20" s="4"/>
      <c r="Z20" s="4"/>
      <c r="AA20" s="4"/>
      <c r="AB20" s="4"/>
      <c r="AC20" s="4"/>
      <c r="AD20" s="4"/>
      <c r="AE20" s="4"/>
      <c r="AF20" s="4"/>
    </row>
    <row r="21" spans="1:32" ht="49.9" customHeight="1">
      <c r="A21" s="4"/>
      <c r="B21" s="213">
        <v>1010111010</v>
      </c>
      <c r="C21" s="214">
        <v>5</v>
      </c>
      <c r="D21" s="215" t="s">
        <v>2626</v>
      </c>
      <c r="E21" s="215" t="s">
        <v>1648</v>
      </c>
      <c r="F21" s="216" t="s">
        <v>23740</v>
      </c>
      <c r="G21" s="215" t="s">
        <v>3750</v>
      </c>
      <c r="H21" s="215" t="s">
        <v>5481</v>
      </c>
      <c r="I21" s="215" t="s">
        <v>7197</v>
      </c>
      <c r="J21" s="215" t="s">
        <v>8895</v>
      </c>
      <c r="K21" s="215" t="s">
        <v>10623</v>
      </c>
      <c r="L21" s="215" t="s">
        <v>12291</v>
      </c>
      <c r="M21" s="215" t="s">
        <v>13993</v>
      </c>
      <c r="N21" s="215" t="s">
        <v>15675</v>
      </c>
      <c r="O21" s="215" t="s">
        <v>17411</v>
      </c>
      <c r="P21" s="215" t="s">
        <v>19073</v>
      </c>
      <c r="Q21" s="4"/>
      <c r="R21" s="4"/>
      <c r="S21" s="4"/>
      <c r="T21" s="4"/>
      <c r="U21" s="4"/>
      <c r="V21" s="4"/>
      <c r="W21" s="4"/>
      <c r="X21" s="4"/>
      <c r="Y21" s="4"/>
      <c r="Z21" s="4"/>
      <c r="AA21" s="4"/>
      <c r="AB21" s="4"/>
      <c r="AC21" s="4"/>
      <c r="AD21" s="4"/>
      <c r="AE21" s="4"/>
      <c r="AF21" s="4"/>
    </row>
    <row r="22" spans="1:32" ht="49.9" customHeight="1">
      <c r="A22" s="4"/>
      <c r="B22" s="213">
        <v>1010111011</v>
      </c>
      <c r="C22" s="214">
        <v>5</v>
      </c>
      <c r="D22" s="215" t="s">
        <v>2627</v>
      </c>
      <c r="E22" s="215" t="s">
        <v>1649</v>
      </c>
      <c r="F22" s="216" t="s">
        <v>2743</v>
      </c>
      <c r="G22" s="215" t="s">
        <v>3751</v>
      </c>
      <c r="H22" s="215" t="s">
        <v>5482</v>
      </c>
      <c r="I22" s="215" t="s">
        <v>7198</v>
      </c>
      <c r="J22" s="215" t="s">
        <v>8896</v>
      </c>
      <c r="K22" s="215" t="s">
        <v>10624</v>
      </c>
      <c r="L22" s="215" t="s">
        <v>12292</v>
      </c>
      <c r="M22" s="215" t="s">
        <v>13994</v>
      </c>
      <c r="N22" s="215" t="s">
        <v>15676</v>
      </c>
      <c r="O22" s="215" t="s">
        <v>17412</v>
      </c>
      <c r="P22" s="215" t="s">
        <v>19074</v>
      </c>
      <c r="Q22" s="4"/>
      <c r="R22" s="4"/>
      <c r="S22" s="4"/>
      <c r="T22" s="4"/>
      <c r="U22" s="4"/>
      <c r="V22" s="4"/>
      <c r="W22" s="4"/>
      <c r="X22" s="4"/>
      <c r="Y22" s="4"/>
      <c r="Z22" s="4"/>
      <c r="AA22" s="4"/>
      <c r="AB22" s="4"/>
      <c r="AC22" s="4"/>
      <c r="AD22" s="4"/>
      <c r="AE22" s="4"/>
      <c r="AF22" s="4"/>
    </row>
    <row r="23" spans="1:32" ht="49.9" customHeight="1">
      <c r="A23" s="4"/>
      <c r="B23" s="213">
        <v>1010111012</v>
      </c>
      <c r="C23" s="214">
        <v>5</v>
      </c>
      <c r="D23" s="215" t="s">
        <v>2628</v>
      </c>
      <c r="E23" s="215" t="s">
        <v>1650</v>
      </c>
      <c r="F23" s="216" t="s">
        <v>2744</v>
      </c>
      <c r="G23" s="215" t="s">
        <v>3752</v>
      </c>
      <c r="H23" s="215" t="s">
        <v>5483</v>
      </c>
      <c r="I23" s="215" t="s">
        <v>7199</v>
      </c>
      <c r="J23" s="215" t="s">
        <v>8897</v>
      </c>
      <c r="K23" s="215" t="s">
        <v>10625</v>
      </c>
      <c r="L23" s="215" t="s">
        <v>12293</v>
      </c>
      <c r="M23" s="215" t="s">
        <v>13995</v>
      </c>
      <c r="N23" s="215" t="s">
        <v>15677</v>
      </c>
      <c r="O23" s="215" t="s">
        <v>17413</v>
      </c>
      <c r="P23" s="215" t="s">
        <v>19075</v>
      </c>
      <c r="Q23" s="4"/>
      <c r="R23" s="4"/>
      <c r="S23" s="4"/>
      <c r="T23" s="4"/>
      <c r="U23" s="4"/>
      <c r="V23" s="4"/>
      <c r="W23" s="4"/>
      <c r="X23" s="4"/>
      <c r="Y23" s="4"/>
      <c r="Z23" s="4"/>
      <c r="AA23" s="4"/>
      <c r="AB23" s="4"/>
      <c r="AC23" s="4"/>
      <c r="AD23" s="4"/>
      <c r="AE23" s="4"/>
      <c r="AF23" s="4"/>
    </row>
    <row r="24" spans="1:32" ht="49.9" customHeight="1">
      <c r="A24" s="4"/>
      <c r="B24" s="213">
        <v>101012</v>
      </c>
      <c r="C24" s="214">
        <v>3</v>
      </c>
      <c r="D24" s="215" t="s">
        <v>8</v>
      </c>
      <c r="E24" s="215" t="s">
        <v>8</v>
      </c>
      <c r="F24" s="216" t="s">
        <v>22563</v>
      </c>
      <c r="G24" s="215" t="s">
        <v>3753</v>
      </c>
      <c r="H24" s="215" t="s">
        <v>5484</v>
      </c>
      <c r="I24" s="215" t="s">
        <v>7200</v>
      </c>
      <c r="J24" s="215" t="s">
        <v>8898</v>
      </c>
      <c r="K24" s="215" t="s">
        <v>10626</v>
      </c>
      <c r="L24" s="215" t="s">
        <v>12294</v>
      </c>
      <c r="M24" s="215" t="s">
        <v>13996</v>
      </c>
      <c r="N24" s="215" t="s">
        <v>15678</v>
      </c>
      <c r="O24" s="215" t="s">
        <v>17414</v>
      </c>
      <c r="P24" s="215" t="s">
        <v>19076</v>
      </c>
      <c r="Q24" s="4"/>
      <c r="R24" s="4"/>
      <c r="S24" s="4"/>
      <c r="T24" s="4"/>
      <c r="U24" s="4"/>
      <c r="V24" s="4"/>
      <c r="W24" s="4"/>
      <c r="X24" s="4"/>
      <c r="Y24" s="4"/>
      <c r="Z24" s="4"/>
      <c r="AA24" s="4"/>
      <c r="AB24" s="4"/>
      <c r="AC24" s="4"/>
      <c r="AD24" s="4"/>
      <c r="AE24" s="4"/>
      <c r="AF24" s="4"/>
    </row>
    <row r="25" spans="1:32" ht="49.9" customHeight="1">
      <c r="A25" s="4"/>
      <c r="B25" s="213">
        <v>10101210</v>
      </c>
      <c r="C25" s="214">
        <v>4</v>
      </c>
      <c r="D25" s="215" t="s">
        <v>1644</v>
      </c>
      <c r="E25" s="215" t="s">
        <v>1644</v>
      </c>
      <c r="F25" s="216" t="s">
        <v>22564</v>
      </c>
      <c r="G25" s="215" t="s">
        <v>3754</v>
      </c>
      <c r="H25" s="215" t="s">
        <v>5485</v>
      </c>
      <c r="I25" s="215" t="s">
        <v>1644</v>
      </c>
      <c r="J25" s="215" t="s">
        <v>8899</v>
      </c>
      <c r="K25" s="215" t="s">
        <v>10627</v>
      </c>
      <c r="L25" s="215" t="s">
        <v>12295</v>
      </c>
      <c r="M25" s="215" t="s">
        <v>13997</v>
      </c>
      <c r="N25" s="215" t="s">
        <v>15679</v>
      </c>
      <c r="O25" s="215" t="s">
        <v>17415</v>
      </c>
      <c r="P25" s="215" t="s">
        <v>19077</v>
      </c>
      <c r="Q25" s="4"/>
      <c r="R25" s="4"/>
      <c r="S25" s="4"/>
      <c r="T25" s="4"/>
      <c r="U25" s="4"/>
      <c r="V25" s="4"/>
      <c r="W25" s="4"/>
      <c r="X25" s="4"/>
      <c r="Y25" s="4"/>
      <c r="Z25" s="4"/>
      <c r="AA25" s="4"/>
      <c r="AB25" s="4"/>
      <c r="AC25" s="4"/>
      <c r="AD25" s="4"/>
      <c r="AE25" s="4"/>
      <c r="AF25" s="4"/>
    </row>
    <row r="26" spans="1:32" ht="49.9" customHeight="1">
      <c r="A26" s="4"/>
      <c r="B26" s="219">
        <v>1010121010</v>
      </c>
      <c r="C26" s="220">
        <v>5</v>
      </c>
      <c r="D26" s="221" t="s">
        <v>59</v>
      </c>
      <c r="E26" s="221" t="s">
        <v>1651</v>
      </c>
      <c r="F26" s="216" t="s">
        <v>22565</v>
      </c>
      <c r="G26" s="221" t="s">
        <v>3755</v>
      </c>
      <c r="H26" s="221" t="s">
        <v>5486</v>
      </c>
      <c r="I26" s="221" t="s">
        <v>7201</v>
      </c>
      <c r="J26" s="221" t="s">
        <v>8900</v>
      </c>
      <c r="K26" s="221" t="s">
        <v>10628</v>
      </c>
      <c r="L26" s="221" t="s">
        <v>12296</v>
      </c>
      <c r="M26" s="221" t="s">
        <v>13998</v>
      </c>
      <c r="N26" s="221" t="s">
        <v>15680</v>
      </c>
      <c r="O26" s="221" t="s">
        <v>17416</v>
      </c>
      <c r="P26" s="221" t="s">
        <v>19078</v>
      </c>
      <c r="Q26" s="4"/>
      <c r="R26" s="4"/>
      <c r="S26" s="4"/>
      <c r="T26" s="4"/>
      <c r="U26" s="4"/>
      <c r="V26" s="4"/>
      <c r="W26" s="4"/>
      <c r="X26" s="4"/>
      <c r="Y26" s="4"/>
      <c r="Z26" s="4"/>
      <c r="AA26" s="4"/>
      <c r="AB26" s="4"/>
      <c r="AC26" s="4"/>
      <c r="AD26" s="4"/>
      <c r="AE26" s="4"/>
      <c r="AF26" s="4"/>
    </row>
    <row r="27" spans="1:32" ht="49.9" customHeight="1">
      <c r="A27" s="4"/>
      <c r="B27" s="213">
        <v>101012101010</v>
      </c>
      <c r="C27" s="214">
        <v>6</v>
      </c>
      <c r="D27" s="215" t="s">
        <v>328</v>
      </c>
      <c r="E27" s="215" t="s">
        <v>328</v>
      </c>
      <c r="F27" s="216" t="s">
        <v>22566</v>
      </c>
      <c r="G27" s="215" t="s">
        <v>3756</v>
      </c>
      <c r="H27" s="215" t="s">
        <v>5487</v>
      </c>
      <c r="I27" s="215" t="s">
        <v>7202</v>
      </c>
      <c r="J27" s="215" t="s">
        <v>8901</v>
      </c>
      <c r="K27" s="215" t="s">
        <v>10629</v>
      </c>
      <c r="L27" s="215" t="s">
        <v>12297</v>
      </c>
      <c r="M27" s="215" t="s">
        <v>13999</v>
      </c>
      <c r="N27" s="215" t="s">
        <v>15681</v>
      </c>
      <c r="O27" s="215" t="s">
        <v>17417</v>
      </c>
      <c r="P27" s="215" t="s">
        <v>19079</v>
      </c>
      <c r="Q27" s="4"/>
      <c r="R27" s="4"/>
      <c r="S27" s="4"/>
      <c r="T27" s="4"/>
      <c r="U27" s="4"/>
      <c r="V27" s="4"/>
      <c r="W27" s="4"/>
      <c r="X27" s="4"/>
      <c r="Y27" s="4"/>
      <c r="Z27" s="4"/>
      <c r="AA27" s="4"/>
      <c r="AB27" s="4"/>
      <c r="AC27" s="4"/>
      <c r="AD27" s="4"/>
      <c r="AE27" s="4"/>
      <c r="AF27" s="4"/>
    </row>
    <row r="28" spans="1:32" ht="49.9" customHeight="1">
      <c r="A28" s="4"/>
      <c r="B28" s="213">
        <v>10101210101010</v>
      </c>
      <c r="C28" s="214">
        <v>7</v>
      </c>
      <c r="D28" s="215" t="s">
        <v>329</v>
      </c>
      <c r="E28" s="215" t="s">
        <v>329</v>
      </c>
      <c r="F28" s="216" t="s">
        <v>2745</v>
      </c>
      <c r="G28" s="215" t="s">
        <v>3757</v>
      </c>
      <c r="H28" s="215" t="s">
        <v>5488</v>
      </c>
      <c r="I28" s="215" t="s">
        <v>7203</v>
      </c>
      <c r="J28" s="215" t="s">
        <v>8902</v>
      </c>
      <c r="K28" s="215" t="s">
        <v>10630</v>
      </c>
      <c r="L28" s="215" t="s">
        <v>12298</v>
      </c>
      <c r="M28" s="215" t="s">
        <v>14000</v>
      </c>
      <c r="N28" s="215" t="s">
        <v>15682</v>
      </c>
      <c r="O28" s="215" t="s">
        <v>17418</v>
      </c>
      <c r="P28" s="215" t="s">
        <v>19080</v>
      </c>
      <c r="Q28" s="4"/>
      <c r="R28" s="4"/>
      <c r="S28" s="4"/>
      <c r="T28" s="4"/>
      <c r="U28" s="4"/>
      <c r="V28" s="4"/>
      <c r="W28" s="4"/>
      <c r="X28" s="4"/>
      <c r="Y28" s="4"/>
      <c r="Z28" s="4"/>
      <c r="AA28" s="4"/>
      <c r="AB28" s="4"/>
      <c r="AC28" s="4"/>
      <c r="AD28" s="4"/>
      <c r="AE28" s="4"/>
      <c r="AF28" s="4"/>
    </row>
    <row r="29" spans="1:32" ht="49.9" customHeight="1">
      <c r="A29" s="4"/>
      <c r="B29" s="213">
        <v>10101210101011</v>
      </c>
      <c r="C29" s="214">
        <v>7</v>
      </c>
      <c r="D29" s="215" t="s">
        <v>330</v>
      </c>
      <c r="E29" s="215" t="s">
        <v>330</v>
      </c>
      <c r="F29" s="216" t="s">
        <v>2746</v>
      </c>
      <c r="G29" s="215" t="s">
        <v>3758</v>
      </c>
      <c r="H29" s="215" t="s">
        <v>5489</v>
      </c>
      <c r="I29" s="215" t="s">
        <v>7204</v>
      </c>
      <c r="J29" s="215" t="s">
        <v>8903</v>
      </c>
      <c r="K29" s="215" t="s">
        <v>10631</v>
      </c>
      <c r="L29" s="215" t="s">
        <v>12299</v>
      </c>
      <c r="M29" s="215" t="s">
        <v>14001</v>
      </c>
      <c r="N29" s="215" t="s">
        <v>15683</v>
      </c>
      <c r="O29" s="215" t="s">
        <v>17419</v>
      </c>
      <c r="P29" s="215" t="s">
        <v>19081</v>
      </c>
      <c r="Q29" s="4"/>
      <c r="R29" s="4"/>
      <c r="S29" s="4"/>
      <c r="T29" s="4"/>
      <c r="U29" s="4"/>
      <c r="V29" s="4"/>
      <c r="W29" s="4"/>
      <c r="X29" s="4"/>
      <c r="Y29" s="4"/>
      <c r="Z29" s="4"/>
      <c r="AA29" s="4"/>
      <c r="AB29" s="4"/>
      <c r="AC29" s="4"/>
      <c r="AD29" s="4"/>
      <c r="AE29" s="4"/>
      <c r="AF29" s="4"/>
    </row>
    <row r="30" spans="1:32" ht="49.9" customHeight="1">
      <c r="A30" s="4"/>
      <c r="B30" s="213">
        <v>101012101011</v>
      </c>
      <c r="C30" s="214">
        <v>6</v>
      </c>
      <c r="D30" s="215" t="s">
        <v>331</v>
      </c>
      <c r="E30" s="215" t="s">
        <v>331</v>
      </c>
      <c r="F30" s="216" t="s">
        <v>2747</v>
      </c>
      <c r="G30" s="215" t="s">
        <v>3759</v>
      </c>
      <c r="H30" s="215" t="s">
        <v>5490</v>
      </c>
      <c r="I30" s="215" t="s">
        <v>7205</v>
      </c>
      <c r="J30" s="215" t="s">
        <v>8904</v>
      </c>
      <c r="K30" s="215" t="s">
        <v>10632</v>
      </c>
      <c r="L30" s="215" t="s">
        <v>12300</v>
      </c>
      <c r="M30" s="215" t="s">
        <v>14002</v>
      </c>
      <c r="N30" s="215" t="s">
        <v>15684</v>
      </c>
      <c r="O30" s="215" t="s">
        <v>17420</v>
      </c>
      <c r="P30" s="215" t="s">
        <v>19082</v>
      </c>
      <c r="Q30" s="4"/>
      <c r="R30" s="4"/>
      <c r="S30" s="4"/>
      <c r="T30" s="4"/>
      <c r="U30" s="4"/>
      <c r="V30" s="4"/>
      <c r="W30" s="4"/>
      <c r="X30" s="4"/>
      <c r="Y30" s="4"/>
      <c r="Z30" s="4"/>
      <c r="AA30" s="4"/>
      <c r="AB30" s="4"/>
      <c r="AC30" s="4"/>
      <c r="AD30" s="4"/>
      <c r="AE30" s="4"/>
      <c r="AF30" s="4"/>
    </row>
    <row r="31" spans="1:32" ht="49.9" customHeight="1">
      <c r="A31" s="4"/>
      <c r="B31" s="213">
        <v>10101210101110</v>
      </c>
      <c r="C31" s="214">
        <v>7</v>
      </c>
      <c r="D31" s="215" t="s">
        <v>332</v>
      </c>
      <c r="E31" s="215" t="s">
        <v>332</v>
      </c>
      <c r="F31" s="216" t="s">
        <v>2748</v>
      </c>
      <c r="G31" s="215" t="s">
        <v>3760</v>
      </c>
      <c r="H31" s="215" t="s">
        <v>5491</v>
      </c>
      <c r="I31" s="215" t="s">
        <v>7206</v>
      </c>
      <c r="J31" s="215" t="s">
        <v>8905</v>
      </c>
      <c r="K31" s="215" t="s">
        <v>10633</v>
      </c>
      <c r="L31" s="215" t="s">
        <v>12301</v>
      </c>
      <c r="M31" s="215" t="s">
        <v>14003</v>
      </c>
      <c r="N31" s="215" t="s">
        <v>15685</v>
      </c>
      <c r="O31" s="215" t="s">
        <v>17421</v>
      </c>
      <c r="P31" s="215" t="s">
        <v>19083</v>
      </c>
      <c r="Q31" s="4"/>
      <c r="R31" s="4"/>
      <c r="S31" s="4"/>
      <c r="T31" s="4"/>
      <c r="U31" s="4"/>
      <c r="V31" s="4"/>
      <c r="W31" s="4"/>
      <c r="X31" s="4"/>
      <c r="Y31" s="4"/>
      <c r="Z31" s="4"/>
      <c r="AA31" s="4"/>
      <c r="AB31" s="4"/>
      <c r="AC31" s="4"/>
      <c r="AD31" s="4"/>
      <c r="AE31" s="4"/>
      <c r="AF31" s="4"/>
    </row>
    <row r="32" spans="1:32" ht="49.9" customHeight="1">
      <c r="A32" s="4"/>
      <c r="B32" s="213">
        <v>10101210101111</v>
      </c>
      <c r="C32" s="214">
        <v>7</v>
      </c>
      <c r="D32" s="215" t="s">
        <v>333</v>
      </c>
      <c r="E32" s="215" t="s">
        <v>333</v>
      </c>
      <c r="F32" s="216" t="s">
        <v>2749</v>
      </c>
      <c r="G32" s="215" t="s">
        <v>3761</v>
      </c>
      <c r="H32" s="215" t="s">
        <v>5492</v>
      </c>
      <c r="I32" s="215" t="s">
        <v>7207</v>
      </c>
      <c r="J32" s="215" t="s">
        <v>8906</v>
      </c>
      <c r="K32" s="215" t="s">
        <v>10634</v>
      </c>
      <c r="L32" s="215" t="s">
        <v>12302</v>
      </c>
      <c r="M32" s="215" t="s">
        <v>14004</v>
      </c>
      <c r="N32" s="215" t="s">
        <v>15686</v>
      </c>
      <c r="O32" s="215" t="s">
        <v>17422</v>
      </c>
      <c r="P32" s="215" t="s">
        <v>19084</v>
      </c>
      <c r="Q32" s="4"/>
      <c r="R32" s="4"/>
      <c r="S32" s="4"/>
      <c r="T32" s="4"/>
      <c r="U32" s="4"/>
      <c r="V32" s="4"/>
      <c r="W32" s="4"/>
      <c r="X32" s="4"/>
      <c r="Y32" s="4"/>
      <c r="Z32" s="4"/>
      <c r="AA32" s="4"/>
      <c r="AB32" s="4"/>
      <c r="AC32" s="4"/>
      <c r="AD32" s="4"/>
      <c r="AE32" s="4"/>
      <c r="AF32" s="4"/>
    </row>
    <row r="33" spans="1:32" ht="49.9" customHeight="1">
      <c r="A33" s="4"/>
      <c r="B33" s="213">
        <v>101012101012</v>
      </c>
      <c r="C33" s="214">
        <v>6</v>
      </c>
      <c r="D33" s="215" t="s">
        <v>334</v>
      </c>
      <c r="E33" s="215" t="s">
        <v>1652</v>
      </c>
      <c r="F33" s="216" t="s">
        <v>22567</v>
      </c>
      <c r="G33" s="215" t="s">
        <v>3762</v>
      </c>
      <c r="H33" s="215" t="s">
        <v>5493</v>
      </c>
      <c r="I33" s="215" t="s">
        <v>7208</v>
      </c>
      <c r="J33" s="215" t="s">
        <v>8907</v>
      </c>
      <c r="K33" s="215" t="s">
        <v>10635</v>
      </c>
      <c r="L33" s="215" t="s">
        <v>12303</v>
      </c>
      <c r="M33" s="215" t="s">
        <v>14005</v>
      </c>
      <c r="N33" s="215" t="s">
        <v>15687</v>
      </c>
      <c r="O33" s="215" t="s">
        <v>17423</v>
      </c>
      <c r="P33" s="215" t="s">
        <v>19085</v>
      </c>
      <c r="Q33" s="4"/>
      <c r="R33" s="4"/>
      <c r="S33" s="4"/>
      <c r="T33" s="4"/>
      <c r="U33" s="4"/>
      <c r="V33" s="4"/>
      <c r="W33" s="4"/>
      <c r="X33" s="4"/>
      <c r="Y33" s="4"/>
      <c r="Z33" s="4"/>
      <c r="AA33" s="4"/>
      <c r="AB33" s="4"/>
      <c r="AC33" s="4"/>
      <c r="AD33" s="4"/>
      <c r="AE33" s="4"/>
      <c r="AF33" s="4"/>
    </row>
    <row r="34" spans="1:32" ht="49.9" customHeight="1">
      <c r="A34" s="4"/>
      <c r="B34" s="213">
        <v>1010121011</v>
      </c>
      <c r="C34" s="214">
        <v>5</v>
      </c>
      <c r="D34" s="215" t="s">
        <v>9</v>
      </c>
      <c r="E34" s="215" t="s">
        <v>9</v>
      </c>
      <c r="F34" s="216" t="s">
        <v>23741</v>
      </c>
      <c r="G34" s="215" t="s">
        <v>3763</v>
      </c>
      <c r="H34" s="215" t="s">
        <v>5494</v>
      </c>
      <c r="I34" s="215" t="s">
        <v>7209</v>
      </c>
      <c r="J34" s="215" t="s">
        <v>8908</v>
      </c>
      <c r="K34" s="215" t="s">
        <v>10636</v>
      </c>
      <c r="L34" s="215" t="s">
        <v>12304</v>
      </c>
      <c r="M34" s="215" t="s">
        <v>14006</v>
      </c>
      <c r="N34" s="215" t="s">
        <v>15688</v>
      </c>
      <c r="O34" s="215" t="s">
        <v>17424</v>
      </c>
      <c r="P34" s="215" t="s">
        <v>19086</v>
      </c>
      <c r="Q34" s="4"/>
      <c r="R34" s="4"/>
      <c r="S34" s="4"/>
      <c r="T34" s="4"/>
      <c r="U34" s="4"/>
      <c r="V34" s="4"/>
      <c r="W34" s="4"/>
      <c r="X34" s="4"/>
      <c r="Y34" s="4"/>
      <c r="Z34" s="4"/>
      <c r="AA34" s="4"/>
      <c r="AB34" s="4"/>
      <c r="AC34" s="4"/>
      <c r="AD34" s="4"/>
      <c r="AE34" s="4"/>
      <c r="AF34" s="4"/>
    </row>
    <row r="35" spans="1:32" ht="49.9" customHeight="1">
      <c r="A35" s="4"/>
      <c r="B35" s="213">
        <v>101012101110</v>
      </c>
      <c r="C35" s="214">
        <v>6</v>
      </c>
      <c r="D35" s="215" t="s">
        <v>335</v>
      </c>
      <c r="E35" s="215" t="s">
        <v>335</v>
      </c>
      <c r="F35" s="216" t="s">
        <v>22570</v>
      </c>
      <c r="G35" s="215" t="s">
        <v>3764</v>
      </c>
      <c r="H35" s="215" t="s">
        <v>5495</v>
      </c>
      <c r="I35" s="215" t="s">
        <v>7210</v>
      </c>
      <c r="J35" s="215" t="s">
        <v>8909</v>
      </c>
      <c r="K35" s="215" t="s">
        <v>10637</v>
      </c>
      <c r="L35" s="215" t="s">
        <v>12305</v>
      </c>
      <c r="M35" s="215" t="s">
        <v>14007</v>
      </c>
      <c r="N35" s="215" t="s">
        <v>15689</v>
      </c>
      <c r="O35" s="215" t="s">
        <v>17425</v>
      </c>
      <c r="P35" s="215" t="s">
        <v>19087</v>
      </c>
      <c r="Q35" s="4"/>
      <c r="R35" s="4"/>
      <c r="S35" s="4"/>
      <c r="T35" s="4"/>
      <c r="U35" s="4"/>
      <c r="V35" s="4"/>
      <c r="W35" s="4"/>
      <c r="X35" s="4"/>
      <c r="Y35" s="4"/>
      <c r="Z35" s="4"/>
      <c r="AA35" s="4"/>
      <c r="AB35" s="4"/>
      <c r="AC35" s="4"/>
      <c r="AD35" s="4"/>
      <c r="AE35" s="4"/>
      <c r="AF35" s="4"/>
    </row>
    <row r="36" spans="1:32" ht="49.9" customHeight="1">
      <c r="A36" s="4"/>
      <c r="B36" s="213">
        <v>10101210111010</v>
      </c>
      <c r="C36" s="214">
        <v>7</v>
      </c>
      <c r="D36" s="215" t="s">
        <v>336</v>
      </c>
      <c r="E36" s="215" t="s">
        <v>1653</v>
      </c>
      <c r="F36" s="216" t="s">
        <v>2750</v>
      </c>
      <c r="G36" s="215" t="s">
        <v>3765</v>
      </c>
      <c r="H36" s="215" t="s">
        <v>5496</v>
      </c>
      <c r="I36" s="215" t="s">
        <v>7211</v>
      </c>
      <c r="J36" s="215" t="s">
        <v>8910</v>
      </c>
      <c r="K36" s="215" t="s">
        <v>10638</v>
      </c>
      <c r="L36" s="215" t="s">
        <v>12306</v>
      </c>
      <c r="M36" s="215" t="s">
        <v>14008</v>
      </c>
      <c r="N36" s="215" t="s">
        <v>15690</v>
      </c>
      <c r="O36" s="215" t="s">
        <v>17426</v>
      </c>
      <c r="P36" s="215" t="s">
        <v>19088</v>
      </c>
      <c r="Q36" s="4"/>
      <c r="R36" s="4"/>
      <c r="S36" s="4"/>
      <c r="T36" s="4"/>
      <c r="U36" s="4"/>
      <c r="V36" s="4"/>
      <c r="W36" s="4"/>
      <c r="X36" s="4"/>
      <c r="Y36" s="4"/>
      <c r="Z36" s="4"/>
      <c r="AA36" s="4"/>
      <c r="AB36" s="4"/>
      <c r="AC36" s="4"/>
      <c r="AD36" s="4"/>
      <c r="AE36" s="4"/>
      <c r="AF36" s="4"/>
    </row>
    <row r="37" spans="1:32" ht="49.9" customHeight="1">
      <c r="A37" s="4"/>
      <c r="B37" s="213">
        <v>10101210111011</v>
      </c>
      <c r="C37" s="214">
        <v>7</v>
      </c>
      <c r="D37" s="215" t="s">
        <v>337</v>
      </c>
      <c r="E37" s="215" t="s">
        <v>1654</v>
      </c>
      <c r="F37" s="216" t="s">
        <v>22571</v>
      </c>
      <c r="G37" s="215" t="s">
        <v>3766</v>
      </c>
      <c r="H37" s="215" t="s">
        <v>5497</v>
      </c>
      <c r="I37" s="215" t="s">
        <v>7212</v>
      </c>
      <c r="J37" s="215" t="s">
        <v>8911</v>
      </c>
      <c r="K37" s="215" t="s">
        <v>10639</v>
      </c>
      <c r="L37" s="215" t="s">
        <v>12307</v>
      </c>
      <c r="M37" s="215" t="s">
        <v>14009</v>
      </c>
      <c r="N37" s="215" t="s">
        <v>15691</v>
      </c>
      <c r="O37" s="215" t="s">
        <v>17427</v>
      </c>
      <c r="P37" s="215" t="s">
        <v>19089</v>
      </c>
      <c r="Q37" s="4"/>
      <c r="R37" s="4"/>
      <c r="S37" s="4"/>
      <c r="T37" s="4"/>
      <c r="U37" s="4"/>
      <c r="V37" s="4"/>
      <c r="W37" s="4"/>
      <c r="X37" s="4"/>
      <c r="Y37" s="4"/>
      <c r="Z37" s="4"/>
      <c r="AA37" s="4"/>
      <c r="AB37" s="4"/>
      <c r="AC37" s="4"/>
      <c r="AD37" s="4"/>
      <c r="AE37" s="4"/>
      <c r="AF37" s="4"/>
    </row>
    <row r="38" spans="1:32" ht="49.9" customHeight="1">
      <c r="A38" s="4"/>
      <c r="B38" s="213">
        <v>101012101111</v>
      </c>
      <c r="C38" s="214">
        <v>6</v>
      </c>
      <c r="D38" s="215" t="s">
        <v>338</v>
      </c>
      <c r="E38" s="215" t="s">
        <v>338</v>
      </c>
      <c r="F38" s="216" t="s">
        <v>23742</v>
      </c>
      <c r="G38" s="215" t="s">
        <v>3767</v>
      </c>
      <c r="H38" s="215" t="s">
        <v>5498</v>
      </c>
      <c r="I38" s="215" t="s">
        <v>7213</v>
      </c>
      <c r="J38" s="215" t="s">
        <v>8912</v>
      </c>
      <c r="K38" s="215" t="s">
        <v>10640</v>
      </c>
      <c r="L38" s="215" t="s">
        <v>12308</v>
      </c>
      <c r="M38" s="215" t="s">
        <v>14010</v>
      </c>
      <c r="N38" s="215" t="s">
        <v>15692</v>
      </c>
      <c r="O38" s="215" t="s">
        <v>17428</v>
      </c>
      <c r="P38" s="215" t="s">
        <v>19090</v>
      </c>
      <c r="Q38" s="4"/>
      <c r="R38" s="4"/>
      <c r="S38" s="4"/>
      <c r="T38" s="4"/>
      <c r="U38" s="4"/>
      <c r="V38" s="4"/>
      <c r="W38" s="4"/>
      <c r="X38" s="4"/>
      <c r="Y38" s="4"/>
      <c r="Z38" s="4"/>
      <c r="AA38" s="4"/>
      <c r="AB38" s="4"/>
      <c r="AC38" s="4"/>
      <c r="AD38" s="4"/>
      <c r="AE38" s="4"/>
      <c r="AF38" s="4"/>
    </row>
    <row r="39" spans="1:32" ht="49.9" customHeight="1">
      <c r="A39" s="4"/>
      <c r="B39" s="213">
        <v>10101210111110</v>
      </c>
      <c r="C39" s="214">
        <v>7</v>
      </c>
      <c r="D39" s="215" t="s">
        <v>339</v>
      </c>
      <c r="E39" s="215" t="s">
        <v>1655</v>
      </c>
      <c r="F39" s="216" t="s">
        <v>2751</v>
      </c>
      <c r="G39" s="215" t="s">
        <v>3768</v>
      </c>
      <c r="H39" s="215" t="s">
        <v>5499</v>
      </c>
      <c r="I39" s="215" t="s">
        <v>7214</v>
      </c>
      <c r="J39" s="215" t="s">
        <v>8913</v>
      </c>
      <c r="K39" s="215" t="s">
        <v>10641</v>
      </c>
      <c r="L39" s="215" t="s">
        <v>12309</v>
      </c>
      <c r="M39" s="215" t="s">
        <v>14011</v>
      </c>
      <c r="N39" s="215" t="s">
        <v>15693</v>
      </c>
      <c r="O39" s="215" t="s">
        <v>17429</v>
      </c>
      <c r="P39" s="215" t="s">
        <v>19091</v>
      </c>
      <c r="Q39" s="4"/>
      <c r="R39" s="4"/>
      <c r="S39" s="4"/>
      <c r="T39" s="4"/>
      <c r="U39" s="4"/>
      <c r="V39" s="4"/>
      <c r="W39" s="4"/>
      <c r="X39" s="4"/>
      <c r="Y39" s="4"/>
      <c r="Z39" s="4"/>
      <c r="AA39" s="4"/>
      <c r="AB39" s="4"/>
      <c r="AC39" s="4"/>
      <c r="AD39" s="4"/>
      <c r="AE39" s="4"/>
      <c r="AF39" s="4"/>
    </row>
    <row r="40" spans="1:32" ht="49.9" customHeight="1">
      <c r="A40" s="4"/>
      <c r="B40" s="213">
        <v>10101210111111</v>
      </c>
      <c r="C40" s="214">
        <v>7</v>
      </c>
      <c r="D40" s="215" t="s">
        <v>340</v>
      </c>
      <c r="E40" s="215" t="s">
        <v>1656</v>
      </c>
      <c r="F40" s="216" t="s">
        <v>22571</v>
      </c>
      <c r="G40" s="215" t="s">
        <v>3769</v>
      </c>
      <c r="H40" s="215" t="s">
        <v>5500</v>
      </c>
      <c r="I40" s="215" t="s">
        <v>7215</v>
      </c>
      <c r="J40" s="215" t="s">
        <v>8914</v>
      </c>
      <c r="K40" s="215" t="s">
        <v>10642</v>
      </c>
      <c r="L40" s="215" t="s">
        <v>12310</v>
      </c>
      <c r="M40" s="215" t="s">
        <v>14012</v>
      </c>
      <c r="N40" s="215" t="s">
        <v>15694</v>
      </c>
      <c r="O40" s="215" t="s">
        <v>17430</v>
      </c>
      <c r="P40" s="215" t="s">
        <v>19092</v>
      </c>
      <c r="Q40" s="4"/>
      <c r="R40" s="4"/>
      <c r="S40" s="4"/>
      <c r="T40" s="4"/>
      <c r="U40" s="4"/>
      <c r="V40" s="4"/>
      <c r="W40" s="4"/>
      <c r="X40" s="4"/>
      <c r="Y40" s="4"/>
      <c r="Z40" s="4"/>
      <c r="AA40" s="4"/>
      <c r="AB40" s="4"/>
      <c r="AC40" s="4"/>
      <c r="AD40" s="4"/>
      <c r="AE40" s="4"/>
      <c r="AF40" s="4"/>
    </row>
    <row r="41" spans="1:32" ht="49.9" customHeight="1">
      <c r="A41" s="4"/>
      <c r="B41" s="213">
        <v>1010121012</v>
      </c>
      <c r="C41" s="214">
        <v>5</v>
      </c>
      <c r="D41" s="215" t="s">
        <v>341</v>
      </c>
      <c r="E41" s="215" t="s">
        <v>341</v>
      </c>
      <c r="F41" s="216" t="s">
        <v>2752</v>
      </c>
      <c r="G41" s="215" t="s">
        <v>3770</v>
      </c>
      <c r="H41" s="215" t="s">
        <v>5501</v>
      </c>
      <c r="I41" s="215" t="s">
        <v>7216</v>
      </c>
      <c r="J41" s="215" t="s">
        <v>8915</v>
      </c>
      <c r="K41" s="215" t="s">
        <v>10643</v>
      </c>
      <c r="L41" s="215" t="s">
        <v>12311</v>
      </c>
      <c r="M41" s="215" t="s">
        <v>14013</v>
      </c>
      <c r="N41" s="215" t="s">
        <v>15695</v>
      </c>
      <c r="O41" s="215" t="s">
        <v>17431</v>
      </c>
      <c r="P41" s="215" t="s">
        <v>19093</v>
      </c>
      <c r="Q41" s="4"/>
      <c r="R41" s="4"/>
      <c r="S41" s="4"/>
      <c r="T41" s="4"/>
      <c r="U41" s="4"/>
      <c r="V41" s="4"/>
      <c r="W41" s="4"/>
      <c r="X41" s="4"/>
      <c r="Y41" s="4"/>
      <c r="Z41" s="4"/>
      <c r="AA41" s="4"/>
      <c r="AB41" s="4"/>
      <c r="AC41" s="4"/>
      <c r="AD41" s="4"/>
      <c r="AE41" s="4"/>
      <c r="AF41" s="4"/>
    </row>
    <row r="42" spans="1:32" ht="49.9" customHeight="1">
      <c r="A42" s="4"/>
      <c r="B42" s="219">
        <v>10101211</v>
      </c>
      <c r="C42" s="220">
        <v>4</v>
      </c>
      <c r="D42" s="221" t="s">
        <v>60</v>
      </c>
      <c r="E42" s="221" t="s">
        <v>60</v>
      </c>
      <c r="F42" s="216" t="s">
        <v>22574</v>
      </c>
      <c r="G42" s="221" t="s">
        <v>3771</v>
      </c>
      <c r="H42" s="221" t="s">
        <v>5502</v>
      </c>
      <c r="I42" s="221" t="s">
        <v>7217</v>
      </c>
      <c r="J42" s="221" t="s">
        <v>8916</v>
      </c>
      <c r="K42" s="221" t="s">
        <v>8916</v>
      </c>
      <c r="L42" s="221" t="s">
        <v>12312</v>
      </c>
      <c r="M42" s="221" t="s">
        <v>14014</v>
      </c>
      <c r="N42" s="221" t="s">
        <v>15696</v>
      </c>
      <c r="O42" s="221" t="s">
        <v>17432</v>
      </c>
      <c r="P42" s="221" t="s">
        <v>19094</v>
      </c>
      <c r="Q42" s="4"/>
      <c r="R42" s="4"/>
      <c r="S42" s="4"/>
      <c r="T42" s="4"/>
      <c r="U42" s="4"/>
      <c r="V42" s="4"/>
      <c r="W42" s="4"/>
      <c r="X42" s="4"/>
      <c r="Y42" s="4"/>
      <c r="Z42" s="4"/>
      <c r="AA42" s="4"/>
      <c r="AB42" s="4"/>
      <c r="AC42" s="4"/>
      <c r="AD42" s="4"/>
      <c r="AE42" s="4"/>
      <c r="AF42" s="4"/>
    </row>
    <row r="43" spans="1:32" ht="49.9" customHeight="1">
      <c r="A43" s="4"/>
      <c r="B43" s="213">
        <v>1010121110</v>
      </c>
      <c r="C43" s="214">
        <v>5</v>
      </c>
      <c r="D43" s="215" t="s">
        <v>342</v>
      </c>
      <c r="E43" s="215" t="s">
        <v>1657</v>
      </c>
      <c r="F43" s="216" t="s">
        <v>22575</v>
      </c>
      <c r="G43" s="215" t="s">
        <v>3772</v>
      </c>
      <c r="H43" s="215" t="s">
        <v>5503</v>
      </c>
      <c r="I43" s="215" t="s">
        <v>7218</v>
      </c>
      <c r="J43" s="215" t="s">
        <v>8917</v>
      </c>
      <c r="K43" s="215" t="s">
        <v>10644</v>
      </c>
      <c r="L43" s="215" t="s">
        <v>12313</v>
      </c>
      <c r="M43" s="215" t="s">
        <v>14015</v>
      </c>
      <c r="N43" s="215" t="s">
        <v>15697</v>
      </c>
      <c r="O43" s="215" t="s">
        <v>17433</v>
      </c>
      <c r="P43" s="215" t="s">
        <v>19095</v>
      </c>
      <c r="Q43" s="4"/>
      <c r="R43" s="4"/>
      <c r="S43" s="4"/>
      <c r="T43" s="4"/>
      <c r="U43" s="4"/>
      <c r="V43" s="4"/>
      <c r="W43" s="4"/>
      <c r="X43" s="4"/>
      <c r="Y43" s="4"/>
      <c r="Z43" s="4"/>
      <c r="AA43" s="4"/>
      <c r="AB43" s="4"/>
      <c r="AC43" s="4"/>
      <c r="AD43" s="4"/>
      <c r="AE43" s="4"/>
      <c r="AF43" s="4"/>
    </row>
    <row r="44" spans="1:32" ht="49.9" customHeight="1">
      <c r="A44" s="4"/>
      <c r="B44" s="213">
        <v>1010121111</v>
      </c>
      <c r="C44" s="214">
        <v>5</v>
      </c>
      <c r="D44" s="215" t="s">
        <v>343</v>
      </c>
      <c r="E44" s="215" t="s">
        <v>343</v>
      </c>
      <c r="F44" s="216" t="s">
        <v>2753</v>
      </c>
      <c r="G44" s="215" t="s">
        <v>3773</v>
      </c>
      <c r="H44" s="215" t="s">
        <v>5504</v>
      </c>
      <c r="I44" s="215" t="s">
        <v>7219</v>
      </c>
      <c r="J44" s="215" t="s">
        <v>8918</v>
      </c>
      <c r="K44" s="215" t="s">
        <v>8918</v>
      </c>
      <c r="L44" s="215" t="s">
        <v>12314</v>
      </c>
      <c r="M44" s="215" t="s">
        <v>14016</v>
      </c>
      <c r="N44" s="215" t="s">
        <v>15698</v>
      </c>
      <c r="O44" s="215" t="s">
        <v>17434</v>
      </c>
      <c r="P44" s="215" t="s">
        <v>19096</v>
      </c>
      <c r="Q44" s="4"/>
      <c r="R44" s="4"/>
      <c r="S44" s="4"/>
      <c r="T44" s="4"/>
      <c r="U44" s="4"/>
      <c r="V44" s="4"/>
      <c r="W44" s="4"/>
      <c r="X44" s="4"/>
      <c r="Y44" s="4"/>
      <c r="Z44" s="4"/>
      <c r="AA44" s="4"/>
      <c r="AB44" s="4"/>
      <c r="AC44" s="4"/>
      <c r="AD44" s="4"/>
      <c r="AE44" s="4"/>
      <c r="AF44" s="4"/>
    </row>
    <row r="45" spans="1:32" ht="49.9" customHeight="1">
      <c r="A45" s="4"/>
      <c r="B45" s="213">
        <v>1010121112</v>
      </c>
      <c r="C45" s="214">
        <v>5</v>
      </c>
      <c r="D45" s="215" t="s">
        <v>344</v>
      </c>
      <c r="E45" s="215" t="s">
        <v>344</v>
      </c>
      <c r="F45" s="216" t="s">
        <v>22576</v>
      </c>
      <c r="G45" s="215" t="s">
        <v>3774</v>
      </c>
      <c r="H45" s="215" t="s">
        <v>5505</v>
      </c>
      <c r="I45" s="215" t="s">
        <v>7220</v>
      </c>
      <c r="J45" s="215" t="s">
        <v>8919</v>
      </c>
      <c r="K45" s="215" t="s">
        <v>10645</v>
      </c>
      <c r="L45" s="215" t="s">
        <v>12315</v>
      </c>
      <c r="M45" s="215" t="s">
        <v>14017</v>
      </c>
      <c r="N45" s="215" t="s">
        <v>15698</v>
      </c>
      <c r="O45" s="215" t="s">
        <v>17435</v>
      </c>
      <c r="P45" s="215" t="s">
        <v>19097</v>
      </c>
      <c r="Q45" s="4"/>
      <c r="R45" s="4"/>
      <c r="S45" s="4"/>
      <c r="T45" s="4"/>
      <c r="U45" s="4"/>
      <c r="V45" s="4"/>
      <c r="W45" s="4"/>
      <c r="X45" s="4"/>
      <c r="Y45" s="4"/>
      <c r="Z45" s="4"/>
      <c r="AA45" s="4"/>
      <c r="AB45" s="4"/>
      <c r="AC45" s="4"/>
      <c r="AD45" s="4"/>
      <c r="AE45" s="4"/>
      <c r="AF45" s="4"/>
    </row>
    <row r="46" spans="1:32" ht="49.9" customHeight="1">
      <c r="A46" s="4"/>
      <c r="B46" s="219">
        <v>10101212</v>
      </c>
      <c r="C46" s="220">
        <v>4</v>
      </c>
      <c r="D46" s="221" t="s">
        <v>345</v>
      </c>
      <c r="E46" s="221" t="s">
        <v>345</v>
      </c>
      <c r="F46" s="216" t="s">
        <v>2754</v>
      </c>
      <c r="G46" s="221" t="s">
        <v>3775</v>
      </c>
      <c r="H46" s="221" t="s">
        <v>5506</v>
      </c>
      <c r="I46" s="221" t="s">
        <v>7221</v>
      </c>
      <c r="J46" s="221" t="s">
        <v>8920</v>
      </c>
      <c r="K46" s="221" t="s">
        <v>10646</v>
      </c>
      <c r="L46" s="221" t="s">
        <v>12316</v>
      </c>
      <c r="M46" s="221" t="s">
        <v>14018</v>
      </c>
      <c r="N46" s="221" t="s">
        <v>15699</v>
      </c>
      <c r="O46" s="221" t="s">
        <v>17436</v>
      </c>
      <c r="P46" s="221" t="s">
        <v>19098</v>
      </c>
      <c r="Q46" s="4"/>
      <c r="R46" s="4"/>
      <c r="S46" s="4"/>
      <c r="T46" s="4"/>
      <c r="U46" s="4"/>
      <c r="V46" s="4"/>
      <c r="W46" s="4"/>
      <c r="X46" s="4"/>
      <c r="Y46" s="4"/>
      <c r="Z46" s="4"/>
      <c r="AA46" s="4"/>
      <c r="AB46" s="4"/>
      <c r="AC46" s="4"/>
      <c r="AD46" s="4"/>
      <c r="AE46" s="4"/>
      <c r="AF46" s="4"/>
    </row>
    <row r="47" spans="1:32" ht="49.9" customHeight="1">
      <c r="A47" s="4"/>
      <c r="B47" s="219">
        <v>1010121210</v>
      </c>
      <c r="C47" s="220">
        <v>5</v>
      </c>
      <c r="D47" s="221" t="s">
        <v>346</v>
      </c>
      <c r="E47" s="221" t="s">
        <v>346</v>
      </c>
      <c r="F47" s="216" t="s">
        <v>2755</v>
      </c>
      <c r="G47" s="221" t="s">
        <v>3776</v>
      </c>
      <c r="H47" s="221" t="s">
        <v>5507</v>
      </c>
      <c r="I47" s="221" t="s">
        <v>7222</v>
      </c>
      <c r="J47" s="221" t="s">
        <v>8921</v>
      </c>
      <c r="K47" s="221" t="s">
        <v>10647</v>
      </c>
      <c r="L47" s="221" t="s">
        <v>12317</v>
      </c>
      <c r="M47" s="221" t="s">
        <v>14019</v>
      </c>
      <c r="N47" s="221" t="s">
        <v>15700</v>
      </c>
      <c r="O47" s="221" t="s">
        <v>17437</v>
      </c>
      <c r="P47" s="221" t="s">
        <v>19099</v>
      </c>
      <c r="Q47" s="4"/>
      <c r="R47" s="4"/>
      <c r="S47" s="4"/>
      <c r="T47" s="4"/>
      <c r="U47" s="4"/>
      <c r="V47" s="4"/>
      <c r="W47" s="4"/>
      <c r="X47" s="4"/>
      <c r="Y47" s="4"/>
      <c r="Z47" s="4"/>
      <c r="AA47" s="4"/>
      <c r="AB47" s="4"/>
      <c r="AC47" s="4"/>
      <c r="AD47" s="4"/>
      <c r="AE47" s="4"/>
      <c r="AF47" s="4"/>
    </row>
    <row r="48" spans="1:32" ht="49.9" customHeight="1">
      <c r="A48" s="4"/>
      <c r="B48" s="219">
        <v>1010121211</v>
      </c>
      <c r="C48" s="220">
        <v>5</v>
      </c>
      <c r="D48" s="221" t="s">
        <v>347</v>
      </c>
      <c r="E48" s="221" t="s">
        <v>347</v>
      </c>
      <c r="F48" s="216" t="s">
        <v>2756</v>
      </c>
      <c r="G48" s="221" t="s">
        <v>3777</v>
      </c>
      <c r="H48" s="221" t="s">
        <v>5508</v>
      </c>
      <c r="I48" s="221" t="s">
        <v>7223</v>
      </c>
      <c r="J48" s="221" t="s">
        <v>8922</v>
      </c>
      <c r="K48" s="221" t="s">
        <v>10648</v>
      </c>
      <c r="L48" s="221" t="s">
        <v>12318</v>
      </c>
      <c r="M48" s="221" t="s">
        <v>14020</v>
      </c>
      <c r="N48" s="221" t="s">
        <v>15701</v>
      </c>
      <c r="O48" s="221" t="s">
        <v>17438</v>
      </c>
      <c r="P48" s="221" t="s">
        <v>19100</v>
      </c>
      <c r="Q48" s="4"/>
      <c r="R48" s="4"/>
      <c r="S48" s="4"/>
      <c r="T48" s="4"/>
      <c r="U48" s="4"/>
      <c r="V48" s="4"/>
      <c r="W48" s="4"/>
      <c r="X48" s="4"/>
      <c r="Y48" s="4"/>
      <c r="Z48" s="4"/>
      <c r="AA48" s="4"/>
      <c r="AB48" s="4"/>
      <c r="AC48" s="4"/>
      <c r="AD48" s="4"/>
      <c r="AE48" s="4"/>
      <c r="AF48" s="4"/>
    </row>
    <row r="49" spans="1:32" ht="49.9" customHeight="1">
      <c r="A49" s="4"/>
      <c r="B49" s="213">
        <v>101013</v>
      </c>
      <c r="C49" s="214">
        <v>3</v>
      </c>
      <c r="D49" s="215" t="s">
        <v>348</v>
      </c>
      <c r="E49" s="215" t="s">
        <v>348</v>
      </c>
      <c r="F49" s="216" t="s">
        <v>23743</v>
      </c>
      <c r="G49" s="215" t="s">
        <v>3778</v>
      </c>
      <c r="H49" s="215" t="s">
        <v>5509</v>
      </c>
      <c r="I49" s="215" t="s">
        <v>7224</v>
      </c>
      <c r="J49" s="215" t="s">
        <v>8923</v>
      </c>
      <c r="K49" s="215" t="s">
        <v>10649</v>
      </c>
      <c r="L49" s="215" t="s">
        <v>12319</v>
      </c>
      <c r="M49" s="215" t="s">
        <v>14021</v>
      </c>
      <c r="N49" s="215" t="s">
        <v>15702</v>
      </c>
      <c r="O49" s="215" t="s">
        <v>17439</v>
      </c>
      <c r="P49" s="215" t="s">
        <v>19101</v>
      </c>
      <c r="Q49" s="4"/>
      <c r="R49" s="4"/>
      <c r="S49" s="4"/>
      <c r="T49" s="4"/>
      <c r="U49" s="4"/>
      <c r="V49" s="4"/>
      <c r="W49" s="4"/>
      <c r="X49" s="4"/>
      <c r="Y49" s="4"/>
      <c r="Z49" s="4"/>
      <c r="AA49" s="4"/>
      <c r="AB49" s="4"/>
      <c r="AC49" s="4"/>
      <c r="AD49" s="4"/>
      <c r="AE49" s="4"/>
      <c r="AF49" s="4"/>
    </row>
    <row r="50" spans="1:32" ht="49.9" customHeight="1">
      <c r="A50" s="4"/>
      <c r="B50" s="213">
        <v>10101310</v>
      </c>
      <c r="C50" s="214">
        <v>4</v>
      </c>
      <c r="D50" s="215" t="s">
        <v>349</v>
      </c>
      <c r="E50" s="215" t="s">
        <v>349</v>
      </c>
      <c r="F50" s="216" t="s">
        <v>22578</v>
      </c>
      <c r="G50" s="215" t="s">
        <v>3779</v>
      </c>
      <c r="H50" s="215" t="s">
        <v>5510</v>
      </c>
      <c r="I50" s="215" t="s">
        <v>7225</v>
      </c>
      <c r="J50" s="215" t="s">
        <v>8924</v>
      </c>
      <c r="K50" s="215" t="s">
        <v>10650</v>
      </c>
      <c r="L50" s="215" t="s">
        <v>12320</v>
      </c>
      <c r="M50" s="215" t="s">
        <v>14022</v>
      </c>
      <c r="N50" s="215" t="s">
        <v>15703</v>
      </c>
      <c r="O50" s="215" t="s">
        <v>3779</v>
      </c>
      <c r="P50" s="215" t="s">
        <v>19102</v>
      </c>
      <c r="Q50" s="4"/>
      <c r="R50" s="4"/>
      <c r="S50" s="4"/>
      <c r="T50" s="4"/>
      <c r="U50" s="4"/>
      <c r="V50" s="4"/>
      <c r="W50" s="4"/>
      <c r="X50" s="4"/>
      <c r="Y50" s="4"/>
      <c r="Z50" s="4"/>
      <c r="AA50" s="4"/>
      <c r="AB50" s="4"/>
      <c r="AC50" s="4"/>
      <c r="AD50" s="4"/>
      <c r="AE50" s="4"/>
      <c r="AF50" s="4"/>
    </row>
    <row r="51" spans="1:32" ht="49.9" customHeight="1">
      <c r="A51" s="4"/>
      <c r="B51" s="213">
        <v>1010131010</v>
      </c>
      <c r="C51" s="214">
        <v>5</v>
      </c>
      <c r="D51" s="215" t="s">
        <v>10</v>
      </c>
      <c r="E51" s="215" t="s">
        <v>10</v>
      </c>
      <c r="F51" s="216" t="s">
        <v>2757</v>
      </c>
      <c r="G51" s="215" t="s">
        <v>3780</v>
      </c>
      <c r="H51" s="215" t="s">
        <v>5511</v>
      </c>
      <c r="I51" s="215" t="s">
        <v>7226</v>
      </c>
      <c r="J51" s="215" t="s">
        <v>8925</v>
      </c>
      <c r="K51" s="215" t="s">
        <v>10651</v>
      </c>
      <c r="L51" s="215" t="s">
        <v>12321</v>
      </c>
      <c r="M51" s="215" t="s">
        <v>3780</v>
      </c>
      <c r="N51" s="215" t="s">
        <v>15704</v>
      </c>
      <c r="O51" s="215" t="s">
        <v>17440</v>
      </c>
      <c r="P51" s="215" t="s">
        <v>19103</v>
      </c>
      <c r="Q51" s="4"/>
      <c r="R51" s="4"/>
      <c r="S51" s="4"/>
      <c r="T51" s="4"/>
      <c r="U51" s="4"/>
      <c r="V51" s="4"/>
      <c r="W51" s="4"/>
      <c r="X51" s="4"/>
      <c r="Y51" s="4"/>
      <c r="Z51" s="4"/>
      <c r="AA51" s="4"/>
      <c r="AB51" s="4"/>
      <c r="AC51" s="4"/>
      <c r="AD51" s="4"/>
      <c r="AE51" s="4"/>
      <c r="AF51" s="4"/>
    </row>
    <row r="52" spans="1:32" ht="49.9" customHeight="1">
      <c r="A52" s="4"/>
      <c r="B52" s="213">
        <v>101013101010</v>
      </c>
      <c r="C52" s="214">
        <v>6</v>
      </c>
      <c r="D52" s="215" t="s">
        <v>350</v>
      </c>
      <c r="E52" s="215" t="s">
        <v>350</v>
      </c>
      <c r="F52" s="216" t="s">
        <v>2758</v>
      </c>
      <c r="G52" s="215" t="s">
        <v>3781</v>
      </c>
      <c r="H52" s="215" t="s">
        <v>5512</v>
      </c>
      <c r="I52" s="215" t="s">
        <v>7227</v>
      </c>
      <c r="J52" s="215" t="s">
        <v>8926</v>
      </c>
      <c r="K52" s="215" t="s">
        <v>10652</v>
      </c>
      <c r="L52" s="215" t="s">
        <v>12322</v>
      </c>
      <c r="M52" s="215" t="s">
        <v>14023</v>
      </c>
      <c r="N52" s="215" t="s">
        <v>15705</v>
      </c>
      <c r="O52" s="215" t="s">
        <v>17441</v>
      </c>
      <c r="P52" s="215" t="s">
        <v>19104</v>
      </c>
      <c r="Q52" s="4"/>
      <c r="R52" s="4"/>
      <c r="S52" s="4"/>
      <c r="T52" s="4"/>
      <c r="U52" s="4"/>
      <c r="V52" s="4"/>
      <c r="W52" s="4"/>
      <c r="X52" s="4"/>
      <c r="Y52" s="4"/>
      <c r="Z52" s="4"/>
      <c r="AA52" s="4"/>
      <c r="AB52" s="4"/>
      <c r="AC52" s="4"/>
      <c r="AD52" s="4"/>
      <c r="AE52" s="4"/>
      <c r="AF52" s="4"/>
    </row>
    <row r="53" spans="1:32" ht="49.9" customHeight="1">
      <c r="A53" s="4"/>
      <c r="B53" s="213">
        <v>101013101011</v>
      </c>
      <c r="C53" s="214">
        <v>6</v>
      </c>
      <c r="D53" s="215" t="s">
        <v>351</v>
      </c>
      <c r="E53" s="215" t="s">
        <v>351</v>
      </c>
      <c r="F53" s="216" t="s">
        <v>22579</v>
      </c>
      <c r="G53" s="215" t="s">
        <v>3782</v>
      </c>
      <c r="H53" s="215" t="s">
        <v>5513</v>
      </c>
      <c r="I53" s="215" t="s">
        <v>7228</v>
      </c>
      <c r="J53" s="215" t="s">
        <v>8927</v>
      </c>
      <c r="K53" s="215" t="s">
        <v>10653</v>
      </c>
      <c r="L53" s="215" t="s">
        <v>12323</v>
      </c>
      <c r="M53" s="215" t="s">
        <v>14024</v>
      </c>
      <c r="N53" s="215" t="s">
        <v>15706</v>
      </c>
      <c r="O53" s="215" t="s">
        <v>17442</v>
      </c>
      <c r="P53" s="215" t="s">
        <v>19105</v>
      </c>
      <c r="Q53" s="4"/>
      <c r="R53" s="4"/>
      <c r="S53" s="4"/>
      <c r="T53" s="4"/>
      <c r="U53" s="4"/>
      <c r="V53" s="4"/>
      <c r="W53" s="4"/>
      <c r="X53" s="4"/>
      <c r="Y53" s="4"/>
      <c r="Z53" s="4"/>
      <c r="AA53" s="4"/>
      <c r="AB53" s="4"/>
      <c r="AC53" s="4"/>
      <c r="AD53" s="4"/>
      <c r="AE53" s="4"/>
      <c r="AF53" s="4"/>
    </row>
    <row r="54" spans="1:32" ht="49.9" customHeight="1">
      <c r="A54" s="4"/>
      <c r="B54" s="213">
        <v>1010131011</v>
      </c>
      <c r="C54" s="214">
        <v>5</v>
      </c>
      <c r="D54" s="215" t="s">
        <v>11</v>
      </c>
      <c r="E54" s="215" t="s">
        <v>11</v>
      </c>
      <c r="F54" s="216" t="s">
        <v>22580</v>
      </c>
      <c r="G54" s="215" t="s">
        <v>3783</v>
      </c>
      <c r="H54" s="215" t="s">
        <v>5514</v>
      </c>
      <c r="I54" s="215" t="s">
        <v>7229</v>
      </c>
      <c r="J54" s="215" t="s">
        <v>8928</v>
      </c>
      <c r="K54" s="215" t="s">
        <v>10654</v>
      </c>
      <c r="L54" s="215" t="s">
        <v>12324</v>
      </c>
      <c r="M54" s="215" t="s">
        <v>14025</v>
      </c>
      <c r="N54" s="215" t="s">
        <v>15707</v>
      </c>
      <c r="O54" s="215" t="s">
        <v>17443</v>
      </c>
      <c r="P54" s="215" t="s">
        <v>19106</v>
      </c>
      <c r="Q54" s="4"/>
      <c r="R54" s="4"/>
      <c r="S54" s="4"/>
      <c r="T54" s="4"/>
      <c r="U54" s="4"/>
      <c r="V54" s="4"/>
      <c r="W54" s="4"/>
      <c r="X54" s="4"/>
      <c r="Y54" s="4"/>
      <c r="Z54" s="4"/>
      <c r="AA54" s="4"/>
      <c r="AB54" s="4"/>
      <c r="AC54" s="4"/>
      <c r="AD54" s="4"/>
      <c r="AE54" s="4"/>
      <c r="AF54" s="4"/>
    </row>
    <row r="55" spans="1:32" ht="49.9" customHeight="1">
      <c r="A55" s="4"/>
      <c r="B55" s="213">
        <v>101013101110</v>
      </c>
      <c r="C55" s="214">
        <v>6</v>
      </c>
      <c r="D55" s="215" t="s">
        <v>352</v>
      </c>
      <c r="E55" s="215" t="s">
        <v>1658</v>
      </c>
      <c r="F55" s="216" t="s">
        <v>2759</v>
      </c>
      <c r="G55" s="215" t="s">
        <v>3784</v>
      </c>
      <c r="H55" s="215" t="s">
        <v>5515</v>
      </c>
      <c r="I55" s="215" t="s">
        <v>7230</v>
      </c>
      <c r="J55" s="215" t="s">
        <v>8929</v>
      </c>
      <c r="K55" s="215" t="s">
        <v>10655</v>
      </c>
      <c r="L55" s="215" t="s">
        <v>12325</v>
      </c>
      <c r="M55" s="215" t="s">
        <v>14026</v>
      </c>
      <c r="N55" s="215" t="s">
        <v>15708</v>
      </c>
      <c r="O55" s="215" t="s">
        <v>17444</v>
      </c>
      <c r="P55" s="215" t="s">
        <v>19107</v>
      </c>
      <c r="Q55" s="4"/>
      <c r="R55" s="4"/>
      <c r="S55" s="4"/>
      <c r="T55" s="4"/>
      <c r="U55" s="4"/>
      <c r="V55" s="4"/>
      <c r="W55" s="4"/>
      <c r="X55" s="4"/>
      <c r="Y55" s="4"/>
      <c r="Z55" s="4"/>
      <c r="AA55" s="4"/>
      <c r="AB55" s="4"/>
      <c r="AC55" s="4"/>
      <c r="AD55" s="4"/>
      <c r="AE55" s="4"/>
      <c r="AF55" s="4"/>
    </row>
    <row r="56" spans="1:32" ht="49.9" customHeight="1">
      <c r="A56" s="4"/>
      <c r="B56" s="213">
        <v>101013101111</v>
      </c>
      <c r="C56" s="214">
        <v>6</v>
      </c>
      <c r="D56" s="215" t="s">
        <v>353</v>
      </c>
      <c r="E56" s="215" t="s">
        <v>1659</v>
      </c>
      <c r="F56" s="216" t="s">
        <v>2760</v>
      </c>
      <c r="G56" s="215" t="s">
        <v>3785</v>
      </c>
      <c r="H56" s="215" t="s">
        <v>5516</v>
      </c>
      <c r="I56" s="215" t="s">
        <v>7231</v>
      </c>
      <c r="J56" s="215" t="s">
        <v>8930</v>
      </c>
      <c r="K56" s="215" t="s">
        <v>10656</v>
      </c>
      <c r="L56" s="215" t="s">
        <v>12326</v>
      </c>
      <c r="M56" s="215" t="s">
        <v>14027</v>
      </c>
      <c r="N56" s="215" t="s">
        <v>15709</v>
      </c>
      <c r="O56" s="215" t="s">
        <v>17445</v>
      </c>
      <c r="P56" s="215" t="s">
        <v>19108</v>
      </c>
      <c r="Q56" s="4"/>
      <c r="R56" s="4"/>
      <c r="S56" s="4"/>
      <c r="T56" s="4"/>
      <c r="U56" s="4"/>
      <c r="V56" s="4"/>
      <c r="W56" s="4"/>
      <c r="X56" s="4"/>
      <c r="Y56" s="4"/>
      <c r="Z56" s="4"/>
      <c r="AA56" s="4"/>
      <c r="AB56" s="4"/>
      <c r="AC56" s="4"/>
      <c r="AD56" s="4"/>
      <c r="AE56" s="4"/>
      <c r="AF56" s="4"/>
    </row>
    <row r="57" spans="1:32" ht="49.9" customHeight="1">
      <c r="A57" s="4"/>
      <c r="B57" s="213">
        <v>101013101112</v>
      </c>
      <c r="C57" s="214">
        <v>6</v>
      </c>
      <c r="D57" s="215" t="s">
        <v>354</v>
      </c>
      <c r="E57" s="215" t="s">
        <v>1660</v>
      </c>
      <c r="F57" s="216" t="s">
        <v>2761</v>
      </c>
      <c r="G57" s="215" t="s">
        <v>3786</v>
      </c>
      <c r="H57" s="215" t="s">
        <v>5517</v>
      </c>
      <c r="I57" s="215" t="s">
        <v>7232</v>
      </c>
      <c r="J57" s="215" t="s">
        <v>8931</v>
      </c>
      <c r="K57" s="215" t="s">
        <v>10657</v>
      </c>
      <c r="L57" s="215" t="s">
        <v>12327</v>
      </c>
      <c r="M57" s="215" t="s">
        <v>14028</v>
      </c>
      <c r="N57" s="215" t="s">
        <v>15710</v>
      </c>
      <c r="O57" s="215" t="s">
        <v>17446</v>
      </c>
      <c r="P57" s="215" t="s">
        <v>19109</v>
      </c>
      <c r="Q57" s="4"/>
      <c r="R57" s="4"/>
      <c r="S57" s="4"/>
      <c r="T57" s="4"/>
      <c r="U57" s="4"/>
      <c r="V57" s="4"/>
      <c r="W57" s="4"/>
      <c r="X57" s="4"/>
      <c r="Y57" s="4"/>
      <c r="Z57" s="4"/>
      <c r="AA57" s="4"/>
      <c r="AB57" s="4"/>
      <c r="AC57" s="4"/>
      <c r="AD57" s="4"/>
      <c r="AE57" s="4"/>
      <c r="AF57" s="4"/>
    </row>
    <row r="58" spans="1:32" ht="49.9" customHeight="1">
      <c r="A58" s="4"/>
      <c r="B58" s="213">
        <v>1010131012</v>
      </c>
      <c r="C58" s="214">
        <v>5</v>
      </c>
      <c r="D58" s="215" t="s">
        <v>12</v>
      </c>
      <c r="E58" s="215" t="s">
        <v>12</v>
      </c>
      <c r="F58" s="216" t="s">
        <v>22581</v>
      </c>
      <c r="G58" s="215" t="s">
        <v>3787</v>
      </c>
      <c r="H58" s="215" t="s">
        <v>5518</v>
      </c>
      <c r="I58" s="215" t="s">
        <v>7233</v>
      </c>
      <c r="J58" s="215" t="s">
        <v>8932</v>
      </c>
      <c r="K58" s="215" t="s">
        <v>10658</v>
      </c>
      <c r="L58" s="215" t="s">
        <v>12328</v>
      </c>
      <c r="M58" s="215" t="s">
        <v>14029</v>
      </c>
      <c r="N58" s="215" t="s">
        <v>15711</v>
      </c>
      <c r="O58" s="215" t="s">
        <v>17447</v>
      </c>
      <c r="P58" s="215" t="s">
        <v>19110</v>
      </c>
      <c r="Q58" s="4"/>
      <c r="R58" s="4"/>
      <c r="S58" s="4"/>
      <c r="T58" s="4"/>
      <c r="U58" s="4"/>
      <c r="V58" s="4"/>
      <c r="W58" s="4"/>
      <c r="X58" s="4"/>
      <c r="Y58" s="4"/>
      <c r="Z58" s="4"/>
      <c r="AA58" s="4"/>
      <c r="AB58" s="4"/>
      <c r="AC58" s="4"/>
      <c r="AD58" s="4"/>
      <c r="AE58" s="4"/>
      <c r="AF58" s="4"/>
    </row>
    <row r="59" spans="1:32" ht="49.9" customHeight="1">
      <c r="A59" s="4"/>
      <c r="B59" s="213">
        <v>101013101210</v>
      </c>
      <c r="C59" s="214">
        <v>6</v>
      </c>
      <c r="D59" s="215" t="s">
        <v>355</v>
      </c>
      <c r="E59" s="215" t="s">
        <v>1661</v>
      </c>
      <c r="F59" s="216" t="s">
        <v>2762</v>
      </c>
      <c r="G59" s="215" t="s">
        <v>3788</v>
      </c>
      <c r="H59" s="215" t="s">
        <v>5519</v>
      </c>
      <c r="I59" s="215" t="s">
        <v>7234</v>
      </c>
      <c r="J59" s="215" t="s">
        <v>8929</v>
      </c>
      <c r="K59" s="215" t="s">
        <v>10659</v>
      </c>
      <c r="L59" s="215" t="s">
        <v>12329</v>
      </c>
      <c r="M59" s="215" t="s">
        <v>14030</v>
      </c>
      <c r="N59" s="215" t="s">
        <v>15712</v>
      </c>
      <c r="O59" s="215" t="s">
        <v>17448</v>
      </c>
      <c r="P59" s="215" t="s">
        <v>19111</v>
      </c>
      <c r="Q59" s="4"/>
      <c r="R59" s="4"/>
      <c r="S59" s="4"/>
      <c r="T59" s="4"/>
      <c r="U59" s="4"/>
      <c r="V59" s="4"/>
      <c r="W59" s="4"/>
      <c r="X59" s="4"/>
      <c r="Y59" s="4"/>
      <c r="Z59" s="4"/>
      <c r="AA59" s="4"/>
      <c r="AB59" s="4"/>
      <c r="AC59" s="4"/>
      <c r="AD59" s="4"/>
      <c r="AE59" s="4"/>
      <c r="AF59" s="4"/>
    </row>
    <row r="60" spans="1:32" ht="49.9" customHeight="1">
      <c r="A60" s="4"/>
      <c r="B60" s="213">
        <v>101013101211</v>
      </c>
      <c r="C60" s="214">
        <v>6</v>
      </c>
      <c r="D60" s="215" t="s">
        <v>356</v>
      </c>
      <c r="E60" s="215" t="s">
        <v>1662</v>
      </c>
      <c r="F60" s="216" t="s">
        <v>2763</v>
      </c>
      <c r="G60" s="215" t="s">
        <v>3789</v>
      </c>
      <c r="H60" s="215" t="s">
        <v>5520</v>
      </c>
      <c r="I60" s="215" t="s">
        <v>7235</v>
      </c>
      <c r="J60" s="215" t="s">
        <v>8933</v>
      </c>
      <c r="K60" s="215" t="s">
        <v>10660</v>
      </c>
      <c r="L60" s="215" t="s">
        <v>12330</v>
      </c>
      <c r="M60" s="215" t="s">
        <v>14031</v>
      </c>
      <c r="N60" s="215" t="s">
        <v>15713</v>
      </c>
      <c r="O60" s="215" t="s">
        <v>17449</v>
      </c>
      <c r="P60" s="215" t="s">
        <v>19112</v>
      </c>
      <c r="Q60" s="4"/>
      <c r="R60" s="4"/>
      <c r="S60" s="4"/>
      <c r="T60" s="4"/>
      <c r="U60" s="4"/>
      <c r="V60" s="4"/>
      <c r="W60" s="4"/>
      <c r="X60" s="4"/>
      <c r="Y60" s="4"/>
      <c r="Z60" s="4"/>
      <c r="AA60" s="4"/>
      <c r="AB60" s="4"/>
      <c r="AC60" s="4"/>
      <c r="AD60" s="4"/>
      <c r="AE60" s="4"/>
      <c r="AF60" s="4"/>
    </row>
    <row r="61" spans="1:32" ht="49.9" customHeight="1">
      <c r="A61" s="4"/>
      <c r="B61" s="213">
        <v>101013101212</v>
      </c>
      <c r="C61" s="214">
        <v>6</v>
      </c>
      <c r="D61" s="215" t="s">
        <v>357</v>
      </c>
      <c r="E61" s="215" t="s">
        <v>1663</v>
      </c>
      <c r="F61" s="216" t="s">
        <v>2764</v>
      </c>
      <c r="G61" s="215" t="s">
        <v>3790</v>
      </c>
      <c r="H61" s="215" t="s">
        <v>5521</v>
      </c>
      <c r="I61" s="215" t="s">
        <v>7236</v>
      </c>
      <c r="J61" s="215" t="s">
        <v>8934</v>
      </c>
      <c r="K61" s="215" t="s">
        <v>10661</v>
      </c>
      <c r="L61" s="215" t="s">
        <v>12331</v>
      </c>
      <c r="M61" s="215" t="s">
        <v>14032</v>
      </c>
      <c r="N61" s="215" t="s">
        <v>15714</v>
      </c>
      <c r="O61" s="215" t="s">
        <v>14032</v>
      </c>
      <c r="P61" s="215" t="s">
        <v>19113</v>
      </c>
      <c r="Q61" s="4"/>
      <c r="R61" s="4"/>
      <c r="S61" s="4"/>
      <c r="T61" s="4"/>
      <c r="U61" s="4"/>
      <c r="V61" s="4"/>
      <c r="W61" s="4"/>
      <c r="X61" s="4"/>
      <c r="Y61" s="4"/>
      <c r="Z61" s="4"/>
      <c r="AA61" s="4"/>
      <c r="AB61" s="4"/>
      <c r="AC61" s="4"/>
      <c r="AD61" s="4"/>
      <c r="AE61" s="4"/>
      <c r="AF61" s="4"/>
    </row>
    <row r="62" spans="1:32" ht="49.9" customHeight="1">
      <c r="A62" s="4"/>
      <c r="B62" s="213">
        <v>10101311</v>
      </c>
      <c r="C62" s="214">
        <v>4</v>
      </c>
      <c r="D62" s="215" t="s">
        <v>358</v>
      </c>
      <c r="E62" s="215" t="s">
        <v>358</v>
      </c>
      <c r="F62" s="216" t="s">
        <v>2765</v>
      </c>
      <c r="G62" s="215" t="s">
        <v>3791</v>
      </c>
      <c r="H62" s="215" t="s">
        <v>5522</v>
      </c>
      <c r="I62" s="215" t="s">
        <v>7237</v>
      </c>
      <c r="J62" s="215" t="s">
        <v>8935</v>
      </c>
      <c r="K62" s="215" t="s">
        <v>10662</v>
      </c>
      <c r="L62" s="215" t="s">
        <v>12332</v>
      </c>
      <c r="M62" s="215" t="s">
        <v>14033</v>
      </c>
      <c r="N62" s="215" t="s">
        <v>15715</v>
      </c>
      <c r="O62" s="215" t="s">
        <v>17450</v>
      </c>
      <c r="P62" s="215" t="s">
        <v>19114</v>
      </c>
      <c r="Q62" s="4"/>
      <c r="R62" s="4"/>
      <c r="S62" s="4"/>
      <c r="T62" s="4"/>
      <c r="U62" s="4"/>
      <c r="V62" s="4"/>
      <c r="W62" s="4"/>
      <c r="X62" s="4"/>
      <c r="Y62" s="4"/>
      <c r="Z62" s="4"/>
      <c r="AA62" s="4"/>
      <c r="AB62" s="4"/>
      <c r="AC62" s="4"/>
      <c r="AD62" s="4"/>
      <c r="AE62" s="4"/>
      <c r="AF62" s="4"/>
    </row>
    <row r="63" spans="1:32" ht="49.9" customHeight="1">
      <c r="A63" s="4"/>
      <c r="B63" s="213">
        <v>1010131110</v>
      </c>
      <c r="C63" s="214">
        <v>5</v>
      </c>
      <c r="D63" s="215" t="s">
        <v>13</v>
      </c>
      <c r="E63" s="215" t="s">
        <v>13</v>
      </c>
      <c r="F63" s="216" t="s">
        <v>22582</v>
      </c>
      <c r="G63" s="215" t="s">
        <v>3792</v>
      </c>
      <c r="H63" s="215" t="s">
        <v>5523</v>
      </c>
      <c r="I63" s="215" t="s">
        <v>7238</v>
      </c>
      <c r="J63" s="215" t="s">
        <v>8936</v>
      </c>
      <c r="K63" s="215" t="s">
        <v>10663</v>
      </c>
      <c r="L63" s="215" t="s">
        <v>12333</v>
      </c>
      <c r="M63" s="215" t="s">
        <v>14034</v>
      </c>
      <c r="N63" s="215" t="s">
        <v>15716</v>
      </c>
      <c r="O63" s="215" t="s">
        <v>17451</v>
      </c>
      <c r="P63" s="215" t="s">
        <v>19115</v>
      </c>
      <c r="Q63" s="4"/>
      <c r="R63" s="4"/>
      <c r="S63" s="4"/>
      <c r="T63" s="4"/>
      <c r="U63" s="4"/>
      <c r="V63" s="4"/>
      <c r="W63" s="4"/>
      <c r="X63" s="4"/>
      <c r="Y63" s="4"/>
      <c r="Z63" s="4"/>
      <c r="AA63" s="4"/>
      <c r="AB63" s="4"/>
      <c r="AC63" s="4"/>
      <c r="AD63" s="4"/>
      <c r="AE63" s="4"/>
      <c r="AF63" s="4"/>
    </row>
    <row r="64" spans="1:32" ht="49.9" customHeight="1">
      <c r="A64" s="4"/>
      <c r="B64" s="213">
        <v>101013111010</v>
      </c>
      <c r="C64" s="214">
        <v>6</v>
      </c>
      <c r="D64" s="215" t="s">
        <v>359</v>
      </c>
      <c r="E64" s="215" t="s">
        <v>1664</v>
      </c>
      <c r="F64" s="216" t="s">
        <v>2766</v>
      </c>
      <c r="G64" s="215" t="s">
        <v>3793</v>
      </c>
      <c r="H64" s="215" t="s">
        <v>5524</v>
      </c>
      <c r="I64" s="215" t="s">
        <v>7239</v>
      </c>
      <c r="J64" s="215" t="s">
        <v>8937</v>
      </c>
      <c r="K64" s="215" t="s">
        <v>10664</v>
      </c>
      <c r="L64" s="215" t="s">
        <v>12334</v>
      </c>
      <c r="M64" s="215" t="s">
        <v>14035</v>
      </c>
      <c r="N64" s="215" t="s">
        <v>15717</v>
      </c>
      <c r="O64" s="215" t="s">
        <v>17452</v>
      </c>
      <c r="P64" s="215" t="s">
        <v>19116</v>
      </c>
      <c r="Q64" s="4"/>
      <c r="R64" s="4"/>
      <c r="S64" s="4"/>
      <c r="T64" s="4"/>
      <c r="U64" s="4"/>
      <c r="V64" s="4"/>
      <c r="W64" s="4"/>
      <c r="X64" s="4"/>
      <c r="Y64" s="4"/>
      <c r="Z64" s="4"/>
      <c r="AA64" s="4"/>
      <c r="AB64" s="4"/>
      <c r="AC64" s="4"/>
      <c r="AD64" s="4"/>
      <c r="AE64" s="4"/>
      <c r="AF64" s="4"/>
    </row>
    <row r="65" spans="1:32" ht="49.9" customHeight="1">
      <c r="A65" s="4"/>
      <c r="B65" s="213">
        <v>101013111011</v>
      </c>
      <c r="C65" s="214">
        <v>6</v>
      </c>
      <c r="D65" s="215" t="s">
        <v>360</v>
      </c>
      <c r="E65" s="215" t="s">
        <v>1665</v>
      </c>
      <c r="F65" s="216" t="s">
        <v>2767</v>
      </c>
      <c r="G65" s="215" t="s">
        <v>3794</v>
      </c>
      <c r="H65" s="215" t="s">
        <v>5525</v>
      </c>
      <c r="I65" s="215" t="s">
        <v>7240</v>
      </c>
      <c r="J65" s="215" t="s">
        <v>8938</v>
      </c>
      <c r="K65" s="215" t="s">
        <v>10665</v>
      </c>
      <c r="L65" s="215" t="s">
        <v>12335</v>
      </c>
      <c r="M65" s="215" t="s">
        <v>14036</v>
      </c>
      <c r="N65" s="215" t="s">
        <v>15718</v>
      </c>
      <c r="O65" s="215" t="s">
        <v>17453</v>
      </c>
      <c r="P65" s="215" t="s">
        <v>19117</v>
      </c>
      <c r="Q65" s="4"/>
      <c r="R65" s="4"/>
      <c r="S65" s="4"/>
      <c r="T65" s="4"/>
      <c r="U65" s="4"/>
      <c r="V65" s="4"/>
      <c r="W65" s="4"/>
      <c r="X65" s="4"/>
      <c r="Y65" s="4"/>
      <c r="Z65" s="4"/>
      <c r="AA65" s="4"/>
      <c r="AB65" s="4"/>
      <c r="AC65" s="4"/>
      <c r="AD65" s="4"/>
      <c r="AE65" s="4"/>
      <c r="AF65" s="4"/>
    </row>
    <row r="66" spans="1:32" ht="49.9" customHeight="1">
      <c r="A66" s="4"/>
      <c r="B66" s="213">
        <v>1010131111</v>
      </c>
      <c r="C66" s="214">
        <v>5</v>
      </c>
      <c r="D66" s="215" t="s">
        <v>14</v>
      </c>
      <c r="E66" s="215" t="s">
        <v>14</v>
      </c>
      <c r="F66" s="216" t="s">
        <v>22583</v>
      </c>
      <c r="G66" s="215" t="s">
        <v>3795</v>
      </c>
      <c r="H66" s="215" t="s">
        <v>5526</v>
      </c>
      <c r="I66" s="215" t="s">
        <v>7241</v>
      </c>
      <c r="J66" s="215" t="s">
        <v>8939</v>
      </c>
      <c r="K66" s="215" t="s">
        <v>10666</v>
      </c>
      <c r="L66" s="215" t="s">
        <v>12336</v>
      </c>
      <c r="M66" s="215" t="s">
        <v>14037</v>
      </c>
      <c r="N66" s="215" t="s">
        <v>15719</v>
      </c>
      <c r="O66" s="215" t="s">
        <v>17454</v>
      </c>
      <c r="P66" s="215" t="s">
        <v>19118</v>
      </c>
      <c r="Q66" s="4"/>
      <c r="R66" s="4"/>
      <c r="S66" s="4"/>
      <c r="T66" s="4"/>
      <c r="U66" s="4"/>
      <c r="V66" s="4"/>
      <c r="W66" s="4"/>
      <c r="X66" s="4"/>
      <c r="Y66" s="4"/>
      <c r="Z66" s="4"/>
      <c r="AA66" s="4"/>
      <c r="AB66" s="4"/>
      <c r="AC66" s="4"/>
      <c r="AD66" s="4"/>
      <c r="AE66" s="4"/>
      <c r="AF66" s="4"/>
    </row>
    <row r="67" spans="1:32" ht="49.9" customHeight="1">
      <c r="A67" s="4"/>
      <c r="B67" s="213">
        <v>101013111110</v>
      </c>
      <c r="C67" s="214">
        <v>6</v>
      </c>
      <c r="D67" s="215" t="s">
        <v>361</v>
      </c>
      <c r="E67" s="215" t="s">
        <v>361</v>
      </c>
      <c r="F67" s="216" t="s">
        <v>23744</v>
      </c>
      <c r="G67" s="215" t="s">
        <v>3796</v>
      </c>
      <c r="H67" s="215" t="s">
        <v>5526</v>
      </c>
      <c r="I67" s="215" t="s">
        <v>7242</v>
      </c>
      <c r="J67" s="215" t="s">
        <v>8940</v>
      </c>
      <c r="K67" s="215" t="s">
        <v>10667</v>
      </c>
      <c r="L67" s="215" t="s">
        <v>12337</v>
      </c>
      <c r="M67" s="215" t="s">
        <v>14038</v>
      </c>
      <c r="N67" s="215" t="s">
        <v>15720</v>
      </c>
      <c r="O67" s="215" t="s">
        <v>17455</v>
      </c>
      <c r="P67" s="215" t="s">
        <v>19119</v>
      </c>
      <c r="Q67" s="4"/>
      <c r="R67" s="4"/>
      <c r="S67" s="4"/>
      <c r="T67" s="4"/>
      <c r="U67" s="4"/>
      <c r="V67" s="4"/>
      <c r="W67" s="4"/>
      <c r="X67" s="4"/>
      <c r="Y67" s="4"/>
      <c r="Z67" s="4"/>
      <c r="AA67" s="4"/>
      <c r="AB67" s="4"/>
      <c r="AC67" s="4"/>
      <c r="AD67" s="4"/>
      <c r="AE67" s="4"/>
      <c r="AF67" s="4"/>
    </row>
    <row r="68" spans="1:32" ht="49.9" customHeight="1">
      <c r="A68" s="4"/>
      <c r="B68" s="213">
        <v>101013111111</v>
      </c>
      <c r="C68" s="214">
        <v>6</v>
      </c>
      <c r="D68" s="215" t="s">
        <v>362</v>
      </c>
      <c r="E68" s="215" t="s">
        <v>362</v>
      </c>
      <c r="F68" s="216" t="s">
        <v>22585</v>
      </c>
      <c r="G68" s="215" t="s">
        <v>3797</v>
      </c>
      <c r="H68" s="215" t="s">
        <v>5527</v>
      </c>
      <c r="I68" s="215" t="s">
        <v>7243</v>
      </c>
      <c r="J68" s="215" t="s">
        <v>8941</v>
      </c>
      <c r="K68" s="215" t="s">
        <v>10668</v>
      </c>
      <c r="L68" s="215" t="s">
        <v>12338</v>
      </c>
      <c r="M68" s="215" t="s">
        <v>14039</v>
      </c>
      <c r="N68" s="215" t="s">
        <v>15721</v>
      </c>
      <c r="O68" s="215" t="s">
        <v>17456</v>
      </c>
      <c r="P68" s="215" t="s">
        <v>19118</v>
      </c>
      <c r="Q68" s="4"/>
      <c r="R68" s="4"/>
      <c r="S68" s="4"/>
      <c r="T68" s="4"/>
      <c r="U68" s="4"/>
      <c r="V68" s="4"/>
      <c r="W68" s="4"/>
      <c r="X68" s="4"/>
      <c r="Y68" s="4"/>
      <c r="Z68" s="4"/>
      <c r="AA68" s="4"/>
      <c r="AB68" s="4"/>
      <c r="AC68" s="4"/>
      <c r="AD68" s="4"/>
      <c r="AE68" s="4"/>
      <c r="AF68" s="4"/>
    </row>
    <row r="69" spans="1:32" ht="49.9" customHeight="1">
      <c r="A69" s="4"/>
      <c r="B69" s="213">
        <v>10101312</v>
      </c>
      <c r="C69" s="214">
        <v>4</v>
      </c>
      <c r="D69" s="215" t="s">
        <v>363</v>
      </c>
      <c r="E69" s="215" t="s">
        <v>1666</v>
      </c>
      <c r="F69" s="216" t="s">
        <v>22586</v>
      </c>
      <c r="G69" s="215" t="s">
        <v>3798</v>
      </c>
      <c r="H69" s="215" t="s">
        <v>5528</v>
      </c>
      <c r="I69" s="215" t="s">
        <v>7244</v>
      </c>
      <c r="J69" s="215" t="s">
        <v>8942</v>
      </c>
      <c r="K69" s="215" t="s">
        <v>10669</v>
      </c>
      <c r="L69" s="215" t="s">
        <v>12339</v>
      </c>
      <c r="M69" s="215" t="s">
        <v>14040</v>
      </c>
      <c r="N69" s="215" t="s">
        <v>15722</v>
      </c>
      <c r="O69" s="215" t="s">
        <v>17457</v>
      </c>
      <c r="P69" s="215" t="s">
        <v>19120</v>
      </c>
      <c r="Q69" s="4"/>
      <c r="R69" s="4"/>
      <c r="S69" s="4"/>
      <c r="T69" s="4"/>
      <c r="U69" s="4"/>
      <c r="V69" s="4"/>
      <c r="W69" s="4"/>
      <c r="X69" s="4"/>
      <c r="Y69" s="4"/>
      <c r="Z69" s="4"/>
      <c r="AA69" s="4"/>
      <c r="AB69" s="4"/>
      <c r="AC69" s="4"/>
      <c r="AD69" s="4"/>
      <c r="AE69" s="4"/>
      <c r="AF69" s="4"/>
    </row>
    <row r="70" spans="1:32" ht="49.9" customHeight="1">
      <c r="A70" s="4"/>
      <c r="B70" s="213">
        <v>101014</v>
      </c>
      <c r="C70" s="214">
        <v>3</v>
      </c>
      <c r="D70" s="215" t="s">
        <v>364</v>
      </c>
      <c r="E70" s="215" t="s">
        <v>364</v>
      </c>
      <c r="F70" s="216" t="s">
        <v>23745</v>
      </c>
      <c r="G70" s="215" t="s">
        <v>3799</v>
      </c>
      <c r="H70" s="215" t="s">
        <v>5529</v>
      </c>
      <c r="I70" s="215" t="s">
        <v>7245</v>
      </c>
      <c r="J70" s="215" t="s">
        <v>8943</v>
      </c>
      <c r="K70" s="215" t="s">
        <v>10670</v>
      </c>
      <c r="L70" s="215" t="s">
        <v>12340</v>
      </c>
      <c r="M70" s="215" t="s">
        <v>14041</v>
      </c>
      <c r="N70" s="215" t="s">
        <v>15723</v>
      </c>
      <c r="O70" s="215" t="s">
        <v>17458</v>
      </c>
      <c r="P70" s="215" t="s">
        <v>19121</v>
      </c>
      <c r="Q70" s="4"/>
      <c r="R70" s="4"/>
      <c r="S70" s="4"/>
      <c r="T70" s="4"/>
      <c r="U70" s="4"/>
      <c r="V70" s="4"/>
      <c r="W70" s="4"/>
      <c r="X70" s="4"/>
      <c r="Y70" s="4"/>
      <c r="Z70" s="4"/>
      <c r="AA70" s="4"/>
      <c r="AB70" s="4"/>
      <c r="AC70" s="4"/>
      <c r="AD70" s="4"/>
      <c r="AE70" s="4"/>
      <c r="AF70" s="4"/>
    </row>
    <row r="71" spans="1:32" ht="49.9" customHeight="1">
      <c r="A71" s="4"/>
      <c r="B71" s="213">
        <v>10101410</v>
      </c>
      <c r="C71" s="214">
        <v>4</v>
      </c>
      <c r="D71" s="215" t="s">
        <v>364</v>
      </c>
      <c r="E71" s="215" t="s">
        <v>364</v>
      </c>
      <c r="F71" s="216" t="s">
        <v>23746</v>
      </c>
      <c r="G71" s="215" t="s">
        <v>3799</v>
      </c>
      <c r="H71" s="215" t="s">
        <v>5529</v>
      </c>
      <c r="I71" s="215" t="s">
        <v>7246</v>
      </c>
      <c r="J71" s="215" t="s">
        <v>8943</v>
      </c>
      <c r="K71" s="215" t="s">
        <v>10671</v>
      </c>
      <c r="L71" s="215" t="s">
        <v>12340</v>
      </c>
      <c r="M71" s="215" t="s">
        <v>14041</v>
      </c>
      <c r="N71" s="215" t="s">
        <v>15723</v>
      </c>
      <c r="O71" s="215" t="s">
        <v>17458</v>
      </c>
      <c r="P71" s="215" t="s">
        <v>19121</v>
      </c>
      <c r="Q71" s="4"/>
      <c r="R71" s="4"/>
      <c r="S71" s="4"/>
      <c r="T71" s="4"/>
      <c r="U71" s="4"/>
      <c r="V71" s="4"/>
      <c r="W71" s="4"/>
      <c r="X71" s="4"/>
      <c r="Y71" s="4"/>
      <c r="Z71" s="4"/>
      <c r="AA71" s="4"/>
      <c r="AB71" s="4"/>
      <c r="AC71" s="4"/>
      <c r="AD71" s="4"/>
      <c r="AE71" s="4"/>
      <c r="AF71" s="4"/>
    </row>
    <row r="72" spans="1:32" ht="49.9" customHeight="1">
      <c r="A72" s="4"/>
      <c r="B72" s="213">
        <v>1010141010</v>
      </c>
      <c r="C72" s="214">
        <v>5</v>
      </c>
      <c r="D72" s="215" t="s">
        <v>365</v>
      </c>
      <c r="E72" s="215" t="s">
        <v>1667</v>
      </c>
      <c r="F72" s="216" t="s">
        <v>2770</v>
      </c>
      <c r="G72" s="215" t="s">
        <v>3800</v>
      </c>
      <c r="H72" s="215" t="s">
        <v>5530</v>
      </c>
      <c r="I72" s="215" t="s">
        <v>7247</v>
      </c>
      <c r="J72" s="215" t="s">
        <v>8944</v>
      </c>
      <c r="K72" s="215" t="s">
        <v>10672</v>
      </c>
      <c r="L72" s="215" t="s">
        <v>12341</v>
      </c>
      <c r="M72" s="215" t="s">
        <v>14042</v>
      </c>
      <c r="N72" s="215" t="s">
        <v>15724</v>
      </c>
      <c r="O72" s="215" t="s">
        <v>17459</v>
      </c>
      <c r="P72" s="215" t="s">
        <v>19122</v>
      </c>
      <c r="Q72" s="4"/>
      <c r="R72" s="4"/>
      <c r="S72" s="4"/>
      <c r="T72" s="4"/>
      <c r="U72" s="4"/>
      <c r="V72" s="4"/>
      <c r="W72" s="4"/>
      <c r="X72" s="4"/>
      <c r="Y72" s="4"/>
      <c r="Z72" s="4"/>
      <c r="AA72" s="4"/>
      <c r="AB72" s="4"/>
      <c r="AC72" s="4"/>
      <c r="AD72" s="4"/>
      <c r="AE72" s="4"/>
      <c r="AF72" s="4"/>
    </row>
    <row r="73" spans="1:32" ht="49.9" customHeight="1">
      <c r="A73" s="4"/>
      <c r="B73" s="213">
        <v>101014101010</v>
      </c>
      <c r="C73" s="214">
        <v>6</v>
      </c>
      <c r="D73" s="215" t="s">
        <v>366</v>
      </c>
      <c r="E73" s="215" t="s">
        <v>1668</v>
      </c>
      <c r="F73" s="216" t="s">
        <v>22587</v>
      </c>
      <c r="G73" s="215" t="s">
        <v>3801</v>
      </c>
      <c r="H73" s="215" t="s">
        <v>5531</v>
      </c>
      <c r="I73" s="215" t="s">
        <v>7248</v>
      </c>
      <c r="J73" s="215" t="s">
        <v>8945</v>
      </c>
      <c r="K73" s="215" t="s">
        <v>10673</v>
      </c>
      <c r="L73" s="215" t="s">
        <v>12342</v>
      </c>
      <c r="M73" s="215" t="s">
        <v>14043</v>
      </c>
      <c r="N73" s="215" t="s">
        <v>15725</v>
      </c>
      <c r="O73" s="215" t="s">
        <v>17460</v>
      </c>
      <c r="P73" s="215" t="s">
        <v>19123</v>
      </c>
      <c r="Q73" s="4"/>
      <c r="R73" s="4"/>
      <c r="S73" s="4"/>
      <c r="T73" s="4"/>
      <c r="U73" s="4"/>
      <c r="V73" s="4"/>
      <c r="W73" s="4"/>
      <c r="X73" s="4"/>
      <c r="Y73" s="4"/>
      <c r="Z73" s="4"/>
      <c r="AA73" s="4"/>
      <c r="AB73" s="4"/>
      <c r="AC73" s="4"/>
      <c r="AD73" s="4"/>
      <c r="AE73" s="4"/>
      <c r="AF73" s="4"/>
    </row>
    <row r="74" spans="1:32" ht="49.9" customHeight="1">
      <c r="A74" s="4"/>
      <c r="B74" s="213">
        <v>101014101011</v>
      </c>
      <c r="C74" s="214">
        <v>6</v>
      </c>
      <c r="D74" s="215" t="s">
        <v>367</v>
      </c>
      <c r="E74" s="215" t="s">
        <v>1669</v>
      </c>
      <c r="F74" s="216" t="s">
        <v>22588</v>
      </c>
      <c r="G74" s="215" t="s">
        <v>3802</v>
      </c>
      <c r="H74" s="215" t="s">
        <v>5532</v>
      </c>
      <c r="I74" s="215" t="s">
        <v>7249</v>
      </c>
      <c r="J74" s="215" t="s">
        <v>8946</v>
      </c>
      <c r="K74" s="215" t="s">
        <v>10674</v>
      </c>
      <c r="L74" s="215" t="s">
        <v>12343</v>
      </c>
      <c r="M74" s="215" t="s">
        <v>14044</v>
      </c>
      <c r="N74" s="215" t="s">
        <v>15726</v>
      </c>
      <c r="O74" s="215" t="s">
        <v>17461</v>
      </c>
      <c r="P74" s="215" t="s">
        <v>19124</v>
      </c>
      <c r="Q74" s="4"/>
      <c r="R74" s="4"/>
      <c r="S74" s="4"/>
      <c r="T74" s="4"/>
      <c r="U74" s="4"/>
      <c r="V74" s="4"/>
      <c r="W74" s="4"/>
      <c r="X74" s="4"/>
      <c r="Y74" s="4"/>
      <c r="Z74" s="4"/>
      <c r="AA74" s="4"/>
      <c r="AB74" s="4"/>
      <c r="AC74" s="4"/>
      <c r="AD74" s="4"/>
      <c r="AE74" s="4"/>
      <c r="AF74" s="4"/>
    </row>
    <row r="75" spans="1:32" ht="49.9" customHeight="1">
      <c r="A75" s="4"/>
      <c r="B75" s="213">
        <v>1010141011</v>
      </c>
      <c r="C75" s="214">
        <v>5</v>
      </c>
      <c r="D75" s="215" t="s">
        <v>368</v>
      </c>
      <c r="E75" s="215" t="s">
        <v>1670</v>
      </c>
      <c r="F75" s="216" t="s">
        <v>2771</v>
      </c>
      <c r="G75" s="215" t="s">
        <v>3803</v>
      </c>
      <c r="H75" s="215" t="s">
        <v>5533</v>
      </c>
      <c r="I75" s="215" t="s">
        <v>7250</v>
      </c>
      <c r="J75" s="215" t="s">
        <v>8947</v>
      </c>
      <c r="K75" s="215" t="s">
        <v>10675</v>
      </c>
      <c r="L75" s="215" t="s">
        <v>12344</v>
      </c>
      <c r="M75" s="215" t="s">
        <v>14045</v>
      </c>
      <c r="N75" s="215" t="s">
        <v>15727</v>
      </c>
      <c r="O75" s="215" t="s">
        <v>17462</v>
      </c>
      <c r="P75" s="215" t="s">
        <v>19125</v>
      </c>
      <c r="Q75" s="4"/>
      <c r="R75" s="4"/>
      <c r="S75" s="4"/>
      <c r="T75" s="4"/>
      <c r="U75" s="4"/>
      <c r="V75" s="4"/>
      <c r="W75" s="4"/>
      <c r="X75" s="4"/>
      <c r="Y75" s="4"/>
      <c r="Z75" s="4"/>
      <c r="AA75" s="4"/>
      <c r="AB75" s="4"/>
      <c r="AC75" s="4"/>
      <c r="AD75" s="4"/>
      <c r="AE75" s="4"/>
      <c r="AF75" s="4"/>
    </row>
    <row r="76" spans="1:32" ht="49.9" customHeight="1">
      <c r="A76" s="4"/>
      <c r="B76" s="213">
        <v>101014101110</v>
      </c>
      <c r="C76" s="214">
        <v>6</v>
      </c>
      <c r="D76" s="215" t="s">
        <v>369</v>
      </c>
      <c r="E76" s="215" t="s">
        <v>1671</v>
      </c>
      <c r="F76" s="216" t="s">
        <v>2772</v>
      </c>
      <c r="G76" s="215" t="s">
        <v>3804</v>
      </c>
      <c r="H76" s="215" t="s">
        <v>5534</v>
      </c>
      <c r="I76" s="215" t="s">
        <v>7251</v>
      </c>
      <c r="J76" s="215" t="s">
        <v>8948</v>
      </c>
      <c r="K76" s="215" t="s">
        <v>10676</v>
      </c>
      <c r="L76" s="215" t="s">
        <v>12345</v>
      </c>
      <c r="M76" s="215" t="s">
        <v>14046</v>
      </c>
      <c r="N76" s="215" t="s">
        <v>15728</v>
      </c>
      <c r="O76" s="215" t="s">
        <v>17463</v>
      </c>
      <c r="P76" s="215" t="s">
        <v>19126</v>
      </c>
      <c r="Q76" s="4"/>
      <c r="R76" s="4"/>
      <c r="S76" s="4"/>
      <c r="T76" s="4"/>
      <c r="U76" s="4"/>
      <c r="V76" s="4"/>
      <c r="W76" s="4"/>
      <c r="X76" s="4"/>
      <c r="Y76" s="4"/>
      <c r="Z76" s="4"/>
      <c r="AA76" s="4"/>
      <c r="AB76" s="4"/>
      <c r="AC76" s="4"/>
      <c r="AD76" s="4"/>
      <c r="AE76" s="4"/>
      <c r="AF76" s="4"/>
    </row>
    <row r="77" spans="1:32" ht="49.9" customHeight="1">
      <c r="A77" s="4"/>
      <c r="B77" s="213">
        <v>101014101111</v>
      </c>
      <c r="C77" s="214">
        <v>6</v>
      </c>
      <c r="D77" s="215" t="s">
        <v>370</v>
      </c>
      <c r="E77" s="215" t="s">
        <v>1672</v>
      </c>
      <c r="F77" s="216" t="s">
        <v>2773</v>
      </c>
      <c r="G77" s="215" t="s">
        <v>3805</v>
      </c>
      <c r="H77" s="215" t="s">
        <v>5535</v>
      </c>
      <c r="I77" s="215" t="s">
        <v>7252</v>
      </c>
      <c r="J77" s="215" t="s">
        <v>8949</v>
      </c>
      <c r="K77" s="215" t="s">
        <v>10677</v>
      </c>
      <c r="L77" s="215" t="s">
        <v>12346</v>
      </c>
      <c r="M77" s="215" t="s">
        <v>14047</v>
      </c>
      <c r="N77" s="215" t="s">
        <v>15729</v>
      </c>
      <c r="O77" s="215" t="s">
        <v>17464</v>
      </c>
      <c r="P77" s="215" t="s">
        <v>19127</v>
      </c>
      <c r="Q77" s="4"/>
      <c r="R77" s="4"/>
      <c r="S77" s="4"/>
      <c r="T77" s="4"/>
      <c r="U77" s="4"/>
      <c r="V77" s="4"/>
      <c r="W77" s="4"/>
      <c r="X77" s="4"/>
      <c r="Y77" s="4"/>
      <c r="Z77" s="4"/>
      <c r="AA77" s="4"/>
      <c r="AB77" s="4"/>
      <c r="AC77" s="4"/>
      <c r="AD77" s="4"/>
      <c r="AE77" s="4"/>
      <c r="AF77" s="4"/>
    </row>
    <row r="78" spans="1:32" ht="49.9" customHeight="1">
      <c r="A78" s="4"/>
      <c r="B78" s="213">
        <v>1010141012</v>
      </c>
      <c r="C78" s="214">
        <v>5</v>
      </c>
      <c r="D78" s="215" t="s">
        <v>18</v>
      </c>
      <c r="E78" s="215" t="s">
        <v>18</v>
      </c>
      <c r="F78" s="216" t="s">
        <v>2774</v>
      </c>
      <c r="G78" s="215" t="s">
        <v>3806</v>
      </c>
      <c r="H78" s="215" t="s">
        <v>5536</v>
      </c>
      <c r="I78" s="215" t="s">
        <v>7253</v>
      </c>
      <c r="J78" s="215" t="s">
        <v>8950</v>
      </c>
      <c r="K78" s="215" t="s">
        <v>10678</v>
      </c>
      <c r="L78" s="215" t="s">
        <v>12347</v>
      </c>
      <c r="M78" s="215" t="s">
        <v>14048</v>
      </c>
      <c r="N78" s="215" t="s">
        <v>15730</v>
      </c>
      <c r="O78" s="215" t="s">
        <v>17465</v>
      </c>
      <c r="P78" s="215" t="s">
        <v>19128</v>
      </c>
      <c r="Q78" s="4"/>
      <c r="R78" s="4"/>
      <c r="S78" s="4"/>
      <c r="T78" s="4"/>
      <c r="U78" s="4"/>
      <c r="V78" s="4"/>
      <c r="W78" s="4"/>
      <c r="X78" s="4"/>
      <c r="Y78" s="4"/>
      <c r="Z78" s="4"/>
      <c r="AA78" s="4"/>
      <c r="AB78" s="4"/>
      <c r="AC78" s="4"/>
      <c r="AD78" s="4"/>
      <c r="AE78" s="4"/>
      <c r="AF78" s="4"/>
    </row>
    <row r="79" spans="1:32" ht="49.9" customHeight="1">
      <c r="A79" s="4"/>
      <c r="B79" s="213">
        <v>101014101210</v>
      </c>
      <c r="C79" s="214">
        <v>6</v>
      </c>
      <c r="D79" s="215" t="s">
        <v>371</v>
      </c>
      <c r="E79" s="215" t="s">
        <v>1673</v>
      </c>
      <c r="F79" s="216" t="s">
        <v>22589</v>
      </c>
      <c r="G79" s="215" t="s">
        <v>3807</v>
      </c>
      <c r="H79" s="215" t="s">
        <v>5537</v>
      </c>
      <c r="I79" s="215" t="s">
        <v>7254</v>
      </c>
      <c r="J79" s="215" t="s">
        <v>8951</v>
      </c>
      <c r="K79" s="215" t="s">
        <v>10679</v>
      </c>
      <c r="L79" s="215" t="s">
        <v>12348</v>
      </c>
      <c r="M79" s="215" t="s">
        <v>14049</v>
      </c>
      <c r="N79" s="215" t="s">
        <v>15731</v>
      </c>
      <c r="O79" s="215" t="s">
        <v>17466</v>
      </c>
      <c r="P79" s="215" t="s">
        <v>19129</v>
      </c>
      <c r="Q79" s="4"/>
      <c r="R79" s="4"/>
      <c r="S79" s="4"/>
      <c r="T79" s="4"/>
      <c r="U79" s="4"/>
      <c r="V79" s="4"/>
      <c r="W79" s="4"/>
      <c r="X79" s="4"/>
      <c r="Y79" s="4"/>
      <c r="Z79" s="4"/>
      <c r="AA79" s="4"/>
      <c r="AB79" s="4"/>
      <c r="AC79" s="4"/>
      <c r="AD79" s="4"/>
      <c r="AE79" s="4"/>
      <c r="AF79" s="4"/>
    </row>
    <row r="80" spans="1:32" ht="49.9" customHeight="1">
      <c r="A80" s="4"/>
      <c r="B80" s="213">
        <v>101014101211</v>
      </c>
      <c r="C80" s="214">
        <v>6</v>
      </c>
      <c r="D80" s="215" t="s">
        <v>372</v>
      </c>
      <c r="E80" s="215" t="s">
        <v>1674</v>
      </c>
      <c r="F80" s="216" t="s">
        <v>2775</v>
      </c>
      <c r="G80" s="215" t="s">
        <v>3808</v>
      </c>
      <c r="H80" s="215" t="s">
        <v>5538</v>
      </c>
      <c r="I80" s="215" t="s">
        <v>7255</v>
      </c>
      <c r="J80" s="215" t="s">
        <v>8952</v>
      </c>
      <c r="K80" s="215" t="s">
        <v>10680</v>
      </c>
      <c r="L80" s="215" t="s">
        <v>12349</v>
      </c>
      <c r="M80" s="215" t="s">
        <v>14050</v>
      </c>
      <c r="N80" s="215" t="s">
        <v>15732</v>
      </c>
      <c r="O80" s="215" t="s">
        <v>17467</v>
      </c>
      <c r="P80" s="215" t="s">
        <v>19130</v>
      </c>
      <c r="Q80" s="4"/>
      <c r="R80" s="4"/>
      <c r="S80" s="4"/>
      <c r="T80" s="4"/>
      <c r="U80" s="4"/>
      <c r="V80" s="4"/>
      <c r="W80" s="4"/>
      <c r="X80" s="4"/>
      <c r="Y80" s="4"/>
      <c r="Z80" s="4"/>
      <c r="AA80" s="4"/>
      <c r="AB80" s="4"/>
      <c r="AC80" s="4"/>
      <c r="AD80" s="4"/>
      <c r="AE80" s="4"/>
      <c r="AF80" s="4"/>
    </row>
    <row r="81" spans="1:32" ht="49.9" customHeight="1">
      <c r="A81" s="4"/>
      <c r="B81" s="213">
        <v>1010141013</v>
      </c>
      <c r="C81" s="214">
        <v>5</v>
      </c>
      <c r="D81" s="215" t="s">
        <v>373</v>
      </c>
      <c r="E81" s="215" t="s">
        <v>1675</v>
      </c>
      <c r="F81" s="216" t="s">
        <v>22590</v>
      </c>
      <c r="G81" s="215" t="s">
        <v>3809</v>
      </c>
      <c r="H81" s="215" t="s">
        <v>5539</v>
      </c>
      <c r="I81" s="215" t="s">
        <v>7256</v>
      </c>
      <c r="J81" s="215" t="s">
        <v>8953</v>
      </c>
      <c r="K81" s="215" t="s">
        <v>10681</v>
      </c>
      <c r="L81" s="215" t="s">
        <v>12350</v>
      </c>
      <c r="M81" s="215" t="s">
        <v>14051</v>
      </c>
      <c r="N81" s="215" t="s">
        <v>15733</v>
      </c>
      <c r="O81" s="215" t="s">
        <v>17468</v>
      </c>
      <c r="P81" s="215" t="s">
        <v>19131</v>
      </c>
      <c r="Q81" s="4"/>
      <c r="R81" s="4"/>
      <c r="S81" s="4"/>
      <c r="T81" s="4"/>
      <c r="U81" s="4"/>
      <c r="V81" s="4"/>
      <c r="W81" s="4"/>
      <c r="X81" s="4"/>
      <c r="Y81" s="4"/>
      <c r="Z81" s="4"/>
      <c r="AA81" s="4"/>
      <c r="AB81" s="4"/>
      <c r="AC81" s="4"/>
      <c r="AD81" s="4"/>
      <c r="AE81" s="4"/>
      <c r="AF81" s="4"/>
    </row>
    <row r="82" spans="1:32" ht="49.9" customHeight="1">
      <c r="A82" s="4"/>
      <c r="B82" s="213">
        <v>101014101310</v>
      </c>
      <c r="C82" s="214">
        <v>6</v>
      </c>
      <c r="D82" s="215" t="s">
        <v>374</v>
      </c>
      <c r="E82" s="215" t="s">
        <v>1676</v>
      </c>
      <c r="F82" s="216" t="s">
        <v>2776</v>
      </c>
      <c r="G82" s="215" t="s">
        <v>3810</v>
      </c>
      <c r="H82" s="215" t="s">
        <v>5540</v>
      </c>
      <c r="I82" s="215" t="s">
        <v>7257</v>
      </c>
      <c r="J82" s="215" t="s">
        <v>8954</v>
      </c>
      <c r="K82" s="215" t="s">
        <v>10682</v>
      </c>
      <c r="L82" s="215" t="s">
        <v>12351</v>
      </c>
      <c r="M82" s="215" t="s">
        <v>14052</v>
      </c>
      <c r="N82" s="215" t="s">
        <v>15734</v>
      </c>
      <c r="O82" s="215" t="s">
        <v>17469</v>
      </c>
      <c r="P82" s="215" t="s">
        <v>19132</v>
      </c>
      <c r="Q82" s="4"/>
      <c r="R82" s="4"/>
      <c r="S82" s="4"/>
      <c r="T82" s="4"/>
      <c r="U82" s="4"/>
      <c r="V82" s="4"/>
      <c r="W82" s="4"/>
      <c r="X82" s="4"/>
      <c r="Y82" s="4"/>
      <c r="Z82" s="4"/>
      <c r="AA82" s="4"/>
      <c r="AB82" s="4"/>
      <c r="AC82" s="4"/>
      <c r="AD82" s="4"/>
      <c r="AE82" s="4"/>
      <c r="AF82" s="4"/>
    </row>
    <row r="83" spans="1:32" ht="49.9" customHeight="1">
      <c r="A83" s="4"/>
      <c r="B83" s="213">
        <v>101014101311</v>
      </c>
      <c r="C83" s="214">
        <v>6</v>
      </c>
      <c r="D83" s="215" t="s">
        <v>375</v>
      </c>
      <c r="E83" s="215" t="s">
        <v>1677</v>
      </c>
      <c r="F83" s="216" t="s">
        <v>2777</v>
      </c>
      <c r="G83" s="215" t="s">
        <v>3811</v>
      </c>
      <c r="H83" s="215" t="s">
        <v>5541</v>
      </c>
      <c r="I83" s="215" t="s">
        <v>7258</v>
      </c>
      <c r="J83" s="215" t="s">
        <v>8955</v>
      </c>
      <c r="K83" s="215" t="s">
        <v>10683</v>
      </c>
      <c r="L83" s="215" t="s">
        <v>12352</v>
      </c>
      <c r="M83" s="215" t="s">
        <v>14053</v>
      </c>
      <c r="N83" s="215" t="s">
        <v>15735</v>
      </c>
      <c r="O83" s="215" t="s">
        <v>17470</v>
      </c>
      <c r="P83" s="215" t="s">
        <v>19133</v>
      </c>
      <c r="Q83" s="4"/>
      <c r="R83" s="4"/>
      <c r="S83" s="4"/>
      <c r="T83" s="4"/>
      <c r="U83" s="4"/>
      <c r="V83" s="4"/>
      <c r="W83" s="4"/>
      <c r="X83" s="4"/>
      <c r="Y83" s="4"/>
      <c r="Z83" s="4"/>
      <c r="AA83" s="4"/>
      <c r="AB83" s="4"/>
      <c r="AC83" s="4"/>
      <c r="AD83" s="4"/>
      <c r="AE83" s="4"/>
      <c r="AF83" s="4"/>
    </row>
    <row r="84" spans="1:32" ht="49.9" customHeight="1">
      <c r="A84" s="4"/>
      <c r="B84" s="213">
        <v>1010141014</v>
      </c>
      <c r="C84" s="214">
        <v>5</v>
      </c>
      <c r="D84" s="215" t="s">
        <v>376</v>
      </c>
      <c r="E84" s="215" t="s">
        <v>1678</v>
      </c>
      <c r="F84" s="216" t="s">
        <v>2778</v>
      </c>
      <c r="G84" s="215" t="s">
        <v>3812</v>
      </c>
      <c r="H84" s="215" t="s">
        <v>5542</v>
      </c>
      <c r="I84" s="215" t="s">
        <v>7259</v>
      </c>
      <c r="J84" s="215" t="s">
        <v>8956</v>
      </c>
      <c r="K84" s="215" t="s">
        <v>10684</v>
      </c>
      <c r="L84" s="215" t="s">
        <v>12353</v>
      </c>
      <c r="M84" s="215" t="s">
        <v>14054</v>
      </c>
      <c r="N84" s="215" t="s">
        <v>15736</v>
      </c>
      <c r="O84" s="215" t="s">
        <v>17471</v>
      </c>
      <c r="P84" s="215" t="s">
        <v>19134</v>
      </c>
      <c r="Q84" s="4"/>
      <c r="R84" s="4"/>
      <c r="S84" s="4"/>
      <c r="T84" s="4"/>
      <c r="U84" s="4"/>
      <c r="V84" s="4"/>
      <c r="W84" s="4"/>
      <c r="X84" s="4"/>
      <c r="Y84" s="4"/>
      <c r="Z84" s="4"/>
      <c r="AA84" s="4"/>
      <c r="AB84" s="4"/>
      <c r="AC84" s="4"/>
      <c r="AD84" s="4"/>
      <c r="AE84" s="4"/>
      <c r="AF84" s="4"/>
    </row>
    <row r="85" spans="1:32" ht="49.9" customHeight="1">
      <c r="A85" s="4"/>
      <c r="B85" s="213">
        <v>101014101410</v>
      </c>
      <c r="C85" s="214">
        <v>6</v>
      </c>
      <c r="D85" s="215" t="s">
        <v>377</v>
      </c>
      <c r="E85" s="215" t="s">
        <v>1679</v>
      </c>
      <c r="F85" s="216" t="s">
        <v>2779</v>
      </c>
      <c r="G85" s="215" t="s">
        <v>3813</v>
      </c>
      <c r="H85" s="215" t="s">
        <v>5543</v>
      </c>
      <c r="I85" s="215" t="s">
        <v>7260</v>
      </c>
      <c r="J85" s="215" t="s">
        <v>8957</v>
      </c>
      <c r="K85" s="215" t="s">
        <v>10685</v>
      </c>
      <c r="L85" s="215" t="s">
        <v>12354</v>
      </c>
      <c r="M85" s="215" t="s">
        <v>14055</v>
      </c>
      <c r="N85" s="215" t="s">
        <v>15737</v>
      </c>
      <c r="O85" s="215" t="s">
        <v>17472</v>
      </c>
      <c r="P85" s="215" t="s">
        <v>19135</v>
      </c>
      <c r="Q85" s="4"/>
      <c r="R85" s="4"/>
      <c r="S85" s="4"/>
      <c r="T85" s="4"/>
      <c r="U85" s="4"/>
      <c r="V85" s="4"/>
      <c r="W85" s="4"/>
      <c r="X85" s="4"/>
      <c r="Y85" s="4"/>
      <c r="Z85" s="4"/>
      <c r="AA85" s="4"/>
      <c r="AB85" s="4"/>
      <c r="AC85" s="4"/>
      <c r="AD85" s="4"/>
      <c r="AE85" s="4"/>
      <c r="AF85" s="4"/>
    </row>
    <row r="86" spans="1:32" ht="49.9" customHeight="1">
      <c r="A86" s="4"/>
      <c r="B86" s="213">
        <v>101014101411</v>
      </c>
      <c r="C86" s="214">
        <v>6</v>
      </c>
      <c r="D86" s="215" t="s">
        <v>378</v>
      </c>
      <c r="E86" s="215" t="s">
        <v>1680</v>
      </c>
      <c r="F86" s="216" t="s">
        <v>2780</v>
      </c>
      <c r="G86" s="215" t="s">
        <v>3814</v>
      </c>
      <c r="H86" s="215" t="s">
        <v>5544</v>
      </c>
      <c r="I86" s="215" t="s">
        <v>7261</v>
      </c>
      <c r="J86" s="215" t="s">
        <v>8958</v>
      </c>
      <c r="K86" s="215" t="s">
        <v>10686</v>
      </c>
      <c r="L86" s="215" t="s">
        <v>12355</v>
      </c>
      <c r="M86" s="215" t="s">
        <v>14056</v>
      </c>
      <c r="N86" s="215" t="s">
        <v>15738</v>
      </c>
      <c r="O86" s="215" t="s">
        <v>17473</v>
      </c>
      <c r="P86" s="215" t="s">
        <v>19136</v>
      </c>
      <c r="Q86" s="4"/>
      <c r="R86" s="4"/>
      <c r="S86" s="4"/>
      <c r="T86" s="4"/>
      <c r="U86" s="4"/>
      <c r="V86" s="4"/>
      <c r="W86" s="4"/>
      <c r="X86" s="4"/>
      <c r="Y86" s="4"/>
      <c r="Z86" s="4"/>
      <c r="AA86" s="4"/>
      <c r="AB86" s="4"/>
      <c r="AC86" s="4"/>
      <c r="AD86" s="4"/>
      <c r="AE86" s="4"/>
      <c r="AF86" s="4"/>
    </row>
    <row r="87" spans="1:32" ht="49.9" customHeight="1">
      <c r="A87" s="4"/>
      <c r="B87" s="219">
        <v>1010141015</v>
      </c>
      <c r="C87" s="220">
        <v>5</v>
      </c>
      <c r="D87" s="221" t="s">
        <v>379</v>
      </c>
      <c r="E87" s="221" t="s">
        <v>1681</v>
      </c>
      <c r="F87" s="216" t="s">
        <v>22591</v>
      </c>
      <c r="G87" s="221" t="s">
        <v>3815</v>
      </c>
      <c r="H87" s="221" t="s">
        <v>5545</v>
      </c>
      <c r="I87" s="221" t="s">
        <v>7262</v>
      </c>
      <c r="J87" s="221" t="s">
        <v>8959</v>
      </c>
      <c r="K87" s="221" t="s">
        <v>10687</v>
      </c>
      <c r="L87" s="221" t="s">
        <v>12356</v>
      </c>
      <c r="M87" s="221" t="s">
        <v>14057</v>
      </c>
      <c r="N87" s="221" t="s">
        <v>15739</v>
      </c>
      <c r="O87" s="221" t="s">
        <v>17474</v>
      </c>
      <c r="P87" s="221" t="s">
        <v>19137</v>
      </c>
      <c r="Q87" s="4"/>
      <c r="R87" s="4"/>
      <c r="S87" s="4"/>
      <c r="T87" s="4"/>
      <c r="U87" s="4"/>
      <c r="V87" s="4"/>
      <c r="W87" s="4"/>
      <c r="X87" s="4"/>
      <c r="Y87" s="4"/>
      <c r="Z87" s="4"/>
      <c r="AA87" s="4"/>
      <c r="AB87" s="4"/>
      <c r="AC87" s="4"/>
      <c r="AD87" s="4"/>
      <c r="AE87" s="4"/>
      <c r="AF87" s="4"/>
    </row>
    <row r="88" spans="1:32" ht="49.9" customHeight="1">
      <c r="A88" s="4"/>
      <c r="B88" s="213">
        <v>101014101510</v>
      </c>
      <c r="C88" s="214">
        <v>6</v>
      </c>
      <c r="D88" s="215" t="s">
        <v>380</v>
      </c>
      <c r="E88" s="215" t="s">
        <v>1682</v>
      </c>
      <c r="F88" s="216" t="s">
        <v>2781</v>
      </c>
      <c r="G88" s="215" t="s">
        <v>3816</v>
      </c>
      <c r="H88" s="215" t="s">
        <v>5546</v>
      </c>
      <c r="I88" s="215" t="s">
        <v>7263</v>
      </c>
      <c r="J88" s="215" t="s">
        <v>8960</v>
      </c>
      <c r="K88" s="215" t="s">
        <v>10688</v>
      </c>
      <c r="L88" s="215" t="s">
        <v>12357</v>
      </c>
      <c r="M88" s="215" t="s">
        <v>14058</v>
      </c>
      <c r="N88" s="215" t="s">
        <v>15740</v>
      </c>
      <c r="O88" s="215" t="s">
        <v>17475</v>
      </c>
      <c r="P88" s="215" t="s">
        <v>19138</v>
      </c>
      <c r="Q88" s="4"/>
      <c r="R88" s="4"/>
      <c r="S88" s="4"/>
      <c r="T88" s="4"/>
      <c r="U88" s="4"/>
      <c r="V88" s="4"/>
      <c r="W88" s="4"/>
      <c r="X88" s="4"/>
      <c r="Y88" s="4"/>
      <c r="Z88" s="4"/>
      <c r="AA88" s="4"/>
      <c r="AB88" s="4"/>
      <c r="AC88" s="4"/>
      <c r="AD88" s="4"/>
      <c r="AE88" s="4"/>
      <c r="AF88" s="4"/>
    </row>
    <row r="89" spans="1:32" ht="49.9" customHeight="1">
      <c r="A89" s="4"/>
      <c r="B89" s="213">
        <v>101014101511</v>
      </c>
      <c r="C89" s="214">
        <v>6</v>
      </c>
      <c r="D89" s="215" t="s">
        <v>381</v>
      </c>
      <c r="E89" s="215" t="s">
        <v>1683</v>
      </c>
      <c r="F89" s="216" t="s">
        <v>2782</v>
      </c>
      <c r="G89" s="215" t="s">
        <v>3817</v>
      </c>
      <c r="H89" s="215" t="s">
        <v>5547</v>
      </c>
      <c r="I89" s="215" t="s">
        <v>7264</v>
      </c>
      <c r="J89" s="215" t="s">
        <v>8961</v>
      </c>
      <c r="K89" s="215" t="s">
        <v>10689</v>
      </c>
      <c r="L89" s="215" t="s">
        <v>12358</v>
      </c>
      <c r="M89" s="215" t="s">
        <v>14059</v>
      </c>
      <c r="N89" s="215" t="s">
        <v>15741</v>
      </c>
      <c r="O89" s="215" t="s">
        <v>17476</v>
      </c>
      <c r="P89" s="215" t="s">
        <v>19139</v>
      </c>
      <c r="Q89" s="4"/>
      <c r="R89" s="4"/>
      <c r="S89" s="4"/>
      <c r="T89" s="4"/>
      <c r="U89" s="4"/>
      <c r="V89" s="4"/>
      <c r="W89" s="4"/>
      <c r="X89" s="4"/>
      <c r="Y89" s="4"/>
      <c r="Z89" s="4"/>
      <c r="AA89" s="4"/>
      <c r="AB89" s="4"/>
      <c r="AC89" s="4"/>
      <c r="AD89" s="4"/>
      <c r="AE89" s="4"/>
      <c r="AF89" s="4"/>
    </row>
    <row r="90" spans="1:32" ht="49.9" customHeight="1">
      <c r="A90" s="4"/>
      <c r="B90" s="213">
        <v>1010141016</v>
      </c>
      <c r="C90" s="214">
        <v>5</v>
      </c>
      <c r="D90" s="215" t="s">
        <v>382</v>
      </c>
      <c r="E90" s="215" t="s">
        <v>1684</v>
      </c>
      <c r="F90" s="216" t="s">
        <v>2783</v>
      </c>
      <c r="G90" s="215" t="s">
        <v>3818</v>
      </c>
      <c r="H90" s="215" t="s">
        <v>5548</v>
      </c>
      <c r="I90" s="215" t="s">
        <v>7265</v>
      </c>
      <c r="J90" s="215" t="s">
        <v>8962</v>
      </c>
      <c r="K90" s="215" t="s">
        <v>10690</v>
      </c>
      <c r="L90" s="215" t="s">
        <v>12359</v>
      </c>
      <c r="M90" s="215" t="s">
        <v>14060</v>
      </c>
      <c r="N90" s="215" t="s">
        <v>15742</v>
      </c>
      <c r="O90" s="215" t="s">
        <v>17477</v>
      </c>
      <c r="P90" s="215" t="s">
        <v>19140</v>
      </c>
      <c r="Q90" s="4"/>
      <c r="R90" s="4"/>
      <c r="S90" s="4"/>
      <c r="T90" s="4"/>
      <c r="U90" s="4"/>
      <c r="V90" s="4"/>
      <c r="W90" s="4"/>
      <c r="X90" s="4"/>
      <c r="Y90" s="4"/>
      <c r="Z90" s="4"/>
      <c r="AA90" s="4"/>
      <c r="AB90" s="4"/>
      <c r="AC90" s="4"/>
      <c r="AD90" s="4"/>
      <c r="AE90" s="4"/>
      <c r="AF90" s="4"/>
    </row>
    <row r="91" spans="1:32" ht="49.9" customHeight="1">
      <c r="A91" s="4"/>
      <c r="B91" s="213">
        <v>101014101610</v>
      </c>
      <c r="C91" s="214">
        <v>6</v>
      </c>
      <c r="D91" s="215" t="s">
        <v>383</v>
      </c>
      <c r="E91" s="215" t="s">
        <v>1685</v>
      </c>
      <c r="F91" s="216" t="s">
        <v>2784</v>
      </c>
      <c r="G91" s="215" t="s">
        <v>3819</v>
      </c>
      <c r="H91" s="215" t="s">
        <v>5549</v>
      </c>
      <c r="I91" s="215" t="s">
        <v>7266</v>
      </c>
      <c r="J91" s="215" t="s">
        <v>8963</v>
      </c>
      <c r="K91" s="215" t="s">
        <v>10691</v>
      </c>
      <c r="L91" s="215" t="s">
        <v>12360</v>
      </c>
      <c r="M91" s="215" t="s">
        <v>14061</v>
      </c>
      <c r="N91" s="215" t="s">
        <v>15743</v>
      </c>
      <c r="O91" s="215" t="s">
        <v>17478</v>
      </c>
      <c r="P91" s="215" t="s">
        <v>19141</v>
      </c>
      <c r="Q91" s="4"/>
      <c r="R91" s="4"/>
      <c r="S91" s="4"/>
      <c r="T91" s="4"/>
      <c r="U91" s="4"/>
      <c r="V91" s="4"/>
      <c r="W91" s="4"/>
      <c r="X91" s="4"/>
      <c r="Y91" s="4"/>
      <c r="Z91" s="4"/>
      <c r="AA91" s="4"/>
      <c r="AB91" s="4"/>
      <c r="AC91" s="4"/>
      <c r="AD91" s="4"/>
      <c r="AE91" s="4"/>
      <c r="AF91" s="4"/>
    </row>
    <row r="92" spans="1:32" ht="49.9" customHeight="1">
      <c r="A92" s="4"/>
      <c r="B92" s="213">
        <v>101014101611</v>
      </c>
      <c r="C92" s="214">
        <v>6</v>
      </c>
      <c r="D92" s="215" t="s">
        <v>384</v>
      </c>
      <c r="E92" s="215" t="s">
        <v>1686</v>
      </c>
      <c r="F92" s="216" t="s">
        <v>2785</v>
      </c>
      <c r="G92" s="215" t="s">
        <v>3820</v>
      </c>
      <c r="H92" s="215" t="s">
        <v>5550</v>
      </c>
      <c r="I92" s="215" t="s">
        <v>7267</v>
      </c>
      <c r="J92" s="215" t="s">
        <v>8964</v>
      </c>
      <c r="K92" s="215" t="s">
        <v>10692</v>
      </c>
      <c r="L92" s="215" t="s">
        <v>12361</v>
      </c>
      <c r="M92" s="215" t="s">
        <v>14062</v>
      </c>
      <c r="N92" s="215" t="s">
        <v>15744</v>
      </c>
      <c r="O92" s="215" t="s">
        <v>17479</v>
      </c>
      <c r="P92" s="215" t="s">
        <v>19142</v>
      </c>
      <c r="Q92" s="4"/>
      <c r="R92" s="4"/>
      <c r="S92" s="4"/>
      <c r="T92" s="4"/>
      <c r="U92" s="4"/>
      <c r="V92" s="4"/>
      <c r="W92" s="4"/>
      <c r="X92" s="4"/>
      <c r="Y92" s="4"/>
      <c r="Z92" s="4"/>
      <c r="AA92" s="4"/>
      <c r="AB92" s="4"/>
      <c r="AC92" s="4"/>
      <c r="AD92" s="4"/>
      <c r="AE92" s="4"/>
      <c r="AF92" s="4"/>
    </row>
    <row r="93" spans="1:32" ht="49.9" customHeight="1">
      <c r="A93" s="4"/>
      <c r="B93" s="213">
        <v>1010141017</v>
      </c>
      <c r="C93" s="214">
        <v>5</v>
      </c>
      <c r="D93" s="215" t="s">
        <v>385</v>
      </c>
      <c r="E93" s="215" t="s">
        <v>1687</v>
      </c>
      <c r="F93" s="216" t="s">
        <v>2786</v>
      </c>
      <c r="G93" s="215" t="s">
        <v>3821</v>
      </c>
      <c r="H93" s="215" t="s">
        <v>5551</v>
      </c>
      <c r="I93" s="215" t="s">
        <v>7268</v>
      </c>
      <c r="J93" s="215" t="s">
        <v>8965</v>
      </c>
      <c r="K93" s="215" t="s">
        <v>10693</v>
      </c>
      <c r="L93" s="215" t="s">
        <v>12362</v>
      </c>
      <c r="M93" s="215" t="s">
        <v>14063</v>
      </c>
      <c r="N93" s="215" t="s">
        <v>15745</v>
      </c>
      <c r="O93" s="215" t="s">
        <v>17480</v>
      </c>
      <c r="P93" s="215" t="s">
        <v>19143</v>
      </c>
      <c r="Q93" s="4"/>
      <c r="R93" s="4"/>
      <c r="S93" s="4"/>
      <c r="T93" s="4"/>
      <c r="U93" s="4"/>
      <c r="V93" s="4"/>
      <c r="W93" s="4"/>
      <c r="X93" s="4"/>
      <c r="Y93" s="4"/>
      <c r="Z93" s="4"/>
      <c r="AA93" s="4"/>
      <c r="AB93" s="4"/>
      <c r="AC93" s="4"/>
      <c r="AD93" s="4"/>
      <c r="AE93" s="4"/>
      <c r="AF93" s="4"/>
    </row>
    <row r="94" spans="1:32" ht="49.9" customHeight="1">
      <c r="A94" s="4"/>
      <c r="B94" s="213">
        <v>101014101710</v>
      </c>
      <c r="C94" s="214">
        <v>6</v>
      </c>
      <c r="D94" s="215" t="s">
        <v>386</v>
      </c>
      <c r="E94" s="215" t="s">
        <v>1688</v>
      </c>
      <c r="F94" s="216" t="s">
        <v>2787</v>
      </c>
      <c r="G94" s="215" t="s">
        <v>3822</v>
      </c>
      <c r="H94" s="215" t="s">
        <v>5552</v>
      </c>
      <c r="I94" s="215" t="s">
        <v>7269</v>
      </c>
      <c r="J94" s="215" t="s">
        <v>8966</v>
      </c>
      <c r="K94" s="215" t="s">
        <v>10694</v>
      </c>
      <c r="L94" s="215" t="s">
        <v>12363</v>
      </c>
      <c r="M94" s="215" t="s">
        <v>14064</v>
      </c>
      <c r="N94" s="215" t="s">
        <v>15746</v>
      </c>
      <c r="O94" s="215" t="s">
        <v>17481</v>
      </c>
      <c r="P94" s="215" t="s">
        <v>19144</v>
      </c>
      <c r="Q94" s="4"/>
      <c r="R94" s="4"/>
      <c r="S94" s="4"/>
      <c r="T94" s="4"/>
      <c r="U94" s="4"/>
      <c r="V94" s="4"/>
      <c r="W94" s="4"/>
      <c r="X94" s="4"/>
      <c r="Y94" s="4"/>
      <c r="Z94" s="4"/>
      <c r="AA94" s="4"/>
      <c r="AB94" s="4"/>
      <c r="AC94" s="4"/>
      <c r="AD94" s="4"/>
      <c r="AE94" s="4"/>
      <c r="AF94" s="4"/>
    </row>
    <row r="95" spans="1:32" ht="49.9" customHeight="1">
      <c r="A95" s="4"/>
      <c r="B95" s="213">
        <v>101014101711</v>
      </c>
      <c r="C95" s="214">
        <v>6</v>
      </c>
      <c r="D95" s="215" t="s">
        <v>387</v>
      </c>
      <c r="E95" s="215" t="s">
        <v>1689</v>
      </c>
      <c r="F95" s="216" t="s">
        <v>2788</v>
      </c>
      <c r="G95" s="215" t="s">
        <v>3823</v>
      </c>
      <c r="H95" s="215" t="s">
        <v>5553</v>
      </c>
      <c r="I95" s="215" t="s">
        <v>7270</v>
      </c>
      <c r="J95" s="215" t="s">
        <v>8967</v>
      </c>
      <c r="K95" s="215" t="s">
        <v>10695</v>
      </c>
      <c r="L95" s="215" t="s">
        <v>12364</v>
      </c>
      <c r="M95" s="215" t="s">
        <v>14065</v>
      </c>
      <c r="N95" s="215" t="s">
        <v>15747</v>
      </c>
      <c r="O95" s="215" t="s">
        <v>17482</v>
      </c>
      <c r="P95" s="215" t="s">
        <v>19145</v>
      </c>
      <c r="Q95" s="4"/>
      <c r="R95" s="4"/>
      <c r="S95" s="4"/>
      <c r="T95" s="4"/>
      <c r="U95" s="4"/>
      <c r="V95" s="4"/>
      <c r="W95" s="4"/>
      <c r="X95" s="4"/>
      <c r="Y95" s="4"/>
      <c r="Z95" s="4"/>
      <c r="AA95" s="4"/>
      <c r="AB95" s="4"/>
      <c r="AC95" s="4"/>
      <c r="AD95" s="4"/>
      <c r="AE95" s="4"/>
      <c r="AF95" s="4"/>
    </row>
    <row r="96" spans="1:32" ht="49.9" customHeight="1">
      <c r="A96" s="4"/>
      <c r="B96" s="213">
        <v>1010141018</v>
      </c>
      <c r="C96" s="214">
        <v>5</v>
      </c>
      <c r="D96" s="215" t="s">
        <v>388</v>
      </c>
      <c r="E96" s="215" t="s">
        <v>1690</v>
      </c>
      <c r="F96" s="216" t="s">
        <v>2789</v>
      </c>
      <c r="G96" s="215" t="s">
        <v>3824</v>
      </c>
      <c r="H96" s="215" t="s">
        <v>5554</v>
      </c>
      <c r="I96" s="215" t="s">
        <v>7271</v>
      </c>
      <c r="J96" s="215" t="s">
        <v>8968</v>
      </c>
      <c r="K96" s="215" t="s">
        <v>10696</v>
      </c>
      <c r="L96" s="215" t="s">
        <v>12365</v>
      </c>
      <c r="M96" s="215" t="s">
        <v>14066</v>
      </c>
      <c r="N96" s="215" t="s">
        <v>15748</v>
      </c>
      <c r="O96" s="215" t="s">
        <v>17483</v>
      </c>
      <c r="P96" s="215" t="s">
        <v>19146</v>
      </c>
      <c r="Q96" s="4"/>
      <c r="R96" s="4"/>
      <c r="S96" s="4"/>
      <c r="T96" s="4"/>
      <c r="U96" s="4"/>
      <c r="V96" s="4"/>
      <c r="W96" s="4"/>
      <c r="X96" s="4"/>
      <c r="Y96" s="4"/>
      <c r="Z96" s="4"/>
      <c r="AA96" s="4"/>
      <c r="AB96" s="4"/>
      <c r="AC96" s="4"/>
      <c r="AD96" s="4"/>
      <c r="AE96" s="4"/>
      <c r="AF96" s="4"/>
    </row>
    <row r="97" spans="1:32" ht="49.9" customHeight="1">
      <c r="A97" s="4"/>
      <c r="B97" s="213">
        <v>101014101810</v>
      </c>
      <c r="C97" s="214">
        <v>6</v>
      </c>
      <c r="D97" s="215" t="s">
        <v>389</v>
      </c>
      <c r="E97" s="215" t="s">
        <v>1691</v>
      </c>
      <c r="F97" s="216" t="s">
        <v>2790</v>
      </c>
      <c r="G97" s="215" t="s">
        <v>3825</v>
      </c>
      <c r="H97" s="215" t="s">
        <v>5555</v>
      </c>
      <c r="I97" s="215" t="s">
        <v>7272</v>
      </c>
      <c r="J97" s="215" t="s">
        <v>8969</v>
      </c>
      <c r="K97" s="215" t="s">
        <v>10697</v>
      </c>
      <c r="L97" s="215" t="s">
        <v>12366</v>
      </c>
      <c r="M97" s="215" t="s">
        <v>14067</v>
      </c>
      <c r="N97" s="215" t="s">
        <v>15749</v>
      </c>
      <c r="O97" s="215" t="s">
        <v>17484</v>
      </c>
      <c r="P97" s="215" t="s">
        <v>19147</v>
      </c>
      <c r="Q97" s="4"/>
      <c r="R97" s="4"/>
      <c r="S97" s="4"/>
      <c r="T97" s="4"/>
      <c r="U97" s="4"/>
      <c r="V97" s="4"/>
      <c r="W97" s="4"/>
      <c r="X97" s="4"/>
      <c r="Y97" s="4"/>
      <c r="Z97" s="4"/>
      <c r="AA97" s="4"/>
      <c r="AB97" s="4"/>
      <c r="AC97" s="4"/>
      <c r="AD97" s="4"/>
      <c r="AE97" s="4"/>
      <c r="AF97" s="4"/>
    </row>
    <row r="98" spans="1:32" ht="49.9" customHeight="1">
      <c r="A98" s="4"/>
      <c r="B98" s="213">
        <v>101014101811</v>
      </c>
      <c r="C98" s="214">
        <v>6</v>
      </c>
      <c r="D98" s="215" t="s">
        <v>390</v>
      </c>
      <c r="E98" s="215" t="s">
        <v>1692</v>
      </c>
      <c r="F98" s="216" t="s">
        <v>2791</v>
      </c>
      <c r="G98" s="215" t="s">
        <v>3826</v>
      </c>
      <c r="H98" s="215" t="s">
        <v>5556</v>
      </c>
      <c r="I98" s="215" t="s">
        <v>7273</v>
      </c>
      <c r="J98" s="215" t="s">
        <v>8970</v>
      </c>
      <c r="K98" s="215" t="s">
        <v>10698</v>
      </c>
      <c r="L98" s="215" t="s">
        <v>12367</v>
      </c>
      <c r="M98" s="215" t="s">
        <v>14068</v>
      </c>
      <c r="N98" s="215" t="s">
        <v>15750</v>
      </c>
      <c r="O98" s="215" t="s">
        <v>17485</v>
      </c>
      <c r="P98" s="215" t="s">
        <v>19148</v>
      </c>
      <c r="Q98" s="4"/>
      <c r="R98" s="4"/>
      <c r="S98" s="4"/>
      <c r="T98" s="4"/>
      <c r="U98" s="4"/>
      <c r="V98" s="4"/>
      <c r="W98" s="4"/>
      <c r="X98" s="4"/>
      <c r="Y98" s="4"/>
      <c r="Z98" s="4"/>
      <c r="AA98" s="4"/>
      <c r="AB98" s="4"/>
      <c r="AC98" s="4"/>
      <c r="AD98" s="4"/>
      <c r="AE98" s="4"/>
      <c r="AF98" s="4"/>
    </row>
    <row r="99" spans="1:32" ht="49.9" customHeight="1">
      <c r="A99" s="4"/>
      <c r="B99" s="213">
        <v>1010141019</v>
      </c>
      <c r="C99" s="214">
        <v>5</v>
      </c>
      <c r="D99" s="215" t="s">
        <v>391</v>
      </c>
      <c r="E99" s="215" t="s">
        <v>1693</v>
      </c>
      <c r="F99" s="216" t="s">
        <v>2792</v>
      </c>
      <c r="G99" s="215" t="s">
        <v>3827</v>
      </c>
      <c r="H99" s="215" t="s">
        <v>5557</v>
      </c>
      <c r="I99" s="215" t="s">
        <v>7274</v>
      </c>
      <c r="J99" s="215" t="s">
        <v>8971</v>
      </c>
      <c r="K99" s="215" t="s">
        <v>10699</v>
      </c>
      <c r="L99" s="215" t="s">
        <v>12368</v>
      </c>
      <c r="M99" s="215" t="s">
        <v>14069</v>
      </c>
      <c r="N99" s="215" t="s">
        <v>15751</v>
      </c>
      <c r="O99" s="215" t="s">
        <v>17486</v>
      </c>
      <c r="P99" s="215" t="s">
        <v>19149</v>
      </c>
      <c r="Q99" s="4"/>
      <c r="R99" s="4"/>
      <c r="S99" s="4"/>
      <c r="T99" s="4"/>
      <c r="U99" s="4"/>
      <c r="V99" s="4"/>
      <c r="W99" s="4"/>
      <c r="X99" s="4"/>
      <c r="Y99" s="4"/>
      <c r="Z99" s="4"/>
      <c r="AA99" s="4"/>
      <c r="AB99" s="4"/>
      <c r="AC99" s="4"/>
      <c r="AD99" s="4"/>
      <c r="AE99" s="4"/>
      <c r="AF99" s="4"/>
    </row>
    <row r="100" spans="1:32" ht="49.9" customHeight="1">
      <c r="A100" s="4"/>
      <c r="B100" s="213">
        <v>101014101910</v>
      </c>
      <c r="C100" s="214">
        <v>6</v>
      </c>
      <c r="D100" s="215" t="s">
        <v>392</v>
      </c>
      <c r="E100" s="215" t="s">
        <v>1694</v>
      </c>
      <c r="F100" s="216" t="s">
        <v>2793</v>
      </c>
      <c r="G100" s="215" t="s">
        <v>3828</v>
      </c>
      <c r="H100" s="215" t="s">
        <v>5558</v>
      </c>
      <c r="I100" s="215" t="s">
        <v>7275</v>
      </c>
      <c r="J100" s="215" t="s">
        <v>8972</v>
      </c>
      <c r="K100" s="215" t="s">
        <v>10700</v>
      </c>
      <c r="L100" s="215" t="s">
        <v>12369</v>
      </c>
      <c r="M100" s="215" t="s">
        <v>14070</v>
      </c>
      <c r="N100" s="215" t="s">
        <v>15752</v>
      </c>
      <c r="O100" s="215" t="s">
        <v>17487</v>
      </c>
      <c r="P100" s="215" t="s">
        <v>19150</v>
      </c>
      <c r="Q100" s="4"/>
      <c r="R100" s="4"/>
      <c r="S100" s="4"/>
      <c r="T100" s="4"/>
      <c r="U100" s="4"/>
      <c r="V100" s="4"/>
      <c r="W100" s="4"/>
      <c r="X100" s="4"/>
      <c r="Y100" s="4"/>
      <c r="Z100" s="4"/>
      <c r="AA100" s="4"/>
      <c r="AB100" s="4"/>
      <c r="AC100" s="4"/>
      <c r="AD100" s="4"/>
      <c r="AE100" s="4"/>
      <c r="AF100" s="4"/>
    </row>
    <row r="101" spans="1:32" ht="49.9" customHeight="1">
      <c r="A101" s="4"/>
      <c r="B101" s="213">
        <v>101014101911</v>
      </c>
      <c r="C101" s="214">
        <v>6</v>
      </c>
      <c r="D101" s="215" t="s">
        <v>393</v>
      </c>
      <c r="E101" s="215" t="s">
        <v>1695</v>
      </c>
      <c r="F101" s="216" t="s">
        <v>2794</v>
      </c>
      <c r="G101" s="215" t="s">
        <v>3829</v>
      </c>
      <c r="H101" s="215" t="s">
        <v>5559</v>
      </c>
      <c r="I101" s="215" t="s">
        <v>7276</v>
      </c>
      <c r="J101" s="215" t="s">
        <v>8973</v>
      </c>
      <c r="K101" s="215" t="s">
        <v>10701</v>
      </c>
      <c r="L101" s="215" t="s">
        <v>12370</v>
      </c>
      <c r="M101" s="215" t="s">
        <v>14071</v>
      </c>
      <c r="N101" s="215" t="s">
        <v>15753</v>
      </c>
      <c r="O101" s="215" t="s">
        <v>17488</v>
      </c>
      <c r="P101" s="215" t="s">
        <v>19151</v>
      </c>
      <c r="Q101" s="4"/>
      <c r="R101" s="4"/>
      <c r="S101" s="4"/>
      <c r="T101" s="4"/>
      <c r="U101" s="4"/>
      <c r="V101" s="4"/>
      <c r="W101" s="4"/>
      <c r="X101" s="4"/>
      <c r="Y101" s="4"/>
      <c r="Z101" s="4"/>
      <c r="AA101" s="4"/>
      <c r="AB101" s="4"/>
      <c r="AC101" s="4"/>
      <c r="AD101" s="4"/>
      <c r="AE101" s="4"/>
      <c r="AF101" s="4"/>
    </row>
    <row r="102" spans="1:32" ht="49.9" customHeight="1">
      <c r="A102" s="4"/>
      <c r="B102" s="213">
        <v>1010141020</v>
      </c>
      <c r="C102" s="214">
        <v>5</v>
      </c>
      <c r="D102" s="215" t="s">
        <v>19</v>
      </c>
      <c r="E102" s="215" t="s">
        <v>19</v>
      </c>
      <c r="F102" s="216" t="s">
        <v>2795</v>
      </c>
      <c r="G102" s="215" t="s">
        <v>3830</v>
      </c>
      <c r="H102" s="215" t="s">
        <v>5560</v>
      </c>
      <c r="I102" s="215" t="s">
        <v>7277</v>
      </c>
      <c r="J102" s="215" t="s">
        <v>8974</v>
      </c>
      <c r="K102" s="215" t="s">
        <v>10702</v>
      </c>
      <c r="L102" s="215" t="s">
        <v>12371</v>
      </c>
      <c r="M102" s="215" t="s">
        <v>14072</v>
      </c>
      <c r="N102" s="215" t="s">
        <v>15754</v>
      </c>
      <c r="O102" s="215" t="s">
        <v>17489</v>
      </c>
      <c r="P102" s="215" t="s">
        <v>19152</v>
      </c>
      <c r="Q102" s="4"/>
      <c r="R102" s="4"/>
      <c r="S102" s="4"/>
      <c r="T102" s="4"/>
      <c r="U102" s="4"/>
      <c r="V102" s="4"/>
      <c r="W102" s="4"/>
      <c r="X102" s="4"/>
      <c r="Y102" s="4"/>
      <c r="Z102" s="4"/>
      <c r="AA102" s="4"/>
      <c r="AB102" s="4"/>
      <c r="AC102" s="4"/>
      <c r="AD102" s="4"/>
      <c r="AE102" s="4"/>
      <c r="AF102" s="4"/>
    </row>
    <row r="103" spans="1:32" ht="49.9" customHeight="1">
      <c r="A103" s="4"/>
      <c r="B103" s="213">
        <v>101014102010</v>
      </c>
      <c r="C103" s="214">
        <v>6</v>
      </c>
      <c r="D103" s="215" t="s">
        <v>2629</v>
      </c>
      <c r="E103" s="215" t="s">
        <v>1696</v>
      </c>
      <c r="F103" s="216" t="s">
        <v>2796</v>
      </c>
      <c r="G103" s="215" t="s">
        <v>3831</v>
      </c>
      <c r="H103" s="215" t="s">
        <v>5561</v>
      </c>
      <c r="I103" s="215" t="s">
        <v>7278</v>
      </c>
      <c r="J103" s="215" t="s">
        <v>8975</v>
      </c>
      <c r="K103" s="215" t="s">
        <v>10703</v>
      </c>
      <c r="L103" s="215" t="s">
        <v>12372</v>
      </c>
      <c r="M103" s="215" t="s">
        <v>14073</v>
      </c>
      <c r="N103" s="215" t="s">
        <v>15755</v>
      </c>
      <c r="O103" s="215" t="s">
        <v>17490</v>
      </c>
      <c r="P103" s="215" t="s">
        <v>19153</v>
      </c>
      <c r="Q103" s="4"/>
      <c r="R103" s="4"/>
      <c r="S103" s="4"/>
      <c r="T103" s="4"/>
      <c r="U103" s="4"/>
      <c r="V103" s="4"/>
      <c r="W103" s="4"/>
      <c r="X103" s="4"/>
      <c r="Y103" s="4"/>
      <c r="Z103" s="4"/>
      <c r="AA103" s="4"/>
      <c r="AB103" s="4"/>
      <c r="AC103" s="4"/>
      <c r="AD103" s="4"/>
      <c r="AE103" s="4"/>
      <c r="AF103" s="4"/>
    </row>
    <row r="104" spans="1:32" ht="49.9" customHeight="1">
      <c r="A104" s="4"/>
      <c r="B104" s="213">
        <v>10101410201010</v>
      </c>
      <c r="C104" s="214">
        <v>7</v>
      </c>
      <c r="D104" s="215" t="s">
        <v>394</v>
      </c>
      <c r="E104" s="215" t="s">
        <v>394</v>
      </c>
      <c r="F104" s="216" t="s">
        <v>22592</v>
      </c>
      <c r="G104" s="215" t="s">
        <v>3832</v>
      </c>
      <c r="H104" s="215" t="s">
        <v>5562</v>
      </c>
      <c r="I104" s="215" t="s">
        <v>7279</v>
      </c>
      <c r="J104" s="215" t="s">
        <v>8976</v>
      </c>
      <c r="K104" s="215" t="s">
        <v>10704</v>
      </c>
      <c r="L104" s="215" t="s">
        <v>12339</v>
      </c>
      <c r="M104" s="215" t="s">
        <v>14074</v>
      </c>
      <c r="N104" s="215" t="s">
        <v>15756</v>
      </c>
      <c r="O104" s="215" t="s">
        <v>17491</v>
      </c>
      <c r="P104" s="215" t="s">
        <v>19154</v>
      </c>
      <c r="Q104" s="4"/>
      <c r="R104" s="4"/>
      <c r="S104" s="4"/>
      <c r="T104" s="4"/>
      <c r="U104" s="4"/>
      <c r="V104" s="4"/>
      <c r="W104" s="4"/>
      <c r="X104" s="4"/>
      <c r="Y104" s="4"/>
      <c r="Z104" s="4"/>
      <c r="AA104" s="4"/>
      <c r="AB104" s="4"/>
      <c r="AC104" s="4"/>
      <c r="AD104" s="4"/>
      <c r="AE104" s="4"/>
      <c r="AF104" s="4"/>
    </row>
    <row r="105" spans="1:32" ht="49.9" customHeight="1">
      <c r="A105" s="4"/>
      <c r="B105" s="213">
        <v>10101410201011</v>
      </c>
      <c r="C105" s="214">
        <v>7</v>
      </c>
      <c r="D105" s="215" t="s">
        <v>395</v>
      </c>
      <c r="E105" s="215" t="s">
        <v>395</v>
      </c>
      <c r="F105" s="216" t="s">
        <v>2797</v>
      </c>
      <c r="G105" s="215" t="s">
        <v>3833</v>
      </c>
      <c r="H105" s="215" t="s">
        <v>5563</v>
      </c>
      <c r="I105" s="215" t="s">
        <v>7280</v>
      </c>
      <c r="J105" s="215" t="s">
        <v>8977</v>
      </c>
      <c r="K105" s="215" t="s">
        <v>10705</v>
      </c>
      <c r="L105" s="215" t="s">
        <v>12373</v>
      </c>
      <c r="M105" s="215" t="s">
        <v>14075</v>
      </c>
      <c r="N105" s="215" t="s">
        <v>15757</v>
      </c>
      <c r="O105" s="215" t="s">
        <v>17492</v>
      </c>
      <c r="P105" s="215" t="s">
        <v>19155</v>
      </c>
      <c r="Q105" s="4"/>
      <c r="R105" s="4"/>
      <c r="S105" s="4"/>
      <c r="T105" s="4"/>
      <c r="U105" s="4"/>
      <c r="V105" s="4"/>
      <c r="W105" s="4"/>
      <c r="X105" s="4"/>
      <c r="Y105" s="4"/>
      <c r="Z105" s="4"/>
      <c r="AA105" s="4"/>
      <c r="AB105" s="4"/>
      <c r="AC105" s="4"/>
      <c r="AD105" s="4"/>
      <c r="AE105" s="4"/>
      <c r="AF105" s="4"/>
    </row>
    <row r="106" spans="1:32" ht="49.9" customHeight="1">
      <c r="A106" s="4"/>
      <c r="B106" s="213">
        <v>101014102011</v>
      </c>
      <c r="C106" s="214">
        <v>6</v>
      </c>
      <c r="D106" s="215" t="s">
        <v>396</v>
      </c>
      <c r="E106" s="215" t="s">
        <v>1697</v>
      </c>
      <c r="F106" s="216" t="s">
        <v>2798</v>
      </c>
      <c r="G106" s="215" t="s">
        <v>3834</v>
      </c>
      <c r="H106" s="215" t="s">
        <v>5564</v>
      </c>
      <c r="I106" s="215" t="s">
        <v>7281</v>
      </c>
      <c r="J106" s="215" t="s">
        <v>8978</v>
      </c>
      <c r="K106" s="215" t="s">
        <v>10706</v>
      </c>
      <c r="L106" s="215" t="s">
        <v>12374</v>
      </c>
      <c r="M106" s="215" t="s">
        <v>14076</v>
      </c>
      <c r="N106" s="215" t="s">
        <v>15758</v>
      </c>
      <c r="O106" s="215" t="s">
        <v>17493</v>
      </c>
      <c r="P106" s="215" t="s">
        <v>19156</v>
      </c>
      <c r="Q106" s="4"/>
      <c r="R106" s="4"/>
      <c r="S106" s="4"/>
      <c r="T106" s="4"/>
      <c r="U106" s="4"/>
      <c r="V106" s="4"/>
      <c r="W106" s="4"/>
      <c r="X106" s="4"/>
      <c r="Y106" s="4"/>
      <c r="Z106" s="4"/>
      <c r="AA106" s="4"/>
      <c r="AB106" s="4"/>
      <c r="AC106" s="4"/>
      <c r="AD106" s="4"/>
      <c r="AE106" s="4"/>
      <c r="AF106" s="4"/>
    </row>
    <row r="107" spans="1:32" ht="49.9" customHeight="1">
      <c r="A107" s="4"/>
      <c r="B107" s="213">
        <v>1010141021</v>
      </c>
      <c r="C107" s="214">
        <v>5</v>
      </c>
      <c r="D107" s="215" t="s">
        <v>397</v>
      </c>
      <c r="E107" s="215" t="s">
        <v>1698</v>
      </c>
      <c r="F107" s="216" t="s">
        <v>22593</v>
      </c>
      <c r="G107" s="215" t="s">
        <v>3835</v>
      </c>
      <c r="H107" s="215" t="s">
        <v>5565</v>
      </c>
      <c r="I107" s="215" t="s">
        <v>7282</v>
      </c>
      <c r="J107" s="215" t="s">
        <v>8979</v>
      </c>
      <c r="K107" s="215" t="s">
        <v>10707</v>
      </c>
      <c r="L107" s="215" t="s">
        <v>12375</v>
      </c>
      <c r="M107" s="215" t="s">
        <v>14077</v>
      </c>
      <c r="N107" s="215" t="s">
        <v>15759</v>
      </c>
      <c r="O107" s="215" t="s">
        <v>17494</v>
      </c>
      <c r="P107" s="215" t="s">
        <v>19157</v>
      </c>
      <c r="Q107" s="4"/>
      <c r="R107" s="4"/>
      <c r="S107" s="4"/>
      <c r="T107" s="4"/>
      <c r="U107" s="4"/>
      <c r="V107" s="4"/>
      <c r="W107" s="4"/>
      <c r="X107" s="4"/>
      <c r="Y107" s="4"/>
      <c r="Z107" s="4"/>
      <c r="AA107" s="4"/>
      <c r="AB107" s="4"/>
      <c r="AC107" s="4"/>
      <c r="AD107" s="4"/>
      <c r="AE107" s="4"/>
      <c r="AF107" s="4"/>
    </row>
    <row r="108" spans="1:32" ht="49.9" customHeight="1">
      <c r="A108" s="4"/>
      <c r="B108" s="213">
        <v>101014102110</v>
      </c>
      <c r="C108" s="214">
        <v>6</v>
      </c>
      <c r="D108" s="215" t="s">
        <v>398</v>
      </c>
      <c r="E108" s="215" t="s">
        <v>1699</v>
      </c>
      <c r="F108" s="216" t="s">
        <v>22594</v>
      </c>
      <c r="G108" s="215" t="s">
        <v>3836</v>
      </c>
      <c r="H108" s="215" t="s">
        <v>5566</v>
      </c>
      <c r="I108" s="215" t="s">
        <v>7283</v>
      </c>
      <c r="J108" s="215" t="s">
        <v>8980</v>
      </c>
      <c r="K108" s="215" t="s">
        <v>10708</v>
      </c>
      <c r="L108" s="215" t="s">
        <v>12376</v>
      </c>
      <c r="M108" s="215" t="s">
        <v>14078</v>
      </c>
      <c r="N108" s="215" t="s">
        <v>15760</v>
      </c>
      <c r="O108" s="215" t="s">
        <v>17495</v>
      </c>
      <c r="P108" s="215" t="s">
        <v>19158</v>
      </c>
      <c r="Q108" s="4"/>
      <c r="R108" s="4"/>
      <c r="S108" s="4"/>
      <c r="T108" s="4"/>
      <c r="U108" s="4"/>
      <c r="V108" s="4"/>
      <c r="W108" s="4"/>
      <c r="X108" s="4"/>
      <c r="Y108" s="4"/>
      <c r="Z108" s="4"/>
      <c r="AA108" s="4"/>
      <c r="AB108" s="4"/>
      <c r="AC108" s="4"/>
      <c r="AD108" s="4"/>
      <c r="AE108" s="4"/>
      <c r="AF108" s="4"/>
    </row>
    <row r="109" spans="1:32" ht="49.9" customHeight="1">
      <c r="A109" s="4"/>
      <c r="B109" s="213">
        <v>101014102111</v>
      </c>
      <c r="C109" s="214">
        <v>6</v>
      </c>
      <c r="D109" s="215" t="s">
        <v>399</v>
      </c>
      <c r="E109" s="215" t="s">
        <v>1700</v>
      </c>
      <c r="F109" s="216" t="s">
        <v>22595</v>
      </c>
      <c r="G109" s="215" t="s">
        <v>3837</v>
      </c>
      <c r="H109" s="215" t="s">
        <v>5567</v>
      </c>
      <c r="I109" s="215" t="s">
        <v>7284</v>
      </c>
      <c r="J109" s="215" t="s">
        <v>8981</v>
      </c>
      <c r="K109" s="215" t="s">
        <v>10709</v>
      </c>
      <c r="L109" s="215" t="s">
        <v>12377</v>
      </c>
      <c r="M109" s="215" t="s">
        <v>14079</v>
      </c>
      <c r="N109" s="215" t="s">
        <v>15761</v>
      </c>
      <c r="O109" s="215" t="s">
        <v>17496</v>
      </c>
      <c r="P109" s="215" t="s">
        <v>19159</v>
      </c>
      <c r="Q109" s="4"/>
      <c r="R109" s="4"/>
      <c r="S109" s="4"/>
      <c r="T109" s="4"/>
      <c r="U109" s="4"/>
      <c r="V109" s="4"/>
      <c r="W109" s="4"/>
      <c r="X109" s="4"/>
      <c r="Y109" s="4"/>
      <c r="Z109" s="4"/>
      <c r="AA109" s="4"/>
      <c r="AB109" s="4"/>
      <c r="AC109" s="4"/>
      <c r="AD109" s="4"/>
      <c r="AE109" s="4"/>
      <c r="AF109" s="4"/>
    </row>
    <row r="110" spans="1:32" ht="49.9" customHeight="1">
      <c r="A110" s="4"/>
      <c r="B110" s="213">
        <v>1010141022</v>
      </c>
      <c r="C110" s="214">
        <v>5</v>
      </c>
      <c r="D110" s="215" t="s">
        <v>20</v>
      </c>
      <c r="E110" s="215" t="s">
        <v>1701</v>
      </c>
      <c r="F110" s="216" t="s">
        <v>22596</v>
      </c>
      <c r="G110" s="215" t="s">
        <v>3838</v>
      </c>
      <c r="H110" s="215" t="s">
        <v>5568</v>
      </c>
      <c r="I110" s="215" t="s">
        <v>7285</v>
      </c>
      <c r="J110" s="215" t="s">
        <v>8982</v>
      </c>
      <c r="K110" s="215" t="s">
        <v>10710</v>
      </c>
      <c r="L110" s="215" t="s">
        <v>12378</v>
      </c>
      <c r="M110" s="215" t="s">
        <v>14080</v>
      </c>
      <c r="N110" s="215" t="s">
        <v>15762</v>
      </c>
      <c r="O110" s="215" t="s">
        <v>17497</v>
      </c>
      <c r="P110" s="215" t="s">
        <v>19160</v>
      </c>
      <c r="Q110" s="4"/>
      <c r="R110" s="4"/>
      <c r="S110" s="4"/>
      <c r="T110" s="4"/>
      <c r="U110" s="4"/>
      <c r="V110" s="4"/>
      <c r="W110" s="4"/>
      <c r="X110" s="4"/>
      <c r="Y110" s="4"/>
      <c r="Z110" s="4"/>
      <c r="AA110" s="4"/>
      <c r="AB110" s="4"/>
      <c r="AC110" s="4"/>
      <c r="AD110" s="4"/>
      <c r="AE110" s="4"/>
      <c r="AF110" s="4"/>
    </row>
    <row r="111" spans="1:32" ht="49.9" customHeight="1">
      <c r="A111" s="4"/>
      <c r="B111" s="213">
        <v>101014102210</v>
      </c>
      <c r="C111" s="214">
        <v>6</v>
      </c>
      <c r="D111" s="215" t="s">
        <v>400</v>
      </c>
      <c r="E111" s="215" t="s">
        <v>1702</v>
      </c>
      <c r="F111" s="216" t="s">
        <v>22597</v>
      </c>
      <c r="G111" s="215" t="s">
        <v>3839</v>
      </c>
      <c r="H111" s="215" t="s">
        <v>5569</v>
      </c>
      <c r="I111" s="215" t="s">
        <v>7286</v>
      </c>
      <c r="J111" s="215" t="s">
        <v>8983</v>
      </c>
      <c r="K111" s="215" t="s">
        <v>10711</v>
      </c>
      <c r="L111" s="215" t="s">
        <v>12379</v>
      </c>
      <c r="M111" s="215" t="s">
        <v>14081</v>
      </c>
      <c r="N111" s="215" t="s">
        <v>15763</v>
      </c>
      <c r="O111" s="215" t="s">
        <v>17498</v>
      </c>
      <c r="P111" s="215" t="s">
        <v>19161</v>
      </c>
      <c r="Q111" s="4"/>
      <c r="R111" s="4"/>
      <c r="S111" s="4"/>
      <c r="T111" s="4"/>
      <c r="U111" s="4"/>
      <c r="V111" s="4"/>
      <c r="W111" s="4"/>
      <c r="X111" s="4"/>
      <c r="Y111" s="4"/>
      <c r="Z111" s="4"/>
      <c r="AA111" s="4"/>
      <c r="AB111" s="4"/>
      <c r="AC111" s="4"/>
      <c r="AD111" s="4"/>
      <c r="AE111" s="4"/>
      <c r="AF111" s="4"/>
    </row>
    <row r="112" spans="1:32" ht="49.9" customHeight="1">
      <c r="A112" s="4"/>
      <c r="B112" s="213">
        <v>101014102211</v>
      </c>
      <c r="C112" s="214">
        <v>6</v>
      </c>
      <c r="D112" s="215" t="s">
        <v>401</v>
      </c>
      <c r="E112" s="215" t="s">
        <v>1703</v>
      </c>
      <c r="F112" s="216" t="s">
        <v>22598</v>
      </c>
      <c r="G112" s="215" t="s">
        <v>3840</v>
      </c>
      <c r="H112" s="215" t="s">
        <v>5570</v>
      </c>
      <c r="I112" s="215" t="s">
        <v>7287</v>
      </c>
      <c r="J112" s="215" t="s">
        <v>8984</v>
      </c>
      <c r="K112" s="215" t="s">
        <v>10712</v>
      </c>
      <c r="L112" s="215" t="s">
        <v>12380</v>
      </c>
      <c r="M112" s="215" t="s">
        <v>14082</v>
      </c>
      <c r="N112" s="215" t="s">
        <v>15764</v>
      </c>
      <c r="O112" s="215" t="s">
        <v>17499</v>
      </c>
      <c r="P112" s="215" t="s">
        <v>19162</v>
      </c>
      <c r="Q112" s="4"/>
      <c r="R112" s="4"/>
      <c r="S112" s="4"/>
      <c r="T112" s="4"/>
      <c r="U112" s="4"/>
      <c r="V112" s="4"/>
      <c r="W112" s="4"/>
      <c r="X112" s="4"/>
      <c r="Y112" s="4"/>
      <c r="Z112" s="4"/>
      <c r="AA112" s="4"/>
      <c r="AB112" s="4"/>
      <c r="AC112" s="4"/>
      <c r="AD112" s="4"/>
      <c r="AE112" s="4"/>
      <c r="AF112" s="4"/>
    </row>
    <row r="113" spans="1:32" ht="49.9" customHeight="1">
      <c r="A113" s="4"/>
      <c r="B113" s="213">
        <v>1010141023</v>
      </c>
      <c r="C113" s="214">
        <v>5</v>
      </c>
      <c r="D113" s="215" t="s">
        <v>2630</v>
      </c>
      <c r="E113" s="215" t="s">
        <v>1704</v>
      </c>
      <c r="F113" s="216" t="s">
        <v>22599</v>
      </c>
      <c r="G113" s="215" t="s">
        <v>3841</v>
      </c>
      <c r="H113" s="215" t="s">
        <v>5571</v>
      </c>
      <c r="I113" s="215" t="s">
        <v>7288</v>
      </c>
      <c r="J113" s="215" t="s">
        <v>8985</v>
      </c>
      <c r="K113" s="215" t="s">
        <v>10713</v>
      </c>
      <c r="L113" s="215" t="s">
        <v>12381</v>
      </c>
      <c r="M113" s="215" t="s">
        <v>14083</v>
      </c>
      <c r="N113" s="215" t="s">
        <v>15765</v>
      </c>
      <c r="O113" s="215" t="s">
        <v>17500</v>
      </c>
      <c r="P113" s="215" t="s">
        <v>19163</v>
      </c>
      <c r="Q113" s="4"/>
      <c r="R113" s="4"/>
      <c r="S113" s="4"/>
      <c r="T113" s="4"/>
      <c r="U113" s="4"/>
      <c r="V113" s="4"/>
      <c r="W113" s="4"/>
      <c r="X113" s="4"/>
      <c r="Y113" s="4"/>
      <c r="Z113" s="4"/>
      <c r="AA113" s="4"/>
      <c r="AB113" s="4"/>
      <c r="AC113" s="4"/>
      <c r="AD113" s="4"/>
      <c r="AE113" s="4"/>
      <c r="AF113" s="4"/>
    </row>
    <row r="114" spans="1:32" ht="49.9" customHeight="1">
      <c r="A114" s="4"/>
      <c r="B114" s="213">
        <v>101014102310</v>
      </c>
      <c r="C114" s="214">
        <v>6</v>
      </c>
      <c r="D114" s="215" t="s">
        <v>3727</v>
      </c>
      <c r="E114" s="215" t="s">
        <v>3729</v>
      </c>
      <c r="F114" s="216" t="s">
        <v>3732</v>
      </c>
      <c r="G114" s="215" t="s">
        <v>3842</v>
      </c>
      <c r="H114" s="215" t="s">
        <v>5572</v>
      </c>
      <c r="I114" s="215" t="s">
        <v>7289</v>
      </c>
      <c r="J114" s="215" t="s">
        <v>8986</v>
      </c>
      <c r="K114" s="215" t="s">
        <v>10714</v>
      </c>
      <c r="L114" s="215" t="s">
        <v>12382</v>
      </c>
      <c r="M114" s="215" t="s">
        <v>14084</v>
      </c>
      <c r="N114" s="215" t="s">
        <v>15766</v>
      </c>
      <c r="O114" s="215" t="s">
        <v>17501</v>
      </c>
      <c r="P114" s="215" t="s">
        <v>19164</v>
      </c>
      <c r="Q114" s="4"/>
      <c r="R114" s="4"/>
      <c r="S114" s="4"/>
      <c r="T114" s="4"/>
      <c r="U114" s="4"/>
      <c r="V114" s="4"/>
      <c r="W114" s="4"/>
      <c r="X114" s="4"/>
      <c r="Y114" s="4"/>
      <c r="Z114" s="4"/>
      <c r="AA114" s="4"/>
      <c r="AB114" s="4"/>
      <c r="AC114" s="4"/>
      <c r="AD114" s="4"/>
      <c r="AE114" s="4"/>
      <c r="AF114" s="4"/>
    </row>
    <row r="115" spans="1:32" ht="49.9" customHeight="1">
      <c r="A115" s="4"/>
      <c r="B115" s="213">
        <v>101014102311</v>
      </c>
      <c r="C115" s="214">
        <v>6</v>
      </c>
      <c r="D115" s="215" t="s">
        <v>3728</v>
      </c>
      <c r="E115" s="215" t="s">
        <v>3730</v>
      </c>
      <c r="F115" s="216" t="s">
        <v>3731</v>
      </c>
      <c r="G115" s="215" t="s">
        <v>3843</v>
      </c>
      <c r="H115" s="215" t="s">
        <v>5573</v>
      </c>
      <c r="I115" s="215" t="s">
        <v>7290</v>
      </c>
      <c r="J115" s="215" t="s">
        <v>8987</v>
      </c>
      <c r="K115" s="215" t="s">
        <v>10715</v>
      </c>
      <c r="L115" s="215" t="s">
        <v>12383</v>
      </c>
      <c r="M115" s="215" t="s">
        <v>14085</v>
      </c>
      <c r="N115" s="215" t="s">
        <v>15767</v>
      </c>
      <c r="O115" s="215" t="s">
        <v>17502</v>
      </c>
      <c r="P115" s="215" t="s">
        <v>19165</v>
      </c>
      <c r="Q115" s="4"/>
      <c r="R115" s="4"/>
      <c r="S115" s="4"/>
      <c r="T115" s="4"/>
      <c r="U115" s="4"/>
      <c r="V115" s="4"/>
      <c r="W115" s="4"/>
      <c r="X115" s="4"/>
      <c r="Y115" s="4"/>
      <c r="Z115" s="4"/>
      <c r="AA115" s="4"/>
      <c r="AB115" s="4"/>
      <c r="AC115" s="4"/>
      <c r="AD115" s="4"/>
      <c r="AE115" s="4"/>
      <c r="AF115" s="4"/>
    </row>
    <row r="116" spans="1:32" ht="49.9" customHeight="1">
      <c r="A116" s="4"/>
      <c r="B116" s="213">
        <v>1011</v>
      </c>
      <c r="C116" s="214">
        <v>2</v>
      </c>
      <c r="D116" s="215" t="s">
        <v>28</v>
      </c>
      <c r="E116" s="215" t="s">
        <v>28</v>
      </c>
      <c r="F116" s="216" t="s">
        <v>2799</v>
      </c>
      <c r="G116" s="215" t="s">
        <v>3844</v>
      </c>
      <c r="H116" s="215" t="s">
        <v>5574</v>
      </c>
      <c r="I116" s="215" t="s">
        <v>7291</v>
      </c>
      <c r="J116" s="215" t="s">
        <v>8988</v>
      </c>
      <c r="K116" s="215" t="s">
        <v>10716</v>
      </c>
      <c r="L116" s="215" t="s">
        <v>12384</v>
      </c>
      <c r="M116" s="215" t="s">
        <v>14086</v>
      </c>
      <c r="N116" s="215" t="s">
        <v>15768</v>
      </c>
      <c r="O116" s="215" t="s">
        <v>17503</v>
      </c>
      <c r="P116" s="215" t="s">
        <v>19166</v>
      </c>
      <c r="Q116" s="4"/>
      <c r="R116" s="4"/>
      <c r="S116" s="4"/>
      <c r="T116" s="4"/>
      <c r="U116" s="4"/>
      <c r="V116" s="4"/>
      <c r="W116" s="4"/>
      <c r="X116" s="4"/>
      <c r="Y116" s="4"/>
      <c r="Z116" s="4"/>
      <c r="AA116" s="4"/>
      <c r="AB116" s="4"/>
      <c r="AC116" s="4"/>
      <c r="AD116" s="4"/>
      <c r="AE116" s="4"/>
      <c r="AF116" s="4"/>
    </row>
    <row r="117" spans="1:32" ht="49.9" customHeight="1">
      <c r="A117" s="4"/>
      <c r="B117" s="213">
        <v>101110</v>
      </c>
      <c r="C117" s="214">
        <v>3</v>
      </c>
      <c r="D117" s="215" t="s">
        <v>28</v>
      </c>
      <c r="E117" s="215" t="s">
        <v>28</v>
      </c>
      <c r="F117" s="216" t="s">
        <v>22600</v>
      </c>
      <c r="G117" s="215" t="s">
        <v>3844</v>
      </c>
      <c r="H117" s="215" t="s">
        <v>5574</v>
      </c>
      <c r="I117" s="215" t="s">
        <v>7291</v>
      </c>
      <c r="J117" s="215" t="s">
        <v>8988</v>
      </c>
      <c r="K117" s="215" t="s">
        <v>10716</v>
      </c>
      <c r="L117" s="215" t="s">
        <v>12384</v>
      </c>
      <c r="M117" s="215" t="s">
        <v>14086</v>
      </c>
      <c r="N117" s="215" t="s">
        <v>15768</v>
      </c>
      <c r="O117" s="215" t="s">
        <v>17503</v>
      </c>
      <c r="P117" s="215" t="s">
        <v>19166</v>
      </c>
      <c r="Q117" s="4"/>
      <c r="R117" s="4"/>
      <c r="S117" s="4"/>
      <c r="T117" s="4"/>
      <c r="U117" s="4"/>
      <c r="V117" s="4"/>
      <c r="W117" s="4"/>
      <c r="X117" s="4"/>
      <c r="Y117" s="4"/>
      <c r="Z117" s="4"/>
      <c r="AA117" s="4"/>
      <c r="AB117" s="4"/>
      <c r="AC117" s="4"/>
      <c r="AD117" s="4"/>
      <c r="AE117" s="4"/>
      <c r="AF117" s="4"/>
    </row>
    <row r="118" spans="1:32" ht="49.9" customHeight="1">
      <c r="A118" s="4"/>
      <c r="B118" s="213">
        <v>10111010</v>
      </c>
      <c r="C118" s="214">
        <v>4</v>
      </c>
      <c r="D118" s="215" t="s">
        <v>402</v>
      </c>
      <c r="E118" s="215" t="s">
        <v>1624</v>
      </c>
      <c r="F118" s="216" t="s">
        <v>22601</v>
      </c>
      <c r="G118" s="215" t="s">
        <v>3845</v>
      </c>
      <c r="H118" s="215" t="s">
        <v>5575</v>
      </c>
      <c r="I118" s="215" t="s">
        <v>7292</v>
      </c>
      <c r="J118" s="215" t="s">
        <v>8989</v>
      </c>
      <c r="K118" s="215" t="s">
        <v>10717</v>
      </c>
      <c r="L118" s="215" t="s">
        <v>12385</v>
      </c>
      <c r="M118" s="215" t="s">
        <v>14087</v>
      </c>
      <c r="N118" s="215" t="s">
        <v>15769</v>
      </c>
      <c r="O118" s="215" t="s">
        <v>17504</v>
      </c>
      <c r="P118" s="215" t="s">
        <v>19167</v>
      </c>
      <c r="Q118" s="4"/>
      <c r="R118" s="4"/>
      <c r="S118" s="4"/>
      <c r="T118" s="4"/>
      <c r="U118" s="4"/>
      <c r="V118" s="4"/>
      <c r="W118" s="4"/>
      <c r="X118" s="4"/>
      <c r="Y118" s="4"/>
      <c r="Z118" s="4"/>
      <c r="AA118" s="4"/>
      <c r="AB118" s="4"/>
      <c r="AC118" s="4"/>
      <c r="AD118" s="4"/>
      <c r="AE118" s="4"/>
      <c r="AF118" s="4"/>
    </row>
    <row r="119" spans="1:32" ht="49.9" customHeight="1">
      <c r="A119" s="4"/>
      <c r="B119" s="213">
        <v>1011101010</v>
      </c>
      <c r="C119" s="214">
        <v>5</v>
      </c>
      <c r="D119" s="215" t="s">
        <v>29</v>
      </c>
      <c r="E119" s="215" t="s">
        <v>29</v>
      </c>
      <c r="F119" s="216" t="s">
        <v>22602</v>
      </c>
      <c r="G119" s="215" t="s">
        <v>3846</v>
      </c>
      <c r="H119" s="215" t="s">
        <v>5576</v>
      </c>
      <c r="I119" s="215" t="s">
        <v>7293</v>
      </c>
      <c r="J119" s="215" t="s">
        <v>8990</v>
      </c>
      <c r="K119" s="215" t="s">
        <v>10718</v>
      </c>
      <c r="L119" s="215" t="s">
        <v>12386</v>
      </c>
      <c r="M119" s="215" t="s">
        <v>14088</v>
      </c>
      <c r="N119" s="215" t="s">
        <v>15770</v>
      </c>
      <c r="O119" s="215" t="s">
        <v>17505</v>
      </c>
      <c r="P119" s="215" t="s">
        <v>19168</v>
      </c>
      <c r="Q119" s="4"/>
      <c r="R119" s="4"/>
      <c r="S119" s="4"/>
      <c r="T119" s="4"/>
      <c r="U119" s="4"/>
      <c r="V119" s="4"/>
      <c r="W119" s="4"/>
      <c r="X119" s="4"/>
      <c r="Y119" s="4"/>
      <c r="Z119" s="4"/>
      <c r="AA119" s="4"/>
      <c r="AB119" s="4"/>
      <c r="AC119" s="4"/>
      <c r="AD119" s="4"/>
      <c r="AE119" s="4"/>
      <c r="AF119" s="4"/>
    </row>
    <row r="120" spans="1:32" ht="49.9" customHeight="1">
      <c r="A120" s="4"/>
      <c r="B120" s="213">
        <v>101110101010</v>
      </c>
      <c r="C120" s="214">
        <v>6</v>
      </c>
      <c r="D120" s="215" t="s">
        <v>403</v>
      </c>
      <c r="E120" s="215" t="s">
        <v>403</v>
      </c>
      <c r="F120" s="216" t="s">
        <v>2800</v>
      </c>
      <c r="G120" s="215" t="s">
        <v>3847</v>
      </c>
      <c r="H120" s="215" t="s">
        <v>5577</v>
      </c>
      <c r="I120" s="215" t="s">
        <v>7294</v>
      </c>
      <c r="J120" s="215" t="s">
        <v>8991</v>
      </c>
      <c r="K120" s="215" t="s">
        <v>10719</v>
      </c>
      <c r="L120" s="215" t="s">
        <v>12387</v>
      </c>
      <c r="M120" s="215" t="s">
        <v>14089</v>
      </c>
      <c r="N120" s="215" t="s">
        <v>15771</v>
      </c>
      <c r="O120" s="215" t="s">
        <v>17506</v>
      </c>
      <c r="P120" s="215" t="s">
        <v>19169</v>
      </c>
      <c r="Q120" s="4"/>
      <c r="R120" s="4"/>
      <c r="S120" s="4"/>
      <c r="T120" s="4"/>
      <c r="U120" s="4"/>
      <c r="V120" s="4"/>
      <c r="W120" s="4"/>
      <c r="X120" s="4"/>
      <c r="Y120" s="4"/>
      <c r="Z120" s="4"/>
      <c r="AA120" s="4"/>
      <c r="AB120" s="4"/>
      <c r="AC120" s="4"/>
      <c r="AD120" s="4"/>
      <c r="AE120" s="4"/>
      <c r="AF120" s="4"/>
    </row>
    <row r="121" spans="1:32" ht="49.9" customHeight="1">
      <c r="A121" s="4"/>
      <c r="B121" s="213">
        <v>101110101011</v>
      </c>
      <c r="C121" s="214">
        <v>6</v>
      </c>
      <c r="D121" s="215" t="s">
        <v>404</v>
      </c>
      <c r="E121" s="215" t="s">
        <v>404</v>
      </c>
      <c r="F121" s="216" t="s">
        <v>22603</v>
      </c>
      <c r="G121" s="215" t="s">
        <v>3848</v>
      </c>
      <c r="H121" s="215" t="s">
        <v>5578</v>
      </c>
      <c r="I121" s="215" t="s">
        <v>7295</v>
      </c>
      <c r="J121" s="215" t="s">
        <v>8992</v>
      </c>
      <c r="K121" s="215" t="s">
        <v>10720</v>
      </c>
      <c r="L121" s="215" t="s">
        <v>12388</v>
      </c>
      <c r="M121" s="215" t="s">
        <v>14090</v>
      </c>
      <c r="N121" s="215" t="s">
        <v>15772</v>
      </c>
      <c r="O121" s="215" t="s">
        <v>17507</v>
      </c>
      <c r="P121" s="215" t="s">
        <v>19170</v>
      </c>
      <c r="Q121" s="4"/>
      <c r="R121" s="4"/>
      <c r="S121" s="4"/>
      <c r="T121" s="4"/>
      <c r="U121" s="4"/>
      <c r="V121" s="4"/>
      <c r="W121" s="4"/>
      <c r="X121" s="4"/>
      <c r="Y121" s="4"/>
      <c r="Z121" s="4"/>
      <c r="AA121" s="4"/>
      <c r="AB121" s="4"/>
      <c r="AC121" s="4"/>
      <c r="AD121" s="4"/>
      <c r="AE121" s="4"/>
      <c r="AF121" s="4"/>
    </row>
    <row r="122" spans="1:32" ht="49.9" customHeight="1">
      <c r="A122" s="4"/>
      <c r="B122" s="213">
        <v>101110101012</v>
      </c>
      <c r="C122" s="214">
        <v>6</v>
      </c>
      <c r="D122" s="215" t="s">
        <v>405</v>
      </c>
      <c r="E122" s="215" t="s">
        <v>405</v>
      </c>
      <c r="F122" s="216" t="s">
        <v>2801</v>
      </c>
      <c r="G122" s="215" t="s">
        <v>3849</v>
      </c>
      <c r="H122" s="215" t="s">
        <v>5579</v>
      </c>
      <c r="I122" s="215" t="s">
        <v>7296</v>
      </c>
      <c r="J122" s="215" t="s">
        <v>8993</v>
      </c>
      <c r="K122" s="215" t="s">
        <v>10721</v>
      </c>
      <c r="L122" s="215" t="s">
        <v>12389</v>
      </c>
      <c r="M122" s="215" t="s">
        <v>14091</v>
      </c>
      <c r="N122" s="215" t="s">
        <v>15773</v>
      </c>
      <c r="O122" s="215" t="s">
        <v>17508</v>
      </c>
      <c r="P122" s="215" t="s">
        <v>19171</v>
      </c>
      <c r="Q122" s="4"/>
      <c r="R122" s="4"/>
      <c r="S122" s="4"/>
      <c r="T122" s="4"/>
      <c r="U122" s="4"/>
      <c r="V122" s="4"/>
      <c r="W122" s="4"/>
      <c r="X122" s="4"/>
      <c r="Y122" s="4"/>
      <c r="Z122" s="4"/>
      <c r="AA122" s="4"/>
      <c r="AB122" s="4"/>
      <c r="AC122" s="4"/>
      <c r="AD122" s="4"/>
      <c r="AE122" s="4"/>
      <c r="AF122" s="4"/>
    </row>
    <row r="123" spans="1:32" ht="49.9" customHeight="1">
      <c r="A123" s="4"/>
      <c r="B123" s="213">
        <v>101110101013</v>
      </c>
      <c r="C123" s="214">
        <v>6</v>
      </c>
      <c r="D123" s="215" t="s">
        <v>406</v>
      </c>
      <c r="E123" s="215" t="s">
        <v>406</v>
      </c>
      <c r="F123" s="216" t="s">
        <v>2802</v>
      </c>
      <c r="G123" s="215" t="s">
        <v>3850</v>
      </c>
      <c r="H123" s="215" t="s">
        <v>5580</v>
      </c>
      <c r="I123" s="215" t="s">
        <v>7297</v>
      </c>
      <c r="J123" s="215" t="s">
        <v>8994</v>
      </c>
      <c r="K123" s="215" t="s">
        <v>10722</v>
      </c>
      <c r="L123" s="215" t="s">
        <v>12390</v>
      </c>
      <c r="M123" s="215" t="s">
        <v>14092</v>
      </c>
      <c r="N123" s="215" t="s">
        <v>15774</v>
      </c>
      <c r="O123" s="215" t="s">
        <v>17509</v>
      </c>
      <c r="P123" s="215" t="s">
        <v>19172</v>
      </c>
      <c r="Q123" s="4"/>
      <c r="R123" s="4"/>
      <c r="S123" s="4"/>
      <c r="T123" s="4"/>
      <c r="U123" s="4"/>
      <c r="V123" s="4"/>
      <c r="W123" s="4"/>
      <c r="X123" s="4"/>
      <c r="Y123" s="4"/>
      <c r="Z123" s="4"/>
      <c r="AA123" s="4"/>
      <c r="AB123" s="4"/>
      <c r="AC123" s="4"/>
      <c r="AD123" s="4"/>
      <c r="AE123" s="4"/>
      <c r="AF123" s="4"/>
    </row>
    <row r="124" spans="1:32" ht="49.9" customHeight="1">
      <c r="A124" s="4"/>
      <c r="B124" s="213">
        <v>101110101014</v>
      </c>
      <c r="C124" s="214">
        <v>6</v>
      </c>
      <c r="D124" s="215" t="s">
        <v>407</v>
      </c>
      <c r="E124" s="215" t="s">
        <v>1705</v>
      </c>
      <c r="F124" s="216" t="s">
        <v>2803</v>
      </c>
      <c r="G124" s="215" t="s">
        <v>3851</v>
      </c>
      <c r="H124" s="215" t="s">
        <v>5581</v>
      </c>
      <c r="I124" s="215" t="s">
        <v>7298</v>
      </c>
      <c r="J124" s="215" t="s">
        <v>8995</v>
      </c>
      <c r="K124" s="215" t="s">
        <v>10723</v>
      </c>
      <c r="L124" s="215" t="s">
        <v>12391</v>
      </c>
      <c r="M124" s="215" t="s">
        <v>14093</v>
      </c>
      <c r="N124" s="215" t="s">
        <v>15775</v>
      </c>
      <c r="O124" s="215" t="s">
        <v>17510</v>
      </c>
      <c r="P124" s="215" t="s">
        <v>19173</v>
      </c>
      <c r="Q124" s="4"/>
      <c r="R124" s="4"/>
      <c r="S124" s="4"/>
      <c r="T124" s="4"/>
      <c r="U124" s="4"/>
      <c r="V124" s="4"/>
      <c r="W124" s="4"/>
      <c r="X124" s="4"/>
      <c r="Y124" s="4"/>
      <c r="Z124" s="4"/>
      <c r="AA124" s="4"/>
      <c r="AB124" s="4"/>
      <c r="AC124" s="4"/>
      <c r="AD124" s="4"/>
      <c r="AE124" s="4"/>
      <c r="AF124" s="4"/>
    </row>
    <row r="125" spans="1:32" ht="49.9" customHeight="1">
      <c r="A125" s="4"/>
      <c r="B125" s="213">
        <v>1011101011</v>
      </c>
      <c r="C125" s="214">
        <v>5</v>
      </c>
      <c r="D125" s="215" t="s">
        <v>1623</v>
      </c>
      <c r="E125" s="215" t="s">
        <v>1623</v>
      </c>
      <c r="F125" s="216" t="s">
        <v>2804</v>
      </c>
      <c r="G125" s="215" t="s">
        <v>3852</v>
      </c>
      <c r="H125" s="215" t="s">
        <v>5582</v>
      </c>
      <c r="I125" s="215" t="s">
        <v>7299</v>
      </c>
      <c r="J125" s="215" t="s">
        <v>8996</v>
      </c>
      <c r="K125" s="215" t="s">
        <v>8996</v>
      </c>
      <c r="L125" s="215" t="s">
        <v>12392</v>
      </c>
      <c r="M125" s="215" t="s">
        <v>14094</v>
      </c>
      <c r="N125" s="215" t="s">
        <v>15776</v>
      </c>
      <c r="O125" s="215" t="s">
        <v>17511</v>
      </c>
      <c r="P125" s="215" t="s">
        <v>19174</v>
      </c>
      <c r="Q125" s="4"/>
      <c r="R125" s="4"/>
      <c r="S125" s="4"/>
      <c r="T125" s="4"/>
      <c r="U125" s="4"/>
      <c r="V125" s="4"/>
      <c r="W125" s="4"/>
      <c r="X125" s="4"/>
      <c r="Y125" s="4"/>
      <c r="Z125" s="4"/>
      <c r="AA125" s="4"/>
      <c r="AB125" s="4"/>
      <c r="AC125" s="4"/>
      <c r="AD125" s="4"/>
      <c r="AE125" s="4"/>
      <c r="AF125" s="4"/>
    </row>
    <row r="126" spans="1:32" ht="49.9" customHeight="1">
      <c r="A126" s="4"/>
      <c r="B126" s="213">
        <v>1011101012</v>
      </c>
      <c r="C126" s="214">
        <v>5</v>
      </c>
      <c r="D126" s="215" t="s">
        <v>408</v>
      </c>
      <c r="E126" s="215" t="s">
        <v>1706</v>
      </c>
      <c r="F126" s="216" t="s">
        <v>2805</v>
      </c>
      <c r="G126" s="215" t="s">
        <v>3853</v>
      </c>
      <c r="H126" s="215" t="s">
        <v>5583</v>
      </c>
      <c r="I126" s="215" t="s">
        <v>7300</v>
      </c>
      <c r="J126" s="215" t="s">
        <v>8997</v>
      </c>
      <c r="K126" s="215" t="s">
        <v>10724</v>
      </c>
      <c r="L126" s="215" t="s">
        <v>12393</v>
      </c>
      <c r="M126" s="215" t="s">
        <v>14095</v>
      </c>
      <c r="N126" s="215" t="s">
        <v>15777</v>
      </c>
      <c r="O126" s="215" t="s">
        <v>17512</v>
      </c>
      <c r="P126" s="215" t="s">
        <v>19175</v>
      </c>
      <c r="Q126" s="4"/>
      <c r="R126" s="4"/>
      <c r="S126" s="4"/>
      <c r="T126" s="4"/>
      <c r="U126" s="4"/>
      <c r="V126" s="4"/>
      <c r="W126" s="4"/>
      <c r="X126" s="4"/>
      <c r="Y126" s="4"/>
      <c r="Z126" s="4"/>
      <c r="AA126" s="4"/>
      <c r="AB126" s="4"/>
      <c r="AC126" s="4"/>
      <c r="AD126" s="4"/>
      <c r="AE126" s="4"/>
      <c r="AF126" s="4"/>
    </row>
    <row r="127" spans="1:32" ht="49.9" customHeight="1">
      <c r="A127" s="4"/>
      <c r="B127" s="213">
        <v>10111011</v>
      </c>
      <c r="C127" s="214">
        <v>4</v>
      </c>
      <c r="D127" s="215" t="s">
        <v>409</v>
      </c>
      <c r="E127" s="215" t="s">
        <v>1625</v>
      </c>
      <c r="F127" s="216" t="s">
        <v>22604</v>
      </c>
      <c r="G127" s="215" t="s">
        <v>3854</v>
      </c>
      <c r="H127" s="215" t="s">
        <v>5584</v>
      </c>
      <c r="I127" s="215" t="s">
        <v>7301</v>
      </c>
      <c r="J127" s="215" t="s">
        <v>8998</v>
      </c>
      <c r="K127" s="215" t="s">
        <v>10725</v>
      </c>
      <c r="L127" s="215" t="s">
        <v>12394</v>
      </c>
      <c r="M127" s="215" t="s">
        <v>14096</v>
      </c>
      <c r="N127" s="215" t="s">
        <v>15778</v>
      </c>
      <c r="O127" s="215" t="s">
        <v>17513</v>
      </c>
      <c r="P127" s="215" t="s">
        <v>19176</v>
      </c>
      <c r="Q127" s="4"/>
      <c r="R127" s="4"/>
      <c r="S127" s="4"/>
      <c r="T127" s="4"/>
      <c r="U127" s="4"/>
      <c r="V127" s="4"/>
      <c r="W127" s="4"/>
      <c r="X127" s="4"/>
      <c r="Y127" s="4"/>
      <c r="Z127" s="4"/>
      <c r="AA127" s="4"/>
      <c r="AB127" s="4"/>
      <c r="AC127" s="4"/>
      <c r="AD127" s="4"/>
      <c r="AE127" s="4"/>
      <c r="AF127" s="4"/>
    </row>
    <row r="128" spans="1:32" ht="49.9" customHeight="1">
      <c r="A128" s="4"/>
      <c r="B128" s="213">
        <v>1011101110</v>
      </c>
      <c r="C128" s="214">
        <v>5</v>
      </c>
      <c r="D128" s="215" t="s">
        <v>410</v>
      </c>
      <c r="E128" s="215" t="s">
        <v>410</v>
      </c>
      <c r="F128" s="216" t="s">
        <v>22605</v>
      </c>
      <c r="G128" s="215" t="s">
        <v>3855</v>
      </c>
      <c r="H128" s="215" t="s">
        <v>5585</v>
      </c>
      <c r="I128" s="215" t="s">
        <v>7302</v>
      </c>
      <c r="J128" s="215" t="s">
        <v>8999</v>
      </c>
      <c r="K128" s="215" t="s">
        <v>10726</v>
      </c>
      <c r="L128" s="215" t="s">
        <v>12395</v>
      </c>
      <c r="M128" s="215" t="s">
        <v>14097</v>
      </c>
      <c r="N128" s="215" t="s">
        <v>15779</v>
      </c>
      <c r="O128" s="215" t="s">
        <v>17514</v>
      </c>
      <c r="P128" s="215" t="s">
        <v>19177</v>
      </c>
      <c r="Q128" s="4"/>
      <c r="R128" s="4"/>
      <c r="S128" s="4"/>
      <c r="T128" s="4"/>
      <c r="U128" s="4"/>
      <c r="V128" s="4"/>
      <c r="W128" s="4"/>
      <c r="X128" s="4"/>
      <c r="Y128" s="4"/>
      <c r="Z128" s="4"/>
      <c r="AA128" s="4"/>
      <c r="AB128" s="4"/>
      <c r="AC128" s="4"/>
      <c r="AD128" s="4"/>
      <c r="AE128" s="4"/>
      <c r="AF128" s="4"/>
    </row>
    <row r="129" spans="1:32" ht="49.9" customHeight="1">
      <c r="A129" s="4"/>
      <c r="B129" s="213">
        <v>101110111010</v>
      </c>
      <c r="C129" s="214">
        <v>6</v>
      </c>
      <c r="D129" s="215" t="s">
        <v>16</v>
      </c>
      <c r="E129" s="215" t="s">
        <v>1707</v>
      </c>
      <c r="F129" s="216" t="s">
        <v>22606</v>
      </c>
      <c r="G129" s="215" t="s">
        <v>3856</v>
      </c>
      <c r="H129" s="215" t="s">
        <v>5586</v>
      </c>
      <c r="I129" s="215" t="s">
        <v>7303</v>
      </c>
      <c r="J129" s="215" t="s">
        <v>9000</v>
      </c>
      <c r="K129" s="215" t="s">
        <v>10727</v>
      </c>
      <c r="L129" s="215" t="s">
        <v>12396</v>
      </c>
      <c r="M129" s="215" t="s">
        <v>14098</v>
      </c>
      <c r="N129" s="215" t="s">
        <v>15780</v>
      </c>
      <c r="O129" s="215" t="s">
        <v>17515</v>
      </c>
      <c r="P129" s="215" t="s">
        <v>19178</v>
      </c>
      <c r="Q129" s="4"/>
      <c r="R129" s="4"/>
      <c r="S129" s="4"/>
      <c r="T129" s="4"/>
      <c r="U129" s="4"/>
      <c r="V129" s="4"/>
      <c r="W129" s="4"/>
      <c r="X129" s="4"/>
      <c r="Y129" s="4"/>
      <c r="Z129" s="4"/>
      <c r="AA129" s="4"/>
      <c r="AB129" s="4"/>
      <c r="AC129" s="4"/>
      <c r="AD129" s="4"/>
      <c r="AE129" s="4"/>
      <c r="AF129" s="4"/>
    </row>
    <row r="130" spans="1:32" ht="49.9" customHeight="1">
      <c r="A130" s="4"/>
      <c r="B130" s="213">
        <v>101110111011</v>
      </c>
      <c r="C130" s="214">
        <v>6</v>
      </c>
      <c r="D130" s="215" t="s">
        <v>411</v>
      </c>
      <c r="E130" s="215" t="s">
        <v>411</v>
      </c>
      <c r="F130" s="216" t="s">
        <v>2806</v>
      </c>
      <c r="G130" s="215" t="s">
        <v>3857</v>
      </c>
      <c r="H130" s="215" t="s">
        <v>5587</v>
      </c>
      <c r="I130" s="215" t="s">
        <v>7304</v>
      </c>
      <c r="J130" s="215" t="s">
        <v>9001</v>
      </c>
      <c r="K130" s="215" t="s">
        <v>10728</v>
      </c>
      <c r="L130" s="215" t="s">
        <v>12397</v>
      </c>
      <c r="M130" s="215" t="s">
        <v>14099</v>
      </c>
      <c r="N130" s="215" t="s">
        <v>15781</v>
      </c>
      <c r="O130" s="215" t="s">
        <v>17516</v>
      </c>
      <c r="P130" s="215" t="s">
        <v>19179</v>
      </c>
      <c r="Q130" s="4"/>
      <c r="R130" s="4"/>
      <c r="S130" s="4"/>
      <c r="T130" s="4"/>
      <c r="U130" s="4"/>
      <c r="V130" s="4"/>
      <c r="W130" s="4"/>
      <c r="X130" s="4"/>
      <c r="Y130" s="4"/>
      <c r="Z130" s="4"/>
      <c r="AA130" s="4"/>
      <c r="AB130" s="4"/>
      <c r="AC130" s="4"/>
      <c r="AD130" s="4"/>
      <c r="AE130" s="4"/>
      <c r="AF130" s="4"/>
    </row>
    <row r="131" spans="1:32" ht="49.9" customHeight="1">
      <c r="A131" s="4"/>
      <c r="B131" s="213">
        <v>101110111012</v>
      </c>
      <c r="C131" s="214">
        <v>6</v>
      </c>
      <c r="D131" s="215" t="s">
        <v>412</v>
      </c>
      <c r="E131" s="215" t="s">
        <v>412</v>
      </c>
      <c r="F131" s="216" t="s">
        <v>2807</v>
      </c>
      <c r="G131" s="215" t="s">
        <v>3858</v>
      </c>
      <c r="H131" s="215" t="s">
        <v>5588</v>
      </c>
      <c r="I131" s="215" t="s">
        <v>7305</v>
      </c>
      <c r="J131" s="215" t="s">
        <v>9002</v>
      </c>
      <c r="K131" s="215" t="s">
        <v>10729</v>
      </c>
      <c r="L131" s="215" t="s">
        <v>12398</v>
      </c>
      <c r="M131" s="215" t="s">
        <v>14100</v>
      </c>
      <c r="N131" s="215" t="s">
        <v>15782</v>
      </c>
      <c r="O131" s="215" t="s">
        <v>17517</v>
      </c>
      <c r="P131" s="215" t="s">
        <v>19180</v>
      </c>
      <c r="Q131" s="4"/>
      <c r="R131" s="4"/>
      <c r="S131" s="4"/>
      <c r="T131" s="4"/>
      <c r="U131" s="4"/>
      <c r="V131" s="4"/>
      <c r="W131" s="4"/>
      <c r="X131" s="4"/>
      <c r="Y131" s="4"/>
      <c r="Z131" s="4"/>
      <c r="AA131" s="4"/>
      <c r="AB131" s="4"/>
      <c r="AC131" s="4"/>
      <c r="AD131" s="4"/>
      <c r="AE131" s="4"/>
      <c r="AF131" s="4"/>
    </row>
    <row r="132" spans="1:32" ht="49.9" customHeight="1">
      <c r="A132" s="4"/>
      <c r="B132" s="213">
        <v>101110111013</v>
      </c>
      <c r="C132" s="214">
        <v>6</v>
      </c>
      <c r="D132" s="215" t="s">
        <v>413</v>
      </c>
      <c r="E132" s="215" t="s">
        <v>413</v>
      </c>
      <c r="F132" s="216" t="s">
        <v>2808</v>
      </c>
      <c r="G132" s="215" t="s">
        <v>3859</v>
      </c>
      <c r="H132" s="215" t="s">
        <v>5589</v>
      </c>
      <c r="I132" s="215" t="s">
        <v>7306</v>
      </c>
      <c r="J132" s="215" t="s">
        <v>9003</v>
      </c>
      <c r="K132" s="215" t="s">
        <v>10730</v>
      </c>
      <c r="L132" s="215" t="s">
        <v>12399</v>
      </c>
      <c r="M132" s="215" t="s">
        <v>14101</v>
      </c>
      <c r="N132" s="215" t="s">
        <v>15783</v>
      </c>
      <c r="O132" s="215" t="s">
        <v>17518</v>
      </c>
      <c r="P132" s="215" t="s">
        <v>19181</v>
      </c>
      <c r="Q132" s="4"/>
      <c r="R132" s="4"/>
      <c r="S132" s="4"/>
      <c r="T132" s="4"/>
      <c r="U132" s="4"/>
      <c r="V132" s="4"/>
      <c r="W132" s="4"/>
      <c r="X132" s="4"/>
      <c r="Y132" s="4"/>
      <c r="Z132" s="4"/>
      <c r="AA132" s="4"/>
      <c r="AB132" s="4"/>
      <c r="AC132" s="4"/>
      <c r="AD132" s="4"/>
      <c r="AE132" s="4"/>
      <c r="AF132" s="4"/>
    </row>
    <row r="133" spans="1:32" ht="49.9" customHeight="1">
      <c r="A133" s="4"/>
      <c r="B133" s="213">
        <v>1011101111</v>
      </c>
      <c r="C133" s="214">
        <v>5</v>
      </c>
      <c r="D133" s="215" t="s">
        <v>414</v>
      </c>
      <c r="E133" s="215" t="s">
        <v>414</v>
      </c>
      <c r="F133" s="216" t="s">
        <v>2809</v>
      </c>
      <c r="G133" s="215" t="s">
        <v>3860</v>
      </c>
      <c r="H133" s="215" t="s">
        <v>5590</v>
      </c>
      <c r="I133" s="215" t="s">
        <v>7307</v>
      </c>
      <c r="J133" s="215" t="s">
        <v>9004</v>
      </c>
      <c r="K133" s="215" t="s">
        <v>10731</v>
      </c>
      <c r="L133" s="215" t="s">
        <v>12400</v>
      </c>
      <c r="M133" s="215" t="s">
        <v>14102</v>
      </c>
      <c r="N133" s="215" t="s">
        <v>15784</v>
      </c>
      <c r="O133" s="215" t="s">
        <v>17519</v>
      </c>
      <c r="P133" s="215" t="s">
        <v>19182</v>
      </c>
      <c r="Q133" s="4"/>
      <c r="R133" s="4"/>
      <c r="S133" s="4"/>
      <c r="T133" s="4"/>
      <c r="U133" s="4"/>
      <c r="V133" s="4"/>
      <c r="W133" s="4"/>
      <c r="X133" s="4"/>
      <c r="Y133" s="4"/>
      <c r="Z133" s="4"/>
      <c r="AA133" s="4"/>
      <c r="AB133" s="4"/>
      <c r="AC133" s="4"/>
      <c r="AD133" s="4"/>
      <c r="AE133" s="4"/>
      <c r="AF133" s="4"/>
    </row>
    <row r="134" spans="1:32" ht="49.9" customHeight="1">
      <c r="A134" s="4"/>
      <c r="B134" s="213">
        <v>1011101112</v>
      </c>
      <c r="C134" s="214">
        <v>5</v>
      </c>
      <c r="D134" s="215" t="s">
        <v>415</v>
      </c>
      <c r="E134" s="215" t="s">
        <v>415</v>
      </c>
      <c r="F134" s="216" t="s">
        <v>22607</v>
      </c>
      <c r="G134" s="215" t="s">
        <v>3861</v>
      </c>
      <c r="H134" s="215" t="s">
        <v>5591</v>
      </c>
      <c r="I134" s="215" t="s">
        <v>7308</v>
      </c>
      <c r="J134" s="215" t="s">
        <v>9005</v>
      </c>
      <c r="K134" s="215" t="s">
        <v>10732</v>
      </c>
      <c r="L134" s="215" t="s">
        <v>12401</v>
      </c>
      <c r="M134" s="215" t="s">
        <v>14103</v>
      </c>
      <c r="N134" s="215" t="s">
        <v>15785</v>
      </c>
      <c r="O134" s="215" t="s">
        <v>17520</v>
      </c>
      <c r="P134" s="215" t="s">
        <v>19183</v>
      </c>
      <c r="Q134" s="4"/>
      <c r="R134" s="4"/>
      <c r="S134" s="4"/>
      <c r="T134" s="4"/>
      <c r="U134" s="4"/>
      <c r="V134" s="4"/>
      <c r="W134" s="4"/>
      <c r="X134" s="4"/>
      <c r="Y134" s="4"/>
      <c r="Z134" s="4"/>
      <c r="AA134" s="4"/>
      <c r="AB134" s="4"/>
      <c r="AC134" s="4"/>
      <c r="AD134" s="4"/>
      <c r="AE134" s="4"/>
      <c r="AF134" s="4"/>
    </row>
    <row r="135" spans="1:32" ht="49.9" customHeight="1">
      <c r="A135" s="4"/>
      <c r="B135" s="213">
        <v>1011101113</v>
      </c>
      <c r="C135" s="214">
        <v>5</v>
      </c>
      <c r="D135" s="215" t="s">
        <v>2631</v>
      </c>
      <c r="E135" s="215" t="s">
        <v>1708</v>
      </c>
      <c r="F135" s="216" t="s">
        <v>2810</v>
      </c>
      <c r="G135" s="215" t="s">
        <v>3862</v>
      </c>
      <c r="H135" s="215" t="s">
        <v>5592</v>
      </c>
      <c r="I135" s="215" t="s">
        <v>7309</v>
      </c>
      <c r="J135" s="215" t="s">
        <v>9006</v>
      </c>
      <c r="K135" s="215" t="s">
        <v>10733</v>
      </c>
      <c r="L135" s="215" t="s">
        <v>12402</v>
      </c>
      <c r="M135" s="215" t="s">
        <v>14104</v>
      </c>
      <c r="N135" s="215" t="s">
        <v>15786</v>
      </c>
      <c r="O135" s="215" t="s">
        <v>17521</v>
      </c>
      <c r="P135" s="215" t="s">
        <v>19184</v>
      </c>
      <c r="Q135" s="4"/>
      <c r="R135" s="4"/>
      <c r="S135" s="4"/>
      <c r="T135" s="4"/>
      <c r="U135" s="4"/>
      <c r="V135" s="4"/>
      <c r="W135" s="4"/>
      <c r="X135" s="4"/>
      <c r="Y135" s="4"/>
      <c r="Z135" s="4"/>
      <c r="AA135" s="4"/>
      <c r="AB135" s="4"/>
      <c r="AC135" s="4"/>
      <c r="AD135" s="4"/>
      <c r="AE135" s="4"/>
      <c r="AF135" s="4"/>
    </row>
    <row r="136" spans="1:32" ht="49.9" customHeight="1">
      <c r="A136" s="4"/>
      <c r="B136" s="213">
        <v>1011101114</v>
      </c>
      <c r="C136" s="214">
        <v>5</v>
      </c>
      <c r="D136" s="215" t="s">
        <v>416</v>
      </c>
      <c r="E136" s="215" t="s">
        <v>416</v>
      </c>
      <c r="F136" s="216" t="s">
        <v>22608</v>
      </c>
      <c r="G136" s="215" t="s">
        <v>3863</v>
      </c>
      <c r="H136" s="215" t="s">
        <v>5593</v>
      </c>
      <c r="I136" s="215" t="s">
        <v>7310</v>
      </c>
      <c r="J136" s="215" t="s">
        <v>9007</v>
      </c>
      <c r="K136" s="215" t="s">
        <v>10734</v>
      </c>
      <c r="L136" s="215" t="s">
        <v>12403</v>
      </c>
      <c r="M136" s="215" t="s">
        <v>14105</v>
      </c>
      <c r="N136" s="215" t="s">
        <v>15787</v>
      </c>
      <c r="O136" s="215" t="s">
        <v>17522</v>
      </c>
      <c r="P136" s="215" t="s">
        <v>19185</v>
      </c>
      <c r="Q136" s="4"/>
      <c r="R136" s="4"/>
      <c r="S136" s="4"/>
      <c r="T136" s="4"/>
      <c r="U136" s="4"/>
      <c r="V136" s="4"/>
      <c r="W136" s="4"/>
      <c r="X136" s="4"/>
      <c r="Y136" s="4"/>
      <c r="Z136" s="4"/>
      <c r="AA136" s="4"/>
      <c r="AB136" s="4"/>
      <c r="AC136" s="4"/>
      <c r="AD136" s="4"/>
      <c r="AE136" s="4"/>
      <c r="AF136" s="4"/>
    </row>
    <row r="137" spans="1:32" ht="49.9" customHeight="1">
      <c r="A137" s="4"/>
      <c r="B137" s="213">
        <v>11</v>
      </c>
      <c r="C137" s="214">
        <v>1</v>
      </c>
      <c r="D137" s="215" t="s">
        <v>417</v>
      </c>
      <c r="E137" s="215" t="s">
        <v>417</v>
      </c>
      <c r="F137" s="216" t="s">
        <v>22609</v>
      </c>
      <c r="G137" s="215" t="s">
        <v>3864</v>
      </c>
      <c r="H137" s="215" t="s">
        <v>5594</v>
      </c>
      <c r="I137" s="215" t="s">
        <v>7311</v>
      </c>
      <c r="J137" s="215" t="s">
        <v>9008</v>
      </c>
      <c r="K137" s="215" t="s">
        <v>10735</v>
      </c>
      <c r="L137" s="215" t="s">
        <v>12404</v>
      </c>
      <c r="M137" s="215" t="s">
        <v>14106</v>
      </c>
      <c r="N137" s="215" t="s">
        <v>15788</v>
      </c>
      <c r="O137" s="215" t="s">
        <v>17524</v>
      </c>
      <c r="P137" s="215" t="s">
        <v>19186</v>
      </c>
      <c r="Q137" s="4"/>
      <c r="R137" s="4"/>
      <c r="S137" s="4"/>
      <c r="T137" s="4"/>
      <c r="U137" s="4"/>
      <c r="V137" s="4"/>
      <c r="W137" s="4"/>
      <c r="X137" s="4"/>
      <c r="Y137" s="4"/>
      <c r="Z137" s="4"/>
      <c r="AA137" s="4"/>
      <c r="AB137" s="4"/>
      <c r="AC137" s="4"/>
      <c r="AD137" s="4"/>
      <c r="AE137" s="4"/>
      <c r="AF137" s="4"/>
    </row>
    <row r="138" spans="1:32" ht="49.9" customHeight="1">
      <c r="A138" s="4"/>
      <c r="B138" s="213">
        <v>1110</v>
      </c>
      <c r="C138" s="214">
        <v>2</v>
      </c>
      <c r="D138" s="215" t="s">
        <v>418</v>
      </c>
      <c r="E138" s="215" t="s">
        <v>418</v>
      </c>
      <c r="F138" s="216" t="s">
        <v>2811</v>
      </c>
      <c r="G138" s="215" t="s">
        <v>3865</v>
      </c>
      <c r="H138" s="215" t="s">
        <v>5595</v>
      </c>
      <c r="I138" s="215" t="s">
        <v>7312</v>
      </c>
      <c r="J138" s="215" t="s">
        <v>9009</v>
      </c>
      <c r="K138" s="215" t="s">
        <v>10736</v>
      </c>
      <c r="L138" s="215" t="s">
        <v>12405</v>
      </c>
      <c r="M138" s="215" t="s">
        <v>14107</v>
      </c>
      <c r="N138" s="215" t="s">
        <v>15789</v>
      </c>
      <c r="O138" s="215" t="s">
        <v>17524</v>
      </c>
      <c r="P138" s="215" t="s">
        <v>19186</v>
      </c>
      <c r="Q138" s="4"/>
      <c r="R138" s="4"/>
      <c r="S138" s="4"/>
      <c r="T138" s="4"/>
      <c r="U138" s="4"/>
      <c r="V138" s="4"/>
      <c r="W138" s="4"/>
      <c r="X138" s="4"/>
      <c r="Y138" s="4"/>
      <c r="Z138" s="4"/>
      <c r="AA138" s="4"/>
      <c r="AB138" s="4"/>
      <c r="AC138" s="4"/>
      <c r="AD138" s="4"/>
      <c r="AE138" s="4"/>
      <c r="AF138" s="4"/>
    </row>
    <row r="139" spans="1:32" ht="49.9" customHeight="1">
      <c r="A139" s="4"/>
      <c r="B139" s="213">
        <v>111010</v>
      </c>
      <c r="C139" s="214">
        <v>3</v>
      </c>
      <c r="D139" s="215" t="s">
        <v>419</v>
      </c>
      <c r="E139" s="215" t="s">
        <v>419</v>
      </c>
      <c r="F139" s="216" t="s">
        <v>2812</v>
      </c>
      <c r="G139" s="215" t="s">
        <v>3866</v>
      </c>
      <c r="H139" s="215" t="s">
        <v>5596</v>
      </c>
      <c r="I139" s="215" t="s">
        <v>7313</v>
      </c>
      <c r="J139" s="215" t="s">
        <v>9010</v>
      </c>
      <c r="K139" s="215" t="s">
        <v>10737</v>
      </c>
      <c r="L139" s="215" t="s">
        <v>12406</v>
      </c>
      <c r="M139" s="215" t="s">
        <v>14108</v>
      </c>
      <c r="N139" s="215" t="s">
        <v>15790</v>
      </c>
      <c r="O139" s="215" t="s">
        <v>17525</v>
      </c>
      <c r="P139" s="215" t="s">
        <v>19187</v>
      </c>
      <c r="Q139" s="4"/>
      <c r="R139" s="4"/>
      <c r="S139" s="4"/>
      <c r="T139" s="4"/>
      <c r="U139" s="4"/>
      <c r="V139" s="4"/>
      <c r="W139" s="4"/>
      <c r="X139" s="4"/>
      <c r="Y139" s="4"/>
      <c r="Z139" s="4"/>
      <c r="AA139" s="4"/>
      <c r="AB139" s="4"/>
      <c r="AC139" s="4"/>
      <c r="AD139" s="4"/>
      <c r="AE139" s="4"/>
      <c r="AF139" s="4"/>
    </row>
    <row r="140" spans="1:32" ht="49.9" customHeight="1">
      <c r="A140" s="4"/>
      <c r="B140" s="213">
        <v>11101010</v>
      </c>
      <c r="C140" s="214">
        <v>4</v>
      </c>
      <c r="D140" s="215" t="s">
        <v>420</v>
      </c>
      <c r="E140" s="215" t="s">
        <v>1709</v>
      </c>
      <c r="F140" s="216" t="s">
        <v>22610</v>
      </c>
      <c r="G140" s="215" t="s">
        <v>3867</v>
      </c>
      <c r="H140" s="215" t="s">
        <v>5597</v>
      </c>
      <c r="I140" s="215" t="s">
        <v>7314</v>
      </c>
      <c r="J140" s="215" t="s">
        <v>9011</v>
      </c>
      <c r="K140" s="215" t="s">
        <v>10738</v>
      </c>
      <c r="L140" s="215" t="s">
        <v>12407</v>
      </c>
      <c r="M140" s="215" t="s">
        <v>14109</v>
      </c>
      <c r="N140" s="215" t="s">
        <v>15791</v>
      </c>
      <c r="O140" s="215" t="s">
        <v>17526</v>
      </c>
      <c r="P140" s="215" t="s">
        <v>19188</v>
      </c>
      <c r="Q140" s="4"/>
      <c r="R140" s="4"/>
      <c r="S140" s="4"/>
      <c r="T140" s="4"/>
      <c r="U140" s="4"/>
      <c r="V140" s="4"/>
      <c r="W140" s="4"/>
      <c r="X140" s="4"/>
      <c r="Y140" s="4"/>
      <c r="Z140" s="4"/>
      <c r="AA140" s="4"/>
      <c r="AB140" s="4"/>
      <c r="AC140" s="4"/>
      <c r="AD140" s="4"/>
      <c r="AE140" s="4"/>
      <c r="AF140" s="4"/>
    </row>
    <row r="141" spans="1:32" ht="49.9" customHeight="1">
      <c r="A141" s="4"/>
      <c r="B141" s="213">
        <v>1110101010</v>
      </c>
      <c r="C141" s="214">
        <v>5</v>
      </c>
      <c r="D141" s="215" t="s">
        <v>33</v>
      </c>
      <c r="E141" s="215" t="s">
        <v>33</v>
      </c>
      <c r="F141" s="216" t="s">
        <v>22611</v>
      </c>
      <c r="G141" s="215" t="s">
        <v>3868</v>
      </c>
      <c r="H141" s="215" t="s">
        <v>5598</v>
      </c>
      <c r="I141" s="215" t="s">
        <v>7315</v>
      </c>
      <c r="J141" s="215" t="s">
        <v>9012</v>
      </c>
      <c r="K141" s="215" t="s">
        <v>10739</v>
      </c>
      <c r="L141" s="215" t="s">
        <v>12408</v>
      </c>
      <c r="M141" s="215" t="s">
        <v>14110</v>
      </c>
      <c r="N141" s="215" t="s">
        <v>15792</v>
      </c>
      <c r="O141" s="215" t="s">
        <v>17527</v>
      </c>
      <c r="P141" s="215" t="s">
        <v>19189</v>
      </c>
      <c r="Q141" s="4"/>
      <c r="R141" s="4"/>
      <c r="S141" s="4"/>
      <c r="T141" s="4"/>
      <c r="U141" s="4"/>
      <c r="V141" s="4"/>
      <c r="W141" s="4"/>
      <c r="X141" s="4"/>
      <c r="Y141" s="4"/>
      <c r="Z141" s="4"/>
      <c r="AA141" s="4"/>
      <c r="AB141" s="4"/>
      <c r="AC141" s="4"/>
      <c r="AD141" s="4"/>
      <c r="AE141" s="4"/>
      <c r="AF141" s="4"/>
    </row>
    <row r="142" spans="1:32" ht="49.9" customHeight="1">
      <c r="A142" s="4"/>
      <c r="B142" s="213">
        <v>111010101010</v>
      </c>
      <c r="C142" s="214">
        <v>6</v>
      </c>
      <c r="D142" s="215" t="s">
        <v>421</v>
      </c>
      <c r="E142" s="215" t="s">
        <v>421</v>
      </c>
      <c r="F142" s="216" t="s">
        <v>22612</v>
      </c>
      <c r="G142" s="215" t="s">
        <v>3869</v>
      </c>
      <c r="H142" s="215" t="s">
        <v>5599</v>
      </c>
      <c r="I142" s="215" t="s">
        <v>7316</v>
      </c>
      <c r="J142" s="215" t="s">
        <v>9013</v>
      </c>
      <c r="K142" s="215" t="s">
        <v>10740</v>
      </c>
      <c r="L142" s="215" t="s">
        <v>12409</v>
      </c>
      <c r="M142" s="215" t="s">
        <v>14111</v>
      </c>
      <c r="N142" s="215" t="s">
        <v>15793</v>
      </c>
      <c r="O142" s="215" t="s">
        <v>17528</v>
      </c>
      <c r="P142" s="215" t="s">
        <v>19190</v>
      </c>
      <c r="Q142" s="4"/>
      <c r="R142" s="4"/>
      <c r="S142" s="4"/>
      <c r="T142" s="4"/>
      <c r="U142" s="4"/>
      <c r="V142" s="4"/>
      <c r="W142" s="4"/>
      <c r="X142" s="4"/>
      <c r="Y142" s="4"/>
      <c r="Z142" s="4"/>
      <c r="AA142" s="4"/>
      <c r="AB142" s="4"/>
      <c r="AC142" s="4"/>
      <c r="AD142" s="4"/>
      <c r="AE142" s="4"/>
      <c r="AF142" s="4"/>
    </row>
    <row r="143" spans="1:32" ht="49.9" customHeight="1">
      <c r="A143" s="4"/>
      <c r="B143" s="213">
        <v>111010101011</v>
      </c>
      <c r="C143" s="214">
        <v>6</v>
      </c>
      <c r="D143" s="215" t="s">
        <v>422</v>
      </c>
      <c r="E143" s="215" t="s">
        <v>422</v>
      </c>
      <c r="F143" s="216" t="s">
        <v>22613</v>
      </c>
      <c r="G143" s="215" t="s">
        <v>3870</v>
      </c>
      <c r="H143" s="215" t="s">
        <v>5600</v>
      </c>
      <c r="I143" s="215" t="s">
        <v>7317</v>
      </c>
      <c r="J143" s="215" t="s">
        <v>9014</v>
      </c>
      <c r="K143" s="215" t="s">
        <v>10741</v>
      </c>
      <c r="L143" s="215" t="s">
        <v>12410</v>
      </c>
      <c r="M143" s="215" t="s">
        <v>14112</v>
      </c>
      <c r="N143" s="215" t="s">
        <v>15794</v>
      </c>
      <c r="O143" s="215" t="s">
        <v>17529</v>
      </c>
      <c r="P143" s="215" t="s">
        <v>19191</v>
      </c>
      <c r="Q143" s="4"/>
      <c r="R143" s="4"/>
      <c r="S143" s="4"/>
      <c r="T143" s="4"/>
      <c r="U143" s="4"/>
      <c r="V143" s="4"/>
      <c r="W143" s="4"/>
      <c r="X143" s="4"/>
      <c r="Y143" s="4"/>
      <c r="Z143" s="4"/>
      <c r="AA143" s="4"/>
      <c r="AB143" s="4"/>
      <c r="AC143" s="4"/>
      <c r="AD143" s="4"/>
      <c r="AE143" s="4"/>
      <c r="AF143" s="4"/>
    </row>
    <row r="144" spans="1:32" ht="49.9" customHeight="1">
      <c r="A144" s="4"/>
      <c r="B144" s="213">
        <v>111010101012</v>
      </c>
      <c r="C144" s="214">
        <v>6</v>
      </c>
      <c r="D144" s="215" t="s">
        <v>423</v>
      </c>
      <c r="E144" s="215" t="s">
        <v>423</v>
      </c>
      <c r="F144" s="216" t="s">
        <v>22614</v>
      </c>
      <c r="G144" s="215" t="s">
        <v>3871</v>
      </c>
      <c r="H144" s="215" t="s">
        <v>5601</v>
      </c>
      <c r="I144" s="215" t="s">
        <v>7318</v>
      </c>
      <c r="J144" s="215" t="s">
        <v>9015</v>
      </c>
      <c r="K144" s="215" t="s">
        <v>10742</v>
      </c>
      <c r="L144" s="215" t="s">
        <v>12411</v>
      </c>
      <c r="M144" s="215" t="s">
        <v>14113</v>
      </c>
      <c r="N144" s="215" t="s">
        <v>15795</v>
      </c>
      <c r="O144" s="215" t="s">
        <v>17530</v>
      </c>
      <c r="P144" s="215" t="s">
        <v>19192</v>
      </c>
      <c r="Q144" s="4"/>
      <c r="R144" s="4"/>
      <c r="S144" s="4"/>
      <c r="T144" s="4"/>
      <c r="U144" s="4"/>
      <c r="V144" s="4"/>
      <c r="W144" s="4"/>
      <c r="X144" s="4"/>
      <c r="Y144" s="4"/>
      <c r="Z144" s="4"/>
      <c r="AA144" s="4"/>
      <c r="AB144" s="4"/>
      <c r="AC144" s="4"/>
      <c r="AD144" s="4"/>
      <c r="AE144" s="4"/>
      <c r="AF144" s="4"/>
    </row>
    <row r="145" spans="1:32" ht="49.9" customHeight="1">
      <c r="A145" s="4"/>
      <c r="B145" s="213">
        <v>111010101013</v>
      </c>
      <c r="C145" s="214">
        <v>6</v>
      </c>
      <c r="D145" s="215" t="s">
        <v>2625</v>
      </c>
      <c r="E145" s="215" t="s">
        <v>2625</v>
      </c>
      <c r="F145" s="216" t="s">
        <v>22615</v>
      </c>
      <c r="G145" s="215" t="s">
        <v>3872</v>
      </c>
      <c r="H145" s="215" t="s">
        <v>5602</v>
      </c>
      <c r="I145" s="215" t="s">
        <v>7319</v>
      </c>
      <c r="J145" s="215" t="s">
        <v>9016</v>
      </c>
      <c r="K145" s="215" t="s">
        <v>2625</v>
      </c>
      <c r="L145" s="215" t="s">
        <v>12412</v>
      </c>
      <c r="M145" s="215" t="s">
        <v>14114</v>
      </c>
      <c r="N145" s="215" t="s">
        <v>15796</v>
      </c>
      <c r="O145" s="215" t="s">
        <v>17531</v>
      </c>
      <c r="P145" s="215" t="s">
        <v>19193</v>
      </c>
      <c r="Q145" s="4"/>
      <c r="R145" s="4"/>
      <c r="S145" s="4"/>
      <c r="T145" s="4"/>
      <c r="U145" s="4"/>
      <c r="V145" s="4"/>
      <c r="W145" s="4"/>
      <c r="X145" s="4"/>
      <c r="Y145" s="4"/>
      <c r="Z145" s="4"/>
      <c r="AA145" s="4"/>
      <c r="AB145" s="4"/>
      <c r="AC145" s="4"/>
      <c r="AD145" s="4"/>
      <c r="AE145" s="4"/>
      <c r="AF145" s="4"/>
    </row>
    <row r="146" spans="1:32" ht="49.9" customHeight="1">
      <c r="A146" s="4"/>
      <c r="B146" s="213">
        <v>111010101014</v>
      </c>
      <c r="C146" s="214">
        <v>6</v>
      </c>
      <c r="D146" s="215" t="s">
        <v>424</v>
      </c>
      <c r="E146" s="215" t="s">
        <v>424</v>
      </c>
      <c r="F146" s="216" t="s">
        <v>22616</v>
      </c>
      <c r="G146" s="215" t="s">
        <v>3873</v>
      </c>
      <c r="H146" s="215" t="s">
        <v>5603</v>
      </c>
      <c r="I146" s="215" t="s">
        <v>7320</v>
      </c>
      <c r="J146" s="215" t="s">
        <v>9017</v>
      </c>
      <c r="K146" s="215" t="s">
        <v>10743</v>
      </c>
      <c r="L146" s="215" t="s">
        <v>12413</v>
      </c>
      <c r="M146" s="215" t="s">
        <v>14115</v>
      </c>
      <c r="N146" s="215" t="s">
        <v>15797</v>
      </c>
      <c r="O146" s="215" t="s">
        <v>17532</v>
      </c>
      <c r="P146" s="215" t="s">
        <v>19194</v>
      </c>
      <c r="Q146" s="4"/>
      <c r="R146" s="4"/>
      <c r="S146" s="4"/>
      <c r="T146" s="4"/>
      <c r="U146" s="4"/>
      <c r="V146" s="4"/>
      <c r="W146" s="4"/>
      <c r="X146" s="4"/>
      <c r="Y146" s="4"/>
      <c r="Z146" s="4"/>
      <c r="AA146" s="4"/>
      <c r="AB146" s="4"/>
      <c r="AC146" s="4"/>
      <c r="AD146" s="4"/>
      <c r="AE146" s="4"/>
      <c r="AF146" s="4"/>
    </row>
    <row r="147" spans="1:32" ht="49.9" customHeight="1">
      <c r="A147" s="4"/>
      <c r="B147" s="213">
        <v>111010101015</v>
      </c>
      <c r="C147" s="214">
        <v>6</v>
      </c>
      <c r="D147" s="215" t="s">
        <v>425</v>
      </c>
      <c r="E147" s="215" t="s">
        <v>425</v>
      </c>
      <c r="F147" s="216" t="s">
        <v>2813</v>
      </c>
      <c r="G147" s="215" t="s">
        <v>3874</v>
      </c>
      <c r="H147" s="215" t="s">
        <v>5604</v>
      </c>
      <c r="I147" s="215" t="s">
        <v>7321</v>
      </c>
      <c r="J147" s="215" t="s">
        <v>9018</v>
      </c>
      <c r="K147" s="215" t="s">
        <v>10744</v>
      </c>
      <c r="L147" s="215" t="s">
        <v>12414</v>
      </c>
      <c r="M147" s="215" t="s">
        <v>14116</v>
      </c>
      <c r="N147" s="215" t="s">
        <v>15798</v>
      </c>
      <c r="O147" s="215" t="s">
        <v>17533</v>
      </c>
      <c r="P147" s="215" t="s">
        <v>19195</v>
      </c>
      <c r="Q147" s="4"/>
      <c r="R147" s="4"/>
      <c r="S147" s="4"/>
      <c r="T147" s="4"/>
      <c r="U147" s="4"/>
      <c r="V147" s="4"/>
      <c r="W147" s="4"/>
      <c r="X147" s="4"/>
      <c r="Y147" s="4"/>
      <c r="Z147" s="4"/>
      <c r="AA147" s="4"/>
      <c r="AB147" s="4"/>
      <c r="AC147" s="4"/>
      <c r="AD147" s="4"/>
      <c r="AE147" s="4"/>
      <c r="AF147" s="4"/>
    </row>
    <row r="148" spans="1:32" ht="49.9" customHeight="1">
      <c r="A148" s="4"/>
      <c r="B148" s="213">
        <v>111010101016</v>
      </c>
      <c r="C148" s="214">
        <v>6</v>
      </c>
      <c r="D148" s="215" t="s">
        <v>426</v>
      </c>
      <c r="E148" s="215" t="s">
        <v>426</v>
      </c>
      <c r="F148" s="216" t="s">
        <v>22617</v>
      </c>
      <c r="G148" s="215" t="s">
        <v>3875</v>
      </c>
      <c r="H148" s="215" t="s">
        <v>5605</v>
      </c>
      <c r="I148" s="215" t="s">
        <v>7322</v>
      </c>
      <c r="J148" s="215" t="s">
        <v>9019</v>
      </c>
      <c r="K148" s="215" t="s">
        <v>10745</v>
      </c>
      <c r="L148" s="215" t="s">
        <v>12415</v>
      </c>
      <c r="M148" s="215" t="s">
        <v>14117</v>
      </c>
      <c r="N148" s="215" t="s">
        <v>15799</v>
      </c>
      <c r="O148" s="215" t="s">
        <v>17534</v>
      </c>
      <c r="P148" s="215" t="s">
        <v>19196</v>
      </c>
      <c r="Q148" s="4"/>
      <c r="R148" s="4"/>
      <c r="S148" s="4"/>
      <c r="T148" s="4"/>
      <c r="U148" s="4"/>
      <c r="V148" s="4"/>
      <c r="W148" s="4"/>
      <c r="X148" s="4"/>
      <c r="Y148" s="4"/>
      <c r="Z148" s="4"/>
      <c r="AA148" s="4"/>
      <c r="AB148" s="4"/>
      <c r="AC148" s="4"/>
      <c r="AD148" s="4"/>
      <c r="AE148" s="4"/>
      <c r="AF148" s="4"/>
    </row>
    <row r="149" spans="1:32" ht="49.9" customHeight="1">
      <c r="A149" s="4"/>
      <c r="B149" s="213">
        <v>111010101017</v>
      </c>
      <c r="C149" s="214">
        <v>6</v>
      </c>
      <c r="D149" s="215" t="s">
        <v>427</v>
      </c>
      <c r="E149" s="215" t="s">
        <v>427</v>
      </c>
      <c r="F149" s="216" t="s">
        <v>22618</v>
      </c>
      <c r="G149" s="215" t="s">
        <v>3876</v>
      </c>
      <c r="H149" s="215" t="s">
        <v>5606</v>
      </c>
      <c r="I149" s="215" t="s">
        <v>7323</v>
      </c>
      <c r="J149" s="215" t="s">
        <v>9020</v>
      </c>
      <c r="K149" s="215" t="s">
        <v>10746</v>
      </c>
      <c r="L149" s="215" t="s">
        <v>12416</v>
      </c>
      <c r="M149" s="215" t="s">
        <v>14118</v>
      </c>
      <c r="N149" s="215" t="s">
        <v>15800</v>
      </c>
      <c r="O149" s="215" t="s">
        <v>17535</v>
      </c>
      <c r="P149" s="215" t="s">
        <v>19197</v>
      </c>
      <c r="Q149" s="4"/>
      <c r="R149" s="4"/>
      <c r="S149" s="4"/>
      <c r="T149" s="4"/>
      <c r="U149" s="4"/>
      <c r="V149" s="4"/>
      <c r="W149" s="4"/>
      <c r="X149" s="4"/>
      <c r="Y149" s="4"/>
      <c r="Z149" s="4"/>
      <c r="AA149" s="4"/>
      <c r="AB149" s="4"/>
      <c r="AC149" s="4"/>
      <c r="AD149" s="4"/>
      <c r="AE149" s="4"/>
      <c r="AF149" s="4"/>
    </row>
    <row r="150" spans="1:32" ht="49.9" customHeight="1">
      <c r="A150" s="4"/>
      <c r="B150" s="213">
        <v>1110101011</v>
      </c>
      <c r="C150" s="214">
        <v>5</v>
      </c>
      <c r="D150" s="215" t="s">
        <v>428</v>
      </c>
      <c r="E150" s="215" t="s">
        <v>1710</v>
      </c>
      <c r="F150" s="216" t="s">
        <v>22619</v>
      </c>
      <c r="G150" s="215" t="s">
        <v>3877</v>
      </c>
      <c r="H150" s="215" t="s">
        <v>5607</v>
      </c>
      <c r="I150" s="215" t="s">
        <v>7324</v>
      </c>
      <c r="J150" s="215" t="s">
        <v>9021</v>
      </c>
      <c r="K150" s="215" t="s">
        <v>10747</v>
      </c>
      <c r="L150" s="215" t="s">
        <v>12417</v>
      </c>
      <c r="M150" s="215" t="s">
        <v>14119</v>
      </c>
      <c r="N150" s="215" t="s">
        <v>15801</v>
      </c>
      <c r="O150" s="215" t="s">
        <v>17536</v>
      </c>
      <c r="P150" s="215" t="s">
        <v>19198</v>
      </c>
      <c r="Q150" s="4"/>
      <c r="R150" s="4"/>
      <c r="S150" s="4"/>
      <c r="T150" s="4"/>
      <c r="U150" s="4"/>
      <c r="V150" s="4"/>
      <c r="W150" s="4"/>
      <c r="X150" s="4"/>
      <c r="Y150" s="4"/>
      <c r="Z150" s="4"/>
      <c r="AA150" s="4"/>
      <c r="AB150" s="4"/>
      <c r="AC150" s="4"/>
      <c r="AD150" s="4"/>
      <c r="AE150" s="4"/>
      <c r="AF150" s="4"/>
    </row>
    <row r="151" spans="1:32" ht="49.9" customHeight="1">
      <c r="A151" s="4"/>
      <c r="B151" s="213">
        <v>1110101012</v>
      </c>
      <c r="C151" s="214">
        <v>5</v>
      </c>
      <c r="D151" s="215" t="s">
        <v>2632</v>
      </c>
      <c r="E151" s="215" t="s">
        <v>1711</v>
      </c>
      <c r="F151" s="216" t="s">
        <v>22620</v>
      </c>
      <c r="G151" s="215" t="s">
        <v>3878</v>
      </c>
      <c r="H151" s="215" t="s">
        <v>5608</v>
      </c>
      <c r="I151" s="215" t="s">
        <v>7325</v>
      </c>
      <c r="J151" s="215" t="s">
        <v>9022</v>
      </c>
      <c r="K151" s="215" t="s">
        <v>10748</v>
      </c>
      <c r="L151" s="215" t="s">
        <v>12418</v>
      </c>
      <c r="M151" s="215" t="s">
        <v>14120</v>
      </c>
      <c r="N151" s="215" t="s">
        <v>15802</v>
      </c>
      <c r="O151" s="215" t="s">
        <v>17537</v>
      </c>
      <c r="P151" s="215" t="s">
        <v>19199</v>
      </c>
      <c r="Q151" s="4"/>
      <c r="R151" s="4"/>
      <c r="S151" s="4"/>
      <c r="T151" s="4"/>
      <c r="U151" s="4"/>
      <c r="V151" s="4"/>
      <c r="W151" s="4"/>
      <c r="X151" s="4"/>
      <c r="Y151" s="4"/>
      <c r="Z151" s="4"/>
      <c r="AA151" s="4"/>
      <c r="AB151" s="4"/>
      <c r="AC151" s="4"/>
      <c r="AD151" s="4"/>
      <c r="AE151" s="4"/>
      <c r="AF151" s="4"/>
    </row>
    <row r="152" spans="1:32" ht="49.9" customHeight="1">
      <c r="A152" s="4"/>
      <c r="B152" s="213">
        <v>111010101210</v>
      </c>
      <c r="C152" s="214">
        <v>6</v>
      </c>
      <c r="D152" s="215" t="s">
        <v>429</v>
      </c>
      <c r="E152" s="215" t="s">
        <v>429</v>
      </c>
      <c r="F152" s="216" t="s">
        <v>22621</v>
      </c>
      <c r="G152" s="215" t="s">
        <v>3879</v>
      </c>
      <c r="H152" s="215" t="s">
        <v>5609</v>
      </c>
      <c r="I152" s="215" t="s">
        <v>7326</v>
      </c>
      <c r="J152" s="215" t="s">
        <v>9023</v>
      </c>
      <c r="K152" s="215" t="s">
        <v>10749</v>
      </c>
      <c r="L152" s="215" t="s">
        <v>12419</v>
      </c>
      <c r="M152" s="215" t="s">
        <v>14121</v>
      </c>
      <c r="N152" s="215" t="s">
        <v>15803</v>
      </c>
      <c r="O152" s="215" t="s">
        <v>17538</v>
      </c>
      <c r="P152" s="215" t="s">
        <v>19200</v>
      </c>
      <c r="Q152" s="4"/>
      <c r="R152" s="4"/>
      <c r="S152" s="4"/>
      <c r="T152" s="4"/>
      <c r="U152" s="4"/>
      <c r="V152" s="4"/>
      <c r="W152" s="4"/>
      <c r="X152" s="4"/>
      <c r="Y152" s="4"/>
      <c r="Z152" s="4"/>
      <c r="AA152" s="4"/>
      <c r="AB152" s="4"/>
      <c r="AC152" s="4"/>
      <c r="AD152" s="4"/>
      <c r="AE152" s="4"/>
      <c r="AF152" s="4"/>
    </row>
    <row r="153" spans="1:32" ht="49.9" customHeight="1">
      <c r="A153" s="4"/>
      <c r="B153" s="213">
        <v>111010101211</v>
      </c>
      <c r="C153" s="214">
        <v>6</v>
      </c>
      <c r="D153" s="215" t="s">
        <v>430</v>
      </c>
      <c r="E153" s="215" t="s">
        <v>430</v>
      </c>
      <c r="F153" s="216" t="s">
        <v>22622</v>
      </c>
      <c r="G153" s="215" t="s">
        <v>3880</v>
      </c>
      <c r="H153" s="215" t="s">
        <v>5610</v>
      </c>
      <c r="I153" s="215" t="s">
        <v>7327</v>
      </c>
      <c r="J153" s="215" t="s">
        <v>9024</v>
      </c>
      <c r="K153" s="215" t="s">
        <v>10750</v>
      </c>
      <c r="L153" s="215" t="s">
        <v>12420</v>
      </c>
      <c r="M153" s="215" t="s">
        <v>14122</v>
      </c>
      <c r="N153" s="215" t="s">
        <v>15804</v>
      </c>
      <c r="O153" s="215" t="s">
        <v>17539</v>
      </c>
      <c r="P153" s="215" t="s">
        <v>19201</v>
      </c>
      <c r="Q153" s="4"/>
      <c r="R153" s="4"/>
      <c r="S153" s="4"/>
      <c r="T153" s="4"/>
      <c r="U153" s="4"/>
      <c r="V153" s="4"/>
      <c r="W153" s="4"/>
      <c r="X153" s="4"/>
      <c r="Y153" s="4"/>
      <c r="Z153" s="4"/>
      <c r="AA153" s="4"/>
      <c r="AB153" s="4"/>
      <c r="AC153" s="4"/>
      <c r="AD153" s="4"/>
      <c r="AE153" s="4"/>
      <c r="AF153" s="4"/>
    </row>
    <row r="154" spans="1:32" ht="49.9" customHeight="1">
      <c r="A154" s="4"/>
      <c r="B154" s="213">
        <v>111010101212</v>
      </c>
      <c r="C154" s="214">
        <v>6</v>
      </c>
      <c r="D154" s="215" t="s">
        <v>2624</v>
      </c>
      <c r="E154" s="215" t="s">
        <v>2624</v>
      </c>
      <c r="F154" s="216" t="s">
        <v>2814</v>
      </c>
      <c r="G154" s="215" t="s">
        <v>3881</v>
      </c>
      <c r="H154" s="215" t="s">
        <v>5611</v>
      </c>
      <c r="I154" s="215" t="s">
        <v>7328</v>
      </c>
      <c r="J154" s="215" t="s">
        <v>9025</v>
      </c>
      <c r="K154" s="215" t="s">
        <v>10751</v>
      </c>
      <c r="L154" s="215" t="s">
        <v>12421</v>
      </c>
      <c r="M154" s="215" t="s">
        <v>14123</v>
      </c>
      <c r="N154" s="215" t="s">
        <v>15805</v>
      </c>
      <c r="O154" s="215" t="s">
        <v>17540</v>
      </c>
      <c r="P154" s="215" t="s">
        <v>19202</v>
      </c>
      <c r="Q154" s="4"/>
      <c r="R154" s="4"/>
      <c r="S154" s="4"/>
      <c r="T154" s="4"/>
      <c r="U154" s="4"/>
      <c r="V154" s="4"/>
      <c r="W154" s="4"/>
      <c r="X154" s="4"/>
      <c r="Y154" s="4"/>
      <c r="Z154" s="4"/>
      <c r="AA154" s="4"/>
      <c r="AB154" s="4"/>
      <c r="AC154" s="4"/>
      <c r="AD154" s="4"/>
      <c r="AE154" s="4"/>
      <c r="AF154" s="4"/>
    </row>
    <row r="155" spans="1:32" ht="49.9" customHeight="1">
      <c r="A155" s="4"/>
      <c r="B155" s="213">
        <v>1110101013</v>
      </c>
      <c r="C155" s="214">
        <v>5</v>
      </c>
      <c r="D155" s="215" t="s">
        <v>431</v>
      </c>
      <c r="E155" s="215" t="s">
        <v>431</v>
      </c>
      <c r="F155" s="216" t="s">
        <v>22623</v>
      </c>
      <c r="G155" s="215" t="s">
        <v>3882</v>
      </c>
      <c r="H155" s="215" t="s">
        <v>5612</v>
      </c>
      <c r="I155" s="215" t="s">
        <v>7329</v>
      </c>
      <c r="J155" s="215" t="s">
        <v>9026</v>
      </c>
      <c r="K155" s="215" t="s">
        <v>10752</v>
      </c>
      <c r="L155" s="215" t="s">
        <v>12422</v>
      </c>
      <c r="M155" s="215" t="s">
        <v>14124</v>
      </c>
      <c r="N155" s="215" t="s">
        <v>15806</v>
      </c>
      <c r="O155" s="215" t="s">
        <v>17541</v>
      </c>
      <c r="P155" s="215" t="s">
        <v>19203</v>
      </c>
      <c r="Q155" s="4"/>
      <c r="R155" s="4"/>
      <c r="S155" s="4"/>
      <c r="T155" s="4"/>
      <c r="U155" s="4"/>
      <c r="V155" s="4"/>
      <c r="W155" s="4"/>
      <c r="X155" s="4"/>
      <c r="Y155" s="4"/>
      <c r="Z155" s="4"/>
      <c r="AA155" s="4"/>
      <c r="AB155" s="4"/>
      <c r="AC155" s="4"/>
      <c r="AD155" s="4"/>
      <c r="AE155" s="4"/>
      <c r="AF155" s="4"/>
    </row>
    <row r="156" spans="1:32" ht="49.9" customHeight="1">
      <c r="A156" s="4"/>
      <c r="B156" s="213">
        <v>111010101310</v>
      </c>
      <c r="C156" s="214">
        <v>6</v>
      </c>
      <c r="D156" s="215" t="s">
        <v>34</v>
      </c>
      <c r="E156" s="215" t="s">
        <v>34</v>
      </c>
      <c r="F156" s="216" t="s">
        <v>23747</v>
      </c>
      <c r="G156" s="215" t="s">
        <v>3883</v>
      </c>
      <c r="H156" s="215" t="s">
        <v>5613</v>
      </c>
      <c r="I156" s="215" t="s">
        <v>7330</v>
      </c>
      <c r="J156" s="215" t="s">
        <v>9027</v>
      </c>
      <c r="K156" s="215" t="s">
        <v>10753</v>
      </c>
      <c r="L156" s="215" t="s">
        <v>12423</v>
      </c>
      <c r="M156" s="215" t="s">
        <v>14125</v>
      </c>
      <c r="N156" s="215" t="s">
        <v>15807</v>
      </c>
      <c r="O156" s="215" t="s">
        <v>17542</v>
      </c>
      <c r="P156" s="215" t="s">
        <v>19204</v>
      </c>
      <c r="Q156" s="4"/>
      <c r="R156" s="4"/>
      <c r="S156" s="4"/>
      <c r="T156" s="4"/>
      <c r="U156" s="4"/>
      <c r="V156" s="4"/>
      <c r="W156" s="4"/>
      <c r="X156" s="4"/>
      <c r="Y156" s="4"/>
      <c r="Z156" s="4"/>
      <c r="AA156" s="4"/>
      <c r="AB156" s="4"/>
      <c r="AC156" s="4"/>
      <c r="AD156" s="4"/>
      <c r="AE156" s="4"/>
      <c r="AF156" s="4"/>
    </row>
    <row r="157" spans="1:32" ht="49.9" customHeight="1">
      <c r="A157" s="4"/>
      <c r="B157" s="213">
        <v>111010101311</v>
      </c>
      <c r="C157" s="214">
        <v>6</v>
      </c>
      <c r="D157" s="215" t="s">
        <v>35</v>
      </c>
      <c r="E157" s="215" t="s">
        <v>35</v>
      </c>
      <c r="F157" s="216" t="s">
        <v>2815</v>
      </c>
      <c r="G157" s="217" t="s">
        <v>3884</v>
      </c>
      <c r="H157" s="217" t="s">
        <v>5614</v>
      </c>
      <c r="I157" s="217" t="s">
        <v>7331</v>
      </c>
      <c r="J157" s="217" t="s">
        <v>9028</v>
      </c>
      <c r="K157" s="217" t="s">
        <v>10754</v>
      </c>
      <c r="L157" s="217" t="s">
        <v>12424</v>
      </c>
      <c r="M157" s="217" t="s">
        <v>14126</v>
      </c>
      <c r="N157" s="217" t="s">
        <v>15808</v>
      </c>
      <c r="O157" s="217" t="s">
        <v>17543</v>
      </c>
      <c r="P157" s="217" t="s">
        <v>19205</v>
      </c>
      <c r="Q157" s="4"/>
      <c r="R157" s="4"/>
      <c r="S157" s="4"/>
      <c r="T157" s="4"/>
      <c r="U157" s="4"/>
      <c r="V157" s="4"/>
      <c r="W157" s="4"/>
      <c r="X157" s="4"/>
      <c r="Y157" s="4"/>
      <c r="Z157" s="4"/>
      <c r="AA157" s="4"/>
      <c r="AB157" s="4"/>
      <c r="AC157" s="4"/>
      <c r="AD157" s="4"/>
      <c r="AE157" s="4"/>
      <c r="AF157" s="4"/>
    </row>
    <row r="158" spans="1:32" ht="49.9" customHeight="1">
      <c r="A158" s="4"/>
      <c r="B158" s="213">
        <v>11101010131110</v>
      </c>
      <c r="C158" s="214">
        <v>7</v>
      </c>
      <c r="D158" s="215" t="s">
        <v>432</v>
      </c>
      <c r="E158" s="215" t="s">
        <v>432</v>
      </c>
      <c r="F158" s="216" t="s">
        <v>22625</v>
      </c>
      <c r="G158" s="215" t="s">
        <v>3885</v>
      </c>
      <c r="H158" s="215" t="s">
        <v>5615</v>
      </c>
      <c r="I158" s="215" t="s">
        <v>7332</v>
      </c>
      <c r="J158" s="215" t="s">
        <v>9029</v>
      </c>
      <c r="K158" s="215" t="s">
        <v>10755</v>
      </c>
      <c r="L158" s="215" t="s">
        <v>12425</v>
      </c>
      <c r="M158" s="215" t="s">
        <v>14127</v>
      </c>
      <c r="N158" s="215" t="s">
        <v>15809</v>
      </c>
      <c r="O158" s="215" t="s">
        <v>14127</v>
      </c>
      <c r="P158" s="215" t="s">
        <v>19206</v>
      </c>
      <c r="Q158" s="4"/>
      <c r="R158" s="4"/>
      <c r="S158" s="4"/>
      <c r="T158" s="4"/>
      <c r="U158" s="4"/>
      <c r="V158" s="4"/>
      <c r="W158" s="4"/>
      <c r="X158" s="4"/>
      <c r="Y158" s="4"/>
      <c r="Z158" s="4"/>
      <c r="AA158" s="4"/>
      <c r="AB158" s="4"/>
      <c r="AC158" s="4"/>
      <c r="AD158" s="4"/>
      <c r="AE158" s="4"/>
      <c r="AF158" s="4"/>
    </row>
    <row r="159" spans="1:32" ht="49.9" customHeight="1">
      <c r="A159" s="4"/>
      <c r="B159" s="213">
        <v>11101010131111</v>
      </c>
      <c r="C159" s="214">
        <v>7</v>
      </c>
      <c r="D159" s="215" t="s">
        <v>433</v>
      </c>
      <c r="E159" s="215" t="s">
        <v>433</v>
      </c>
      <c r="F159" s="216" t="s">
        <v>22626</v>
      </c>
      <c r="G159" s="215" t="s">
        <v>3886</v>
      </c>
      <c r="H159" s="215" t="s">
        <v>5616</v>
      </c>
      <c r="I159" s="215" t="s">
        <v>7333</v>
      </c>
      <c r="J159" s="215" t="s">
        <v>9030</v>
      </c>
      <c r="K159" s="215" t="s">
        <v>10756</v>
      </c>
      <c r="L159" s="215" t="s">
        <v>12426</v>
      </c>
      <c r="M159" s="215" t="s">
        <v>14128</v>
      </c>
      <c r="N159" s="215" t="s">
        <v>15810</v>
      </c>
      <c r="O159" s="215" t="s">
        <v>14128</v>
      </c>
      <c r="P159" s="215" t="s">
        <v>19207</v>
      </c>
      <c r="Q159" s="4"/>
      <c r="R159" s="4"/>
      <c r="S159" s="4"/>
      <c r="T159" s="4"/>
      <c r="U159" s="4"/>
      <c r="V159" s="4"/>
      <c r="W159" s="4"/>
      <c r="X159" s="4"/>
      <c r="Y159" s="4"/>
      <c r="Z159" s="4"/>
      <c r="AA159" s="4"/>
      <c r="AB159" s="4"/>
      <c r="AC159" s="4"/>
      <c r="AD159" s="4"/>
      <c r="AE159" s="4"/>
      <c r="AF159" s="4"/>
    </row>
    <row r="160" spans="1:32" ht="49.9" customHeight="1">
      <c r="A160" s="4"/>
      <c r="B160" s="213">
        <v>1110101014</v>
      </c>
      <c r="C160" s="214">
        <v>5</v>
      </c>
      <c r="D160" s="215" t="s">
        <v>434</v>
      </c>
      <c r="E160" s="215" t="s">
        <v>434</v>
      </c>
      <c r="F160" s="216" t="s">
        <v>22627</v>
      </c>
      <c r="G160" s="215" t="s">
        <v>3887</v>
      </c>
      <c r="H160" s="215" t="s">
        <v>5617</v>
      </c>
      <c r="I160" s="215" t="s">
        <v>7334</v>
      </c>
      <c r="J160" s="215" t="s">
        <v>9031</v>
      </c>
      <c r="K160" s="215" t="s">
        <v>10757</v>
      </c>
      <c r="L160" s="215" t="s">
        <v>12427</v>
      </c>
      <c r="M160" s="215" t="s">
        <v>14129</v>
      </c>
      <c r="N160" s="215" t="s">
        <v>15811</v>
      </c>
      <c r="O160" s="215" t="s">
        <v>17544</v>
      </c>
      <c r="P160" s="215" t="s">
        <v>19208</v>
      </c>
      <c r="Q160" s="4"/>
      <c r="R160" s="4"/>
      <c r="S160" s="4"/>
      <c r="T160" s="4"/>
      <c r="U160" s="4"/>
      <c r="V160" s="4"/>
      <c r="W160" s="4"/>
      <c r="X160" s="4"/>
      <c r="Y160" s="4"/>
      <c r="Z160" s="4"/>
      <c r="AA160" s="4"/>
      <c r="AB160" s="4"/>
      <c r="AC160" s="4"/>
      <c r="AD160" s="4"/>
      <c r="AE160" s="4"/>
      <c r="AF160" s="4"/>
    </row>
    <row r="161" spans="1:32" ht="49.9" customHeight="1">
      <c r="A161" s="4"/>
      <c r="B161" s="213">
        <v>1110101015</v>
      </c>
      <c r="C161" s="214">
        <v>5</v>
      </c>
      <c r="D161" s="215" t="s">
        <v>435</v>
      </c>
      <c r="E161" s="215" t="s">
        <v>435</v>
      </c>
      <c r="F161" s="216" t="s">
        <v>22628</v>
      </c>
      <c r="G161" s="215" t="s">
        <v>3888</v>
      </c>
      <c r="H161" s="215" t="s">
        <v>5618</v>
      </c>
      <c r="I161" s="215" t="s">
        <v>7335</v>
      </c>
      <c r="J161" s="215" t="s">
        <v>9032</v>
      </c>
      <c r="K161" s="215" t="s">
        <v>10758</v>
      </c>
      <c r="L161" s="215" t="s">
        <v>12428</v>
      </c>
      <c r="M161" s="215" t="s">
        <v>14130</v>
      </c>
      <c r="N161" s="215" t="s">
        <v>15812</v>
      </c>
      <c r="O161" s="215" t="s">
        <v>17545</v>
      </c>
      <c r="P161" s="215" t="s">
        <v>19209</v>
      </c>
      <c r="Q161" s="4"/>
      <c r="R161" s="4"/>
      <c r="S161" s="4"/>
      <c r="T161" s="4"/>
      <c r="U161" s="4"/>
      <c r="V161" s="4"/>
      <c r="W161" s="4"/>
      <c r="X161" s="4"/>
      <c r="Y161" s="4"/>
      <c r="Z161" s="4"/>
      <c r="AA161" s="4"/>
      <c r="AB161" s="4"/>
      <c r="AC161" s="4"/>
      <c r="AD161" s="4"/>
      <c r="AE161" s="4"/>
      <c r="AF161" s="4"/>
    </row>
    <row r="162" spans="1:32" ht="49.9" customHeight="1">
      <c r="A162" s="4"/>
      <c r="B162" s="213">
        <v>111010101510</v>
      </c>
      <c r="C162" s="214">
        <v>6</v>
      </c>
      <c r="D162" s="215" t="s">
        <v>436</v>
      </c>
      <c r="E162" s="215" t="s">
        <v>436</v>
      </c>
      <c r="F162" s="216" t="s">
        <v>22629</v>
      </c>
      <c r="G162" s="215" t="s">
        <v>3889</v>
      </c>
      <c r="H162" s="215" t="s">
        <v>5619</v>
      </c>
      <c r="I162" s="215" t="s">
        <v>7336</v>
      </c>
      <c r="J162" s="215" t="s">
        <v>9033</v>
      </c>
      <c r="K162" s="215" t="s">
        <v>10759</v>
      </c>
      <c r="L162" s="215" t="s">
        <v>12429</v>
      </c>
      <c r="M162" s="215" t="s">
        <v>14131</v>
      </c>
      <c r="N162" s="215" t="s">
        <v>15813</v>
      </c>
      <c r="O162" s="215" t="s">
        <v>17546</v>
      </c>
      <c r="P162" s="215" t="s">
        <v>19210</v>
      </c>
      <c r="Q162" s="4"/>
      <c r="R162" s="4"/>
      <c r="S162" s="4"/>
      <c r="T162" s="4"/>
      <c r="U162" s="4"/>
      <c r="V162" s="4"/>
      <c r="W162" s="4"/>
      <c r="X162" s="4"/>
      <c r="Y162" s="4"/>
      <c r="Z162" s="4"/>
      <c r="AA162" s="4"/>
      <c r="AB162" s="4"/>
      <c r="AC162" s="4"/>
      <c r="AD162" s="4"/>
      <c r="AE162" s="4"/>
      <c r="AF162" s="4"/>
    </row>
    <row r="163" spans="1:32" ht="49.9" customHeight="1">
      <c r="A163" s="4"/>
      <c r="B163" s="213">
        <v>111010101511</v>
      </c>
      <c r="C163" s="214">
        <v>6</v>
      </c>
      <c r="D163" s="215" t="s">
        <v>437</v>
      </c>
      <c r="E163" s="215" t="s">
        <v>437</v>
      </c>
      <c r="F163" s="216" t="s">
        <v>2816</v>
      </c>
      <c r="G163" s="215" t="s">
        <v>3890</v>
      </c>
      <c r="H163" s="215" t="s">
        <v>5620</v>
      </c>
      <c r="I163" s="215" t="s">
        <v>7337</v>
      </c>
      <c r="J163" s="215" t="s">
        <v>9034</v>
      </c>
      <c r="K163" s="215" t="s">
        <v>10760</v>
      </c>
      <c r="L163" s="215" t="s">
        <v>12430</v>
      </c>
      <c r="M163" s="215" t="s">
        <v>14132</v>
      </c>
      <c r="N163" s="215" t="s">
        <v>15814</v>
      </c>
      <c r="O163" s="215" t="s">
        <v>17547</v>
      </c>
      <c r="P163" s="215" t="s">
        <v>19211</v>
      </c>
      <c r="Q163" s="4"/>
      <c r="R163" s="4"/>
      <c r="S163" s="4"/>
      <c r="T163" s="4"/>
      <c r="U163" s="4"/>
      <c r="V163" s="4"/>
      <c r="W163" s="4"/>
      <c r="X163" s="4"/>
      <c r="Y163" s="4"/>
      <c r="Z163" s="4"/>
      <c r="AA163" s="4"/>
      <c r="AB163" s="4"/>
      <c r="AC163" s="4"/>
      <c r="AD163" s="4"/>
      <c r="AE163" s="4"/>
      <c r="AF163" s="4"/>
    </row>
    <row r="164" spans="1:32" ht="49.9" customHeight="1">
      <c r="A164" s="4"/>
      <c r="B164" s="213">
        <v>11101011</v>
      </c>
      <c r="C164" s="214">
        <v>4</v>
      </c>
      <c r="D164" s="215" t="s">
        <v>438</v>
      </c>
      <c r="E164" s="215" t="s">
        <v>1712</v>
      </c>
      <c r="F164" s="216" t="s">
        <v>22630</v>
      </c>
      <c r="G164" s="215" t="s">
        <v>3891</v>
      </c>
      <c r="H164" s="215" t="s">
        <v>5621</v>
      </c>
      <c r="I164" s="215" t="s">
        <v>7338</v>
      </c>
      <c r="J164" s="215" t="s">
        <v>9035</v>
      </c>
      <c r="K164" s="215" t="s">
        <v>10761</v>
      </c>
      <c r="L164" s="215" t="s">
        <v>12431</v>
      </c>
      <c r="M164" s="215" t="s">
        <v>14133</v>
      </c>
      <c r="N164" s="215" t="s">
        <v>15815</v>
      </c>
      <c r="O164" s="215" t="s">
        <v>17548</v>
      </c>
      <c r="P164" s="215" t="s">
        <v>19212</v>
      </c>
      <c r="Q164" s="4"/>
      <c r="R164" s="4"/>
      <c r="S164" s="4"/>
      <c r="T164" s="4"/>
      <c r="U164" s="4"/>
      <c r="V164" s="4"/>
      <c r="W164" s="4"/>
      <c r="X164" s="4"/>
      <c r="Y164" s="4"/>
      <c r="Z164" s="4"/>
      <c r="AA164" s="4"/>
      <c r="AB164" s="4"/>
      <c r="AC164" s="4"/>
      <c r="AD164" s="4"/>
      <c r="AE164" s="4"/>
      <c r="AF164" s="4"/>
    </row>
    <row r="165" spans="1:32" ht="49.9" customHeight="1">
      <c r="A165" s="4"/>
      <c r="B165" s="213">
        <v>1110101110</v>
      </c>
      <c r="C165" s="214">
        <v>5</v>
      </c>
      <c r="D165" s="215" t="s">
        <v>37</v>
      </c>
      <c r="E165" s="215" t="s">
        <v>1713</v>
      </c>
      <c r="F165" s="216" t="s">
        <v>2817</v>
      </c>
      <c r="G165" s="215" t="s">
        <v>3892</v>
      </c>
      <c r="H165" s="215" t="s">
        <v>5622</v>
      </c>
      <c r="I165" s="215" t="s">
        <v>7339</v>
      </c>
      <c r="J165" s="215" t="s">
        <v>9036</v>
      </c>
      <c r="K165" s="215" t="s">
        <v>10762</v>
      </c>
      <c r="L165" s="215" t="s">
        <v>12432</v>
      </c>
      <c r="M165" s="215" t="s">
        <v>14134</v>
      </c>
      <c r="N165" s="215" t="s">
        <v>15816</v>
      </c>
      <c r="O165" s="215" t="s">
        <v>17549</v>
      </c>
      <c r="P165" s="215" t="s">
        <v>19213</v>
      </c>
      <c r="Q165" s="4"/>
      <c r="R165" s="4"/>
      <c r="S165" s="4"/>
      <c r="T165" s="4"/>
      <c r="U165" s="4"/>
      <c r="V165" s="4"/>
      <c r="W165" s="4"/>
      <c r="X165" s="4"/>
      <c r="Y165" s="4"/>
      <c r="Z165" s="4"/>
      <c r="AA165" s="4"/>
      <c r="AB165" s="4"/>
      <c r="AC165" s="4"/>
      <c r="AD165" s="4"/>
      <c r="AE165" s="4"/>
      <c r="AF165" s="4"/>
    </row>
    <row r="166" spans="1:32" ht="49.9" customHeight="1">
      <c r="A166" s="4"/>
      <c r="B166" s="213">
        <v>1110101111</v>
      </c>
      <c r="C166" s="214">
        <v>5</v>
      </c>
      <c r="D166" s="215" t="s">
        <v>36</v>
      </c>
      <c r="E166" s="215" t="s">
        <v>1714</v>
      </c>
      <c r="F166" s="216" t="s">
        <v>2818</v>
      </c>
      <c r="G166" s="215" t="s">
        <v>3893</v>
      </c>
      <c r="H166" s="215" t="s">
        <v>5623</v>
      </c>
      <c r="I166" s="215" t="s">
        <v>7340</v>
      </c>
      <c r="J166" s="215" t="s">
        <v>9037</v>
      </c>
      <c r="K166" s="215" t="s">
        <v>10763</v>
      </c>
      <c r="L166" s="215" t="s">
        <v>12433</v>
      </c>
      <c r="M166" s="215" t="s">
        <v>14135</v>
      </c>
      <c r="N166" s="215" t="s">
        <v>15817</v>
      </c>
      <c r="O166" s="215" t="s">
        <v>17550</v>
      </c>
      <c r="P166" s="215" t="s">
        <v>19214</v>
      </c>
      <c r="Q166" s="4"/>
      <c r="R166" s="4"/>
      <c r="S166" s="4"/>
      <c r="T166" s="4"/>
      <c r="U166" s="4"/>
      <c r="V166" s="4"/>
      <c r="W166" s="4"/>
      <c r="X166" s="4"/>
      <c r="Y166" s="4"/>
      <c r="Z166" s="4"/>
      <c r="AA166" s="4"/>
      <c r="AB166" s="4"/>
      <c r="AC166" s="4"/>
      <c r="AD166" s="4"/>
      <c r="AE166" s="4"/>
      <c r="AF166" s="4"/>
    </row>
    <row r="167" spans="1:32" ht="49.9" customHeight="1">
      <c r="A167" s="4"/>
      <c r="B167" s="213">
        <v>111010111110</v>
      </c>
      <c r="C167" s="214">
        <v>6</v>
      </c>
      <c r="D167" s="215" t="s">
        <v>439</v>
      </c>
      <c r="E167" s="215" t="s">
        <v>439</v>
      </c>
      <c r="F167" s="216" t="s">
        <v>2819</v>
      </c>
      <c r="G167" s="215" t="s">
        <v>3894</v>
      </c>
      <c r="H167" s="215" t="s">
        <v>5624</v>
      </c>
      <c r="I167" s="215" t="s">
        <v>7341</v>
      </c>
      <c r="J167" s="215" t="s">
        <v>9038</v>
      </c>
      <c r="K167" s="215" t="s">
        <v>10764</v>
      </c>
      <c r="L167" s="215" t="s">
        <v>12434</v>
      </c>
      <c r="M167" s="215" t="s">
        <v>14136</v>
      </c>
      <c r="N167" s="215" t="s">
        <v>15818</v>
      </c>
      <c r="O167" s="215" t="s">
        <v>17551</v>
      </c>
      <c r="P167" s="215" t="s">
        <v>19215</v>
      </c>
      <c r="Q167" s="4"/>
      <c r="R167" s="4"/>
      <c r="S167" s="4"/>
      <c r="T167" s="4"/>
      <c r="U167" s="4"/>
      <c r="V167" s="4"/>
      <c r="W167" s="4"/>
      <c r="X167" s="4"/>
      <c r="Y167" s="4"/>
      <c r="Z167" s="4"/>
      <c r="AA167" s="4"/>
      <c r="AB167" s="4"/>
      <c r="AC167" s="4"/>
      <c r="AD167" s="4"/>
      <c r="AE167" s="4"/>
      <c r="AF167" s="4"/>
    </row>
    <row r="168" spans="1:32" ht="49.9" customHeight="1">
      <c r="A168" s="4"/>
      <c r="B168" s="213">
        <v>11101011111010</v>
      </c>
      <c r="C168" s="214">
        <v>7</v>
      </c>
      <c r="D168" s="215" t="s">
        <v>440</v>
      </c>
      <c r="E168" s="215" t="s">
        <v>440</v>
      </c>
      <c r="F168" s="216" t="s">
        <v>2820</v>
      </c>
      <c r="G168" s="215" t="s">
        <v>3895</v>
      </c>
      <c r="H168" s="215" t="s">
        <v>5625</v>
      </c>
      <c r="I168" s="215" t="s">
        <v>7342</v>
      </c>
      <c r="J168" s="215" t="s">
        <v>9039</v>
      </c>
      <c r="K168" s="215" t="s">
        <v>10765</v>
      </c>
      <c r="L168" s="215" t="s">
        <v>12435</v>
      </c>
      <c r="M168" s="215" t="s">
        <v>14137</v>
      </c>
      <c r="N168" s="215" t="s">
        <v>15819</v>
      </c>
      <c r="O168" s="215" t="s">
        <v>17552</v>
      </c>
      <c r="P168" s="215" t="s">
        <v>19216</v>
      </c>
      <c r="Q168" s="4"/>
      <c r="R168" s="4"/>
      <c r="S168" s="4"/>
      <c r="T168" s="4"/>
      <c r="U168" s="4"/>
      <c r="V168" s="4"/>
      <c r="W168" s="4"/>
      <c r="X168" s="4"/>
      <c r="Y168" s="4"/>
      <c r="Z168" s="4"/>
      <c r="AA168" s="4"/>
      <c r="AB168" s="4"/>
      <c r="AC168" s="4"/>
      <c r="AD168" s="4"/>
      <c r="AE168" s="4"/>
      <c r="AF168" s="4"/>
    </row>
    <row r="169" spans="1:32" ht="49.9" customHeight="1">
      <c r="A169" s="4"/>
      <c r="B169" s="213">
        <v>11101011111011</v>
      </c>
      <c r="C169" s="214">
        <v>7</v>
      </c>
      <c r="D169" s="215" t="s">
        <v>441</v>
      </c>
      <c r="E169" s="215" t="s">
        <v>1715</v>
      </c>
      <c r="F169" s="216" t="s">
        <v>2821</v>
      </c>
      <c r="G169" s="215" t="s">
        <v>3896</v>
      </c>
      <c r="H169" s="215" t="s">
        <v>5626</v>
      </c>
      <c r="I169" s="215" t="s">
        <v>7343</v>
      </c>
      <c r="J169" s="215" t="s">
        <v>9040</v>
      </c>
      <c r="K169" s="215" t="s">
        <v>10766</v>
      </c>
      <c r="L169" s="215" t="s">
        <v>12436</v>
      </c>
      <c r="M169" s="215" t="s">
        <v>14138</v>
      </c>
      <c r="N169" s="215" t="s">
        <v>15820</v>
      </c>
      <c r="O169" s="215" t="s">
        <v>17553</v>
      </c>
      <c r="P169" s="215" t="s">
        <v>19217</v>
      </c>
      <c r="Q169" s="4"/>
      <c r="R169" s="4"/>
      <c r="S169" s="4"/>
      <c r="T169" s="4"/>
      <c r="U169" s="4"/>
      <c r="V169" s="4"/>
      <c r="W169" s="4"/>
      <c r="X169" s="4"/>
      <c r="Y169" s="4"/>
      <c r="Z169" s="4"/>
      <c r="AA169" s="4"/>
      <c r="AB169" s="4"/>
      <c r="AC169" s="4"/>
      <c r="AD169" s="4"/>
      <c r="AE169" s="4"/>
      <c r="AF169" s="4"/>
    </row>
    <row r="170" spans="1:32" ht="49.9" customHeight="1">
      <c r="A170" s="4"/>
      <c r="B170" s="213">
        <v>11101011111012</v>
      </c>
      <c r="C170" s="214">
        <v>7</v>
      </c>
      <c r="D170" s="215" t="s">
        <v>442</v>
      </c>
      <c r="E170" s="215" t="s">
        <v>442</v>
      </c>
      <c r="F170" s="216" t="s">
        <v>2822</v>
      </c>
      <c r="G170" s="215" t="s">
        <v>21582</v>
      </c>
      <c r="H170" s="215" t="s">
        <v>5627</v>
      </c>
      <c r="I170" s="215" t="s">
        <v>7344</v>
      </c>
      <c r="J170" s="215" t="s">
        <v>9041</v>
      </c>
      <c r="K170" s="215" t="s">
        <v>10767</v>
      </c>
      <c r="L170" s="215" t="s">
        <v>12437</v>
      </c>
      <c r="M170" s="215" t="s">
        <v>14139</v>
      </c>
      <c r="N170" s="215" t="s">
        <v>15821</v>
      </c>
      <c r="O170" s="215" t="s">
        <v>17554</v>
      </c>
      <c r="P170" s="215" t="s">
        <v>19218</v>
      </c>
      <c r="Q170" s="4"/>
      <c r="R170" s="4"/>
      <c r="S170" s="4"/>
      <c r="T170" s="4"/>
      <c r="U170" s="4"/>
      <c r="V170" s="4"/>
      <c r="W170" s="4"/>
      <c r="X170" s="4"/>
      <c r="Y170" s="4"/>
      <c r="Z170" s="4"/>
      <c r="AA170" s="4"/>
      <c r="AB170" s="4"/>
      <c r="AC170" s="4"/>
      <c r="AD170" s="4"/>
      <c r="AE170" s="4"/>
      <c r="AF170" s="4"/>
    </row>
    <row r="171" spans="1:32" ht="49.9" customHeight="1">
      <c r="A171" s="4"/>
      <c r="B171" s="213">
        <v>111010111111</v>
      </c>
      <c r="C171" s="214">
        <v>6</v>
      </c>
      <c r="D171" s="215" t="s">
        <v>38</v>
      </c>
      <c r="E171" s="215" t="s">
        <v>1716</v>
      </c>
      <c r="F171" s="216" t="s">
        <v>2823</v>
      </c>
      <c r="G171" s="215" t="s">
        <v>3898</v>
      </c>
      <c r="H171" s="215" t="s">
        <v>5628</v>
      </c>
      <c r="I171" s="215" t="s">
        <v>7345</v>
      </c>
      <c r="J171" s="215" t="s">
        <v>9042</v>
      </c>
      <c r="K171" s="215" t="s">
        <v>10768</v>
      </c>
      <c r="L171" s="215" t="s">
        <v>12438</v>
      </c>
      <c r="M171" s="215" t="s">
        <v>14140</v>
      </c>
      <c r="N171" s="215" t="s">
        <v>15822</v>
      </c>
      <c r="O171" s="215" t="s">
        <v>17555</v>
      </c>
      <c r="P171" s="215" t="s">
        <v>19219</v>
      </c>
      <c r="Q171" s="4"/>
      <c r="R171" s="4"/>
      <c r="S171" s="4"/>
      <c r="T171" s="4"/>
      <c r="U171" s="4"/>
      <c r="V171" s="4"/>
      <c r="W171" s="4"/>
      <c r="X171" s="4"/>
      <c r="Y171" s="4"/>
      <c r="Z171" s="4"/>
      <c r="AA171" s="4"/>
      <c r="AB171" s="4"/>
      <c r="AC171" s="4"/>
      <c r="AD171" s="4"/>
      <c r="AE171" s="4"/>
      <c r="AF171" s="4"/>
    </row>
    <row r="172" spans="1:32" ht="49.9" customHeight="1">
      <c r="A172" s="4"/>
      <c r="B172" s="213">
        <v>11101011111110</v>
      </c>
      <c r="C172" s="214">
        <v>7</v>
      </c>
      <c r="D172" s="215" t="s">
        <v>443</v>
      </c>
      <c r="E172" s="215" t="s">
        <v>443</v>
      </c>
      <c r="F172" s="216" t="s">
        <v>23748</v>
      </c>
      <c r="G172" s="215" t="s">
        <v>21583</v>
      </c>
      <c r="H172" s="215" t="s">
        <v>5629</v>
      </c>
      <c r="I172" s="215" t="s">
        <v>7346</v>
      </c>
      <c r="J172" s="215" t="s">
        <v>9043</v>
      </c>
      <c r="K172" s="215" t="s">
        <v>10769</v>
      </c>
      <c r="L172" s="215" t="s">
        <v>12439</v>
      </c>
      <c r="M172" s="215" t="s">
        <v>14141</v>
      </c>
      <c r="N172" s="215" t="s">
        <v>15823</v>
      </c>
      <c r="O172" s="215" t="s">
        <v>17556</v>
      </c>
      <c r="P172" s="215" t="s">
        <v>19220</v>
      </c>
      <c r="Q172" s="4"/>
      <c r="R172" s="4"/>
      <c r="S172" s="4"/>
      <c r="T172" s="4"/>
      <c r="U172" s="4"/>
      <c r="V172" s="4"/>
      <c r="W172" s="4"/>
      <c r="X172" s="4"/>
      <c r="Y172" s="4"/>
      <c r="Z172" s="4"/>
      <c r="AA172" s="4"/>
      <c r="AB172" s="4"/>
      <c r="AC172" s="4"/>
      <c r="AD172" s="4"/>
      <c r="AE172" s="4"/>
      <c r="AF172" s="4"/>
    </row>
    <row r="173" spans="1:32" ht="49.9" customHeight="1">
      <c r="A173" s="4"/>
      <c r="B173" s="213">
        <v>11101011111111</v>
      </c>
      <c r="C173" s="214">
        <v>7</v>
      </c>
      <c r="D173" s="215" t="s">
        <v>444</v>
      </c>
      <c r="E173" s="215" t="s">
        <v>444</v>
      </c>
      <c r="F173" s="216" t="s">
        <v>22632</v>
      </c>
      <c r="G173" s="215" t="s">
        <v>14140</v>
      </c>
      <c r="H173" s="215" t="s">
        <v>5630</v>
      </c>
      <c r="I173" s="215" t="s">
        <v>7347</v>
      </c>
      <c r="J173" s="215" t="s">
        <v>9044</v>
      </c>
      <c r="K173" s="215" t="s">
        <v>10770</v>
      </c>
      <c r="L173" s="215" t="s">
        <v>12440</v>
      </c>
      <c r="M173" s="215" t="s">
        <v>14142</v>
      </c>
      <c r="N173" s="215" t="s">
        <v>15824</v>
      </c>
      <c r="O173" s="215" t="s">
        <v>17557</v>
      </c>
      <c r="P173" s="215" t="s">
        <v>19221</v>
      </c>
      <c r="Q173" s="4"/>
      <c r="R173" s="4"/>
      <c r="S173" s="4"/>
      <c r="T173" s="4"/>
      <c r="U173" s="4"/>
      <c r="V173" s="4"/>
      <c r="W173" s="4"/>
      <c r="X173" s="4"/>
      <c r="Y173" s="4"/>
      <c r="Z173" s="4"/>
      <c r="AA173" s="4"/>
      <c r="AB173" s="4"/>
      <c r="AC173" s="4"/>
      <c r="AD173" s="4"/>
      <c r="AE173" s="4"/>
      <c r="AF173" s="4"/>
    </row>
    <row r="174" spans="1:32" ht="49.9" customHeight="1">
      <c r="A174" s="4"/>
      <c r="B174" s="213">
        <v>111010111112</v>
      </c>
      <c r="C174" s="214">
        <v>6</v>
      </c>
      <c r="D174" s="215" t="s">
        <v>445</v>
      </c>
      <c r="E174" s="215" t="s">
        <v>1717</v>
      </c>
      <c r="F174" s="216" t="s">
        <v>22633</v>
      </c>
      <c r="G174" s="215" t="s">
        <v>3900</v>
      </c>
      <c r="H174" s="215" t="s">
        <v>5631</v>
      </c>
      <c r="I174" s="215" t="s">
        <v>7348</v>
      </c>
      <c r="J174" s="215" t="s">
        <v>9045</v>
      </c>
      <c r="K174" s="215" t="s">
        <v>10771</v>
      </c>
      <c r="L174" s="215" t="s">
        <v>12441</v>
      </c>
      <c r="M174" s="215" t="s">
        <v>14143</v>
      </c>
      <c r="N174" s="215" t="s">
        <v>15825</v>
      </c>
      <c r="O174" s="215" t="s">
        <v>17558</v>
      </c>
      <c r="P174" s="215" t="s">
        <v>19222</v>
      </c>
      <c r="Q174" s="4"/>
      <c r="R174" s="4"/>
      <c r="S174" s="4"/>
      <c r="T174" s="4"/>
      <c r="U174" s="4"/>
      <c r="V174" s="4"/>
      <c r="W174" s="4"/>
      <c r="X174" s="4"/>
      <c r="Y174" s="4"/>
      <c r="Z174" s="4"/>
      <c r="AA174" s="4"/>
      <c r="AB174" s="4"/>
      <c r="AC174" s="4"/>
      <c r="AD174" s="4"/>
      <c r="AE174" s="4"/>
      <c r="AF174" s="4"/>
    </row>
    <row r="175" spans="1:32" ht="49.9" customHeight="1">
      <c r="A175" s="4"/>
      <c r="B175" s="213">
        <v>11101011111210</v>
      </c>
      <c r="C175" s="214">
        <v>7</v>
      </c>
      <c r="D175" s="215" t="s">
        <v>446</v>
      </c>
      <c r="E175" s="215" t="s">
        <v>1718</v>
      </c>
      <c r="F175" s="216" t="s">
        <v>22634</v>
      </c>
      <c r="G175" s="215" t="s">
        <v>3901</v>
      </c>
      <c r="H175" s="215" t="s">
        <v>5632</v>
      </c>
      <c r="I175" s="215" t="s">
        <v>7349</v>
      </c>
      <c r="J175" s="215" t="s">
        <v>9046</v>
      </c>
      <c r="K175" s="215" t="s">
        <v>10772</v>
      </c>
      <c r="L175" s="215" t="s">
        <v>12442</v>
      </c>
      <c r="M175" s="215" t="s">
        <v>14144</v>
      </c>
      <c r="N175" s="215" t="s">
        <v>15826</v>
      </c>
      <c r="O175" s="215" t="s">
        <v>17559</v>
      </c>
      <c r="P175" s="215" t="s">
        <v>19223</v>
      </c>
      <c r="Q175" s="4"/>
      <c r="R175" s="4"/>
      <c r="S175" s="4"/>
      <c r="T175" s="4"/>
      <c r="U175" s="4"/>
      <c r="V175" s="4"/>
      <c r="W175" s="4"/>
      <c r="X175" s="4"/>
      <c r="Y175" s="4"/>
      <c r="Z175" s="4"/>
      <c r="AA175" s="4"/>
      <c r="AB175" s="4"/>
      <c r="AC175" s="4"/>
      <c r="AD175" s="4"/>
      <c r="AE175" s="4"/>
      <c r="AF175" s="4"/>
    </row>
    <row r="176" spans="1:32" ht="49.9" customHeight="1">
      <c r="A176" s="4"/>
      <c r="B176" s="213">
        <v>11101011111211</v>
      </c>
      <c r="C176" s="214">
        <v>7</v>
      </c>
      <c r="D176" s="215" t="s">
        <v>447</v>
      </c>
      <c r="E176" s="215" t="s">
        <v>447</v>
      </c>
      <c r="F176" s="216" t="s">
        <v>22635</v>
      </c>
      <c r="G176" s="215" t="s">
        <v>3902</v>
      </c>
      <c r="H176" s="215" t="s">
        <v>5633</v>
      </c>
      <c r="I176" s="215" t="s">
        <v>7350</v>
      </c>
      <c r="J176" s="215" t="s">
        <v>9047</v>
      </c>
      <c r="K176" s="215" t="s">
        <v>10773</v>
      </c>
      <c r="L176" s="215" t="s">
        <v>12443</v>
      </c>
      <c r="M176" s="215" t="s">
        <v>14145</v>
      </c>
      <c r="N176" s="215" t="s">
        <v>15827</v>
      </c>
      <c r="O176" s="215" t="s">
        <v>17560</v>
      </c>
      <c r="P176" s="215" t="s">
        <v>19224</v>
      </c>
      <c r="Q176" s="4"/>
      <c r="R176" s="4"/>
      <c r="S176" s="4"/>
      <c r="T176" s="4"/>
      <c r="U176" s="4"/>
      <c r="V176" s="4"/>
      <c r="W176" s="4"/>
      <c r="X176" s="4"/>
      <c r="Y176" s="4"/>
      <c r="Z176" s="4"/>
      <c r="AA176" s="4"/>
      <c r="AB176" s="4"/>
      <c r="AC176" s="4"/>
      <c r="AD176" s="4"/>
      <c r="AE176" s="4"/>
      <c r="AF176" s="4"/>
    </row>
    <row r="177" spans="1:32" ht="49.9" customHeight="1">
      <c r="A177" s="4"/>
      <c r="B177" s="213">
        <v>11101011111212</v>
      </c>
      <c r="C177" s="214">
        <v>7</v>
      </c>
      <c r="D177" s="215" t="s">
        <v>448</v>
      </c>
      <c r="E177" s="215" t="s">
        <v>448</v>
      </c>
      <c r="F177" s="216" t="s">
        <v>22636</v>
      </c>
      <c r="G177" s="215" t="s">
        <v>3903</v>
      </c>
      <c r="H177" s="215" t="s">
        <v>5634</v>
      </c>
      <c r="I177" s="215" t="s">
        <v>7351</v>
      </c>
      <c r="J177" s="215" t="s">
        <v>9048</v>
      </c>
      <c r="K177" s="215" t="s">
        <v>10774</v>
      </c>
      <c r="L177" s="215" t="s">
        <v>12444</v>
      </c>
      <c r="M177" s="215" t="s">
        <v>14146</v>
      </c>
      <c r="N177" s="215" t="s">
        <v>15828</v>
      </c>
      <c r="O177" s="215" t="s">
        <v>17561</v>
      </c>
      <c r="P177" s="215" t="s">
        <v>19225</v>
      </c>
      <c r="Q177" s="4"/>
      <c r="R177" s="4"/>
      <c r="S177" s="4"/>
      <c r="T177" s="4"/>
      <c r="U177" s="4"/>
      <c r="V177" s="4"/>
      <c r="W177" s="4"/>
      <c r="X177" s="4"/>
      <c r="Y177" s="4"/>
      <c r="Z177" s="4"/>
      <c r="AA177" s="4"/>
      <c r="AB177" s="4"/>
      <c r="AC177" s="4"/>
      <c r="AD177" s="4"/>
      <c r="AE177" s="4"/>
      <c r="AF177" s="4"/>
    </row>
    <row r="178" spans="1:32" ht="49.9" customHeight="1">
      <c r="A178" s="4"/>
      <c r="B178" s="213">
        <v>11101011111213</v>
      </c>
      <c r="C178" s="214">
        <v>7</v>
      </c>
      <c r="D178" s="215" t="s">
        <v>449</v>
      </c>
      <c r="E178" s="215" t="s">
        <v>1719</v>
      </c>
      <c r="F178" s="216" t="s">
        <v>23749</v>
      </c>
      <c r="G178" s="215" t="s">
        <v>3904</v>
      </c>
      <c r="H178" s="215" t="s">
        <v>5635</v>
      </c>
      <c r="I178" s="215" t="s">
        <v>7352</v>
      </c>
      <c r="J178" s="215" t="s">
        <v>9049</v>
      </c>
      <c r="K178" s="215" t="s">
        <v>10775</v>
      </c>
      <c r="L178" s="215" t="s">
        <v>12445</v>
      </c>
      <c r="M178" s="215" t="s">
        <v>14147</v>
      </c>
      <c r="N178" s="215" t="s">
        <v>15829</v>
      </c>
      <c r="O178" s="215" t="s">
        <v>17562</v>
      </c>
      <c r="P178" s="215" t="s">
        <v>19226</v>
      </c>
      <c r="Q178" s="4"/>
      <c r="R178" s="4"/>
      <c r="S178" s="4"/>
      <c r="T178" s="4"/>
      <c r="U178" s="4"/>
      <c r="V178" s="4"/>
      <c r="W178" s="4"/>
      <c r="X178" s="4"/>
      <c r="Y178" s="4"/>
      <c r="Z178" s="4"/>
      <c r="AA178" s="4"/>
      <c r="AB178" s="4"/>
      <c r="AC178" s="4"/>
      <c r="AD178" s="4"/>
      <c r="AE178" s="4"/>
      <c r="AF178" s="4"/>
    </row>
    <row r="179" spans="1:32" ht="49.9" customHeight="1">
      <c r="A179" s="4"/>
      <c r="B179" s="213">
        <v>1110101112</v>
      </c>
      <c r="C179" s="214">
        <v>5</v>
      </c>
      <c r="D179" s="215" t="s">
        <v>39</v>
      </c>
      <c r="E179" s="215" t="s">
        <v>1720</v>
      </c>
      <c r="F179" s="216" t="s">
        <v>2825</v>
      </c>
      <c r="G179" s="215" t="s">
        <v>3905</v>
      </c>
      <c r="H179" s="215" t="s">
        <v>5636</v>
      </c>
      <c r="I179" s="215" t="s">
        <v>7353</v>
      </c>
      <c r="J179" s="215" t="s">
        <v>9050</v>
      </c>
      <c r="K179" s="215" t="s">
        <v>10776</v>
      </c>
      <c r="L179" s="215" t="s">
        <v>12446</v>
      </c>
      <c r="M179" s="215" t="s">
        <v>14148</v>
      </c>
      <c r="N179" s="215" t="s">
        <v>15830</v>
      </c>
      <c r="O179" s="215" t="s">
        <v>17550</v>
      </c>
      <c r="P179" s="215" t="s">
        <v>19227</v>
      </c>
      <c r="Q179" s="4"/>
      <c r="R179" s="4"/>
      <c r="S179" s="4"/>
      <c r="T179" s="4"/>
      <c r="U179" s="4"/>
      <c r="V179" s="4"/>
      <c r="W179" s="4"/>
      <c r="X179" s="4"/>
      <c r="Y179" s="4"/>
      <c r="Z179" s="4"/>
      <c r="AA179" s="4"/>
      <c r="AB179" s="4"/>
      <c r="AC179" s="4"/>
      <c r="AD179" s="4"/>
      <c r="AE179" s="4"/>
      <c r="AF179" s="4"/>
    </row>
    <row r="180" spans="1:32" ht="49.9" customHeight="1">
      <c r="A180" s="4"/>
      <c r="B180" s="213">
        <v>111010111210</v>
      </c>
      <c r="C180" s="214">
        <v>6</v>
      </c>
      <c r="D180" s="215" t="s">
        <v>450</v>
      </c>
      <c r="E180" s="215" t="s">
        <v>1721</v>
      </c>
      <c r="F180" s="216" t="s">
        <v>2826</v>
      </c>
      <c r="G180" s="215" t="s">
        <v>3906</v>
      </c>
      <c r="H180" s="215" t="s">
        <v>5637</v>
      </c>
      <c r="I180" s="215" t="s">
        <v>7354</v>
      </c>
      <c r="J180" s="215" t="s">
        <v>9051</v>
      </c>
      <c r="K180" s="215" t="s">
        <v>10777</v>
      </c>
      <c r="L180" s="215" t="s">
        <v>12447</v>
      </c>
      <c r="M180" s="215" t="s">
        <v>14149</v>
      </c>
      <c r="N180" s="215" t="s">
        <v>15831</v>
      </c>
      <c r="O180" s="215" t="s">
        <v>17563</v>
      </c>
      <c r="P180" s="215" t="s">
        <v>19228</v>
      </c>
      <c r="Q180" s="4"/>
      <c r="R180" s="4"/>
      <c r="S180" s="4"/>
      <c r="T180" s="4"/>
      <c r="U180" s="4"/>
      <c r="V180" s="4"/>
      <c r="W180" s="4"/>
      <c r="X180" s="4"/>
      <c r="Y180" s="4"/>
      <c r="Z180" s="4"/>
      <c r="AA180" s="4"/>
      <c r="AB180" s="4"/>
      <c r="AC180" s="4"/>
      <c r="AD180" s="4"/>
      <c r="AE180" s="4"/>
      <c r="AF180" s="4"/>
    </row>
    <row r="181" spans="1:32" ht="49.9" customHeight="1">
      <c r="A181" s="4"/>
      <c r="B181" s="213">
        <v>111010111211</v>
      </c>
      <c r="C181" s="214">
        <v>6</v>
      </c>
      <c r="D181" s="215" t="s">
        <v>451</v>
      </c>
      <c r="E181" s="215" t="s">
        <v>451</v>
      </c>
      <c r="F181" s="216" t="s">
        <v>2827</v>
      </c>
      <c r="G181" s="215" t="s">
        <v>3907</v>
      </c>
      <c r="H181" s="215" t="s">
        <v>5638</v>
      </c>
      <c r="I181" s="215" t="s">
        <v>7355</v>
      </c>
      <c r="J181" s="215" t="s">
        <v>9052</v>
      </c>
      <c r="K181" s="215" t="s">
        <v>10778</v>
      </c>
      <c r="L181" s="215" t="s">
        <v>12448</v>
      </c>
      <c r="M181" s="215" t="s">
        <v>14150</v>
      </c>
      <c r="N181" s="215" t="s">
        <v>15832</v>
      </c>
      <c r="O181" s="215" t="s">
        <v>17564</v>
      </c>
      <c r="P181" s="215" t="s">
        <v>19229</v>
      </c>
      <c r="Q181" s="4"/>
      <c r="R181" s="4"/>
      <c r="S181" s="4"/>
      <c r="T181" s="4"/>
      <c r="U181" s="4"/>
      <c r="V181" s="4"/>
      <c r="W181" s="4"/>
      <c r="X181" s="4"/>
      <c r="Y181" s="4"/>
      <c r="Z181" s="4"/>
      <c r="AA181" s="4"/>
      <c r="AB181" s="4"/>
      <c r="AC181" s="4"/>
      <c r="AD181" s="4"/>
      <c r="AE181" s="4"/>
      <c r="AF181" s="4"/>
    </row>
    <row r="182" spans="1:32" ht="49.9" customHeight="1">
      <c r="A182" s="4"/>
      <c r="B182" s="213">
        <v>111010111212</v>
      </c>
      <c r="C182" s="214">
        <v>6</v>
      </c>
      <c r="D182" s="215" t="s">
        <v>452</v>
      </c>
      <c r="E182" s="215" t="s">
        <v>452</v>
      </c>
      <c r="F182" s="216" t="s">
        <v>22637</v>
      </c>
      <c r="G182" s="215" t="s">
        <v>3908</v>
      </c>
      <c r="H182" s="215" t="s">
        <v>5639</v>
      </c>
      <c r="I182" s="215" t="s">
        <v>7356</v>
      </c>
      <c r="J182" s="215" t="s">
        <v>9053</v>
      </c>
      <c r="K182" s="215" t="s">
        <v>10779</v>
      </c>
      <c r="L182" s="215" t="s">
        <v>12449</v>
      </c>
      <c r="M182" s="215" t="s">
        <v>14151</v>
      </c>
      <c r="N182" s="215" t="s">
        <v>15833</v>
      </c>
      <c r="O182" s="215" t="s">
        <v>17565</v>
      </c>
      <c r="P182" s="215" t="s">
        <v>19230</v>
      </c>
      <c r="Q182" s="4"/>
      <c r="R182" s="4"/>
      <c r="S182" s="4"/>
      <c r="T182" s="4"/>
      <c r="U182" s="4"/>
      <c r="V182" s="4"/>
      <c r="W182" s="4"/>
      <c r="X182" s="4"/>
      <c r="Y182" s="4"/>
      <c r="Z182" s="4"/>
      <c r="AA182" s="4"/>
      <c r="AB182" s="4"/>
      <c r="AC182" s="4"/>
      <c r="AD182" s="4"/>
      <c r="AE182" s="4"/>
      <c r="AF182" s="4"/>
    </row>
    <row r="183" spans="1:32" ht="49.9" customHeight="1">
      <c r="A183" s="4"/>
      <c r="B183" s="213">
        <v>111010111213</v>
      </c>
      <c r="C183" s="214">
        <v>6</v>
      </c>
      <c r="D183" s="215" t="s">
        <v>453</v>
      </c>
      <c r="E183" s="215" t="s">
        <v>453</v>
      </c>
      <c r="F183" s="216" t="s">
        <v>22638</v>
      </c>
      <c r="G183" s="215" t="s">
        <v>3909</v>
      </c>
      <c r="H183" s="215" t="s">
        <v>5640</v>
      </c>
      <c r="I183" s="215" t="s">
        <v>7357</v>
      </c>
      <c r="J183" s="215" t="s">
        <v>9054</v>
      </c>
      <c r="K183" s="215" t="s">
        <v>10780</v>
      </c>
      <c r="L183" s="215" t="s">
        <v>12450</v>
      </c>
      <c r="M183" s="215" t="s">
        <v>14152</v>
      </c>
      <c r="N183" s="215" t="s">
        <v>15834</v>
      </c>
      <c r="O183" s="215" t="s">
        <v>17566</v>
      </c>
      <c r="P183" s="215" t="s">
        <v>19231</v>
      </c>
      <c r="Q183" s="4"/>
      <c r="R183" s="4"/>
      <c r="S183" s="4"/>
      <c r="T183" s="4"/>
      <c r="U183" s="4"/>
      <c r="V183" s="4"/>
      <c r="W183" s="4"/>
      <c r="X183" s="4"/>
      <c r="Y183" s="4"/>
      <c r="Z183" s="4"/>
      <c r="AA183" s="4"/>
      <c r="AB183" s="4"/>
      <c r="AC183" s="4"/>
      <c r="AD183" s="4"/>
      <c r="AE183" s="4"/>
      <c r="AF183" s="4"/>
    </row>
    <row r="184" spans="1:32" ht="49.9" customHeight="1">
      <c r="A184" s="4"/>
      <c r="B184" s="213">
        <v>111010111214</v>
      </c>
      <c r="C184" s="214">
        <v>6</v>
      </c>
      <c r="D184" s="215" t="s">
        <v>454</v>
      </c>
      <c r="E184" s="215" t="s">
        <v>1722</v>
      </c>
      <c r="F184" s="216" t="s">
        <v>2828</v>
      </c>
      <c r="G184" s="215" t="s">
        <v>3910</v>
      </c>
      <c r="H184" s="215" t="s">
        <v>5641</v>
      </c>
      <c r="I184" s="215" t="s">
        <v>7358</v>
      </c>
      <c r="J184" s="215" t="s">
        <v>9055</v>
      </c>
      <c r="K184" s="215" t="s">
        <v>10781</v>
      </c>
      <c r="L184" s="215" t="s">
        <v>12451</v>
      </c>
      <c r="M184" s="215" t="s">
        <v>14153</v>
      </c>
      <c r="N184" s="215" t="s">
        <v>15835</v>
      </c>
      <c r="O184" s="215" t="s">
        <v>17567</v>
      </c>
      <c r="P184" s="215" t="s">
        <v>19232</v>
      </c>
      <c r="Q184" s="4"/>
      <c r="R184" s="4"/>
      <c r="S184" s="4"/>
      <c r="T184" s="4"/>
      <c r="U184" s="4"/>
      <c r="V184" s="4"/>
      <c r="W184" s="4"/>
      <c r="X184" s="4"/>
      <c r="Y184" s="4"/>
      <c r="Z184" s="4"/>
      <c r="AA184" s="4"/>
      <c r="AB184" s="4"/>
      <c r="AC184" s="4"/>
      <c r="AD184" s="4"/>
      <c r="AE184" s="4"/>
      <c r="AF184" s="4"/>
    </row>
    <row r="185" spans="1:32" ht="49.9" customHeight="1">
      <c r="A185" s="4"/>
      <c r="B185" s="213">
        <v>111011</v>
      </c>
      <c r="C185" s="214">
        <v>3</v>
      </c>
      <c r="D185" s="215" t="s">
        <v>455</v>
      </c>
      <c r="E185" s="215" t="s">
        <v>1723</v>
      </c>
      <c r="F185" s="216" t="s">
        <v>2829</v>
      </c>
      <c r="G185" s="215" t="s">
        <v>3911</v>
      </c>
      <c r="H185" s="215" t="s">
        <v>5642</v>
      </c>
      <c r="I185" s="215" t="s">
        <v>7359</v>
      </c>
      <c r="J185" s="215" t="s">
        <v>9056</v>
      </c>
      <c r="K185" s="215" t="s">
        <v>10782</v>
      </c>
      <c r="L185" s="215" t="s">
        <v>12452</v>
      </c>
      <c r="M185" s="215" t="s">
        <v>14154</v>
      </c>
      <c r="N185" s="215" t="s">
        <v>15836</v>
      </c>
      <c r="O185" s="215" t="s">
        <v>17568</v>
      </c>
      <c r="P185" s="215" t="s">
        <v>19233</v>
      </c>
      <c r="Q185" s="4"/>
      <c r="R185" s="4"/>
      <c r="S185" s="4"/>
      <c r="T185" s="4"/>
      <c r="U185" s="4"/>
      <c r="V185" s="4"/>
      <c r="W185" s="4"/>
      <c r="X185" s="4"/>
      <c r="Y185" s="4"/>
      <c r="Z185" s="4"/>
      <c r="AA185" s="4"/>
      <c r="AB185" s="4"/>
      <c r="AC185" s="4"/>
      <c r="AD185" s="4"/>
      <c r="AE185" s="4"/>
      <c r="AF185" s="4"/>
    </row>
    <row r="186" spans="1:32" ht="49.9" customHeight="1">
      <c r="A186" s="4"/>
      <c r="B186" s="213">
        <v>11101110</v>
      </c>
      <c r="C186" s="214">
        <v>4</v>
      </c>
      <c r="D186" s="215" t="s">
        <v>40</v>
      </c>
      <c r="E186" s="215" t="s">
        <v>1626</v>
      </c>
      <c r="F186" s="216" t="s">
        <v>2830</v>
      </c>
      <c r="G186" s="215" t="s">
        <v>3911</v>
      </c>
      <c r="H186" s="215" t="s">
        <v>40</v>
      </c>
      <c r="I186" s="215" t="s">
        <v>7360</v>
      </c>
      <c r="J186" s="215" t="s">
        <v>9057</v>
      </c>
      <c r="K186" s="215" t="s">
        <v>10783</v>
      </c>
      <c r="L186" s="215" t="s">
        <v>12453</v>
      </c>
      <c r="M186" s="215" t="s">
        <v>14155</v>
      </c>
      <c r="N186" s="215" t="s">
        <v>15836</v>
      </c>
      <c r="O186" s="215" t="s">
        <v>17568</v>
      </c>
      <c r="P186" s="215" t="s">
        <v>19233</v>
      </c>
      <c r="Q186" s="4"/>
      <c r="R186" s="4"/>
      <c r="S186" s="4"/>
      <c r="T186" s="4"/>
      <c r="U186" s="4"/>
      <c r="V186" s="4"/>
      <c r="W186" s="4"/>
      <c r="X186" s="4"/>
      <c r="Y186" s="4"/>
      <c r="Z186" s="4"/>
      <c r="AA186" s="4"/>
      <c r="AB186" s="4"/>
      <c r="AC186" s="4"/>
      <c r="AD186" s="4"/>
      <c r="AE186" s="4"/>
      <c r="AF186" s="4"/>
    </row>
    <row r="187" spans="1:32" ht="49.9" customHeight="1">
      <c r="A187" s="4"/>
      <c r="B187" s="213">
        <v>1110111010</v>
      </c>
      <c r="C187" s="214">
        <v>5</v>
      </c>
      <c r="D187" s="215" t="s">
        <v>456</v>
      </c>
      <c r="E187" s="215" t="s">
        <v>1724</v>
      </c>
      <c r="F187" s="216" t="s">
        <v>2831</v>
      </c>
      <c r="G187" s="215" t="s">
        <v>3912</v>
      </c>
      <c r="H187" s="215" t="s">
        <v>5643</v>
      </c>
      <c r="I187" s="215" t="s">
        <v>7361</v>
      </c>
      <c r="J187" s="215" t="s">
        <v>9058</v>
      </c>
      <c r="K187" s="215" t="s">
        <v>10784</v>
      </c>
      <c r="L187" s="215" t="s">
        <v>12454</v>
      </c>
      <c r="M187" s="215" t="s">
        <v>14156</v>
      </c>
      <c r="N187" s="215" t="s">
        <v>15837</v>
      </c>
      <c r="O187" s="215" t="s">
        <v>17569</v>
      </c>
      <c r="P187" s="215" t="s">
        <v>19234</v>
      </c>
      <c r="Q187" s="4"/>
      <c r="R187" s="4"/>
      <c r="S187" s="4"/>
      <c r="T187" s="4"/>
      <c r="U187" s="4"/>
      <c r="V187" s="4"/>
      <c r="W187" s="4"/>
      <c r="X187" s="4"/>
      <c r="Y187" s="4"/>
      <c r="Z187" s="4"/>
      <c r="AA187" s="4"/>
      <c r="AB187" s="4"/>
      <c r="AC187" s="4"/>
      <c r="AD187" s="4"/>
      <c r="AE187" s="4"/>
      <c r="AF187" s="4"/>
    </row>
    <row r="188" spans="1:32" ht="49.9" customHeight="1">
      <c r="A188" s="4"/>
      <c r="B188" s="213">
        <v>111011101010</v>
      </c>
      <c r="C188" s="214">
        <v>6</v>
      </c>
      <c r="D188" s="215" t="s">
        <v>21658</v>
      </c>
      <c r="E188" s="215" t="s">
        <v>21658</v>
      </c>
      <c r="F188" s="216" t="s">
        <v>23750</v>
      </c>
      <c r="G188" s="215" t="s">
        <v>21809</v>
      </c>
      <c r="H188" s="215" t="s">
        <v>21810</v>
      </c>
      <c r="I188" s="215" t="s">
        <v>21811</v>
      </c>
      <c r="J188" s="215" t="s">
        <v>21812</v>
      </c>
      <c r="K188" s="215" t="s">
        <v>21813</v>
      </c>
      <c r="L188" s="215" t="s">
        <v>21814</v>
      </c>
      <c r="M188" s="215" t="s">
        <v>21815</v>
      </c>
      <c r="N188" s="215" t="s">
        <v>21816</v>
      </c>
      <c r="O188" s="215" t="s">
        <v>21817</v>
      </c>
      <c r="P188" s="215" t="s">
        <v>21818</v>
      </c>
      <c r="Q188" s="4"/>
      <c r="R188" s="4"/>
      <c r="S188" s="4"/>
      <c r="T188" s="4"/>
      <c r="U188" s="4"/>
      <c r="V188" s="4"/>
      <c r="W188" s="4"/>
      <c r="X188" s="4"/>
      <c r="Y188" s="4"/>
      <c r="Z188" s="4"/>
      <c r="AA188" s="4"/>
      <c r="AB188" s="4"/>
      <c r="AC188" s="4"/>
      <c r="AD188" s="4"/>
      <c r="AE188" s="4"/>
      <c r="AF188" s="4"/>
    </row>
    <row r="189" spans="1:32" ht="49.9" customHeight="1">
      <c r="A189" s="4"/>
      <c r="B189" s="213">
        <v>111011101011</v>
      </c>
      <c r="C189" s="214">
        <v>6</v>
      </c>
      <c r="D189" s="215" t="s">
        <v>21659</v>
      </c>
      <c r="E189" s="215" t="s">
        <v>21659</v>
      </c>
      <c r="F189" s="216" t="s">
        <v>21722</v>
      </c>
      <c r="G189" s="215" t="s">
        <v>21819</v>
      </c>
      <c r="H189" s="215" t="s">
        <v>21820</v>
      </c>
      <c r="I189" s="215" t="s">
        <v>21821</v>
      </c>
      <c r="J189" s="215" t="s">
        <v>21822</v>
      </c>
      <c r="K189" s="215" t="s">
        <v>21823</v>
      </c>
      <c r="L189" s="215" t="s">
        <v>21824</v>
      </c>
      <c r="M189" s="215" t="s">
        <v>21825</v>
      </c>
      <c r="N189" s="215" t="s">
        <v>21826</v>
      </c>
      <c r="O189" s="215" t="s">
        <v>21827</v>
      </c>
      <c r="P189" s="215" t="s">
        <v>21828</v>
      </c>
      <c r="Q189" s="4"/>
      <c r="R189" s="4"/>
      <c r="S189" s="4"/>
      <c r="T189" s="4"/>
      <c r="U189" s="4"/>
      <c r="V189" s="4"/>
      <c r="W189" s="4"/>
      <c r="X189" s="4"/>
      <c r="Y189" s="4"/>
      <c r="Z189" s="4"/>
      <c r="AA189" s="4"/>
      <c r="AB189" s="4"/>
      <c r="AC189" s="4"/>
      <c r="AD189" s="4"/>
      <c r="AE189" s="4"/>
      <c r="AF189" s="4"/>
    </row>
    <row r="190" spans="1:32" ht="49.9" customHeight="1">
      <c r="A190" s="4"/>
      <c r="B190" s="213">
        <v>1110111011</v>
      </c>
      <c r="C190" s="214">
        <v>5</v>
      </c>
      <c r="D190" s="215" t="s">
        <v>457</v>
      </c>
      <c r="E190" s="215" t="s">
        <v>1725</v>
      </c>
      <c r="F190" s="216" t="s">
        <v>23751</v>
      </c>
      <c r="G190" s="215" t="s">
        <v>3913</v>
      </c>
      <c r="H190" s="215" t="s">
        <v>5644</v>
      </c>
      <c r="I190" s="215" t="s">
        <v>7362</v>
      </c>
      <c r="J190" s="215" t="s">
        <v>9059</v>
      </c>
      <c r="K190" s="215" t="s">
        <v>10785</v>
      </c>
      <c r="L190" s="215" t="s">
        <v>12455</v>
      </c>
      <c r="M190" s="215" t="s">
        <v>14157</v>
      </c>
      <c r="N190" s="215" t="s">
        <v>15838</v>
      </c>
      <c r="O190" s="215" t="s">
        <v>17570</v>
      </c>
      <c r="P190" s="215" t="s">
        <v>19235</v>
      </c>
      <c r="Q190" s="4"/>
      <c r="R190" s="4"/>
      <c r="S190" s="4"/>
      <c r="T190" s="4"/>
      <c r="U190" s="4"/>
      <c r="V190" s="4"/>
      <c r="W190" s="4"/>
      <c r="X190" s="4"/>
      <c r="Y190" s="4"/>
      <c r="Z190" s="4"/>
      <c r="AA190" s="4"/>
      <c r="AB190" s="4"/>
      <c r="AC190" s="4"/>
      <c r="AD190" s="4"/>
      <c r="AE190" s="4"/>
      <c r="AF190" s="4"/>
    </row>
    <row r="191" spans="1:32" ht="49.9" customHeight="1">
      <c r="A191" s="4"/>
      <c r="B191" s="213">
        <v>111011101110</v>
      </c>
      <c r="C191" s="214">
        <v>6</v>
      </c>
      <c r="D191" s="215" t="s">
        <v>21660</v>
      </c>
      <c r="E191" s="215" t="s">
        <v>21660</v>
      </c>
      <c r="F191" s="216" t="s">
        <v>21723</v>
      </c>
      <c r="G191" s="215" t="s">
        <v>21829</v>
      </c>
      <c r="H191" s="215" t="s">
        <v>21830</v>
      </c>
      <c r="I191" s="215" t="s">
        <v>21831</v>
      </c>
      <c r="J191" s="215" t="s">
        <v>21832</v>
      </c>
      <c r="K191" s="215" t="s">
        <v>21833</v>
      </c>
      <c r="L191" s="215" t="s">
        <v>21834</v>
      </c>
      <c r="M191" s="215" t="s">
        <v>21835</v>
      </c>
      <c r="N191" s="215" t="s">
        <v>21836</v>
      </c>
      <c r="O191" s="215" t="s">
        <v>21837</v>
      </c>
      <c r="P191" s="215" t="s">
        <v>21838</v>
      </c>
      <c r="Q191" s="4"/>
      <c r="R191" s="4"/>
      <c r="S191" s="4"/>
      <c r="T191" s="4"/>
      <c r="U191" s="4"/>
      <c r="V191" s="4"/>
      <c r="W191" s="4"/>
      <c r="X191" s="4"/>
      <c r="Y191" s="4"/>
      <c r="Z191" s="4"/>
      <c r="AA191" s="4"/>
      <c r="AB191" s="4"/>
      <c r="AC191" s="4"/>
      <c r="AD191" s="4"/>
      <c r="AE191" s="4"/>
      <c r="AF191" s="4"/>
    </row>
    <row r="192" spans="1:32" ht="49.9" customHeight="1">
      <c r="A192" s="4"/>
      <c r="B192" s="213">
        <v>111011101111</v>
      </c>
      <c r="C192" s="214">
        <v>6</v>
      </c>
      <c r="D192" s="215" t="s">
        <v>21661</v>
      </c>
      <c r="E192" s="215" t="s">
        <v>21661</v>
      </c>
      <c r="F192" s="216" t="s">
        <v>21724</v>
      </c>
      <c r="G192" s="215" t="s">
        <v>21839</v>
      </c>
      <c r="H192" s="215" t="s">
        <v>21840</v>
      </c>
      <c r="I192" s="215" t="s">
        <v>21841</v>
      </c>
      <c r="J192" s="215" t="s">
        <v>21842</v>
      </c>
      <c r="K192" s="215" t="s">
        <v>21843</v>
      </c>
      <c r="L192" s="215" t="s">
        <v>21844</v>
      </c>
      <c r="M192" s="215" t="s">
        <v>21845</v>
      </c>
      <c r="N192" s="215" t="s">
        <v>21846</v>
      </c>
      <c r="O192" s="215" t="s">
        <v>21847</v>
      </c>
      <c r="P192" s="215" t="s">
        <v>21848</v>
      </c>
      <c r="Q192" s="4"/>
      <c r="R192" s="4"/>
      <c r="S192" s="4"/>
      <c r="T192" s="4"/>
      <c r="U192" s="4"/>
      <c r="V192" s="4"/>
      <c r="W192" s="4"/>
      <c r="X192" s="4"/>
      <c r="Y192" s="4"/>
      <c r="Z192" s="4"/>
      <c r="AA192" s="4"/>
      <c r="AB192" s="4"/>
      <c r="AC192" s="4"/>
      <c r="AD192" s="4"/>
      <c r="AE192" s="4"/>
      <c r="AF192" s="4"/>
    </row>
    <row r="193" spans="1:32" ht="49.9" customHeight="1">
      <c r="A193" s="4"/>
      <c r="B193" s="213">
        <v>1110111012</v>
      </c>
      <c r="C193" s="214">
        <v>5</v>
      </c>
      <c r="D193" s="215" t="s">
        <v>2633</v>
      </c>
      <c r="E193" s="215" t="s">
        <v>1726</v>
      </c>
      <c r="F193" s="216" t="s">
        <v>2832</v>
      </c>
      <c r="G193" s="215" t="s">
        <v>3914</v>
      </c>
      <c r="H193" s="215" t="s">
        <v>5645</v>
      </c>
      <c r="I193" s="215" t="s">
        <v>7363</v>
      </c>
      <c r="J193" s="215" t="s">
        <v>9060</v>
      </c>
      <c r="K193" s="215" t="s">
        <v>9060</v>
      </c>
      <c r="L193" s="215" t="s">
        <v>12456</v>
      </c>
      <c r="M193" s="215" t="s">
        <v>14158</v>
      </c>
      <c r="N193" s="215" t="s">
        <v>15839</v>
      </c>
      <c r="O193" s="215" t="s">
        <v>17571</v>
      </c>
      <c r="P193" s="215" t="s">
        <v>19236</v>
      </c>
      <c r="Q193" s="4"/>
      <c r="R193" s="4"/>
      <c r="S193" s="4"/>
      <c r="T193" s="4"/>
      <c r="U193" s="4"/>
      <c r="V193" s="4"/>
      <c r="W193" s="4"/>
      <c r="X193" s="4"/>
      <c r="Y193" s="4"/>
      <c r="Z193" s="4"/>
      <c r="AA193" s="4"/>
      <c r="AB193" s="4"/>
      <c r="AC193" s="4"/>
      <c r="AD193" s="4"/>
      <c r="AE193" s="4"/>
      <c r="AF193" s="4"/>
    </row>
    <row r="194" spans="1:32" ht="49.9" customHeight="1">
      <c r="A194" s="4"/>
      <c r="B194" s="213">
        <v>111011101210</v>
      </c>
      <c r="C194" s="214">
        <v>6</v>
      </c>
      <c r="D194" s="215" t="s">
        <v>21662</v>
      </c>
      <c r="E194" s="215" t="s">
        <v>21662</v>
      </c>
      <c r="F194" s="216" t="s">
        <v>21725</v>
      </c>
      <c r="G194" s="215" t="s">
        <v>21849</v>
      </c>
      <c r="H194" s="215" t="s">
        <v>21850</v>
      </c>
      <c r="I194" s="215" t="s">
        <v>21851</v>
      </c>
      <c r="J194" s="215" t="s">
        <v>21852</v>
      </c>
      <c r="K194" s="215" t="s">
        <v>21853</v>
      </c>
      <c r="L194" s="215" t="s">
        <v>21854</v>
      </c>
      <c r="M194" s="215" t="s">
        <v>21855</v>
      </c>
      <c r="N194" s="215" t="s">
        <v>21856</v>
      </c>
      <c r="O194" s="215" t="s">
        <v>21857</v>
      </c>
      <c r="P194" s="215" t="s">
        <v>21858</v>
      </c>
      <c r="Q194" s="4"/>
      <c r="R194" s="4"/>
      <c r="S194" s="4"/>
      <c r="T194" s="4"/>
      <c r="U194" s="4"/>
      <c r="V194" s="4"/>
      <c r="W194" s="4"/>
      <c r="X194" s="4"/>
      <c r="Y194" s="4"/>
      <c r="Z194" s="4"/>
      <c r="AA194" s="4"/>
      <c r="AB194" s="4"/>
      <c r="AC194" s="4"/>
      <c r="AD194" s="4"/>
      <c r="AE194" s="4"/>
      <c r="AF194" s="4"/>
    </row>
    <row r="195" spans="1:32" ht="49.9" customHeight="1">
      <c r="A195" s="4"/>
      <c r="B195" s="213">
        <v>111011101211</v>
      </c>
      <c r="C195" s="214">
        <v>6</v>
      </c>
      <c r="D195" s="215" t="s">
        <v>21663</v>
      </c>
      <c r="E195" s="215" t="s">
        <v>21663</v>
      </c>
      <c r="F195" s="216" t="s">
        <v>21726</v>
      </c>
      <c r="G195" s="215" t="s">
        <v>21859</v>
      </c>
      <c r="H195" s="215" t="s">
        <v>21860</v>
      </c>
      <c r="I195" s="215" t="s">
        <v>21861</v>
      </c>
      <c r="J195" s="215" t="s">
        <v>21862</v>
      </c>
      <c r="K195" s="215" t="s">
        <v>21863</v>
      </c>
      <c r="L195" s="215" t="s">
        <v>21864</v>
      </c>
      <c r="M195" s="215" t="s">
        <v>21865</v>
      </c>
      <c r="N195" s="215" t="s">
        <v>21866</v>
      </c>
      <c r="O195" s="215" t="s">
        <v>21867</v>
      </c>
      <c r="P195" s="215" t="s">
        <v>21868</v>
      </c>
      <c r="Q195" s="4"/>
      <c r="R195" s="4"/>
      <c r="S195" s="4"/>
      <c r="T195" s="4"/>
      <c r="U195" s="4"/>
      <c r="V195" s="4"/>
      <c r="W195" s="4"/>
      <c r="X195" s="4"/>
      <c r="Y195" s="4"/>
      <c r="Z195" s="4"/>
      <c r="AA195" s="4"/>
      <c r="AB195" s="4"/>
      <c r="AC195" s="4"/>
      <c r="AD195" s="4"/>
      <c r="AE195" s="4"/>
      <c r="AF195" s="4"/>
    </row>
    <row r="196" spans="1:32" ht="49.9" customHeight="1">
      <c r="A196" s="4"/>
      <c r="B196" s="213">
        <v>11101111</v>
      </c>
      <c r="C196" s="214">
        <v>4</v>
      </c>
      <c r="D196" s="215" t="s">
        <v>43</v>
      </c>
      <c r="E196" s="215" t="s">
        <v>1627</v>
      </c>
      <c r="F196" s="216" t="s">
        <v>23752</v>
      </c>
      <c r="G196" s="215" t="s">
        <v>3915</v>
      </c>
      <c r="H196" s="215" t="s">
        <v>5646</v>
      </c>
      <c r="I196" s="215" t="s">
        <v>7364</v>
      </c>
      <c r="J196" s="215" t="s">
        <v>9061</v>
      </c>
      <c r="K196" s="215" t="s">
        <v>10786</v>
      </c>
      <c r="L196" s="215" t="s">
        <v>12457</v>
      </c>
      <c r="M196" s="215" t="s">
        <v>14159</v>
      </c>
      <c r="N196" s="215" t="s">
        <v>15840</v>
      </c>
      <c r="O196" s="215" t="s">
        <v>17572</v>
      </c>
      <c r="P196" s="215" t="s">
        <v>19237</v>
      </c>
      <c r="Q196" s="4"/>
      <c r="R196" s="4"/>
      <c r="S196" s="4"/>
      <c r="T196" s="4"/>
      <c r="U196" s="4"/>
      <c r="V196" s="4"/>
      <c r="W196" s="4"/>
      <c r="X196" s="4"/>
      <c r="Y196" s="4"/>
      <c r="Z196" s="4"/>
      <c r="AA196" s="4"/>
      <c r="AB196" s="4"/>
      <c r="AC196" s="4"/>
      <c r="AD196" s="4"/>
      <c r="AE196" s="4"/>
      <c r="AF196" s="4"/>
    </row>
    <row r="197" spans="1:32" ht="49.9" customHeight="1">
      <c r="A197" s="4"/>
      <c r="B197" s="213">
        <v>1110111110</v>
      </c>
      <c r="C197" s="214">
        <v>5</v>
      </c>
      <c r="D197" s="215" t="s">
        <v>458</v>
      </c>
      <c r="E197" s="215" t="s">
        <v>1727</v>
      </c>
      <c r="F197" s="216" t="s">
        <v>23753</v>
      </c>
      <c r="G197" s="215" t="s">
        <v>3916</v>
      </c>
      <c r="H197" s="215" t="s">
        <v>5647</v>
      </c>
      <c r="I197" s="215" t="s">
        <v>7365</v>
      </c>
      <c r="J197" s="215" t="s">
        <v>9062</v>
      </c>
      <c r="K197" s="215" t="s">
        <v>10787</v>
      </c>
      <c r="L197" s="215" t="s">
        <v>12458</v>
      </c>
      <c r="M197" s="215" t="s">
        <v>14160</v>
      </c>
      <c r="N197" s="215" t="s">
        <v>15841</v>
      </c>
      <c r="O197" s="215" t="s">
        <v>17573</v>
      </c>
      <c r="P197" s="215" t="s">
        <v>19238</v>
      </c>
      <c r="Q197" s="4"/>
      <c r="R197" s="4"/>
      <c r="S197" s="4"/>
      <c r="T197" s="4"/>
      <c r="U197" s="4"/>
      <c r="V197" s="4"/>
      <c r="W197" s="4"/>
      <c r="X197" s="4"/>
      <c r="Y197" s="4"/>
      <c r="Z197" s="4"/>
      <c r="AA197" s="4"/>
      <c r="AB197" s="4"/>
      <c r="AC197" s="4"/>
      <c r="AD197" s="4"/>
      <c r="AE197" s="4"/>
      <c r="AF197" s="4"/>
    </row>
    <row r="198" spans="1:32" ht="49.9" customHeight="1">
      <c r="A198" s="4"/>
      <c r="B198" s="213">
        <v>1110111111</v>
      </c>
      <c r="C198" s="214">
        <v>5</v>
      </c>
      <c r="D198" s="215" t="s">
        <v>2634</v>
      </c>
      <c r="E198" s="215" t="s">
        <v>1728</v>
      </c>
      <c r="F198" s="216" t="s">
        <v>2833</v>
      </c>
      <c r="G198" s="215" t="s">
        <v>3917</v>
      </c>
      <c r="H198" s="215" t="s">
        <v>5648</v>
      </c>
      <c r="I198" s="215" t="s">
        <v>7366</v>
      </c>
      <c r="J198" s="215" t="s">
        <v>9063</v>
      </c>
      <c r="K198" s="215" t="s">
        <v>10788</v>
      </c>
      <c r="L198" s="215" t="s">
        <v>12459</v>
      </c>
      <c r="M198" s="215" t="s">
        <v>14161</v>
      </c>
      <c r="N198" s="215" t="s">
        <v>15842</v>
      </c>
      <c r="O198" s="215" t="s">
        <v>17574</v>
      </c>
      <c r="P198" s="215" t="s">
        <v>19239</v>
      </c>
      <c r="Q198" s="4"/>
      <c r="R198" s="4"/>
      <c r="S198" s="4"/>
      <c r="T198" s="4"/>
      <c r="U198" s="4"/>
      <c r="V198" s="4"/>
      <c r="W198" s="4"/>
      <c r="X198" s="4"/>
      <c r="Y198" s="4"/>
      <c r="Z198" s="4"/>
      <c r="AA198" s="4"/>
      <c r="AB198" s="4"/>
      <c r="AC198" s="4"/>
      <c r="AD198" s="4"/>
      <c r="AE198" s="4"/>
      <c r="AF198" s="4"/>
    </row>
    <row r="199" spans="1:32" ht="49.9" customHeight="1">
      <c r="A199" s="4"/>
      <c r="B199" s="213">
        <v>111011111110</v>
      </c>
      <c r="C199" s="214">
        <v>6</v>
      </c>
      <c r="D199" s="215" t="s">
        <v>459</v>
      </c>
      <c r="E199" s="215" t="s">
        <v>1729</v>
      </c>
      <c r="F199" s="216" t="s">
        <v>2834</v>
      </c>
      <c r="G199" s="215" t="s">
        <v>3918</v>
      </c>
      <c r="H199" s="215" t="s">
        <v>5649</v>
      </c>
      <c r="I199" s="215" t="s">
        <v>7367</v>
      </c>
      <c r="J199" s="215" t="s">
        <v>9064</v>
      </c>
      <c r="K199" s="215" t="s">
        <v>10789</v>
      </c>
      <c r="L199" s="215" t="s">
        <v>12460</v>
      </c>
      <c r="M199" s="215" t="s">
        <v>14162</v>
      </c>
      <c r="N199" s="215" t="s">
        <v>15843</v>
      </c>
      <c r="O199" s="215" t="s">
        <v>17575</v>
      </c>
      <c r="P199" s="215" t="s">
        <v>19240</v>
      </c>
      <c r="Q199" s="4"/>
      <c r="R199" s="4"/>
      <c r="S199" s="4"/>
      <c r="T199" s="4"/>
      <c r="U199" s="4"/>
      <c r="V199" s="4"/>
      <c r="W199" s="4"/>
      <c r="X199" s="4"/>
      <c r="Y199" s="4"/>
      <c r="Z199" s="4"/>
      <c r="AA199" s="4"/>
      <c r="AB199" s="4"/>
      <c r="AC199" s="4"/>
      <c r="AD199" s="4"/>
      <c r="AE199" s="4"/>
      <c r="AF199" s="4"/>
    </row>
    <row r="200" spans="1:32" ht="49.9" customHeight="1">
      <c r="A200" s="4"/>
      <c r="B200" s="213">
        <v>111011111111</v>
      </c>
      <c r="C200" s="214">
        <v>6</v>
      </c>
      <c r="D200" s="215" t="s">
        <v>2635</v>
      </c>
      <c r="E200" s="215" t="s">
        <v>1730</v>
      </c>
      <c r="F200" s="216" t="s">
        <v>2835</v>
      </c>
      <c r="G200" s="215" t="s">
        <v>3919</v>
      </c>
      <c r="H200" s="215" t="s">
        <v>5650</v>
      </c>
      <c r="I200" s="215" t="s">
        <v>7368</v>
      </c>
      <c r="J200" s="215" t="s">
        <v>9065</v>
      </c>
      <c r="K200" s="215" t="s">
        <v>10790</v>
      </c>
      <c r="L200" s="215" t="s">
        <v>12461</v>
      </c>
      <c r="M200" s="215" t="s">
        <v>14163</v>
      </c>
      <c r="N200" s="215" t="s">
        <v>15844</v>
      </c>
      <c r="O200" s="215" t="s">
        <v>17576</v>
      </c>
      <c r="P200" s="215" t="s">
        <v>19241</v>
      </c>
      <c r="Q200" s="4"/>
      <c r="R200" s="4"/>
      <c r="S200" s="4"/>
      <c r="T200" s="4"/>
      <c r="U200" s="4"/>
      <c r="V200" s="4"/>
      <c r="W200" s="4"/>
      <c r="X200" s="4"/>
      <c r="Y200" s="4"/>
      <c r="Z200" s="4"/>
      <c r="AA200" s="4"/>
      <c r="AB200" s="4"/>
      <c r="AC200" s="4"/>
      <c r="AD200" s="4"/>
      <c r="AE200" s="4"/>
      <c r="AF200" s="4"/>
    </row>
    <row r="201" spans="1:32" ht="49.9" customHeight="1">
      <c r="A201" s="4"/>
      <c r="B201" s="213">
        <v>1110111112</v>
      </c>
      <c r="C201" s="214">
        <v>5</v>
      </c>
      <c r="D201" s="215" t="s">
        <v>460</v>
      </c>
      <c r="E201" s="215" t="s">
        <v>1731</v>
      </c>
      <c r="F201" s="216" t="s">
        <v>22673</v>
      </c>
      <c r="G201" s="215" t="s">
        <v>3920</v>
      </c>
      <c r="H201" s="215" t="s">
        <v>5651</v>
      </c>
      <c r="I201" s="215" t="s">
        <v>7369</v>
      </c>
      <c r="J201" s="215" t="s">
        <v>9066</v>
      </c>
      <c r="K201" s="215" t="s">
        <v>10791</v>
      </c>
      <c r="L201" s="215" t="s">
        <v>12462</v>
      </c>
      <c r="M201" s="215" t="s">
        <v>14164</v>
      </c>
      <c r="N201" s="215" t="s">
        <v>15845</v>
      </c>
      <c r="O201" s="215" t="s">
        <v>17577</v>
      </c>
      <c r="P201" s="215" t="s">
        <v>19242</v>
      </c>
      <c r="Q201" s="4"/>
      <c r="R201" s="4"/>
      <c r="S201" s="4"/>
      <c r="T201" s="4"/>
      <c r="U201" s="4"/>
      <c r="V201" s="4"/>
      <c r="W201" s="4"/>
      <c r="X201" s="4"/>
      <c r="Y201" s="4"/>
      <c r="Z201" s="4"/>
      <c r="AA201" s="4"/>
      <c r="AB201" s="4"/>
      <c r="AC201" s="4"/>
      <c r="AD201" s="4"/>
      <c r="AE201" s="4"/>
      <c r="AF201" s="4"/>
    </row>
    <row r="202" spans="1:32" ht="49.9" customHeight="1">
      <c r="A202" s="4"/>
      <c r="B202" s="213">
        <v>1110111113</v>
      </c>
      <c r="C202" s="214">
        <v>5</v>
      </c>
      <c r="D202" s="215" t="s">
        <v>461</v>
      </c>
      <c r="E202" s="215" t="s">
        <v>1732</v>
      </c>
      <c r="F202" s="216" t="s">
        <v>22674</v>
      </c>
      <c r="G202" s="215" t="s">
        <v>3921</v>
      </c>
      <c r="H202" s="215" t="s">
        <v>5652</v>
      </c>
      <c r="I202" s="215" t="s">
        <v>7370</v>
      </c>
      <c r="J202" s="215" t="s">
        <v>9067</v>
      </c>
      <c r="K202" s="215" t="s">
        <v>10792</v>
      </c>
      <c r="L202" s="215" t="s">
        <v>12463</v>
      </c>
      <c r="M202" s="215" t="s">
        <v>14165</v>
      </c>
      <c r="N202" s="215" t="s">
        <v>15846</v>
      </c>
      <c r="O202" s="215" t="s">
        <v>17578</v>
      </c>
      <c r="P202" s="215" t="s">
        <v>19243</v>
      </c>
      <c r="Q202" s="4"/>
      <c r="R202" s="4"/>
      <c r="S202" s="4"/>
      <c r="T202" s="4"/>
      <c r="U202" s="4"/>
      <c r="V202" s="4"/>
      <c r="W202" s="4"/>
      <c r="X202" s="4"/>
      <c r="Y202" s="4"/>
      <c r="Z202" s="4"/>
      <c r="AA202" s="4"/>
      <c r="AB202" s="4"/>
      <c r="AC202" s="4"/>
      <c r="AD202" s="4"/>
      <c r="AE202" s="4"/>
      <c r="AF202" s="4"/>
    </row>
    <row r="203" spans="1:32" ht="49.9" customHeight="1">
      <c r="A203" s="4"/>
      <c r="B203" s="213">
        <v>1110111114</v>
      </c>
      <c r="C203" s="214">
        <v>5</v>
      </c>
      <c r="D203" s="215" t="s">
        <v>462</v>
      </c>
      <c r="E203" s="215" t="s">
        <v>1733</v>
      </c>
      <c r="F203" s="216" t="s">
        <v>22675</v>
      </c>
      <c r="G203" s="215" t="s">
        <v>3922</v>
      </c>
      <c r="H203" s="215" t="s">
        <v>5653</v>
      </c>
      <c r="I203" s="215" t="s">
        <v>7371</v>
      </c>
      <c r="J203" s="215" t="s">
        <v>9068</v>
      </c>
      <c r="K203" s="215" t="s">
        <v>10793</v>
      </c>
      <c r="L203" s="215" t="s">
        <v>12464</v>
      </c>
      <c r="M203" s="215" t="s">
        <v>14166</v>
      </c>
      <c r="N203" s="215" t="s">
        <v>15847</v>
      </c>
      <c r="O203" s="215" t="s">
        <v>17579</v>
      </c>
      <c r="P203" s="215" t="s">
        <v>19244</v>
      </c>
      <c r="Q203" s="4"/>
      <c r="R203" s="4"/>
      <c r="S203" s="4"/>
      <c r="T203" s="4"/>
      <c r="U203" s="4"/>
      <c r="V203" s="4"/>
      <c r="W203" s="4"/>
      <c r="X203" s="4"/>
      <c r="Y203" s="4"/>
      <c r="Z203" s="4"/>
      <c r="AA203" s="4"/>
      <c r="AB203" s="4"/>
      <c r="AC203" s="4"/>
      <c r="AD203" s="4"/>
      <c r="AE203" s="4"/>
      <c r="AF203" s="4"/>
    </row>
    <row r="204" spans="1:32" ht="49.9" customHeight="1">
      <c r="A204" s="4"/>
      <c r="B204" s="213">
        <v>1110111115</v>
      </c>
      <c r="C204" s="214">
        <v>5</v>
      </c>
      <c r="D204" s="215" t="s">
        <v>463</v>
      </c>
      <c r="E204" s="215" t="s">
        <v>1734</v>
      </c>
      <c r="F204" s="216" t="s">
        <v>22676</v>
      </c>
      <c r="G204" s="215" t="s">
        <v>3923</v>
      </c>
      <c r="H204" s="215" t="s">
        <v>5654</v>
      </c>
      <c r="I204" s="215" t="s">
        <v>7372</v>
      </c>
      <c r="J204" s="215" t="s">
        <v>9069</v>
      </c>
      <c r="K204" s="215" t="s">
        <v>10794</v>
      </c>
      <c r="L204" s="215" t="s">
        <v>12465</v>
      </c>
      <c r="M204" s="215" t="s">
        <v>14167</v>
      </c>
      <c r="N204" s="215" t="s">
        <v>15848</v>
      </c>
      <c r="O204" s="215" t="s">
        <v>17580</v>
      </c>
      <c r="P204" s="215" t="s">
        <v>19245</v>
      </c>
      <c r="Q204" s="4"/>
      <c r="R204" s="4"/>
      <c r="S204" s="4"/>
      <c r="T204" s="4"/>
      <c r="U204" s="4"/>
      <c r="V204" s="4"/>
      <c r="W204" s="4"/>
      <c r="X204" s="4"/>
      <c r="Y204" s="4"/>
      <c r="Z204" s="4"/>
      <c r="AA204" s="4"/>
      <c r="AB204" s="4"/>
      <c r="AC204" s="4"/>
      <c r="AD204" s="4"/>
      <c r="AE204" s="4"/>
      <c r="AF204" s="4"/>
    </row>
    <row r="205" spans="1:32" ht="49.9" customHeight="1">
      <c r="A205" s="4"/>
      <c r="B205" s="213">
        <v>1110111116</v>
      </c>
      <c r="C205" s="214">
        <v>5</v>
      </c>
      <c r="D205" s="215" t="s">
        <v>464</v>
      </c>
      <c r="E205" s="215" t="s">
        <v>1735</v>
      </c>
      <c r="F205" s="216" t="s">
        <v>22677</v>
      </c>
      <c r="G205" s="215" t="s">
        <v>3924</v>
      </c>
      <c r="H205" s="215" t="s">
        <v>5655</v>
      </c>
      <c r="I205" s="215" t="s">
        <v>7373</v>
      </c>
      <c r="J205" s="215" t="s">
        <v>9070</v>
      </c>
      <c r="K205" s="215" t="s">
        <v>10795</v>
      </c>
      <c r="L205" s="215" t="s">
        <v>12466</v>
      </c>
      <c r="M205" s="215" t="s">
        <v>14168</v>
      </c>
      <c r="N205" s="215" t="s">
        <v>15849</v>
      </c>
      <c r="O205" s="215" t="s">
        <v>17581</v>
      </c>
      <c r="P205" s="215" t="s">
        <v>19246</v>
      </c>
      <c r="Q205" s="4"/>
      <c r="R205" s="4"/>
      <c r="S205" s="4"/>
      <c r="T205" s="4"/>
      <c r="U205" s="4"/>
      <c r="V205" s="4"/>
      <c r="W205" s="4"/>
      <c r="X205" s="4"/>
      <c r="Y205" s="4"/>
      <c r="Z205" s="4"/>
      <c r="AA205" s="4"/>
      <c r="AB205" s="4"/>
      <c r="AC205" s="4"/>
      <c r="AD205" s="4"/>
      <c r="AE205" s="4"/>
      <c r="AF205" s="4"/>
    </row>
    <row r="206" spans="1:32" ht="49.9" customHeight="1">
      <c r="A206" s="4"/>
      <c r="B206" s="213">
        <v>1110111117</v>
      </c>
      <c r="C206" s="214">
        <v>5</v>
      </c>
      <c r="D206" s="215" t="s">
        <v>465</v>
      </c>
      <c r="E206" s="215" t="s">
        <v>1736</v>
      </c>
      <c r="F206" s="216" t="s">
        <v>2836</v>
      </c>
      <c r="G206" s="215" t="s">
        <v>3925</v>
      </c>
      <c r="H206" s="215" t="s">
        <v>5656</v>
      </c>
      <c r="I206" s="215" t="s">
        <v>7374</v>
      </c>
      <c r="J206" s="215" t="s">
        <v>9071</v>
      </c>
      <c r="K206" s="215" t="s">
        <v>10796</v>
      </c>
      <c r="L206" s="215" t="s">
        <v>12467</v>
      </c>
      <c r="M206" s="215" t="s">
        <v>14169</v>
      </c>
      <c r="N206" s="215" t="s">
        <v>15850</v>
      </c>
      <c r="O206" s="215" t="s">
        <v>17582</v>
      </c>
      <c r="P206" s="215" t="s">
        <v>19247</v>
      </c>
      <c r="Q206" s="4"/>
      <c r="R206" s="4"/>
      <c r="S206" s="4"/>
      <c r="T206" s="4"/>
      <c r="U206" s="4"/>
      <c r="V206" s="4"/>
      <c r="W206" s="4"/>
      <c r="X206" s="4"/>
      <c r="Y206" s="4"/>
      <c r="Z206" s="4"/>
      <c r="AA206" s="4"/>
      <c r="AB206" s="4"/>
      <c r="AC206" s="4"/>
      <c r="AD206" s="4"/>
      <c r="AE206" s="4"/>
      <c r="AF206" s="4"/>
    </row>
    <row r="207" spans="1:32" ht="49.9" customHeight="1">
      <c r="A207" s="4"/>
      <c r="B207" s="213">
        <v>1110111118</v>
      </c>
      <c r="C207" s="214">
        <v>5</v>
      </c>
      <c r="D207" s="215" t="s">
        <v>466</v>
      </c>
      <c r="E207" s="215" t="s">
        <v>1737</v>
      </c>
      <c r="F207" s="216" t="s">
        <v>2837</v>
      </c>
      <c r="G207" s="215" t="s">
        <v>3926</v>
      </c>
      <c r="H207" s="215" t="s">
        <v>5657</v>
      </c>
      <c r="I207" s="215" t="s">
        <v>7375</v>
      </c>
      <c r="J207" s="215" t="s">
        <v>9072</v>
      </c>
      <c r="K207" s="215" t="s">
        <v>10797</v>
      </c>
      <c r="L207" s="215" t="s">
        <v>12468</v>
      </c>
      <c r="M207" s="215" t="s">
        <v>14170</v>
      </c>
      <c r="N207" s="215" t="s">
        <v>15851</v>
      </c>
      <c r="O207" s="215" t="s">
        <v>17583</v>
      </c>
      <c r="P207" s="215" t="s">
        <v>19248</v>
      </c>
      <c r="Q207" s="4"/>
      <c r="R207" s="4"/>
      <c r="S207" s="4"/>
      <c r="T207" s="4"/>
      <c r="U207" s="4"/>
      <c r="V207" s="4"/>
      <c r="W207" s="4"/>
      <c r="X207" s="4"/>
      <c r="Y207" s="4"/>
      <c r="Z207" s="4"/>
      <c r="AA207" s="4"/>
      <c r="AB207" s="4"/>
      <c r="AC207" s="4"/>
      <c r="AD207" s="4"/>
      <c r="AE207" s="4"/>
      <c r="AF207" s="4"/>
    </row>
    <row r="208" spans="1:32" ht="49.9" customHeight="1">
      <c r="A208" s="4"/>
      <c r="B208" s="213">
        <v>1110111119</v>
      </c>
      <c r="C208" s="214">
        <v>5</v>
      </c>
      <c r="D208" s="215" t="s">
        <v>467</v>
      </c>
      <c r="E208" s="215" t="s">
        <v>1738</v>
      </c>
      <c r="F208" s="216" t="s">
        <v>2838</v>
      </c>
      <c r="G208" s="215" t="s">
        <v>3927</v>
      </c>
      <c r="H208" s="215" t="s">
        <v>5658</v>
      </c>
      <c r="I208" s="215" t="s">
        <v>7376</v>
      </c>
      <c r="J208" s="215" t="s">
        <v>9073</v>
      </c>
      <c r="K208" s="215" t="s">
        <v>10798</v>
      </c>
      <c r="L208" s="215" t="s">
        <v>12469</v>
      </c>
      <c r="M208" s="215" t="s">
        <v>14171</v>
      </c>
      <c r="N208" s="215" t="s">
        <v>15852</v>
      </c>
      <c r="O208" s="215" t="s">
        <v>17584</v>
      </c>
      <c r="P208" s="215" t="s">
        <v>19249</v>
      </c>
      <c r="Q208" s="4"/>
      <c r="R208" s="4"/>
      <c r="S208" s="4"/>
      <c r="T208" s="4"/>
      <c r="U208" s="4"/>
      <c r="V208" s="4"/>
      <c r="W208" s="4"/>
      <c r="X208" s="4"/>
      <c r="Y208" s="4"/>
      <c r="Z208" s="4"/>
      <c r="AA208" s="4"/>
      <c r="AB208" s="4"/>
      <c r="AC208" s="4"/>
      <c r="AD208" s="4"/>
      <c r="AE208" s="4"/>
      <c r="AF208" s="4"/>
    </row>
    <row r="209" spans="1:32" ht="49.9" customHeight="1">
      <c r="A209" s="4"/>
      <c r="B209" s="213">
        <v>1110111120</v>
      </c>
      <c r="C209" s="214">
        <v>5</v>
      </c>
      <c r="D209" s="215" t="s">
        <v>468</v>
      </c>
      <c r="E209" s="215" t="s">
        <v>1739</v>
      </c>
      <c r="F209" s="216" t="s">
        <v>22678</v>
      </c>
      <c r="G209" s="215" t="s">
        <v>3928</v>
      </c>
      <c r="H209" s="215" t="s">
        <v>5659</v>
      </c>
      <c r="I209" s="215" t="s">
        <v>7377</v>
      </c>
      <c r="J209" s="215" t="s">
        <v>9074</v>
      </c>
      <c r="K209" s="215" t="s">
        <v>10799</v>
      </c>
      <c r="L209" s="215" t="s">
        <v>12470</v>
      </c>
      <c r="M209" s="215" t="s">
        <v>14172</v>
      </c>
      <c r="N209" s="215" t="s">
        <v>15853</v>
      </c>
      <c r="O209" s="215" t="s">
        <v>17585</v>
      </c>
      <c r="P209" s="215" t="s">
        <v>19250</v>
      </c>
      <c r="Q209" s="4"/>
      <c r="R209" s="4"/>
      <c r="S209" s="4"/>
      <c r="T209" s="4"/>
      <c r="U209" s="4"/>
      <c r="V209" s="4"/>
      <c r="W209" s="4"/>
      <c r="X209" s="4"/>
      <c r="Y209" s="4"/>
      <c r="Z209" s="4"/>
      <c r="AA209" s="4"/>
      <c r="AB209" s="4"/>
      <c r="AC209" s="4"/>
      <c r="AD209" s="4"/>
      <c r="AE209" s="4"/>
      <c r="AF209" s="4"/>
    </row>
    <row r="210" spans="1:32" ht="49.9" customHeight="1">
      <c r="A210" s="4"/>
      <c r="B210" s="213">
        <v>111011112010</v>
      </c>
      <c r="C210" s="214">
        <v>6</v>
      </c>
      <c r="D210" s="215" t="s">
        <v>469</v>
      </c>
      <c r="E210" s="215" t="s">
        <v>1740</v>
      </c>
      <c r="F210" s="216" t="s">
        <v>2839</v>
      </c>
      <c r="G210" s="215" t="s">
        <v>3929</v>
      </c>
      <c r="H210" s="215" t="s">
        <v>5660</v>
      </c>
      <c r="I210" s="215" t="s">
        <v>7378</v>
      </c>
      <c r="J210" s="215" t="s">
        <v>9075</v>
      </c>
      <c r="K210" s="215" t="s">
        <v>10800</v>
      </c>
      <c r="L210" s="215" t="s">
        <v>12471</v>
      </c>
      <c r="M210" s="215" t="s">
        <v>14173</v>
      </c>
      <c r="N210" s="215" t="s">
        <v>15854</v>
      </c>
      <c r="O210" s="215" t="s">
        <v>17586</v>
      </c>
      <c r="P210" s="215" t="s">
        <v>19251</v>
      </c>
      <c r="Q210" s="4"/>
      <c r="R210" s="4"/>
      <c r="S210" s="4"/>
      <c r="T210" s="4"/>
      <c r="U210" s="4"/>
      <c r="V210" s="4"/>
      <c r="W210" s="4"/>
      <c r="X210" s="4"/>
      <c r="Y210" s="4"/>
      <c r="Z210" s="4"/>
      <c r="AA210" s="4"/>
      <c r="AB210" s="4"/>
      <c r="AC210" s="4"/>
      <c r="AD210" s="4"/>
      <c r="AE210" s="4"/>
      <c r="AF210" s="4"/>
    </row>
    <row r="211" spans="1:32" ht="49.9" customHeight="1">
      <c r="A211" s="4"/>
      <c r="B211" s="213">
        <v>111011112011</v>
      </c>
      <c r="C211" s="214">
        <v>6</v>
      </c>
      <c r="D211" s="215" t="s">
        <v>470</v>
      </c>
      <c r="E211" s="215" t="s">
        <v>1741</v>
      </c>
      <c r="F211" s="216" t="s">
        <v>2840</v>
      </c>
      <c r="G211" s="215" t="s">
        <v>3930</v>
      </c>
      <c r="H211" s="215" t="s">
        <v>5661</v>
      </c>
      <c r="I211" s="215" t="s">
        <v>7379</v>
      </c>
      <c r="J211" s="215" t="s">
        <v>9076</v>
      </c>
      <c r="K211" s="215" t="s">
        <v>10801</v>
      </c>
      <c r="L211" s="215" t="s">
        <v>12472</v>
      </c>
      <c r="M211" s="215" t="s">
        <v>14174</v>
      </c>
      <c r="N211" s="215" t="s">
        <v>15855</v>
      </c>
      <c r="O211" s="215" t="s">
        <v>17587</v>
      </c>
      <c r="P211" s="215" t="s">
        <v>19252</v>
      </c>
      <c r="Q211" s="4"/>
      <c r="R211" s="4"/>
      <c r="S211" s="4"/>
      <c r="T211" s="4"/>
      <c r="U211" s="4"/>
      <c r="V211" s="4"/>
      <c r="W211" s="4"/>
      <c r="X211" s="4"/>
      <c r="Y211" s="4"/>
      <c r="Z211" s="4"/>
      <c r="AA211" s="4"/>
      <c r="AB211" s="4"/>
      <c r="AC211" s="4"/>
      <c r="AD211" s="4"/>
      <c r="AE211" s="4"/>
      <c r="AF211" s="4"/>
    </row>
    <row r="212" spans="1:32" ht="49.9" customHeight="1">
      <c r="A212" s="4"/>
      <c r="B212" s="213">
        <v>1110111121</v>
      </c>
      <c r="C212" s="214">
        <v>5</v>
      </c>
      <c r="D212" s="215" t="s">
        <v>471</v>
      </c>
      <c r="E212" s="215" t="s">
        <v>1742</v>
      </c>
      <c r="F212" s="216" t="s">
        <v>22679</v>
      </c>
      <c r="G212" s="215" t="s">
        <v>3931</v>
      </c>
      <c r="H212" s="215" t="s">
        <v>5662</v>
      </c>
      <c r="I212" s="215" t="s">
        <v>7380</v>
      </c>
      <c r="J212" s="215" t="s">
        <v>9077</v>
      </c>
      <c r="K212" s="215" t="s">
        <v>10802</v>
      </c>
      <c r="L212" s="215" t="s">
        <v>12473</v>
      </c>
      <c r="M212" s="215" t="s">
        <v>14175</v>
      </c>
      <c r="N212" s="215" t="s">
        <v>15856</v>
      </c>
      <c r="O212" s="215" t="s">
        <v>17588</v>
      </c>
      <c r="P212" s="215" t="s">
        <v>19253</v>
      </c>
      <c r="Q212" s="4"/>
      <c r="R212" s="4"/>
      <c r="S212" s="4"/>
      <c r="T212" s="4"/>
      <c r="U212" s="4"/>
      <c r="V212" s="4"/>
      <c r="W212" s="4"/>
      <c r="X212" s="4"/>
      <c r="Y212" s="4"/>
      <c r="Z212" s="4"/>
      <c r="AA212" s="4"/>
      <c r="AB212" s="4"/>
      <c r="AC212" s="4"/>
      <c r="AD212" s="4"/>
      <c r="AE212" s="4"/>
      <c r="AF212" s="4"/>
    </row>
    <row r="213" spans="1:32" ht="49.9" customHeight="1">
      <c r="A213" s="4"/>
      <c r="B213" s="213">
        <v>1110111122</v>
      </c>
      <c r="C213" s="214">
        <v>5</v>
      </c>
      <c r="D213" s="215" t="s">
        <v>472</v>
      </c>
      <c r="E213" s="215" t="s">
        <v>1743</v>
      </c>
      <c r="F213" s="216" t="s">
        <v>22680</v>
      </c>
      <c r="G213" s="215" t="s">
        <v>3932</v>
      </c>
      <c r="H213" s="215" t="s">
        <v>5663</v>
      </c>
      <c r="I213" s="215" t="s">
        <v>7381</v>
      </c>
      <c r="J213" s="215" t="s">
        <v>9078</v>
      </c>
      <c r="K213" s="215" t="s">
        <v>10803</v>
      </c>
      <c r="L213" s="215" t="s">
        <v>12474</v>
      </c>
      <c r="M213" s="215" t="s">
        <v>14176</v>
      </c>
      <c r="N213" s="215" t="s">
        <v>15857</v>
      </c>
      <c r="O213" s="215" t="s">
        <v>17589</v>
      </c>
      <c r="P213" s="215" t="s">
        <v>19254</v>
      </c>
      <c r="Q213" s="4"/>
      <c r="R213" s="4"/>
      <c r="S213" s="4"/>
      <c r="T213" s="4"/>
      <c r="U213" s="4"/>
      <c r="V213" s="4"/>
      <c r="W213" s="4"/>
      <c r="X213" s="4"/>
      <c r="Y213" s="4"/>
      <c r="Z213" s="4"/>
      <c r="AA213" s="4"/>
      <c r="AB213" s="4"/>
      <c r="AC213" s="4"/>
      <c r="AD213" s="4"/>
      <c r="AE213" s="4"/>
      <c r="AF213" s="4"/>
    </row>
    <row r="214" spans="1:32" ht="49.9" customHeight="1">
      <c r="A214" s="4"/>
      <c r="B214" s="213">
        <v>1110111123</v>
      </c>
      <c r="C214" s="214">
        <v>5</v>
      </c>
      <c r="D214" s="215" t="s">
        <v>473</v>
      </c>
      <c r="E214" s="215" t="s">
        <v>1744</v>
      </c>
      <c r="F214" s="216" t="s">
        <v>2841</v>
      </c>
      <c r="G214" s="215" t="s">
        <v>3933</v>
      </c>
      <c r="H214" s="215" t="s">
        <v>5664</v>
      </c>
      <c r="I214" s="215" t="s">
        <v>7382</v>
      </c>
      <c r="J214" s="215" t="s">
        <v>9079</v>
      </c>
      <c r="K214" s="215" t="s">
        <v>10804</v>
      </c>
      <c r="L214" s="215" t="s">
        <v>12475</v>
      </c>
      <c r="M214" s="215" t="s">
        <v>14177</v>
      </c>
      <c r="N214" s="215" t="s">
        <v>15858</v>
      </c>
      <c r="O214" s="215" t="s">
        <v>17590</v>
      </c>
      <c r="P214" s="215" t="s">
        <v>19255</v>
      </c>
      <c r="Q214" s="4"/>
      <c r="R214" s="4"/>
      <c r="S214" s="4"/>
      <c r="T214" s="4"/>
      <c r="U214" s="4"/>
      <c r="V214" s="4"/>
      <c r="W214" s="4"/>
      <c r="X214" s="4"/>
      <c r="Y214" s="4"/>
      <c r="Z214" s="4"/>
      <c r="AA214" s="4"/>
      <c r="AB214" s="4"/>
      <c r="AC214" s="4"/>
      <c r="AD214" s="4"/>
      <c r="AE214" s="4"/>
      <c r="AF214" s="4"/>
    </row>
    <row r="215" spans="1:32" ht="49.9" customHeight="1">
      <c r="A215" s="4"/>
      <c r="B215" s="213">
        <v>1110111124</v>
      </c>
      <c r="C215" s="214">
        <v>5</v>
      </c>
      <c r="D215" s="215" t="s">
        <v>44</v>
      </c>
      <c r="E215" s="215" t="s">
        <v>1745</v>
      </c>
      <c r="F215" s="216" t="s">
        <v>2842</v>
      </c>
      <c r="G215" s="215" t="s">
        <v>3934</v>
      </c>
      <c r="H215" s="215" t="s">
        <v>5665</v>
      </c>
      <c r="I215" s="215" t="s">
        <v>7383</v>
      </c>
      <c r="J215" s="215" t="s">
        <v>9080</v>
      </c>
      <c r="K215" s="215" t="s">
        <v>5665</v>
      </c>
      <c r="L215" s="215" t="s">
        <v>12476</v>
      </c>
      <c r="M215" s="215" t="s">
        <v>14178</v>
      </c>
      <c r="N215" s="215" t="s">
        <v>15859</v>
      </c>
      <c r="O215" s="215" t="s">
        <v>17591</v>
      </c>
      <c r="P215" s="215" t="s">
        <v>19256</v>
      </c>
      <c r="Q215" s="4"/>
      <c r="R215" s="4"/>
      <c r="S215" s="4"/>
      <c r="T215" s="4"/>
      <c r="U215" s="4"/>
      <c r="V215" s="4"/>
      <c r="W215" s="4"/>
      <c r="X215" s="4"/>
      <c r="Y215" s="4"/>
      <c r="Z215" s="4"/>
      <c r="AA215" s="4"/>
      <c r="AB215" s="4"/>
      <c r="AC215" s="4"/>
      <c r="AD215" s="4"/>
      <c r="AE215" s="4"/>
      <c r="AF215" s="4"/>
    </row>
    <row r="216" spans="1:32" ht="49.9" customHeight="1">
      <c r="A216" s="4"/>
      <c r="B216" s="213">
        <v>1110111125</v>
      </c>
      <c r="C216" s="214">
        <v>5</v>
      </c>
      <c r="D216" s="215" t="s">
        <v>474</v>
      </c>
      <c r="E216" s="215" t="s">
        <v>1746</v>
      </c>
      <c r="F216" s="216" t="s">
        <v>23754</v>
      </c>
      <c r="G216" s="215" t="s">
        <v>3935</v>
      </c>
      <c r="H216" s="215" t="s">
        <v>5666</v>
      </c>
      <c r="I216" s="215" t="s">
        <v>7384</v>
      </c>
      <c r="J216" s="215" t="s">
        <v>9081</v>
      </c>
      <c r="K216" s="215" t="s">
        <v>10805</v>
      </c>
      <c r="L216" s="215" t="s">
        <v>12477</v>
      </c>
      <c r="M216" s="215" t="s">
        <v>14179</v>
      </c>
      <c r="N216" s="215" t="s">
        <v>15860</v>
      </c>
      <c r="O216" s="215" t="s">
        <v>17592</v>
      </c>
      <c r="P216" s="215" t="s">
        <v>19257</v>
      </c>
      <c r="Q216" s="4"/>
      <c r="R216" s="4"/>
      <c r="S216" s="4"/>
      <c r="T216" s="4"/>
      <c r="U216" s="4"/>
      <c r="V216" s="4"/>
      <c r="W216" s="4"/>
      <c r="X216" s="4"/>
      <c r="Y216" s="4"/>
      <c r="Z216" s="4"/>
      <c r="AA216" s="4"/>
      <c r="AB216" s="4"/>
      <c r="AC216" s="4"/>
      <c r="AD216" s="4"/>
      <c r="AE216" s="4"/>
      <c r="AF216" s="4"/>
    </row>
    <row r="217" spans="1:32" ht="49.9" customHeight="1">
      <c r="A217" s="4"/>
      <c r="B217" s="213">
        <v>1110111126</v>
      </c>
      <c r="C217" s="214">
        <v>5</v>
      </c>
      <c r="D217" s="215" t="s">
        <v>475</v>
      </c>
      <c r="E217" s="215" t="s">
        <v>1747</v>
      </c>
      <c r="F217" s="216" t="s">
        <v>22705</v>
      </c>
      <c r="G217" s="215" t="s">
        <v>3936</v>
      </c>
      <c r="H217" s="215" t="s">
        <v>5667</v>
      </c>
      <c r="I217" s="215" t="s">
        <v>7385</v>
      </c>
      <c r="J217" s="215" t="s">
        <v>9082</v>
      </c>
      <c r="K217" s="215" t="s">
        <v>10806</v>
      </c>
      <c r="L217" s="215" t="s">
        <v>12478</v>
      </c>
      <c r="M217" s="215" t="s">
        <v>14180</v>
      </c>
      <c r="N217" s="215" t="s">
        <v>15861</v>
      </c>
      <c r="O217" s="215" t="s">
        <v>17593</v>
      </c>
      <c r="P217" s="215" t="s">
        <v>19258</v>
      </c>
      <c r="Q217" s="4"/>
      <c r="R217" s="4"/>
      <c r="S217" s="4"/>
      <c r="T217" s="4"/>
      <c r="U217" s="4"/>
      <c r="V217" s="4"/>
      <c r="W217" s="4"/>
      <c r="X217" s="4"/>
      <c r="Y217" s="4"/>
      <c r="Z217" s="4"/>
      <c r="AA217" s="4"/>
      <c r="AB217" s="4"/>
      <c r="AC217" s="4"/>
      <c r="AD217" s="4"/>
      <c r="AE217" s="4"/>
      <c r="AF217" s="4"/>
    </row>
    <row r="218" spans="1:32" ht="49.9" customHeight="1">
      <c r="A218" s="4"/>
      <c r="B218" s="213">
        <v>111012</v>
      </c>
      <c r="C218" s="214">
        <v>3</v>
      </c>
      <c r="D218" s="215" t="s">
        <v>476</v>
      </c>
      <c r="E218" s="215" t="s">
        <v>476</v>
      </c>
      <c r="F218" s="216" t="s">
        <v>2843</v>
      </c>
      <c r="G218" s="215" t="s">
        <v>3937</v>
      </c>
      <c r="H218" s="215" t="s">
        <v>5668</v>
      </c>
      <c r="I218" s="215" t="s">
        <v>7386</v>
      </c>
      <c r="J218" s="215" t="s">
        <v>9083</v>
      </c>
      <c r="K218" s="215" t="s">
        <v>10807</v>
      </c>
      <c r="L218" s="215" t="s">
        <v>12479</v>
      </c>
      <c r="M218" s="215" t="s">
        <v>14181</v>
      </c>
      <c r="N218" s="215" t="s">
        <v>15862</v>
      </c>
      <c r="O218" s="215" t="s">
        <v>17594</v>
      </c>
      <c r="P218" s="215" t="s">
        <v>19259</v>
      </c>
      <c r="Q218" s="4"/>
      <c r="R218" s="4"/>
      <c r="S218" s="4"/>
      <c r="T218" s="4"/>
      <c r="U218" s="4"/>
      <c r="V218" s="4"/>
      <c r="W218" s="4"/>
      <c r="X218" s="4"/>
      <c r="Y218" s="4"/>
      <c r="Z218" s="4"/>
      <c r="AA218" s="4"/>
      <c r="AB218" s="4"/>
      <c r="AC218" s="4"/>
      <c r="AD218" s="4"/>
      <c r="AE218" s="4"/>
      <c r="AF218" s="4"/>
    </row>
    <row r="219" spans="1:32" ht="49.9" customHeight="1">
      <c r="A219" s="4"/>
      <c r="B219" s="213">
        <v>11101210</v>
      </c>
      <c r="C219" s="214">
        <v>4</v>
      </c>
      <c r="D219" s="215" t="s">
        <v>477</v>
      </c>
      <c r="E219" s="215" t="s">
        <v>477</v>
      </c>
      <c r="F219" s="216" t="s">
        <v>22706</v>
      </c>
      <c r="G219" s="215" t="s">
        <v>21584</v>
      </c>
      <c r="H219" s="215" t="s">
        <v>5669</v>
      </c>
      <c r="I219" s="215" t="s">
        <v>7387</v>
      </c>
      <c r="J219" s="215" t="s">
        <v>9083</v>
      </c>
      <c r="K219" s="215" t="s">
        <v>10808</v>
      </c>
      <c r="L219" s="215" t="s">
        <v>12480</v>
      </c>
      <c r="M219" s="215" t="s">
        <v>14181</v>
      </c>
      <c r="N219" s="215" t="s">
        <v>15862</v>
      </c>
      <c r="O219" s="215" t="s">
        <v>17595</v>
      </c>
      <c r="P219" s="215" t="s">
        <v>19260</v>
      </c>
      <c r="Q219" s="4"/>
      <c r="R219" s="4"/>
      <c r="S219" s="4"/>
      <c r="T219" s="4"/>
      <c r="U219" s="4"/>
      <c r="V219" s="4"/>
      <c r="W219" s="4"/>
      <c r="X219" s="4"/>
      <c r="Y219" s="4"/>
      <c r="Z219" s="4"/>
      <c r="AA219" s="4"/>
      <c r="AB219" s="4"/>
      <c r="AC219" s="4"/>
      <c r="AD219" s="4"/>
      <c r="AE219" s="4"/>
      <c r="AF219" s="4"/>
    </row>
    <row r="220" spans="1:32" ht="49.9" customHeight="1">
      <c r="A220" s="4"/>
      <c r="B220" s="213">
        <v>1110121010</v>
      </c>
      <c r="C220" s="214">
        <v>5</v>
      </c>
      <c r="D220" s="215" t="s">
        <v>478</v>
      </c>
      <c r="E220" s="215" t="s">
        <v>478</v>
      </c>
      <c r="F220" s="216" t="s">
        <v>2844</v>
      </c>
      <c r="G220" s="215" t="s">
        <v>3938</v>
      </c>
      <c r="H220" s="215" t="s">
        <v>5670</v>
      </c>
      <c r="I220" s="215" t="s">
        <v>7388</v>
      </c>
      <c r="J220" s="215" t="s">
        <v>9084</v>
      </c>
      <c r="K220" s="215" t="s">
        <v>10809</v>
      </c>
      <c r="L220" s="215" t="s">
        <v>12481</v>
      </c>
      <c r="M220" s="215" t="s">
        <v>14182</v>
      </c>
      <c r="N220" s="215" t="s">
        <v>15863</v>
      </c>
      <c r="O220" s="215" t="s">
        <v>17596</v>
      </c>
      <c r="P220" s="215" t="s">
        <v>19261</v>
      </c>
      <c r="Q220" s="4"/>
      <c r="R220" s="4"/>
      <c r="S220" s="4"/>
      <c r="T220" s="4"/>
      <c r="U220" s="4"/>
      <c r="V220" s="4"/>
      <c r="W220" s="4"/>
      <c r="X220" s="4"/>
      <c r="Y220" s="4"/>
      <c r="Z220" s="4"/>
      <c r="AA220" s="4"/>
      <c r="AB220" s="4"/>
      <c r="AC220" s="4"/>
      <c r="AD220" s="4"/>
      <c r="AE220" s="4"/>
      <c r="AF220" s="4"/>
    </row>
    <row r="221" spans="1:32" ht="49.9" customHeight="1">
      <c r="A221" s="4"/>
      <c r="B221" s="213">
        <v>1110121011</v>
      </c>
      <c r="C221" s="214">
        <v>5</v>
      </c>
      <c r="D221" s="215" t="s">
        <v>479</v>
      </c>
      <c r="E221" s="215" t="s">
        <v>479</v>
      </c>
      <c r="F221" s="216" t="s">
        <v>22707</v>
      </c>
      <c r="G221" s="215" t="s">
        <v>3939</v>
      </c>
      <c r="H221" s="215" t="s">
        <v>5671</v>
      </c>
      <c r="I221" s="215" t="s">
        <v>7389</v>
      </c>
      <c r="J221" s="215" t="s">
        <v>9085</v>
      </c>
      <c r="K221" s="215" t="s">
        <v>10810</v>
      </c>
      <c r="L221" s="215" t="s">
        <v>12482</v>
      </c>
      <c r="M221" s="215" t="s">
        <v>14183</v>
      </c>
      <c r="N221" s="215" t="s">
        <v>15864</v>
      </c>
      <c r="O221" s="215" t="s">
        <v>17597</v>
      </c>
      <c r="P221" s="215" t="s">
        <v>19262</v>
      </c>
      <c r="Q221" s="4"/>
      <c r="R221" s="4"/>
      <c r="S221" s="4"/>
      <c r="T221" s="4"/>
      <c r="U221" s="4"/>
      <c r="V221" s="4"/>
      <c r="W221" s="4"/>
      <c r="X221" s="4"/>
      <c r="Y221" s="4"/>
      <c r="Z221" s="4"/>
      <c r="AA221" s="4"/>
      <c r="AB221" s="4"/>
      <c r="AC221" s="4"/>
      <c r="AD221" s="4"/>
      <c r="AE221" s="4"/>
      <c r="AF221" s="4"/>
    </row>
    <row r="222" spans="1:32" ht="49.9" customHeight="1">
      <c r="A222" s="4"/>
      <c r="B222" s="213">
        <v>1110121012</v>
      </c>
      <c r="C222" s="214">
        <v>5</v>
      </c>
      <c r="D222" s="215" t="s">
        <v>480</v>
      </c>
      <c r="E222" s="215" t="s">
        <v>480</v>
      </c>
      <c r="F222" s="216" t="s">
        <v>2845</v>
      </c>
      <c r="G222" s="215" t="s">
        <v>3940</v>
      </c>
      <c r="H222" s="215" t="s">
        <v>5672</v>
      </c>
      <c r="I222" s="215" t="s">
        <v>7390</v>
      </c>
      <c r="J222" s="215" t="s">
        <v>9086</v>
      </c>
      <c r="K222" s="215" t="s">
        <v>10811</v>
      </c>
      <c r="L222" s="215" t="s">
        <v>12483</v>
      </c>
      <c r="M222" s="215" t="s">
        <v>14184</v>
      </c>
      <c r="N222" s="215" t="s">
        <v>15865</v>
      </c>
      <c r="O222" s="215" t="s">
        <v>17598</v>
      </c>
      <c r="P222" s="215" t="s">
        <v>19263</v>
      </c>
      <c r="Q222" s="4"/>
      <c r="R222" s="4"/>
      <c r="S222" s="4"/>
      <c r="T222" s="4"/>
      <c r="U222" s="4"/>
      <c r="V222" s="4"/>
      <c r="W222" s="4"/>
      <c r="X222" s="4"/>
      <c r="Y222" s="4"/>
      <c r="Z222" s="4"/>
      <c r="AA222" s="4"/>
      <c r="AB222" s="4"/>
      <c r="AC222" s="4"/>
      <c r="AD222" s="4"/>
      <c r="AE222" s="4"/>
      <c r="AF222" s="4"/>
    </row>
    <row r="223" spans="1:32" ht="49.9" customHeight="1">
      <c r="A223" s="4"/>
      <c r="B223" s="213">
        <v>1110121013</v>
      </c>
      <c r="C223" s="214">
        <v>5</v>
      </c>
      <c r="D223" s="215" t="s">
        <v>481</v>
      </c>
      <c r="E223" s="215" t="s">
        <v>481</v>
      </c>
      <c r="F223" s="216" t="s">
        <v>2846</v>
      </c>
      <c r="G223" s="215" t="s">
        <v>3941</v>
      </c>
      <c r="H223" s="215" t="s">
        <v>5673</v>
      </c>
      <c r="I223" s="215" t="s">
        <v>7391</v>
      </c>
      <c r="J223" s="215" t="s">
        <v>9087</v>
      </c>
      <c r="K223" s="215" t="s">
        <v>10812</v>
      </c>
      <c r="L223" s="215" t="s">
        <v>12484</v>
      </c>
      <c r="M223" s="215" t="s">
        <v>14185</v>
      </c>
      <c r="N223" s="215" t="s">
        <v>15866</v>
      </c>
      <c r="O223" s="215" t="s">
        <v>17599</v>
      </c>
      <c r="P223" s="215" t="s">
        <v>19264</v>
      </c>
      <c r="Q223" s="4"/>
      <c r="R223" s="4"/>
      <c r="S223" s="4"/>
      <c r="T223" s="4"/>
      <c r="U223" s="4"/>
      <c r="V223" s="4"/>
      <c r="W223" s="4"/>
      <c r="X223" s="4"/>
      <c r="Y223" s="4"/>
      <c r="Z223" s="4"/>
      <c r="AA223" s="4"/>
      <c r="AB223" s="4"/>
      <c r="AC223" s="4"/>
      <c r="AD223" s="4"/>
      <c r="AE223" s="4"/>
      <c r="AF223" s="4"/>
    </row>
    <row r="224" spans="1:32" ht="49.9" customHeight="1">
      <c r="A224" s="4"/>
      <c r="B224" s="213">
        <v>11101211</v>
      </c>
      <c r="C224" s="214">
        <v>4</v>
      </c>
      <c r="D224" s="215" t="s">
        <v>482</v>
      </c>
      <c r="E224" s="215" t="s">
        <v>1748</v>
      </c>
      <c r="F224" s="216" t="s">
        <v>22708</v>
      </c>
      <c r="G224" s="215" t="s">
        <v>3942</v>
      </c>
      <c r="H224" s="215" t="s">
        <v>5674</v>
      </c>
      <c r="I224" s="215" t="s">
        <v>7392</v>
      </c>
      <c r="J224" s="215" t="s">
        <v>9088</v>
      </c>
      <c r="K224" s="215" t="s">
        <v>10813</v>
      </c>
      <c r="L224" s="215" t="s">
        <v>12485</v>
      </c>
      <c r="M224" s="215" t="s">
        <v>14186</v>
      </c>
      <c r="N224" s="215" t="s">
        <v>15867</v>
      </c>
      <c r="O224" s="215" t="s">
        <v>17600</v>
      </c>
      <c r="P224" s="215" t="s">
        <v>19265</v>
      </c>
      <c r="Q224" s="4"/>
      <c r="R224" s="4"/>
      <c r="S224" s="4"/>
      <c r="T224" s="4"/>
      <c r="U224" s="4"/>
      <c r="V224" s="4"/>
      <c r="W224" s="4"/>
      <c r="X224" s="4"/>
      <c r="Y224" s="4"/>
      <c r="Z224" s="4"/>
      <c r="AA224" s="4"/>
      <c r="AB224" s="4"/>
      <c r="AC224" s="4"/>
      <c r="AD224" s="4"/>
      <c r="AE224" s="4"/>
      <c r="AF224" s="4"/>
    </row>
    <row r="225" spans="1:32" ht="49.9" customHeight="1">
      <c r="A225" s="4"/>
      <c r="B225" s="213">
        <v>1110121110</v>
      </c>
      <c r="C225" s="214">
        <v>5</v>
      </c>
      <c r="D225" s="215" t="s">
        <v>2636</v>
      </c>
      <c r="E225" s="215" t="s">
        <v>1749</v>
      </c>
      <c r="F225" s="216" t="s">
        <v>22709</v>
      </c>
      <c r="G225" s="215" t="s">
        <v>3943</v>
      </c>
      <c r="H225" s="215" t="s">
        <v>5675</v>
      </c>
      <c r="I225" s="215" t="s">
        <v>7393</v>
      </c>
      <c r="J225" s="215" t="s">
        <v>9089</v>
      </c>
      <c r="K225" s="215" t="s">
        <v>9089</v>
      </c>
      <c r="L225" s="215" t="s">
        <v>12486</v>
      </c>
      <c r="M225" s="215" t="s">
        <v>14187</v>
      </c>
      <c r="N225" s="215" t="s">
        <v>15868</v>
      </c>
      <c r="O225" s="215" t="s">
        <v>17601</v>
      </c>
      <c r="P225" s="215" t="s">
        <v>19266</v>
      </c>
      <c r="Q225" s="4"/>
      <c r="R225" s="4"/>
      <c r="S225" s="4"/>
      <c r="T225" s="4"/>
      <c r="U225" s="4"/>
      <c r="V225" s="4"/>
      <c r="W225" s="4"/>
      <c r="X225" s="4"/>
      <c r="Y225" s="4"/>
      <c r="Z225" s="4"/>
      <c r="AA225" s="4"/>
      <c r="AB225" s="4"/>
      <c r="AC225" s="4"/>
      <c r="AD225" s="4"/>
      <c r="AE225" s="4"/>
      <c r="AF225" s="4"/>
    </row>
    <row r="226" spans="1:32" ht="49.9" customHeight="1">
      <c r="A226" s="4"/>
      <c r="B226" s="213">
        <v>111012111010</v>
      </c>
      <c r="C226" s="214">
        <v>6</v>
      </c>
      <c r="D226" s="215" t="s">
        <v>2637</v>
      </c>
      <c r="E226" s="215" t="s">
        <v>1750</v>
      </c>
      <c r="F226" s="216" t="s">
        <v>2847</v>
      </c>
      <c r="G226" s="215" t="s">
        <v>3944</v>
      </c>
      <c r="H226" s="215" t="s">
        <v>5676</v>
      </c>
      <c r="I226" s="215" t="s">
        <v>7394</v>
      </c>
      <c r="J226" s="215" t="s">
        <v>9090</v>
      </c>
      <c r="K226" s="215" t="s">
        <v>10814</v>
      </c>
      <c r="L226" s="215" t="s">
        <v>12487</v>
      </c>
      <c r="M226" s="215" t="s">
        <v>14188</v>
      </c>
      <c r="N226" s="215" t="s">
        <v>15869</v>
      </c>
      <c r="O226" s="215" t="s">
        <v>17602</v>
      </c>
      <c r="P226" s="215" t="s">
        <v>19267</v>
      </c>
      <c r="Q226" s="4"/>
      <c r="R226" s="4"/>
      <c r="S226" s="4"/>
      <c r="T226" s="4"/>
      <c r="U226" s="4"/>
      <c r="V226" s="4"/>
      <c r="W226" s="4"/>
      <c r="X226" s="4"/>
      <c r="Y226" s="4"/>
      <c r="Z226" s="4"/>
      <c r="AA226" s="4"/>
      <c r="AB226" s="4"/>
      <c r="AC226" s="4"/>
      <c r="AD226" s="4"/>
      <c r="AE226" s="4"/>
      <c r="AF226" s="4"/>
    </row>
    <row r="227" spans="1:32" ht="49.9" customHeight="1">
      <c r="A227" s="4"/>
      <c r="B227" s="213">
        <v>111012111011</v>
      </c>
      <c r="C227" s="214">
        <v>6</v>
      </c>
      <c r="D227" s="215" t="s">
        <v>2638</v>
      </c>
      <c r="E227" s="215" t="s">
        <v>1751</v>
      </c>
      <c r="F227" s="216" t="s">
        <v>22710</v>
      </c>
      <c r="G227" s="215" t="s">
        <v>3945</v>
      </c>
      <c r="H227" s="215" t="s">
        <v>5677</v>
      </c>
      <c r="I227" s="215" t="s">
        <v>7395</v>
      </c>
      <c r="J227" s="215" t="s">
        <v>9091</v>
      </c>
      <c r="K227" s="215" t="s">
        <v>10815</v>
      </c>
      <c r="L227" s="215" t="s">
        <v>12488</v>
      </c>
      <c r="M227" s="215" t="s">
        <v>14189</v>
      </c>
      <c r="N227" s="215" t="s">
        <v>15870</v>
      </c>
      <c r="O227" s="215" t="s">
        <v>17603</v>
      </c>
      <c r="P227" s="215" t="s">
        <v>19268</v>
      </c>
      <c r="Q227" s="4"/>
      <c r="R227" s="4"/>
      <c r="S227" s="4"/>
      <c r="T227" s="4"/>
      <c r="U227" s="4"/>
      <c r="V227" s="4"/>
      <c r="W227" s="4"/>
      <c r="X227" s="4"/>
      <c r="Y227" s="4"/>
      <c r="Z227" s="4"/>
      <c r="AA227" s="4"/>
      <c r="AB227" s="4"/>
      <c r="AC227" s="4"/>
      <c r="AD227" s="4"/>
      <c r="AE227" s="4"/>
      <c r="AF227" s="4"/>
    </row>
    <row r="228" spans="1:32" ht="49.9" customHeight="1">
      <c r="A228" s="4"/>
      <c r="B228" s="213">
        <v>111012111012</v>
      </c>
      <c r="C228" s="214">
        <v>6</v>
      </c>
      <c r="D228" s="215" t="s">
        <v>2639</v>
      </c>
      <c r="E228" s="215" t="s">
        <v>1752</v>
      </c>
      <c r="F228" s="216" t="s">
        <v>2848</v>
      </c>
      <c r="G228" s="215" t="s">
        <v>3946</v>
      </c>
      <c r="H228" s="215" t="s">
        <v>5678</v>
      </c>
      <c r="I228" s="215" t="s">
        <v>7396</v>
      </c>
      <c r="J228" s="215" t="s">
        <v>9092</v>
      </c>
      <c r="K228" s="215" t="s">
        <v>10816</v>
      </c>
      <c r="L228" s="215" t="s">
        <v>12489</v>
      </c>
      <c r="M228" s="215" t="s">
        <v>14190</v>
      </c>
      <c r="N228" s="215" t="s">
        <v>15871</v>
      </c>
      <c r="O228" s="215" t="s">
        <v>17604</v>
      </c>
      <c r="P228" s="215" t="s">
        <v>19269</v>
      </c>
      <c r="Q228" s="4"/>
      <c r="R228" s="4"/>
      <c r="S228" s="4"/>
      <c r="T228" s="4"/>
      <c r="U228" s="4"/>
      <c r="V228" s="4"/>
      <c r="W228" s="4"/>
      <c r="X228" s="4"/>
      <c r="Y228" s="4"/>
      <c r="Z228" s="4"/>
      <c r="AA228" s="4"/>
      <c r="AB228" s="4"/>
      <c r="AC228" s="4"/>
      <c r="AD228" s="4"/>
      <c r="AE228" s="4"/>
      <c r="AF228" s="4"/>
    </row>
    <row r="229" spans="1:32" ht="49.9" customHeight="1">
      <c r="A229" s="4"/>
      <c r="B229" s="213">
        <v>111012111013</v>
      </c>
      <c r="C229" s="214">
        <v>6</v>
      </c>
      <c r="D229" s="215" t="s">
        <v>2640</v>
      </c>
      <c r="E229" s="215" t="s">
        <v>1753</v>
      </c>
      <c r="F229" s="216" t="s">
        <v>2849</v>
      </c>
      <c r="G229" s="215" t="s">
        <v>3947</v>
      </c>
      <c r="H229" s="215" t="s">
        <v>5679</v>
      </c>
      <c r="I229" s="215" t="s">
        <v>7397</v>
      </c>
      <c r="J229" s="215" t="s">
        <v>9093</v>
      </c>
      <c r="K229" s="215" t="s">
        <v>10817</v>
      </c>
      <c r="L229" s="215" t="s">
        <v>12490</v>
      </c>
      <c r="M229" s="215" t="s">
        <v>14191</v>
      </c>
      <c r="N229" s="215" t="s">
        <v>15872</v>
      </c>
      <c r="O229" s="215" t="s">
        <v>17605</v>
      </c>
      <c r="P229" s="215" t="s">
        <v>19270</v>
      </c>
      <c r="Q229" s="4"/>
      <c r="R229" s="4"/>
      <c r="S229" s="4"/>
      <c r="T229" s="4"/>
      <c r="U229" s="4"/>
      <c r="V229" s="4"/>
      <c r="W229" s="4"/>
      <c r="X229" s="4"/>
      <c r="Y229" s="4"/>
      <c r="Z229" s="4"/>
      <c r="AA229" s="4"/>
      <c r="AB229" s="4"/>
      <c r="AC229" s="4"/>
      <c r="AD229" s="4"/>
      <c r="AE229" s="4"/>
      <c r="AF229" s="4"/>
    </row>
    <row r="230" spans="1:32" ht="49.9" customHeight="1">
      <c r="A230" s="4"/>
      <c r="B230" s="213">
        <v>1110121111</v>
      </c>
      <c r="C230" s="214">
        <v>5</v>
      </c>
      <c r="D230" s="215" t="s">
        <v>2641</v>
      </c>
      <c r="E230" s="215" t="s">
        <v>1754</v>
      </c>
      <c r="F230" s="216" t="s">
        <v>2850</v>
      </c>
      <c r="G230" s="215" t="s">
        <v>3948</v>
      </c>
      <c r="H230" s="215" t="s">
        <v>5680</v>
      </c>
      <c r="I230" s="215" t="s">
        <v>7398</v>
      </c>
      <c r="J230" s="215" t="s">
        <v>9094</v>
      </c>
      <c r="K230" s="215" t="s">
        <v>10818</v>
      </c>
      <c r="L230" s="215" t="s">
        <v>12491</v>
      </c>
      <c r="M230" s="215" t="s">
        <v>14192</v>
      </c>
      <c r="N230" s="215" t="s">
        <v>15873</v>
      </c>
      <c r="O230" s="215" t="s">
        <v>17606</v>
      </c>
      <c r="P230" s="215" t="s">
        <v>19271</v>
      </c>
      <c r="Q230" s="4"/>
      <c r="R230" s="4"/>
      <c r="S230" s="4"/>
      <c r="T230" s="4"/>
      <c r="U230" s="4"/>
      <c r="V230" s="4"/>
      <c r="W230" s="4"/>
      <c r="X230" s="4"/>
      <c r="Y230" s="4"/>
      <c r="Z230" s="4"/>
      <c r="AA230" s="4"/>
      <c r="AB230" s="4"/>
      <c r="AC230" s="4"/>
      <c r="AD230" s="4"/>
      <c r="AE230" s="4"/>
      <c r="AF230" s="4"/>
    </row>
    <row r="231" spans="1:32" ht="49.9" customHeight="1">
      <c r="A231" s="4"/>
      <c r="B231" s="213">
        <v>1110121112</v>
      </c>
      <c r="C231" s="214">
        <v>5</v>
      </c>
      <c r="D231" s="215" t="s">
        <v>2642</v>
      </c>
      <c r="E231" s="215" t="s">
        <v>1755</v>
      </c>
      <c r="F231" s="216" t="s">
        <v>2851</v>
      </c>
      <c r="G231" s="215" t="s">
        <v>3949</v>
      </c>
      <c r="H231" s="215" t="s">
        <v>5681</v>
      </c>
      <c r="I231" s="215" t="s">
        <v>7399</v>
      </c>
      <c r="J231" s="215" t="s">
        <v>9095</v>
      </c>
      <c r="K231" s="215" t="s">
        <v>10819</v>
      </c>
      <c r="L231" s="215" t="s">
        <v>12492</v>
      </c>
      <c r="M231" s="215" t="s">
        <v>14193</v>
      </c>
      <c r="N231" s="215" t="s">
        <v>15874</v>
      </c>
      <c r="O231" s="215" t="s">
        <v>17607</v>
      </c>
      <c r="P231" s="215" t="s">
        <v>19272</v>
      </c>
      <c r="Q231" s="4"/>
      <c r="R231" s="4"/>
      <c r="S231" s="4"/>
      <c r="T231" s="4"/>
      <c r="U231" s="4"/>
      <c r="V231" s="4"/>
      <c r="W231" s="4"/>
      <c r="X231" s="4"/>
      <c r="Y231" s="4"/>
      <c r="Z231" s="4"/>
      <c r="AA231" s="4"/>
      <c r="AB231" s="4"/>
      <c r="AC231" s="4"/>
      <c r="AD231" s="4"/>
      <c r="AE231" s="4"/>
      <c r="AF231" s="4"/>
    </row>
    <row r="232" spans="1:32" ht="49.9" customHeight="1">
      <c r="A232" s="4"/>
      <c r="B232" s="213">
        <v>1110121113</v>
      </c>
      <c r="C232" s="214">
        <v>5</v>
      </c>
      <c r="D232" s="215" t="s">
        <v>2643</v>
      </c>
      <c r="E232" s="215" t="s">
        <v>1756</v>
      </c>
      <c r="F232" s="216" t="s">
        <v>2852</v>
      </c>
      <c r="G232" s="215" t="s">
        <v>3950</v>
      </c>
      <c r="H232" s="215" t="s">
        <v>5682</v>
      </c>
      <c r="I232" s="215" t="s">
        <v>7400</v>
      </c>
      <c r="J232" s="215" t="s">
        <v>9096</v>
      </c>
      <c r="K232" s="215" t="s">
        <v>10820</v>
      </c>
      <c r="L232" s="215" t="s">
        <v>12493</v>
      </c>
      <c r="M232" s="215" t="s">
        <v>14194</v>
      </c>
      <c r="N232" s="215" t="s">
        <v>15875</v>
      </c>
      <c r="O232" s="215" t="s">
        <v>17608</v>
      </c>
      <c r="P232" s="215" t="s">
        <v>19273</v>
      </c>
      <c r="Q232" s="4"/>
      <c r="R232" s="4"/>
      <c r="S232" s="4"/>
      <c r="T232" s="4"/>
      <c r="U232" s="4"/>
      <c r="V232" s="4"/>
      <c r="W232" s="4"/>
      <c r="X232" s="4"/>
      <c r="Y232" s="4"/>
      <c r="Z232" s="4"/>
      <c r="AA232" s="4"/>
      <c r="AB232" s="4"/>
      <c r="AC232" s="4"/>
      <c r="AD232" s="4"/>
      <c r="AE232" s="4"/>
      <c r="AF232" s="4"/>
    </row>
    <row r="233" spans="1:32" ht="49.9" customHeight="1">
      <c r="A233" s="4"/>
      <c r="B233" s="213">
        <v>111012111310</v>
      </c>
      <c r="C233" s="214">
        <v>6</v>
      </c>
      <c r="D233" s="215" t="s">
        <v>2644</v>
      </c>
      <c r="E233" s="215" t="s">
        <v>1757</v>
      </c>
      <c r="F233" s="216" t="s">
        <v>22711</v>
      </c>
      <c r="G233" s="215" t="s">
        <v>3951</v>
      </c>
      <c r="H233" s="215" t="s">
        <v>5683</v>
      </c>
      <c r="I233" s="215" t="s">
        <v>7401</v>
      </c>
      <c r="J233" s="215" t="s">
        <v>9097</v>
      </c>
      <c r="K233" s="215" t="s">
        <v>2644</v>
      </c>
      <c r="L233" s="215" t="s">
        <v>12494</v>
      </c>
      <c r="M233" s="215" t="s">
        <v>14195</v>
      </c>
      <c r="N233" s="215" t="s">
        <v>15876</v>
      </c>
      <c r="O233" s="215" t="s">
        <v>17609</v>
      </c>
      <c r="P233" s="215" t="s">
        <v>19274</v>
      </c>
      <c r="Q233" s="4"/>
      <c r="R233" s="4"/>
      <c r="S233" s="4"/>
      <c r="T233" s="4"/>
      <c r="U233" s="4"/>
      <c r="V233" s="4"/>
      <c r="W233" s="4"/>
      <c r="X233" s="4"/>
      <c r="Y233" s="4"/>
      <c r="Z233" s="4"/>
      <c r="AA233" s="4"/>
      <c r="AB233" s="4"/>
      <c r="AC233" s="4"/>
      <c r="AD233" s="4"/>
      <c r="AE233" s="4"/>
      <c r="AF233" s="4"/>
    </row>
    <row r="234" spans="1:32" ht="49.9" customHeight="1">
      <c r="A234" s="4"/>
      <c r="B234" s="213">
        <v>111012111311</v>
      </c>
      <c r="C234" s="214">
        <v>6</v>
      </c>
      <c r="D234" s="215" t="s">
        <v>2645</v>
      </c>
      <c r="E234" s="215" t="s">
        <v>1758</v>
      </c>
      <c r="F234" s="216" t="s">
        <v>22712</v>
      </c>
      <c r="G234" s="215" t="s">
        <v>3952</v>
      </c>
      <c r="H234" s="215" t="s">
        <v>5684</v>
      </c>
      <c r="I234" s="215" t="s">
        <v>7402</v>
      </c>
      <c r="J234" s="215" t="s">
        <v>9098</v>
      </c>
      <c r="K234" s="215" t="s">
        <v>10821</v>
      </c>
      <c r="L234" s="215" t="s">
        <v>12495</v>
      </c>
      <c r="M234" s="215" t="s">
        <v>14196</v>
      </c>
      <c r="N234" s="215" t="s">
        <v>15877</v>
      </c>
      <c r="O234" s="215" t="s">
        <v>17610</v>
      </c>
      <c r="P234" s="215" t="s">
        <v>19275</v>
      </c>
      <c r="Q234" s="4"/>
      <c r="R234" s="4"/>
      <c r="S234" s="4"/>
      <c r="T234" s="4"/>
      <c r="U234" s="4"/>
      <c r="V234" s="4"/>
      <c r="W234" s="4"/>
      <c r="X234" s="4"/>
      <c r="Y234" s="4"/>
      <c r="Z234" s="4"/>
      <c r="AA234" s="4"/>
      <c r="AB234" s="4"/>
      <c r="AC234" s="4"/>
      <c r="AD234" s="4"/>
      <c r="AE234" s="4"/>
      <c r="AF234" s="4"/>
    </row>
    <row r="235" spans="1:32" ht="49.9" customHeight="1">
      <c r="A235" s="4"/>
      <c r="B235" s="213">
        <v>111013</v>
      </c>
      <c r="C235" s="214">
        <v>3</v>
      </c>
      <c r="D235" s="215" t="s">
        <v>483</v>
      </c>
      <c r="E235" s="215" t="s">
        <v>1628</v>
      </c>
      <c r="F235" s="216" t="s">
        <v>22713</v>
      </c>
      <c r="G235" s="215" t="s">
        <v>3953</v>
      </c>
      <c r="H235" s="215" t="s">
        <v>5685</v>
      </c>
      <c r="I235" s="215" t="s">
        <v>7403</v>
      </c>
      <c r="J235" s="215" t="s">
        <v>9099</v>
      </c>
      <c r="K235" s="215" t="s">
        <v>10822</v>
      </c>
      <c r="L235" s="215" t="s">
        <v>12496</v>
      </c>
      <c r="M235" s="215" t="s">
        <v>14197</v>
      </c>
      <c r="N235" s="215" t="s">
        <v>15878</v>
      </c>
      <c r="O235" s="215" t="s">
        <v>17611</v>
      </c>
      <c r="P235" s="215" t="s">
        <v>19276</v>
      </c>
      <c r="Q235" s="4"/>
      <c r="R235" s="4"/>
      <c r="S235" s="4"/>
      <c r="T235" s="4"/>
      <c r="U235" s="4"/>
      <c r="V235" s="4"/>
      <c r="W235" s="4"/>
      <c r="X235" s="4"/>
      <c r="Y235" s="4"/>
      <c r="Z235" s="4"/>
      <c r="AA235" s="4"/>
      <c r="AB235" s="4"/>
      <c r="AC235" s="4"/>
      <c r="AD235" s="4"/>
      <c r="AE235" s="4"/>
      <c r="AF235" s="4"/>
    </row>
    <row r="236" spans="1:32" ht="49.9" customHeight="1">
      <c r="A236" s="4"/>
      <c r="B236" s="213">
        <v>11101310</v>
      </c>
      <c r="C236" s="214">
        <v>4</v>
      </c>
      <c r="D236" s="215" t="s">
        <v>45</v>
      </c>
      <c r="E236" s="215" t="s">
        <v>1759</v>
      </c>
      <c r="F236" s="216" t="s">
        <v>2853</v>
      </c>
      <c r="G236" s="215" t="s">
        <v>3954</v>
      </c>
      <c r="H236" s="215" t="s">
        <v>5686</v>
      </c>
      <c r="I236" s="215" t="s">
        <v>7404</v>
      </c>
      <c r="J236" s="215" t="s">
        <v>9100</v>
      </c>
      <c r="K236" s="215" t="s">
        <v>10823</v>
      </c>
      <c r="L236" s="215" t="s">
        <v>12497</v>
      </c>
      <c r="M236" s="215" t="s">
        <v>14198</v>
      </c>
      <c r="N236" s="215" t="s">
        <v>15879</v>
      </c>
      <c r="O236" s="215" t="s">
        <v>17612</v>
      </c>
      <c r="P236" s="215" t="s">
        <v>19277</v>
      </c>
      <c r="Q236" s="4"/>
      <c r="R236" s="4"/>
      <c r="S236" s="4"/>
      <c r="T236" s="4"/>
      <c r="U236" s="4"/>
      <c r="V236" s="4"/>
      <c r="W236" s="4"/>
      <c r="X236" s="4"/>
      <c r="Y236" s="4"/>
      <c r="Z236" s="4"/>
      <c r="AA236" s="4"/>
      <c r="AB236" s="4"/>
      <c r="AC236" s="4"/>
      <c r="AD236" s="4"/>
      <c r="AE236" s="4"/>
      <c r="AF236" s="4"/>
    </row>
    <row r="237" spans="1:32" ht="49.9" customHeight="1">
      <c r="A237" s="4"/>
      <c r="B237" s="213">
        <v>1110131010</v>
      </c>
      <c r="C237" s="214">
        <v>5</v>
      </c>
      <c r="D237" s="215" t="s">
        <v>2646</v>
      </c>
      <c r="E237" s="215" t="s">
        <v>1760</v>
      </c>
      <c r="F237" s="216" t="s">
        <v>22714</v>
      </c>
      <c r="G237" s="215" t="s">
        <v>3955</v>
      </c>
      <c r="H237" s="215" t="s">
        <v>5687</v>
      </c>
      <c r="I237" s="215" t="s">
        <v>7405</v>
      </c>
      <c r="J237" s="215" t="s">
        <v>9101</v>
      </c>
      <c r="K237" s="215" t="s">
        <v>10824</v>
      </c>
      <c r="L237" s="215" t="s">
        <v>12498</v>
      </c>
      <c r="M237" s="215" t="s">
        <v>14199</v>
      </c>
      <c r="N237" s="215" t="s">
        <v>15880</v>
      </c>
      <c r="O237" s="215" t="s">
        <v>17613</v>
      </c>
      <c r="P237" s="215" t="s">
        <v>19278</v>
      </c>
      <c r="Q237" s="4"/>
      <c r="R237" s="4"/>
      <c r="S237" s="4"/>
      <c r="T237" s="4"/>
      <c r="U237" s="4"/>
      <c r="V237" s="4"/>
      <c r="W237" s="4"/>
      <c r="X237" s="4"/>
      <c r="Y237" s="4"/>
      <c r="Z237" s="4"/>
      <c r="AA237" s="4"/>
      <c r="AB237" s="4"/>
      <c r="AC237" s="4"/>
      <c r="AD237" s="4"/>
      <c r="AE237" s="4"/>
      <c r="AF237" s="4"/>
    </row>
    <row r="238" spans="1:32" ht="49.9" customHeight="1">
      <c r="A238" s="4"/>
      <c r="B238" s="213">
        <v>1110131011</v>
      </c>
      <c r="C238" s="214">
        <v>5</v>
      </c>
      <c r="D238" s="215" t="s">
        <v>2647</v>
      </c>
      <c r="E238" s="215" t="s">
        <v>1761</v>
      </c>
      <c r="F238" s="216" t="s">
        <v>2854</v>
      </c>
      <c r="G238" s="215" t="s">
        <v>3956</v>
      </c>
      <c r="H238" s="215" t="s">
        <v>5688</v>
      </c>
      <c r="I238" s="215" t="s">
        <v>7406</v>
      </c>
      <c r="J238" s="215" t="s">
        <v>9102</v>
      </c>
      <c r="K238" s="215" t="s">
        <v>10825</v>
      </c>
      <c r="L238" s="215" t="s">
        <v>12499</v>
      </c>
      <c r="M238" s="215" t="s">
        <v>14200</v>
      </c>
      <c r="N238" s="215" t="s">
        <v>15881</v>
      </c>
      <c r="O238" s="215" t="s">
        <v>17614</v>
      </c>
      <c r="P238" s="215" t="s">
        <v>19279</v>
      </c>
      <c r="Q238" s="4"/>
      <c r="R238" s="4"/>
      <c r="S238" s="4"/>
      <c r="T238" s="4"/>
      <c r="U238" s="4"/>
      <c r="V238" s="4"/>
      <c r="W238" s="4"/>
      <c r="X238" s="4"/>
      <c r="Y238" s="4"/>
      <c r="Z238" s="4"/>
      <c r="AA238" s="4"/>
      <c r="AB238" s="4"/>
      <c r="AC238" s="4"/>
      <c r="AD238" s="4"/>
      <c r="AE238" s="4"/>
      <c r="AF238" s="4"/>
    </row>
    <row r="239" spans="1:32" ht="49.9" customHeight="1">
      <c r="A239" s="4"/>
      <c r="B239" s="213">
        <v>1110131012</v>
      </c>
      <c r="C239" s="214">
        <v>5</v>
      </c>
      <c r="D239" s="215" t="s">
        <v>2648</v>
      </c>
      <c r="E239" s="215" t="s">
        <v>1762</v>
      </c>
      <c r="F239" s="216" t="s">
        <v>2855</v>
      </c>
      <c r="G239" s="215" t="s">
        <v>3957</v>
      </c>
      <c r="H239" s="215" t="s">
        <v>5689</v>
      </c>
      <c r="I239" s="215" t="s">
        <v>7407</v>
      </c>
      <c r="J239" s="215" t="s">
        <v>9103</v>
      </c>
      <c r="K239" s="215" t="s">
        <v>10826</v>
      </c>
      <c r="L239" s="215" t="s">
        <v>12500</v>
      </c>
      <c r="M239" s="215" t="s">
        <v>14201</v>
      </c>
      <c r="N239" s="215" t="s">
        <v>15882</v>
      </c>
      <c r="O239" s="215" t="s">
        <v>17615</v>
      </c>
      <c r="P239" s="215" t="s">
        <v>19280</v>
      </c>
      <c r="Q239" s="4"/>
      <c r="R239" s="4"/>
      <c r="S239" s="4"/>
      <c r="T239" s="4"/>
      <c r="U239" s="4"/>
      <c r="V239" s="4"/>
      <c r="W239" s="4"/>
      <c r="X239" s="4"/>
      <c r="Y239" s="4"/>
      <c r="Z239" s="4"/>
      <c r="AA239" s="4"/>
      <c r="AB239" s="4"/>
      <c r="AC239" s="4"/>
      <c r="AD239" s="4"/>
      <c r="AE239" s="4"/>
      <c r="AF239" s="4"/>
    </row>
    <row r="240" spans="1:32" ht="49.9" customHeight="1">
      <c r="A240" s="4"/>
      <c r="B240" s="213">
        <v>1110131013</v>
      </c>
      <c r="C240" s="214">
        <v>5</v>
      </c>
      <c r="D240" s="215" t="s">
        <v>2649</v>
      </c>
      <c r="E240" s="215" t="s">
        <v>1763</v>
      </c>
      <c r="F240" s="216" t="s">
        <v>2856</v>
      </c>
      <c r="G240" s="215" t="s">
        <v>3958</v>
      </c>
      <c r="H240" s="215" t="s">
        <v>5690</v>
      </c>
      <c r="I240" s="215" t="s">
        <v>7408</v>
      </c>
      <c r="J240" s="215" t="s">
        <v>9104</v>
      </c>
      <c r="K240" s="215" t="s">
        <v>10827</v>
      </c>
      <c r="L240" s="215" t="s">
        <v>12501</v>
      </c>
      <c r="M240" s="215" t="s">
        <v>14202</v>
      </c>
      <c r="N240" s="215" t="s">
        <v>15883</v>
      </c>
      <c r="O240" s="215" t="s">
        <v>17616</v>
      </c>
      <c r="P240" s="215" t="s">
        <v>19281</v>
      </c>
      <c r="Q240" s="4"/>
      <c r="R240" s="4"/>
      <c r="S240" s="4"/>
      <c r="T240" s="4"/>
      <c r="U240" s="4"/>
      <c r="V240" s="4"/>
      <c r="W240" s="4"/>
      <c r="X240" s="4"/>
      <c r="Y240" s="4"/>
      <c r="Z240" s="4"/>
      <c r="AA240" s="4"/>
      <c r="AB240" s="4"/>
      <c r="AC240" s="4"/>
      <c r="AD240" s="4"/>
      <c r="AE240" s="4"/>
      <c r="AF240" s="4"/>
    </row>
    <row r="241" spans="1:32" ht="49.9" customHeight="1">
      <c r="A241" s="4"/>
      <c r="B241" s="213">
        <v>1110131014</v>
      </c>
      <c r="C241" s="214">
        <v>5</v>
      </c>
      <c r="D241" s="215" t="s">
        <v>2650</v>
      </c>
      <c r="E241" s="215" t="s">
        <v>1764</v>
      </c>
      <c r="F241" s="216" t="s">
        <v>22715</v>
      </c>
      <c r="G241" s="215" t="s">
        <v>3959</v>
      </c>
      <c r="H241" s="215" t="s">
        <v>5691</v>
      </c>
      <c r="I241" s="215" t="s">
        <v>7409</v>
      </c>
      <c r="J241" s="215" t="s">
        <v>9105</v>
      </c>
      <c r="K241" s="215" t="s">
        <v>10828</v>
      </c>
      <c r="L241" s="215" t="s">
        <v>12502</v>
      </c>
      <c r="M241" s="215" t="s">
        <v>14203</v>
      </c>
      <c r="N241" s="215" t="s">
        <v>15884</v>
      </c>
      <c r="O241" s="215" t="s">
        <v>17617</v>
      </c>
      <c r="P241" s="215" t="s">
        <v>19282</v>
      </c>
      <c r="Q241" s="4"/>
      <c r="R241" s="4"/>
      <c r="S241" s="4"/>
      <c r="T241" s="4"/>
      <c r="U241" s="4"/>
      <c r="V241" s="4"/>
      <c r="W241" s="4"/>
      <c r="X241" s="4"/>
      <c r="Y241" s="4"/>
      <c r="Z241" s="4"/>
      <c r="AA241" s="4"/>
      <c r="AB241" s="4"/>
      <c r="AC241" s="4"/>
      <c r="AD241" s="4"/>
      <c r="AE241" s="4"/>
      <c r="AF241" s="4"/>
    </row>
    <row r="242" spans="1:32" ht="49.9" customHeight="1">
      <c r="A242" s="4"/>
      <c r="B242" s="213">
        <v>11101311</v>
      </c>
      <c r="C242" s="214">
        <v>4</v>
      </c>
      <c r="D242" s="215" t="s">
        <v>484</v>
      </c>
      <c r="E242" s="215" t="s">
        <v>1765</v>
      </c>
      <c r="F242" s="216" t="s">
        <v>22716</v>
      </c>
      <c r="G242" s="215" t="s">
        <v>3960</v>
      </c>
      <c r="H242" s="215" t="s">
        <v>5692</v>
      </c>
      <c r="I242" s="215" t="s">
        <v>7410</v>
      </c>
      <c r="J242" s="215" t="s">
        <v>9106</v>
      </c>
      <c r="K242" s="215" t="s">
        <v>10829</v>
      </c>
      <c r="L242" s="215" t="s">
        <v>12503</v>
      </c>
      <c r="M242" s="215" t="s">
        <v>14204</v>
      </c>
      <c r="N242" s="215" t="s">
        <v>15885</v>
      </c>
      <c r="O242" s="215" t="s">
        <v>3960</v>
      </c>
      <c r="P242" s="215" t="s">
        <v>19283</v>
      </c>
      <c r="Q242" s="4"/>
      <c r="R242" s="4"/>
      <c r="S242" s="4"/>
      <c r="T242" s="4"/>
      <c r="U242" s="4"/>
      <c r="V242" s="4"/>
      <c r="W242" s="4"/>
      <c r="X242" s="4"/>
      <c r="Y242" s="4"/>
      <c r="Z242" s="4"/>
      <c r="AA242" s="4"/>
      <c r="AB242" s="4"/>
      <c r="AC242" s="4"/>
      <c r="AD242" s="4"/>
      <c r="AE242" s="4"/>
      <c r="AF242" s="4"/>
    </row>
    <row r="243" spans="1:32" ht="49.9" customHeight="1">
      <c r="A243" s="4"/>
      <c r="B243" s="213">
        <v>1110131110</v>
      </c>
      <c r="C243" s="214">
        <v>5</v>
      </c>
      <c r="D243" s="215" t="s">
        <v>46</v>
      </c>
      <c r="E243" s="215" t="s">
        <v>1766</v>
      </c>
      <c r="F243" s="216" t="s">
        <v>22717</v>
      </c>
      <c r="G243" s="215" t="s">
        <v>3961</v>
      </c>
      <c r="H243" s="215" t="s">
        <v>5693</v>
      </c>
      <c r="I243" s="215" t="s">
        <v>7411</v>
      </c>
      <c r="J243" s="215" t="s">
        <v>9107</v>
      </c>
      <c r="K243" s="215" t="s">
        <v>10830</v>
      </c>
      <c r="L243" s="215" t="s">
        <v>12504</v>
      </c>
      <c r="M243" s="215" t="s">
        <v>14204</v>
      </c>
      <c r="N243" s="215" t="s">
        <v>15886</v>
      </c>
      <c r="O243" s="215" t="s">
        <v>3960</v>
      </c>
      <c r="P243" s="215" t="s">
        <v>19284</v>
      </c>
      <c r="Q243" s="4"/>
      <c r="R243" s="4"/>
      <c r="S243" s="4"/>
      <c r="T243" s="4"/>
      <c r="U243" s="4"/>
      <c r="V243" s="4"/>
      <c r="W243" s="4"/>
      <c r="X243" s="4"/>
      <c r="Y243" s="4"/>
      <c r="Z243" s="4"/>
      <c r="AA243" s="4"/>
      <c r="AB243" s="4"/>
      <c r="AC243" s="4"/>
      <c r="AD243" s="4"/>
      <c r="AE243" s="4"/>
      <c r="AF243" s="4"/>
    </row>
    <row r="244" spans="1:32" ht="49.9" customHeight="1">
      <c r="A244" s="4"/>
      <c r="B244" s="213">
        <v>111013111010</v>
      </c>
      <c r="C244" s="214">
        <v>6</v>
      </c>
      <c r="D244" s="215" t="s">
        <v>2651</v>
      </c>
      <c r="E244" s="215" t="s">
        <v>1767</v>
      </c>
      <c r="F244" s="216" t="s">
        <v>2857</v>
      </c>
      <c r="G244" s="215" t="s">
        <v>3962</v>
      </c>
      <c r="H244" s="215" t="s">
        <v>5694</v>
      </c>
      <c r="I244" s="215" t="s">
        <v>7412</v>
      </c>
      <c r="J244" s="215" t="s">
        <v>9108</v>
      </c>
      <c r="K244" s="215" t="s">
        <v>10831</v>
      </c>
      <c r="L244" s="215" t="s">
        <v>12505</v>
      </c>
      <c r="M244" s="215" t="s">
        <v>14205</v>
      </c>
      <c r="N244" s="215" t="s">
        <v>15887</v>
      </c>
      <c r="O244" s="215" t="s">
        <v>17618</v>
      </c>
      <c r="P244" s="215" t="s">
        <v>19285</v>
      </c>
      <c r="Q244" s="4"/>
      <c r="R244" s="4"/>
      <c r="S244" s="4"/>
      <c r="T244" s="4"/>
      <c r="U244" s="4"/>
      <c r="V244" s="4"/>
      <c r="W244" s="4"/>
      <c r="X244" s="4"/>
      <c r="Y244" s="4"/>
      <c r="Z244" s="4"/>
      <c r="AA244" s="4"/>
      <c r="AB244" s="4"/>
      <c r="AC244" s="4"/>
      <c r="AD244" s="4"/>
      <c r="AE244" s="4"/>
      <c r="AF244" s="4"/>
    </row>
    <row r="245" spans="1:32" ht="49.9" customHeight="1">
      <c r="A245" s="4"/>
      <c r="B245" s="213">
        <v>111013111011</v>
      </c>
      <c r="C245" s="214">
        <v>6</v>
      </c>
      <c r="D245" s="215" t="s">
        <v>2652</v>
      </c>
      <c r="E245" s="215" t="s">
        <v>1768</v>
      </c>
      <c r="F245" s="216" t="s">
        <v>2858</v>
      </c>
      <c r="G245" s="215" t="s">
        <v>3963</v>
      </c>
      <c r="H245" s="215" t="s">
        <v>5695</v>
      </c>
      <c r="I245" s="215" t="s">
        <v>7413</v>
      </c>
      <c r="J245" s="215" t="s">
        <v>9109</v>
      </c>
      <c r="K245" s="215" t="s">
        <v>10832</v>
      </c>
      <c r="L245" s="215" t="s">
        <v>12506</v>
      </c>
      <c r="M245" s="215" t="s">
        <v>14206</v>
      </c>
      <c r="N245" s="215" t="s">
        <v>15888</v>
      </c>
      <c r="O245" s="215" t="s">
        <v>17619</v>
      </c>
      <c r="P245" s="215" t="s">
        <v>19286</v>
      </c>
      <c r="Q245" s="4"/>
      <c r="R245" s="4"/>
      <c r="S245" s="4"/>
      <c r="T245" s="4"/>
      <c r="U245" s="4"/>
      <c r="V245" s="4"/>
      <c r="W245" s="4"/>
      <c r="X245" s="4"/>
      <c r="Y245" s="4"/>
      <c r="Z245" s="4"/>
      <c r="AA245" s="4"/>
      <c r="AB245" s="4"/>
      <c r="AC245" s="4"/>
      <c r="AD245" s="4"/>
      <c r="AE245" s="4"/>
      <c r="AF245" s="4"/>
    </row>
    <row r="246" spans="1:32" ht="49.9" customHeight="1">
      <c r="A246" s="4"/>
      <c r="B246" s="213">
        <v>11101311101110</v>
      </c>
      <c r="C246" s="214">
        <v>7</v>
      </c>
      <c r="D246" s="215" t="s">
        <v>485</v>
      </c>
      <c r="E246" s="215" t="s">
        <v>1769</v>
      </c>
      <c r="F246" s="216" t="s">
        <v>22718</v>
      </c>
      <c r="G246" s="215" t="s">
        <v>3964</v>
      </c>
      <c r="H246" s="215" t="s">
        <v>5696</v>
      </c>
      <c r="I246" s="215" t="s">
        <v>7414</v>
      </c>
      <c r="J246" s="215" t="s">
        <v>9110</v>
      </c>
      <c r="K246" s="215" t="s">
        <v>10833</v>
      </c>
      <c r="L246" s="215" t="s">
        <v>12507</v>
      </c>
      <c r="M246" s="215" t="s">
        <v>14207</v>
      </c>
      <c r="N246" s="215" t="s">
        <v>15889</v>
      </c>
      <c r="O246" s="215" t="s">
        <v>17620</v>
      </c>
      <c r="P246" s="215" t="s">
        <v>19287</v>
      </c>
      <c r="Q246" s="4"/>
      <c r="R246" s="4"/>
      <c r="S246" s="4"/>
      <c r="T246" s="4"/>
      <c r="U246" s="4"/>
      <c r="V246" s="4"/>
      <c r="W246" s="4"/>
      <c r="X246" s="4"/>
      <c r="Y246" s="4"/>
      <c r="Z246" s="4"/>
      <c r="AA246" s="4"/>
      <c r="AB246" s="4"/>
      <c r="AC246" s="4"/>
      <c r="AD246" s="4"/>
      <c r="AE246" s="4"/>
      <c r="AF246" s="4"/>
    </row>
    <row r="247" spans="1:32" ht="49.9" customHeight="1">
      <c r="A247" s="4"/>
      <c r="B247" s="213">
        <v>11101311101111</v>
      </c>
      <c r="C247" s="214">
        <v>7</v>
      </c>
      <c r="D247" s="215" t="s">
        <v>486</v>
      </c>
      <c r="E247" s="215" t="s">
        <v>1770</v>
      </c>
      <c r="F247" s="216" t="s">
        <v>2859</v>
      </c>
      <c r="G247" s="215" t="s">
        <v>3965</v>
      </c>
      <c r="H247" s="215" t="s">
        <v>5697</v>
      </c>
      <c r="I247" s="215" t="s">
        <v>7415</v>
      </c>
      <c r="J247" s="215" t="s">
        <v>9111</v>
      </c>
      <c r="K247" s="215" t="s">
        <v>10834</v>
      </c>
      <c r="L247" s="215" t="s">
        <v>12508</v>
      </c>
      <c r="M247" s="215" t="s">
        <v>14208</v>
      </c>
      <c r="N247" s="215" t="s">
        <v>15890</v>
      </c>
      <c r="O247" s="215" t="s">
        <v>17621</v>
      </c>
      <c r="P247" s="215" t="s">
        <v>19288</v>
      </c>
      <c r="Q247" s="4"/>
      <c r="R247" s="4"/>
      <c r="S247" s="4"/>
      <c r="T247" s="4"/>
      <c r="U247" s="4"/>
      <c r="V247" s="4"/>
      <c r="W247" s="4"/>
      <c r="X247" s="4"/>
      <c r="Y247" s="4"/>
      <c r="Z247" s="4"/>
      <c r="AA247" s="4"/>
      <c r="AB247" s="4"/>
      <c r="AC247" s="4"/>
      <c r="AD247" s="4"/>
      <c r="AE247" s="4"/>
      <c r="AF247" s="4"/>
    </row>
    <row r="248" spans="1:32" ht="49.9" customHeight="1">
      <c r="A248" s="4"/>
      <c r="B248" s="213">
        <v>1110131111</v>
      </c>
      <c r="C248" s="214">
        <v>5</v>
      </c>
      <c r="D248" s="215" t="s">
        <v>50</v>
      </c>
      <c r="E248" s="215" t="s">
        <v>1771</v>
      </c>
      <c r="F248" s="216" t="s">
        <v>22719</v>
      </c>
      <c r="G248" s="215" t="s">
        <v>3966</v>
      </c>
      <c r="H248" s="215" t="s">
        <v>5698</v>
      </c>
      <c r="I248" s="215" t="s">
        <v>7416</v>
      </c>
      <c r="J248" s="215" t="s">
        <v>9112</v>
      </c>
      <c r="K248" s="215" t="s">
        <v>10835</v>
      </c>
      <c r="L248" s="215" t="s">
        <v>12509</v>
      </c>
      <c r="M248" s="215" t="s">
        <v>14209</v>
      </c>
      <c r="N248" s="215" t="s">
        <v>15891</v>
      </c>
      <c r="O248" s="215" t="s">
        <v>17622</v>
      </c>
      <c r="P248" s="215" t="s">
        <v>19289</v>
      </c>
      <c r="Q248" s="4"/>
      <c r="R248" s="4"/>
      <c r="S248" s="4"/>
      <c r="T248" s="4"/>
      <c r="U248" s="4"/>
      <c r="V248" s="4"/>
      <c r="W248" s="4"/>
      <c r="X248" s="4"/>
      <c r="Y248" s="4"/>
      <c r="Z248" s="4"/>
      <c r="AA248" s="4"/>
      <c r="AB248" s="4"/>
      <c r="AC248" s="4"/>
      <c r="AD248" s="4"/>
      <c r="AE248" s="4"/>
      <c r="AF248" s="4"/>
    </row>
    <row r="249" spans="1:32" ht="49.9" customHeight="1">
      <c r="A249" s="4"/>
      <c r="B249" s="213">
        <v>1110131112</v>
      </c>
      <c r="C249" s="214">
        <v>5</v>
      </c>
      <c r="D249" s="215" t="s">
        <v>487</v>
      </c>
      <c r="E249" s="215" t="s">
        <v>1772</v>
      </c>
      <c r="F249" s="216" t="s">
        <v>2860</v>
      </c>
      <c r="G249" s="215" t="s">
        <v>3967</v>
      </c>
      <c r="H249" s="215" t="s">
        <v>5699</v>
      </c>
      <c r="I249" s="215" t="s">
        <v>7417</v>
      </c>
      <c r="J249" s="215" t="s">
        <v>9113</v>
      </c>
      <c r="K249" s="215" t="s">
        <v>10836</v>
      </c>
      <c r="L249" s="215" t="s">
        <v>12510</v>
      </c>
      <c r="M249" s="215" t="s">
        <v>14210</v>
      </c>
      <c r="N249" s="215" t="s">
        <v>15892</v>
      </c>
      <c r="O249" s="215" t="s">
        <v>17623</v>
      </c>
      <c r="P249" s="215" t="s">
        <v>19290</v>
      </c>
      <c r="Q249" s="4"/>
      <c r="R249" s="4"/>
      <c r="S249" s="4"/>
      <c r="T249" s="4"/>
      <c r="U249" s="4"/>
      <c r="V249" s="4"/>
      <c r="W249" s="4"/>
      <c r="X249" s="4"/>
      <c r="Y249" s="4"/>
      <c r="Z249" s="4"/>
      <c r="AA249" s="4"/>
      <c r="AB249" s="4"/>
      <c r="AC249" s="4"/>
      <c r="AD249" s="4"/>
      <c r="AE249" s="4"/>
      <c r="AF249" s="4"/>
    </row>
    <row r="250" spans="1:32" ht="49.9" customHeight="1">
      <c r="A250" s="4"/>
      <c r="B250" s="213">
        <v>11101312</v>
      </c>
      <c r="C250" s="214">
        <v>4</v>
      </c>
      <c r="D250" s="215" t="s">
        <v>48</v>
      </c>
      <c r="E250" s="215" t="s">
        <v>1773</v>
      </c>
      <c r="F250" s="216" t="s">
        <v>23755</v>
      </c>
      <c r="G250" s="215" t="s">
        <v>3968</v>
      </c>
      <c r="H250" s="215" t="s">
        <v>5700</v>
      </c>
      <c r="I250" s="215" t="s">
        <v>7418</v>
      </c>
      <c r="J250" s="215" t="s">
        <v>9114</v>
      </c>
      <c r="K250" s="215" t="s">
        <v>10837</v>
      </c>
      <c r="L250" s="215" t="s">
        <v>12511</v>
      </c>
      <c r="M250" s="215" t="s">
        <v>14211</v>
      </c>
      <c r="N250" s="215" t="s">
        <v>15893</v>
      </c>
      <c r="O250" s="215" t="s">
        <v>17624</v>
      </c>
      <c r="P250" s="215" t="s">
        <v>19291</v>
      </c>
      <c r="Q250" s="4"/>
      <c r="R250" s="4"/>
      <c r="S250" s="4"/>
      <c r="T250" s="4"/>
      <c r="U250" s="4"/>
      <c r="V250" s="4"/>
      <c r="W250" s="4"/>
      <c r="X250" s="4"/>
      <c r="Y250" s="4"/>
      <c r="Z250" s="4"/>
      <c r="AA250" s="4"/>
      <c r="AB250" s="4"/>
      <c r="AC250" s="4"/>
      <c r="AD250" s="4"/>
      <c r="AE250" s="4"/>
      <c r="AF250" s="4"/>
    </row>
    <row r="251" spans="1:32" ht="49.9" customHeight="1">
      <c r="A251" s="4"/>
      <c r="B251" s="213">
        <v>1110131210</v>
      </c>
      <c r="C251" s="214">
        <v>5</v>
      </c>
      <c r="D251" s="215" t="s">
        <v>2653</v>
      </c>
      <c r="E251" s="215" t="s">
        <v>1774</v>
      </c>
      <c r="F251" s="216" t="s">
        <v>23756</v>
      </c>
      <c r="G251" s="215" t="s">
        <v>3969</v>
      </c>
      <c r="H251" s="215" t="s">
        <v>5701</v>
      </c>
      <c r="I251" s="215" t="s">
        <v>7419</v>
      </c>
      <c r="J251" s="215" t="s">
        <v>9115</v>
      </c>
      <c r="K251" s="215" t="s">
        <v>10838</v>
      </c>
      <c r="L251" s="215" t="s">
        <v>12512</v>
      </c>
      <c r="M251" s="215" t="s">
        <v>14212</v>
      </c>
      <c r="N251" s="215" t="s">
        <v>15894</v>
      </c>
      <c r="O251" s="215" t="s">
        <v>17625</v>
      </c>
      <c r="P251" s="215" t="s">
        <v>19292</v>
      </c>
      <c r="Q251" s="4"/>
      <c r="R251" s="4"/>
      <c r="S251" s="4"/>
      <c r="T251" s="4"/>
      <c r="U251" s="4"/>
      <c r="V251" s="4"/>
      <c r="W251" s="4"/>
      <c r="X251" s="4"/>
      <c r="Y251" s="4"/>
      <c r="Z251" s="4"/>
      <c r="AA251" s="4"/>
      <c r="AB251" s="4"/>
      <c r="AC251" s="4"/>
      <c r="AD251" s="4"/>
      <c r="AE251" s="4"/>
      <c r="AF251" s="4"/>
    </row>
    <row r="252" spans="1:32" ht="49.9" customHeight="1">
      <c r="A252" s="4"/>
      <c r="B252" s="213">
        <v>1110131211</v>
      </c>
      <c r="C252" s="214">
        <v>5</v>
      </c>
      <c r="D252" s="215" t="s">
        <v>49</v>
      </c>
      <c r="E252" s="215" t="s">
        <v>1775</v>
      </c>
      <c r="F252" s="216" t="s">
        <v>22721</v>
      </c>
      <c r="G252" s="215" t="s">
        <v>3970</v>
      </c>
      <c r="H252" s="215" t="s">
        <v>5702</v>
      </c>
      <c r="I252" s="215" t="s">
        <v>7420</v>
      </c>
      <c r="J252" s="215" t="s">
        <v>9116</v>
      </c>
      <c r="K252" s="215" t="s">
        <v>10839</v>
      </c>
      <c r="L252" s="215" t="s">
        <v>12513</v>
      </c>
      <c r="M252" s="215" t="s">
        <v>14213</v>
      </c>
      <c r="N252" s="215" t="s">
        <v>15895</v>
      </c>
      <c r="O252" s="215" t="s">
        <v>17626</v>
      </c>
      <c r="P252" s="215" t="s">
        <v>19293</v>
      </c>
      <c r="Q252" s="4"/>
      <c r="R252" s="4"/>
      <c r="S252" s="4"/>
      <c r="T252" s="4"/>
      <c r="U252" s="4"/>
      <c r="V252" s="4"/>
      <c r="W252" s="4"/>
      <c r="X252" s="4"/>
      <c r="Y252" s="4"/>
      <c r="Z252" s="4"/>
      <c r="AA252" s="4"/>
      <c r="AB252" s="4"/>
      <c r="AC252" s="4"/>
      <c r="AD252" s="4"/>
      <c r="AE252" s="4"/>
      <c r="AF252" s="4"/>
    </row>
    <row r="253" spans="1:32" ht="49.9" customHeight="1">
      <c r="A253" s="4"/>
      <c r="B253" s="213">
        <v>11101313</v>
      </c>
      <c r="C253" s="214">
        <v>4</v>
      </c>
      <c r="D253" s="215" t="s">
        <v>138</v>
      </c>
      <c r="E253" s="215" t="s">
        <v>1776</v>
      </c>
      <c r="F253" s="216" t="s">
        <v>22722</v>
      </c>
      <c r="G253" s="215" t="s">
        <v>3971</v>
      </c>
      <c r="H253" s="215" t="s">
        <v>5703</v>
      </c>
      <c r="I253" s="215" t="s">
        <v>7421</v>
      </c>
      <c r="J253" s="215" t="s">
        <v>9117</v>
      </c>
      <c r="K253" s="215" t="s">
        <v>10840</v>
      </c>
      <c r="L253" s="215" t="s">
        <v>12514</v>
      </c>
      <c r="M253" s="215" t="s">
        <v>14214</v>
      </c>
      <c r="N253" s="215" t="s">
        <v>15896</v>
      </c>
      <c r="O253" s="215" t="s">
        <v>17627</v>
      </c>
      <c r="P253" s="215" t="s">
        <v>19294</v>
      </c>
      <c r="Q253" s="4"/>
      <c r="R253" s="4"/>
      <c r="S253" s="4"/>
      <c r="T253" s="4"/>
      <c r="U253" s="4"/>
      <c r="V253" s="4"/>
      <c r="W253" s="4"/>
      <c r="X253" s="4"/>
      <c r="Y253" s="4"/>
      <c r="Z253" s="4"/>
      <c r="AA253" s="4"/>
      <c r="AB253" s="4"/>
      <c r="AC253" s="4"/>
      <c r="AD253" s="4"/>
      <c r="AE253" s="4"/>
      <c r="AF253" s="4"/>
    </row>
    <row r="254" spans="1:32" ht="49.9" customHeight="1">
      <c r="A254" s="4"/>
      <c r="B254" s="213">
        <v>1110131310</v>
      </c>
      <c r="C254" s="214">
        <v>5</v>
      </c>
      <c r="D254" s="215" t="s">
        <v>2654</v>
      </c>
      <c r="E254" s="215" t="s">
        <v>1777</v>
      </c>
      <c r="F254" s="216" t="s">
        <v>2862</v>
      </c>
      <c r="G254" s="215" t="s">
        <v>3972</v>
      </c>
      <c r="H254" s="215" t="s">
        <v>5704</v>
      </c>
      <c r="I254" s="215" t="s">
        <v>7422</v>
      </c>
      <c r="J254" s="215" t="s">
        <v>9118</v>
      </c>
      <c r="K254" s="215" t="s">
        <v>10841</v>
      </c>
      <c r="L254" s="215" t="s">
        <v>12515</v>
      </c>
      <c r="M254" s="215" t="s">
        <v>14215</v>
      </c>
      <c r="N254" s="215" t="s">
        <v>15897</v>
      </c>
      <c r="O254" s="215" t="s">
        <v>17628</v>
      </c>
      <c r="P254" s="215" t="s">
        <v>19295</v>
      </c>
      <c r="Q254" s="4"/>
      <c r="R254" s="4"/>
      <c r="S254" s="4"/>
      <c r="T254" s="4"/>
      <c r="U254" s="4"/>
      <c r="V254" s="4"/>
      <c r="W254" s="4"/>
      <c r="X254" s="4"/>
      <c r="Y254" s="4"/>
      <c r="Z254" s="4"/>
      <c r="AA254" s="4"/>
      <c r="AB254" s="4"/>
      <c r="AC254" s="4"/>
      <c r="AD254" s="4"/>
      <c r="AE254" s="4"/>
      <c r="AF254" s="4"/>
    </row>
    <row r="255" spans="1:32" ht="49.9" customHeight="1">
      <c r="A255" s="4"/>
      <c r="B255" s="213">
        <v>1110131311</v>
      </c>
      <c r="C255" s="214">
        <v>5</v>
      </c>
      <c r="D255" s="215" t="s">
        <v>488</v>
      </c>
      <c r="E255" s="215" t="s">
        <v>1778</v>
      </c>
      <c r="F255" s="216" t="s">
        <v>22727</v>
      </c>
      <c r="G255" s="215" t="s">
        <v>3973</v>
      </c>
      <c r="H255" s="215" t="s">
        <v>5705</v>
      </c>
      <c r="I255" s="215" t="s">
        <v>7423</v>
      </c>
      <c r="J255" s="215" t="s">
        <v>9119</v>
      </c>
      <c r="K255" s="215" t="s">
        <v>10842</v>
      </c>
      <c r="L255" s="215" t="s">
        <v>12516</v>
      </c>
      <c r="M255" s="215" t="s">
        <v>14216</v>
      </c>
      <c r="N255" s="215" t="s">
        <v>15898</v>
      </c>
      <c r="O255" s="215" t="s">
        <v>17629</v>
      </c>
      <c r="P255" s="215" t="s">
        <v>19296</v>
      </c>
      <c r="Q255" s="4"/>
      <c r="R255" s="4"/>
      <c r="S255" s="4"/>
      <c r="T255" s="4"/>
      <c r="U255" s="4"/>
      <c r="V255" s="4"/>
      <c r="W255" s="4"/>
      <c r="X255" s="4"/>
      <c r="Y255" s="4"/>
      <c r="Z255" s="4"/>
      <c r="AA255" s="4"/>
      <c r="AB255" s="4"/>
      <c r="AC255" s="4"/>
      <c r="AD255" s="4"/>
      <c r="AE255" s="4"/>
      <c r="AF255" s="4"/>
    </row>
    <row r="256" spans="1:32" ht="49.9" customHeight="1">
      <c r="A256" s="4"/>
      <c r="B256" s="213">
        <v>111014</v>
      </c>
      <c r="C256" s="214">
        <v>3</v>
      </c>
      <c r="D256" s="215" t="s">
        <v>489</v>
      </c>
      <c r="E256" s="215" t="s">
        <v>1629</v>
      </c>
      <c r="F256" s="216" t="s">
        <v>22728</v>
      </c>
      <c r="G256" s="215" t="s">
        <v>3974</v>
      </c>
      <c r="H256" s="215" t="s">
        <v>5706</v>
      </c>
      <c r="I256" s="215" t="s">
        <v>7424</v>
      </c>
      <c r="J256" s="215" t="s">
        <v>9120</v>
      </c>
      <c r="K256" s="215" t="s">
        <v>10843</v>
      </c>
      <c r="L256" s="215" t="s">
        <v>12517</v>
      </c>
      <c r="M256" s="215" t="s">
        <v>14217</v>
      </c>
      <c r="N256" s="215" t="s">
        <v>15899</v>
      </c>
      <c r="O256" s="215" t="s">
        <v>17630</v>
      </c>
      <c r="P256" s="215" t="s">
        <v>19297</v>
      </c>
      <c r="Q256" s="4"/>
      <c r="R256" s="4"/>
      <c r="S256" s="4"/>
      <c r="T256" s="4"/>
      <c r="U256" s="4"/>
      <c r="V256" s="4"/>
      <c r="W256" s="4"/>
      <c r="X256" s="4"/>
      <c r="Y256" s="4"/>
      <c r="Z256" s="4"/>
      <c r="AA256" s="4"/>
      <c r="AB256" s="4"/>
      <c r="AC256" s="4"/>
      <c r="AD256" s="4"/>
      <c r="AE256" s="4"/>
      <c r="AF256" s="4"/>
    </row>
    <row r="257" spans="1:32" ht="49.9" customHeight="1">
      <c r="A257" s="4"/>
      <c r="B257" s="213">
        <v>11101410</v>
      </c>
      <c r="C257" s="214">
        <v>4</v>
      </c>
      <c r="D257" s="215" t="s">
        <v>51</v>
      </c>
      <c r="E257" s="215" t="s">
        <v>1779</v>
      </c>
      <c r="F257" s="216" t="s">
        <v>22729</v>
      </c>
      <c r="G257" s="215" t="s">
        <v>3975</v>
      </c>
      <c r="H257" s="215" t="s">
        <v>5707</v>
      </c>
      <c r="I257" s="215" t="s">
        <v>7425</v>
      </c>
      <c r="J257" s="215" t="s">
        <v>9121</v>
      </c>
      <c r="K257" s="215" t="s">
        <v>10844</v>
      </c>
      <c r="L257" s="215" t="s">
        <v>12518</v>
      </c>
      <c r="M257" s="215" t="s">
        <v>14218</v>
      </c>
      <c r="N257" s="215" t="s">
        <v>15900</v>
      </c>
      <c r="O257" s="215" t="s">
        <v>17631</v>
      </c>
      <c r="P257" s="215" t="s">
        <v>19298</v>
      </c>
      <c r="Q257" s="4"/>
      <c r="R257" s="4"/>
      <c r="S257" s="4"/>
      <c r="T257" s="4"/>
      <c r="U257" s="4"/>
      <c r="V257" s="4"/>
      <c r="W257" s="4"/>
      <c r="X257" s="4"/>
      <c r="Y257" s="4"/>
      <c r="Z257" s="4"/>
      <c r="AA257" s="4"/>
      <c r="AB257" s="4"/>
      <c r="AC257" s="4"/>
      <c r="AD257" s="4"/>
      <c r="AE257" s="4"/>
      <c r="AF257" s="4"/>
    </row>
    <row r="258" spans="1:32" ht="49.9" customHeight="1">
      <c r="A258" s="4"/>
      <c r="B258" s="213">
        <v>11101411</v>
      </c>
      <c r="C258" s="214">
        <v>4</v>
      </c>
      <c r="D258" s="215" t="s">
        <v>55</v>
      </c>
      <c r="E258" s="215" t="s">
        <v>1780</v>
      </c>
      <c r="F258" s="216" t="s">
        <v>22730</v>
      </c>
      <c r="G258" s="215" t="s">
        <v>3976</v>
      </c>
      <c r="H258" s="215" t="s">
        <v>5708</v>
      </c>
      <c r="I258" s="215" t="s">
        <v>7426</v>
      </c>
      <c r="J258" s="215" t="s">
        <v>9122</v>
      </c>
      <c r="K258" s="215" t="s">
        <v>10845</v>
      </c>
      <c r="L258" s="215" t="s">
        <v>12519</v>
      </c>
      <c r="M258" s="215" t="s">
        <v>14219</v>
      </c>
      <c r="N258" s="215" t="s">
        <v>15901</v>
      </c>
      <c r="O258" s="215" t="s">
        <v>17632</v>
      </c>
      <c r="P258" s="215" t="s">
        <v>19299</v>
      </c>
      <c r="Q258" s="4"/>
      <c r="R258" s="4"/>
      <c r="S258" s="4"/>
      <c r="T258" s="4"/>
      <c r="U258" s="4"/>
      <c r="V258" s="4"/>
      <c r="W258" s="4"/>
      <c r="X258" s="4"/>
      <c r="Y258" s="4"/>
      <c r="Z258" s="4"/>
      <c r="AA258" s="4"/>
      <c r="AB258" s="4"/>
      <c r="AC258" s="4"/>
      <c r="AD258" s="4"/>
      <c r="AE258" s="4"/>
      <c r="AF258" s="4"/>
    </row>
    <row r="259" spans="1:32" ht="49.9" customHeight="1">
      <c r="A259" s="4"/>
      <c r="B259" s="213">
        <v>11101412</v>
      </c>
      <c r="C259" s="214">
        <v>4</v>
      </c>
      <c r="D259" s="215" t="s">
        <v>52</v>
      </c>
      <c r="E259" s="215" t="s">
        <v>1781</v>
      </c>
      <c r="F259" s="216" t="s">
        <v>2863</v>
      </c>
      <c r="G259" s="215" t="s">
        <v>3977</v>
      </c>
      <c r="H259" s="215" t="s">
        <v>5709</v>
      </c>
      <c r="I259" s="215" t="s">
        <v>7427</v>
      </c>
      <c r="J259" s="215" t="s">
        <v>9123</v>
      </c>
      <c r="K259" s="215" t="s">
        <v>10846</v>
      </c>
      <c r="L259" s="215" t="s">
        <v>12520</v>
      </c>
      <c r="M259" s="215" t="s">
        <v>14220</v>
      </c>
      <c r="N259" s="215" t="s">
        <v>15902</v>
      </c>
      <c r="O259" s="215" t="s">
        <v>17633</v>
      </c>
      <c r="P259" s="215" t="s">
        <v>19300</v>
      </c>
      <c r="Q259" s="4"/>
      <c r="R259" s="4"/>
      <c r="S259" s="4"/>
      <c r="T259" s="4"/>
      <c r="U259" s="4"/>
      <c r="V259" s="4"/>
      <c r="W259" s="4"/>
      <c r="X259" s="4"/>
      <c r="Y259" s="4"/>
      <c r="Z259" s="4"/>
      <c r="AA259" s="4"/>
      <c r="AB259" s="4"/>
      <c r="AC259" s="4"/>
      <c r="AD259" s="4"/>
      <c r="AE259" s="4"/>
      <c r="AF259" s="4"/>
    </row>
    <row r="260" spans="1:32" ht="49.9" customHeight="1">
      <c r="A260" s="4"/>
      <c r="B260" s="213">
        <v>1110141210</v>
      </c>
      <c r="C260" s="214">
        <v>5</v>
      </c>
      <c r="D260" s="215" t="s">
        <v>490</v>
      </c>
      <c r="E260" s="215" t="s">
        <v>490</v>
      </c>
      <c r="F260" s="216" t="s">
        <v>22731</v>
      </c>
      <c r="G260" s="215" t="s">
        <v>3978</v>
      </c>
      <c r="H260" s="215" t="s">
        <v>5710</v>
      </c>
      <c r="I260" s="215" t="s">
        <v>7428</v>
      </c>
      <c r="J260" s="215" t="s">
        <v>9124</v>
      </c>
      <c r="K260" s="215" t="s">
        <v>10847</v>
      </c>
      <c r="L260" s="215" t="s">
        <v>12521</v>
      </c>
      <c r="M260" s="215" t="s">
        <v>14221</v>
      </c>
      <c r="N260" s="215" t="s">
        <v>15903</v>
      </c>
      <c r="O260" s="215" t="s">
        <v>17634</v>
      </c>
      <c r="P260" s="215" t="s">
        <v>19301</v>
      </c>
      <c r="Q260" s="4"/>
      <c r="R260" s="4"/>
      <c r="S260" s="4"/>
      <c r="T260" s="4"/>
      <c r="U260" s="4"/>
      <c r="V260" s="4"/>
      <c r="W260" s="4"/>
      <c r="X260" s="4"/>
      <c r="Y260" s="4"/>
      <c r="Z260" s="4"/>
      <c r="AA260" s="4"/>
      <c r="AB260" s="4"/>
      <c r="AC260" s="4"/>
      <c r="AD260" s="4"/>
      <c r="AE260" s="4"/>
      <c r="AF260" s="4"/>
    </row>
    <row r="261" spans="1:32" ht="49.9" customHeight="1">
      <c r="A261" s="4"/>
      <c r="B261" s="213">
        <v>1110141211</v>
      </c>
      <c r="C261" s="214">
        <v>5</v>
      </c>
      <c r="D261" s="215" t="s">
        <v>491</v>
      </c>
      <c r="E261" s="215" t="s">
        <v>1782</v>
      </c>
      <c r="F261" s="216" t="s">
        <v>22732</v>
      </c>
      <c r="G261" s="215" t="s">
        <v>3979</v>
      </c>
      <c r="H261" s="215" t="s">
        <v>5711</v>
      </c>
      <c r="I261" s="215" t="s">
        <v>7429</v>
      </c>
      <c r="J261" s="215" t="s">
        <v>9125</v>
      </c>
      <c r="K261" s="215" t="s">
        <v>10848</v>
      </c>
      <c r="L261" s="215" t="s">
        <v>12522</v>
      </c>
      <c r="M261" s="215" t="s">
        <v>14222</v>
      </c>
      <c r="N261" s="215" t="s">
        <v>15904</v>
      </c>
      <c r="O261" s="215" t="s">
        <v>17635</v>
      </c>
      <c r="P261" s="215" t="s">
        <v>19302</v>
      </c>
      <c r="Q261" s="4"/>
      <c r="R261" s="4"/>
      <c r="S261" s="4"/>
      <c r="T261" s="4"/>
      <c r="U261" s="4"/>
      <c r="V261" s="4"/>
      <c r="W261" s="4"/>
      <c r="X261" s="4"/>
      <c r="Y261" s="4"/>
      <c r="Z261" s="4"/>
      <c r="AA261" s="4"/>
      <c r="AB261" s="4"/>
      <c r="AC261" s="4"/>
      <c r="AD261" s="4"/>
      <c r="AE261" s="4"/>
      <c r="AF261" s="4"/>
    </row>
    <row r="262" spans="1:32" ht="49.9" customHeight="1">
      <c r="A262" s="4"/>
      <c r="B262" s="213">
        <v>111014121110</v>
      </c>
      <c r="C262" s="214">
        <v>6</v>
      </c>
      <c r="D262" s="215" t="s">
        <v>492</v>
      </c>
      <c r="E262" s="215" t="s">
        <v>1783</v>
      </c>
      <c r="F262" s="216" t="s">
        <v>22733</v>
      </c>
      <c r="G262" s="215" t="s">
        <v>3980</v>
      </c>
      <c r="H262" s="215" t="s">
        <v>5712</v>
      </c>
      <c r="I262" s="215" t="s">
        <v>7427</v>
      </c>
      <c r="J262" s="215" t="s">
        <v>9126</v>
      </c>
      <c r="K262" s="215" t="s">
        <v>492</v>
      </c>
      <c r="L262" s="215" t="s">
        <v>12523</v>
      </c>
      <c r="M262" s="215" t="s">
        <v>14223</v>
      </c>
      <c r="N262" s="215" t="s">
        <v>15905</v>
      </c>
      <c r="O262" s="215" t="s">
        <v>17636</v>
      </c>
      <c r="P262" s="215" t="s">
        <v>19303</v>
      </c>
      <c r="Q262" s="4"/>
      <c r="R262" s="4"/>
      <c r="S262" s="4"/>
      <c r="T262" s="4"/>
      <c r="U262" s="4"/>
      <c r="V262" s="4"/>
      <c r="W262" s="4"/>
      <c r="X262" s="4"/>
      <c r="Y262" s="4"/>
      <c r="Z262" s="4"/>
      <c r="AA262" s="4"/>
      <c r="AB262" s="4"/>
      <c r="AC262" s="4"/>
      <c r="AD262" s="4"/>
      <c r="AE262" s="4"/>
      <c r="AF262" s="4"/>
    </row>
    <row r="263" spans="1:32" ht="49.9" customHeight="1">
      <c r="A263" s="4"/>
      <c r="B263" s="213">
        <v>111014121111</v>
      </c>
      <c r="C263" s="214">
        <v>6</v>
      </c>
      <c r="D263" s="215" t="s">
        <v>493</v>
      </c>
      <c r="E263" s="215" t="s">
        <v>1784</v>
      </c>
      <c r="F263" s="216" t="s">
        <v>22734</v>
      </c>
      <c r="G263" s="215" t="s">
        <v>3981</v>
      </c>
      <c r="H263" s="215" t="s">
        <v>5713</v>
      </c>
      <c r="I263" s="215" t="s">
        <v>7430</v>
      </c>
      <c r="J263" s="215" t="s">
        <v>9127</v>
      </c>
      <c r="K263" s="215" t="s">
        <v>10849</v>
      </c>
      <c r="L263" s="215" t="s">
        <v>12524</v>
      </c>
      <c r="M263" s="215" t="s">
        <v>14224</v>
      </c>
      <c r="N263" s="215" t="s">
        <v>15906</v>
      </c>
      <c r="O263" s="215" t="s">
        <v>17637</v>
      </c>
      <c r="P263" s="215" t="s">
        <v>19304</v>
      </c>
      <c r="Q263" s="4"/>
      <c r="R263" s="4"/>
      <c r="S263" s="4"/>
      <c r="T263" s="4"/>
      <c r="U263" s="4"/>
      <c r="V263" s="4"/>
      <c r="W263" s="4"/>
      <c r="X263" s="4"/>
      <c r="Y263" s="4"/>
      <c r="Z263" s="4"/>
      <c r="AA263" s="4"/>
      <c r="AB263" s="4"/>
      <c r="AC263" s="4"/>
      <c r="AD263" s="4"/>
      <c r="AE263" s="4"/>
      <c r="AF263" s="4"/>
    </row>
    <row r="264" spans="1:32" ht="49.9" customHeight="1">
      <c r="A264" s="4"/>
      <c r="B264" s="213">
        <v>11101413</v>
      </c>
      <c r="C264" s="214">
        <v>4</v>
      </c>
      <c r="D264" s="215" t="s">
        <v>494</v>
      </c>
      <c r="E264" s="215" t="s">
        <v>1785</v>
      </c>
      <c r="F264" s="216" t="s">
        <v>2864</v>
      </c>
      <c r="G264" s="215" t="s">
        <v>3982</v>
      </c>
      <c r="H264" s="215" t="s">
        <v>5714</v>
      </c>
      <c r="I264" s="215" t="s">
        <v>7431</v>
      </c>
      <c r="J264" s="215" t="s">
        <v>9128</v>
      </c>
      <c r="K264" s="215" t="s">
        <v>10850</v>
      </c>
      <c r="L264" s="215" t="s">
        <v>12525</v>
      </c>
      <c r="M264" s="215" t="s">
        <v>14225</v>
      </c>
      <c r="N264" s="215" t="s">
        <v>15907</v>
      </c>
      <c r="O264" s="215" t="s">
        <v>17638</v>
      </c>
      <c r="P264" s="215" t="s">
        <v>19305</v>
      </c>
      <c r="Q264" s="4"/>
      <c r="R264" s="4"/>
      <c r="S264" s="4"/>
      <c r="T264" s="4"/>
      <c r="U264" s="4"/>
      <c r="V264" s="4"/>
      <c r="W264" s="4"/>
      <c r="X264" s="4"/>
      <c r="Y264" s="4"/>
      <c r="Z264" s="4"/>
      <c r="AA264" s="4"/>
      <c r="AB264" s="4"/>
      <c r="AC264" s="4"/>
      <c r="AD264" s="4"/>
      <c r="AE264" s="4"/>
      <c r="AF264" s="4"/>
    </row>
    <row r="265" spans="1:32" ht="49.9" customHeight="1">
      <c r="A265" s="4"/>
      <c r="B265" s="213">
        <v>1110141310</v>
      </c>
      <c r="C265" s="214">
        <v>5</v>
      </c>
      <c r="D265" s="215" t="s">
        <v>495</v>
      </c>
      <c r="E265" s="215" t="s">
        <v>1786</v>
      </c>
      <c r="F265" s="216" t="s">
        <v>2865</v>
      </c>
      <c r="G265" s="215" t="s">
        <v>3983</v>
      </c>
      <c r="H265" s="215" t="s">
        <v>5715</v>
      </c>
      <c r="I265" s="215" t="s">
        <v>7432</v>
      </c>
      <c r="J265" s="215" t="s">
        <v>9129</v>
      </c>
      <c r="K265" s="215" t="s">
        <v>10851</v>
      </c>
      <c r="L265" s="215" t="s">
        <v>12526</v>
      </c>
      <c r="M265" s="215" t="s">
        <v>14226</v>
      </c>
      <c r="N265" s="215" t="s">
        <v>15908</v>
      </c>
      <c r="O265" s="215" t="s">
        <v>17639</v>
      </c>
      <c r="P265" s="215" t="s">
        <v>19306</v>
      </c>
      <c r="Q265" s="4"/>
      <c r="R265" s="4"/>
      <c r="S265" s="4"/>
      <c r="T265" s="4"/>
      <c r="U265" s="4"/>
      <c r="V265" s="4"/>
      <c r="W265" s="4"/>
      <c r="X265" s="4"/>
      <c r="Y265" s="4"/>
      <c r="Z265" s="4"/>
      <c r="AA265" s="4"/>
      <c r="AB265" s="4"/>
      <c r="AC265" s="4"/>
      <c r="AD265" s="4"/>
      <c r="AE265" s="4"/>
      <c r="AF265" s="4"/>
    </row>
    <row r="266" spans="1:32" ht="49.9" customHeight="1">
      <c r="A266" s="4"/>
      <c r="B266" s="213">
        <v>111014131010</v>
      </c>
      <c r="C266" s="214">
        <v>6</v>
      </c>
      <c r="D266" s="215" t="s">
        <v>53</v>
      </c>
      <c r="E266" s="215" t="s">
        <v>1787</v>
      </c>
      <c r="F266" s="216" t="s">
        <v>2866</v>
      </c>
      <c r="G266" s="215" t="s">
        <v>3984</v>
      </c>
      <c r="H266" s="215" t="s">
        <v>5716</v>
      </c>
      <c r="I266" s="215" t="s">
        <v>7433</v>
      </c>
      <c r="J266" s="215" t="s">
        <v>9130</v>
      </c>
      <c r="K266" s="215" t="s">
        <v>9130</v>
      </c>
      <c r="L266" s="215" t="s">
        <v>12527</v>
      </c>
      <c r="M266" s="215" t="s">
        <v>14227</v>
      </c>
      <c r="N266" s="215" t="s">
        <v>15909</v>
      </c>
      <c r="O266" s="215" t="s">
        <v>17640</v>
      </c>
      <c r="P266" s="215" t="s">
        <v>19307</v>
      </c>
      <c r="Q266" s="4"/>
      <c r="R266" s="4"/>
      <c r="S266" s="4"/>
      <c r="T266" s="4"/>
      <c r="U266" s="4"/>
      <c r="V266" s="4"/>
      <c r="W266" s="4"/>
      <c r="X266" s="4"/>
      <c r="Y266" s="4"/>
      <c r="Z266" s="4"/>
      <c r="AA266" s="4"/>
      <c r="AB266" s="4"/>
      <c r="AC266" s="4"/>
      <c r="AD266" s="4"/>
      <c r="AE266" s="4"/>
      <c r="AF266" s="4"/>
    </row>
    <row r="267" spans="1:32" ht="49.9" customHeight="1">
      <c r="A267" s="4"/>
      <c r="B267" s="213">
        <v>111014131011</v>
      </c>
      <c r="C267" s="214">
        <v>6</v>
      </c>
      <c r="D267" s="215" t="s">
        <v>496</v>
      </c>
      <c r="E267" s="215" t="s">
        <v>1788</v>
      </c>
      <c r="F267" s="216" t="s">
        <v>2867</v>
      </c>
      <c r="G267" s="215" t="s">
        <v>3985</v>
      </c>
      <c r="H267" s="215" t="s">
        <v>5717</v>
      </c>
      <c r="I267" s="215" t="s">
        <v>7434</v>
      </c>
      <c r="J267" s="215" t="s">
        <v>9131</v>
      </c>
      <c r="K267" s="215" t="s">
        <v>10852</v>
      </c>
      <c r="L267" s="215" t="s">
        <v>12528</v>
      </c>
      <c r="M267" s="215" t="s">
        <v>14228</v>
      </c>
      <c r="N267" s="215" t="s">
        <v>15910</v>
      </c>
      <c r="O267" s="215" t="s">
        <v>17641</v>
      </c>
      <c r="P267" s="215" t="s">
        <v>19308</v>
      </c>
      <c r="Q267" s="4"/>
      <c r="R267" s="4"/>
      <c r="S267" s="4"/>
      <c r="T267" s="4"/>
      <c r="U267" s="4"/>
      <c r="V267" s="4"/>
      <c r="W267" s="4"/>
      <c r="X267" s="4"/>
      <c r="Y267" s="4"/>
      <c r="Z267" s="4"/>
      <c r="AA267" s="4"/>
      <c r="AB267" s="4"/>
      <c r="AC267" s="4"/>
      <c r="AD267" s="4"/>
      <c r="AE267" s="4"/>
      <c r="AF267" s="4"/>
    </row>
    <row r="268" spans="1:32" ht="49.9" customHeight="1">
      <c r="A268" s="4"/>
      <c r="B268" s="213">
        <v>1110141311</v>
      </c>
      <c r="C268" s="214">
        <v>5</v>
      </c>
      <c r="D268" s="215" t="s">
        <v>54</v>
      </c>
      <c r="E268" s="215" t="s">
        <v>1789</v>
      </c>
      <c r="F268" s="216" t="s">
        <v>22735</v>
      </c>
      <c r="G268" s="215" t="s">
        <v>3986</v>
      </c>
      <c r="H268" s="215" t="s">
        <v>5718</v>
      </c>
      <c r="I268" s="215" t="s">
        <v>7435</v>
      </c>
      <c r="J268" s="215" t="s">
        <v>9132</v>
      </c>
      <c r="K268" s="215" t="s">
        <v>10853</v>
      </c>
      <c r="L268" s="215" t="s">
        <v>12529</v>
      </c>
      <c r="M268" s="215" t="s">
        <v>14229</v>
      </c>
      <c r="N268" s="215" t="s">
        <v>15911</v>
      </c>
      <c r="O268" s="215" t="s">
        <v>17642</v>
      </c>
      <c r="P268" s="215" t="s">
        <v>19309</v>
      </c>
      <c r="Q268" s="4"/>
      <c r="R268" s="4"/>
      <c r="S268" s="4"/>
      <c r="T268" s="4"/>
      <c r="U268" s="4"/>
      <c r="V268" s="4"/>
      <c r="W268" s="4"/>
      <c r="X268" s="4"/>
      <c r="Y268" s="4"/>
      <c r="Z268" s="4"/>
      <c r="AA268" s="4"/>
      <c r="AB268" s="4"/>
      <c r="AC268" s="4"/>
      <c r="AD268" s="4"/>
      <c r="AE268" s="4"/>
      <c r="AF268" s="4"/>
    </row>
    <row r="269" spans="1:32" ht="49.9" customHeight="1">
      <c r="A269" s="4"/>
      <c r="B269" s="213">
        <v>1110141312</v>
      </c>
      <c r="C269" s="214">
        <v>5</v>
      </c>
      <c r="D269" s="215" t="s">
        <v>497</v>
      </c>
      <c r="E269" s="215" t="s">
        <v>1790</v>
      </c>
      <c r="F269" s="216" t="s">
        <v>22736</v>
      </c>
      <c r="G269" s="215" t="s">
        <v>3987</v>
      </c>
      <c r="H269" s="215" t="s">
        <v>5719</v>
      </c>
      <c r="I269" s="215" t="s">
        <v>7436</v>
      </c>
      <c r="J269" s="215" t="s">
        <v>9133</v>
      </c>
      <c r="K269" s="215" t="s">
        <v>10854</v>
      </c>
      <c r="L269" s="215" t="s">
        <v>12530</v>
      </c>
      <c r="M269" s="215" t="s">
        <v>14230</v>
      </c>
      <c r="N269" s="215" t="s">
        <v>15912</v>
      </c>
      <c r="O269" s="215" t="s">
        <v>17643</v>
      </c>
      <c r="P269" s="215" t="s">
        <v>19310</v>
      </c>
      <c r="Q269" s="4"/>
      <c r="R269" s="4"/>
      <c r="S269" s="4"/>
      <c r="T269" s="4"/>
      <c r="U269" s="4"/>
      <c r="V269" s="4"/>
      <c r="W269" s="4"/>
      <c r="X269" s="4"/>
      <c r="Y269" s="4"/>
      <c r="Z269" s="4"/>
      <c r="AA269" s="4"/>
      <c r="AB269" s="4"/>
      <c r="AC269" s="4"/>
      <c r="AD269" s="4"/>
      <c r="AE269" s="4"/>
      <c r="AF269" s="4"/>
    </row>
    <row r="270" spans="1:32" ht="49.9" customHeight="1">
      <c r="A270" s="4"/>
      <c r="B270" s="213">
        <v>1111</v>
      </c>
      <c r="C270" s="214">
        <v>2</v>
      </c>
      <c r="D270" s="215" t="s">
        <v>498</v>
      </c>
      <c r="E270" s="215" t="s">
        <v>498</v>
      </c>
      <c r="F270" s="216" t="s">
        <v>2868</v>
      </c>
      <c r="G270" s="215" t="s">
        <v>3988</v>
      </c>
      <c r="H270" s="215" t="s">
        <v>5720</v>
      </c>
      <c r="I270" s="215" t="s">
        <v>7437</v>
      </c>
      <c r="J270" s="215" t="s">
        <v>9134</v>
      </c>
      <c r="K270" s="215" t="s">
        <v>10855</v>
      </c>
      <c r="L270" s="215" t="s">
        <v>12531</v>
      </c>
      <c r="M270" s="215" t="s">
        <v>14231</v>
      </c>
      <c r="N270" s="215" t="s">
        <v>15913</v>
      </c>
      <c r="O270" s="215" t="s">
        <v>17644</v>
      </c>
      <c r="P270" s="215" t="s">
        <v>19311</v>
      </c>
      <c r="Q270" s="4"/>
      <c r="R270" s="4"/>
      <c r="S270" s="4"/>
      <c r="T270" s="4"/>
      <c r="U270" s="4"/>
      <c r="V270" s="4"/>
      <c r="W270" s="4"/>
      <c r="X270" s="4"/>
      <c r="Y270" s="4"/>
      <c r="Z270" s="4"/>
      <c r="AA270" s="4"/>
      <c r="AB270" s="4"/>
      <c r="AC270" s="4"/>
      <c r="AD270" s="4"/>
      <c r="AE270" s="4"/>
      <c r="AF270" s="4"/>
    </row>
    <row r="271" spans="1:32" ht="49.9" customHeight="1">
      <c r="A271" s="4"/>
      <c r="B271" s="213">
        <v>111110</v>
      </c>
      <c r="C271" s="214">
        <v>3</v>
      </c>
      <c r="D271" s="215" t="s">
        <v>499</v>
      </c>
      <c r="E271" s="215" t="s">
        <v>499</v>
      </c>
      <c r="F271" s="216" t="s">
        <v>22737</v>
      </c>
      <c r="G271" s="215" t="s">
        <v>3989</v>
      </c>
      <c r="H271" s="215" t="s">
        <v>5721</v>
      </c>
      <c r="I271" s="215" t="s">
        <v>7438</v>
      </c>
      <c r="J271" s="215" t="s">
        <v>9135</v>
      </c>
      <c r="K271" s="215" t="s">
        <v>10856</v>
      </c>
      <c r="L271" s="215" t="s">
        <v>12532</v>
      </c>
      <c r="M271" s="215" t="s">
        <v>14232</v>
      </c>
      <c r="N271" s="215" t="s">
        <v>15914</v>
      </c>
      <c r="O271" s="215" t="s">
        <v>17645</v>
      </c>
      <c r="P271" s="215" t="s">
        <v>19312</v>
      </c>
      <c r="Q271" s="4"/>
      <c r="R271" s="4"/>
      <c r="S271" s="4"/>
      <c r="T271" s="4"/>
      <c r="U271" s="4"/>
      <c r="V271" s="4"/>
      <c r="W271" s="4"/>
      <c r="X271" s="4"/>
      <c r="Y271" s="4"/>
      <c r="Z271" s="4"/>
      <c r="AA271" s="4"/>
      <c r="AB271" s="4"/>
      <c r="AC271" s="4"/>
      <c r="AD271" s="4"/>
      <c r="AE271" s="4"/>
      <c r="AF271" s="4"/>
    </row>
    <row r="272" spans="1:32" ht="49.9" customHeight="1">
      <c r="A272" s="4"/>
      <c r="B272" s="213">
        <v>11111010</v>
      </c>
      <c r="C272" s="214">
        <v>4</v>
      </c>
      <c r="D272" s="215" t="s">
        <v>173</v>
      </c>
      <c r="E272" s="215" t="s">
        <v>173</v>
      </c>
      <c r="F272" s="216" t="s">
        <v>22738</v>
      </c>
      <c r="G272" s="215" t="s">
        <v>3990</v>
      </c>
      <c r="H272" s="215" t="s">
        <v>5722</v>
      </c>
      <c r="I272" s="215" t="s">
        <v>7439</v>
      </c>
      <c r="J272" s="215" t="s">
        <v>9136</v>
      </c>
      <c r="K272" s="215" t="s">
        <v>10857</v>
      </c>
      <c r="L272" s="215" t="s">
        <v>12533</v>
      </c>
      <c r="M272" s="215" t="s">
        <v>14233</v>
      </c>
      <c r="N272" s="215" t="s">
        <v>15915</v>
      </c>
      <c r="O272" s="215" t="s">
        <v>17646</v>
      </c>
      <c r="P272" s="215" t="s">
        <v>19313</v>
      </c>
      <c r="Q272" s="4"/>
      <c r="R272" s="4"/>
      <c r="S272" s="4"/>
      <c r="T272" s="4"/>
      <c r="U272" s="4"/>
      <c r="V272" s="4"/>
      <c r="W272" s="4"/>
      <c r="X272" s="4"/>
      <c r="Y272" s="4"/>
      <c r="Z272" s="4"/>
      <c r="AA272" s="4"/>
      <c r="AB272" s="4"/>
      <c r="AC272" s="4"/>
      <c r="AD272" s="4"/>
      <c r="AE272" s="4"/>
      <c r="AF272" s="4"/>
    </row>
    <row r="273" spans="1:32" ht="49.9" customHeight="1">
      <c r="A273" s="4"/>
      <c r="B273" s="213">
        <v>1111101010</v>
      </c>
      <c r="C273" s="214">
        <v>5</v>
      </c>
      <c r="D273" s="215" t="s">
        <v>500</v>
      </c>
      <c r="E273" s="215" t="s">
        <v>1791</v>
      </c>
      <c r="F273" s="216" t="s">
        <v>2869</v>
      </c>
      <c r="G273" s="215" t="s">
        <v>3991</v>
      </c>
      <c r="H273" s="215" t="s">
        <v>5723</v>
      </c>
      <c r="I273" s="215" t="s">
        <v>7440</v>
      </c>
      <c r="J273" s="215" t="s">
        <v>9137</v>
      </c>
      <c r="K273" s="215" t="s">
        <v>10858</v>
      </c>
      <c r="L273" s="215" t="s">
        <v>12534</v>
      </c>
      <c r="M273" s="215" t="s">
        <v>14234</v>
      </c>
      <c r="N273" s="215" t="s">
        <v>15916</v>
      </c>
      <c r="O273" s="215" t="s">
        <v>17647</v>
      </c>
      <c r="P273" s="215" t="s">
        <v>19314</v>
      </c>
      <c r="Q273" s="4"/>
      <c r="R273" s="4"/>
      <c r="S273" s="4"/>
      <c r="T273" s="4"/>
      <c r="U273" s="4"/>
      <c r="V273" s="4"/>
      <c r="W273" s="4"/>
      <c r="X273" s="4"/>
      <c r="Y273" s="4"/>
      <c r="Z273" s="4"/>
      <c r="AA273" s="4"/>
      <c r="AB273" s="4"/>
      <c r="AC273" s="4"/>
      <c r="AD273" s="4"/>
      <c r="AE273" s="4"/>
      <c r="AF273" s="4"/>
    </row>
    <row r="274" spans="1:32" ht="49.9" customHeight="1">
      <c r="A274" s="4"/>
      <c r="B274" s="213">
        <v>1111101011</v>
      </c>
      <c r="C274" s="214">
        <v>5</v>
      </c>
      <c r="D274" s="215" t="s">
        <v>501</v>
      </c>
      <c r="E274" s="215" t="s">
        <v>501</v>
      </c>
      <c r="F274" s="216" t="s">
        <v>22739</v>
      </c>
      <c r="G274" s="215" t="s">
        <v>3992</v>
      </c>
      <c r="H274" s="215" t="s">
        <v>5724</v>
      </c>
      <c r="I274" s="215" t="s">
        <v>7441</v>
      </c>
      <c r="J274" s="215" t="s">
        <v>9138</v>
      </c>
      <c r="K274" s="215" t="s">
        <v>10859</v>
      </c>
      <c r="L274" s="215" t="s">
        <v>12535</v>
      </c>
      <c r="M274" s="215" t="s">
        <v>14235</v>
      </c>
      <c r="N274" s="215" t="s">
        <v>15917</v>
      </c>
      <c r="O274" s="215" t="s">
        <v>17648</v>
      </c>
      <c r="P274" s="215" t="s">
        <v>19315</v>
      </c>
      <c r="Q274" s="4"/>
      <c r="R274" s="4"/>
      <c r="S274" s="4"/>
      <c r="T274" s="4"/>
      <c r="U274" s="4"/>
      <c r="V274" s="4"/>
      <c r="W274" s="4"/>
      <c r="X274" s="4"/>
      <c r="Y274" s="4"/>
      <c r="Z274" s="4"/>
      <c r="AA274" s="4"/>
      <c r="AB274" s="4"/>
      <c r="AC274" s="4"/>
      <c r="AD274" s="4"/>
      <c r="AE274" s="4"/>
      <c r="AF274" s="4"/>
    </row>
    <row r="275" spans="1:32" ht="49.9" customHeight="1">
      <c r="A275" s="4"/>
      <c r="B275" s="213">
        <v>11111011</v>
      </c>
      <c r="C275" s="214">
        <v>4</v>
      </c>
      <c r="D275" s="215" t="s">
        <v>175</v>
      </c>
      <c r="E275" s="215" t="s">
        <v>175</v>
      </c>
      <c r="F275" s="216" t="s">
        <v>22740</v>
      </c>
      <c r="G275" s="215" t="s">
        <v>3993</v>
      </c>
      <c r="H275" s="215" t="s">
        <v>5725</v>
      </c>
      <c r="I275" s="215" t="s">
        <v>7442</v>
      </c>
      <c r="J275" s="215" t="s">
        <v>9139</v>
      </c>
      <c r="K275" s="215" t="s">
        <v>10860</v>
      </c>
      <c r="L275" s="215" t="s">
        <v>12536</v>
      </c>
      <c r="M275" s="215" t="s">
        <v>14236</v>
      </c>
      <c r="N275" s="215" t="s">
        <v>15918</v>
      </c>
      <c r="O275" s="215" t="s">
        <v>17649</v>
      </c>
      <c r="P275" s="215" t="s">
        <v>19316</v>
      </c>
      <c r="Q275" s="4"/>
      <c r="R275" s="4"/>
      <c r="S275" s="4"/>
      <c r="T275" s="4"/>
      <c r="U275" s="4"/>
      <c r="V275" s="4"/>
      <c r="W275" s="4"/>
      <c r="X275" s="4"/>
      <c r="Y275" s="4"/>
      <c r="Z275" s="4"/>
      <c r="AA275" s="4"/>
      <c r="AB275" s="4"/>
      <c r="AC275" s="4"/>
      <c r="AD275" s="4"/>
      <c r="AE275" s="4"/>
      <c r="AF275" s="4"/>
    </row>
    <row r="276" spans="1:32" ht="49.9" customHeight="1">
      <c r="A276" s="4"/>
      <c r="B276" s="213">
        <v>1111101110</v>
      </c>
      <c r="C276" s="214">
        <v>5</v>
      </c>
      <c r="D276" s="215" t="s">
        <v>2580</v>
      </c>
      <c r="E276" s="215" t="s">
        <v>2580</v>
      </c>
      <c r="F276" s="216" t="s">
        <v>23757</v>
      </c>
      <c r="G276" s="215" t="s">
        <v>3994</v>
      </c>
      <c r="H276" s="215" t="s">
        <v>5726</v>
      </c>
      <c r="I276" s="215" t="s">
        <v>7443</v>
      </c>
      <c r="J276" s="215" t="s">
        <v>9140</v>
      </c>
      <c r="K276" s="215" t="s">
        <v>2580</v>
      </c>
      <c r="L276" s="215" t="s">
        <v>12537</v>
      </c>
      <c r="M276" s="215" t="s">
        <v>14237</v>
      </c>
      <c r="N276" s="215" t="s">
        <v>15919</v>
      </c>
      <c r="O276" s="215" t="s">
        <v>17650</v>
      </c>
      <c r="P276" s="215" t="s">
        <v>2580</v>
      </c>
      <c r="Q276" s="4"/>
      <c r="R276" s="4"/>
      <c r="S276" s="4"/>
      <c r="T276" s="4"/>
      <c r="U276" s="4"/>
      <c r="V276" s="4"/>
      <c r="W276" s="4"/>
      <c r="X276" s="4"/>
      <c r="Y276" s="4"/>
      <c r="Z276" s="4"/>
      <c r="AA276" s="4"/>
      <c r="AB276" s="4"/>
      <c r="AC276" s="4"/>
      <c r="AD276" s="4"/>
      <c r="AE276" s="4"/>
      <c r="AF276" s="4"/>
    </row>
    <row r="277" spans="1:32" ht="49.9" customHeight="1">
      <c r="A277" s="4"/>
      <c r="B277" s="213">
        <v>1111101111</v>
      </c>
      <c r="C277" s="214">
        <v>5</v>
      </c>
      <c r="D277" s="215" t="s">
        <v>502</v>
      </c>
      <c r="E277" s="215" t="s">
        <v>502</v>
      </c>
      <c r="F277" s="216" t="s">
        <v>22742</v>
      </c>
      <c r="G277" s="215" t="s">
        <v>3995</v>
      </c>
      <c r="H277" s="215" t="s">
        <v>5727</v>
      </c>
      <c r="I277" s="215" t="s">
        <v>7444</v>
      </c>
      <c r="J277" s="215" t="s">
        <v>21653</v>
      </c>
      <c r="K277" s="215" t="s">
        <v>10861</v>
      </c>
      <c r="L277" s="215" t="s">
        <v>12538</v>
      </c>
      <c r="M277" s="215" t="s">
        <v>14238</v>
      </c>
      <c r="N277" s="215" t="s">
        <v>15920</v>
      </c>
      <c r="O277" s="215" t="s">
        <v>17651</v>
      </c>
      <c r="P277" s="215" t="s">
        <v>19317</v>
      </c>
      <c r="Q277" s="4"/>
      <c r="R277" s="4"/>
      <c r="S277" s="4"/>
      <c r="T277" s="4"/>
      <c r="U277" s="4"/>
      <c r="V277" s="4"/>
      <c r="W277" s="4"/>
      <c r="X277" s="4"/>
      <c r="Y277" s="4"/>
      <c r="Z277" s="4"/>
      <c r="AA277" s="4"/>
      <c r="AB277" s="4"/>
      <c r="AC277" s="4"/>
      <c r="AD277" s="4"/>
      <c r="AE277" s="4"/>
      <c r="AF277" s="4"/>
    </row>
    <row r="278" spans="1:32" ht="49.9" customHeight="1">
      <c r="A278" s="4"/>
      <c r="B278" s="213">
        <v>1111101112</v>
      </c>
      <c r="C278" s="214">
        <v>5</v>
      </c>
      <c r="D278" s="215" t="s">
        <v>503</v>
      </c>
      <c r="E278" s="215" t="s">
        <v>1792</v>
      </c>
      <c r="F278" s="216" t="s">
        <v>22743</v>
      </c>
      <c r="G278" s="215" t="s">
        <v>3996</v>
      </c>
      <c r="H278" s="215" t="s">
        <v>5728</v>
      </c>
      <c r="I278" s="215" t="s">
        <v>7445</v>
      </c>
      <c r="J278" s="215" t="s">
        <v>9141</v>
      </c>
      <c r="K278" s="215" t="s">
        <v>10862</v>
      </c>
      <c r="L278" s="215" t="s">
        <v>12539</v>
      </c>
      <c r="M278" s="215" t="s">
        <v>14239</v>
      </c>
      <c r="N278" s="215" t="s">
        <v>15921</v>
      </c>
      <c r="O278" s="215" t="s">
        <v>17652</v>
      </c>
      <c r="P278" s="215" t="s">
        <v>19318</v>
      </c>
      <c r="Q278" s="4"/>
      <c r="R278" s="4"/>
      <c r="S278" s="4"/>
      <c r="T278" s="4"/>
      <c r="U278" s="4"/>
      <c r="V278" s="4"/>
      <c r="W278" s="4"/>
      <c r="X278" s="4"/>
      <c r="Y278" s="4"/>
      <c r="Z278" s="4"/>
      <c r="AA278" s="4"/>
      <c r="AB278" s="4"/>
      <c r="AC278" s="4"/>
      <c r="AD278" s="4"/>
      <c r="AE278" s="4"/>
      <c r="AF278" s="4"/>
    </row>
    <row r="279" spans="1:32" ht="49.9" customHeight="1">
      <c r="A279" s="4"/>
      <c r="B279" s="213">
        <v>1111101113</v>
      </c>
      <c r="C279" s="214">
        <v>5</v>
      </c>
      <c r="D279" s="215" t="s">
        <v>2581</v>
      </c>
      <c r="E279" s="215" t="s">
        <v>2581</v>
      </c>
      <c r="F279" s="216" t="s">
        <v>22744</v>
      </c>
      <c r="G279" s="215" t="s">
        <v>3997</v>
      </c>
      <c r="H279" s="215" t="s">
        <v>5729</v>
      </c>
      <c r="I279" s="215" t="s">
        <v>7446</v>
      </c>
      <c r="J279" s="215" t="s">
        <v>9142</v>
      </c>
      <c r="K279" s="215" t="s">
        <v>2581</v>
      </c>
      <c r="L279" s="215" t="s">
        <v>12540</v>
      </c>
      <c r="M279" s="215" t="s">
        <v>14240</v>
      </c>
      <c r="N279" s="215" t="s">
        <v>15922</v>
      </c>
      <c r="O279" s="215" t="s">
        <v>17653</v>
      </c>
      <c r="P279" s="215" t="s">
        <v>2581</v>
      </c>
      <c r="Q279" s="4"/>
      <c r="R279" s="4"/>
      <c r="S279" s="4"/>
      <c r="T279" s="4"/>
      <c r="U279" s="4"/>
      <c r="V279" s="4"/>
      <c r="W279" s="4"/>
      <c r="X279" s="4"/>
      <c r="Y279" s="4"/>
      <c r="Z279" s="4"/>
      <c r="AA279" s="4"/>
      <c r="AB279" s="4"/>
      <c r="AC279" s="4"/>
      <c r="AD279" s="4"/>
      <c r="AE279" s="4"/>
      <c r="AF279" s="4"/>
    </row>
    <row r="280" spans="1:32" ht="49.9" customHeight="1">
      <c r="A280" s="4"/>
      <c r="B280" s="213">
        <v>1111101114</v>
      </c>
      <c r="C280" s="214">
        <v>5</v>
      </c>
      <c r="D280" s="215" t="s">
        <v>504</v>
      </c>
      <c r="E280" s="215" t="s">
        <v>504</v>
      </c>
      <c r="F280" s="216" t="s">
        <v>2870</v>
      </c>
      <c r="G280" s="215" t="s">
        <v>3998</v>
      </c>
      <c r="H280" s="215" t="s">
        <v>5730</v>
      </c>
      <c r="I280" s="215" t="s">
        <v>7447</v>
      </c>
      <c r="J280" s="215" t="s">
        <v>9143</v>
      </c>
      <c r="K280" s="215" t="s">
        <v>10863</v>
      </c>
      <c r="L280" s="215" t="s">
        <v>12541</v>
      </c>
      <c r="M280" s="215" t="s">
        <v>14241</v>
      </c>
      <c r="N280" s="215" t="s">
        <v>15923</v>
      </c>
      <c r="O280" s="215" t="s">
        <v>17654</v>
      </c>
      <c r="P280" s="215" t="s">
        <v>19319</v>
      </c>
      <c r="Q280" s="4"/>
      <c r="R280" s="4"/>
      <c r="S280" s="4"/>
      <c r="T280" s="4"/>
      <c r="U280" s="4"/>
      <c r="V280" s="4"/>
      <c r="W280" s="4"/>
      <c r="X280" s="4"/>
      <c r="Y280" s="4"/>
      <c r="Z280" s="4"/>
      <c r="AA280" s="4"/>
      <c r="AB280" s="4"/>
      <c r="AC280" s="4"/>
      <c r="AD280" s="4"/>
      <c r="AE280" s="4"/>
      <c r="AF280" s="4"/>
    </row>
    <row r="281" spans="1:32" ht="49.9" customHeight="1">
      <c r="A281" s="4"/>
      <c r="B281" s="213">
        <v>11111012</v>
      </c>
      <c r="C281" s="214">
        <v>4</v>
      </c>
      <c r="D281" s="215" t="s">
        <v>176</v>
      </c>
      <c r="E281" s="215" t="s">
        <v>176</v>
      </c>
      <c r="F281" s="216" t="s">
        <v>22745</v>
      </c>
      <c r="G281" s="215" t="s">
        <v>3999</v>
      </c>
      <c r="H281" s="215" t="s">
        <v>5731</v>
      </c>
      <c r="I281" s="215" t="s">
        <v>7448</v>
      </c>
      <c r="J281" s="215" t="s">
        <v>9144</v>
      </c>
      <c r="K281" s="215" t="s">
        <v>10864</v>
      </c>
      <c r="L281" s="215" t="s">
        <v>12542</v>
      </c>
      <c r="M281" s="215" t="s">
        <v>14242</v>
      </c>
      <c r="N281" s="215" t="s">
        <v>15924</v>
      </c>
      <c r="O281" s="215" t="s">
        <v>17655</v>
      </c>
      <c r="P281" s="215" t="s">
        <v>19320</v>
      </c>
      <c r="Q281" s="4"/>
      <c r="R281" s="4"/>
      <c r="S281" s="4"/>
      <c r="T281" s="4"/>
      <c r="U281" s="4"/>
      <c r="V281" s="4"/>
      <c r="W281" s="4"/>
      <c r="X281" s="4"/>
      <c r="Y281" s="4"/>
      <c r="Z281" s="4"/>
      <c r="AA281" s="4"/>
      <c r="AB281" s="4"/>
      <c r="AC281" s="4"/>
      <c r="AD281" s="4"/>
      <c r="AE281" s="4"/>
      <c r="AF281" s="4"/>
    </row>
    <row r="282" spans="1:32" ht="49.9" customHeight="1">
      <c r="A282" s="4"/>
      <c r="B282" s="213">
        <v>1111101210</v>
      </c>
      <c r="C282" s="214">
        <v>5</v>
      </c>
      <c r="D282" s="215" t="s">
        <v>505</v>
      </c>
      <c r="E282" s="215" t="s">
        <v>1793</v>
      </c>
      <c r="F282" s="216" t="s">
        <v>2871</v>
      </c>
      <c r="G282" s="215" t="s">
        <v>4000</v>
      </c>
      <c r="H282" s="215" t="s">
        <v>5732</v>
      </c>
      <c r="I282" s="215" t="s">
        <v>7449</v>
      </c>
      <c r="J282" s="215" t="s">
        <v>9145</v>
      </c>
      <c r="K282" s="215" t="s">
        <v>10865</v>
      </c>
      <c r="L282" s="215" t="s">
        <v>12543</v>
      </c>
      <c r="M282" s="215" t="s">
        <v>14243</v>
      </c>
      <c r="N282" s="215" t="s">
        <v>15925</v>
      </c>
      <c r="O282" s="215" t="s">
        <v>17656</v>
      </c>
      <c r="P282" s="215" t="s">
        <v>19321</v>
      </c>
      <c r="Q282" s="4"/>
      <c r="R282" s="4"/>
      <c r="S282" s="4"/>
      <c r="T282" s="4"/>
      <c r="U282" s="4"/>
      <c r="V282" s="4"/>
      <c r="W282" s="4"/>
      <c r="X282" s="4"/>
      <c r="Y282" s="4"/>
      <c r="Z282" s="4"/>
      <c r="AA282" s="4"/>
      <c r="AB282" s="4"/>
      <c r="AC282" s="4"/>
      <c r="AD282" s="4"/>
      <c r="AE282" s="4"/>
      <c r="AF282" s="4"/>
    </row>
    <row r="283" spans="1:32" ht="49.9" customHeight="1">
      <c r="A283" s="4"/>
      <c r="B283" s="213">
        <v>1111101211</v>
      </c>
      <c r="C283" s="214">
        <v>5</v>
      </c>
      <c r="D283" s="215" t="s">
        <v>506</v>
      </c>
      <c r="E283" s="215" t="s">
        <v>506</v>
      </c>
      <c r="F283" s="216" t="s">
        <v>2872</v>
      </c>
      <c r="G283" s="215" t="s">
        <v>4001</v>
      </c>
      <c r="H283" s="215" t="s">
        <v>5733</v>
      </c>
      <c r="I283" s="215" t="s">
        <v>7450</v>
      </c>
      <c r="J283" s="215" t="s">
        <v>9146</v>
      </c>
      <c r="K283" s="215" t="s">
        <v>10866</v>
      </c>
      <c r="L283" s="215" t="s">
        <v>12544</v>
      </c>
      <c r="M283" s="215" t="s">
        <v>14244</v>
      </c>
      <c r="N283" s="215" t="s">
        <v>15926</v>
      </c>
      <c r="O283" s="215" t="s">
        <v>17657</v>
      </c>
      <c r="P283" s="215" t="s">
        <v>19322</v>
      </c>
      <c r="Q283" s="4"/>
      <c r="R283" s="4"/>
      <c r="S283" s="4"/>
      <c r="T283" s="4"/>
      <c r="U283" s="4"/>
      <c r="V283" s="4"/>
      <c r="W283" s="4"/>
      <c r="X283" s="4"/>
      <c r="Y283" s="4"/>
      <c r="Z283" s="4"/>
      <c r="AA283" s="4"/>
      <c r="AB283" s="4"/>
      <c r="AC283" s="4"/>
      <c r="AD283" s="4"/>
      <c r="AE283" s="4"/>
      <c r="AF283" s="4"/>
    </row>
    <row r="284" spans="1:32" ht="49.9" customHeight="1">
      <c r="A284" s="4"/>
      <c r="B284" s="213">
        <v>11111013</v>
      </c>
      <c r="C284" s="214">
        <v>4</v>
      </c>
      <c r="D284" s="215" t="s">
        <v>177</v>
      </c>
      <c r="E284" s="215" t="s">
        <v>177</v>
      </c>
      <c r="F284" s="216" t="s">
        <v>22746</v>
      </c>
      <c r="G284" s="215" t="s">
        <v>4002</v>
      </c>
      <c r="H284" s="215" t="s">
        <v>5734</v>
      </c>
      <c r="I284" s="215" t="s">
        <v>7451</v>
      </c>
      <c r="J284" s="215" t="s">
        <v>9147</v>
      </c>
      <c r="K284" s="215" t="s">
        <v>10867</v>
      </c>
      <c r="L284" s="215" t="s">
        <v>12545</v>
      </c>
      <c r="M284" s="215" t="s">
        <v>14245</v>
      </c>
      <c r="N284" s="215" t="s">
        <v>15927</v>
      </c>
      <c r="O284" s="215" t="s">
        <v>17658</v>
      </c>
      <c r="P284" s="215" t="s">
        <v>19323</v>
      </c>
      <c r="Q284" s="4"/>
      <c r="R284" s="4"/>
      <c r="S284" s="4"/>
      <c r="T284" s="4"/>
      <c r="U284" s="4"/>
      <c r="V284" s="4"/>
      <c r="W284" s="4"/>
      <c r="X284" s="4"/>
      <c r="Y284" s="4"/>
      <c r="Z284" s="4"/>
      <c r="AA284" s="4"/>
      <c r="AB284" s="4"/>
      <c r="AC284" s="4"/>
      <c r="AD284" s="4"/>
      <c r="AE284" s="4"/>
      <c r="AF284" s="4"/>
    </row>
    <row r="285" spans="1:32" ht="49.9" customHeight="1">
      <c r="A285" s="4"/>
      <c r="B285" s="213">
        <v>1111101310</v>
      </c>
      <c r="C285" s="214">
        <v>5</v>
      </c>
      <c r="D285" s="215" t="s">
        <v>2468</v>
      </c>
      <c r="E285" s="215" t="s">
        <v>2468</v>
      </c>
      <c r="F285" s="216" t="s">
        <v>2873</v>
      </c>
      <c r="G285" s="215" t="s">
        <v>4003</v>
      </c>
      <c r="H285" s="215" t="s">
        <v>5735</v>
      </c>
      <c r="I285" s="215" t="s">
        <v>7452</v>
      </c>
      <c r="J285" s="215" t="s">
        <v>9148</v>
      </c>
      <c r="K285" s="215" t="s">
        <v>10868</v>
      </c>
      <c r="L285" s="215" t="s">
        <v>12546</v>
      </c>
      <c r="M285" s="215" t="s">
        <v>14246</v>
      </c>
      <c r="N285" s="215" t="s">
        <v>15928</v>
      </c>
      <c r="O285" s="215" t="s">
        <v>17659</v>
      </c>
      <c r="P285" s="215" t="s">
        <v>19324</v>
      </c>
      <c r="Q285" s="4"/>
      <c r="R285" s="4"/>
      <c r="S285" s="4"/>
      <c r="T285" s="4"/>
      <c r="U285" s="4"/>
      <c r="V285" s="4"/>
      <c r="W285" s="4"/>
      <c r="X285" s="4"/>
      <c r="Y285" s="4"/>
      <c r="Z285" s="4"/>
      <c r="AA285" s="4"/>
      <c r="AB285" s="4"/>
      <c r="AC285" s="4"/>
      <c r="AD285" s="4"/>
      <c r="AE285" s="4"/>
      <c r="AF285" s="4"/>
    </row>
    <row r="286" spans="1:32" ht="49.9" customHeight="1">
      <c r="A286" s="4"/>
      <c r="B286" s="213">
        <v>1111101311</v>
      </c>
      <c r="C286" s="214">
        <v>5</v>
      </c>
      <c r="D286" s="215" t="s">
        <v>2469</v>
      </c>
      <c r="E286" s="215" t="s">
        <v>2469</v>
      </c>
      <c r="F286" s="216" t="s">
        <v>2874</v>
      </c>
      <c r="G286" s="215" t="s">
        <v>4004</v>
      </c>
      <c r="H286" s="215" t="s">
        <v>5736</v>
      </c>
      <c r="I286" s="215" t="s">
        <v>7453</v>
      </c>
      <c r="J286" s="215" t="s">
        <v>9149</v>
      </c>
      <c r="K286" s="215" t="s">
        <v>10869</v>
      </c>
      <c r="L286" s="215" t="s">
        <v>12547</v>
      </c>
      <c r="M286" s="215" t="s">
        <v>14247</v>
      </c>
      <c r="N286" s="215" t="s">
        <v>15929</v>
      </c>
      <c r="O286" s="215" t="s">
        <v>17660</v>
      </c>
      <c r="P286" s="215" t="s">
        <v>19325</v>
      </c>
      <c r="Q286" s="4"/>
      <c r="R286" s="4"/>
      <c r="S286" s="4"/>
      <c r="T286" s="4"/>
      <c r="U286" s="4"/>
      <c r="V286" s="4"/>
      <c r="W286" s="4"/>
      <c r="X286" s="4"/>
      <c r="Y286" s="4"/>
      <c r="Z286" s="4"/>
      <c r="AA286" s="4"/>
      <c r="AB286" s="4"/>
      <c r="AC286" s="4"/>
      <c r="AD286" s="4"/>
      <c r="AE286" s="4"/>
      <c r="AF286" s="4"/>
    </row>
    <row r="287" spans="1:32" ht="49.9" customHeight="1">
      <c r="A287" s="4"/>
      <c r="B287" s="213">
        <v>11111014</v>
      </c>
      <c r="C287" s="214">
        <v>4</v>
      </c>
      <c r="D287" s="215" t="s">
        <v>507</v>
      </c>
      <c r="E287" s="215" t="s">
        <v>507</v>
      </c>
      <c r="F287" s="216" t="s">
        <v>2875</v>
      </c>
      <c r="G287" s="215" t="s">
        <v>4005</v>
      </c>
      <c r="H287" s="215" t="s">
        <v>5737</v>
      </c>
      <c r="I287" s="215" t="s">
        <v>7454</v>
      </c>
      <c r="J287" s="215" t="s">
        <v>9150</v>
      </c>
      <c r="K287" s="215" t="s">
        <v>10870</v>
      </c>
      <c r="L287" s="215" t="s">
        <v>12548</v>
      </c>
      <c r="M287" s="215" t="s">
        <v>14248</v>
      </c>
      <c r="N287" s="215" t="s">
        <v>15930</v>
      </c>
      <c r="O287" s="215" t="s">
        <v>17661</v>
      </c>
      <c r="P287" s="215" t="s">
        <v>19326</v>
      </c>
      <c r="Q287" s="4"/>
      <c r="R287" s="4"/>
      <c r="S287" s="4"/>
      <c r="T287" s="4"/>
      <c r="U287" s="4"/>
      <c r="V287" s="4"/>
      <c r="W287" s="4"/>
      <c r="X287" s="4"/>
      <c r="Y287" s="4"/>
      <c r="Z287" s="4"/>
      <c r="AA287" s="4"/>
      <c r="AB287" s="4"/>
      <c r="AC287" s="4"/>
      <c r="AD287" s="4"/>
      <c r="AE287" s="4"/>
      <c r="AF287" s="4"/>
    </row>
    <row r="288" spans="1:32" ht="49.9" customHeight="1">
      <c r="A288" s="4"/>
      <c r="B288" s="213">
        <v>1111101410</v>
      </c>
      <c r="C288" s="214">
        <v>5</v>
      </c>
      <c r="D288" s="215" t="s">
        <v>81</v>
      </c>
      <c r="E288" s="215" t="s">
        <v>81</v>
      </c>
      <c r="F288" s="216" t="s">
        <v>22747</v>
      </c>
      <c r="G288" s="215" t="s">
        <v>4006</v>
      </c>
      <c r="H288" s="215" t="s">
        <v>5738</v>
      </c>
      <c r="I288" s="215" t="s">
        <v>7455</v>
      </c>
      <c r="J288" s="215" t="s">
        <v>9151</v>
      </c>
      <c r="K288" s="215" t="s">
        <v>10871</v>
      </c>
      <c r="L288" s="215" t="s">
        <v>12549</v>
      </c>
      <c r="M288" s="215" t="s">
        <v>14249</v>
      </c>
      <c r="N288" s="215" t="s">
        <v>15931</v>
      </c>
      <c r="O288" s="215" t="s">
        <v>4006</v>
      </c>
      <c r="P288" s="215" t="s">
        <v>19327</v>
      </c>
      <c r="Q288" s="4"/>
      <c r="R288" s="4"/>
      <c r="S288" s="4"/>
      <c r="T288" s="4"/>
      <c r="U288" s="4"/>
      <c r="V288" s="4"/>
      <c r="W288" s="4"/>
      <c r="X288" s="4"/>
      <c r="Y288" s="4"/>
      <c r="Z288" s="4"/>
      <c r="AA288" s="4"/>
      <c r="AB288" s="4"/>
      <c r="AC288" s="4"/>
      <c r="AD288" s="4"/>
      <c r="AE288" s="4"/>
      <c r="AF288" s="4"/>
    </row>
    <row r="289" spans="1:32" ht="49.9" customHeight="1">
      <c r="A289" s="4"/>
      <c r="B289" s="213">
        <v>1111101411</v>
      </c>
      <c r="C289" s="214">
        <v>5</v>
      </c>
      <c r="D289" s="215" t="s">
        <v>508</v>
      </c>
      <c r="E289" s="215" t="s">
        <v>508</v>
      </c>
      <c r="F289" s="216" t="s">
        <v>22748</v>
      </c>
      <c r="G289" s="215" t="s">
        <v>4007</v>
      </c>
      <c r="H289" s="215" t="s">
        <v>5739</v>
      </c>
      <c r="I289" s="215" t="s">
        <v>7456</v>
      </c>
      <c r="J289" s="215" t="s">
        <v>9152</v>
      </c>
      <c r="K289" s="215" t="s">
        <v>10872</v>
      </c>
      <c r="L289" s="215" t="s">
        <v>12550</v>
      </c>
      <c r="M289" s="215" t="s">
        <v>14250</v>
      </c>
      <c r="N289" s="215" t="s">
        <v>15932</v>
      </c>
      <c r="O289" s="215" t="s">
        <v>17662</v>
      </c>
      <c r="P289" s="215" t="s">
        <v>19328</v>
      </c>
      <c r="Q289" s="4"/>
      <c r="R289" s="4"/>
      <c r="S289" s="4"/>
      <c r="T289" s="4"/>
      <c r="U289" s="4"/>
      <c r="V289" s="4"/>
      <c r="W289" s="4"/>
      <c r="X289" s="4"/>
      <c r="Y289" s="4"/>
      <c r="Z289" s="4"/>
      <c r="AA289" s="4"/>
      <c r="AB289" s="4"/>
      <c r="AC289" s="4"/>
      <c r="AD289" s="4"/>
      <c r="AE289" s="4"/>
      <c r="AF289" s="4"/>
    </row>
    <row r="290" spans="1:32" ht="49.9" customHeight="1">
      <c r="A290" s="4"/>
      <c r="B290" s="213">
        <v>11111015</v>
      </c>
      <c r="C290" s="214">
        <v>4</v>
      </c>
      <c r="D290" s="215" t="s">
        <v>509</v>
      </c>
      <c r="E290" s="215" t="s">
        <v>509</v>
      </c>
      <c r="F290" s="216" t="s">
        <v>22749</v>
      </c>
      <c r="G290" s="215" t="s">
        <v>4008</v>
      </c>
      <c r="H290" s="215" t="s">
        <v>5740</v>
      </c>
      <c r="I290" s="215" t="s">
        <v>7457</v>
      </c>
      <c r="J290" s="215" t="s">
        <v>9153</v>
      </c>
      <c r="K290" s="215" t="s">
        <v>10873</v>
      </c>
      <c r="L290" s="215" t="s">
        <v>12551</v>
      </c>
      <c r="M290" s="215" t="s">
        <v>14251</v>
      </c>
      <c r="N290" s="215" t="s">
        <v>15933</v>
      </c>
      <c r="O290" s="215" t="s">
        <v>17663</v>
      </c>
      <c r="P290" s="215" t="s">
        <v>19329</v>
      </c>
      <c r="Q290" s="4"/>
      <c r="R290" s="4"/>
      <c r="S290" s="4"/>
      <c r="T290" s="4"/>
      <c r="U290" s="4"/>
      <c r="V290" s="4"/>
      <c r="W290" s="4"/>
      <c r="X290" s="4"/>
      <c r="Y290" s="4"/>
      <c r="Z290" s="4"/>
      <c r="AA290" s="4"/>
      <c r="AB290" s="4"/>
      <c r="AC290" s="4"/>
      <c r="AD290" s="4"/>
      <c r="AE290" s="4"/>
      <c r="AF290" s="4"/>
    </row>
    <row r="291" spans="1:32" ht="49.9" customHeight="1">
      <c r="A291" s="4"/>
      <c r="B291" s="213">
        <v>1111101510</v>
      </c>
      <c r="C291" s="214">
        <v>5</v>
      </c>
      <c r="D291" s="215" t="s">
        <v>83</v>
      </c>
      <c r="E291" s="215" t="s">
        <v>83</v>
      </c>
      <c r="F291" s="216" t="s">
        <v>22750</v>
      </c>
      <c r="G291" s="215" t="s">
        <v>4009</v>
      </c>
      <c r="H291" s="215" t="s">
        <v>5741</v>
      </c>
      <c r="I291" s="215" t="s">
        <v>7458</v>
      </c>
      <c r="J291" s="215" t="s">
        <v>9154</v>
      </c>
      <c r="K291" s="215" t="s">
        <v>10874</v>
      </c>
      <c r="L291" s="215" t="s">
        <v>12552</v>
      </c>
      <c r="M291" s="215" t="s">
        <v>14252</v>
      </c>
      <c r="N291" s="215" t="s">
        <v>15934</v>
      </c>
      <c r="O291" s="215" t="s">
        <v>17664</v>
      </c>
      <c r="P291" s="215" t="s">
        <v>19330</v>
      </c>
      <c r="Q291" s="4"/>
      <c r="R291" s="4"/>
      <c r="S291" s="4"/>
      <c r="T291" s="4"/>
      <c r="U291" s="4"/>
      <c r="V291" s="4"/>
      <c r="W291" s="4"/>
      <c r="X291" s="4"/>
      <c r="Y291" s="4"/>
      <c r="Z291" s="4"/>
      <c r="AA291" s="4"/>
      <c r="AB291" s="4"/>
      <c r="AC291" s="4"/>
      <c r="AD291" s="4"/>
      <c r="AE291" s="4"/>
      <c r="AF291" s="4"/>
    </row>
    <row r="292" spans="1:32" ht="49.9" customHeight="1">
      <c r="A292" s="4"/>
      <c r="B292" s="213">
        <v>1111101511</v>
      </c>
      <c r="C292" s="214">
        <v>5</v>
      </c>
      <c r="D292" s="215" t="s">
        <v>82</v>
      </c>
      <c r="E292" s="215" t="s">
        <v>82</v>
      </c>
      <c r="F292" s="216" t="s">
        <v>22751</v>
      </c>
      <c r="G292" s="215" t="s">
        <v>4010</v>
      </c>
      <c r="H292" s="215" t="s">
        <v>5742</v>
      </c>
      <c r="I292" s="215" t="s">
        <v>7459</v>
      </c>
      <c r="J292" s="215" t="s">
        <v>9155</v>
      </c>
      <c r="K292" s="215" t="s">
        <v>10875</v>
      </c>
      <c r="L292" s="215" t="s">
        <v>12553</v>
      </c>
      <c r="M292" s="215" t="s">
        <v>14251</v>
      </c>
      <c r="N292" s="215" t="s">
        <v>15935</v>
      </c>
      <c r="O292" s="215" t="s">
        <v>17665</v>
      </c>
      <c r="P292" s="215" t="s">
        <v>19331</v>
      </c>
      <c r="Q292" s="4"/>
      <c r="R292" s="4"/>
      <c r="S292" s="4"/>
      <c r="T292" s="4"/>
      <c r="U292" s="4"/>
      <c r="V292" s="4"/>
      <c r="W292" s="4"/>
      <c r="X292" s="4"/>
      <c r="Y292" s="4"/>
      <c r="Z292" s="4"/>
      <c r="AA292" s="4"/>
      <c r="AB292" s="4"/>
      <c r="AC292" s="4"/>
      <c r="AD292" s="4"/>
      <c r="AE292" s="4"/>
      <c r="AF292" s="4"/>
    </row>
    <row r="293" spans="1:32" ht="49.9" customHeight="1">
      <c r="A293" s="4"/>
      <c r="B293" s="213">
        <v>11111016</v>
      </c>
      <c r="C293" s="214">
        <v>4</v>
      </c>
      <c r="D293" s="215" t="s">
        <v>2470</v>
      </c>
      <c r="E293" s="215" t="s">
        <v>2470</v>
      </c>
      <c r="F293" s="216" t="s">
        <v>2876</v>
      </c>
      <c r="G293" s="215" t="s">
        <v>4011</v>
      </c>
      <c r="H293" s="215" t="s">
        <v>5743</v>
      </c>
      <c r="I293" s="215" t="s">
        <v>7460</v>
      </c>
      <c r="J293" s="215" t="s">
        <v>9156</v>
      </c>
      <c r="K293" s="215" t="s">
        <v>10876</v>
      </c>
      <c r="L293" s="215" t="s">
        <v>12554</v>
      </c>
      <c r="M293" s="215" t="s">
        <v>14253</v>
      </c>
      <c r="N293" s="215" t="s">
        <v>15936</v>
      </c>
      <c r="O293" s="215" t="s">
        <v>17666</v>
      </c>
      <c r="P293" s="215" t="s">
        <v>19332</v>
      </c>
      <c r="Q293" s="4"/>
      <c r="R293" s="4"/>
      <c r="S293" s="4"/>
      <c r="T293" s="4"/>
      <c r="U293" s="4"/>
      <c r="V293" s="4"/>
      <c r="W293" s="4"/>
      <c r="X293" s="4"/>
      <c r="Y293" s="4"/>
      <c r="Z293" s="4"/>
      <c r="AA293" s="4"/>
      <c r="AB293" s="4"/>
      <c r="AC293" s="4"/>
      <c r="AD293" s="4"/>
      <c r="AE293" s="4"/>
      <c r="AF293" s="4"/>
    </row>
    <row r="294" spans="1:32" ht="49.9" customHeight="1">
      <c r="A294" s="4"/>
      <c r="B294" s="213">
        <v>11111017</v>
      </c>
      <c r="C294" s="214">
        <v>4</v>
      </c>
      <c r="D294" s="215" t="s">
        <v>2582</v>
      </c>
      <c r="E294" s="215" t="s">
        <v>2582</v>
      </c>
      <c r="F294" s="216" t="s">
        <v>22752</v>
      </c>
      <c r="G294" s="215" t="s">
        <v>4012</v>
      </c>
      <c r="H294" s="215" t="s">
        <v>5744</v>
      </c>
      <c r="I294" s="215" t="s">
        <v>7461</v>
      </c>
      <c r="J294" s="215" t="s">
        <v>9157</v>
      </c>
      <c r="K294" s="215" t="s">
        <v>2582</v>
      </c>
      <c r="L294" s="215" t="s">
        <v>12555</v>
      </c>
      <c r="M294" s="215" t="s">
        <v>14254</v>
      </c>
      <c r="N294" s="215" t="s">
        <v>15937</v>
      </c>
      <c r="O294" s="215" t="s">
        <v>14254</v>
      </c>
      <c r="P294" s="215" t="s">
        <v>2582</v>
      </c>
      <c r="Q294" s="4"/>
      <c r="R294" s="4"/>
      <c r="S294" s="4"/>
      <c r="T294" s="4"/>
      <c r="U294" s="4"/>
      <c r="V294" s="4"/>
      <c r="W294" s="4"/>
      <c r="X294" s="4"/>
      <c r="Y294" s="4"/>
      <c r="Z294" s="4"/>
      <c r="AA294" s="4"/>
      <c r="AB294" s="4"/>
      <c r="AC294" s="4"/>
      <c r="AD294" s="4"/>
      <c r="AE294" s="4"/>
      <c r="AF294" s="4"/>
    </row>
    <row r="295" spans="1:32" ht="49.9" customHeight="1">
      <c r="A295" s="4"/>
      <c r="B295" s="213">
        <v>11111018</v>
      </c>
      <c r="C295" s="214">
        <v>4</v>
      </c>
      <c r="D295" s="215" t="s">
        <v>510</v>
      </c>
      <c r="E295" s="215" t="s">
        <v>510</v>
      </c>
      <c r="F295" s="216" t="s">
        <v>22753</v>
      </c>
      <c r="G295" s="215" t="s">
        <v>4013</v>
      </c>
      <c r="H295" s="215" t="s">
        <v>5745</v>
      </c>
      <c r="I295" s="215" t="s">
        <v>7462</v>
      </c>
      <c r="J295" s="215" t="s">
        <v>9158</v>
      </c>
      <c r="K295" s="215" t="s">
        <v>10877</v>
      </c>
      <c r="L295" s="215" t="s">
        <v>12556</v>
      </c>
      <c r="M295" s="215" t="s">
        <v>14255</v>
      </c>
      <c r="N295" s="215" t="s">
        <v>15938</v>
      </c>
      <c r="O295" s="215" t="s">
        <v>17667</v>
      </c>
      <c r="P295" s="215" t="s">
        <v>19333</v>
      </c>
      <c r="Q295" s="4"/>
      <c r="R295" s="4"/>
      <c r="S295" s="4"/>
      <c r="T295" s="4"/>
      <c r="U295" s="4"/>
      <c r="V295" s="4"/>
      <c r="W295" s="4"/>
      <c r="X295" s="4"/>
      <c r="Y295" s="4"/>
      <c r="Z295" s="4"/>
      <c r="AA295" s="4"/>
      <c r="AB295" s="4"/>
      <c r="AC295" s="4"/>
      <c r="AD295" s="4"/>
      <c r="AE295" s="4"/>
      <c r="AF295" s="4"/>
    </row>
    <row r="296" spans="1:32" ht="49.9" customHeight="1">
      <c r="A296" s="4"/>
      <c r="B296" s="213">
        <v>1111101810</v>
      </c>
      <c r="C296" s="214">
        <v>5</v>
      </c>
      <c r="D296" s="215" t="s">
        <v>511</v>
      </c>
      <c r="E296" s="215" t="s">
        <v>2595</v>
      </c>
      <c r="F296" s="216" t="s">
        <v>23758</v>
      </c>
      <c r="G296" s="215" t="s">
        <v>4014</v>
      </c>
      <c r="H296" s="215" t="s">
        <v>5746</v>
      </c>
      <c r="I296" s="215" t="s">
        <v>7463</v>
      </c>
      <c r="J296" s="215" t="s">
        <v>9159</v>
      </c>
      <c r="K296" s="215" t="s">
        <v>10878</v>
      </c>
      <c r="L296" s="215" t="s">
        <v>12557</v>
      </c>
      <c r="M296" s="215" t="s">
        <v>14256</v>
      </c>
      <c r="N296" s="215" t="s">
        <v>15939</v>
      </c>
      <c r="O296" s="215" t="s">
        <v>17668</v>
      </c>
      <c r="P296" s="215" t="s">
        <v>19334</v>
      </c>
      <c r="Q296" s="4"/>
      <c r="R296" s="4"/>
      <c r="S296" s="4"/>
      <c r="T296" s="4"/>
      <c r="U296" s="4"/>
      <c r="V296" s="4"/>
      <c r="W296" s="4"/>
      <c r="X296" s="4"/>
      <c r="Y296" s="4"/>
      <c r="Z296" s="4"/>
      <c r="AA296" s="4"/>
      <c r="AB296" s="4"/>
      <c r="AC296" s="4"/>
      <c r="AD296" s="4"/>
      <c r="AE296" s="4"/>
      <c r="AF296" s="4"/>
    </row>
    <row r="297" spans="1:32" ht="49.9" customHeight="1">
      <c r="A297" s="4"/>
      <c r="B297" s="213">
        <v>1111101811</v>
      </c>
      <c r="C297" s="214">
        <v>5</v>
      </c>
      <c r="D297" s="215" t="s">
        <v>512</v>
      </c>
      <c r="E297" s="215" t="s">
        <v>512</v>
      </c>
      <c r="F297" s="216" t="s">
        <v>2877</v>
      </c>
      <c r="G297" s="215" t="s">
        <v>4015</v>
      </c>
      <c r="H297" s="215" t="s">
        <v>5747</v>
      </c>
      <c r="I297" s="215" t="s">
        <v>7464</v>
      </c>
      <c r="J297" s="215" t="s">
        <v>9160</v>
      </c>
      <c r="K297" s="215" t="s">
        <v>10879</v>
      </c>
      <c r="L297" s="215" t="s">
        <v>12558</v>
      </c>
      <c r="M297" s="215" t="s">
        <v>14257</v>
      </c>
      <c r="N297" s="215" t="s">
        <v>15940</v>
      </c>
      <c r="O297" s="215" t="s">
        <v>17669</v>
      </c>
      <c r="P297" s="215" t="s">
        <v>19335</v>
      </c>
      <c r="Q297" s="4"/>
      <c r="R297" s="4"/>
      <c r="S297" s="4"/>
      <c r="T297" s="4"/>
      <c r="U297" s="4"/>
      <c r="V297" s="4"/>
      <c r="W297" s="4"/>
      <c r="X297" s="4"/>
      <c r="Y297" s="4"/>
      <c r="Z297" s="4"/>
      <c r="AA297" s="4"/>
      <c r="AB297" s="4"/>
      <c r="AC297" s="4"/>
      <c r="AD297" s="4"/>
      <c r="AE297" s="4"/>
      <c r="AF297" s="4"/>
    </row>
    <row r="298" spans="1:32" ht="49.9" customHeight="1">
      <c r="A298" s="4"/>
      <c r="B298" s="213">
        <v>111111</v>
      </c>
      <c r="C298" s="214">
        <v>3</v>
      </c>
      <c r="D298" s="215" t="s">
        <v>513</v>
      </c>
      <c r="E298" s="215" t="s">
        <v>513</v>
      </c>
      <c r="F298" s="216" t="s">
        <v>22755</v>
      </c>
      <c r="G298" s="215" t="s">
        <v>4016</v>
      </c>
      <c r="H298" s="215" t="s">
        <v>5748</v>
      </c>
      <c r="I298" s="215" t="s">
        <v>7465</v>
      </c>
      <c r="J298" s="215" t="s">
        <v>9161</v>
      </c>
      <c r="K298" s="215" t="s">
        <v>10880</v>
      </c>
      <c r="L298" s="215" t="s">
        <v>12559</v>
      </c>
      <c r="M298" s="215" t="s">
        <v>14258</v>
      </c>
      <c r="N298" s="215" t="s">
        <v>15941</v>
      </c>
      <c r="O298" s="215" t="s">
        <v>17670</v>
      </c>
      <c r="P298" s="215" t="s">
        <v>19336</v>
      </c>
      <c r="Q298" s="4"/>
      <c r="R298" s="4"/>
      <c r="S298" s="4"/>
      <c r="T298" s="4"/>
      <c r="U298" s="4"/>
      <c r="V298" s="4"/>
      <c r="W298" s="4"/>
      <c r="X298" s="4"/>
      <c r="Y298" s="4"/>
      <c r="Z298" s="4"/>
      <c r="AA298" s="4"/>
      <c r="AB298" s="4"/>
      <c r="AC298" s="4"/>
      <c r="AD298" s="4"/>
      <c r="AE298" s="4"/>
      <c r="AF298" s="4"/>
    </row>
    <row r="299" spans="1:32" ht="49.9" customHeight="1">
      <c r="A299" s="4"/>
      <c r="B299" s="213">
        <v>11111110</v>
      </c>
      <c r="C299" s="214">
        <v>4</v>
      </c>
      <c r="D299" s="215" t="s">
        <v>61</v>
      </c>
      <c r="E299" s="215" t="s">
        <v>61</v>
      </c>
      <c r="F299" s="216" t="s">
        <v>2878</v>
      </c>
      <c r="G299" s="215" t="s">
        <v>4017</v>
      </c>
      <c r="H299" s="215" t="s">
        <v>5749</v>
      </c>
      <c r="I299" s="215" t="s">
        <v>7466</v>
      </c>
      <c r="J299" s="215" t="s">
        <v>9162</v>
      </c>
      <c r="K299" s="215" t="s">
        <v>10881</v>
      </c>
      <c r="L299" s="215" t="s">
        <v>12560</v>
      </c>
      <c r="M299" s="215" t="s">
        <v>14259</v>
      </c>
      <c r="N299" s="215" t="s">
        <v>15942</v>
      </c>
      <c r="O299" s="215" t="s">
        <v>17671</v>
      </c>
      <c r="P299" s="215" t="s">
        <v>19337</v>
      </c>
      <c r="Q299" s="4"/>
      <c r="R299" s="4"/>
      <c r="S299" s="4"/>
      <c r="T299" s="4"/>
      <c r="U299" s="4"/>
      <c r="V299" s="4"/>
      <c r="W299" s="4"/>
      <c r="X299" s="4"/>
      <c r="Y299" s="4"/>
      <c r="Z299" s="4"/>
      <c r="AA299" s="4"/>
      <c r="AB299" s="4"/>
      <c r="AC299" s="4"/>
      <c r="AD299" s="4"/>
      <c r="AE299" s="4"/>
      <c r="AF299" s="4"/>
    </row>
    <row r="300" spans="1:32" ht="49.9" customHeight="1">
      <c r="A300" s="4"/>
      <c r="B300" s="213">
        <v>1111111010</v>
      </c>
      <c r="C300" s="214">
        <v>5</v>
      </c>
      <c r="D300" s="215" t="s">
        <v>62</v>
      </c>
      <c r="E300" s="215" t="s">
        <v>62</v>
      </c>
      <c r="F300" s="216" t="s">
        <v>22756</v>
      </c>
      <c r="G300" s="215" t="s">
        <v>4018</v>
      </c>
      <c r="H300" s="215" t="s">
        <v>62</v>
      </c>
      <c r="I300" s="215" t="s">
        <v>7467</v>
      </c>
      <c r="J300" s="215" t="s">
        <v>9163</v>
      </c>
      <c r="K300" s="215" t="s">
        <v>62</v>
      </c>
      <c r="L300" s="215" t="s">
        <v>12561</v>
      </c>
      <c r="M300" s="215" t="s">
        <v>14260</v>
      </c>
      <c r="N300" s="215" t="s">
        <v>15943</v>
      </c>
      <c r="O300" s="215" t="s">
        <v>17672</v>
      </c>
      <c r="P300" s="215" t="s">
        <v>19338</v>
      </c>
      <c r="Q300" s="4"/>
      <c r="R300" s="4"/>
      <c r="S300" s="4"/>
      <c r="T300" s="4"/>
      <c r="U300" s="4"/>
      <c r="V300" s="4"/>
      <c r="W300" s="4"/>
      <c r="X300" s="4"/>
      <c r="Y300" s="4"/>
      <c r="Z300" s="4"/>
      <c r="AA300" s="4"/>
      <c r="AB300" s="4"/>
      <c r="AC300" s="4"/>
      <c r="AD300" s="4"/>
      <c r="AE300" s="4"/>
      <c r="AF300" s="4"/>
    </row>
    <row r="301" spans="1:32" ht="49.9" customHeight="1">
      <c r="A301" s="4"/>
      <c r="B301" s="213">
        <v>1111111011</v>
      </c>
      <c r="C301" s="214">
        <v>5</v>
      </c>
      <c r="D301" s="215" t="s">
        <v>514</v>
      </c>
      <c r="E301" s="215" t="s">
        <v>514</v>
      </c>
      <c r="F301" s="216" t="s">
        <v>2879</v>
      </c>
      <c r="G301" s="215" t="s">
        <v>4019</v>
      </c>
      <c r="H301" s="215" t="s">
        <v>5750</v>
      </c>
      <c r="I301" s="215" t="s">
        <v>7468</v>
      </c>
      <c r="J301" s="215" t="s">
        <v>9164</v>
      </c>
      <c r="K301" s="215" t="s">
        <v>10882</v>
      </c>
      <c r="L301" s="215" t="s">
        <v>12562</v>
      </c>
      <c r="M301" s="215" t="s">
        <v>14261</v>
      </c>
      <c r="N301" s="215" t="s">
        <v>15944</v>
      </c>
      <c r="O301" s="215" t="s">
        <v>17673</v>
      </c>
      <c r="P301" s="215" t="s">
        <v>19339</v>
      </c>
      <c r="Q301" s="4"/>
      <c r="R301" s="4"/>
      <c r="S301" s="4"/>
      <c r="T301" s="4"/>
      <c r="U301" s="4"/>
      <c r="V301" s="4"/>
      <c r="W301" s="4"/>
      <c r="X301" s="4"/>
      <c r="Y301" s="4"/>
      <c r="Z301" s="4"/>
      <c r="AA301" s="4"/>
      <c r="AB301" s="4"/>
      <c r="AC301" s="4"/>
      <c r="AD301" s="4"/>
      <c r="AE301" s="4"/>
      <c r="AF301" s="4"/>
    </row>
    <row r="302" spans="1:32" ht="49.9" customHeight="1">
      <c r="A302" s="4"/>
      <c r="B302" s="213">
        <v>1111111012</v>
      </c>
      <c r="C302" s="214">
        <v>5</v>
      </c>
      <c r="D302" s="215" t="s">
        <v>63</v>
      </c>
      <c r="E302" s="215" t="s">
        <v>63</v>
      </c>
      <c r="F302" s="216" t="s">
        <v>2880</v>
      </c>
      <c r="G302" s="215" t="s">
        <v>4020</v>
      </c>
      <c r="H302" s="215" t="s">
        <v>5751</v>
      </c>
      <c r="I302" s="215" t="s">
        <v>7469</v>
      </c>
      <c r="J302" s="215" t="s">
        <v>9165</v>
      </c>
      <c r="K302" s="215" t="s">
        <v>10883</v>
      </c>
      <c r="L302" s="215" t="s">
        <v>12563</v>
      </c>
      <c r="M302" s="215" t="s">
        <v>14262</v>
      </c>
      <c r="N302" s="215" t="s">
        <v>15945</v>
      </c>
      <c r="O302" s="215" t="s">
        <v>17674</v>
      </c>
      <c r="P302" s="215" t="s">
        <v>19340</v>
      </c>
      <c r="Q302" s="4"/>
      <c r="R302" s="4"/>
      <c r="S302" s="4"/>
      <c r="T302" s="4"/>
      <c r="U302" s="4"/>
      <c r="V302" s="4"/>
      <c r="W302" s="4"/>
      <c r="X302" s="4"/>
      <c r="Y302" s="4"/>
      <c r="Z302" s="4"/>
      <c r="AA302" s="4"/>
      <c r="AB302" s="4"/>
      <c r="AC302" s="4"/>
      <c r="AD302" s="4"/>
      <c r="AE302" s="4"/>
      <c r="AF302" s="4"/>
    </row>
    <row r="303" spans="1:32" ht="49.9" customHeight="1">
      <c r="A303" s="4"/>
      <c r="B303" s="213">
        <v>1111111013</v>
      </c>
      <c r="C303" s="214">
        <v>5</v>
      </c>
      <c r="D303" s="215" t="s">
        <v>64</v>
      </c>
      <c r="E303" s="215" t="s">
        <v>64</v>
      </c>
      <c r="F303" s="216" t="s">
        <v>2881</v>
      </c>
      <c r="G303" s="215" t="s">
        <v>4021</v>
      </c>
      <c r="H303" s="215" t="s">
        <v>5752</v>
      </c>
      <c r="I303" s="215" t="s">
        <v>7470</v>
      </c>
      <c r="J303" s="215" t="s">
        <v>9166</v>
      </c>
      <c r="K303" s="215" t="s">
        <v>10884</v>
      </c>
      <c r="L303" s="215" t="s">
        <v>12564</v>
      </c>
      <c r="M303" s="215" t="s">
        <v>14263</v>
      </c>
      <c r="N303" s="215" t="s">
        <v>15946</v>
      </c>
      <c r="O303" s="215" t="s">
        <v>17675</v>
      </c>
      <c r="P303" s="215" t="s">
        <v>19341</v>
      </c>
      <c r="Q303" s="4"/>
      <c r="R303" s="4"/>
      <c r="S303" s="4"/>
      <c r="T303" s="4"/>
      <c r="U303" s="4"/>
      <c r="V303" s="4"/>
      <c r="W303" s="4"/>
      <c r="X303" s="4"/>
      <c r="Y303" s="4"/>
      <c r="Z303" s="4"/>
      <c r="AA303" s="4"/>
      <c r="AB303" s="4"/>
      <c r="AC303" s="4"/>
      <c r="AD303" s="4"/>
      <c r="AE303" s="4"/>
      <c r="AF303" s="4"/>
    </row>
    <row r="304" spans="1:32" ht="49.9" customHeight="1">
      <c r="A304" s="4"/>
      <c r="B304" s="213">
        <v>1111111014</v>
      </c>
      <c r="C304" s="214">
        <v>5</v>
      </c>
      <c r="D304" s="215" t="s">
        <v>65</v>
      </c>
      <c r="E304" s="215" t="s">
        <v>65</v>
      </c>
      <c r="F304" s="216" t="s">
        <v>2882</v>
      </c>
      <c r="G304" s="215" t="s">
        <v>4022</v>
      </c>
      <c r="H304" s="215" t="s">
        <v>5753</v>
      </c>
      <c r="I304" s="215" t="s">
        <v>7471</v>
      </c>
      <c r="J304" s="215" t="s">
        <v>9167</v>
      </c>
      <c r="K304" s="215" t="s">
        <v>10885</v>
      </c>
      <c r="L304" s="215" t="s">
        <v>12565</v>
      </c>
      <c r="M304" s="215" t="s">
        <v>14264</v>
      </c>
      <c r="N304" s="215" t="s">
        <v>15947</v>
      </c>
      <c r="O304" s="215" t="s">
        <v>17676</v>
      </c>
      <c r="P304" s="215" t="s">
        <v>19342</v>
      </c>
      <c r="Q304" s="4"/>
      <c r="R304" s="4"/>
      <c r="S304" s="4"/>
      <c r="T304" s="4"/>
      <c r="U304" s="4"/>
      <c r="V304" s="4"/>
      <c r="W304" s="4"/>
      <c r="X304" s="4"/>
      <c r="Y304" s="4"/>
      <c r="Z304" s="4"/>
      <c r="AA304" s="4"/>
      <c r="AB304" s="4"/>
      <c r="AC304" s="4"/>
      <c r="AD304" s="4"/>
      <c r="AE304" s="4"/>
      <c r="AF304" s="4"/>
    </row>
    <row r="305" spans="1:32" ht="49.9" customHeight="1">
      <c r="A305" s="4"/>
      <c r="B305" s="213">
        <v>1111111015</v>
      </c>
      <c r="C305" s="214">
        <v>5</v>
      </c>
      <c r="D305" s="215" t="s">
        <v>515</v>
      </c>
      <c r="E305" s="215" t="s">
        <v>515</v>
      </c>
      <c r="F305" s="216" t="s">
        <v>22757</v>
      </c>
      <c r="G305" s="215" t="s">
        <v>4023</v>
      </c>
      <c r="H305" s="215" t="s">
        <v>5754</v>
      </c>
      <c r="I305" s="215" t="s">
        <v>7472</v>
      </c>
      <c r="J305" s="215" t="s">
        <v>9168</v>
      </c>
      <c r="K305" s="215" t="s">
        <v>10886</v>
      </c>
      <c r="L305" s="215" t="s">
        <v>12566</v>
      </c>
      <c r="M305" s="215" t="s">
        <v>14265</v>
      </c>
      <c r="N305" s="215" t="s">
        <v>15948</v>
      </c>
      <c r="O305" s="215" t="s">
        <v>17677</v>
      </c>
      <c r="P305" s="215" t="s">
        <v>19343</v>
      </c>
      <c r="Q305" s="4"/>
      <c r="R305" s="4"/>
      <c r="S305" s="4"/>
      <c r="T305" s="4"/>
      <c r="U305" s="4"/>
      <c r="V305" s="4"/>
      <c r="W305" s="4"/>
      <c r="X305" s="4"/>
      <c r="Y305" s="4"/>
      <c r="Z305" s="4"/>
      <c r="AA305" s="4"/>
      <c r="AB305" s="4"/>
      <c r="AC305" s="4"/>
      <c r="AD305" s="4"/>
      <c r="AE305" s="4"/>
      <c r="AF305" s="4"/>
    </row>
    <row r="306" spans="1:32" ht="49.9" customHeight="1">
      <c r="A306" s="4"/>
      <c r="B306" s="213">
        <v>11111111</v>
      </c>
      <c r="C306" s="214">
        <v>4</v>
      </c>
      <c r="D306" s="215" t="s">
        <v>56</v>
      </c>
      <c r="E306" s="215" t="s">
        <v>56</v>
      </c>
      <c r="F306" s="216" t="s">
        <v>2883</v>
      </c>
      <c r="G306" s="215" t="s">
        <v>4024</v>
      </c>
      <c r="H306" s="215" t="s">
        <v>5755</v>
      </c>
      <c r="I306" s="215" t="s">
        <v>7473</v>
      </c>
      <c r="J306" s="215" t="s">
        <v>9169</v>
      </c>
      <c r="K306" s="215" t="s">
        <v>10887</v>
      </c>
      <c r="L306" s="215" t="s">
        <v>12567</v>
      </c>
      <c r="M306" s="215" t="s">
        <v>14266</v>
      </c>
      <c r="N306" s="215" t="s">
        <v>15949</v>
      </c>
      <c r="O306" s="215" t="s">
        <v>17678</v>
      </c>
      <c r="P306" s="215" t="s">
        <v>19344</v>
      </c>
      <c r="Q306" s="4"/>
      <c r="R306" s="4"/>
      <c r="S306" s="4"/>
      <c r="T306" s="4"/>
      <c r="U306" s="4"/>
      <c r="V306" s="4"/>
      <c r="W306" s="4"/>
      <c r="X306" s="4"/>
      <c r="Y306" s="4"/>
      <c r="Z306" s="4"/>
      <c r="AA306" s="4"/>
      <c r="AB306" s="4"/>
      <c r="AC306" s="4"/>
      <c r="AD306" s="4"/>
      <c r="AE306" s="4"/>
      <c r="AF306" s="4"/>
    </row>
    <row r="307" spans="1:32" ht="49.9" customHeight="1">
      <c r="A307" s="4"/>
      <c r="B307" s="213">
        <v>11111112</v>
      </c>
      <c r="C307" s="214">
        <v>4</v>
      </c>
      <c r="D307" s="215" t="s">
        <v>71</v>
      </c>
      <c r="E307" s="215" t="s">
        <v>71</v>
      </c>
      <c r="F307" s="216" t="s">
        <v>22758</v>
      </c>
      <c r="G307" s="215" t="s">
        <v>4025</v>
      </c>
      <c r="H307" s="215" t="s">
        <v>5756</v>
      </c>
      <c r="I307" s="215" t="s">
        <v>7474</v>
      </c>
      <c r="J307" s="215" t="s">
        <v>9170</v>
      </c>
      <c r="K307" s="215" t="s">
        <v>10888</v>
      </c>
      <c r="L307" s="215" t="s">
        <v>12568</v>
      </c>
      <c r="M307" s="215" t="s">
        <v>14267</v>
      </c>
      <c r="N307" s="215" t="s">
        <v>15950</v>
      </c>
      <c r="O307" s="215" t="s">
        <v>17679</v>
      </c>
      <c r="P307" s="215" t="s">
        <v>19345</v>
      </c>
      <c r="Q307" s="4"/>
      <c r="R307" s="4"/>
      <c r="S307" s="4"/>
      <c r="T307" s="4"/>
      <c r="U307" s="4"/>
      <c r="V307" s="4"/>
      <c r="W307" s="4"/>
      <c r="X307" s="4"/>
      <c r="Y307" s="4"/>
      <c r="Z307" s="4"/>
      <c r="AA307" s="4"/>
      <c r="AB307" s="4"/>
      <c r="AC307" s="4"/>
      <c r="AD307" s="4"/>
      <c r="AE307" s="4"/>
      <c r="AF307" s="4"/>
    </row>
    <row r="308" spans="1:32" ht="49.9" customHeight="1">
      <c r="A308" s="4"/>
      <c r="B308" s="213">
        <v>1111111210</v>
      </c>
      <c r="C308" s="214">
        <v>5</v>
      </c>
      <c r="D308" s="215" t="s">
        <v>73</v>
      </c>
      <c r="E308" s="215" t="s">
        <v>1794</v>
      </c>
      <c r="F308" s="216" t="s">
        <v>22759</v>
      </c>
      <c r="G308" s="215" t="s">
        <v>4026</v>
      </c>
      <c r="H308" s="215" t="s">
        <v>5757</v>
      </c>
      <c r="I308" s="215" t="s">
        <v>7475</v>
      </c>
      <c r="J308" s="215" t="s">
        <v>9171</v>
      </c>
      <c r="K308" s="215" t="s">
        <v>10889</v>
      </c>
      <c r="L308" s="215" t="s">
        <v>12569</v>
      </c>
      <c r="M308" s="215" t="s">
        <v>14268</v>
      </c>
      <c r="N308" s="215" t="s">
        <v>15951</v>
      </c>
      <c r="O308" s="215" t="s">
        <v>17680</v>
      </c>
      <c r="P308" s="215" t="s">
        <v>19346</v>
      </c>
      <c r="Q308" s="4"/>
      <c r="R308" s="4"/>
      <c r="S308" s="4"/>
      <c r="T308" s="4"/>
      <c r="U308" s="4"/>
      <c r="V308" s="4"/>
      <c r="W308" s="4"/>
      <c r="X308" s="4"/>
      <c r="Y308" s="4"/>
      <c r="Z308" s="4"/>
      <c r="AA308" s="4"/>
      <c r="AB308" s="4"/>
      <c r="AC308" s="4"/>
      <c r="AD308" s="4"/>
      <c r="AE308" s="4"/>
      <c r="AF308" s="4"/>
    </row>
    <row r="309" spans="1:32" ht="49.9" customHeight="1">
      <c r="A309" s="4"/>
      <c r="B309" s="213">
        <v>111111121010</v>
      </c>
      <c r="C309" s="214">
        <v>6</v>
      </c>
      <c r="D309" s="215" t="s">
        <v>516</v>
      </c>
      <c r="E309" s="215" t="s">
        <v>1795</v>
      </c>
      <c r="F309" s="216" t="s">
        <v>22760</v>
      </c>
      <c r="G309" s="215" t="s">
        <v>4027</v>
      </c>
      <c r="H309" s="215" t="s">
        <v>5758</v>
      </c>
      <c r="I309" s="215" t="s">
        <v>7476</v>
      </c>
      <c r="J309" s="215" t="s">
        <v>9172</v>
      </c>
      <c r="K309" s="215" t="s">
        <v>10890</v>
      </c>
      <c r="L309" s="215" t="s">
        <v>12570</v>
      </c>
      <c r="M309" s="215" t="s">
        <v>14269</v>
      </c>
      <c r="N309" s="215" t="s">
        <v>15952</v>
      </c>
      <c r="O309" s="215" t="s">
        <v>17681</v>
      </c>
      <c r="P309" s="215" t="s">
        <v>19347</v>
      </c>
      <c r="Q309" s="4"/>
      <c r="R309" s="4"/>
      <c r="S309" s="4"/>
      <c r="T309" s="4"/>
      <c r="U309" s="4"/>
      <c r="V309" s="4"/>
      <c r="W309" s="4"/>
      <c r="X309" s="4"/>
      <c r="Y309" s="4"/>
      <c r="Z309" s="4"/>
      <c r="AA309" s="4"/>
      <c r="AB309" s="4"/>
      <c r="AC309" s="4"/>
      <c r="AD309" s="4"/>
      <c r="AE309" s="4"/>
      <c r="AF309" s="4"/>
    </row>
    <row r="310" spans="1:32" ht="49.9" customHeight="1">
      <c r="A310" s="4"/>
      <c r="B310" s="213">
        <v>111111121011</v>
      </c>
      <c r="C310" s="214">
        <v>6</v>
      </c>
      <c r="D310" s="215" t="s">
        <v>517</v>
      </c>
      <c r="E310" s="215" t="s">
        <v>517</v>
      </c>
      <c r="F310" s="216" t="s">
        <v>22761</v>
      </c>
      <c r="G310" s="215" t="s">
        <v>4028</v>
      </c>
      <c r="H310" s="215" t="s">
        <v>5759</v>
      </c>
      <c r="I310" s="215" t="s">
        <v>7477</v>
      </c>
      <c r="J310" s="215" t="s">
        <v>9173</v>
      </c>
      <c r="K310" s="215" t="s">
        <v>10891</v>
      </c>
      <c r="L310" s="215" t="s">
        <v>12571</v>
      </c>
      <c r="M310" s="215" t="s">
        <v>14270</v>
      </c>
      <c r="N310" s="215" t="s">
        <v>15953</v>
      </c>
      <c r="O310" s="215" t="s">
        <v>17682</v>
      </c>
      <c r="P310" s="215" t="s">
        <v>19348</v>
      </c>
      <c r="Q310" s="4"/>
      <c r="R310" s="4"/>
      <c r="S310" s="4"/>
      <c r="T310" s="4"/>
      <c r="U310" s="4"/>
      <c r="V310" s="4"/>
      <c r="W310" s="4"/>
      <c r="X310" s="4"/>
      <c r="Y310" s="4"/>
      <c r="Z310" s="4"/>
      <c r="AA310" s="4"/>
      <c r="AB310" s="4"/>
      <c r="AC310" s="4"/>
      <c r="AD310" s="4"/>
      <c r="AE310" s="4"/>
      <c r="AF310" s="4"/>
    </row>
    <row r="311" spans="1:32" ht="49.9" customHeight="1">
      <c r="A311" s="4"/>
      <c r="B311" s="213">
        <v>111111121012</v>
      </c>
      <c r="C311" s="214">
        <v>6</v>
      </c>
      <c r="D311" s="215" t="s">
        <v>518</v>
      </c>
      <c r="E311" s="215" t="s">
        <v>518</v>
      </c>
      <c r="F311" s="216" t="s">
        <v>22762</v>
      </c>
      <c r="G311" s="215" t="s">
        <v>4029</v>
      </c>
      <c r="H311" s="215" t="s">
        <v>5760</v>
      </c>
      <c r="I311" s="215" t="s">
        <v>7478</v>
      </c>
      <c r="J311" s="215" t="s">
        <v>9174</v>
      </c>
      <c r="K311" s="215" t="s">
        <v>10892</v>
      </c>
      <c r="L311" s="215" t="s">
        <v>12572</v>
      </c>
      <c r="M311" s="215" t="s">
        <v>14271</v>
      </c>
      <c r="N311" s="215" t="s">
        <v>15954</v>
      </c>
      <c r="O311" s="215" t="s">
        <v>17683</v>
      </c>
      <c r="P311" s="215" t="s">
        <v>19349</v>
      </c>
      <c r="Q311" s="4"/>
      <c r="R311" s="4"/>
      <c r="S311" s="4"/>
      <c r="T311" s="4"/>
      <c r="U311" s="4"/>
      <c r="V311" s="4"/>
      <c r="W311" s="4"/>
      <c r="X311" s="4"/>
      <c r="Y311" s="4"/>
      <c r="Z311" s="4"/>
      <c r="AA311" s="4"/>
      <c r="AB311" s="4"/>
      <c r="AC311" s="4"/>
      <c r="AD311" s="4"/>
      <c r="AE311" s="4"/>
      <c r="AF311" s="4"/>
    </row>
    <row r="312" spans="1:32" ht="49.9" customHeight="1">
      <c r="A312" s="4"/>
      <c r="B312" s="213">
        <v>111111121013</v>
      </c>
      <c r="C312" s="214">
        <v>6</v>
      </c>
      <c r="D312" s="215" t="s">
        <v>519</v>
      </c>
      <c r="E312" s="215" t="s">
        <v>1796</v>
      </c>
      <c r="F312" s="216" t="s">
        <v>22763</v>
      </c>
      <c r="G312" s="215" t="s">
        <v>4030</v>
      </c>
      <c r="H312" s="215" t="s">
        <v>5761</v>
      </c>
      <c r="I312" s="215" t="s">
        <v>7479</v>
      </c>
      <c r="J312" s="215" t="s">
        <v>9175</v>
      </c>
      <c r="K312" s="215" t="s">
        <v>10893</v>
      </c>
      <c r="L312" s="215" t="s">
        <v>12573</v>
      </c>
      <c r="M312" s="215" t="s">
        <v>14272</v>
      </c>
      <c r="N312" s="215" t="s">
        <v>15955</v>
      </c>
      <c r="O312" s="215" t="s">
        <v>17684</v>
      </c>
      <c r="P312" s="215" t="s">
        <v>19350</v>
      </c>
      <c r="Q312" s="4"/>
      <c r="R312" s="4"/>
      <c r="S312" s="4"/>
      <c r="T312" s="4"/>
      <c r="U312" s="4"/>
      <c r="V312" s="4"/>
      <c r="W312" s="4"/>
      <c r="X312" s="4"/>
      <c r="Y312" s="4"/>
      <c r="Z312" s="4"/>
      <c r="AA312" s="4"/>
      <c r="AB312" s="4"/>
      <c r="AC312" s="4"/>
      <c r="AD312" s="4"/>
      <c r="AE312" s="4"/>
      <c r="AF312" s="4"/>
    </row>
    <row r="313" spans="1:32" ht="49.9" customHeight="1">
      <c r="A313" s="4"/>
      <c r="B313" s="213">
        <v>1111111211</v>
      </c>
      <c r="C313" s="214">
        <v>5</v>
      </c>
      <c r="D313" s="215" t="s">
        <v>72</v>
      </c>
      <c r="E313" s="215" t="s">
        <v>72</v>
      </c>
      <c r="F313" s="216" t="s">
        <v>2884</v>
      </c>
      <c r="G313" s="215" t="s">
        <v>4031</v>
      </c>
      <c r="H313" s="215" t="s">
        <v>5762</v>
      </c>
      <c r="I313" s="215" t="s">
        <v>7480</v>
      </c>
      <c r="J313" s="215" t="s">
        <v>62</v>
      </c>
      <c r="K313" s="215" t="s">
        <v>10894</v>
      </c>
      <c r="L313" s="215" t="s">
        <v>12574</v>
      </c>
      <c r="M313" s="215" t="s">
        <v>14273</v>
      </c>
      <c r="N313" s="215" t="s">
        <v>15956</v>
      </c>
      <c r="O313" s="215" t="s">
        <v>17685</v>
      </c>
      <c r="P313" s="215" t="s">
        <v>19351</v>
      </c>
      <c r="Q313" s="4"/>
      <c r="R313" s="4"/>
      <c r="S313" s="4"/>
      <c r="T313" s="4"/>
      <c r="U313" s="4"/>
      <c r="V313" s="4"/>
      <c r="W313" s="4"/>
      <c r="X313" s="4"/>
      <c r="Y313" s="4"/>
      <c r="Z313" s="4"/>
      <c r="AA313" s="4"/>
      <c r="AB313" s="4"/>
      <c r="AC313" s="4"/>
      <c r="AD313" s="4"/>
      <c r="AE313" s="4"/>
      <c r="AF313" s="4"/>
    </row>
    <row r="314" spans="1:32" ht="49.9" customHeight="1">
      <c r="A314" s="4"/>
      <c r="B314" s="213">
        <v>111111121110</v>
      </c>
      <c r="C314" s="214">
        <v>6</v>
      </c>
      <c r="D314" s="215" t="s">
        <v>520</v>
      </c>
      <c r="E314" s="215" t="s">
        <v>1797</v>
      </c>
      <c r="F314" s="216" t="s">
        <v>22764</v>
      </c>
      <c r="G314" s="215" t="s">
        <v>4032</v>
      </c>
      <c r="H314" s="215" t="s">
        <v>5763</v>
      </c>
      <c r="I314" s="215" t="s">
        <v>7481</v>
      </c>
      <c r="J314" s="215" t="s">
        <v>9176</v>
      </c>
      <c r="K314" s="215" t="s">
        <v>10895</v>
      </c>
      <c r="L314" s="215" t="s">
        <v>12575</v>
      </c>
      <c r="M314" s="215" t="s">
        <v>14274</v>
      </c>
      <c r="N314" s="215" t="s">
        <v>15957</v>
      </c>
      <c r="O314" s="215" t="s">
        <v>17686</v>
      </c>
      <c r="P314" s="215" t="s">
        <v>19352</v>
      </c>
      <c r="Q314" s="4"/>
      <c r="R314" s="4"/>
      <c r="S314" s="4"/>
      <c r="T314" s="4"/>
      <c r="U314" s="4"/>
      <c r="V314" s="4"/>
      <c r="W314" s="4"/>
      <c r="X314" s="4"/>
      <c r="Y314" s="4"/>
      <c r="Z314" s="4"/>
      <c r="AA314" s="4"/>
      <c r="AB314" s="4"/>
      <c r="AC314" s="4"/>
      <c r="AD314" s="4"/>
      <c r="AE314" s="4"/>
      <c r="AF314" s="4"/>
    </row>
    <row r="315" spans="1:32" ht="49.9" customHeight="1">
      <c r="A315" s="4"/>
      <c r="B315" s="213">
        <v>111111121111</v>
      </c>
      <c r="C315" s="214">
        <v>6</v>
      </c>
      <c r="D315" s="215" t="s">
        <v>521</v>
      </c>
      <c r="E315" s="215" t="s">
        <v>521</v>
      </c>
      <c r="F315" s="216" t="s">
        <v>22765</v>
      </c>
      <c r="G315" s="215" t="s">
        <v>4033</v>
      </c>
      <c r="H315" s="215" t="s">
        <v>5764</v>
      </c>
      <c r="I315" s="215" t="s">
        <v>7482</v>
      </c>
      <c r="J315" s="215" t="s">
        <v>9177</v>
      </c>
      <c r="K315" s="215" t="s">
        <v>10896</v>
      </c>
      <c r="L315" s="215" t="s">
        <v>12576</v>
      </c>
      <c r="M315" s="215" t="s">
        <v>14275</v>
      </c>
      <c r="N315" s="215" t="s">
        <v>15958</v>
      </c>
      <c r="O315" s="215" t="s">
        <v>17687</v>
      </c>
      <c r="P315" s="215" t="s">
        <v>19353</v>
      </c>
      <c r="Q315" s="4"/>
      <c r="R315" s="4"/>
      <c r="S315" s="4"/>
      <c r="T315" s="4"/>
      <c r="U315" s="4"/>
      <c r="V315" s="4"/>
      <c r="W315" s="4"/>
      <c r="X315" s="4"/>
      <c r="Y315" s="4"/>
      <c r="Z315" s="4"/>
      <c r="AA315" s="4"/>
      <c r="AB315" s="4"/>
      <c r="AC315" s="4"/>
      <c r="AD315" s="4"/>
      <c r="AE315" s="4"/>
      <c r="AF315" s="4"/>
    </row>
    <row r="316" spans="1:32" ht="49.9" customHeight="1">
      <c r="A316" s="4"/>
      <c r="B316" s="213">
        <v>111111121112</v>
      </c>
      <c r="C316" s="214">
        <v>6</v>
      </c>
      <c r="D316" s="215" t="s">
        <v>522</v>
      </c>
      <c r="E316" s="215" t="s">
        <v>1798</v>
      </c>
      <c r="F316" s="216" t="s">
        <v>2885</v>
      </c>
      <c r="G316" s="215" t="s">
        <v>4034</v>
      </c>
      <c r="H316" s="215" t="s">
        <v>5765</v>
      </c>
      <c r="I316" s="215" t="s">
        <v>7483</v>
      </c>
      <c r="J316" s="215" t="s">
        <v>9178</v>
      </c>
      <c r="K316" s="215" t="s">
        <v>10897</v>
      </c>
      <c r="L316" s="215" t="s">
        <v>12577</v>
      </c>
      <c r="M316" s="215" t="s">
        <v>14276</v>
      </c>
      <c r="N316" s="215" t="s">
        <v>15959</v>
      </c>
      <c r="O316" s="215" t="s">
        <v>17688</v>
      </c>
      <c r="P316" s="215" t="s">
        <v>19354</v>
      </c>
      <c r="Q316" s="4"/>
      <c r="R316" s="4"/>
      <c r="S316" s="4"/>
      <c r="T316" s="4"/>
      <c r="U316" s="4"/>
      <c r="V316" s="4"/>
      <c r="W316" s="4"/>
      <c r="X316" s="4"/>
      <c r="Y316" s="4"/>
      <c r="Z316" s="4"/>
      <c r="AA316" s="4"/>
      <c r="AB316" s="4"/>
      <c r="AC316" s="4"/>
      <c r="AD316" s="4"/>
      <c r="AE316" s="4"/>
      <c r="AF316" s="4"/>
    </row>
    <row r="317" spans="1:32" ht="49.9" customHeight="1">
      <c r="A317" s="4"/>
      <c r="B317" s="213">
        <v>1111111212</v>
      </c>
      <c r="C317" s="214">
        <v>5</v>
      </c>
      <c r="D317" s="215" t="s">
        <v>523</v>
      </c>
      <c r="E317" s="215" t="s">
        <v>523</v>
      </c>
      <c r="F317" s="216" t="s">
        <v>22766</v>
      </c>
      <c r="G317" s="215" t="s">
        <v>4035</v>
      </c>
      <c r="H317" s="215" t="s">
        <v>5766</v>
      </c>
      <c r="I317" s="215" t="s">
        <v>7484</v>
      </c>
      <c r="J317" s="215" t="s">
        <v>9179</v>
      </c>
      <c r="K317" s="215" t="s">
        <v>10898</v>
      </c>
      <c r="L317" s="215" t="s">
        <v>12578</v>
      </c>
      <c r="M317" s="215" t="s">
        <v>4035</v>
      </c>
      <c r="N317" s="215" t="s">
        <v>15960</v>
      </c>
      <c r="O317" s="215" t="s">
        <v>17689</v>
      </c>
      <c r="P317" s="215" t="s">
        <v>19355</v>
      </c>
      <c r="Q317" s="4"/>
      <c r="R317" s="4"/>
      <c r="S317" s="4"/>
      <c r="T317" s="4"/>
      <c r="U317" s="4"/>
      <c r="V317" s="4"/>
      <c r="W317" s="4"/>
      <c r="X317" s="4"/>
      <c r="Y317" s="4"/>
      <c r="Z317" s="4"/>
      <c r="AA317" s="4"/>
      <c r="AB317" s="4"/>
      <c r="AC317" s="4"/>
      <c r="AD317" s="4"/>
      <c r="AE317" s="4"/>
      <c r="AF317" s="4"/>
    </row>
    <row r="318" spans="1:32" ht="49.9" customHeight="1">
      <c r="A318" s="4"/>
      <c r="B318" s="213">
        <v>11111113</v>
      </c>
      <c r="C318" s="214">
        <v>4</v>
      </c>
      <c r="D318" s="215" t="s">
        <v>84</v>
      </c>
      <c r="E318" s="215" t="s">
        <v>84</v>
      </c>
      <c r="F318" s="216" t="s">
        <v>22767</v>
      </c>
      <c r="G318" s="215" t="s">
        <v>4036</v>
      </c>
      <c r="H318" s="215" t="s">
        <v>84</v>
      </c>
      <c r="I318" s="215" t="s">
        <v>84</v>
      </c>
      <c r="J318" s="215" t="s">
        <v>9180</v>
      </c>
      <c r="K318" s="215" t="s">
        <v>9180</v>
      </c>
      <c r="L318" s="215" t="s">
        <v>12579</v>
      </c>
      <c r="M318" s="215" t="s">
        <v>14277</v>
      </c>
      <c r="N318" s="215" t="s">
        <v>15961</v>
      </c>
      <c r="O318" s="215" t="s">
        <v>17690</v>
      </c>
      <c r="P318" s="215" t="s">
        <v>19356</v>
      </c>
      <c r="Q318" s="4"/>
      <c r="R318" s="4"/>
      <c r="S318" s="4"/>
      <c r="T318" s="4"/>
      <c r="U318" s="4"/>
      <c r="V318" s="4"/>
      <c r="W318" s="4"/>
      <c r="X318" s="4"/>
      <c r="Y318" s="4"/>
      <c r="Z318" s="4"/>
      <c r="AA318" s="4"/>
      <c r="AB318" s="4"/>
      <c r="AC318" s="4"/>
      <c r="AD318" s="4"/>
      <c r="AE318" s="4"/>
      <c r="AF318" s="4"/>
    </row>
    <row r="319" spans="1:32" ht="49.9" customHeight="1">
      <c r="A319" s="4"/>
      <c r="B319" s="213">
        <v>1111111310</v>
      </c>
      <c r="C319" s="214">
        <v>5</v>
      </c>
      <c r="D319" s="215" t="s">
        <v>524</v>
      </c>
      <c r="E319" s="215" t="s">
        <v>524</v>
      </c>
      <c r="F319" s="216" t="s">
        <v>22768</v>
      </c>
      <c r="G319" s="215" t="s">
        <v>4037</v>
      </c>
      <c r="H319" s="215" t="s">
        <v>5767</v>
      </c>
      <c r="I319" s="215" t="s">
        <v>7485</v>
      </c>
      <c r="J319" s="215" t="s">
        <v>9181</v>
      </c>
      <c r="K319" s="215" t="s">
        <v>10899</v>
      </c>
      <c r="L319" s="215" t="s">
        <v>12580</v>
      </c>
      <c r="M319" s="215" t="s">
        <v>14278</v>
      </c>
      <c r="N319" s="215" t="s">
        <v>15962</v>
      </c>
      <c r="O319" s="215" t="s">
        <v>17691</v>
      </c>
      <c r="P319" s="215" t="s">
        <v>19357</v>
      </c>
      <c r="Q319" s="4"/>
      <c r="R319" s="4"/>
      <c r="S319" s="4"/>
      <c r="T319" s="4"/>
      <c r="U319" s="4"/>
      <c r="V319" s="4"/>
      <c r="W319" s="4"/>
      <c r="X319" s="4"/>
      <c r="Y319" s="4"/>
      <c r="Z319" s="4"/>
      <c r="AA319" s="4"/>
      <c r="AB319" s="4"/>
      <c r="AC319" s="4"/>
      <c r="AD319" s="4"/>
      <c r="AE319" s="4"/>
      <c r="AF319" s="4"/>
    </row>
    <row r="320" spans="1:32" ht="49.9" customHeight="1">
      <c r="A320" s="4"/>
      <c r="B320" s="213">
        <v>111111131010</v>
      </c>
      <c r="C320" s="214">
        <v>6</v>
      </c>
      <c r="D320" s="215" t="s">
        <v>525</v>
      </c>
      <c r="E320" s="215" t="s">
        <v>525</v>
      </c>
      <c r="F320" s="216" t="s">
        <v>23759</v>
      </c>
      <c r="G320" s="215" t="s">
        <v>4038</v>
      </c>
      <c r="H320" s="215" t="s">
        <v>5768</v>
      </c>
      <c r="I320" s="215" t="s">
        <v>7486</v>
      </c>
      <c r="J320" s="215" t="s">
        <v>9182</v>
      </c>
      <c r="K320" s="215" t="s">
        <v>10900</v>
      </c>
      <c r="L320" s="215" t="s">
        <v>12581</v>
      </c>
      <c r="M320" s="215" t="s">
        <v>14279</v>
      </c>
      <c r="N320" s="215" t="s">
        <v>15963</v>
      </c>
      <c r="O320" s="215" t="s">
        <v>17692</v>
      </c>
      <c r="P320" s="215" t="s">
        <v>19358</v>
      </c>
      <c r="Q320" s="4"/>
      <c r="R320" s="4"/>
      <c r="S320" s="4"/>
      <c r="T320" s="4"/>
      <c r="U320" s="4"/>
      <c r="V320" s="4"/>
      <c r="W320" s="4"/>
      <c r="X320" s="4"/>
      <c r="Y320" s="4"/>
      <c r="Z320" s="4"/>
      <c r="AA320" s="4"/>
      <c r="AB320" s="4"/>
      <c r="AC320" s="4"/>
      <c r="AD320" s="4"/>
      <c r="AE320" s="4"/>
      <c r="AF320" s="4"/>
    </row>
    <row r="321" spans="1:32" ht="49.9" customHeight="1">
      <c r="A321" s="4"/>
      <c r="B321" s="213">
        <v>11111113101010</v>
      </c>
      <c r="C321" s="214">
        <v>7</v>
      </c>
      <c r="D321" s="215" t="s">
        <v>526</v>
      </c>
      <c r="E321" s="215" t="s">
        <v>1799</v>
      </c>
      <c r="F321" s="216" t="s">
        <v>22770</v>
      </c>
      <c r="G321" s="215" t="s">
        <v>4039</v>
      </c>
      <c r="H321" s="215" t="s">
        <v>5769</v>
      </c>
      <c r="I321" s="215" t="s">
        <v>7487</v>
      </c>
      <c r="J321" s="215" t="s">
        <v>9183</v>
      </c>
      <c r="K321" s="215" t="s">
        <v>10901</v>
      </c>
      <c r="L321" s="215" t="s">
        <v>12582</v>
      </c>
      <c r="M321" s="215" t="s">
        <v>14280</v>
      </c>
      <c r="N321" s="215" t="s">
        <v>15964</v>
      </c>
      <c r="O321" s="215" t="s">
        <v>17693</v>
      </c>
      <c r="P321" s="215" t="s">
        <v>19359</v>
      </c>
      <c r="Q321" s="4"/>
      <c r="R321" s="4"/>
      <c r="S321" s="4"/>
      <c r="T321" s="4"/>
      <c r="U321" s="4"/>
      <c r="V321" s="4"/>
      <c r="W321" s="4"/>
      <c r="X321" s="4"/>
      <c r="Y321" s="4"/>
      <c r="Z321" s="4"/>
      <c r="AA321" s="4"/>
      <c r="AB321" s="4"/>
      <c r="AC321" s="4"/>
      <c r="AD321" s="4"/>
      <c r="AE321" s="4"/>
      <c r="AF321" s="4"/>
    </row>
    <row r="322" spans="1:32" ht="49.9" customHeight="1">
      <c r="A322" s="4"/>
      <c r="B322" s="213">
        <v>11111113101011</v>
      </c>
      <c r="C322" s="214">
        <v>7</v>
      </c>
      <c r="D322" s="215" t="s">
        <v>527</v>
      </c>
      <c r="E322" s="215" t="s">
        <v>1800</v>
      </c>
      <c r="F322" s="216" t="s">
        <v>2886</v>
      </c>
      <c r="G322" s="215" t="s">
        <v>4040</v>
      </c>
      <c r="H322" s="215" t="s">
        <v>5770</v>
      </c>
      <c r="I322" s="215" t="s">
        <v>7488</v>
      </c>
      <c r="J322" s="215" t="s">
        <v>9184</v>
      </c>
      <c r="K322" s="215" t="s">
        <v>10902</v>
      </c>
      <c r="L322" s="215" t="s">
        <v>12583</v>
      </c>
      <c r="M322" s="215" t="s">
        <v>14281</v>
      </c>
      <c r="N322" s="215" t="s">
        <v>15965</v>
      </c>
      <c r="O322" s="215" t="s">
        <v>17694</v>
      </c>
      <c r="P322" s="215" t="s">
        <v>19360</v>
      </c>
      <c r="Q322" s="4"/>
      <c r="R322" s="4"/>
      <c r="S322" s="4"/>
      <c r="T322" s="4"/>
      <c r="U322" s="4"/>
      <c r="V322" s="4"/>
      <c r="W322" s="4"/>
      <c r="X322" s="4"/>
      <c r="Y322" s="4"/>
      <c r="Z322" s="4"/>
      <c r="AA322" s="4"/>
      <c r="AB322" s="4"/>
      <c r="AC322" s="4"/>
      <c r="AD322" s="4"/>
      <c r="AE322" s="4"/>
      <c r="AF322" s="4"/>
    </row>
    <row r="323" spans="1:32" ht="49.9" customHeight="1">
      <c r="A323" s="4"/>
      <c r="B323" s="213">
        <v>111111131011</v>
      </c>
      <c r="C323" s="214">
        <v>6</v>
      </c>
      <c r="D323" s="215" t="s">
        <v>528</v>
      </c>
      <c r="E323" s="215" t="s">
        <v>528</v>
      </c>
      <c r="F323" s="216" t="s">
        <v>22771</v>
      </c>
      <c r="G323" s="215" t="s">
        <v>4041</v>
      </c>
      <c r="H323" s="215" t="s">
        <v>5768</v>
      </c>
      <c r="I323" s="215" t="s">
        <v>7489</v>
      </c>
      <c r="J323" s="215" t="s">
        <v>9185</v>
      </c>
      <c r="K323" s="215" t="s">
        <v>10903</v>
      </c>
      <c r="L323" s="215" t="s">
        <v>12584</v>
      </c>
      <c r="M323" s="215" t="s">
        <v>14282</v>
      </c>
      <c r="N323" s="215" t="s">
        <v>15966</v>
      </c>
      <c r="O323" s="215" t="s">
        <v>17695</v>
      </c>
      <c r="P323" s="215" t="s">
        <v>19361</v>
      </c>
      <c r="Q323" s="4"/>
      <c r="R323" s="4"/>
      <c r="S323" s="4"/>
      <c r="T323" s="4"/>
      <c r="U323" s="4"/>
      <c r="V323" s="4"/>
      <c r="W323" s="4"/>
      <c r="X323" s="4"/>
      <c r="Y323" s="4"/>
      <c r="Z323" s="4"/>
      <c r="AA323" s="4"/>
      <c r="AB323" s="4"/>
      <c r="AC323" s="4"/>
      <c r="AD323" s="4"/>
      <c r="AE323" s="4"/>
      <c r="AF323" s="4"/>
    </row>
    <row r="324" spans="1:32" ht="49.9" customHeight="1">
      <c r="A324" s="4"/>
      <c r="B324" s="213">
        <v>11111113101110</v>
      </c>
      <c r="C324" s="214">
        <v>7</v>
      </c>
      <c r="D324" s="215" t="s">
        <v>529</v>
      </c>
      <c r="E324" s="215" t="s">
        <v>1801</v>
      </c>
      <c r="F324" s="216" t="s">
        <v>2887</v>
      </c>
      <c r="G324" s="215" t="s">
        <v>4042</v>
      </c>
      <c r="H324" s="215" t="s">
        <v>5771</v>
      </c>
      <c r="I324" s="215" t="s">
        <v>7490</v>
      </c>
      <c r="J324" s="215" t="s">
        <v>9186</v>
      </c>
      <c r="K324" s="215" t="s">
        <v>10904</v>
      </c>
      <c r="L324" s="215" t="s">
        <v>12585</v>
      </c>
      <c r="M324" s="215" t="s">
        <v>14283</v>
      </c>
      <c r="N324" s="215" t="s">
        <v>15967</v>
      </c>
      <c r="O324" s="215" t="s">
        <v>17696</v>
      </c>
      <c r="P324" s="215" t="s">
        <v>19362</v>
      </c>
      <c r="Q324" s="4"/>
      <c r="R324" s="4"/>
      <c r="S324" s="4"/>
      <c r="T324" s="4"/>
      <c r="U324" s="4"/>
      <c r="V324" s="4"/>
      <c r="W324" s="4"/>
      <c r="X324" s="4"/>
      <c r="Y324" s="4"/>
      <c r="Z324" s="4"/>
      <c r="AA324" s="4"/>
      <c r="AB324" s="4"/>
      <c r="AC324" s="4"/>
      <c r="AD324" s="4"/>
      <c r="AE324" s="4"/>
      <c r="AF324" s="4"/>
    </row>
    <row r="325" spans="1:32" ht="49.9" customHeight="1">
      <c r="A325" s="4"/>
      <c r="B325" s="213">
        <v>11111113101111</v>
      </c>
      <c r="C325" s="214">
        <v>7</v>
      </c>
      <c r="D325" s="215" t="s">
        <v>530</v>
      </c>
      <c r="E325" s="215" t="s">
        <v>1802</v>
      </c>
      <c r="F325" s="216" t="s">
        <v>2888</v>
      </c>
      <c r="G325" s="215" t="s">
        <v>4043</v>
      </c>
      <c r="H325" s="215" t="s">
        <v>5772</v>
      </c>
      <c r="I325" s="215" t="s">
        <v>7491</v>
      </c>
      <c r="J325" s="215" t="s">
        <v>9187</v>
      </c>
      <c r="K325" s="215" t="s">
        <v>10905</v>
      </c>
      <c r="L325" s="215" t="s">
        <v>12586</v>
      </c>
      <c r="M325" s="215" t="s">
        <v>14284</v>
      </c>
      <c r="N325" s="215" t="s">
        <v>15968</v>
      </c>
      <c r="O325" s="215" t="s">
        <v>17697</v>
      </c>
      <c r="P325" s="215" t="s">
        <v>19363</v>
      </c>
      <c r="Q325" s="4"/>
      <c r="R325" s="4"/>
      <c r="S325" s="4"/>
      <c r="T325" s="4"/>
      <c r="U325" s="4"/>
      <c r="V325" s="4"/>
      <c r="W325" s="4"/>
      <c r="X325" s="4"/>
      <c r="Y325" s="4"/>
      <c r="Z325" s="4"/>
      <c r="AA325" s="4"/>
      <c r="AB325" s="4"/>
      <c r="AC325" s="4"/>
      <c r="AD325" s="4"/>
      <c r="AE325" s="4"/>
      <c r="AF325" s="4"/>
    </row>
    <row r="326" spans="1:32" ht="49.9" customHeight="1">
      <c r="A326" s="4"/>
      <c r="B326" s="213">
        <v>111111131012</v>
      </c>
      <c r="C326" s="214">
        <v>6</v>
      </c>
      <c r="D326" s="215" t="s">
        <v>531</v>
      </c>
      <c r="E326" s="215" t="s">
        <v>531</v>
      </c>
      <c r="F326" s="216" t="s">
        <v>22772</v>
      </c>
      <c r="G326" s="215" t="s">
        <v>4044</v>
      </c>
      <c r="H326" s="215" t="s">
        <v>5773</v>
      </c>
      <c r="I326" s="215" t="s">
        <v>7492</v>
      </c>
      <c r="J326" s="215" t="s">
        <v>9188</v>
      </c>
      <c r="K326" s="215" t="s">
        <v>10906</v>
      </c>
      <c r="L326" s="215" t="s">
        <v>12587</v>
      </c>
      <c r="M326" s="215" t="s">
        <v>14285</v>
      </c>
      <c r="N326" s="215" t="s">
        <v>15969</v>
      </c>
      <c r="O326" s="215" t="s">
        <v>17698</v>
      </c>
      <c r="P326" s="215" t="s">
        <v>19364</v>
      </c>
      <c r="Q326" s="4"/>
      <c r="R326" s="4"/>
      <c r="S326" s="4"/>
      <c r="T326" s="4"/>
      <c r="U326" s="4"/>
      <c r="V326" s="4"/>
      <c r="W326" s="4"/>
      <c r="X326" s="4"/>
      <c r="Y326" s="4"/>
      <c r="Z326" s="4"/>
      <c r="AA326" s="4"/>
      <c r="AB326" s="4"/>
      <c r="AC326" s="4"/>
      <c r="AD326" s="4"/>
      <c r="AE326" s="4"/>
      <c r="AF326" s="4"/>
    </row>
    <row r="327" spans="1:32" ht="49.9" customHeight="1">
      <c r="A327" s="4"/>
      <c r="B327" s="213">
        <v>11111113101210</v>
      </c>
      <c r="C327" s="214">
        <v>7</v>
      </c>
      <c r="D327" s="215" t="s">
        <v>532</v>
      </c>
      <c r="E327" s="215" t="s">
        <v>532</v>
      </c>
      <c r="F327" s="216" t="s">
        <v>23760</v>
      </c>
      <c r="G327" s="215" t="s">
        <v>4045</v>
      </c>
      <c r="H327" s="215" t="s">
        <v>5774</v>
      </c>
      <c r="I327" s="215" t="s">
        <v>7493</v>
      </c>
      <c r="J327" s="215" t="s">
        <v>9189</v>
      </c>
      <c r="K327" s="215" t="s">
        <v>10907</v>
      </c>
      <c r="L327" s="215" t="s">
        <v>12588</v>
      </c>
      <c r="M327" s="215" t="s">
        <v>14286</v>
      </c>
      <c r="N327" s="215" t="s">
        <v>15970</v>
      </c>
      <c r="O327" s="215" t="s">
        <v>17699</v>
      </c>
      <c r="P327" s="215" t="s">
        <v>19365</v>
      </c>
      <c r="Q327" s="4"/>
      <c r="R327" s="4"/>
      <c r="S327" s="4"/>
      <c r="T327" s="4"/>
      <c r="U327" s="4"/>
      <c r="V327" s="4"/>
      <c r="W327" s="4"/>
      <c r="X327" s="4"/>
      <c r="Y327" s="4"/>
      <c r="Z327" s="4"/>
      <c r="AA327" s="4"/>
      <c r="AB327" s="4"/>
      <c r="AC327" s="4"/>
      <c r="AD327" s="4"/>
      <c r="AE327" s="4"/>
      <c r="AF327" s="4"/>
    </row>
    <row r="328" spans="1:32" ht="49.9" customHeight="1">
      <c r="A328" s="4"/>
      <c r="B328" s="213">
        <v>11111113101211</v>
      </c>
      <c r="C328" s="214">
        <v>7</v>
      </c>
      <c r="D328" s="215" t="s">
        <v>533</v>
      </c>
      <c r="E328" s="215" t="s">
        <v>533</v>
      </c>
      <c r="F328" s="216" t="s">
        <v>2889</v>
      </c>
      <c r="G328" s="215" t="s">
        <v>4046</v>
      </c>
      <c r="H328" s="215" t="s">
        <v>5775</v>
      </c>
      <c r="I328" s="215" t="s">
        <v>7494</v>
      </c>
      <c r="J328" s="215" t="s">
        <v>9190</v>
      </c>
      <c r="K328" s="215" t="s">
        <v>10908</v>
      </c>
      <c r="L328" s="215" t="s">
        <v>12589</v>
      </c>
      <c r="M328" s="215" t="s">
        <v>14287</v>
      </c>
      <c r="N328" s="215" t="s">
        <v>15971</v>
      </c>
      <c r="O328" s="215" t="s">
        <v>17700</v>
      </c>
      <c r="P328" s="215" t="s">
        <v>19366</v>
      </c>
      <c r="Q328" s="4"/>
      <c r="R328" s="4"/>
      <c r="S328" s="4"/>
      <c r="T328" s="4"/>
      <c r="U328" s="4"/>
      <c r="V328" s="4"/>
      <c r="W328" s="4"/>
      <c r="X328" s="4"/>
      <c r="Y328" s="4"/>
      <c r="Z328" s="4"/>
      <c r="AA328" s="4"/>
      <c r="AB328" s="4"/>
      <c r="AC328" s="4"/>
      <c r="AD328" s="4"/>
      <c r="AE328" s="4"/>
      <c r="AF328" s="4"/>
    </row>
    <row r="329" spans="1:32" ht="49.9" customHeight="1">
      <c r="A329" s="4"/>
      <c r="B329" s="213">
        <v>111111131013</v>
      </c>
      <c r="C329" s="214">
        <v>6</v>
      </c>
      <c r="D329" s="215" t="s">
        <v>85</v>
      </c>
      <c r="E329" s="215" t="s">
        <v>85</v>
      </c>
      <c r="F329" s="216" t="s">
        <v>22774</v>
      </c>
      <c r="G329" s="215" t="s">
        <v>4047</v>
      </c>
      <c r="H329" s="215" t="s">
        <v>5776</v>
      </c>
      <c r="I329" s="215" t="s">
        <v>7495</v>
      </c>
      <c r="J329" s="215" t="s">
        <v>9191</v>
      </c>
      <c r="K329" s="215" t="s">
        <v>10909</v>
      </c>
      <c r="L329" s="215" t="s">
        <v>12590</v>
      </c>
      <c r="M329" s="215" t="s">
        <v>14288</v>
      </c>
      <c r="N329" s="215" t="s">
        <v>15972</v>
      </c>
      <c r="O329" s="215" t="s">
        <v>17701</v>
      </c>
      <c r="P329" s="215" t="s">
        <v>19367</v>
      </c>
      <c r="Q329" s="4"/>
      <c r="R329" s="4"/>
      <c r="S329" s="4"/>
      <c r="T329" s="4"/>
      <c r="U329" s="4"/>
      <c r="V329" s="4"/>
      <c r="W329" s="4"/>
      <c r="X329" s="4"/>
      <c r="Y329" s="4"/>
      <c r="Z329" s="4"/>
      <c r="AA329" s="4"/>
      <c r="AB329" s="4"/>
      <c r="AC329" s="4"/>
      <c r="AD329" s="4"/>
      <c r="AE329" s="4"/>
      <c r="AF329" s="4"/>
    </row>
    <row r="330" spans="1:32" ht="49.9" customHeight="1">
      <c r="A330" s="4"/>
      <c r="B330" s="213">
        <v>1111111311</v>
      </c>
      <c r="C330" s="214">
        <v>5</v>
      </c>
      <c r="D330" s="215" t="s">
        <v>534</v>
      </c>
      <c r="E330" s="215" t="s">
        <v>534</v>
      </c>
      <c r="F330" s="216" t="s">
        <v>22775</v>
      </c>
      <c r="G330" s="215" t="s">
        <v>4048</v>
      </c>
      <c r="H330" s="215" t="s">
        <v>5777</v>
      </c>
      <c r="I330" s="215" t="s">
        <v>7496</v>
      </c>
      <c r="J330" s="215" t="s">
        <v>9192</v>
      </c>
      <c r="K330" s="215" t="s">
        <v>10910</v>
      </c>
      <c r="L330" s="215" t="s">
        <v>12591</v>
      </c>
      <c r="M330" s="215" t="s">
        <v>14289</v>
      </c>
      <c r="N330" s="215" t="s">
        <v>15973</v>
      </c>
      <c r="O330" s="215" t="s">
        <v>17702</v>
      </c>
      <c r="P330" s="215" t="s">
        <v>19368</v>
      </c>
      <c r="Q330" s="4"/>
      <c r="R330" s="4"/>
      <c r="S330" s="4"/>
      <c r="T330" s="4"/>
      <c r="U330" s="4"/>
      <c r="V330" s="4"/>
      <c r="W330" s="4"/>
      <c r="X330" s="4"/>
      <c r="Y330" s="4"/>
      <c r="Z330" s="4"/>
      <c r="AA330" s="4"/>
      <c r="AB330" s="4"/>
      <c r="AC330" s="4"/>
      <c r="AD330" s="4"/>
      <c r="AE330" s="4"/>
      <c r="AF330" s="4"/>
    </row>
    <row r="331" spans="1:32" ht="49.9" customHeight="1">
      <c r="A331" s="4"/>
      <c r="B331" s="213">
        <v>111111131110</v>
      </c>
      <c r="C331" s="214">
        <v>6</v>
      </c>
      <c r="D331" s="215" t="s">
        <v>535</v>
      </c>
      <c r="E331" s="215" t="s">
        <v>535</v>
      </c>
      <c r="F331" s="216" t="s">
        <v>22776</v>
      </c>
      <c r="G331" s="215" t="s">
        <v>4049</v>
      </c>
      <c r="H331" s="215" t="s">
        <v>5778</v>
      </c>
      <c r="I331" s="215" t="s">
        <v>535</v>
      </c>
      <c r="J331" s="215" t="s">
        <v>9193</v>
      </c>
      <c r="K331" s="215" t="s">
        <v>10900</v>
      </c>
      <c r="L331" s="215" t="s">
        <v>12592</v>
      </c>
      <c r="M331" s="215" t="s">
        <v>14290</v>
      </c>
      <c r="N331" s="215" t="s">
        <v>15974</v>
      </c>
      <c r="O331" s="215" t="s">
        <v>17703</v>
      </c>
      <c r="P331" s="215" t="s">
        <v>19369</v>
      </c>
      <c r="Q331" s="4"/>
      <c r="R331" s="4"/>
      <c r="S331" s="4"/>
      <c r="T331" s="4"/>
      <c r="U331" s="4"/>
      <c r="V331" s="4"/>
      <c r="W331" s="4"/>
      <c r="X331" s="4"/>
      <c r="Y331" s="4"/>
      <c r="Z331" s="4"/>
      <c r="AA331" s="4"/>
      <c r="AB331" s="4"/>
      <c r="AC331" s="4"/>
      <c r="AD331" s="4"/>
      <c r="AE331" s="4"/>
      <c r="AF331" s="4"/>
    </row>
    <row r="332" spans="1:32" ht="49.9" customHeight="1">
      <c r="A332" s="4"/>
      <c r="B332" s="213">
        <v>11111113111010</v>
      </c>
      <c r="C332" s="214">
        <v>7</v>
      </c>
      <c r="D332" s="215" t="s">
        <v>536</v>
      </c>
      <c r="E332" s="215" t="s">
        <v>1803</v>
      </c>
      <c r="F332" s="216" t="s">
        <v>22777</v>
      </c>
      <c r="G332" s="215" t="s">
        <v>4050</v>
      </c>
      <c r="H332" s="215" t="s">
        <v>5779</v>
      </c>
      <c r="I332" s="215" t="s">
        <v>7497</v>
      </c>
      <c r="J332" s="215" t="s">
        <v>9194</v>
      </c>
      <c r="K332" s="215" t="s">
        <v>10911</v>
      </c>
      <c r="L332" s="215" t="s">
        <v>12593</v>
      </c>
      <c r="M332" s="215" t="s">
        <v>14291</v>
      </c>
      <c r="N332" s="215" t="s">
        <v>15975</v>
      </c>
      <c r="O332" s="215" t="s">
        <v>17704</v>
      </c>
      <c r="P332" s="215" t="s">
        <v>19370</v>
      </c>
      <c r="Q332" s="4"/>
      <c r="R332" s="4"/>
      <c r="S332" s="4"/>
      <c r="T332" s="4"/>
      <c r="U332" s="4"/>
      <c r="V332" s="4"/>
      <c r="W332" s="4"/>
      <c r="X332" s="4"/>
      <c r="Y332" s="4"/>
      <c r="Z332" s="4"/>
      <c r="AA332" s="4"/>
      <c r="AB332" s="4"/>
      <c r="AC332" s="4"/>
      <c r="AD332" s="4"/>
      <c r="AE332" s="4"/>
      <c r="AF332" s="4"/>
    </row>
    <row r="333" spans="1:32" ht="49.9" customHeight="1">
      <c r="A333" s="4"/>
      <c r="B333" s="213">
        <v>11111113111011</v>
      </c>
      <c r="C333" s="214">
        <v>7</v>
      </c>
      <c r="D333" s="215" t="s">
        <v>537</v>
      </c>
      <c r="E333" s="215" t="s">
        <v>1804</v>
      </c>
      <c r="F333" s="216" t="s">
        <v>2890</v>
      </c>
      <c r="G333" s="215" t="s">
        <v>4051</v>
      </c>
      <c r="H333" s="215" t="s">
        <v>5780</v>
      </c>
      <c r="I333" s="215" t="s">
        <v>7498</v>
      </c>
      <c r="J333" s="215" t="s">
        <v>9195</v>
      </c>
      <c r="K333" s="215" t="s">
        <v>10912</v>
      </c>
      <c r="L333" s="215" t="s">
        <v>12594</v>
      </c>
      <c r="M333" s="215" t="s">
        <v>14292</v>
      </c>
      <c r="N333" s="215" t="s">
        <v>15976</v>
      </c>
      <c r="O333" s="215" t="s">
        <v>17705</v>
      </c>
      <c r="P333" s="215" t="s">
        <v>19371</v>
      </c>
      <c r="Q333" s="4"/>
      <c r="R333" s="4"/>
      <c r="S333" s="4"/>
      <c r="T333" s="4"/>
      <c r="U333" s="4"/>
      <c r="V333" s="4"/>
      <c r="W333" s="4"/>
      <c r="X333" s="4"/>
      <c r="Y333" s="4"/>
      <c r="Z333" s="4"/>
      <c r="AA333" s="4"/>
      <c r="AB333" s="4"/>
      <c r="AC333" s="4"/>
      <c r="AD333" s="4"/>
      <c r="AE333" s="4"/>
      <c r="AF333" s="4"/>
    </row>
    <row r="334" spans="1:32" ht="49.9" customHeight="1">
      <c r="A334" s="4"/>
      <c r="B334" s="213">
        <v>111111131111</v>
      </c>
      <c r="C334" s="214">
        <v>6</v>
      </c>
      <c r="D334" s="215" t="s">
        <v>538</v>
      </c>
      <c r="E334" s="215" t="s">
        <v>538</v>
      </c>
      <c r="F334" s="216" t="s">
        <v>2891</v>
      </c>
      <c r="G334" s="215" t="s">
        <v>4052</v>
      </c>
      <c r="H334" s="215" t="s">
        <v>5781</v>
      </c>
      <c r="I334" s="215" t="s">
        <v>7499</v>
      </c>
      <c r="J334" s="215" t="s">
        <v>9196</v>
      </c>
      <c r="K334" s="215" t="s">
        <v>10913</v>
      </c>
      <c r="L334" s="215" t="s">
        <v>12595</v>
      </c>
      <c r="M334" s="215" t="s">
        <v>14293</v>
      </c>
      <c r="N334" s="215" t="s">
        <v>15977</v>
      </c>
      <c r="O334" s="215" t="s">
        <v>17706</v>
      </c>
      <c r="P334" s="215" t="s">
        <v>19372</v>
      </c>
      <c r="Q334" s="4"/>
      <c r="R334" s="4"/>
      <c r="S334" s="4"/>
      <c r="T334" s="4"/>
      <c r="U334" s="4"/>
      <c r="V334" s="4"/>
      <c r="W334" s="4"/>
      <c r="X334" s="4"/>
      <c r="Y334" s="4"/>
      <c r="Z334" s="4"/>
      <c r="AA334" s="4"/>
      <c r="AB334" s="4"/>
      <c r="AC334" s="4"/>
      <c r="AD334" s="4"/>
      <c r="AE334" s="4"/>
      <c r="AF334" s="4"/>
    </row>
    <row r="335" spans="1:32" ht="49.9" customHeight="1">
      <c r="A335" s="4"/>
      <c r="B335" s="213">
        <v>11111113111110</v>
      </c>
      <c r="C335" s="214">
        <v>7</v>
      </c>
      <c r="D335" s="215" t="s">
        <v>539</v>
      </c>
      <c r="E335" s="215" t="s">
        <v>1805</v>
      </c>
      <c r="F335" s="216" t="s">
        <v>22778</v>
      </c>
      <c r="G335" s="215" t="s">
        <v>4053</v>
      </c>
      <c r="H335" s="215" t="s">
        <v>5782</v>
      </c>
      <c r="I335" s="215" t="s">
        <v>7500</v>
      </c>
      <c r="J335" s="215" t="s">
        <v>9197</v>
      </c>
      <c r="K335" s="215" t="s">
        <v>10914</v>
      </c>
      <c r="L335" s="215" t="s">
        <v>12596</v>
      </c>
      <c r="M335" s="215" t="s">
        <v>14294</v>
      </c>
      <c r="N335" s="215" t="s">
        <v>15978</v>
      </c>
      <c r="O335" s="215" t="s">
        <v>17707</v>
      </c>
      <c r="P335" s="215" t="s">
        <v>19373</v>
      </c>
      <c r="Q335" s="4"/>
      <c r="R335" s="4"/>
      <c r="S335" s="4"/>
      <c r="T335" s="4"/>
      <c r="U335" s="4"/>
      <c r="V335" s="4"/>
      <c r="W335" s="4"/>
      <c r="X335" s="4"/>
      <c r="Y335" s="4"/>
      <c r="Z335" s="4"/>
      <c r="AA335" s="4"/>
      <c r="AB335" s="4"/>
      <c r="AC335" s="4"/>
      <c r="AD335" s="4"/>
      <c r="AE335" s="4"/>
      <c r="AF335" s="4"/>
    </row>
    <row r="336" spans="1:32" ht="49.9" customHeight="1">
      <c r="A336" s="4"/>
      <c r="B336" s="213">
        <v>11111113111111</v>
      </c>
      <c r="C336" s="214">
        <v>7</v>
      </c>
      <c r="D336" s="215" t="s">
        <v>540</v>
      </c>
      <c r="E336" s="215" t="s">
        <v>1806</v>
      </c>
      <c r="F336" s="216" t="s">
        <v>2892</v>
      </c>
      <c r="G336" s="215" t="s">
        <v>4054</v>
      </c>
      <c r="H336" s="215" t="s">
        <v>5783</v>
      </c>
      <c r="I336" s="215" t="s">
        <v>7501</v>
      </c>
      <c r="J336" s="215" t="s">
        <v>9198</v>
      </c>
      <c r="K336" s="215" t="s">
        <v>10915</v>
      </c>
      <c r="L336" s="215" t="s">
        <v>12597</v>
      </c>
      <c r="M336" s="215" t="s">
        <v>14295</v>
      </c>
      <c r="N336" s="215" t="s">
        <v>15979</v>
      </c>
      <c r="O336" s="215" t="s">
        <v>17708</v>
      </c>
      <c r="P336" s="215" t="s">
        <v>19374</v>
      </c>
      <c r="Q336" s="4"/>
      <c r="R336" s="4"/>
      <c r="S336" s="4"/>
      <c r="T336" s="4"/>
      <c r="U336" s="4"/>
      <c r="V336" s="4"/>
      <c r="W336" s="4"/>
      <c r="X336" s="4"/>
      <c r="Y336" s="4"/>
      <c r="Z336" s="4"/>
      <c r="AA336" s="4"/>
      <c r="AB336" s="4"/>
      <c r="AC336" s="4"/>
      <c r="AD336" s="4"/>
      <c r="AE336" s="4"/>
      <c r="AF336" s="4"/>
    </row>
    <row r="337" spans="1:32" ht="49.9" customHeight="1">
      <c r="A337" s="4"/>
      <c r="B337" s="213">
        <v>11111114</v>
      </c>
      <c r="C337" s="214">
        <v>4</v>
      </c>
      <c r="D337" s="215" t="s">
        <v>541</v>
      </c>
      <c r="E337" s="215" t="s">
        <v>541</v>
      </c>
      <c r="F337" s="216" t="s">
        <v>2893</v>
      </c>
      <c r="G337" s="215" t="s">
        <v>4055</v>
      </c>
      <c r="H337" s="215" t="s">
        <v>5784</v>
      </c>
      <c r="I337" s="215" t="s">
        <v>7502</v>
      </c>
      <c r="J337" s="215" t="s">
        <v>9199</v>
      </c>
      <c r="K337" s="215" t="s">
        <v>10916</v>
      </c>
      <c r="L337" s="215" t="s">
        <v>12598</v>
      </c>
      <c r="M337" s="215" t="s">
        <v>14296</v>
      </c>
      <c r="N337" s="215" t="s">
        <v>15980</v>
      </c>
      <c r="O337" s="215" t="s">
        <v>17709</v>
      </c>
      <c r="P337" s="215" t="s">
        <v>19375</v>
      </c>
      <c r="Q337" s="4"/>
      <c r="R337" s="4"/>
      <c r="S337" s="4"/>
      <c r="T337" s="4"/>
      <c r="U337" s="4"/>
      <c r="V337" s="4"/>
      <c r="W337" s="4"/>
      <c r="X337" s="4"/>
      <c r="Y337" s="4"/>
      <c r="Z337" s="4"/>
      <c r="AA337" s="4"/>
      <c r="AB337" s="4"/>
      <c r="AC337" s="4"/>
      <c r="AD337" s="4"/>
      <c r="AE337" s="4"/>
      <c r="AF337" s="4"/>
    </row>
    <row r="338" spans="1:32" ht="49.9" customHeight="1">
      <c r="A338" s="4"/>
      <c r="B338" s="213">
        <v>1111111410</v>
      </c>
      <c r="C338" s="214">
        <v>5</v>
      </c>
      <c r="D338" s="215" t="s">
        <v>66</v>
      </c>
      <c r="E338" s="215" t="s">
        <v>66</v>
      </c>
      <c r="F338" s="216" t="s">
        <v>23761</v>
      </c>
      <c r="G338" s="215" t="s">
        <v>4056</v>
      </c>
      <c r="H338" s="215" t="s">
        <v>5785</v>
      </c>
      <c r="I338" s="215" t="s">
        <v>7503</v>
      </c>
      <c r="J338" s="215" t="s">
        <v>9200</v>
      </c>
      <c r="K338" s="215" t="s">
        <v>10917</v>
      </c>
      <c r="L338" s="215" t="s">
        <v>12599</v>
      </c>
      <c r="M338" s="215" t="s">
        <v>14297</v>
      </c>
      <c r="N338" s="215" t="s">
        <v>15981</v>
      </c>
      <c r="O338" s="215" t="s">
        <v>17710</v>
      </c>
      <c r="P338" s="215" t="s">
        <v>19376</v>
      </c>
      <c r="Q338" s="4"/>
      <c r="R338" s="4"/>
      <c r="S338" s="4"/>
      <c r="T338" s="4"/>
      <c r="U338" s="4"/>
      <c r="V338" s="4"/>
      <c r="W338" s="4"/>
      <c r="X338" s="4"/>
      <c r="Y338" s="4"/>
      <c r="Z338" s="4"/>
      <c r="AA338" s="4"/>
      <c r="AB338" s="4"/>
      <c r="AC338" s="4"/>
      <c r="AD338" s="4"/>
      <c r="AE338" s="4"/>
      <c r="AF338" s="4"/>
    </row>
    <row r="339" spans="1:32" ht="49.9" customHeight="1">
      <c r="A339" s="4"/>
      <c r="B339" s="213">
        <v>1111111411</v>
      </c>
      <c r="C339" s="214">
        <v>5</v>
      </c>
      <c r="D339" s="215" t="s">
        <v>67</v>
      </c>
      <c r="E339" s="215" t="s">
        <v>1807</v>
      </c>
      <c r="F339" s="216" t="s">
        <v>2894</v>
      </c>
      <c r="G339" s="215" t="s">
        <v>4057</v>
      </c>
      <c r="H339" s="215" t="s">
        <v>5786</v>
      </c>
      <c r="I339" s="215" t="s">
        <v>7504</v>
      </c>
      <c r="J339" s="215" t="s">
        <v>9201</v>
      </c>
      <c r="K339" s="215" t="s">
        <v>10918</v>
      </c>
      <c r="L339" s="215" t="s">
        <v>12600</v>
      </c>
      <c r="M339" s="215" t="s">
        <v>14298</v>
      </c>
      <c r="N339" s="215" t="s">
        <v>15982</v>
      </c>
      <c r="O339" s="215" t="s">
        <v>17711</v>
      </c>
      <c r="P339" s="215" t="s">
        <v>19377</v>
      </c>
      <c r="Q339" s="4"/>
      <c r="R339" s="4"/>
      <c r="S339" s="4"/>
      <c r="T339" s="4"/>
      <c r="U339" s="4"/>
      <c r="V339" s="4"/>
      <c r="W339" s="4"/>
      <c r="X339" s="4"/>
      <c r="Y339" s="4"/>
      <c r="Z339" s="4"/>
      <c r="AA339" s="4"/>
      <c r="AB339" s="4"/>
      <c r="AC339" s="4"/>
      <c r="AD339" s="4"/>
      <c r="AE339" s="4"/>
      <c r="AF339" s="4"/>
    </row>
    <row r="340" spans="1:32" ht="49.9" customHeight="1">
      <c r="A340" s="4"/>
      <c r="B340" s="213">
        <v>111111141110</v>
      </c>
      <c r="C340" s="214">
        <v>6</v>
      </c>
      <c r="D340" s="215" t="s">
        <v>542</v>
      </c>
      <c r="E340" s="215" t="s">
        <v>542</v>
      </c>
      <c r="F340" s="216" t="s">
        <v>2895</v>
      </c>
      <c r="G340" s="215" t="s">
        <v>4058</v>
      </c>
      <c r="H340" s="215" t="s">
        <v>5787</v>
      </c>
      <c r="I340" s="215" t="s">
        <v>7505</v>
      </c>
      <c r="J340" s="215" t="s">
        <v>9202</v>
      </c>
      <c r="K340" s="215" t="s">
        <v>10919</v>
      </c>
      <c r="L340" s="215" t="s">
        <v>12601</v>
      </c>
      <c r="M340" s="215" t="s">
        <v>14299</v>
      </c>
      <c r="N340" s="215" t="s">
        <v>15983</v>
      </c>
      <c r="O340" s="215" t="s">
        <v>17712</v>
      </c>
      <c r="P340" s="215" t="s">
        <v>19378</v>
      </c>
      <c r="Q340" s="4"/>
      <c r="R340" s="4"/>
      <c r="S340" s="4"/>
      <c r="T340" s="4"/>
      <c r="U340" s="4"/>
      <c r="V340" s="4"/>
      <c r="W340" s="4"/>
      <c r="X340" s="4"/>
      <c r="Y340" s="4"/>
      <c r="Z340" s="4"/>
      <c r="AA340" s="4"/>
      <c r="AB340" s="4"/>
      <c r="AC340" s="4"/>
      <c r="AD340" s="4"/>
      <c r="AE340" s="4"/>
      <c r="AF340" s="4"/>
    </row>
    <row r="341" spans="1:32" ht="49.9" customHeight="1">
      <c r="A341" s="4"/>
      <c r="B341" s="213">
        <v>111111141111</v>
      </c>
      <c r="C341" s="214">
        <v>6</v>
      </c>
      <c r="D341" s="215" t="s">
        <v>543</v>
      </c>
      <c r="E341" s="215" t="s">
        <v>1808</v>
      </c>
      <c r="F341" s="216" t="s">
        <v>2896</v>
      </c>
      <c r="G341" s="215" t="s">
        <v>4059</v>
      </c>
      <c r="H341" s="215" t="s">
        <v>5788</v>
      </c>
      <c r="I341" s="215" t="s">
        <v>7506</v>
      </c>
      <c r="J341" s="215" t="s">
        <v>9203</v>
      </c>
      <c r="K341" s="215" t="s">
        <v>10920</v>
      </c>
      <c r="L341" s="215" t="s">
        <v>12602</v>
      </c>
      <c r="M341" s="215" t="s">
        <v>14300</v>
      </c>
      <c r="N341" s="215" t="s">
        <v>15984</v>
      </c>
      <c r="O341" s="215" t="s">
        <v>17711</v>
      </c>
      <c r="P341" s="215" t="s">
        <v>19377</v>
      </c>
      <c r="Q341" s="4"/>
      <c r="R341" s="4"/>
      <c r="S341" s="4"/>
      <c r="T341" s="4"/>
      <c r="U341" s="4"/>
      <c r="V341" s="4"/>
      <c r="W341" s="4"/>
      <c r="X341" s="4"/>
      <c r="Y341" s="4"/>
      <c r="Z341" s="4"/>
      <c r="AA341" s="4"/>
      <c r="AB341" s="4"/>
      <c r="AC341" s="4"/>
      <c r="AD341" s="4"/>
      <c r="AE341" s="4"/>
      <c r="AF341" s="4"/>
    </row>
    <row r="342" spans="1:32" ht="49.9" customHeight="1">
      <c r="A342" s="4"/>
      <c r="B342" s="213">
        <v>1111111412</v>
      </c>
      <c r="C342" s="214">
        <v>5</v>
      </c>
      <c r="D342" s="215" t="s">
        <v>544</v>
      </c>
      <c r="E342" s="215" t="s">
        <v>544</v>
      </c>
      <c r="F342" s="216" t="s">
        <v>2897</v>
      </c>
      <c r="G342" s="215" t="s">
        <v>4060</v>
      </c>
      <c r="H342" s="215" t="s">
        <v>5789</v>
      </c>
      <c r="I342" s="215" t="s">
        <v>7507</v>
      </c>
      <c r="J342" s="215" t="s">
        <v>9204</v>
      </c>
      <c r="K342" s="215" t="s">
        <v>10921</v>
      </c>
      <c r="L342" s="215" t="s">
        <v>12603</v>
      </c>
      <c r="M342" s="215" t="s">
        <v>14301</v>
      </c>
      <c r="N342" s="215" t="s">
        <v>15985</v>
      </c>
      <c r="O342" s="215" t="s">
        <v>17713</v>
      </c>
      <c r="P342" s="215" t="s">
        <v>19379</v>
      </c>
      <c r="Q342" s="4"/>
      <c r="R342" s="4"/>
      <c r="S342" s="4"/>
      <c r="T342" s="4"/>
      <c r="U342" s="4"/>
      <c r="V342" s="4"/>
      <c r="W342" s="4"/>
      <c r="X342" s="4"/>
      <c r="Y342" s="4"/>
      <c r="Z342" s="4"/>
      <c r="AA342" s="4"/>
      <c r="AB342" s="4"/>
      <c r="AC342" s="4"/>
      <c r="AD342" s="4"/>
      <c r="AE342" s="4"/>
      <c r="AF342" s="4"/>
    </row>
    <row r="343" spans="1:32" ht="49.9" customHeight="1">
      <c r="A343" s="4"/>
      <c r="B343" s="213">
        <v>1111111413</v>
      </c>
      <c r="C343" s="214">
        <v>5</v>
      </c>
      <c r="D343" s="215" t="s">
        <v>68</v>
      </c>
      <c r="E343" s="215" t="s">
        <v>68</v>
      </c>
      <c r="F343" s="216" t="s">
        <v>22780</v>
      </c>
      <c r="G343" s="215" t="s">
        <v>4061</v>
      </c>
      <c r="H343" s="215" t="s">
        <v>5790</v>
      </c>
      <c r="I343" s="215" t="s">
        <v>7508</v>
      </c>
      <c r="J343" s="215" t="s">
        <v>9205</v>
      </c>
      <c r="K343" s="215" t="s">
        <v>10922</v>
      </c>
      <c r="L343" s="215" t="s">
        <v>12604</v>
      </c>
      <c r="M343" s="215" t="s">
        <v>14302</v>
      </c>
      <c r="N343" s="215" t="s">
        <v>15986</v>
      </c>
      <c r="O343" s="215" t="s">
        <v>17714</v>
      </c>
      <c r="P343" s="215" t="s">
        <v>19380</v>
      </c>
      <c r="Q343" s="4"/>
      <c r="R343" s="4"/>
      <c r="S343" s="4"/>
      <c r="T343" s="4"/>
      <c r="U343" s="4"/>
      <c r="V343" s="4"/>
      <c r="W343" s="4"/>
      <c r="X343" s="4"/>
      <c r="Y343" s="4"/>
      <c r="Z343" s="4"/>
      <c r="AA343" s="4"/>
      <c r="AB343" s="4"/>
      <c r="AC343" s="4"/>
      <c r="AD343" s="4"/>
      <c r="AE343" s="4"/>
      <c r="AF343" s="4"/>
    </row>
    <row r="344" spans="1:32" ht="49.9" customHeight="1">
      <c r="A344" s="4"/>
      <c r="B344" s="213">
        <v>1111111414</v>
      </c>
      <c r="C344" s="214">
        <v>5</v>
      </c>
      <c r="D344" s="215" t="s">
        <v>545</v>
      </c>
      <c r="E344" s="215" t="s">
        <v>1809</v>
      </c>
      <c r="F344" s="216" t="s">
        <v>22781</v>
      </c>
      <c r="G344" s="215" t="s">
        <v>4062</v>
      </c>
      <c r="H344" s="215" t="s">
        <v>5791</v>
      </c>
      <c r="I344" s="215" t="s">
        <v>7509</v>
      </c>
      <c r="J344" s="215" t="s">
        <v>9206</v>
      </c>
      <c r="K344" s="215" t="s">
        <v>10923</v>
      </c>
      <c r="L344" s="215" t="s">
        <v>12605</v>
      </c>
      <c r="M344" s="215" t="s">
        <v>14303</v>
      </c>
      <c r="N344" s="215" t="s">
        <v>15987</v>
      </c>
      <c r="O344" s="215" t="s">
        <v>17715</v>
      </c>
      <c r="P344" s="215" t="s">
        <v>19381</v>
      </c>
      <c r="Q344" s="4"/>
      <c r="R344" s="4"/>
      <c r="S344" s="4"/>
      <c r="T344" s="4"/>
      <c r="U344" s="4"/>
      <c r="V344" s="4"/>
      <c r="W344" s="4"/>
      <c r="X344" s="4"/>
      <c r="Y344" s="4"/>
      <c r="Z344" s="4"/>
      <c r="AA344" s="4"/>
      <c r="AB344" s="4"/>
      <c r="AC344" s="4"/>
      <c r="AD344" s="4"/>
      <c r="AE344" s="4"/>
      <c r="AF344" s="4"/>
    </row>
    <row r="345" spans="1:32" ht="49.9" customHeight="1">
      <c r="A345" s="4"/>
      <c r="B345" s="213">
        <v>111111141410</v>
      </c>
      <c r="C345" s="214">
        <v>6</v>
      </c>
      <c r="D345" s="215" t="s">
        <v>546</v>
      </c>
      <c r="E345" s="215" t="s">
        <v>546</v>
      </c>
      <c r="F345" s="216" t="s">
        <v>22782</v>
      </c>
      <c r="G345" s="215" t="s">
        <v>4063</v>
      </c>
      <c r="H345" s="215" t="s">
        <v>5792</v>
      </c>
      <c r="I345" s="215" t="s">
        <v>7510</v>
      </c>
      <c r="J345" s="215" t="s">
        <v>9207</v>
      </c>
      <c r="K345" s="215" t="s">
        <v>10924</v>
      </c>
      <c r="L345" s="215" t="s">
        <v>12606</v>
      </c>
      <c r="M345" s="215" t="s">
        <v>14304</v>
      </c>
      <c r="N345" s="215" t="s">
        <v>15988</v>
      </c>
      <c r="O345" s="215" t="s">
        <v>17716</v>
      </c>
      <c r="P345" s="215" t="s">
        <v>19382</v>
      </c>
      <c r="Q345" s="4"/>
      <c r="R345" s="4"/>
      <c r="S345" s="4"/>
      <c r="T345" s="4"/>
      <c r="U345" s="4"/>
      <c r="V345" s="4"/>
      <c r="W345" s="4"/>
      <c r="X345" s="4"/>
      <c r="Y345" s="4"/>
      <c r="Z345" s="4"/>
      <c r="AA345" s="4"/>
      <c r="AB345" s="4"/>
      <c r="AC345" s="4"/>
      <c r="AD345" s="4"/>
      <c r="AE345" s="4"/>
      <c r="AF345" s="4"/>
    </row>
    <row r="346" spans="1:32" ht="49.9" customHeight="1">
      <c r="A346" s="4"/>
      <c r="B346" s="219">
        <v>111111141411</v>
      </c>
      <c r="C346" s="220">
        <v>6</v>
      </c>
      <c r="D346" s="221" t="s">
        <v>547</v>
      </c>
      <c r="E346" s="221" t="s">
        <v>547</v>
      </c>
      <c r="F346" s="216" t="s">
        <v>22783</v>
      </c>
      <c r="G346" s="221" t="s">
        <v>4064</v>
      </c>
      <c r="H346" s="221" t="s">
        <v>5793</v>
      </c>
      <c r="I346" s="221" t="s">
        <v>7511</v>
      </c>
      <c r="J346" s="221" t="s">
        <v>9208</v>
      </c>
      <c r="K346" s="221" t="s">
        <v>10925</v>
      </c>
      <c r="L346" s="221" t="s">
        <v>12607</v>
      </c>
      <c r="M346" s="221" t="s">
        <v>14305</v>
      </c>
      <c r="N346" s="221" t="s">
        <v>15989</v>
      </c>
      <c r="O346" s="221" t="s">
        <v>17717</v>
      </c>
      <c r="P346" s="221" t="s">
        <v>19383</v>
      </c>
      <c r="Q346" s="4"/>
      <c r="R346" s="4"/>
      <c r="S346" s="4"/>
      <c r="T346" s="4"/>
      <c r="U346" s="4"/>
      <c r="V346" s="4"/>
      <c r="W346" s="4"/>
      <c r="X346" s="4"/>
      <c r="Y346" s="4"/>
      <c r="Z346" s="4"/>
      <c r="AA346" s="4"/>
      <c r="AB346" s="4"/>
      <c r="AC346" s="4"/>
      <c r="AD346" s="4"/>
      <c r="AE346" s="4"/>
      <c r="AF346" s="4"/>
    </row>
    <row r="347" spans="1:32" ht="49.9" customHeight="1">
      <c r="A347" s="4"/>
      <c r="B347" s="219">
        <v>11111114141110</v>
      </c>
      <c r="C347" s="220">
        <v>7</v>
      </c>
      <c r="D347" s="221" t="s">
        <v>548</v>
      </c>
      <c r="E347" s="221" t="s">
        <v>548</v>
      </c>
      <c r="F347" s="216" t="s">
        <v>22784</v>
      </c>
      <c r="G347" s="221" t="s">
        <v>4065</v>
      </c>
      <c r="H347" s="221" t="s">
        <v>5794</v>
      </c>
      <c r="I347" s="221" t="s">
        <v>7512</v>
      </c>
      <c r="J347" s="221" t="s">
        <v>9209</v>
      </c>
      <c r="K347" s="221" t="s">
        <v>10926</v>
      </c>
      <c r="L347" s="221" t="s">
        <v>12608</v>
      </c>
      <c r="M347" s="221" t="s">
        <v>14306</v>
      </c>
      <c r="N347" s="221" t="s">
        <v>15990</v>
      </c>
      <c r="O347" s="221" t="s">
        <v>17718</v>
      </c>
      <c r="P347" s="221" t="s">
        <v>19384</v>
      </c>
      <c r="Q347" s="4"/>
      <c r="R347" s="4"/>
      <c r="S347" s="4"/>
      <c r="T347" s="4"/>
      <c r="U347" s="4"/>
      <c r="V347" s="4"/>
      <c r="W347" s="4"/>
      <c r="X347" s="4"/>
      <c r="Y347" s="4"/>
      <c r="Z347" s="4"/>
      <c r="AA347" s="4"/>
      <c r="AB347" s="4"/>
      <c r="AC347" s="4"/>
      <c r="AD347" s="4"/>
      <c r="AE347" s="4"/>
      <c r="AF347" s="4"/>
    </row>
    <row r="348" spans="1:32" ht="49.9" customHeight="1">
      <c r="A348" s="4"/>
      <c r="B348" s="213">
        <v>11111114141111</v>
      </c>
      <c r="C348" s="214">
        <v>7</v>
      </c>
      <c r="D348" s="215" t="s">
        <v>549</v>
      </c>
      <c r="E348" s="215" t="s">
        <v>1810</v>
      </c>
      <c r="F348" s="216" t="s">
        <v>2898</v>
      </c>
      <c r="G348" s="215" t="s">
        <v>4066</v>
      </c>
      <c r="H348" s="215" t="s">
        <v>5795</v>
      </c>
      <c r="I348" s="215" t="s">
        <v>7513</v>
      </c>
      <c r="J348" s="215" t="s">
        <v>9210</v>
      </c>
      <c r="K348" s="215" t="s">
        <v>10927</v>
      </c>
      <c r="L348" s="215" t="s">
        <v>12609</v>
      </c>
      <c r="M348" s="215" t="s">
        <v>14307</v>
      </c>
      <c r="N348" s="215" t="s">
        <v>15991</v>
      </c>
      <c r="O348" s="215" t="s">
        <v>17719</v>
      </c>
      <c r="P348" s="215" t="s">
        <v>19385</v>
      </c>
      <c r="Q348" s="4"/>
      <c r="R348" s="4"/>
      <c r="S348" s="4"/>
      <c r="T348" s="4"/>
      <c r="U348" s="4"/>
      <c r="V348" s="4"/>
      <c r="W348" s="4"/>
      <c r="X348" s="4"/>
      <c r="Y348" s="4"/>
      <c r="Z348" s="4"/>
      <c r="AA348" s="4"/>
      <c r="AB348" s="4"/>
      <c r="AC348" s="4"/>
      <c r="AD348" s="4"/>
      <c r="AE348" s="4"/>
      <c r="AF348" s="4"/>
    </row>
    <row r="349" spans="1:32" ht="49.9" customHeight="1">
      <c r="A349" s="4"/>
      <c r="B349" s="213">
        <v>11111114141112</v>
      </c>
      <c r="C349" s="214">
        <v>7</v>
      </c>
      <c r="D349" s="215" t="s">
        <v>550</v>
      </c>
      <c r="E349" s="215" t="s">
        <v>1811</v>
      </c>
      <c r="F349" s="216" t="s">
        <v>2899</v>
      </c>
      <c r="G349" s="215" t="s">
        <v>4067</v>
      </c>
      <c r="H349" s="215" t="s">
        <v>5796</v>
      </c>
      <c r="I349" s="215" t="s">
        <v>7514</v>
      </c>
      <c r="J349" s="215" t="s">
        <v>9211</v>
      </c>
      <c r="K349" s="215" t="s">
        <v>10928</v>
      </c>
      <c r="L349" s="215" t="s">
        <v>12610</v>
      </c>
      <c r="M349" s="215" t="s">
        <v>14308</v>
      </c>
      <c r="N349" s="215" t="s">
        <v>15992</v>
      </c>
      <c r="O349" s="215" t="s">
        <v>17720</v>
      </c>
      <c r="P349" s="215" t="s">
        <v>19386</v>
      </c>
      <c r="Q349" s="4"/>
      <c r="R349" s="4"/>
      <c r="S349" s="4"/>
      <c r="T349" s="4"/>
      <c r="U349" s="4"/>
      <c r="V349" s="4"/>
      <c r="W349" s="4"/>
      <c r="X349" s="4"/>
      <c r="Y349" s="4"/>
      <c r="Z349" s="4"/>
      <c r="AA349" s="4"/>
      <c r="AB349" s="4"/>
      <c r="AC349" s="4"/>
      <c r="AD349" s="4"/>
      <c r="AE349" s="4"/>
      <c r="AF349" s="4"/>
    </row>
    <row r="350" spans="1:32" ht="49.9" customHeight="1">
      <c r="A350" s="4"/>
      <c r="B350" s="219">
        <v>11111114141113</v>
      </c>
      <c r="C350" s="220">
        <v>7</v>
      </c>
      <c r="D350" s="221" t="s">
        <v>551</v>
      </c>
      <c r="E350" s="221" t="s">
        <v>551</v>
      </c>
      <c r="F350" s="216" t="s">
        <v>2900</v>
      </c>
      <c r="G350" s="221" t="s">
        <v>4068</v>
      </c>
      <c r="H350" s="221" t="s">
        <v>5797</v>
      </c>
      <c r="I350" s="221" t="s">
        <v>7515</v>
      </c>
      <c r="J350" s="221" t="s">
        <v>9212</v>
      </c>
      <c r="K350" s="221" t="s">
        <v>10929</v>
      </c>
      <c r="L350" s="221" t="s">
        <v>12611</v>
      </c>
      <c r="M350" s="221" t="s">
        <v>14309</v>
      </c>
      <c r="N350" s="221" t="s">
        <v>15993</v>
      </c>
      <c r="O350" s="221" t="s">
        <v>17721</v>
      </c>
      <c r="P350" s="221" t="s">
        <v>19387</v>
      </c>
      <c r="Q350" s="4"/>
      <c r="R350" s="4"/>
      <c r="S350" s="4"/>
      <c r="T350" s="4"/>
      <c r="U350" s="4"/>
      <c r="V350" s="4"/>
      <c r="W350" s="4"/>
      <c r="X350" s="4"/>
      <c r="Y350" s="4"/>
      <c r="Z350" s="4"/>
      <c r="AA350" s="4"/>
      <c r="AB350" s="4"/>
      <c r="AC350" s="4"/>
      <c r="AD350" s="4"/>
      <c r="AE350" s="4"/>
      <c r="AF350" s="4"/>
    </row>
    <row r="351" spans="1:32" ht="49.9" customHeight="1">
      <c r="A351" s="4"/>
      <c r="B351" s="213">
        <v>1111111415</v>
      </c>
      <c r="C351" s="214">
        <v>5</v>
      </c>
      <c r="D351" s="215" t="s">
        <v>552</v>
      </c>
      <c r="E351" s="215" t="s">
        <v>552</v>
      </c>
      <c r="F351" s="216" t="s">
        <v>2901</v>
      </c>
      <c r="G351" s="215" t="s">
        <v>4069</v>
      </c>
      <c r="H351" s="215" t="s">
        <v>5798</v>
      </c>
      <c r="I351" s="215" t="s">
        <v>7516</v>
      </c>
      <c r="J351" s="215" t="s">
        <v>9213</v>
      </c>
      <c r="K351" s="215" t="s">
        <v>10930</v>
      </c>
      <c r="L351" s="215" t="s">
        <v>12612</v>
      </c>
      <c r="M351" s="215" t="s">
        <v>14310</v>
      </c>
      <c r="N351" s="215" t="s">
        <v>15994</v>
      </c>
      <c r="O351" s="215" t="s">
        <v>17722</v>
      </c>
      <c r="P351" s="215" t="s">
        <v>19388</v>
      </c>
      <c r="Q351" s="4"/>
      <c r="R351" s="4"/>
      <c r="S351" s="4"/>
      <c r="T351" s="4"/>
      <c r="U351" s="4"/>
      <c r="V351" s="4"/>
      <c r="W351" s="4"/>
      <c r="X351" s="4"/>
      <c r="Y351" s="4"/>
      <c r="Z351" s="4"/>
      <c r="AA351" s="4"/>
      <c r="AB351" s="4"/>
      <c r="AC351" s="4"/>
      <c r="AD351" s="4"/>
      <c r="AE351" s="4"/>
      <c r="AF351" s="4"/>
    </row>
    <row r="352" spans="1:32" ht="49.9" customHeight="1">
      <c r="A352" s="4"/>
      <c r="B352" s="213">
        <v>111111141510</v>
      </c>
      <c r="C352" s="214">
        <v>6</v>
      </c>
      <c r="D352" s="215" t="s">
        <v>553</v>
      </c>
      <c r="E352" s="215" t="s">
        <v>1812</v>
      </c>
      <c r="F352" s="216" t="s">
        <v>2902</v>
      </c>
      <c r="G352" s="215" t="s">
        <v>4070</v>
      </c>
      <c r="H352" s="215" t="s">
        <v>5799</v>
      </c>
      <c r="I352" s="215" t="s">
        <v>7517</v>
      </c>
      <c r="J352" s="215" t="s">
        <v>9214</v>
      </c>
      <c r="K352" s="215" t="s">
        <v>10931</v>
      </c>
      <c r="L352" s="215" t="s">
        <v>12613</v>
      </c>
      <c r="M352" s="215" t="s">
        <v>14311</v>
      </c>
      <c r="N352" s="215" t="s">
        <v>15995</v>
      </c>
      <c r="O352" s="215" t="s">
        <v>17723</v>
      </c>
      <c r="P352" s="215" t="s">
        <v>19389</v>
      </c>
      <c r="Q352" s="4"/>
      <c r="R352" s="4"/>
      <c r="S352" s="4"/>
      <c r="T352" s="4"/>
      <c r="U352" s="4"/>
      <c r="V352" s="4"/>
      <c r="W352" s="4"/>
      <c r="X352" s="4"/>
      <c r="Y352" s="4"/>
      <c r="Z352" s="4"/>
      <c r="AA352" s="4"/>
      <c r="AB352" s="4"/>
      <c r="AC352" s="4"/>
      <c r="AD352" s="4"/>
      <c r="AE352" s="4"/>
      <c r="AF352" s="4"/>
    </row>
    <row r="353" spans="1:32" ht="49.9" customHeight="1">
      <c r="A353" s="4"/>
      <c r="B353" s="213">
        <v>111111141511</v>
      </c>
      <c r="C353" s="214">
        <v>6</v>
      </c>
      <c r="D353" s="215" t="s">
        <v>554</v>
      </c>
      <c r="E353" s="215" t="s">
        <v>554</v>
      </c>
      <c r="F353" s="216" t="s">
        <v>2903</v>
      </c>
      <c r="G353" s="215" t="s">
        <v>4071</v>
      </c>
      <c r="H353" s="215" t="s">
        <v>5800</v>
      </c>
      <c r="I353" s="215" t="s">
        <v>7518</v>
      </c>
      <c r="J353" s="215" t="s">
        <v>9215</v>
      </c>
      <c r="K353" s="215" t="s">
        <v>10932</v>
      </c>
      <c r="L353" s="215" t="s">
        <v>12614</v>
      </c>
      <c r="M353" s="215" t="s">
        <v>14312</v>
      </c>
      <c r="N353" s="215" t="s">
        <v>15996</v>
      </c>
      <c r="O353" s="215" t="s">
        <v>17724</v>
      </c>
      <c r="P353" s="215" t="s">
        <v>19390</v>
      </c>
      <c r="Q353" s="4"/>
      <c r="R353" s="4"/>
      <c r="S353" s="4"/>
      <c r="T353" s="4"/>
      <c r="U353" s="4"/>
      <c r="V353" s="4"/>
      <c r="W353" s="4"/>
      <c r="X353" s="4"/>
      <c r="Y353" s="4"/>
      <c r="Z353" s="4"/>
      <c r="AA353" s="4"/>
      <c r="AB353" s="4"/>
      <c r="AC353" s="4"/>
      <c r="AD353" s="4"/>
      <c r="AE353" s="4"/>
      <c r="AF353" s="4"/>
    </row>
    <row r="354" spans="1:32" ht="49.9" customHeight="1">
      <c r="A354" s="4"/>
      <c r="B354" s="213">
        <v>111111141512</v>
      </c>
      <c r="C354" s="214">
        <v>6</v>
      </c>
      <c r="D354" s="215" t="s">
        <v>555</v>
      </c>
      <c r="E354" s="215" t="s">
        <v>555</v>
      </c>
      <c r="F354" s="216" t="s">
        <v>2904</v>
      </c>
      <c r="G354" s="215" t="s">
        <v>4072</v>
      </c>
      <c r="H354" s="215" t="s">
        <v>5801</v>
      </c>
      <c r="I354" s="215" t="s">
        <v>7519</v>
      </c>
      <c r="J354" s="215" t="s">
        <v>9216</v>
      </c>
      <c r="K354" s="215" t="s">
        <v>10933</v>
      </c>
      <c r="L354" s="215" t="s">
        <v>12615</v>
      </c>
      <c r="M354" s="215" t="s">
        <v>14313</v>
      </c>
      <c r="N354" s="215" t="s">
        <v>15997</v>
      </c>
      <c r="O354" s="215" t="s">
        <v>17725</v>
      </c>
      <c r="P354" s="215" t="s">
        <v>19305</v>
      </c>
      <c r="Q354" s="4"/>
      <c r="R354" s="4"/>
      <c r="S354" s="4"/>
      <c r="T354" s="4"/>
      <c r="U354" s="4"/>
      <c r="V354" s="4"/>
      <c r="W354" s="4"/>
      <c r="X354" s="4"/>
      <c r="Y354" s="4"/>
      <c r="Z354" s="4"/>
      <c r="AA354" s="4"/>
      <c r="AB354" s="4"/>
      <c r="AC354" s="4"/>
      <c r="AD354" s="4"/>
      <c r="AE354" s="4"/>
      <c r="AF354" s="4"/>
    </row>
    <row r="355" spans="1:32" ht="49.9" customHeight="1">
      <c r="A355" s="4"/>
      <c r="B355" s="213">
        <v>111111141513</v>
      </c>
      <c r="C355" s="214">
        <v>6</v>
      </c>
      <c r="D355" s="215" t="s">
        <v>69</v>
      </c>
      <c r="E355" s="215" t="s">
        <v>69</v>
      </c>
      <c r="F355" s="216" t="s">
        <v>2905</v>
      </c>
      <c r="G355" s="215" t="s">
        <v>4073</v>
      </c>
      <c r="H355" s="215" t="s">
        <v>5802</v>
      </c>
      <c r="I355" s="215" t="s">
        <v>7520</v>
      </c>
      <c r="J355" s="215" t="s">
        <v>9217</v>
      </c>
      <c r="K355" s="215" t="s">
        <v>10934</v>
      </c>
      <c r="L355" s="215" t="s">
        <v>12616</v>
      </c>
      <c r="M355" s="215" t="s">
        <v>14314</v>
      </c>
      <c r="N355" s="215" t="s">
        <v>15998</v>
      </c>
      <c r="O355" s="215" t="s">
        <v>17726</v>
      </c>
      <c r="P355" s="215" t="s">
        <v>19391</v>
      </c>
      <c r="Q355" s="4"/>
      <c r="R355" s="4"/>
      <c r="S355" s="4"/>
      <c r="T355" s="4"/>
      <c r="U355" s="4"/>
      <c r="V355" s="4"/>
      <c r="W355" s="4"/>
      <c r="X355" s="4"/>
      <c r="Y355" s="4"/>
      <c r="Z355" s="4"/>
      <c r="AA355" s="4"/>
      <c r="AB355" s="4"/>
      <c r="AC355" s="4"/>
      <c r="AD355" s="4"/>
      <c r="AE355" s="4"/>
      <c r="AF355" s="4"/>
    </row>
    <row r="356" spans="1:32" ht="49.9" customHeight="1">
      <c r="A356" s="4"/>
      <c r="B356" s="213">
        <v>1111111416</v>
      </c>
      <c r="C356" s="214">
        <v>5</v>
      </c>
      <c r="D356" s="215" t="s">
        <v>556</v>
      </c>
      <c r="E356" s="215" t="s">
        <v>556</v>
      </c>
      <c r="F356" s="216" t="s">
        <v>2906</v>
      </c>
      <c r="G356" s="215" t="s">
        <v>4074</v>
      </c>
      <c r="H356" s="215" t="s">
        <v>5803</v>
      </c>
      <c r="I356" s="215" t="s">
        <v>7521</v>
      </c>
      <c r="J356" s="215" t="s">
        <v>9218</v>
      </c>
      <c r="K356" s="215" t="s">
        <v>9218</v>
      </c>
      <c r="L356" s="215" t="s">
        <v>12617</v>
      </c>
      <c r="M356" s="215" t="s">
        <v>14315</v>
      </c>
      <c r="N356" s="215" t="s">
        <v>15999</v>
      </c>
      <c r="O356" s="215" t="s">
        <v>17727</v>
      </c>
      <c r="P356" s="215" t="s">
        <v>19392</v>
      </c>
      <c r="Q356" s="4"/>
      <c r="R356" s="4"/>
      <c r="S356" s="4"/>
      <c r="T356" s="4"/>
      <c r="U356" s="4"/>
      <c r="V356" s="4"/>
      <c r="W356" s="4"/>
      <c r="X356" s="4"/>
      <c r="Y356" s="4"/>
      <c r="Z356" s="4"/>
      <c r="AA356" s="4"/>
      <c r="AB356" s="4"/>
      <c r="AC356" s="4"/>
      <c r="AD356" s="4"/>
      <c r="AE356" s="4"/>
      <c r="AF356" s="4"/>
    </row>
    <row r="357" spans="1:32" ht="49.9" customHeight="1">
      <c r="A357" s="4"/>
      <c r="B357" s="213">
        <v>1111111417</v>
      </c>
      <c r="C357" s="214">
        <v>5</v>
      </c>
      <c r="D357" s="215" t="s">
        <v>58</v>
      </c>
      <c r="E357" s="215" t="s">
        <v>58</v>
      </c>
      <c r="F357" s="216" t="s">
        <v>22785</v>
      </c>
      <c r="G357" s="215" t="s">
        <v>4075</v>
      </c>
      <c r="H357" s="215" t="s">
        <v>5804</v>
      </c>
      <c r="I357" s="215" t="s">
        <v>7522</v>
      </c>
      <c r="J357" s="215" t="s">
        <v>9219</v>
      </c>
      <c r="K357" s="215" t="s">
        <v>10935</v>
      </c>
      <c r="L357" s="215" t="s">
        <v>12618</v>
      </c>
      <c r="M357" s="215" t="s">
        <v>14316</v>
      </c>
      <c r="N357" s="215" t="s">
        <v>16000</v>
      </c>
      <c r="O357" s="215" t="s">
        <v>17728</v>
      </c>
      <c r="P357" s="215" t="s">
        <v>19393</v>
      </c>
      <c r="Q357" s="4"/>
      <c r="R357" s="4"/>
      <c r="S357" s="4"/>
      <c r="T357" s="4"/>
      <c r="U357" s="4"/>
      <c r="V357" s="4"/>
      <c r="W357" s="4"/>
      <c r="X357" s="4"/>
      <c r="Y357" s="4"/>
      <c r="Z357" s="4"/>
      <c r="AA357" s="4"/>
      <c r="AB357" s="4"/>
      <c r="AC357" s="4"/>
      <c r="AD357" s="4"/>
      <c r="AE357" s="4"/>
      <c r="AF357" s="4"/>
    </row>
    <row r="358" spans="1:32" ht="49.9" customHeight="1">
      <c r="A358" s="4"/>
      <c r="B358" s="213">
        <v>1111111418</v>
      </c>
      <c r="C358" s="214">
        <v>5</v>
      </c>
      <c r="D358" s="215" t="s">
        <v>557</v>
      </c>
      <c r="E358" s="215" t="s">
        <v>557</v>
      </c>
      <c r="F358" s="216" t="s">
        <v>2907</v>
      </c>
      <c r="G358" s="215" t="s">
        <v>4076</v>
      </c>
      <c r="H358" s="215" t="s">
        <v>5805</v>
      </c>
      <c r="I358" s="215" t="s">
        <v>7523</v>
      </c>
      <c r="J358" s="215" t="s">
        <v>9220</v>
      </c>
      <c r="K358" s="215" t="s">
        <v>10936</v>
      </c>
      <c r="L358" s="215" t="s">
        <v>12619</v>
      </c>
      <c r="M358" s="215" t="s">
        <v>14317</v>
      </c>
      <c r="N358" s="215" t="s">
        <v>16001</v>
      </c>
      <c r="O358" s="215" t="s">
        <v>17729</v>
      </c>
      <c r="P358" s="215" t="s">
        <v>19394</v>
      </c>
      <c r="Q358" s="4"/>
      <c r="R358" s="4"/>
      <c r="S358" s="4"/>
      <c r="T358" s="4"/>
      <c r="U358" s="4"/>
      <c r="V358" s="4"/>
      <c r="W358" s="4"/>
      <c r="X358" s="4"/>
      <c r="Y358" s="4"/>
      <c r="Z358" s="4"/>
      <c r="AA358" s="4"/>
      <c r="AB358" s="4"/>
      <c r="AC358" s="4"/>
      <c r="AD358" s="4"/>
      <c r="AE358" s="4"/>
      <c r="AF358" s="4"/>
    </row>
    <row r="359" spans="1:32" ht="49.9" customHeight="1">
      <c r="A359" s="4"/>
      <c r="B359" s="213">
        <v>1111111419</v>
      </c>
      <c r="C359" s="214">
        <v>5</v>
      </c>
      <c r="D359" s="215" t="s">
        <v>558</v>
      </c>
      <c r="E359" s="215" t="s">
        <v>558</v>
      </c>
      <c r="F359" s="216" t="s">
        <v>22786</v>
      </c>
      <c r="G359" s="215" t="s">
        <v>4077</v>
      </c>
      <c r="H359" s="215" t="s">
        <v>558</v>
      </c>
      <c r="I359" s="215" t="s">
        <v>7524</v>
      </c>
      <c r="J359" s="215" t="s">
        <v>9221</v>
      </c>
      <c r="K359" s="215" t="s">
        <v>10937</v>
      </c>
      <c r="L359" s="215" t="s">
        <v>12620</v>
      </c>
      <c r="M359" s="215" t="s">
        <v>14318</v>
      </c>
      <c r="N359" s="215" t="s">
        <v>16002</v>
      </c>
      <c r="O359" s="215" t="s">
        <v>17730</v>
      </c>
      <c r="P359" s="215" t="s">
        <v>19395</v>
      </c>
      <c r="Q359" s="4"/>
      <c r="R359" s="4"/>
      <c r="S359" s="4"/>
      <c r="T359" s="4"/>
      <c r="U359" s="4"/>
      <c r="V359" s="4"/>
      <c r="W359" s="4"/>
      <c r="X359" s="4"/>
      <c r="Y359" s="4"/>
      <c r="Z359" s="4"/>
      <c r="AA359" s="4"/>
      <c r="AB359" s="4"/>
      <c r="AC359" s="4"/>
      <c r="AD359" s="4"/>
      <c r="AE359" s="4"/>
      <c r="AF359" s="4"/>
    </row>
    <row r="360" spans="1:32" ht="49.9" customHeight="1">
      <c r="A360" s="4"/>
      <c r="B360" s="213">
        <v>1111111420</v>
      </c>
      <c r="C360" s="214">
        <v>5</v>
      </c>
      <c r="D360" s="215" t="s">
        <v>559</v>
      </c>
      <c r="E360" s="215" t="s">
        <v>559</v>
      </c>
      <c r="F360" s="216" t="s">
        <v>22787</v>
      </c>
      <c r="G360" s="215" t="s">
        <v>4078</v>
      </c>
      <c r="H360" s="215" t="s">
        <v>5806</v>
      </c>
      <c r="I360" s="215" t="s">
        <v>7525</v>
      </c>
      <c r="J360" s="215" t="s">
        <v>9222</v>
      </c>
      <c r="K360" s="215" t="s">
        <v>10938</v>
      </c>
      <c r="L360" s="215" t="s">
        <v>12621</v>
      </c>
      <c r="M360" s="215" t="s">
        <v>14319</v>
      </c>
      <c r="N360" s="215" t="s">
        <v>16003</v>
      </c>
      <c r="O360" s="215" t="s">
        <v>17731</v>
      </c>
      <c r="P360" s="215" t="s">
        <v>19396</v>
      </c>
      <c r="Q360" s="4"/>
      <c r="R360" s="4"/>
      <c r="S360" s="4"/>
      <c r="T360" s="4"/>
      <c r="U360" s="4"/>
      <c r="V360" s="4"/>
      <c r="W360" s="4"/>
      <c r="X360" s="4"/>
      <c r="Y360" s="4"/>
      <c r="Z360" s="4"/>
      <c r="AA360" s="4"/>
      <c r="AB360" s="4"/>
      <c r="AC360" s="4"/>
      <c r="AD360" s="4"/>
      <c r="AE360" s="4"/>
      <c r="AF360" s="4"/>
    </row>
    <row r="361" spans="1:32" ht="49.9" customHeight="1">
      <c r="A361" s="4"/>
      <c r="B361" s="213">
        <v>11111115</v>
      </c>
      <c r="C361" s="214">
        <v>4</v>
      </c>
      <c r="D361" s="215" t="s">
        <v>57</v>
      </c>
      <c r="E361" s="215" t="s">
        <v>57</v>
      </c>
      <c r="F361" s="216" t="s">
        <v>2908</v>
      </c>
      <c r="G361" s="215" t="s">
        <v>4079</v>
      </c>
      <c r="H361" s="215" t="s">
        <v>5807</v>
      </c>
      <c r="I361" s="215" t="s">
        <v>7526</v>
      </c>
      <c r="J361" s="215" t="s">
        <v>9223</v>
      </c>
      <c r="K361" s="215" t="s">
        <v>10939</v>
      </c>
      <c r="L361" s="215" t="s">
        <v>12622</v>
      </c>
      <c r="M361" s="215" t="s">
        <v>14320</v>
      </c>
      <c r="N361" s="215" t="s">
        <v>16004</v>
      </c>
      <c r="O361" s="215" t="s">
        <v>17732</v>
      </c>
      <c r="P361" s="215" t="s">
        <v>19397</v>
      </c>
      <c r="Q361" s="4"/>
      <c r="R361" s="4"/>
      <c r="S361" s="4"/>
      <c r="T361" s="4"/>
      <c r="U361" s="4"/>
      <c r="V361" s="4"/>
      <c r="W361" s="4"/>
      <c r="X361" s="4"/>
      <c r="Y361" s="4"/>
      <c r="Z361" s="4"/>
      <c r="AA361" s="4"/>
      <c r="AB361" s="4"/>
      <c r="AC361" s="4"/>
      <c r="AD361" s="4"/>
      <c r="AE361" s="4"/>
      <c r="AF361" s="4"/>
    </row>
    <row r="362" spans="1:32" ht="49.9" customHeight="1">
      <c r="A362" s="4"/>
      <c r="B362" s="213">
        <v>1111111510</v>
      </c>
      <c r="C362" s="214">
        <v>5</v>
      </c>
      <c r="D362" s="215" t="s">
        <v>560</v>
      </c>
      <c r="E362" s="215" t="s">
        <v>560</v>
      </c>
      <c r="F362" s="216" t="s">
        <v>2909</v>
      </c>
      <c r="G362" s="215" t="s">
        <v>4080</v>
      </c>
      <c r="H362" s="215" t="s">
        <v>5808</v>
      </c>
      <c r="I362" s="215" t="s">
        <v>7527</v>
      </c>
      <c r="J362" s="215" t="s">
        <v>9224</v>
      </c>
      <c r="K362" s="215" t="s">
        <v>10940</v>
      </c>
      <c r="L362" s="215" t="s">
        <v>12623</v>
      </c>
      <c r="M362" s="215" t="s">
        <v>14321</v>
      </c>
      <c r="N362" s="215" t="s">
        <v>16005</v>
      </c>
      <c r="O362" s="215" t="s">
        <v>17733</v>
      </c>
      <c r="P362" s="215" t="s">
        <v>19398</v>
      </c>
      <c r="Q362" s="4"/>
      <c r="R362" s="4"/>
      <c r="S362" s="4"/>
      <c r="T362" s="4"/>
      <c r="U362" s="4"/>
      <c r="V362" s="4"/>
      <c r="W362" s="4"/>
      <c r="X362" s="4"/>
      <c r="Y362" s="4"/>
      <c r="Z362" s="4"/>
      <c r="AA362" s="4"/>
      <c r="AB362" s="4"/>
      <c r="AC362" s="4"/>
      <c r="AD362" s="4"/>
      <c r="AE362" s="4"/>
      <c r="AF362" s="4"/>
    </row>
    <row r="363" spans="1:32" ht="49.9" customHeight="1">
      <c r="A363" s="4"/>
      <c r="B363" s="213">
        <v>1111111511</v>
      </c>
      <c r="C363" s="214">
        <v>5</v>
      </c>
      <c r="D363" s="215" t="s">
        <v>561</v>
      </c>
      <c r="E363" s="215" t="s">
        <v>561</v>
      </c>
      <c r="F363" s="216" t="s">
        <v>2910</v>
      </c>
      <c r="G363" s="215" t="s">
        <v>4081</v>
      </c>
      <c r="H363" s="215" t="s">
        <v>5809</v>
      </c>
      <c r="I363" s="215" t="s">
        <v>7526</v>
      </c>
      <c r="J363" s="215" t="s">
        <v>9225</v>
      </c>
      <c r="K363" s="215" t="s">
        <v>10941</v>
      </c>
      <c r="L363" s="215" t="s">
        <v>12624</v>
      </c>
      <c r="M363" s="215" t="s">
        <v>14322</v>
      </c>
      <c r="N363" s="215" t="s">
        <v>16006</v>
      </c>
      <c r="O363" s="215" t="s">
        <v>14322</v>
      </c>
      <c r="P363" s="215" t="s">
        <v>19399</v>
      </c>
      <c r="Q363" s="4"/>
      <c r="R363" s="4"/>
      <c r="S363" s="4"/>
      <c r="T363" s="4"/>
      <c r="U363" s="4"/>
      <c r="V363" s="4"/>
      <c r="W363" s="4"/>
      <c r="X363" s="4"/>
      <c r="Y363" s="4"/>
      <c r="Z363" s="4"/>
      <c r="AA363" s="4"/>
      <c r="AB363" s="4"/>
      <c r="AC363" s="4"/>
      <c r="AD363" s="4"/>
      <c r="AE363" s="4"/>
      <c r="AF363" s="4"/>
    </row>
    <row r="364" spans="1:32" ht="49.9" customHeight="1">
      <c r="A364" s="4"/>
      <c r="B364" s="213">
        <v>1111111512</v>
      </c>
      <c r="C364" s="214">
        <v>5</v>
      </c>
      <c r="D364" s="215" t="s">
        <v>562</v>
      </c>
      <c r="E364" s="215" t="s">
        <v>562</v>
      </c>
      <c r="F364" s="216" t="s">
        <v>22788</v>
      </c>
      <c r="G364" s="215" t="s">
        <v>4082</v>
      </c>
      <c r="H364" s="215" t="s">
        <v>5810</v>
      </c>
      <c r="I364" s="215" t="s">
        <v>7528</v>
      </c>
      <c r="J364" s="215" t="s">
        <v>9223</v>
      </c>
      <c r="K364" s="215" t="s">
        <v>10942</v>
      </c>
      <c r="L364" s="215" t="s">
        <v>12625</v>
      </c>
      <c r="M364" s="215" t="s">
        <v>14323</v>
      </c>
      <c r="N364" s="215" t="s">
        <v>16007</v>
      </c>
      <c r="O364" s="215" t="s">
        <v>17734</v>
      </c>
      <c r="P364" s="215" t="s">
        <v>19400</v>
      </c>
      <c r="Q364" s="4"/>
      <c r="R364" s="4"/>
      <c r="S364" s="4"/>
      <c r="T364" s="4"/>
      <c r="U364" s="4"/>
      <c r="V364" s="4"/>
      <c r="W364" s="4"/>
      <c r="X364" s="4"/>
      <c r="Y364" s="4"/>
      <c r="Z364" s="4"/>
      <c r="AA364" s="4"/>
      <c r="AB364" s="4"/>
      <c r="AC364" s="4"/>
      <c r="AD364" s="4"/>
      <c r="AE364" s="4"/>
      <c r="AF364" s="4"/>
    </row>
    <row r="365" spans="1:32" ht="49.9" customHeight="1">
      <c r="A365" s="4"/>
      <c r="B365" s="213">
        <v>1112</v>
      </c>
      <c r="C365" s="214">
        <v>2</v>
      </c>
      <c r="D365" s="215" t="s">
        <v>584</v>
      </c>
      <c r="E365" s="215" t="s">
        <v>1823</v>
      </c>
      <c r="F365" s="216" t="s">
        <v>2911</v>
      </c>
      <c r="G365" s="215" t="s">
        <v>4083</v>
      </c>
      <c r="H365" s="215" t="s">
        <v>5811</v>
      </c>
      <c r="I365" s="215" t="s">
        <v>7529</v>
      </c>
      <c r="J365" s="215" t="s">
        <v>9226</v>
      </c>
      <c r="K365" s="215" t="s">
        <v>10943</v>
      </c>
      <c r="L365" s="215" t="s">
        <v>12626</v>
      </c>
      <c r="M365" s="215" t="s">
        <v>14324</v>
      </c>
      <c r="N365" s="215" t="s">
        <v>16008</v>
      </c>
      <c r="O365" s="215" t="s">
        <v>17735</v>
      </c>
      <c r="P365" s="215" t="s">
        <v>19401</v>
      </c>
      <c r="Q365" s="4"/>
      <c r="R365" s="4"/>
      <c r="S365" s="4"/>
      <c r="T365" s="4"/>
      <c r="U365" s="4"/>
      <c r="V365" s="4"/>
      <c r="W365" s="4"/>
      <c r="X365" s="4"/>
      <c r="Y365" s="4"/>
      <c r="Z365" s="4"/>
      <c r="AA365" s="4"/>
      <c r="AB365" s="4"/>
      <c r="AC365" s="4"/>
      <c r="AD365" s="4"/>
      <c r="AE365" s="4"/>
      <c r="AF365" s="4"/>
    </row>
    <row r="366" spans="1:32" ht="49.9" customHeight="1">
      <c r="A366" s="4"/>
      <c r="B366" s="213">
        <v>111210</v>
      </c>
      <c r="C366" s="214">
        <v>3</v>
      </c>
      <c r="D366" s="215" t="s">
        <v>585</v>
      </c>
      <c r="E366" s="215" t="s">
        <v>2459</v>
      </c>
      <c r="F366" s="216" t="s">
        <v>22789</v>
      </c>
      <c r="G366" s="215" t="s">
        <v>4084</v>
      </c>
      <c r="H366" s="215" t="s">
        <v>5812</v>
      </c>
      <c r="I366" s="215" t="s">
        <v>7530</v>
      </c>
      <c r="J366" s="215" t="s">
        <v>9227</v>
      </c>
      <c r="K366" s="215" t="s">
        <v>10944</v>
      </c>
      <c r="L366" s="215" t="s">
        <v>12627</v>
      </c>
      <c r="M366" s="215" t="s">
        <v>14325</v>
      </c>
      <c r="N366" s="215" t="s">
        <v>16009</v>
      </c>
      <c r="O366" s="215" t="s">
        <v>17736</v>
      </c>
      <c r="P366" s="215" t="s">
        <v>19402</v>
      </c>
      <c r="Q366" s="4"/>
      <c r="R366" s="4"/>
      <c r="S366" s="4"/>
      <c r="T366" s="4"/>
      <c r="U366" s="4"/>
      <c r="V366" s="4"/>
      <c r="W366" s="4"/>
      <c r="X366" s="4"/>
      <c r="Y366" s="4"/>
      <c r="Z366" s="4"/>
      <c r="AA366" s="4"/>
      <c r="AB366" s="4"/>
      <c r="AC366" s="4"/>
      <c r="AD366" s="4"/>
      <c r="AE366" s="4"/>
      <c r="AF366" s="4"/>
    </row>
    <row r="367" spans="1:32" ht="49.9" customHeight="1">
      <c r="A367" s="4"/>
      <c r="B367" s="213">
        <v>11121010</v>
      </c>
      <c r="C367" s="214">
        <v>4</v>
      </c>
      <c r="D367" s="215" t="s">
        <v>75</v>
      </c>
      <c r="E367" s="215" t="s">
        <v>1824</v>
      </c>
      <c r="F367" s="216" t="s">
        <v>22790</v>
      </c>
      <c r="G367" s="215" t="s">
        <v>4085</v>
      </c>
      <c r="H367" s="215" t="s">
        <v>5813</v>
      </c>
      <c r="I367" s="215" t="s">
        <v>7531</v>
      </c>
      <c r="J367" s="215" t="s">
        <v>9228</v>
      </c>
      <c r="K367" s="215" t="s">
        <v>10945</v>
      </c>
      <c r="L367" s="215" t="s">
        <v>12628</v>
      </c>
      <c r="M367" s="215" t="s">
        <v>14326</v>
      </c>
      <c r="N367" s="215" t="s">
        <v>16010</v>
      </c>
      <c r="O367" s="215" t="s">
        <v>17737</v>
      </c>
      <c r="P367" s="215" t="s">
        <v>19403</v>
      </c>
      <c r="Q367" s="4"/>
      <c r="R367" s="4"/>
      <c r="S367" s="4"/>
      <c r="T367" s="4"/>
      <c r="U367" s="4"/>
      <c r="V367" s="4"/>
      <c r="W367" s="4"/>
      <c r="X367" s="4"/>
      <c r="Y367" s="4"/>
      <c r="Z367" s="4"/>
      <c r="AA367" s="4"/>
      <c r="AB367" s="4"/>
      <c r="AC367" s="4"/>
      <c r="AD367" s="4"/>
      <c r="AE367" s="4"/>
      <c r="AF367" s="4"/>
    </row>
    <row r="368" spans="1:32" ht="49.9" customHeight="1">
      <c r="A368" s="4"/>
      <c r="B368" s="213">
        <v>1112101010</v>
      </c>
      <c r="C368" s="214">
        <v>5</v>
      </c>
      <c r="D368" s="215" t="s">
        <v>586</v>
      </c>
      <c r="E368" s="215" t="s">
        <v>1825</v>
      </c>
      <c r="F368" s="216" t="s">
        <v>22791</v>
      </c>
      <c r="G368" s="215" t="s">
        <v>4086</v>
      </c>
      <c r="H368" s="215" t="s">
        <v>5814</v>
      </c>
      <c r="I368" s="215" t="s">
        <v>7532</v>
      </c>
      <c r="J368" s="215" t="s">
        <v>9229</v>
      </c>
      <c r="K368" s="215" t="s">
        <v>10946</v>
      </c>
      <c r="L368" s="215" t="s">
        <v>12629</v>
      </c>
      <c r="M368" s="215" t="s">
        <v>14327</v>
      </c>
      <c r="N368" s="215" t="s">
        <v>16011</v>
      </c>
      <c r="O368" s="215" t="s">
        <v>17738</v>
      </c>
      <c r="P368" s="215" t="s">
        <v>19404</v>
      </c>
      <c r="Q368" s="4"/>
      <c r="R368" s="4"/>
      <c r="S368" s="4"/>
      <c r="T368" s="4"/>
      <c r="U368" s="4"/>
      <c r="V368" s="4"/>
      <c r="W368" s="4"/>
      <c r="X368" s="4"/>
      <c r="Y368" s="4"/>
      <c r="Z368" s="4"/>
      <c r="AA368" s="4"/>
      <c r="AB368" s="4"/>
      <c r="AC368" s="4"/>
      <c r="AD368" s="4"/>
      <c r="AE368" s="4"/>
      <c r="AF368" s="4"/>
    </row>
    <row r="369" spans="1:32" ht="49.9" customHeight="1">
      <c r="A369" s="4"/>
      <c r="B369" s="213">
        <v>1112101011</v>
      </c>
      <c r="C369" s="214">
        <v>5</v>
      </c>
      <c r="D369" s="215" t="s">
        <v>587</v>
      </c>
      <c r="E369" s="215" t="s">
        <v>587</v>
      </c>
      <c r="F369" s="216" t="s">
        <v>2912</v>
      </c>
      <c r="G369" s="215" t="s">
        <v>4087</v>
      </c>
      <c r="H369" s="215" t="s">
        <v>5815</v>
      </c>
      <c r="I369" s="215" t="s">
        <v>7533</v>
      </c>
      <c r="J369" s="215" t="s">
        <v>9230</v>
      </c>
      <c r="K369" s="215" t="s">
        <v>10947</v>
      </c>
      <c r="L369" s="215" t="s">
        <v>12630</v>
      </c>
      <c r="M369" s="215" t="s">
        <v>14328</v>
      </c>
      <c r="N369" s="215" t="s">
        <v>16012</v>
      </c>
      <c r="O369" s="215" t="s">
        <v>17739</v>
      </c>
      <c r="P369" s="215" t="s">
        <v>19405</v>
      </c>
      <c r="Q369" s="4"/>
      <c r="R369" s="4"/>
      <c r="S369" s="4"/>
      <c r="T369" s="4"/>
      <c r="U369" s="4"/>
      <c r="V369" s="4"/>
      <c r="W369" s="4"/>
      <c r="X369" s="4"/>
      <c r="Y369" s="4"/>
      <c r="Z369" s="4"/>
      <c r="AA369" s="4"/>
      <c r="AB369" s="4"/>
      <c r="AC369" s="4"/>
      <c r="AD369" s="4"/>
      <c r="AE369" s="4"/>
      <c r="AF369" s="4"/>
    </row>
    <row r="370" spans="1:32" ht="49.9" customHeight="1">
      <c r="A370" s="4"/>
      <c r="B370" s="219">
        <v>1112101012</v>
      </c>
      <c r="C370" s="220">
        <v>5</v>
      </c>
      <c r="D370" s="221" t="s">
        <v>588</v>
      </c>
      <c r="E370" s="221" t="s">
        <v>588</v>
      </c>
      <c r="F370" s="216" t="s">
        <v>22792</v>
      </c>
      <c r="G370" s="221" t="s">
        <v>4088</v>
      </c>
      <c r="H370" s="221" t="s">
        <v>5816</v>
      </c>
      <c r="I370" s="221" t="s">
        <v>7534</v>
      </c>
      <c r="J370" s="221" t="s">
        <v>9231</v>
      </c>
      <c r="K370" s="221" t="s">
        <v>10948</v>
      </c>
      <c r="L370" s="221" t="s">
        <v>12631</v>
      </c>
      <c r="M370" s="221" t="s">
        <v>14329</v>
      </c>
      <c r="N370" s="221" t="s">
        <v>16013</v>
      </c>
      <c r="O370" s="221" t="s">
        <v>17740</v>
      </c>
      <c r="P370" s="221" t="s">
        <v>19406</v>
      </c>
      <c r="Q370" s="4"/>
      <c r="R370" s="4"/>
      <c r="S370" s="4"/>
      <c r="T370" s="4"/>
      <c r="U370" s="4"/>
      <c r="V370" s="4"/>
      <c r="W370" s="4"/>
      <c r="X370" s="4"/>
      <c r="Y370" s="4"/>
      <c r="Z370" s="4"/>
      <c r="AA370" s="4"/>
      <c r="AB370" s="4"/>
      <c r="AC370" s="4"/>
      <c r="AD370" s="4"/>
      <c r="AE370" s="4"/>
      <c r="AF370" s="4"/>
    </row>
    <row r="371" spans="1:32" ht="49.9" customHeight="1">
      <c r="A371" s="4"/>
      <c r="B371" s="213">
        <v>11121011</v>
      </c>
      <c r="C371" s="214">
        <v>4</v>
      </c>
      <c r="D371" s="215" t="s">
        <v>76</v>
      </c>
      <c r="E371" s="215" t="s">
        <v>76</v>
      </c>
      <c r="F371" s="216" t="s">
        <v>2913</v>
      </c>
      <c r="G371" s="215" t="s">
        <v>4089</v>
      </c>
      <c r="H371" s="215" t="s">
        <v>5817</v>
      </c>
      <c r="I371" s="215" t="s">
        <v>7535</v>
      </c>
      <c r="J371" s="215" t="s">
        <v>9232</v>
      </c>
      <c r="K371" s="215" t="s">
        <v>10949</v>
      </c>
      <c r="L371" s="215" t="s">
        <v>12632</v>
      </c>
      <c r="M371" s="215" t="s">
        <v>14330</v>
      </c>
      <c r="N371" s="215" t="s">
        <v>16014</v>
      </c>
      <c r="O371" s="215" t="s">
        <v>17741</v>
      </c>
      <c r="P371" s="215" t="s">
        <v>19407</v>
      </c>
      <c r="Q371" s="4"/>
      <c r="R371" s="4"/>
      <c r="S371" s="4"/>
      <c r="T371" s="4"/>
      <c r="U371" s="4"/>
      <c r="V371" s="4"/>
      <c r="W371" s="4"/>
      <c r="X371" s="4"/>
      <c r="Y371" s="4"/>
      <c r="Z371" s="4"/>
      <c r="AA371" s="4"/>
      <c r="AB371" s="4"/>
      <c r="AC371" s="4"/>
      <c r="AD371" s="4"/>
      <c r="AE371" s="4"/>
      <c r="AF371" s="4"/>
    </row>
    <row r="372" spans="1:32" ht="49.9" customHeight="1">
      <c r="A372" s="4"/>
      <c r="B372" s="213">
        <v>1112101110</v>
      </c>
      <c r="C372" s="214">
        <v>5</v>
      </c>
      <c r="D372" s="215" t="s">
        <v>589</v>
      </c>
      <c r="E372" s="215" t="s">
        <v>589</v>
      </c>
      <c r="F372" s="216" t="s">
        <v>22793</v>
      </c>
      <c r="G372" s="215" t="s">
        <v>4089</v>
      </c>
      <c r="H372" s="215" t="s">
        <v>5817</v>
      </c>
      <c r="I372" s="215" t="s">
        <v>7536</v>
      </c>
      <c r="J372" s="215" t="s">
        <v>9233</v>
      </c>
      <c r="K372" s="215" t="s">
        <v>10950</v>
      </c>
      <c r="L372" s="215" t="s">
        <v>12633</v>
      </c>
      <c r="M372" s="215" t="s">
        <v>14331</v>
      </c>
      <c r="N372" s="215" t="s">
        <v>16014</v>
      </c>
      <c r="O372" s="215" t="s">
        <v>17741</v>
      </c>
      <c r="P372" s="215" t="s">
        <v>19408</v>
      </c>
      <c r="Q372" s="4"/>
      <c r="R372" s="4"/>
      <c r="S372" s="4"/>
      <c r="T372" s="4"/>
      <c r="U372" s="4"/>
      <c r="V372" s="4"/>
      <c r="W372" s="4"/>
      <c r="X372" s="4"/>
      <c r="Y372" s="4"/>
      <c r="Z372" s="4"/>
      <c r="AA372" s="4"/>
      <c r="AB372" s="4"/>
      <c r="AC372" s="4"/>
      <c r="AD372" s="4"/>
      <c r="AE372" s="4"/>
      <c r="AF372" s="4"/>
    </row>
    <row r="373" spans="1:32" ht="49.9" customHeight="1">
      <c r="A373" s="4"/>
      <c r="B373" s="213">
        <v>1112101111</v>
      </c>
      <c r="C373" s="214">
        <v>5</v>
      </c>
      <c r="D373" s="215" t="s">
        <v>2655</v>
      </c>
      <c r="E373" s="215" t="s">
        <v>1826</v>
      </c>
      <c r="F373" s="216" t="s">
        <v>22794</v>
      </c>
      <c r="G373" s="215" t="s">
        <v>4090</v>
      </c>
      <c r="H373" s="215" t="s">
        <v>5818</v>
      </c>
      <c r="I373" s="215" t="s">
        <v>7537</v>
      </c>
      <c r="J373" s="215" t="s">
        <v>9234</v>
      </c>
      <c r="K373" s="215" t="s">
        <v>10951</v>
      </c>
      <c r="L373" s="215" t="s">
        <v>12634</v>
      </c>
      <c r="M373" s="215" t="s">
        <v>14332</v>
      </c>
      <c r="N373" s="215" t="s">
        <v>16015</v>
      </c>
      <c r="O373" s="215" t="s">
        <v>17742</v>
      </c>
      <c r="P373" s="215" t="s">
        <v>19409</v>
      </c>
      <c r="Q373" s="4"/>
      <c r="R373" s="4"/>
      <c r="S373" s="4"/>
      <c r="T373" s="4"/>
      <c r="U373" s="4"/>
      <c r="V373" s="4"/>
      <c r="W373" s="4"/>
      <c r="X373" s="4"/>
      <c r="Y373" s="4"/>
      <c r="Z373" s="4"/>
      <c r="AA373" s="4"/>
      <c r="AB373" s="4"/>
      <c r="AC373" s="4"/>
      <c r="AD373" s="4"/>
      <c r="AE373" s="4"/>
      <c r="AF373" s="4"/>
    </row>
    <row r="374" spans="1:32" ht="49.9" customHeight="1">
      <c r="A374" s="4"/>
      <c r="B374" s="213">
        <v>1112101112</v>
      </c>
      <c r="C374" s="214">
        <v>5</v>
      </c>
      <c r="D374" s="215" t="s">
        <v>590</v>
      </c>
      <c r="E374" s="215" t="s">
        <v>590</v>
      </c>
      <c r="F374" s="216" t="s">
        <v>2914</v>
      </c>
      <c r="G374" s="215" t="s">
        <v>4091</v>
      </c>
      <c r="H374" s="215" t="s">
        <v>5819</v>
      </c>
      <c r="I374" s="215" t="s">
        <v>7538</v>
      </c>
      <c r="J374" s="215" t="s">
        <v>9235</v>
      </c>
      <c r="K374" s="215" t="s">
        <v>10952</v>
      </c>
      <c r="L374" s="215" t="s">
        <v>12635</v>
      </c>
      <c r="M374" s="215" t="s">
        <v>14333</v>
      </c>
      <c r="N374" s="215" t="s">
        <v>16016</v>
      </c>
      <c r="O374" s="215" t="s">
        <v>17743</v>
      </c>
      <c r="P374" s="215" t="s">
        <v>19410</v>
      </c>
      <c r="Q374" s="4"/>
      <c r="R374" s="4"/>
      <c r="S374" s="4"/>
      <c r="T374" s="4"/>
      <c r="U374" s="4"/>
      <c r="V374" s="4"/>
      <c r="W374" s="4"/>
      <c r="X374" s="4"/>
      <c r="Y374" s="4"/>
      <c r="Z374" s="4"/>
      <c r="AA374" s="4"/>
      <c r="AB374" s="4"/>
      <c r="AC374" s="4"/>
      <c r="AD374" s="4"/>
      <c r="AE374" s="4"/>
      <c r="AF374" s="4"/>
    </row>
    <row r="375" spans="1:32" ht="49.9" customHeight="1">
      <c r="A375" s="4"/>
      <c r="B375" s="213">
        <v>11121012</v>
      </c>
      <c r="C375" s="214">
        <v>4</v>
      </c>
      <c r="D375" s="215" t="s">
        <v>77</v>
      </c>
      <c r="E375" s="215" t="s">
        <v>1827</v>
      </c>
      <c r="F375" s="216" t="s">
        <v>2915</v>
      </c>
      <c r="G375" s="215" t="s">
        <v>4092</v>
      </c>
      <c r="H375" s="215" t="s">
        <v>5820</v>
      </c>
      <c r="I375" s="215" t="s">
        <v>7539</v>
      </c>
      <c r="J375" s="215" t="s">
        <v>9236</v>
      </c>
      <c r="K375" s="215" t="s">
        <v>10953</v>
      </c>
      <c r="L375" s="215" t="s">
        <v>12636</v>
      </c>
      <c r="M375" s="215" t="s">
        <v>14334</v>
      </c>
      <c r="N375" s="215" t="s">
        <v>16017</v>
      </c>
      <c r="O375" s="215" t="s">
        <v>17744</v>
      </c>
      <c r="P375" s="215" t="s">
        <v>19411</v>
      </c>
      <c r="Q375" s="4"/>
      <c r="R375" s="4"/>
      <c r="S375" s="4"/>
      <c r="T375" s="4"/>
      <c r="U375" s="4"/>
      <c r="V375" s="4"/>
      <c r="W375" s="4"/>
      <c r="X375" s="4"/>
      <c r="Y375" s="4"/>
      <c r="Z375" s="4"/>
      <c r="AA375" s="4"/>
      <c r="AB375" s="4"/>
      <c r="AC375" s="4"/>
      <c r="AD375" s="4"/>
      <c r="AE375" s="4"/>
      <c r="AF375" s="4"/>
    </row>
    <row r="376" spans="1:32" ht="49.9" customHeight="1">
      <c r="A376" s="4"/>
      <c r="B376" s="213">
        <v>1112101210</v>
      </c>
      <c r="C376" s="214">
        <v>5</v>
      </c>
      <c r="D376" s="215" t="s">
        <v>591</v>
      </c>
      <c r="E376" s="215" t="s">
        <v>1828</v>
      </c>
      <c r="F376" s="216" t="s">
        <v>22795</v>
      </c>
      <c r="G376" s="215" t="s">
        <v>4093</v>
      </c>
      <c r="H376" s="215" t="s">
        <v>5821</v>
      </c>
      <c r="I376" s="215" t="s">
        <v>7540</v>
      </c>
      <c r="J376" s="215" t="s">
        <v>9237</v>
      </c>
      <c r="K376" s="215" t="s">
        <v>10954</v>
      </c>
      <c r="L376" s="215" t="s">
        <v>12637</v>
      </c>
      <c r="M376" s="215" t="s">
        <v>14335</v>
      </c>
      <c r="N376" s="215" t="s">
        <v>16018</v>
      </c>
      <c r="O376" s="215" t="s">
        <v>17745</v>
      </c>
      <c r="P376" s="215" t="s">
        <v>19412</v>
      </c>
      <c r="Q376" s="4"/>
      <c r="R376" s="4"/>
      <c r="S376" s="4"/>
      <c r="T376" s="4"/>
      <c r="U376" s="4"/>
      <c r="V376" s="4"/>
      <c r="W376" s="4"/>
      <c r="X376" s="4"/>
      <c r="Y376" s="4"/>
      <c r="Z376" s="4"/>
      <c r="AA376" s="4"/>
      <c r="AB376" s="4"/>
      <c r="AC376" s="4"/>
      <c r="AD376" s="4"/>
      <c r="AE376" s="4"/>
      <c r="AF376" s="4"/>
    </row>
    <row r="377" spans="1:32" ht="49.9" customHeight="1">
      <c r="A377" s="4"/>
      <c r="B377" s="219">
        <v>1112101211</v>
      </c>
      <c r="C377" s="220">
        <v>5</v>
      </c>
      <c r="D377" s="221" t="s">
        <v>592</v>
      </c>
      <c r="E377" s="221" t="s">
        <v>1829</v>
      </c>
      <c r="F377" s="216" t="s">
        <v>22796</v>
      </c>
      <c r="G377" s="221" t="s">
        <v>4094</v>
      </c>
      <c r="H377" s="221" t="s">
        <v>5822</v>
      </c>
      <c r="I377" s="221" t="s">
        <v>7541</v>
      </c>
      <c r="J377" s="221" t="s">
        <v>9238</v>
      </c>
      <c r="K377" s="221" t="s">
        <v>10955</v>
      </c>
      <c r="L377" s="221" t="s">
        <v>12638</v>
      </c>
      <c r="M377" s="221" t="s">
        <v>14336</v>
      </c>
      <c r="N377" s="221" t="s">
        <v>16019</v>
      </c>
      <c r="O377" s="221" t="s">
        <v>17746</v>
      </c>
      <c r="P377" s="221" t="s">
        <v>19413</v>
      </c>
      <c r="Q377" s="4"/>
      <c r="R377" s="4"/>
      <c r="S377" s="4"/>
      <c r="T377" s="4"/>
      <c r="U377" s="4"/>
      <c r="V377" s="4"/>
      <c r="W377" s="4"/>
      <c r="X377" s="4"/>
      <c r="Y377" s="4"/>
      <c r="Z377" s="4"/>
      <c r="AA377" s="4"/>
      <c r="AB377" s="4"/>
      <c r="AC377" s="4"/>
      <c r="AD377" s="4"/>
      <c r="AE377" s="4"/>
      <c r="AF377" s="4"/>
    </row>
    <row r="378" spans="1:32" ht="49.9" customHeight="1">
      <c r="A378" s="4"/>
      <c r="B378" s="219">
        <v>11121013</v>
      </c>
      <c r="C378" s="220">
        <v>4</v>
      </c>
      <c r="D378" s="221" t="s">
        <v>78</v>
      </c>
      <c r="E378" s="221" t="s">
        <v>1830</v>
      </c>
      <c r="F378" s="216" t="s">
        <v>22797</v>
      </c>
      <c r="G378" s="221" t="s">
        <v>4095</v>
      </c>
      <c r="H378" s="221" t="s">
        <v>5823</v>
      </c>
      <c r="I378" s="221" t="s">
        <v>7542</v>
      </c>
      <c r="J378" s="221" t="s">
        <v>9239</v>
      </c>
      <c r="K378" s="221" t="s">
        <v>10956</v>
      </c>
      <c r="L378" s="221" t="s">
        <v>12639</v>
      </c>
      <c r="M378" s="221" t="s">
        <v>14337</v>
      </c>
      <c r="N378" s="221" t="s">
        <v>16020</v>
      </c>
      <c r="O378" s="221" t="s">
        <v>17747</v>
      </c>
      <c r="P378" s="221" t="s">
        <v>19414</v>
      </c>
      <c r="Q378" s="4"/>
      <c r="R378" s="4"/>
      <c r="S378" s="4"/>
      <c r="T378" s="4"/>
      <c r="U378" s="4"/>
      <c r="V378" s="4"/>
      <c r="W378" s="4"/>
      <c r="X378" s="4"/>
      <c r="Y378" s="4"/>
      <c r="Z378" s="4"/>
      <c r="AA378" s="4"/>
      <c r="AB378" s="4"/>
      <c r="AC378" s="4"/>
      <c r="AD378" s="4"/>
      <c r="AE378" s="4"/>
      <c r="AF378" s="4"/>
    </row>
    <row r="379" spans="1:32" ht="49.9" customHeight="1">
      <c r="A379" s="4"/>
      <c r="B379" s="213">
        <v>1112101310</v>
      </c>
      <c r="C379" s="214">
        <v>5</v>
      </c>
      <c r="D379" s="215" t="s">
        <v>593</v>
      </c>
      <c r="E379" s="215" t="s">
        <v>593</v>
      </c>
      <c r="F379" s="216" t="s">
        <v>22798</v>
      </c>
      <c r="G379" s="215" t="s">
        <v>4096</v>
      </c>
      <c r="H379" s="215" t="s">
        <v>5824</v>
      </c>
      <c r="I379" s="215" t="s">
        <v>7543</v>
      </c>
      <c r="J379" s="215" t="s">
        <v>9240</v>
      </c>
      <c r="K379" s="215" t="s">
        <v>10957</v>
      </c>
      <c r="L379" s="215" t="s">
        <v>12640</v>
      </c>
      <c r="M379" s="215" t="s">
        <v>14338</v>
      </c>
      <c r="N379" s="215" t="s">
        <v>16021</v>
      </c>
      <c r="O379" s="215" t="s">
        <v>17748</v>
      </c>
      <c r="P379" s="215" t="s">
        <v>19415</v>
      </c>
      <c r="Q379" s="4"/>
      <c r="R379" s="4"/>
      <c r="S379" s="4"/>
      <c r="T379" s="4"/>
      <c r="U379" s="4"/>
      <c r="V379" s="4"/>
      <c r="W379" s="4"/>
      <c r="X379" s="4"/>
      <c r="Y379" s="4"/>
      <c r="Z379" s="4"/>
      <c r="AA379" s="4"/>
      <c r="AB379" s="4"/>
      <c r="AC379" s="4"/>
      <c r="AD379" s="4"/>
      <c r="AE379" s="4"/>
      <c r="AF379" s="4"/>
    </row>
    <row r="380" spans="1:32" ht="49.9" customHeight="1">
      <c r="A380" s="4"/>
      <c r="B380" s="213">
        <v>1112101311</v>
      </c>
      <c r="C380" s="214">
        <v>5</v>
      </c>
      <c r="D380" s="215" t="s">
        <v>594</v>
      </c>
      <c r="E380" s="215" t="s">
        <v>594</v>
      </c>
      <c r="F380" s="216" t="s">
        <v>23762</v>
      </c>
      <c r="G380" s="215" t="s">
        <v>4097</v>
      </c>
      <c r="H380" s="215" t="s">
        <v>5825</v>
      </c>
      <c r="I380" s="215" t="s">
        <v>7544</v>
      </c>
      <c r="J380" s="215" t="s">
        <v>9241</v>
      </c>
      <c r="K380" s="215" t="s">
        <v>10958</v>
      </c>
      <c r="L380" s="215" t="s">
        <v>12641</v>
      </c>
      <c r="M380" s="215" t="s">
        <v>14339</v>
      </c>
      <c r="N380" s="215" t="s">
        <v>16022</v>
      </c>
      <c r="O380" s="215" t="s">
        <v>17749</v>
      </c>
      <c r="P380" s="215" t="s">
        <v>19416</v>
      </c>
      <c r="Q380" s="4"/>
      <c r="R380" s="4"/>
      <c r="S380" s="4"/>
      <c r="T380" s="4"/>
      <c r="U380" s="4"/>
      <c r="V380" s="4"/>
      <c r="W380" s="4"/>
      <c r="X380" s="4"/>
      <c r="Y380" s="4"/>
      <c r="Z380" s="4"/>
      <c r="AA380" s="4"/>
      <c r="AB380" s="4"/>
      <c r="AC380" s="4"/>
      <c r="AD380" s="4"/>
      <c r="AE380" s="4"/>
      <c r="AF380" s="4"/>
    </row>
    <row r="381" spans="1:32" ht="49.9" customHeight="1">
      <c r="A381" s="4"/>
      <c r="B381" s="213">
        <v>1112101312</v>
      </c>
      <c r="C381" s="214">
        <v>5</v>
      </c>
      <c r="D381" s="215" t="s">
        <v>595</v>
      </c>
      <c r="E381" s="215" t="s">
        <v>1831</v>
      </c>
      <c r="F381" s="216" t="s">
        <v>22800</v>
      </c>
      <c r="G381" s="215" t="s">
        <v>4098</v>
      </c>
      <c r="H381" s="215" t="s">
        <v>5826</v>
      </c>
      <c r="I381" s="215" t="s">
        <v>7545</v>
      </c>
      <c r="J381" s="215" t="s">
        <v>9242</v>
      </c>
      <c r="K381" s="215" t="s">
        <v>10959</v>
      </c>
      <c r="L381" s="215" t="s">
        <v>12642</v>
      </c>
      <c r="M381" s="215" t="s">
        <v>14340</v>
      </c>
      <c r="N381" s="215" t="s">
        <v>16023</v>
      </c>
      <c r="O381" s="215" t="s">
        <v>17750</v>
      </c>
      <c r="P381" s="215" t="s">
        <v>19417</v>
      </c>
      <c r="Q381" s="4"/>
      <c r="R381" s="4"/>
      <c r="S381" s="4"/>
      <c r="T381" s="4"/>
      <c r="U381" s="4"/>
      <c r="V381" s="4"/>
      <c r="W381" s="4"/>
      <c r="X381" s="4"/>
      <c r="Y381" s="4"/>
      <c r="Z381" s="4"/>
      <c r="AA381" s="4"/>
      <c r="AB381" s="4"/>
      <c r="AC381" s="4"/>
      <c r="AD381" s="4"/>
      <c r="AE381" s="4"/>
      <c r="AF381" s="4"/>
    </row>
    <row r="382" spans="1:32" ht="49.9" customHeight="1">
      <c r="A382" s="4"/>
      <c r="B382" s="213">
        <v>1112101313</v>
      </c>
      <c r="C382" s="214">
        <v>5</v>
      </c>
      <c r="D382" s="215" t="s">
        <v>596</v>
      </c>
      <c r="E382" s="215" t="s">
        <v>596</v>
      </c>
      <c r="F382" s="216" t="s">
        <v>22801</v>
      </c>
      <c r="G382" s="215" t="s">
        <v>4099</v>
      </c>
      <c r="H382" s="215" t="s">
        <v>5827</v>
      </c>
      <c r="I382" s="215" t="s">
        <v>7546</v>
      </c>
      <c r="J382" s="215" t="s">
        <v>9243</v>
      </c>
      <c r="K382" s="215" t="s">
        <v>10960</v>
      </c>
      <c r="L382" s="215" t="s">
        <v>12643</v>
      </c>
      <c r="M382" s="215" t="s">
        <v>14341</v>
      </c>
      <c r="N382" s="215" t="s">
        <v>16024</v>
      </c>
      <c r="O382" s="215" t="s">
        <v>17751</v>
      </c>
      <c r="P382" s="215" t="s">
        <v>19418</v>
      </c>
      <c r="Q382" s="4"/>
      <c r="R382" s="4"/>
      <c r="S382" s="4"/>
      <c r="T382" s="4"/>
      <c r="U382" s="4"/>
      <c r="V382" s="4"/>
      <c r="W382" s="4"/>
      <c r="X382" s="4"/>
      <c r="Y382" s="4"/>
      <c r="Z382" s="4"/>
      <c r="AA382" s="4"/>
      <c r="AB382" s="4"/>
      <c r="AC382" s="4"/>
      <c r="AD382" s="4"/>
      <c r="AE382" s="4"/>
      <c r="AF382" s="4"/>
    </row>
    <row r="383" spans="1:32" ht="49.9" customHeight="1">
      <c r="A383" s="4"/>
      <c r="B383" s="213">
        <v>1112101314</v>
      </c>
      <c r="C383" s="214">
        <v>5</v>
      </c>
      <c r="D383" s="215" t="s">
        <v>597</v>
      </c>
      <c r="E383" s="215" t="s">
        <v>1832</v>
      </c>
      <c r="F383" s="216" t="s">
        <v>2916</v>
      </c>
      <c r="G383" s="215" t="s">
        <v>4100</v>
      </c>
      <c r="H383" s="215" t="s">
        <v>5828</v>
      </c>
      <c r="I383" s="215" t="s">
        <v>7547</v>
      </c>
      <c r="J383" s="215" t="s">
        <v>9244</v>
      </c>
      <c r="K383" s="215" t="s">
        <v>10961</v>
      </c>
      <c r="L383" s="215" t="s">
        <v>12644</v>
      </c>
      <c r="M383" s="215" t="s">
        <v>14342</v>
      </c>
      <c r="N383" s="215" t="s">
        <v>16025</v>
      </c>
      <c r="O383" s="215" t="s">
        <v>17752</v>
      </c>
      <c r="P383" s="215" t="s">
        <v>19419</v>
      </c>
      <c r="Q383" s="4"/>
      <c r="R383" s="4"/>
      <c r="S383" s="4"/>
      <c r="T383" s="4"/>
      <c r="U383" s="4"/>
      <c r="V383" s="4"/>
      <c r="W383" s="4"/>
      <c r="X383" s="4"/>
      <c r="Y383" s="4"/>
      <c r="Z383" s="4"/>
      <c r="AA383" s="4"/>
      <c r="AB383" s="4"/>
      <c r="AC383" s="4"/>
      <c r="AD383" s="4"/>
      <c r="AE383" s="4"/>
      <c r="AF383" s="4"/>
    </row>
    <row r="384" spans="1:32" ht="49.9" customHeight="1">
      <c r="A384" s="4"/>
      <c r="B384" s="213">
        <v>1112101315</v>
      </c>
      <c r="C384" s="214">
        <v>5</v>
      </c>
      <c r="D384" s="215" t="s">
        <v>2656</v>
      </c>
      <c r="E384" s="215" t="s">
        <v>1833</v>
      </c>
      <c r="F384" s="216" t="s">
        <v>22802</v>
      </c>
      <c r="G384" s="215" t="s">
        <v>4101</v>
      </c>
      <c r="H384" s="215" t="s">
        <v>5829</v>
      </c>
      <c r="I384" s="215" t="s">
        <v>7548</v>
      </c>
      <c r="J384" s="215" t="s">
        <v>9245</v>
      </c>
      <c r="K384" s="215" t="s">
        <v>10962</v>
      </c>
      <c r="L384" s="215" t="s">
        <v>12645</v>
      </c>
      <c r="M384" s="215" t="s">
        <v>14343</v>
      </c>
      <c r="N384" s="215" t="s">
        <v>16026</v>
      </c>
      <c r="O384" s="215" t="s">
        <v>17753</v>
      </c>
      <c r="P384" s="215" t="s">
        <v>19420</v>
      </c>
      <c r="Q384" s="4"/>
      <c r="R384" s="4"/>
      <c r="S384" s="4"/>
      <c r="T384" s="4"/>
      <c r="U384" s="4"/>
      <c r="V384" s="4"/>
      <c r="W384" s="4"/>
      <c r="X384" s="4"/>
      <c r="Y384" s="4"/>
      <c r="Z384" s="4"/>
      <c r="AA384" s="4"/>
      <c r="AB384" s="4"/>
      <c r="AC384" s="4"/>
      <c r="AD384" s="4"/>
      <c r="AE384" s="4"/>
      <c r="AF384" s="4"/>
    </row>
    <row r="385" spans="1:32" ht="49.9" customHeight="1">
      <c r="A385" s="4"/>
      <c r="B385" s="213">
        <v>11121014</v>
      </c>
      <c r="C385" s="214">
        <v>4</v>
      </c>
      <c r="D385" s="215" t="s">
        <v>79</v>
      </c>
      <c r="E385" s="215" t="s">
        <v>79</v>
      </c>
      <c r="F385" s="216" t="s">
        <v>2917</v>
      </c>
      <c r="G385" s="215" t="s">
        <v>4102</v>
      </c>
      <c r="H385" s="215" t="s">
        <v>5830</v>
      </c>
      <c r="I385" s="215" t="s">
        <v>7549</v>
      </c>
      <c r="J385" s="215" t="s">
        <v>9246</v>
      </c>
      <c r="K385" s="215" t="s">
        <v>10963</v>
      </c>
      <c r="L385" s="215" t="s">
        <v>12646</v>
      </c>
      <c r="M385" s="215" t="s">
        <v>14344</v>
      </c>
      <c r="N385" s="215" t="s">
        <v>16027</v>
      </c>
      <c r="O385" s="215" t="s">
        <v>17754</v>
      </c>
      <c r="P385" s="215" t="s">
        <v>19421</v>
      </c>
      <c r="Q385" s="4"/>
      <c r="R385" s="4"/>
      <c r="S385" s="4"/>
      <c r="T385" s="4"/>
      <c r="U385" s="4"/>
      <c r="V385" s="4"/>
      <c r="W385" s="4"/>
      <c r="X385" s="4"/>
      <c r="Y385" s="4"/>
      <c r="Z385" s="4"/>
      <c r="AA385" s="4"/>
      <c r="AB385" s="4"/>
      <c r="AC385" s="4"/>
      <c r="AD385" s="4"/>
      <c r="AE385" s="4"/>
      <c r="AF385" s="4"/>
    </row>
    <row r="386" spans="1:32" ht="49.9" customHeight="1">
      <c r="A386" s="4"/>
      <c r="B386" s="213">
        <v>1112101410</v>
      </c>
      <c r="C386" s="214">
        <v>5</v>
      </c>
      <c r="D386" s="215" t="s">
        <v>598</v>
      </c>
      <c r="E386" s="215" t="s">
        <v>1834</v>
      </c>
      <c r="F386" s="216" t="s">
        <v>22803</v>
      </c>
      <c r="G386" s="215" t="s">
        <v>4103</v>
      </c>
      <c r="H386" s="215" t="s">
        <v>5831</v>
      </c>
      <c r="I386" s="215" t="s">
        <v>7550</v>
      </c>
      <c r="J386" s="215" t="s">
        <v>9247</v>
      </c>
      <c r="K386" s="215" t="s">
        <v>10964</v>
      </c>
      <c r="L386" s="215" t="s">
        <v>12647</v>
      </c>
      <c r="M386" s="215" t="s">
        <v>14345</v>
      </c>
      <c r="N386" s="215" t="s">
        <v>16028</v>
      </c>
      <c r="O386" s="215" t="s">
        <v>17755</v>
      </c>
      <c r="P386" s="215" t="s">
        <v>19422</v>
      </c>
      <c r="Q386" s="4"/>
      <c r="R386" s="4"/>
      <c r="S386" s="4"/>
      <c r="T386" s="4"/>
      <c r="U386" s="4"/>
      <c r="V386" s="4"/>
      <c r="W386" s="4"/>
      <c r="X386" s="4"/>
      <c r="Y386" s="4"/>
      <c r="Z386" s="4"/>
      <c r="AA386" s="4"/>
      <c r="AB386" s="4"/>
      <c r="AC386" s="4"/>
      <c r="AD386" s="4"/>
      <c r="AE386" s="4"/>
      <c r="AF386" s="4"/>
    </row>
    <row r="387" spans="1:32" ht="49.9" customHeight="1">
      <c r="A387" s="4"/>
      <c r="B387" s="213">
        <v>1112101411</v>
      </c>
      <c r="C387" s="214">
        <v>5</v>
      </c>
      <c r="D387" s="215" t="s">
        <v>599</v>
      </c>
      <c r="E387" s="215" t="s">
        <v>599</v>
      </c>
      <c r="F387" s="216" t="s">
        <v>22804</v>
      </c>
      <c r="G387" s="215" t="s">
        <v>4104</v>
      </c>
      <c r="H387" s="215" t="s">
        <v>5832</v>
      </c>
      <c r="I387" s="215" t="s">
        <v>7551</v>
      </c>
      <c r="J387" s="215" t="s">
        <v>9248</v>
      </c>
      <c r="K387" s="215" t="s">
        <v>10965</v>
      </c>
      <c r="L387" s="215" t="s">
        <v>12648</v>
      </c>
      <c r="M387" s="215" t="s">
        <v>14346</v>
      </c>
      <c r="N387" s="215" t="s">
        <v>16029</v>
      </c>
      <c r="O387" s="215" t="s">
        <v>17756</v>
      </c>
      <c r="P387" s="215" t="s">
        <v>19423</v>
      </c>
      <c r="Q387" s="4"/>
      <c r="R387" s="4"/>
      <c r="S387" s="4"/>
      <c r="T387" s="4"/>
      <c r="U387" s="4"/>
      <c r="V387" s="4"/>
      <c r="W387" s="4"/>
      <c r="X387" s="4"/>
      <c r="Y387" s="4"/>
      <c r="Z387" s="4"/>
      <c r="AA387" s="4"/>
      <c r="AB387" s="4"/>
      <c r="AC387" s="4"/>
      <c r="AD387" s="4"/>
      <c r="AE387" s="4"/>
      <c r="AF387" s="4"/>
    </row>
    <row r="388" spans="1:32" ht="49.9" customHeight="1">
      <c r="A388" s="4"/>
      <c r="B388" s="219">
        <v>1112101412</v>
      </c>
      <c r="C388" s="220">
        <v>5</v>
      </c>
      <c r="D388" s="221" t="s">
        <v>600</v>
      </c>
      <c r="E388" s="221" t="s">
        <v>600</v>
      </c>
      <c r="F388" s="216" t="s">
        <v>2918</v>
      </c>
      <c r="G388" s="221" t="s">
        <v>4105</v>
      </c>
      <c r="H388" s="221" t="s">
        <v>5833</v>
      </c>
      <c r="I388" s="221" t="s">
        <v>7552</v>
      </c>
      <c r="J388" s="221" t="s">
        <v>9249</v>
      </c>
      <c r="K388" s="221" t="s">
        <v>10966</v>
      </c>
      <c r="L388" s="221" t="s">
        <v>12649</v>
      </c>
      <c r="M388" s="221" t="s">
        <v>14347</v>
      </c>
      <c r="N388" s="221" t="s">
        <v>16030</v>
      </c>
      <c r="O388" s="221" t="s">
        <v>17757</v>
      </c>
      <c r="P388" s="221" t="s">
        <v>19424</v>
      </c>
      <c r="Q388" s="4"/>
      <c r="R388" s="4"/>
      <c r="S388" s="4"/>
      <c r="T388" s="4"/>
      <c r="U388" s="4"/>
      <c r="V388" s="4"/>
      <c r="W388" s="4"/>
      <c r="X388" s="4"/>
      <c r="Y388" s="4"/>
      <c r="Z388" s="4"/>
      <c r="AA388" s="4"/>
      <c r="AB388" s="4"/>
      <c r="AC388" s="4"/>
      <c r="AD388" s="4"/>
      <c r="AE388" s="4"/>
      <c r="AF388" s="4"/>
    </row>
    <row r="389" spans="1:32" ht="49.9" customHeight="1">
      <c r="A389" s="4"/>
      <c r="B389" s="213">
        <v>1112101413</v>
      </c>
      <c r="C389" s="214">
        <v>5</v>
      </c>
      <c r="D389" s="215" t="s">
        <v>601</v>
      </c>
      <c r="E389" s="215" t="s">
        <v>601</v>
      </c>
      <c r="F389" s="216" t="s">
        <v>2919</v>
      </c>
      <c r="G389" s="215" t="s">
        <v>5462</v>
      </c>
      <c r="H389" s="215" t="s">
        <v>5834</v>
      </c>
      <c r="I389" s="215" t="s">
        <v>7553</v>
      </c>
      <c r="J389" s="215" t="s">
        <v>9250</v>
      </c>
      <c r="K389" s="215" t="s">
        <v>10967</v>
      </c>
      <c r="L389" s="215" t="s">
        <v>12650</v>
      </c>
      <c r="M389" s="215" t="s">
        <v>14348</v>
      </c>
      <c r="N389" s="215" t="s">
        <v>16031</v>
      </c>
      <c r="O389" s="215" t="s">
        <v>17758</v>
      </c>
      <c r="P389" s="215" t="s">
        <v>19425</v>
      </c>
      <c r="Q389" s="4"/>
      <c r="R389" s="4"/>
      <c r="S389" s="4"/>
      <c r="T389" s="4"/>
      <c r="U389" s="4"/>
      <c r="V389" s="4"/>
      <c r="W389" s="4"/>
      <c r="X389" s="4"/>
      <c r="Y389" s="4"/>
      <c r="Z389" s="4"/>
      <c r="AA389" s="4"/>
      <c r="AB389" s="4"/>
      <c r="AC389" s="4"/>
      <c r="AD389" s="4"/>
      <c r="AE389" s="4"/>
      <c r="AF389" s="4"/>
    </row>
    <row r="390" spans="1:32" ht="49.9" customHeight="1">
      <c r="A390" s="4"/>
      <c r="B390" s="213">
        <v>1112101414</v>
      </c>
      <c r="C390" s="214">
        <v>5</v>
      </c>
      <c r="D390" s="215" t="s">
        <v>602</v>
      </c>
      <c r="E390" s="215" t="s">
        <v>602</v>
      </c>
      <c r="F390" s="216" t="s">
        <v>22805</v>
      </c>
      <c r="G390" s="215" t="s">
        <v>4106</v>
      </c>
      <c r="H390" s="215" t="s">
        <v>5835</v>
      </c>
      <c r="I390" s="215" t="s">
        <v>7554</v>
      </c>
      <c r="J390" s="215" t="s">
        <v>9251</v>
      </c>
      <c r="K390" s="215" t="s">
        <v>10968</v>
      </c>
      <c r="L390" s="215" t="s">
        <v>12651</v>
      </c>
      <c r="M390" s="215" t="s">
        <v>14349</v>
      </c>
      <c r="N390" s="215" t="s">
        <v>16032</v>
      </c>
      <c r="O390" s="215" t="s">
        <v>17759</v>
      </c>
      <c r="P390" s="215" t="s">
        <v>19426</v>
      </c>
      <c r="Q390" s="4"/>
      <c r="R390" s="4"/>
      <c r="S390" s="4"/>
      <c r="T390" s="4"/>
      <c r="U390" s="4"/>
      <c r="V390" s="4"/>
      <c r="W390" s="4"/>
      <c r="X390" s="4"/>
      <c r="Y390" s="4"/>
      <c r="Z390" s="4"/>
      <c r="AA390" s="4"/>
      <c r="AB390" s="4"/>
      <c r="AC390" s="4"/>
      <c r="AD390" s="4"/>
      <c r="AE390" s="4"/>
      <c r="AF390" s="4"/>
    </row>
    <row r="391" spans="1:32" ht="49.9" customHeight="1">
      <c r="A391" s="4"/>
      <c r="B391" s="213">
        <v>1112101415</v>
      </c>
      <c r="C391" s="214">
        <v>5</v>
      </c>
      <c r="D391" s="215" t="s">
        <v>603</v>
      </c>
      <c r="E391" s="215" t="s">
        <v>603</v>
      </c>
      <c r="F391" s="216" t="s">
        <v>22806</v>
      </c>
      <c r="G391" s="215" t="s">
        <v>4107</v>
      </c>
      <c r="H391" s="215" t="s">
        <v>5836</v>
      </c>
      <c r="I391" s="215" t="s">
        <v>7555</v>
      </c>
      <c r="J391" s="215" t="s">
        <v>9252</v>
      </c>
      <c r="K391" s="215" t="s">
        <v>10969</v>
      </c>
      <c r="L391" s="215" t="s">
        <v>12652</v>
      </c>
      <c r="M391" s="215" t="s">
        <v>14350</v>
      </c>
      <c r="N391" s="215" t="s">
        <v>16033</v>
      </c>
      <c r="O391" s="215" t="s">
        <v>17760</v>
      </c>
      <c r="P391" s="215" t="s">
        <v>19427</v>
      </c>
      <c r="Q391" s="4"/>
      <c r="R391" s="4"/>
      <c r="S391" s="4"/>
      <c r="T391" s="4"/>
      <c r="U391" s="4"/>
      <c r="V391" s="4"/>
      <c r="W391" s="4"/>
      <c r="X391" s="4"/>
      <c r="Y391" s="4"/>
      <c r="Z391" s="4"/>
      <c r="AA391" s="4"/>
      <c r="AB391" s="4"/>
      <c r="AC391" s="4"/>
      <c r="AD391" s="4"/>
      <c r="AE391" s="4"/>
      <c r="AF391" s="4"/>
    </row>
    <row r="392" spans="1:32" ht="49.9" customHeight="1">
      <c r="A392" s="4"/>
      <c r="B392" s="213">
        <v>1112101416</v>
      </c>
      <c r="C392" s="214">
        <v>5</v>
      </c>
      <c r="D392" s="215" t="s">
        <v>604</v>
      </c>
      <c r="E392" s="215" t="s">
        <v>1835</v>
      </c>
      <c r="F392" s="216" t="s">
        <v>22807</v>
      </c>
      <c r="G392" s="215" t="s">
        <v>4108</v>
      </c>
      <c r="H392" s="215" t="s">
        <v>5837</v>
      </c>
      <c r="I392" s="215" t="s">
        <v>7556</v>
      </c>
      <c r="J392" s="215" t="s">
        <v>9253</v>
      </c>
      <c r="K392" s="215" t="s">
        <v>10970</v>
      </c>
      <c r="L392" s="215" t="s">
        <v>12653</v>
      </c>
      <c r="M392" s="215" t="s">
        <v>14351</v>
      </c>
      <c r="N392" s="215" t="s">
        <v>16034</v>
      </c>
      <c r="O392" s="215" t="s">
        <v>17761</v>
      </c>
      <c r="P392" s="215" t="s">
        <v>19428</v>
      </c>
      <c r="Q392" s="4"/>
      <c r="R392" s="4"/>
      <c r="S392" s="4"/>
      <c r="T392" s="4"/>
      <c r="U392" s="4"/>
      <c r="V392" s="4"/>
      <c r="W392" s="4"/>
      <c r="X392" s="4"/>
      <c r="Y392" s="4"/>
      <c r="Z392" s="4"/>
      <c r="AA392" s="4"/>
      <c r="AB392" s="4"/>
      <c r="AC392" s="4"/>
      <c r="AD392" s="4"/>
      <c r="AE392" s="4"/>
      <c r="AF392" s="4"/>
    </row>
    <row r="393" spans="1:32" ht="49.9" customHeight="1">
      <c r="A393" s="4"/>
      <c r="B393" s="213">
        <v>11121015</v>
      </c>
      <c r="C393" s="214">
        <v>4</v>
      </c>
      <c r="D393" s="215" t="s">
        <v>80</v>
      </c>
      <c r="E393" s="215" t="s">
        <v>80</v>
      </c>
      <c r="F393" s="216" t="s">
        <v>2920</v>
      </c>
      <c r="G393" s="215" t="s">
        <v>4109</v>
      </c>
      <c r="H393" s="215" t="s">
        <v>5838</v>
      </c>
      <c r="I393" s="215" t="s">
        <v>80</v>
      </c>
      <c r="J393" s="215" t="s">
        <v>9254</v>
      </c>
      <c r="K393" s="215" t="s">
        <v>10971</v>
      </c>
      <c r="L393" s="215" t="s">
        <v>12654</v>
      </c>
      <c r="M393" s="215" t="s">
        <v>14352</v>
      </c>
      <c r="N393" s="215" t="s">
        <v>16035</v>
      </c>
      <c r="O393" s="215" t="s">
        <v>17762</v>
      </c>
      <c r="P393" s="215" t="s">
        <v>19429</v>
      </c>
      <c r="Q393" s="4"/>
      <c r="R393" s="4"/>
      <c r="S393" s="4"/>
      <c r="T393" s="4"/>
      <c r="U393" s="4"/>
      <c r="V393" s="4"/>
      <c r="W393" s="4"/>
      <c r="X393" s="4"/>
      <c r="Y393" s="4"/>
      <c r="Z393" s="4"/>
      <c r="AA393" s="4"/>
      <c r="AB393" s="4"/>
      <c r="AC393" s="4"/>
      <c r="AD393" s="4"/>
      <c r="AE393" s="4"/>
      <c r="AF393" s="4"/>
    </row>
    <row r="394" spans="1:32" ht="49.9" customHeight="1">
      <c r="A394" s="4"/>
      <c r="B394" s="213">
        <v>111211</v>
      </c>
      <c r="C394" s="214">
        <v>3</v>
      </c>
      <c r="D394" s="215" t="s">
        <v>605</v>
      </c>
      <c r="E394" s="215" t="s">
        <v>1630</v>
      </c>
      <c r="F394" s="216" t="s">
        <v>2921</v>
      </c>
      <c r="G394" s="215" t="s">
        <v>4110</v>
      </c>
      <c r="H394" s="215" t="s">
        <v>5839</v>
      </c>
      <c r="I394" s="215" t="s">
        <v>7557</v>
      </c>
      <c r="J394" s="215" t="s">
        <v>9255</v>
      </c>
      <c r="K394" s="215" t="s">
        <v>10972</v>
      </c>
      <c r="L394" s="215" t="s">
        <v>12655</v>
      </c>
      <c r="M394" s="215" t="s">
        <v>14353</v>
      </c>
      <c r="N394" s="215" t="s">
        <v>16036</v>
      </c>
      <c r="O394" s="215" t="s">
        <v>17763</v>
      </c>
      <c r="P394" s="215" t="s">
        <v>19430</v>
      </c>
      <c r="Q394" s="4"/>
      <c r="R394" s="4"/>
      <c r="S394" s="4"/>
      <c r="T394" s="4"/>
      <c r="U394" s="4"/>
      <c r="V394" s="4"/>
      <c r="W394" s="4"/>
      <c r="X394" s="4"/>
      <c r="Y394" s="4"/>
      <c r="Z394" s="4"/>
      <c r="AA394" s="4"/>
      <c r="AB394" s="4"/>
      <c r="AC394" s="4"/>
      <c r="AD394" s="4"/>
      <c r="AE394" s="4"/>
      <c r="AF394" s="4"/>
    </row>
    <row r="395" spans="1:32" ht="49.9" customHeight="1">
      <c r="A395" s="4"/>
      <c r="B395" s="213">
        <v>11121110</v>
      </c>
      <c r="C395" s="214">
        <v>4</v>
      </c>
      <c r="D395" s="215" t="s">
        <v>606</v>
      </c>
      <c r="E395" s="215" t="s">
        <v>606</v>
      </c>
      <c r="F395" s="216" t="s">
        <v>2922</v>
      </c>
      <c r="G395" s="215" t="s">
        <v>4111</v>
      </c>
      <c r="H395" s="215" t="s">
        <v>5840</v>
      </c>
      <c r="I395" s="215" t="s">
        <v>7558</v>
      </c>
      <c r="J395" s="215" t="s">
        <v>9256</v>
      </c>
      <c r="K395" s="215" t="s">
        <v>10973</v>
      </c>
      <c r="L395" s="215" t="s">
        <v>12656</v>
      </c>
      <c r="M395" s="215" t="s">
        <v>14354</v>
      </c>
      <c r="N395" s="215" t="s">
        <v>16037</v>
      </c>
      <c r="O395" s="215" t="s">
        <v>17764</v>
      </c>
      <c r="P395" s="215" t="s">
        <v>19431</v>
      </c>
      <c r="Q395" s="4"/>
      <c r="R395" s="4"/>
      <c r="S395" s="4"/>
      <c r="T395" s="4"/>
      <c r="U395" s="4"/>
      <c r="V395" s="4"/>
      <c r="W395" s="4"/>
      <c r="X395" s="4"/>
      <c r="Y395" s="4"/>
      <c r="Z395" s="4"/>
      <c r="AA395" s="4"/>
      <c r="AB395" s="4"/>
      <c r="AC395" s="4"/>
      <c r="AD395" s="4"/>
      <c r="AE395" s="4"/>
      <c r="AF395" s="4"/>
    </row>
    <row r="396" spans="1:32" ht="49.9" customHeight="1">
      <c r="A396" s="4"/>
      <c r="B396" s="213">
        <v>1112111010</v>
      </c>
      <c r="C396" s="214">
        <v>5</v>
      </c>
      <c r="D396" s="215" t="s">
        <v>86</v>
      </c>
      <c r="E396" s="215" t="s">
        <v>86</v>
      </c>
      <c r="F396" s="216" t="s">
        <v>22808</v>
      </c>
      <c r="G396" s="215" t="s">
        <v>4112</v>
      </c>
      <c r="H396" s="215" t="s">
        <v>5841</v>
      </c>
      <c r="I396" s="215" t="s">
        <v>7559</v>
      </c>
      <c r="J396" s="215" t="s">
        <v>9257</v>
      </c>
      <c r="K396" s="215" t="s">
        <v>10974</v>
      </c>
      <c r="L396" s="215" t="s">
        <v>12657</v>
      </c>
      <c r="M396" s="215" t="s">
        <v>14355</v>
      </c>
      <c r="N396" s="215" t="s">
        <v>16038</v>
      </c>
      <c r="O396" s="215" t="s">
        <v>17765</v>
      </c>
      <c r="P396" s="215" t="s">
        <v>19432</v>
      </c>
      <c r="Q396" s="4"/>
      <c r="R396" s="4"/>
      <c r="S396" s="4"/>
      <c r="T396" s="4"/>
      <c r="U396" s="4"/>
      <c r="V396" s="4"/>
      <c r="W396" s="4"/>
      <c r="X396" s="4"/>
      <c r="Y396" s="4"/>
      <c r="Z396" s="4"/>
      <c r="AA396" s="4"/>
      <c r="AB396" s="4"/>
      <c r="AC396" s="4"/>
      <c r="AD396" s="4"/>
      <c r="AE396" s="4"/>
      <c r="AF396" s="4"/>
    </row>
    <row r="397" spans="1:32" ht="49.9" customHeight="1">
      <c r="A397" s="4"/>
      <c r="B397" s="213">
        <v>1112111011</v>
      </c>
      <c r="C397" s="214">
        <v>5</v>
      </c>
      <c r="D397" s="215" t="s">
        <v>178</v>
      </c>
      <c r="E397" s="215" t="s">
        <v>178</v>
      </c>
      <c r="F397" s="216" t="s">
        <v>2923</v>
      </c>
      <c r="G397" s="215" t="s">
        <v>4113</v>
      </c>
      <c r="H397" s="215" t="s">
        <v>5842</v>
      </c>
      <c r="I397" s="215" t="s">
        <v>7560</v>
      </c>
      <c r="J397" s="215" t="s">
        <v>9258</v>
      </c>
      <c r="K397" s="215" t="s">
        <v>10975</v>
      </c>
      <c r="L397" s="215" t="s">
        <v>12658</v>
      </c>
      <c r="M397" s="215" t="s">
        <v>14356</v>
      </c>
      <c r="N397" s="215" t="s">
        <v>16039</v>
      </c>
      <c r="O397" s="215" t="s">
        <v>17766</v>
      </c>
      <c r="P397" s="215" t="s">
        <v>19433</v>
      </c>
      <c r="Q397" s="4"/>
      <c r="R397" s="4"/>
      <c r="S397" s="4"/>
      <c r="T397" s="4"/>
      <c r="U397" s="4"/>
      <c r="V397" s="4"/>
      <c r="W397" s="4"/>
      <c r="X397" s="4"/>
      <c r="Y397" s="4"/>
      <c r="Z397" s="4"/>
      <c r="AA397" s="4"/>
      <c r="AB397" s="4"/>
      <c r="AC397" s="4"/>
      <c r="AD397" s="4"/>
      <c r="AE397" s="4"/>
      <c r="AF397" s="4"/>
    </row>
    <row r="398" spans="1:32" ht="49.9" customHeight="1">
      <c r="A398" s="4"/>
      <c r="B398" s="213">
        <v>1112111012</v>
      </c>
      <c r="C398" s="214">
        <v>5</v>
      </c>
      <c r="D398" s="215" t="s">
        <v>87</v>
      </c>
      <c r="E398" s="215" t="s">
        <v>87</v>
      </c>
      <c r="F398" s="216" t="s">
        <v>22809</v>
      </c>
      <c r="G398" s="215" t="s">
        <v>4114</v>
      </c>
      <c r="H398" s="215" t="s">
        <v>5843</v>
      </c>
      <c r="I398" s="215" t="s">
        <v>7561</v>
      </c>
      <c r="J398" s="215" t="s">
        <v>9259</v>
      </c>
      <c r="K398" s="215" t="s">
        <v>10976</v>
      </c>
      <c r="L398" s="215" t="s">
        <v>12659</v>
      </c>
      <c r="M398" s="215" t="s">
        <v>14357</v>
      </c>
      <c r="N398" s="215" t="s">
        <v>16040</v>
      </c>
      <c r="O398" s="215" t="s">
        <v>17767</v>
      </c>
      <c r="P398" s="215" t="s">
        <v>19434</v>
      </c>
      <c r="Q398" s="4"/>
      <c r="R398" s="4"/>
      <c r="S398" s="4"/>
      <c r="T398" s="4"/>
      <c r="U398" s="4"/>
      <c r="V398" s="4"/>
      <c r="W398" s="4"/>
      <c r="X398" s="4"/>
      <c r="Y398" s="4"/>
      <c r="Z398" s="4"/>
      <c r="AA398" s="4"/>
      <c r="AB398" s="4"/>
      <c r="AC398" s="4"/>
      <c r="AD398" s="4"/>
      <c r="AE398" s="4"/>
      <c r="AF398" s="4"/>
    </row>
    <row r="399" spans="1:32" ht="49.9" customHeight="1">
      <c r="A399" s="4"/>
      <c r="B399" s="213">
        <v>1112111013</v>
      </c>
      <c r="C399" s="214">
        <v>5</v>
      </c>
      <c r="D399" s="215" t="s">
        <v>607</v>
      </c>
      <c r="E399" s="215" t="s">
        <v>607</v>
      </c>
      <c r="F399" s="216" t="s">
        <v>2924</v>
      </c>
      <c r="G399" s="215" t="s">
        <v>4115</v>
      </c>
      <c r="H399" s="215" t="s">
        <v>5844</v>
      </c>
      <c r="I399" s="215" t="s">
        <v>7562</v>
      </c>
      <c r="J399" s="215" t="s">
        <v>9260</v>
      </c>
      <c r="K399" s="215" t="s">
        <v>10977</v>
      </c>
      <c r="L399" s="215" t="s">
        <v>12660</v>
      </c>
      <c r="M399" s="215" t="s">
        <v>14358</v>
      </c>
      <c r="N399" s="215" t="s">
        <v>16041</v>
      </c>
      <c r="O399" s="215" t="s">
        <v>17768</v>
      </c>
      <c r="P399" s="215" t="s">
        <v>19435</v>
      </c>
      <c r="Q399" s="4"/>
      <c r="R399" s="4"/>
      <c r="S399" s="4"/>
      <c r="T399" s="4"/>
      <c r="U399" s="4"/>
      <c r="V399" s="4"/>
      <c r="W399" s="4"/>
      <c r="X399" s="4"/>
      <c r="Y399" s="4"/>
      <c r="Z399" s="4"/>
      <c r="AA399" s="4"/>
      <c r="AB399" s="4"/>
      <c r="AC399" s="4"/>
      <c r="AD399" s="4"/>
      <c r="AE399" s="4"/>
      <c r="AF399" s="4"/>
    </row>
    <row r="400" spans="1:32" ht="49.9" customHeight="1">
      <c r="A400" s="4"/>
      <c r="B400" s="213">
        <v>111211101310</v>
      </c>
      <c r="C400" s="214">
        <v>6</v>
      </c>
      <c r="D400" s="215" t="s">
        <v>608</v>
      </c>
      <c r="E400" s="215" t="s">
        <v>608</v>
      </c>
      <c r="F400" s="216" t="s">
        <v>22810</v>
      </c>
      <c r="G400" s="215" t="s">
        <v>4116</v>
      </c>
      <c r="H400" s="215" t="s">
        <v>5845</v>
      </c>
      <c r="I400" s="215" t="s">
        <v>7563</v>
      </c>
      <c r="J400" s="215" t="s">
        <v>9261</v>
      </c>
      <c r="K400" s="215" t="s">
        <v>10978</v>
      </c>
      <c r="L400" s="215" t="s">
        <v>12661</v>
      </c>
      <c r="M400" s="215" t="s">
        <v>14359</v>
      </c>
      <c r="N400" s="215" t="s">
        <v>16042</v>
      </c>
      <c r="O400" s="215" t="s">
        <v>17769</v>
      </c>
      <c r="P400" s="215" t="s">
        <v>19436</v>
      </c>
      <c r="Q400" s="4"/>
      <c r="R400" s="4"/>
      <c r="S400" s="4"/>
      <c r="T400" s="4"/>
      <c r="U400" s="4"/>
      <c r="V400" s="4"/>
      <c r="W400" s="4"/>
      <c r="X400" s="4"/>
      <c r="Y400" s="4"/>
      <c r="Z400" s="4"/>
      <c r="AA400" s="4"/>
      <c r="AB400" s="4"/>
      <c r="AC400" s="4"/>
      <c r="AD400" s="4"/>
      <c r="AE400" s="4"/>
      <c r="AF400" s="4"/>
    </row>
    <row r="401" spans="1:32" ht="49.9" customHeight="1">
      <c r="A401" s="4"/>
      <c r="B401" s="219">
        <v>11121110131010</v>
      </c>
      <c r="C401" s="220">
        <v>7</v>
      </c>
      <c r="D401" s="221" t="s">
        <v>21664</v>
      </c>
      <c r="E401" s="221" t="s">
        <v>21727</v>
      </c>
      <c r="F401" s="216" t="s">
        <v>21728</v>
      </c>
      <c r="G401" s="221" t="s">
        <v>21869</v>
      </c>
      <c r="H401" s="221" t="s">
        <v>21870</v>
      </c>
      <c r="I401" s="221" t="s">
        <v>21871</v>
      </c>
      <c r="J401" s="221" t="s">
        <v>21872</v>
      </c>
      <c r="K401" s="221" t="s">
        <v>21873</v>
      </c>
      <c r="L401" s="221" t="s">
        <v>21874</v>
      </c>
      <c r="M401" s="221" t="s">
        <v>21875</v>
      </c>
      <c r="N401" s="221" t="s">
        <v>21876</v>
      </c>
      <c r="O401" s="221" t="s">
        <v>21877</v>
      </c>
      <c r="P401" s="221" t="s">
        <v>21878</v>
      </c>
      <c r="Q401" s="4"/>
      <c r="R401" s="4"/>
      <c r="S401" s="4"/>
      <c r="T401" s="4"/>
      <c r="U401" s="4"/>
      <c r="V401" s="4"/>
      <c r="W401" s="4"/>
      <c r="X401" s="4"/>
      <c r="Y401" s="4"/>
      <c r="Z401" s="4"/>
      <c r="AA401" s="4"/>
      <c r="AB401" s="4"/>
      <c r="AC401" s="4"/>
      <c r="AD401" s="4"/>
      <c r="AE401" s="4"/>
      <c r="AF401" s="4"/>
    </row>
    <row r="402" spans="1:32" ht="49.9" customHeight="1">
      <c r="A402" s="4"/>
      <c r="B402" s="213">
        <v>11121110131011</v>
      </c>
      <c r="C402" s="214">
        <v>7</v>
      </c>
      <c r="D402" s="215" t="s">
        <v>21665</v>
      </c>
      <c r="E402" s="215" t="s">
        <v>21729</v>
      </c>
      <c r="F402" s="216" t="s">
        <v>21730</v>
      </c>
      <c r="G402" s="215" t="s">
        <v>21879</v>
      </c>
      <c r="H402" s="215" t="s">
        <v>21880</v>
      </c>
      <c r="I402" s="215" t="s">
        <v>21881</v>
      </c>
      <c r="J402" s="215" t="s">
        <v>21882</v>
      </c>
      <c r="K402" s="215" t="s">
        <v>21883</v>
      </c>
      <c r="L402" s="215" t="s">
        <v>21884</v>
      </c>
      <c r="M402" s="215" t="s">
        <v>21885</v>
      </c>
      <c r="N402" s="215" t="s">
        <v>21886</v>
      </c>
      <c r="O402" s="215" t="s">
        <v>21887</v>
      </c>
      <c r="P402" s="215" t="s">
        <v>21888</v>
      </c>
      <c r="Q402" s="4"/>
      <c r="R402" s="4"/>
      <c r="S402" s="4"/>
      <c r="T402" s="4"/>
      <c r="U402" s="4"/>
      <c r="V402" s="4"/>
      <c r="W402" s="4"/>
      <c r="X402" s="4"/>
      <c r="Y402" s="4"/>
      <c r="Z402" s="4"/>
      <c r="AA402" s="4"/>
      <c r="AB402" s="4"/>
      <c r="AC402" s="4"/>
      <c r="AD402" s="4"/>
      <c r="AE402" s="4"/>
      <c r="AF402" s="4"/>
    </row>
    <row r="403" spans="1:32" ht="49.9" customHeight="1">
      <c r="A403" s="4"/>
      <c r="B403" s="213">
        <v>111211101311</v>
      </c>
      <c r="C403" s="214">
        <v>6</v>
      </c>
      <c r="D403" s="215" t="s">
        <v>174</v>
      </c>
      <c r="E403" s="215" t="s">
        <v>174</v>
      </c>
      <c r="F403" s="216" t="s">
        <v>22811</v>
      </c>
      <c r="G403" s="215" t="s">
        <v>4117</v>
      </c>
      <c r="H403" s="215" t="s">
        <v>5846</v>
      </c>
      <c r="I403" s="215" t="s">
        <v>7564</v>
      </c>
      <c r="J403" s="215" t="s">
        <v>9262</v>
      </c>
      <c r="K403" s="215" t="s">
        <v>10979</v>
      </c>
      <c r="L403" s="215" t="s">
        <v>12662</v>
      </c>
      <c r="M403" s="215" t="s">
        <v>14360</v>
      </c>
      <c r="N403" s="215" t="s">
        <v>16043</v>
      </c>
      <c r="O403" s="215" t="s">
        <v>17769</v>
      </c>
      <c r="P403" s="215" t="s">
        <v>19437</v>
      </c>
      <c r="Q403" s="4"/>
      <c r="R403" s="4"/>
      <c r="S403" s="4"/>
      <c r="T403" s="4"/>
      <c r="U403" s="4"/>
      <c r="V403" s="4"/>
      <c r="W403" s="4"/>
      <c r="X403" s="4"/>
      <c r="Y403" s="4"/>
      <c r="Z403" s="4"/>
      <c r="AA403" s="4"/>
      <c r="AB403" s="4"/>
      <c r="AC403" s="4"/>
      <c r="AD403" s="4"/>
      <c r="AE403" s="4"/>
      <c r="AF403" s="4"/>
    </row>
    <row r="404" spans="1:32" ht="49.9" customHeight="1">
      <c r="A404" s="4"/>
      <c r="B404" s="213">
        <v>11121110131110</v>
      </c>
      <c r="C404" s="214">
        <v>7</v>
      </c>
      <c r="D404" s="215" t="s">
        <v>21666</v>
      </c>
      <c r="E404" s="215" t="s">
        <v>21731</v>
      </c>
      <c r="F404" s="216" t="s">
        <v>21732</v>
      </c>
      <c r="G404" s="215" t="s">
        <v>21889</v>
      </c>
      <c r="H404" s="215" t="s">
        <v>21890</v>
      </c>
      <c r="I404" s="215" t="s">
        <v>21891</v>
      </c>
      <c r="J404" s="215" t="s">
        <v>21892</v>
      </c>
      <c r="K404" s="215" t="s">
        <v>21893</v>
      </c>
      <c r="L404" s="215" t="s">
        <v>21894</v>
      </c>
      <c r="M404" s="215" t="s">
        <v>21895</v>
      </c>
      <c r="N404" s="215" t="s">
        <v>21896</v>
      </c>
      <c r="O404" s="215" t="s">
        <v>21897</v>
      </c>
      <c r="P404" s="215" t="s">
        <v>21898</v>
      </c>
      <c r="Q404" s="4"/>
      <c r="R404" s="4"/>
      <c r="S404" s="4"/>
      <c r="T404" s="4"/>
      <c r="U404" s="4"/>
      <c r="V404" s="4"/>
      <c r="W404" s="4"/>
      <c r="X404" s="4"/>
      <c r="Y404" s="4"/>
      <c r="Z404" s="4"/>
      <c r="AA404" s="4"/>
      <c r="AB404" s="4"/>
      <c r="AC404" s="4"/>
      <c r="AD404" s="4"/>
      <c r="AE404" s="4"/>
      <c r="AF404" s="4"/>
    </row>
    <row r="405" spans="1:32" ht="49.9" customHeight="1">
      <c r="A405" s="4"/>
      <c r="B405" s="219">
        <v>11121110131111</v>
      </c>
      <c r="C405" s="220">
        <v>7</v>
      </c>
      <c r="D405" s="221" t="s">
        <v>21667</v>
      </c>
      <c r="E405" s="221" t="s">
        <v>21733</v>
      </c>
      <c r="F405" s="216" t="s">
        <v>21734</v>
      </c>
      <c r="G405" s="221" t="s">
        <v>21899</v>
      </c>
      <c r="H405" s="221" t="s">
        <v>21900</v>
      </c>
      <c r="I405" s="221" t="s">
        <v>21901</v>
      </c>
      <c r="J405" s="221" t="s">
        <v>21902</v>
      </c>
      <c r="K405" s="221" t="s">
        <v>21903</v>
      </c>
      <c r="L405" s="221" t="s">
        <v>21904</v>
      </c>
      <c r="M405" s="221" t="s">
        <v>21905</v>
      </c>
      <c r="N405" s="221" t="s">
        <v>21906</v>
      </c>
      <c r="O405" s="221" t="s">
        <v>21907</v>
      </c>
      <c r="P405" s="221" t="s">
        <v>21908</v>
      </c>
      <c r="Q405" s="4"/>
      <c r="R405" s="4"/>
      <c r="S405" s="4"/>
      <c r="T405" s="4"/>
      <c r="U405" s="4"/>
      <c r="V405" s="4"/>
      <c r="W405" s="4"/>
      <c r="X405" s="4"/>
      <c r="Y405" s="4"/>
      <c r="Z405" s="4"/>
      <c r="AA405" s="4"/>
      <c r="AB405" s="4"/>
      <c r="AC405" s="4"/>
      <c r="AD405" s="4"/>
      <c r="AE405" s="4"/>
      <c r="AF405" s="4"/>
    </row>
    <row r="406" spans="1:32" ht="49.9" customHeight="1">
      <c r="A406" s="4"/>
      <c r="B406" s="213">
        <v>11121111</v>
      </c>
      <c r="C406" s="214">
        <v>4</v>
      </c>
      <c r="D406" s="215" t="s">
        <v>609</v>
      </c>
      <c r="E406" s="215" t="s">
        <v>609</v>
      </c>
      <c r="F406" s="216" t="s">
        <v>2925</v>
      </c>
      <c r="G406" s="215" t="s">
        <v>4118</v>
      </c>
      <c r="H406" s="215" t="s">
        <v>5847</v>
      </c>
      <c r="I406" s="215" t="s">
        <v>7565</v>
      </c>
      <c r="J406" s="215" t="s">
        <v>9263</v>
      </c>
      <c r="K406" s="215" t="s">
        <v>10980</v>
      </c>
      <c r="L406" s="215" t="s">
        <v>12663</v>
      </c>
      <c r="M406" s="215" t="s">
        <v>14361</v>
      </c>
      <c r="N406" s="215" t="s">
        <v>16044</v>
      </c>
      <c r="O406" s="215" t="s">
        <v>17770</v>
      </c>
      <c r="P406" s="215" t="s">
        <v>19438</v>
      </c>
      <c r="Q406" s="4"/>
      <c r="R406" s="4"/>
      <c r="S406" s="4"/>
      <c r="T406" s="4"/>
      <c r="U406" s="4"/>
      <c r="V406" s="4"/>
      <c r="W406" s="4"/>
      <c r="X406" s="4"/>
      <c r="Y406" s="4"/>
      <c r="Z406" s="4"/>
      <c r="AA406" s="4"/>
      <c r="AB406" s="4"/>
      <c r="AC406" s="4"/>
      <c r="AD406" s="4"/>
      <c r="AE406" s="4"/>
      <c r="AF406" s="4"/>
    </row>
    <row r="407" spans="1:32" ht="49.9" customHeight="1">
      <c r="A407" s="4"/>
      <c r="B407" s="219">
        <v>1112111110</v>
      </c>
      <c r="C407" s="220">
        <v>5</v>
      </c>
      <c r="D407" s="221" t="s">
        <v>88</v>
      </c>
      <c r="E407" s="221" t="s">
        <v>88</v>
      </c>
      <c r="F407" s="216" t="s">
        <v>2926</v>
      </c>
      <c r="G407" s="221" t="s">
        <v>3746</v>
      </c>
      <c r="H407" s="221" t="s">
        <v>5848</v>
      </c>
      <c r="I407" s="221" t="s">
        <v>7566</v>
      </c>
      <c r="J407" s="221" t="s">
        <v>9264</v>
      </c>
      <c r="K407" s="221" t="s">
        <v>10981</v>
      </c>
      <c r="L407" s="221" t="s">
        <v>12664</v>
      </c>
      <c r="M407" s="221" t="s">
        <v>14362</v>
      </c>
      <c r="N407" s="221" t="s">
        <v>16045</v>
      </c>
      <c r="O407" s="221" t="s">
        <v>17771</v>
      </c>
      <c r="P407" s="221" t="s">
        <v>19439</v>
      </c>
      <c r="Q407" s="4"/>
      <c r="R407" s="4"/>
      <c r="S407" s="4"/>
      <c r="T407" s="4"/>
      <c r="U407" s="4"/>
      <c r="V407" s="4"/>
      <c r="W407" s="4"/>
      <c r="X407" s="4"/>
      <c r="Y407" s="4"/>
      <c r="Z407" s="4"/>
      <c r="AA407" s="4"/>
      <c r="AB407" s="4"/>
      <c r="AC407" s="4"/>
      <c r="AD407" s="4"/>
      <c r="AE407" s="4"/>
      <c r="AF407" s="4"/>
    </row>
    <row r="408" spans="1:32" ht="49.9" customHeight="1">
      <c r="A408" s="4"/>
      <c r="B408" s="213">
        <v>1112111111</v>
      </c>
      <c r="C408" s="214">
        <v>5</v>
      </c>
      <c r="D408" s="215" t="s">
        <v>89</v>
      </c>
      <c r="E408" s="215" t="s">
        <v>89</v>
      </c>
      <c r="F408" s="216" t="s">
        <v>2927</v>
      </c>
      <c r="G408" s="215" t="s">
        <v>4119</v>
      </c>
      <c r="H408" s="215" t="s">
        <v>5849</v>
      </c>
      <c r="I408" s="215" t="s">
        <v>7567</v>
      </c>
      <c r="J408" s="215" t="s">
        <v>9265</v>
      </c>
      <c r="K408" s="215" t="s">
        <v>10982</v>
      </c>
      <c r="L408" s="215" t="s">
        <v>12665</v>
      </c>
      <c r="M408" s="215" t="s">
        <v>14363</v>
      </c>
      <c r="N408" s="215" t="s">
        <v>16046</v>
      </c>
      <c r="O408" s="215" t="s">
        <v>17772</v>
      </c>
      <c r="P408" s="215" t="s">
        <v>19440</v>
      </c>
      <c r="Q408" s="4"/>
      <c r="R408" s="4"/>
      <c r="S408" s="4"/>
      <c r="T408" s="4"/>
      <c r="U408" s="4"/>
      <c r="V408" s="4"/>
      <c r="W408" s="4"/>
      <c r="X408" s="4"/>
      <c r="Y408" s="4"/>
      <c r="Z408" s="4"/>
      <c r="AA408" s="4"/>
      <c r="AB408" s="4"/>
      <c r="AC408" s="4"/>
      <c r="AD408" s="4"/>
      <c r="AE408" s="4"/>
      <c r="AF408" s="4"/>
    </row>
    <row r="409" spans="1:32" ht="49.9" customHeight="1">
      <c r="A409" s="4"/>
      <c r="B409" s="213">
        <v>1112111112</v>
      </c>
      <c r="C409" s="214">
        <v>5</v>
      </c>
      <c r="D409" s="215" t="s">
        <v>610</v>
      </c>
      <c r="E409" s="215" t="s">
        <v>610</v>
      </c>
      <c r="F409" s="216" t="s">
        <v>2928</v>
      </c>
      <c r="G409" s="215" t="s">
        <v>4120</v>
      </c>
      <c r="H409" s="215" t="s">
        <v>5850</v>
      </c>
      <c r="I409" s="215" t="s">
        <v>7568</v>
      </c>
      <c r="J409" s="215" t="s">
        <v>9266</v>
      </c>
      <c r="K409" s="215" t="s">
        <v>10983</v>
      </c>
      <c r="L409" s="215" t="s">
        <v>12666</v>
      </c>
      <c r="M409" s="215" t="s">
        <v>14364</v>
      </c>
      <c r="N409" s="215" t="s">
        <v>16047</v>
      </c>
      <c r="O409" s="215" t="s">
        <v>17773</v>
      </c>
      <c r="P409" s="215" t="s">
        <v>19441</v>
      </c>
      <c r="Q409" s="4"/>
      <c r="R409" s="4"/>
      <c r="S409" s="4"/>
      <c r="T409" s="4"/>
      <c r="U409" s="4"/>
      <c r="V409" s="4"/>
      <c r="W409" s="4"/>
      <c r="X409" s="4"/>
      <c r="Y409" s="4"/>
      <c r="Z409" s="4"/>
      <c r="AA409" s="4"/>
      <c r="AB409" s="4"/>
      <c r="AC409" s="4"/>
      <c r="AD409" s="4"/>
      <c r="AE409" s="4"/>
      <c r="AF409" s="4"/>
    </row>
    <row r="410" spans="1:32" ht="49.9" customHeight="1">
      <c r="A410" s="4"/>
      <c r="B410" s="213">
        <v>11121112</v>
      </c>
      <c r="C410" s="214">
        <v>4</v>
      </c>
      <c r="D410" s="215" t="s">
        <v>611</v>
      </c>
      <c r="E410" s="215" t="s">
        <v>611</v>
      </c>
      <c r="F410" s="216" t="s">
        <v>22812</v>
      </c>
      <c r="G410" s="215" t="s">
        <v>4121</v>
      </c>
      <c r="H410" s="215" t="s">
        <v>5851</v>
      </c>
      <c r="I410" s="215" t="s">
        <v>7569</v>
      </c>
      <c r="J410" s="215" t="s">
        <v>9267</v>
      </c>
      <c r="K410" s="215" t="s">
        <v>10984</v>
      </c>
      <c r="L410" s="215" t="s">
        <v>12667</v>
      </c>
      <c r="M410" s="215" t="s">
        <v>14365</v>
      </c>
      <c r="N410" s="215" t="s">
        <v>16048</v>
      </c>
      <c r="O410" s="215" t="s">
        <v>17774</v>
      </c>
      <c r="P410" s="215" t="s">
        <v>19442</v>
      </c>
      <c r="Q410" s="4"/>
      <c r="R410" s="4"/>
      <c r="S410" s="4"/>
      <c r="T410" s="4"/>
      <c r="U410" s="4"/>
      <c r="V410" s="4"/>
      <c r="W410" s="4"/>
      <c r="X410" s="4"/>
      <c r="Y410" s="4"/>
      <c r="Z410" s="4"/>
      <c r="AA410" s="4"/>
      <c r="AB410" s="4"/>
      <c r="AC410" s="4"/>
      <c r="AD410" s="4"/>
      <c r="AE410" s="4"/>
      <c r="AF410" s="4"/>
    </row>
    <row r="411" spans="1:32" ht="49.9" customHeight="1">
      <c r="A411" s="4"/>
      <c r="B411" s="219">
        <v>1112111210</v>
      </c>
      <c r="C411" s="220">
        <v>5</v>
      </c>
      <c r="D411" s="221" t="s">
        <v>90</v>
      </c>
      <c r="E411" s="221" t="s">
        <v>90</v>
      </c>
      <c r="F411" s="216" t="s">
        <v>2929</v>
      </c>
      <c r="G411" s="221" t="s">
        <v>4122</v>
      </c>
      <c r="H411" s="221" t="s">
        <v>5852</v>
      </c>
      <c r="I411" s="221" t="s">
        <v>7570</v>
      </c>
      <c r="J411" s="221" t="s">
        <v>9268</v>
      </c>
      <c r="K411" s="221" t="s">
        <v>10985</v>
      </c>
      <c r="L411" s="221" t="s">
        <v>12668</v>
      </c>
      <c r="M411" s="221" t="s">
        <v>14366</v>
      </c>
      <c r="N411" s="221" t="s">
        <v>16049</v>
      </c>
      <c r="O411" s="221" t="s">
        <v>17775</v>
      </c>
      <c r="P411" s="221" t="s">
        <v>19443</v>
      </c>
      <c r="Q411" s="4"/>
      <c r="R411" s="4"/>
      <c r="S411" s="4"/>
      <c r="T411" s="4"/>
      <c r="U411" s="4"/>
      <c r="V411" s="4"/>
      <c r="W411" s="4"/>
      <c r="X411" s="4"/>
      <c r="Y411" s="4"/>
      <c r="Z411" s="4"/>
      <c r="AA411" s="4"/>
      <c r="AB411" s="4"/>
      <c r="AC411" s="4"/>
      <c r="AD411" s="4"/>
      <c r="AE411" s="4"/>
      <c r="AF411" s="4"/>
    </row>
    <row r="412" spans="1:32" ht="49.9" customHeight="1">
      <c r="A412" s="4"/>
      <c r="B412" s="213">
        <v>1112111211</v>
      </c>
      <c r="C412" s="214">
        <v>5</v>
      </c>
      <c r="D412" s="215" t="s">
        <v>91</v>
      </c>
      <c r="E412" s="215" t="s">
        <v>91</v>
      </c>
      <c r="F412" s="216" t="s">
        <v>2930</v>
      </c>
      <c r="G412" s="215" t="s">
        <v>4123</v>
      </c>
      <c r="H412" s="215" t="s">
        <v>5853</v>
      </c>
      <c r="I412" s="215" t="s">
        <v>7571</v>
      </c>
      <c r="J412" s="215" t="s">
        <v>9269</v>
      </c>
      <c r="K412" s="215" t="s">
        <v>10986</v>
      </c>
      <c r="L412" s="215" t="s">
        <v>12669</v>
      </c>
      <c r="M412" s="215" t="s">
        <v>14367</v>
      </c>
      <c r="N412" s="215" t="s">
        <v>16050</v>
      </c>
      <c r="O412" s="215" t="s">
        <v>17776</v>
      </c>
      <c r="P412" s="215" t="s">
        <v>19444</v>
      </c>
      <c r="Q412" s="4"/>
      <c r="R412" s="4"/>
      <c r="S412" s="4"/>
      <c r="T412" s="4"/>
      <c r="U412" s="4"/>
      <c r="V412" s="4"/>
      <c r="W412" s="4"/>
      <c r="X412" s="4"/>
      <c r="Y412" s="4"/>
      <c r="Z412" s="4"/>
      <c r="AA412" s="4"/>
      <c r="AB412" s="4"/>
      <c r="AC412" s="4"/>
      <c r="AD412" s="4"/>
      <c r="AE412" s="4"/>
      <c r="AF412" s="4"/>
    </row>
    <row r="413" spans="1:32" ht="49.9" customHeight="1">
      <c r="A413" s="4"/>
      <c r="B413" s="219">
        <v>11121113</v>
      </c>
      <c r="C413" s="220">
        <v>4</v>
      </c>
      <c r="D413" s="221" t="s">
        <v>92</v>
      </c>
      <c r="E413" s="221" t="s">
        <v>92</v>
      </c>
      <c r="F413" s="216" t="s">
        <v>22813</v>
      </c>
      <c r="G413" s="221" t="s">
        <v>4124</v>
      </c>
      <c r="H413" s="221" t="s">
        <v>5854</v>
      </c>
      <c r="I413" s="221" t="s">
        <v>7572</v>
      </c>
      <c r="J413" s="221" t="s">
        <v>9270</v>
      </c>
      <c r="K413" s="221" t="s">
        <v>10987</v>
      </c>
      <c r="L413" s="221" t="s">
        <v>12670</v>
      </c>
      <c r="M413" s="221" t="s">
        <v>14368</v>
      </c>
      <c r="N413" s="221" t="s">
        <v>16051</v>
      </c>
      <c r="O413" s="221" t="s">
        <v>17777</v>
      </c>
      <c r="P413" s="221" t="s">
        <v>19445</v>
      </c>
      <c r="Q413" s="4"/>
      <c r="R413" s="4"/>
      <c r="S413" s="4"/>
      <c r="T413" s="4"/>
      <c r="U413" s="4"/>
      <c r="V413" s="4"/>
      <c r="W413" s="4"/>
      <c r="X413" s="4"/>
      <c r="Y413" s="4"/>
      <c r="Z413" s="4"/>
      <c r="AA413" s="4"/>
      <c r="AB413" s="4"/>
      <c r="AC413" s="4"/>
      <c r="AD413" s="4"/>
      <c r="AE413" s="4"/>
      <c r="AF413" s="4"/>
    </row>
    <row r="414" spans="1:32" ht="49.9" customHeight="1">
      <c r="A414" s="4"/>
      <c r="B414" s="213">
        <v>1112111310</v>
      </c>
      <c r="C414" s="214">
        <v>5</v>
      </c>
      <c r="D414" s="215" t="s">
        <v>612</v>
      </c>
      <c r="E414" s="215" t="s">
        <v>612</v>
      </c>
      <c r="F414" s="216" t="s">
        <v>22814</v>
      </c>
      <c r="G414" s="215" t="s">
        <v>4125</v>
      </c>
      <c r="H414" s="215" t="s">
        <v>5855</v>
      </c>
      <c r="I414" s="215" t="s">
        <v>7573</v>
      </c>
      <c r="J414" s="215" t="s">
        <v>9271</v>
      </c>
      <c r="K414" s="215" t="s">
        <v>10988</v>
      </c>
      <c r="L414" s="215" t="s">
        <v>12671</v>
      </c>
      <c r="M414" s="215" t="s">
        <v>14369</v>
      </c>
      <c r="N414" s="215" t="s">
        <v>16052</v>
      </c>
      <c r="O414" s="215" t="s">
        <v>17778</v>
      </c>
      <c r="P414" s="215" t="s">
        <v>19446</v>
      </c>
      <c r="Q414" s="4"/>
      <c r="R414" s="4"/>
      <c r="S414" s="4"/>
      <c r="T414" s="4"/>
      <c r="U414" s="4"/>
      <c r="V414" s="4"/>
      <c r="W414" s="4"/>
      <c r="X414" s="4"/>
      <c r="Y414" s="4"/>
      <c r="Z414" s="4"/>
      <c r="AA414" s="4"/>
      <c r="AB414" s="4"/>
      <c r="AC414" s="4"/>
      <c r="AD414" s="4"/>
      <c r="AE414" s="4"/>
      <c r="AF414" s="4"/>
    </row>
    <row r="415" spans="1:32" ht="49.9" customHeight="1">
      <c r="A415" s="4"/>
      <c r="B415" s="213">
        <v>1112111311</v>
      </c>
      <c r="C415" s="214">
        <v>5</v>
      </c>
      <c r="D415" s="215" t="s">
        <v>613</v>
      </c>
      <c r="E415" s="215" t="s">
        <v>613</v>
      </c>
      <c r="F415" s="216" t="s">
        <v>22815</v>
      </c>
      <c r="G415" s="215" t="s">
        <v>4126</v>
      </c>
      <c r="H415" s="215" t="s">
        <v>5856</v>
      </c>
      <c r="I415" s="215" t="s">
        <v>7574</v>
      </c>
      <c r="J415" s="215" t="s">
        <v>9272</v>
      </c>
      <c r="K415" s="215" t="s">
        <v>10989</v>
      </c>
      <c r="L415" s="215" t="s">
        <v>12672</v>
      </c>
      <c r="M415" s="215" t="s">
        <v>14370</v>
      </c>
      <c r="N415" s="215" t="s">
        <v>16053</v>
      </c>
      <c r="O415" s="215" t="s">
        <v>17779</v>
      </c>
      <c r="P415" s="215" t="s">
        <v>19447</v>
      </c>
      <c r="Q415" s="4"/>
      <c r="R415" s="4"/>
      <c r="S415" s="4"/>
      <c r="T415" s="4"/>
      <c r="U415" s="4"/>
      <c r="V415" s="4"/>
      <c r="W415" s="4"/>
      <c r="X415" s="4"/>
      <c r="Y415" s="4"/>
      <c r="Z415" s="4"/>
      <c r="AA415" s="4"/>
      <c r="AB415" s="4"/>
      <c r="AC415" s="4"/>
      <c r="AD415" s="4"/>
      <c r="AE415" s="4"/>
      <c r="AF415" s="4"/>
    </row>
    <row r="416" spans="1:32" ht="49.9" customHeight="1">
      <c r="A416" s="4"/>
      <c r="B416" s="213">
        <v>11121114</v>
      </c>
      <c r="C416" s="214">
        <v>4</v>
      </c>
      <c r="D416" s="215" t="s">
        <v>93</v>
      </c>
      <c r="E416" s="215" t="s">
        <v>93</v>
      </c>
      <c r="F416" s="216" t="s">
        <v>22816</v>
      </c>
      <c r="G416" s="215" t="s">
        <v>4127</v>
      </c>
      <c r="H416" s="215" t="s">
        <v>5857</v>
      </c>
      <c r="I416" s="215" t="s">
        <v>7575</v>
      </c>
      <c r="J416" s="215" t="s">
        <v>9273</v>
      </c>
      <c r="K416" s="215" t="s">
        <v>10990</v>
      </c>
      <c r="L416" s="215" t="s">
        <v>12673</v>
      </c>
      <c r="M416" s="215" t="s">
        <v>14371</v>
      </c>
      <c r="N416" s="215" t="s">
        <v>16054</v>
      </c>
      <c r="O416" s="215" t="s">
        <v>17780</v>
      </c>
      <c r="P416" s="215" t="s">
        <v>19448</v>
      </c>
      <c r="Q416" s="4"/>
      <c r="R416" s="4"/>
      <c r="S416" s="4"/>
      <c r="T416" s="4"/>
      <c r="U416" s="4"/>
      <c r="V416" s="4"/>
      <c r="W416" s="4"/>
      <c r="X416" s="4"/>
      <c r="Y416" s="4"/>
      <c r="Z416" s="4"/>
      <c r="AA416" s="4"/>
      <c r="AB416" s="4"/>
      <c r="AC416" s="4"/>
      <c r="AD416" s="4"/>
      <c r="AE416" s="4"/>
      <c r="AF416" s="4"/>
    </row>
    <row r="417" spans="1:32" ht="49.9" customHeight="1">
      <c r="A417" s="4"/>
      <c r="B417" s="219">
        <v>1112111410</v>
      </c>
      <c r="C417" s="220">
        <v>5</v>
      </c>
      <c r="D417" s="221" t="s">
        <v>614</v>
      </c>
      <c r="E417" s="221" t="s">
        <v>614</v>
      </c>
      <c r="F417" s="216" t="s">
        <v>23763</v>
      </c>
      <c r="G417" s="221" t="s">
        <v>4128</v>
      </c>
      <c r="H417" s="221" t="s">
        <v>5858</v>
      </c>
      <c r="I417" s="221" t="s">
        <v>7576</v>
      </c>
      <c r="J417" s="221" t="s">
        <v>9274</v>
      </c>
      <c r="K417" s="221" t="s">
        <v>10991</v>
      </c>
      <c r="L417" s="221" t="s">
        <v>12674</v>
      </c>
      <c r="M417" s="221" t="s">
        <v>14372</v>
      </c>
      <c r="N417" s="221" t="s">
        <v>16055</v>
      </c>
      <c r="O417" s="221" t="s">
        <v>17781</v>
      </c>
      <c r="P417" s="221" t="s">
        <v>19449</v>
      </c>
      <c r="Q417" s="4"/>
      <c r="R417" s="4"/>
      <c r="S417" s="4"/>
      <c r="T417" s="4"/>
      <c r="U417" s="4"/>
      <c r="V417" s="4"/>
      <c r="W417" s="4"/>
      <c r="X417" s="4"/>
      <c r="Y417" s="4"/>
      <c r="Z417" s="4"/>
      <c r="AA417" s="4"/>
      <c r="AB417" s="4"/>
      <c r="AC417" s="4"/>
      <c r="AD417" s="4"/>
      <c r="AE417" s="4"/>
      <c r="AF417" s="4"/>
    </row>
    <row r="418" spans="1:32" ht="49.9" customHeight="1">
      <c r="A418" s="4"/>
      <c r="B418" s="219">
        <v>111211141010</v>
      </c>
      <c r="C418" s="220">
        <v>6</v>
      </c>
      <c r="D418" s="221" t="s">
        <v>615</v>
      </c>
      <c r="E418" s="221" t="s">
        <v>1836</v>
      </c>
      <c r="F418" s="216" t="s">
        <v>22818</v>
      </c>
      <c r="G418" s="221" t="s">
        <v>4129</v>
      </c>
      <c r="H418" s="221" t="s">
        <v>5859</v>
      </c>
      <c r="I418" s="221" t="s">
        <v>7577</v>
      </c>
      <c r="J418" s="221" t="s">
        <v>9275</v>
      </c>
      <c r="K418" s="221" t="s">
        <v>10992</v>
      </c>
      <c r="L418" s="221" t="s">
        <v>12675</v>
      </c>
      <c r="M418" s="221" t="s">
        <v>14373</v>
      </c>
      <c r="N418" s="221" t="s">
        <v>16056</v>
      </c>
      <c r="O418" s="221" t="s">
        <v>17782</v>
      </c>
      <c r="P418" s="221" t="s">
        <v>19450</v>
      </c>
      <c r="Q418" s="4"/>
      <c r="R418" s="4"/>
      <c r="S418" s="4"/>
      <c r="T418" s="4"/>
      <c r="U418" s="4"/>
      <c r="V418" s="4"/>
      <c r="W418" s="4"/>
      <c r="X418" s="4"/>
      <c r="Y418" s="4"/>
      <c r="Z418" s="4"/>
      <c r="AA418" s="4"/>
      <c r="AB418" s="4"/>
      <c r="AC418" s="4"/>
      <c r="AD418" s="4"/>
      <c r="AE418" s="4"/>
      <c r="AF418" s="4"/>
    </row>
    <row r="419" spans="1:32" ht="49.9" customHeight="1">
      <c r="A419" s="4"/>
      <c r="B419" s="219">
        <v>111211141011</v>
      </c>
      <c r="C419" s="220">
        <v>6</v>
      </c>
      <c r="D419" s="221" t="s">
        <v>616</v>
      </c>
      <c r="E419" s="221" t="s">
        <v>616</v>
      </c>
      <c r="F419" s="216" t="s">
        <v>2931</v>
      </c>
      <c r="G419" s="221" t="s">
        <v>4130</v>
      </c>
      <c r="H419" s="221" t="s">
        <v>5860</v>
      </c>
      <c r="I419" s="221" t="s">
        <v>7578</v>
      </c>
      <c r="J419" s="221" t="s">
        <v>9276</v>
      </c>
      <c r="K419" s="221" t="s">
        <v>10993</v>
      </c>
      <c r="L419" s="221" t="s">
        <v>12676</v>
      </c>
      <c r="M419" s="221" t="s">
        <v>14374</v>
      </c>
      <c r="N419" s="221" t="s">
        <v>16057</v>
      </c>
      <c r="O419" s="221" t="s">
        <v>17783</v>
      </c>
      <c r="P419" s="221" t="s">
        <v>19451</v>
      </c>
      <c r="Q419" s="4"/>
      <c r="R419" s="4"/>
      <c r="S419" s="4"/>
      <c r="T419" s="4"/>
      <c r="U419" s="4"/>
      <c r="V419" s="4"/>
      <c r="W419" s="4"/>
      <c r="X419" s="4"/>
      <c r="Y419" s="4"/>
      <c r="Z419" s="4"/>
      <c r="AA419" s="4"/>
      <c r="AB419" s="4"/>
      <c r="AC419" s="4"/>
      <c r="AD419" s="4"/>
      <c r="AE419" s="4"/>
      <c r="AF419" s="4"/>
    </row>
    <row r="420" spans="1:32" ht="49.9" customHeight="1">
      <c r="A420" s="4"/>
      <c r="B420" s="213">
        <v>111211141012</v>
      </c>
      <c r="C420" s="214">
        <v>6</v>
      </c>
      <c r="D420" s="215" t="s">
        <v>617</v>
      </c>
      <c r="E420" s="215" t="s">
        <v>1837</v>
      </c>
      <c r="F420" s="216" t="s">
        <v>22819</v>
      </c>
      <c r="G420" s="215" t="s">
        <v>4131</v>
      </c>
      <c r="H420" s="215" t="s">
        <v>5861</v>
      </c>
      <c r="I420" s="215" t="s">
        <v>7579</v>
      </c>
      <c r="J420" s="215" t="s">
        <v>9277</v>
      </c>
      <c r="K420" s="215" t="s">
        <v>10994</v>
      </c>
      <c r="L420" s="215" t="s">
        <v>12677</v>
      </c>
      <c r="M420" s="215" t="s">
        <v>14375</v>
      </c>
      <c r="N420" s="215" t="s">
        <v>16058</v>
      </c>
      <c r="O420" s="215" t="s">
        <v>17784</v>
      </c>
      <c r="P420" s="215" t="s">
        <v>19452</v>
      </c>
      <c r="Q420" s="4"/>
      <c r="R420" s="4"/>
      <c r="S420" s="4"/>
      <c r="T420" s="4"/>
      <c r="U420" s="4"/>
      <c r="V420" s="4"/>
      <c r="W420" s="4"/>
      <c r="X420" s="4"/>
      <c r="Y420" s="4"/>
      <c r="Z420" s="4"/>
      <c r="AA420" s="4"/>
      <c r="AB420" s="4"/>
      <c r="AC420" s="4"/>
      <c r="AD420" s="4"/>
      <c r="AE420" s="4"/>
      <c r="AF420" s="4"/>
    </row>
    <row r="421" spans="1:32" ht="49.9" customHeight="1">
      <c r="A421" s="4"/>
      <c r="B421" s="213">
        <v>111211141013</v>
      </c>
      <c r="C421" s="214">
        <v>6</v>
      </c>
      <c r="D421" s="215" t="s">
        <v>618</v>
      </c>
      <c r="E421" s="215" t="s">
        <v>618</v>
      </c>
      <c r="F421" s="216" t="s">
        <v>22820</v>
      </c>
      <c r="G421" s="215" t="s">
        <v>4132</v>
      </c>
      <c r="H421" s="215" t="s">
        <v>5862</v>
      </c>
      <c r="I421" s="215" t="s">
        <v>7580</v>
      </c>
      <c r="J421" s="215" t="s">
        <v>9278</v>
      </c>
      <c r="K421" s="215" t="s">
        <v>10995</v>
      </c>
      <c r="L421" s="215" t="s">
        <v>12678</v>
      </c>
      <c r="M421" s="215" t="s">
        <v>14376</v>
      </c>
      <c r="N421" s="215" t="s">
        <v>16059</v>
      </c>
      <c r="O421" s="215" t="s">
        <v>17785</v>
      </c>
      <c r="P421" s="215" t="s">
        <v>19453</v>
      </c>
      <c r="Q421" s="4"/>
      <c r="R421" s="4"/>
      <c r="S421" s="4"/>
      <c r="T421" s="4"/>
      <c r="U421" s="4"/>
      <c r="V421" s="4"/>
      <c r="W421" s="4"/>
      <c r="X421" s="4"/>
      <c r="Y421" s="4"/>
      <c r="Z421" s="4"/>
      <c r="AA421" s="4"/>
      <c r="AB421" s="4"/>
      <c r="AC421" s="4"/>
      <c r="AD421" s="4"/>
      <c r="AE421" s="4"/>
      <c r="AF421" s="4"/>
    </row>
    <row r="422" spans="1:32" ht="49.9" customHeight="1">
      <c r="A422" s="4"/>
      <c r="B422" s="213">
        <v>1112111411</v>
      </c>
      <c r="C422" s="214">
        <v>5</v>
      </c>
      <c r="D422" s="215" t="s">
        <v>619</v>
      </c>
      <c r="E422" s="215" t="s">
        <v>619</v>
      </c>
      <c r="F422" s="216" t="s">
        <v>22821</v>
      </c>
      <c r="G422" s="215" t="s">
        <v>4133</v>
      </c>
      <c r="H422" s="215" t="s">
        <v>5863</v>
      </c>
      <c r="I422" s="215" t="s">
        <v>7581</v>
      </c>
      <c r="J422" s="215" t="s">
        <v>9279</v>
      </c>
      <c r="K422" s="215" t="s">
        <v>10996</v>
      </c>
      <c r="L422" s="215" t="s">
        <v>12679</v>
      </c>
      <c r="M422" s="215" t="s">
        <v>14377</v>
      </c>
      <c r="N422" s="215" t="s">
        <v>16060</v>
      </c>
      <c r="O422" s="215" t="s">
        <v>17786</v>
      </c>
      <c r="P422" s="215" t="s">
        <v>19454</v>
      </c>
      <c r="Q422" s="4"/>
      <c r="R422" s="4"/>
      <c r="S422" s="4"/>
      <c r="T422" s="4"/>
      <c r="U422" s="4"/>
      <c r="V422" s="4"/>
      <c r="W422" s="4"/>
      <c r="X422" s="4"/>
      <c r="Y422" s="4"/>
      <c r="Z422" s="4"/>
      <c r="AA422" s="4"/>
      <c r="AB422" s="4"/>
      <c r="AC422" s="4"/>
      <c r="AD422" s="4"/>
      <c r="AE422" s="4"/>
      <c r="AF422" s="4"/>
    </row>
    <row r="423" spans="1:32" ht="49.9" customHeight="1">
      <c r="A423" s="4"/>
      <c r="B423" s="219">
        <v>111211141110</v>
      </c>
      <c r="C423" s="220">
        <v>6</v>
      </c>
      <c r="D423" s="221" t="s">
        <v>620</v>
      </c>
      <c r="E423" s="221" t="s">
        <v>620</v>
      </c>
      <c r="F423" s="216" t="s">
        <v>22822</v>
      </c>
      <c r="G423" s="221" t="s">
        <v>4134</v>
      </c>
      <c r="H423" s="221" t="s">
        <v>5864</v>
      </c>
      <c r="I423" s="221" t="s">
        <v>7582</v>
      </c>
      <c r="J423" s="221" t="s">
        <v>9280</v>
      </c>
      <c r="K423" s="221" t="s">
        <v>10997</v>
      </c>
      <c r="L423" s="221" t="s">
        <v>12680</v>
      </c>
      <c r="M423" s="221" t="s">
        <v>14378</v>
      </c>
      <c r="N423" s="221" t="s">
        <v>16061</v>
      </c>
      <c r="O423" s="221" t="s">
        <v>17787</v>
      </c>
      <c r="P423" s="221" t="s">
        <v>19455</v>
      </c>
      <c r="Q423" s="4"/>
      <c r="R423" s="4"/>
      <c r="S423" s="4"/>
      <c r="T423" s="4"/>
      <c r="U423" s="4"/>
      <c r="V423" s="4"/>
      <c r="W423" s="4"/>
      <c r="X423" s="4"/>
      <c r="Y423" s="4"/>
      <c r="Z423" s="4"/>
      <c r="AA423" s="4"/>
      <c r="AB423" s="4"/>
      <c r="AC423" s="4"/>
      <c r="AD423" s="4"/>
      <c r="AE423" s="4"/>
      <c r="AF423" s="4"/>
    </row>
    <row r="424" spans="1:32" ht="49.9" customHeight="1">
      <c r="A424" s="4"/>
      <c r="B424" s="213">
        <v>111211141111</v>
      </c>
      <c r="C424" s="214">
        <v>6</v>
      </c>
      <c r="D424" s="215" t="s">
        <v>621</v>
      </c>
      <c r="E424" s="215" t="s">
        <v>621</v>
      </c>
      <c r="F424" s="216" t="s">
        <v>22823</v>
      </c>
      <c r="G424" s="215" t="s">
        <v>4135</v>
      </c>
      <c r="H424" s="215" t="s">
        <v>5865</v>
      </c>
      <c r="I424" s="215" t="s">
        <v>7583</v>
      </c>
      <c r="J424" s="215" t="s">
        <v>9281</v>
      </c>
      <c r="K424" s="215" t="s">
        <v>621</v>
      </c>
      <c r="L424" s="215" t="s">
        <v>12681</v>
      </c>
      <c r="M424" s="215" t="s">
        <v>14379</v>
      </c>
      <c r="N424" s="215" t="s">
        <v>16062</v>
      </c>
      <c r="O424" s="215" t="s">
        <v>14379</v>
      </c>
      <c r="P424" s="215" t="s">
        <v>19456</v>
      </c>
      <c r="Q424" s="4"/>
      <c r="R424" s="4"/>
      <c r="S424" s="4"/>
      <c r="T424" s="4"/>
      <c r="U424" s="4"/>
      <c r="V424" s="4"/>
      <c r="W424" s="4"/>
      <c r="X424" s="4"/>
      <c r="Y424" s="4"/>
      <c r="Z424" s="4"/>
      <c r="AA424" s="4"/>
      <c r="AB424" s="4"/>
      <c r="AC424" s="4"/>
      <c r="AD424" s="4"/>
      <c r="AE424" s="4"/>
      <c r="AF424" s="4"/>
    </row>
    <row r="425" spans="1:32" ht="49.9" customHeight="1">
      <c r="A425" s="4"/>
      <c r="B425" s="213">
        <v>111211141112</v>
      </c>
      <c r="C425" s="214">
        <v>6</v>
      </c>
      <c r="D425" s="215" t="s">
        <v>95</v>
      </c>
      <c r="E425" s="215" t="s">
        <v>95</v>
      </c>
      <c r="F425" s="216" t="s">
        <v>22824</v>
      </c>
      <c r="G425" s="215" t="s">
        <v>4136</v>
      </c>
      <c r="H425" s="215" t="s">
        <v>5866</v>
      </c>
      <c r="I425" s="215" t="s">
        <v>7584</v>
      </c>
      <c r="J425" s="215" t="s">
        <v>9282</v>
      </c>
      <c r="K425" s="215" t="s">
        <v>10998</v>
      </c>
      <c r="L425" s="215" t="s">
        <v>12682</v>
      </c>
      <c r="M425" s="215" t="s">
        <v>14380</v>
      </c>
      <c r="N425" s="215" t="s">
        <v>16063</v>
      </c>
      <c r="O425" s="215" t="s">
        <v>17788</v>
      </c>
      <c r="P425" s="215" t="s">
        <v>19457</v>
      </c>
      <c r="Q425" s="4"/>
      <c r="R425" s="4"/>
      <c r="S425" s="4"/>
      <c r="T425" s="4"/>
      <c r="U425" s="4"/>
      <c r="V425" s="4"/>
      <c r="W425" s="4"/>
      <c r="X425" s="4"/>
      <c r="Y425" s="4"/>
      <c r="Z425" s="4"/>
      <c r="AA425" s="4"/>
      <c r="AB425" s="4"/>
      <c r="AC425" s="4"/>
      <c r="AD425" s="4"/>
      <c r="AE425" s="4"/>
      <c r="AF425" s="4"/>
    </row>
    <row r="426" spans="1:32" ht="49.9" customHeight="1">
      <c r="A426" s="4"/>
      <c r="B426" s="213">
        <v>1112111412</v>
      </c>
      <c r="C426" s="214">
        <v>5</v>
      </c>
      <c r="D426" s="215" t="s">
        <v>94</v>
      </c>
      <c r="E426" s="215" t="s">
        <v>94</v>
      </c>
      <c r="F426" s="216" t="s">
        <v>2932</v>
      </c>
      <c r="G426" s="215" t="s">
        <v>4137</v>
      </c>
      <c r="H426" s="215" t="s">
        <v>5867</v>
      </c>
      <c r="I426" s="215" t="s">
        <v>7585</v>
      </c>
      <c r="J426" s="215" t="s">
        <v>9283</v>
      </c>
      <c r="K426" s="215" t="s">
        <v>10999</v>
      </c>
      <c r="L426" s="215" t="s">
        <v>12683</v>
      </c>
      <c r="M426" s="215" t="s">
        <v>14381</v>
      </c>
      <c r="N426" s="215" t="s">
        <v>16064</v>
      </c>
      <c r="O426" s="215" t="s">
        <v>17789</v>
      </c>
      <c r="P426" s="215" t="s">
        <v>19458</v>
      </c>
      <c r="Q426" s="4"/>
      <c r="R426" s="4"/>
      <c r="S426" s="4"/>
      <c r="T426" s="4"/>
      <c r="U426" s="4"/>
      <c r="V426" s="4"/>
      <c r="W426" s="4"/>
      <c r="X426" s="4"/>
      <c r="Y426" s="4"/>
      <c r="Z426" s="4"/>
      <c r="AA426" s="4"/>
      <c r="AB426" s="4"/>
      <c r="AC426" s="4"/>
      <c r="AD426" s="4"/>
      <c r="AE426" s="4"/>
      <c r="AF426" s="4"/>
    </row>
    <row r="427" spans="1:32" ht="49.9" customHeight="1">
      <c r="A427" s="4"/>
      <c r="B427" s="213">
        <v>111211141210</v>
      </c>
      <c r="C427" s="214">
        <v>6</v>
      </c>
      <c r="D427" s="215" t="s">
        <v>622</v>
      </c>
      <c r="E427" s="215" t="s">
        <v>622</v>
      </c>
      <c r="F427" s="216" t="s">
        <v>23764</v>
      </c>
      <c r="G427" s="215" t="s">
        <v>4138</v>
      </c>
      <c r="H427" s="215" t="s">
        <v>5867</v>
      </c>
      <c r="I427" s="215" t="s">
        <v>7586</v>
      </c>
      <c r="J427" s="215" t="s">
        <v>9283</v>
      </c>
      <c r="K427" s="215" t="s">
        <v>11000</v>
      </c>
      <c r="L427" s="215" t="s">
        <v>12684</v>
      </c>
      <c r="M427" s="215" t="s">
        <v>14382</v>
      </c>
      <c r="N427" s="215" t="s">
        <v>16065</v>
      </c>
      <c r="O427" s="215" t="s">
        <v>17790</v>
      </c>
      <c r="P427" s="215" t="s">
        <v>19459</v>
      </c>
      <c r="Q427" s="4"/>
      <c r="R427" s="4"/>
      <c r="S427" s="4"/>
      <c r="T427" s="4"/>
      <c r="U427" s="4"/>
      <c r="V427" s="4"/>
      <c r="W427" s="4"/>
      <c r="X427" s="4"/>
      <c r="Y427" s="4"/>
      <c r="Z427" s="4"/>
      <c r="AA427" s="4"/>
      <c r="AB427" s="4"/>
      <c r="AC427" s="4"/>
      <c r="AD427" s="4"/>
      <c r="AE427" s="4"/>
      <c r="AF427" s="4"/>
    </row>
    <row r="428" spans="1:32" ht="49.9" customHeight="1">
      <c r="A428" s="4"/>
      <c r="B428" s="213">
        <v>111211141211</v>
      </c>
      <c r="C428" s="214">
        <v>6</v>
      </c>
      <c r="D428" s="215" t="s">
        <v>623</v>
      </c>
      <c r="E428" s="215" t="s">
        <v>623</v>
      </c>
      <c r="F428" s="216" t="s">
        <v>2933</v>
      </c>
      <c r="G428" s="215" t="s">
        <v>4127</v>
      </c>
      <c r="H428" s="215" t="s">
        <v>5868</v>
      </c>
      <c r="I428" s="215" t="s">
        <v>7587</v>
      </c>
      <c r="J428" s="215" t="s">
        <v>9284</v>
      </c>
      <c r="K428" s="215" t="s">
        <v>11001</v>
      </c>
      <c r="L428" s="215" t="s">
        <v>12685</v>
      </c>
      <c r="M428" s="215" t="s">
        <v>14381</v>
      </c>
      <c r="N428" s="215" t="s">
        <v>16054</v>
      </c>
      <c r="O428" s="215" t="s">
        <v>17791</v>
      </c>
      <c r="P428" s="215" t="s">
        <v>19460</v>
      </c>
      <c r="Q428" s="4"/>
      <c r="R428" s="4"/>
      <c r="S428" s="4"/>
      <c r="T428" s="4"/>
      <c r="U428" s="4"/>
      <c r="V428" s="4"/>
      <c r="W428" s="4"/>
      <c r="X428" s="4"/>
      <c r="Y428" s="4"/>
      <c r="Z428" s="4"/>
      <c r="AA428" s="4"/>
      <c r="AB428" s="4"/>
      <c r="AC428" s="4"/>
      <c r="AD428" s="4"/>
      <c r="AE428" s="4"/>
      <c r="AF428" s="4"/>
    </row>
    <row r="429" spans="1:32" ht="49.9" customHeight="1">
      <c r="A429" s="4"/>
      <c r="B429" s="213">
        <v>11121115</v>
      </c>
      <c r="C429" s="214">
        <v>4</v>
      </c>
      <c r="D429" s="215" t="s">
        <v>624</v>
      </c>
      <c r="E429" s="215" t="s">
        <v>624</v>
      </c>
      <c r="F429" s="216" t="s">
        <v>22826</v>
      </c>
      <c r="G429" s="215" t="s">
        <v>4139</v>
      </c>
      <c r="H429" s="215" t="s">
        <v>5869</v>
      </c>
      <c r="I429" s="215" t="s">
        <v>7588</v>
      </c>
      <c r="J429" s="215" t="s">
        <v>9285</v>
      </c>
      <c r="K429" s="215" t="s">
        <v>11002</v>
      </c>
      <c r="L429" s="215" t="s">
        <v>12686</v>
      </c>
      <c r="M429" s="215" t="s">
        <v>14383</v>
      </c>
      <c r="N429" s="215" t="s">
        <v>16066</v>
      </c>
      <c r="O429" s="215" t="s">
        <v>17792</v>
      </c>
      <c r="P429" s="215" t="s">
        <v>19461</v>
      </c>
      <c r="Q429" s="4"/>
      <c r="R429" s="4"/>
      <c r="S429" s="4"/>
      <c r="T429" s="4"/>
      <c r="U429" s="4"/>
      <c r="V429" s="4"/>
      <c r="W429" s="4"/>
      <c r="X429" s="4"/>
      <c r="Y429" s="4"/>
      <c r="Z429" s="4"/>
      <c r="AA429" s="4"/>
      <c r="AB429" s="4"/>
      <c r="AC429" s="4"/>
      <c r="AD429" s="4"/>
      <c r="AE429" s="4"/>
      <c r="AF429" s="4"/>
    </row>
    <row r="430" spans="1:32" ht="49.9" customHeight="1">
      <c r="A430" s="4"/>
      <c r="B430" s="213">
        <v>1112111510</v>
      </c>
      <c r="C430" s="214">
        <v>5</v>
      </c>
      <c r="D430" s="215" t="s">
        <v>96</v>
      </c>
      <c r="E430" s="215" t="s">
        <v>96</v>
      </c>
      <c r="F430" s="216" t="s">
        <v>2934</v>
      </c>
      <c r="G430" s="215" t="s">
        <v>4140</v>
      </c>
      <c r="H430" s="215" t="s">
        <v>5870</v>
      </c>
      <c r="I430" s="215" t="s">
        <v>7589</v>
      </c>
      <c r="J430" s="215" t="s">
        <v>9286</v>
      </c>
      <c r="K430" s="215" t="s">
        <v>11003</v>
      </c>
      <c r="L430" s="215" t="s">
        <v>12687</v>
      </c>
      <c r="M430" s="215" t="s">
        <v>14384</v>
      </c>
      <c r="N430" s="215" t="s">
        <v>16067</v>
      </c>
      <c r="O430" s="215" t="s">
        <v>17793</v>
      </c>
      <c r="P430" s="215" t="s">
        <v>19462</v>
      </c>
      <c r="Q430" s="4"/>
      <c r="R430" s="4"/>
      <c r="S430" s="4"/>
      <c r="T430" s="4"/>
      <c r="U430" s="4"/>
      <c r="V430" s="4"/>
      <c r="W430" s="4"/>
      <c r="X430" s="4"/>
      <c r="Y430" s="4"/>
      <c r="Z430" s="4"/>
      <c r="AA430" s="4"/>
      <c r="AB430" s="4"/>
      <c r="AC430" s="4"/>
      <c r="AD430" s="4"/>
      <c r="AE430" s="4"/>
      <c r="AF430" s="4"/>
    </row>
    <row r="431" spans="1:32" ht="49.9" customHeight="1">
      <c r="A431" s="4"/>
      <c r="B431" s="213">
        <v>1112111511</v>
      </c>
      <c r="C431" s="214">
        <v>5</v>
      </c>
      <c r="D431" s="215" t="s">
        <v>625</v>
      </c>
      <c r="E431" s="215" t="s">
        <v>625</v>
      </c>
      <c r="F431" s="216" t="s">
        <v>2935</v>
      </c>
      <c r="G431" s="215" t="s">
        <v>4141</v>
      </c>
      <c r="H431" s="215" t="s">
        <v>5871</v>
      </c>
      <c r="I431" s="215" t="s">
        <v>7590</v>
      </c>
      <c r="J431" s="215" t="s">
        <v>9287</v>
      </c>
      <c r="K431" s="215" t="s">
        <v>11004</v>
      </c>
      <c r="L431" s="215" t="s">
        <v>12688</v>
      </c>
      <c r="M431" s="215" t="s">
        <v>14385</v>
      </c>
      <c r="N431" s="215" t="s">
        <v>16068</v>
      </c>
      <c r="O431" s="215" t="s">
        <v>17794</v>
      </c>
      <c r="P431" s="215" t="s">
        <v>19463</v>
      </c>
      <c r="Q431" s="4"/>
      <c r="R431" s="4"/>
      <c r="S431" s="4"/>
      <c r="T431" s="4"/>
      <c r="U431" s="4"/>
      <c r="V431" s="4"/>
      <c r="W431" s="4"/>
      <c r="X431" s="4"/>
      <c r="Y431" s="4"/>
      <c r="Z431" s="4"/>
      <c r="AA431" s="4"/>
      <c r="AB431" s="4"/>
      <c r="AC431" s="4"/>
      <c r="AD431" s="4"/>
      <c r="AE431" s="4"/>
      <c r="AF431" s="4"/>
    </row>
    <row r="432" spans="1:32" ht="49.9" customHeight="1">
      <c r="A432" s="4"/>
      <c r="B432" s="213">
        <v>11121116</v>
      </c>
      <c r="C432" s="214">
        <v>4</v>
      </c>
      <c r="D432" s="215" t="s">
        <v>97</v>
      </c>
      <c r="E432" s="215" t="s">
        <v>97</v>
      </c>
      <c r="F432" s="216" t="s">
        <v>2936</v>
      </c>
      <c r="G432" s="215" t="s">
        <v>4142</v>
      </c>
      <c r="H432" s="215" t="s">
        <v>5872</v>
      </c>
      <c r="I432" s="215" t="s">
        <v>7591</v>
      </c>
      <c r="J432" s="215" t="s">
        <v>9288</v>
      </c>
      <c r="K432" s="215" t="s">
        <v>11005</v>
      </c>
      <c r="L432" s="215" t="s">
        <v>12689</v>
      </c>
      <c r="M432" s="215" t="s">
        <v>14386</v>
      </c>
      <c r="N432" s="215" t="s">
        <v>16069</v>
      </c>
      <c r="O432" s="215" t="s">
        <v>17795</v>
      </c>
      <c r="P432" s="215" t="s">
        <v>19464</v>
      </c>
      <c r="Q432" s="4"/>
      <c r="R432" s="4"/>
      <c r="S432" s="4"/>
      <c r="T432" s="4"/>
      <c r="U432" s="4"/>
      <c r="V432" s="4"/>
      <c r="W432" s="4"/>
      <c r="X432" s="4"/>
      <c r="Y432" s="4"/>
      <c r="Z432" s="4"/>
      <c r="AA432" s="4"/>
      <c r="AB432" s="4"/>
      <c r="AC432" s="4"/>
      <c r="AD432" s="4"/>
      <c r="AE432" s="4"/>
      <c r="AF432" s="4"/>
    </row>
    <row r="433" spans="1:32" ht="49.9" customHeight="1">
      <c r="A433" s="4"/>
      <c r="B433" s="213">
        <v>1112111610</v>
      </c>
      <c r="C433" s="214">
        <v>5</v>
      </c>
      <c r="D433" s="215" t="s">
        <v>626</v>
      </c>
      <c r="E433" s="215" t="s">
        <v>626</v>
      </c>
      <c r="F433" s="216" t="s">
        <v>2937</v>
      </c>
      <c r="G433" s="215" t="s">
        <v>4143</v>
      </c>
      <c r="H433" s="215" t="s">
        <v>5873</v>
      </c>
      <c r="I433" s="215" t="s">
        <v>7592</v>
      </c>
      <c r="J433" s="215" t="s">
        <v>9289</v>
      </c>
      <c r="K433" s="215" t="s">
        <v>11006</v>
      </c>
      <c r="L433" s="215" t="s">
        <v>12690</v>
      </c>
      <c r="M433" s="215" t="s">
        <v>14387</v>
      </c>
      <c r="N433" s="215" t="s">
        <v>16070</v>
      </c>
      <c r="O433" s="215" t="s">
        <v>17796</v>
      </c>
      <c r="P433" s="215" t="s">
        <v>19465</v>
      </c>
      <c r="Q433" s="4"/>
      <c r="R433" s="4"/>
      <c r="S433" s="4"/>
      <c r="T433" s="4"/>
      <c r="U433" s="4"/>
      <c r="V433" s="4"/>
      <c r="W433" s="4"/>
      <c r="X433" s="4"/>
      <c r="Y433" s="4"/>
      <c r="Z433" s="4"/>
      <c r="AA433" s="4"/>
      <c r="AB433" s="4"/>
      <c r="AC433" s="4"/>
      <c r="AD433" s="4"/>
      <c r="AE433" s="4"/>
      <c r="AF433" s="4"/>
    </row>
    <row r="434" spans="1:32" ht="49.9" customHeight="1">
      <c r="A434" s="4"/>
      <c r="B434" s="213">
        <v>1112111611</v>
      </c>
      <c r="C434" s="214">
        <v>5</v>
      </c>
      <c r="D434" s="215" t="s">
        <v>627</v>
      </c>
      <c r="E434" s="215" t="s">
        <v>1838</v>
      </c>
      <c r="F434" s="216" t="s">
        <v>2938</v>
      </c>
      <c r="G434" s="215" t="s">
        <v>4144</v>
      </c>
      <c r="H434" s="215" t="s">
        <v>5874</v>
      </c>
      <c r="I434" s="215" t="s">
        <v>7593</v>
      </c>
      <c r="J434" s="215" t="s">
        <v>9290</v>
      </c>
      <c r="K434" s="215" t="s">
        <v>11007</v>
      </c>
      <c r="L434" s="215" t="s">
        <v>12691</v>
      </c>
      <c r="M434" s="215" t="s">
        <v>14388</v>
      </c>
      <c r="N434" s="215" t="s">
        <v>16071</v>
      </c>
      <c r="O434" s="215" t="s">
        <v>17797</v>
      </c>
      <c r="P434" s="215" t="s">
        <v>19466</v>
      </c>
      <c r="Q434" s="4"/>
      <c r="R434" s="4"/>
      <c r="S434" s="4"/>
      <c r="T434" s="4"/>
      <c r="U434" s="4"/>
      <c r="V434" s="4"/>
      <c r="W434" s="4"/>
      <c r="X434" s="4"/>
      <c r="Y434" s="4"/>
      <c r="Z434" s="4"/>
      <c r="AA434" s="4"/>
      <c r="AB434" s="4"/>
      <c r="AC434" s="4"/>
      <c r="AD434" s="4"/>
      <c r="AE434" s="4"/>
      <c r="AF434" s="4"/>
    </row>
    <row r="435" spans="1:32" ht="49.9" customHeight="1">
      <c r="A435" s="4"/>
      <c r="B435" s="213">
        <v>1112111612</v>
      </c>
      <c r="C435" s="214">
        <v>5</v>
      </c>
      <c r="D435" s="215" t="s">
        <v>628</v>
      </c>
      <c r="E435" s="215" t="s">
        <v>1839</v>
      </c>
      <c r="F435" s="216" t="s">
        <v>2939</v>
      </c>
      <c r="G435" s="215" t="s">
        <v>4145</v>
      </c>
      <c r="H435" s="215" t="s">
        <v>5875</v>
      </c>
      <c r="I435" s="215" t="s">
        <v>7594</v>
      </c>
      <c r="J435" s="215" t="s">
        <v>9291</v>
      </c>
      <c r="K435" s="215" t="s">
        <v>11008</v>
      </c>
      <c r="L435" s="215" t="s">
        <v>12692</v>
      </c>
      <c r="M435" s="215" t="s">
        <v>14389</v>
      </c>
      <c r="N435" s="215" t="s">
        <v>16072</v>
      </c>
      <c r="O435" s="215" t="s">
        <v>17798</v>
      </c>
      <c r="P435" s="215" t="s">
        <v>19467</v>
      </c>
      <c r="Q435" s="4"/>
      <c r="R435" s="4"/>
      <c r="S435" s="4"/>
      <c r="T435" s="4"/>
      <c r="U435" s="4"/>
      <c r="V435" s="4"/>
      <c r="W435" s="4"/>
      <c r="X435" s="4"/>
      <c r="Y435" s="4"/>
      <c r="Z435" s="4"/>
      <c r="AA435" s="4"/>
      <c r="AB435" s="4"/>
      <c r="AC435" s="4"/>
      <c r="AD435" s="4"/>
      <c r="AE435" s="4"/>
      <c r="AF435" s="4"/>
    </row>
    <row r="436" spans="1:32" ht="49.9" customHeight="1">
      <c r="A436" s="4"/>
      <c r="B436" s="213">
        <v>1112111613</v>
      </c>
      <c r="C436" s="214">
        <v>5</v>
      </c>
      <c r="D436" s="215" t="s">
        <v>629</v>
      </c>
      <c r="E436" s="215" t="s">
        <v>629</v>
      </c>
      <c r="F436" s="216" t="s">
        <v>22827</v>
      </c>
      <c r="G436" s="215" t="s">
        <v>4146</v>
      </c>
      <c r="H436" s="215" t="s">
        <v>5876</v>
      </c>
      <c r="I436" s="215" t="s">
        <v>7595</v>
      </c>
      <c r="J436" s="215" t="s">
        <v>9292</v>
      </c>
      <c r="K436" s="215" t="s">
        <v>11009</v>
      </c>
      <c r="L436" s="215" t="s">
        <v>12693</v>
      </c>
      <c r="M436" s="215" t="s">
        <v>14390</v>
      </c>
      <c r="N436" s="215" t="s">
        <v>16073</v>
      </c>
      <c r="O436" s="215" t="s">
        <v>17799</v>
      </c>
      <c r="P436" s="215" t="s">
        <v>19468</v>
      </c>
      <c r="Q436" s="4"/>
      <c r="R436" s="4"/>
      <c r="S436" s="4"/>
      <c r="T436" s="4"/>
      <c r="U436" s="4"/>
      <c r="V436" s="4"/>
      <c r="W436" s="4"/>
      <c r="X436" s="4"/>
      <c r="Y436" s="4"/>
      <c r="Z436" s="4"/>
      <c r="AA436" s="4"/>
      <c r="AB436" s="4"/>
      <c r="AC436" s="4"/>
      <c r="AD436" s="4"/>
      <c r="AE436" s="4"/>
      <c r="AF436" s="4"/>
    </row>
    <row r="437" spans="1:32" ht="49.9" customHeight="1">
      <c r="A437" s="4"/>
      <c r="B437" s="213">
        <v>1112111614</v>
      </c>
      <c r="C437" s="214">
        <v>5</v>
      </c>
      <c r="D437" s="215" t="s">
        <v>630</v>
      </c>
      <c r="E437" s="215" t="s">
        <v>630</v>
      </c>
      <c r="F437" s="216" t="s">
        <v>22828</v>
      </c>
      <c r="G437" s="215" t="s">
        <v>4147</v>
      </c>
      <c r="H437" s="215" t="s">
        <v>5877</v>
      </c>
      <c r="I437" s="215" t="s">
        <v>7596</v>
      </c>
      <c r="J437" s="215" t="s">
        <v>9293</v>
      </c>
      <c r="K437" s="215" t="s">
        <v>11010</v>
      </c>
      <c r="L437" s="215" t="s">
        <v>12694</v>
      </c>
      <c r="M437" s="215" t="s">
        <v>14391</v>
      </c>
      <c r="N437" s="215" t="s">
        <v>16074</v>
      </c>
      <c r="O437" s="215" t="s">
        <v>17800</v>
      </c>
      <c r="P437" s="215" t="s">
        <v>19469</v>
      </c>
      <c r="Q437" s="4"/>
      <c r="R437" s="4"/>
      <c r="S437" s="4"/>
      <c r="T437" s="4"/>
      <c r="U437" s="4"/>
      <c r="V437" s="4"/>
      <c r="W437" s="4"/>
      <c r="X437" s="4"/>
      <c r="Y437" s="4"/>
      <c r="Z437" s="4"/>
      <c r="AA437" s="4"/>
      <c r="AB437" s="4"/>
      <c r="AC437" s="4"/>
      <c r="AD437" s="4"/>
      <c r="AE437" s="4"/>
      <c r="AF437" s="4"/>
    </row>
    <row r="438" spans="1:32" ht="49.9" customHeight="1">
      <c r="A438" s="4"/>
      <c r="B438" s="213">
        <v>1112111615</v>
      </c>
      <c r="C438" s="214">
        <v>5</v>
      </c>
      <c r="D438" s="215" t="s">
        <v>631</v>
      </c>
      <c r="E438" s="215" t="s">
        <v>631</v>
      </c>
      <c r="F438" s="216" t="s">
        <v>22829</v>
      </c>
      <c r="G438" s="215" t="s">
        <v>4148</v>
      </c>
      <c r="H438" s="215" t="s">
        <v>5878</v>
      </c>
      <c r="I438" s="215" t="s">
        <v>7597</v>
      </c>
      <c r="J438" s="215" t="s">
        <v>9294</v>
      </c>
      <c r="K438" s="215" t="s">
        <v>11011</v>
      </c>
      <c r="L438" s="215" t="s">
        <v>12695</v>
      </c>
      <c r="M438" s="215" t="s">
        <v>14392</v>
      </c>
      <c r="N438" s="215" t="s">
        <v>16075</v>
      </c>
      <c r="O438" s="215" t="s">
        <v>17801</v>
      </c>
      <c r="P438" s="215" t="s">
        <v>19470</v>
      </c>
      <c r="Q438" s="4"/>
      <c r="R438" s="4"/>
      <c r="S438" s="4"/>
      <c r="T438" s="4"/>
      <c r="U438" s="4"/>
      <c r="V438" s="4"/>
      <c r="W438" s="4"/>
      <c r="X438" s="4"/>
      <c r="Y438" s="4"/>
      <c r="Z438" s="4"/>
      <c r="AA438" s="4"/>
      <c r="AB438" s="4"/>
      <c r="AC438" s="4"/>
      <c r="AD438" s="4"/>
      <c r="AE438" s="4"/>
      <c r="AF438" s="4"/>
    </row>
    <row r="439" spans="1:32" ht="49.9" customHeight="1">
      <c r="A439" s="4"/>
      <c r="B439" s="213">
        <v>1112111616</v>
      </c>
      <c r="C439" s="214">
        <v>5</v>
      </c>
      <c r="D439" s="215" t="s">
        <v>632</v>
      </c>
      <c r="E439" s="215" t="s">
        <v>632</v>
      </c>
      <c r="F439" s="216" t="s">
        <v>23765</v>
      </c>
      <c r="G439" s="215" t="s">
        <v>4149</v>
      </c>
      <c r="H439" s="215" t="s">
        <v>5879</v>
      </c>
      <c r="I439" s="215" t="s">
        <v>7598</v>
      </c>
      <c r="J439" s="215" t="s">
        <v>9295</v>
      </c>
      <c r="K439" s="215" t="s">
        <v>11012</v>
      </c>
      <c r="L439" s="215" t="s">
        <v>12696</v>
      </c>
      <c r="M439" s="215" t="s">
        <v>14393</v>
      </c>
      <c r="N439" s="215" t="s">
        <v>16076</v>
      </c>
      <c r="O439" s="215" t="s">
        <v>17802</v>
      </c>
      <c r="P439" s="215" t="s">
        <v>19471</v>
      </c>
      <c r="Q439" s="4"/>
      <c r="R439" s="4"/>
      <c r="S439" s="4"/>
      <c r="T439" s="4"/>
      <c r="U439" s="4"/>
      <c r="V439" s="4"/>
      <c r="W439" s="4"/>
      <c r="X439" s="4"/>
      <c r="Y439" s="4"/>
      <c r="Z439" s="4"/>
      <c r="AA439" s="4"/>
      <c r="AB439" s="4"/>
      <c r="AC439" s="4"/>
      <c r="AD439" s="4"/>
      <c r="AE439" s="4"/>
      <c r="AF439" s="4"/>
    </row>
    <row r="440" spans="1:32" ht="49.9" customHeight="1">
      <c r="A440" s="4"/>
      <c r="B440" s="213">
        <v>1112111617</v>
      </c>
      <c r="C440" s="214">
        <v>5</v>
      </c>
      <c r="D440" s="215" t="s">
        <v>633</v>
      </c>
      <c r="E440" s="215" t="s">
        <v>633</v>
      </c>
      <c r="F440" s="216" t="s">
        <v>22831</v>
      </c>
      <c r="G440" s="215" t="s">
        <v>4150</v>
      </c>
      <c r="H440" s="215" t="s">
        <v>5880</v>
      </c>
      <c r="I440" s="215" t="s">
        <v>7599</v>
      </c>
      <c r="J440" s="215" t="s">
        <v>9296</v>
      </c>
      <c r="K440" s="215" t="s">
        <v>11013</v>
      </c>
      <c r="L440" s="215" t="s">
        <v>12697</v>
      </c>
      <c r="M440" s="215" t="s">
        <v>14394</v>
      </c>
      <c r="N440" s="215" t="s">
        <v>16077</v>
      </c>
      <c r="O440" s="215" t="s">
        <v>17803</v>
      </c>
      <c r="P440" s="215" t="s">
        <v>19472</v>
      </c>
      <c r="Q440" s="4"/>
      <c r="R440" s="4"/>
      <c r="S440" s="4"/>
      <c r="T440" s="4"/>
      <c r="U440" s="4"/>
      <c r="V440" s="4"/>
      <c r="W440" s="4"/>
      <c r="X440" s="4"/>
      <c r="Y440" s="4"/>
      <c r="Z440" s="4"/>
      <c r="AA440" s="4"/>
      <c r="AB440" s="4"/>
      <c r="AC440" s="4"/>
      <c r="AD440" s="4"/>
      <c r="AE440" s="4"/>
      <c r="AF440" s="4"/>
    </row>
    <row r="441" spans="1:32" ht="49.9" customHeight="1">
      <c r="A441" s="4"/>
      <c r="B441" s="213">
        <v>1112111618</v>
      </c>
      <c r="C441" s="214">
        <v>5</v>
      </c>
      <c r="D441" s="215" t="s">
        <v>634</v>
      </c>
      <c r="E441" s="215" t="s">
        <v>634</v>
      </c>
      <c r="F441" s="216" t="s">
        <v>2940</v>
      </c>
      <c r="G441" s="215" t="s">
        <v>4151</v>
      </c>
      <c r="H441" s="215" t="s">
        <v>5881</v>
      </c>
      <c r="I441" s="215" t="s">
        <v>7600</v>
      </c>
      <c r="J441" s="215" t="s">
        <v>9297</v>
      </c>
      <c r="K441" s="215" t="s">
        <v>11014</v>
      </c>
      <c r="L441" s="215" t="s">
        <v>12698</v>
      </c>
      <c r="M441" s="215" t="s">
        <v>14395</v>
      </c>
      <c r="N441" s="215" t="s">
        <v>16078</v>
      </c>
      <c r="O441" s="215" t="s">
        <v>17804</v>
      </c>
      <c r="P441" s="215" t="s">
        <v>19473</v>
      </c>
      <c r="Q441" s="4"/>
      <c r="R441" s="4"/>
      <c r="S441" s="4"/>
      <c r="T441" s="4"/>
      <c r="U441" s="4"/>
      <c r="V441" s="4"/>
      <c r="W441" s="4"/>
      <c r="X441" s="4"/>
      <c r="Y441" s="4"/>
      <c r="Z441" s="4"/>
      <c r="AA441" s="4"/>
      <c r="AB441" s="4"/>
      <c r="AC441" s="4"/>
      <c r="AD441" s="4"/>
      <c r="AE441" s="4"/>
      <c r="AF441" s="4"/>
    </row>
    <row r="442" spans="1:32" ht="49.9" customHeight="1">
      <c r="A442" s="4"/>
      <c r="B442" s="213">
        <v>11121117</v>
      </c>
      <c r="C442" s="214">
        <v>4</v>
      </c>
      <c r="D442" s="215" t="s">
        <v>98</v>
      </c>
      <c r="E442" s="215" t="s">
        <v>98</v>
      </c>
      <c r="F442" s="216" t="s">
        <v>22832</v>
      </c>
      <c r="G442" s="215" t="s">
        <v>4152</v>
      </c>
      <c r="H442" s="215" t="s">
        <v>5882</v>
      </c>
      <c r="I442" s="215" t="s">
        <v>7601</v>
      </c>
      <c r="J442" s="215" t="s">
        <v>9298</v>
      </c>
      <c r="K442" s="215" t="s">
        <v>11015</v>
      </c>
      <c r="L442" s="215" t="s">
        <v>12699</v>
      </c>
      <c r="M442" s="215" t="s">
        <v>14396</v>
      </c>
      <c r="N442" s="215" t="s">
        <v>16079</v>
      </c>
      <c r="O442" s="215" t="s">
        <v>17805</v>
      </c>
      <c r="P442" s="215" t="s">
        <v>19474</v>
      </c>
      <c r="Q442" s="4"/>
      <c r="R442" s="4"/>
      <c r="S442" s="4"/>
      <c r="T442" s="4"/>
      <c r="U442" s="4"/>
      <c r="V442" s="4"/>
      <c r="W442" s="4"/>
      <c r="X442" s="4"/>
      <c r="Y442" s="4"/>
      <c r="Z442" s="4"/>
      <c r="AA442" s="4"/>
      <c r="AB442" s="4"/>
      <c r="AC442" s="4"/>
      <c r="AD442" s="4"/>
      <c r="AE442" s="4"/>
      <c r="AF442" s="4"/>
    </row>
    <row r="443" spans="1:32" ht="49.9" customHeight="1">
      <c r="A443" s="4"/>
      <c r="B443" s="219">
        <v>11121118</v>
      </c>
      <c r="C443" s="220">
        <v>4</v>
      </c>
      <c r="D443" s="221" t="s">
        <v>99</v>
      </c>
      <c r="E443" s="221" t="s">
        <v>1840</v>
      </c>
      <c r="F443" s="216" t="s">
        <v>2941</v>
      </c>
      <c r="G443" s="221" t="s">
        <v>4153</v>
      </c>
      <c r="H443" s="221" t="s">
        <v>5883</v>
      </c>
      <c r="I443" s="221" t="s">
        <v>7602</v>
      </c>
      <c r="J443" s="221" t="s">
        <v>9299</v>
      </c>
      <c r="K443" s="221" t="s">
        <v>11016</v>
      </c>
      <c r="L443" s="221" t="s">
        <v>12700</v>
      </c>
      <c r="M443" s="221" t="s">
        <v>14397</v>
      </c>
      <c r="N443" s="221" t="s">
        <v>16080</v>
      </c>
      <c r="O443" s="221" t="s">
        <v>21628</v>
      </c>
      <c r="P443" s="221" t="s">
        <v>19475</v>
      </c>
      <c r="Q443" s="4"/>
      <c r="R443" s="4"/>
      <c r="S443" s="4"/>
      <c r="T443" s="4"/>
      <c r="U443" s="4"/>
      <c r="V443" s="4"/>
      <c r="W443" s="4"/>
      <c r="X443" s="4"/>
      <c r="Y443" s="4"/>
      <c r="Z443" s="4"/>
      <c r="AA443" s="4"/>
      <c r="AB443" s="4"/>
      <c r="AC443" s="4"/>
      <c r="AD443" s="4"/>
      <c r="AE443" s="4"/>
      <c r="AF443" s="4"/>
    </row>
    <row r="444" spans="1:32" ht="49.9" customHeight="1">
      <c r="A444" s="4"/>
      <c r="B444" s="219">
        <v>1112111810</v>
      </c>
      <c r="C444" s="220">
        <v>5</v>
      </c>
      <c r="D444" s="221" t="s">
        <v>100</v>
      </c>
      <c r="E444" s="221" t="s">
        <v>100</v>
      </c>
      <c r="F444" s="216" t="s">
        <v>22833</v>
      </c>
      <c r="G444" s="221" t="s">
        <v>4154</v>
      </c>
      <c r="H444" s="221" t="s">
        <v>5884</v>
      </c>
      <c r="I444" s="221" t="s">
        <v>7603</v>
      </c>
      <c r="J444" s="221" t="s">
        <v>9300</v>
      </c>
      <c r="K444" s="221" t="s">
        <v>11017</v>
      </c>
      <c r="L444" s="221" t="s">
        <v>12701</v>
      </c>
      <c r="M444" s="221" t="s">
        <v>14398</v>
      </c>
      <c r="N444" s="221" t="s">
        <v>16081</v>
      </c>
      <c r="O444" s="221" t="s">
        <v>17806</v>
      </c>
      <c r="P444" s="221" t="s">
        <v>19476</v>
      </c>
      <c r="Q444" s="4"/>
      <c r="R444" s="4"/>
      <c r="S444" s="4"/>
      <c r="T444" s="4"/>
      <c r="U444" s="4"/>
      <c r="V444" s="4"/>
      <c r="W444" s="4"/>
      <c r="X444" s="4"/>
      <c r="Y444" s="4"/>
      <c r="Z444" s="4"/>
      <c r="AA444" s="4"/>
      <c r="AB444" s="4"/>
      <c r="AC444" s="4"/>
      <c r="AD444" s="4"/>
      <c r="AE444" s="4"/>
      <c r="AF444" s="4"/>
    </row>
    <row r="445" spans="1:32" ht="49.9" customHeight="1">
      <c r="A445" s="4"/>
      <c r="B445" s="219">
        <v>1112111811</v>
      </c>
      <c r="C445" s="220">
        <v>5</v>
      </c>
      <c r="D445" s="221" t="s">
        <v>101</v>
      </c>
      <c r="E445" s="221" t="s">
        <v>101</v>
      </c>
      <c r="F445" s="216" t="s">
        <v>2942</v>
      </c>
      <c r="G445" s="221" t="s">
        <v>4155</v>
      </c>
      <c r="H445" s="221" t="s">
        <v>5885</v>
      </c>
      <c r="I445" s="221" t="s">
        <v>7604</v>
      </c>
      <c r="J445" s="221" t="s">
        <v>9301</v>
      </c>
      <c r="K445" s="221" t="s">
        <v>11018</v>
      </c>
      <c r="L445" s="221" t="s">
        <v>12702</v>
      </c>
      <c r="M445" s="221" t="s">
        <v>4155</v>
      </c>
      <c r="N445" s="221" t="s">
        <v>16082</v>
      </c>
      <c r="O445" s="221" t="s">
        <v>17807</v>
      </c>
      <c r="P445" s="221" t="s">
        <v>19477</v>
      </c>
      <c r="Q445" s="4"/>
      <c r="R445" s="4"/>
      <c r="S445" s="4"/>
      <c r="T445" s="4"/>
      <c r="U445" s="4"/>
      <c r="V445" s="4"/>
      <c r="W445" s="4"/>
      <c r="X445" s="4"/>
      <c r="Y445" s="4"/>
      <c r="Z445" s="4"/>
      <c r="AA445" s="4"/>
      <c r="AB445" s="4"/>
      <c r="AC445" s="4"/>
      <c r="AD445" s="4"/>
      <c r="AE445" s="4"/>
      <c r="AF445" s="4"/>
    </row>
    <row r="446" spans="1:32" ht="49.9" customHeight="1">
      <c r="A446" s="4"/>
      <c r="B446" s="213">
        <v>1112111812</v>
      </c>
      <c r="C446" s="214">
        <v>5</v>
      </c>
      <c r="D446" s="215" t="s">
        <v>102</v>
      </c>
      <c r="E446" s="215" t="s">
        <v>102</v>
      </c>
      <c r="F446" s="216" t="s">
        <v>22834</v>
      </c>
      <c r="G446" s="215" t="s">
        <v>4156</v>
      </c>
      <c r="H446" s="215" t="s">
        <v>5886</v>
      </c>
      <c r="I446" s="215" t="s">
        <v>7605</v>
      </c>
      <c r="J446" s="215" t="s">
        <v>9302</v>
      </c>
      <c r="K446" s="215" t="s">
        <v>11019</v>
      </c>
      <c r="L446" s="215" t="s">
        <v>12703</v>
      </c>
      <c r="M446" s="215" t="s">
        <v>14399</v>
      </c>
      <c r="N446" s="215" t="s">
        <v>16083</v>
      </c>
      <c r="O446" s="215" t="s">
        <v>17808</v>
      </c>
      <c r="P446" s="215" t="s">
        <v>19478</v>
      </c>
      <c r="Q446" s="4"/>
      <c r="R446" s="4"/>
      <c r="S446" s="4"/>
      <c r="T446" s="4"/>
      <c r="U446" s="4"/>
      <c r="V446" s="4"/>
      <c r="W446" s="4"/>
      <c r="X446" s="4"/>
      <c r="Y446" s="4"/>
      <c r="Z446" s="4"/>
      <c r="AA446" s="4"/>
      <c r="AB446" s="4"/>
      <c r="AC446" s="4"/>
      <c r="AD446" s="4"/>
      <c r="AE446" s="4"/>
      <c r="AF446" s="4"/>
    </row>
    <row r="447" spans="1:32" ht="49.9" customHeight="1">
      <c r="A447" s="4"/>
      <c r="B447" s="213">
        <v>1112111813</v>
      </c>
      <c r="C447" s="214">
        <v>5</v>
      </c>
      <c r="D447" s="215" t="s">
        <v>635</v>
      </c>
      <c r="E447" s="215" t="s">
        <v>635</v>
      </c>
      <c r="F447" s="216" t="s">
        <v>22835</v>
      </c>
      <c r="G447" s="215" t="s">
        <v>4157</v>
      </c>
      <c r="H447" s="215" t="s">
        <v>5887</v>
      </c>
      <c r="I447" s="215" t="s">
        <v>7606</v>
      </c>
      <c r="J447" s="215" t="s">
        <v>9303</v>
      </c>
      <c r="K447" s="215" t="s">
        <v>11020</v>
      </c>
      <c r="L447" s="215" t="s">
        <v>12704</v>
      </c>
      <c r="M447" s="215" t="s">
        <v>4157</v>
      </c>
      <c r="N447" s="215" t="s">
        <v>16084</v>
      </c>
      <c r="O447" s="215" t="s">
        <v>17809</v>
      </c>
      <c r="P447" s="215" t="s">
        <v>19479</v>
      </c>
      <c r="Q447" s="4"/>
      <c r="R447" s="4"/>
      <c r="S447" s="4"/>
      <c r="T447" s="4"/>
      <c r="U447" s="4"/>
      <c r="V447" s="4"/>
      <c r="W447" s="4"/>
      <c r="X447" s="4"/>
      <c r="Y447" s="4"/>
      <c r="Z447" s="4"/>
      <c r="AA447" s="4"/>
      <c r="AB447" s="4"/>
      <c r="AC447" s="4"/>
      <c r="AD447" s="4"/>
      <c r="AE447" s="4"/>
      <c r="AF447" s="4"/>
    </row>
    <row r="448" spans="1:32" ht="49.9" customHeight="1">
      <c r="A448" s="4"/>
      <c r="B448" s="213">
        <v>1112111814</v>
      </c>
      <c r="C448" s="214">
        <v>5</v>
      </c>
      <c r="D448" s="215" t="s">
        <v>636</v>
      </c>
      <c r="E448" s="215" t="s">
        <v>636</v>
      </c>
      <c r="F448" s="216" t="s">
        <v>22836</v>
      </c>
      <c r="G448" s="215" t="s">
        <v>4158</v>
      </c>
      <c r="H448" s="215" t="s">
        <v>5888</v>
      </c>
      <c r="I448" s="215" t="s">
        <v>7607</v>
      </c>
      <c r="J448" s="215" t="s">
        <v>9304</v>
      </c>
      <c r="K448" s="215" t="s">
        <v>11021</v>
      </c>
      <c r="L448" s="215" t="s">
        <v>12705</v>
      </c>
      <c r="M448" s="215" t="s">
        <v>14400</v>
      </c>
      <c r="N448" s="215" t="s">
        <v>16085</v>
      </c>
      <c r="O448" s="215" t="s">
        <v>17810</v>
      </c>
      <c r="P448" s="215" t="s">
        <v>19480</v>
      </c>
      <c r="Q448" s="4"/>
      <c r="R448" s="4"/>
      <c r="S448" s="4"/>
      <c r="T448" s="4"/>
      <c r="U448" s="4"/>
      <c r="V448" s="4"/>
      <c r="W448" s="4"/>
      <c r="X448" s="4"/>
      <c r="Y448" s="4"/>
      <c r="Z448" s="4"/>
      <c r="AA448" s="4"/>
      <c r="AB448" s="4"/>
      <c r="AC448" s="4"/>
      <c r="AD448" s="4"/>
      <c r="AE448" s="4"/>
      <c r="AF448" s="4"/>
    </row>
    <row r="449" spans="1:32" ht="49.9" customHeight="1">
      <c r="A449" s="4"/>
      <c r="B449" s="213">
        <v>1112111815</v>
      </c>
      <c r="C449" s="214">
        <v>5</v>
      </c>
      <c r="D449" s="215" t="s">
        <v>103</v>
      </c>
      <c r="E449" s="215" t="s">
        <v>103</v>
      </c>
      <c r="F449" s="216" t="s">
        <v>2943</v>
      </c>
      <c r="G449" s="215" t="s">
        <v>4159</v>
      </c>
      <c r="H449" s="215" t="s">
        <v>5889</v>
      </c>
      <c r="I449" s="215" t="s">
        <v>7608</v>
      </c>
      <c r="J449" s="215" t="s">
        <v>9305</v>
      </c>
      <c r="K449" s="215" t="s">
        <v>11022</v>
      </c>
      <c r="L449" s="215" t="s">
        <v>12706</v>
      </c>
      <c r="M449" s="215" t="s">
        <v>14401</v>
      </c>
      <c r="N449" s="215" t="s">
        <v>16086</v>
      </c>
      <c r="O449" s="215" t="s">
        <v>17811</v>
      </c>
      <c r="P449" s="215" t="s">
        <v>19481</v>
      </c>
      <c r="Q449" s="4"/>
      <c r="R449" s="4"/>
      <c r="S449" s="4"/>
      <c r="T449" s="4"/>
      <c r="U449" s="4"/>
      <c r="V449" s="4"/>
      <c r="W449" s="4"/>
      <c r="X449" s="4"/>
      <c r="Y449" s="4"/>
      <c r="Z449" s="4"/>
      <c r="AA449" s="4"/>
      <c r="AB449" s="4"/>
      <c r="AC449" s="4"/>
      <c r="AD449" s="4"/>
      <c r="AE449" s="4"/>
      <c r="AF449" s="4"/>
    </row>
    <row r="450" spans="1:32" ht="49.9" customHeight="1">
      <c r="A450" s="4"/>
      <c r="B450" s="213">
        <v>1112111816</v>
      </c>
      <c r="C450" s="214">
        <v>5</v>
      </c>
      <c r="D450" s="215" t="s">
        <v>104</v>
      </c>
      <c r="E450" s="215" t="s">
        <v>104</v>
      </c>
      <c r="F450" s="216" t="s">
        <v>22837</v>
      </c>
      <c r="G450" s="215" t="s">
        <v>4160</v>
      </c>
      <c r="H450" s="215" t="s">
        <v>5890</v>
      </c>
      <c r="I450" s="215" t="s">
        <v>7609</v>
      </c>
      <c r="J450" s="215" t="s">
        <v>9306</v>
      </c>
      <c r="K450" s="215" t="s">
        <v>11023</v>
      </c>
      <c r="L450" s="215" t="s">
        <v>12707</v>
      </c>
      <c r="M450" s="215" t="s">
        <v>14402</v>
      </c>
      <c r="N450" s="215" t="s">
        <v>16087</v>
      </c>
      <c r="O450" s="215" t="s">
        <v>17812</v>
      </c>
      <c r="P450" s="215" t="s">
        <v>19482</v>
      </c>
      <c r="Q450" s="4"/>
      <c r="R450" s="4"/>
      <c r="S450" s="4"/>
      <c r="T450" s="4"/>
      <c r="U450" s="4"/>
      <c r="V450" s="4"/>
      <c r="W450" s="4"/>
      <c r="X450" s="4"/>
      <c r="Y450" s="4"/>
      <c r="Z450" s="4"/>
      <c r="AA450" s="4"/>
      <c r="AB450" s="4"/>
      <c r="AC450" s="4"/>
      <c r="AD450" s="4"/>
      <c r="AE450" s="4"/>
      <c r="AF450" s="4"/>
    </row>
    <row r="451" spans="1:32" ht="49.9" customHeight="1">
      <c r="A451" s="4"/>
      <c r="B451" s="213">
        <v>1112111817</v>
      </c>
      <c r="C451" s="214">
        <v>5</v>
      </c>
      <c r="D451" s="215" t="s">
        <v>105</v>
      </c>
      <c r="E451" s="215" t="s">
        <v>1841</v>
      </c>
      <c r="F451" s="216" t="s">
        <v>22838</v>
      </c>
      <c r="G451" s="215" t="s">
        <v>4161</v>
      </c>
      <c r="H451" s="215" t="s">
        <v>5891</v>
      </c>
      <c r="I451" s="215" t="s">
        <v>7610</v>
      </c>
      <c r="J451" s="215" t="s">
        <v>9307</v>
      </c>
      <c r="K451" s="215" t="s">
        <v>11024</v>
      </c>
      <c r="L451" s="215" t="s">
        <v>12708</v>
      </c>
      <c r="M451" s="215" t="s">
        <v>14403</v>
      </c>
      <c r="N451" s="215" t="s">
        <v>16088</v>
      </c>
      <c r="O451" s="215" t="s">
        <v>17813</v>
      </c>
      <c r="P451" s="215" t="s">
        <v>19483</v>
      </c>
      <c r="Q451" s="4"/>
      <c r="R451" s="4"/>
      <c r="S451" s="4"/>
      <c r="T451" s="4"/>
      <c r="U451" s="4"/>
      <c r="V451" s="4"/>
      <c r="W451" s="4"/>
      <c r="X451" s="4"/>
      <c r="Y451" s="4"/>
      <c r="Z451" s="4"/>
      <c r="AA451" s="4"/>
      <c r="AB451" s="4"/>
      <c r="AC451" s="4"/>
      <c r="AD451" s="4"/>
      <c r="AE451" s="4"/>
      <c r="AF451" s="4"/>
    </row>
    <row r="452" spans="1:32" ht="49.9" customHeight="1">
      <c r="A452" s="4"/>
      <c r="B452" s="219">
        <v>1112111818</v>
      </c>
      <c r="C452" s="220">
        <v>5</v>
      </c>
      <c r="D452" s="221" t="s">
        <v>106</v>
      </c>
      <c r="E452" s="221" t="s">
        <v>106</v>
      </c>
      <c r="F452" s="216" t="s">
        <v>2944</v>
      </c>
      <c r="G452" s="221" t="s">
        <v>4162</v>
      </c>
      <c r="H452" s="221" t="s">
        <v>5892</v>
      </c>
      <c r="I452" s="221" t="s">
        <v>7611</v>
      </c>
      <c r="J452" s="221" t="s">
        <v>9308</v>
      </c>
      <c r="K452" s="221" t="s">
        <v>11025</v>
      </c>
      <c r="L452" s="221" t="s">
        <v>12709</v>
      </c>
      <c r="M452" s="221" t="s">
        <v>14404</v>
      </c>
      <c r="N452" s="221" t="s">
        <v>16089</v>
      </c>
      <c r="O452" s="221" t="s">
        <v>17814</v>
      </c>
      <c r="P452" s="221" t="s">
        <v>19484</v>
      </c>
      <c r="Q452" s="4"/>
      <c r="R452" s="4"/>
      <c r="S452" s="4"/>
      <c r="T452" s="4"/>
      <c r="U452" s="4"/>
      <c r="V452" s="4"/>
      <c r="W452" s="4"/>
      <c r="X452" s="4"/>
      <c r="Y452" s="4"/>
      <c r="Z452" s="4"/>
      <c r="AA452" s="4"/>
      <c r="AB452" s="4"/>
      <c r="AC452" s="4"/>
      <c r="AD452" s="4"/>
      <c r="AE452" s="4"/>
      <c r="AF452" s="4"/>
    </row>
    <row r="453" spans="1:32" ht="49.9" customHeight="1">
      <c r="A453" s="4"/>
      <c r="B453" s="213">
        <v>1112111819</v>
      </c>
      <c r="C453" s="214">
        <v>5</v>
      </c>
      <c r="D453" s="215" t="s">
        <v>637</v>
      </c>
      <c r="E453" s="215" t="s">
        <v>637</v>
      </c>
      <c r="F453" s="216" t="s">
        <v>2945</v>
      </c>
      <c r="G453" s="215" t="s">
        <v>4163</v>
      </c>
      <c r="H453" s="215" t="s">
        <v>5893</v>
      </c>
      <c r="I453" s="215" t="s">
        <v>7612</v>
      </c>
      <c r="J453" s="215" t="s">
        <v>9309</v>
      </c>
      <c r="K453" s="215" t="s">
        <v>11026</v>
      </c>
      <c r="L453" s="215" t="s">
        <v>12710</v>
      </c>
      <c r="M453" s="215" t="s">
        <v>14405</v>
      </c>
      <c r="N453" s="215" t="s">
        <v>16090</v>
      </c>
      <c r="O453" s="215" t="s">
        <v>17815</v>
      </c>
      <c r="P453" s="215" t="s">
        <v>19485</v>
      </c>
      <c r="Q453" s="4"/>
      <c r="R453" s="4"/>
      <c r="S453" s="4"/>
      <c r="T453" s="4"/>
      <c r="U453" s="4"/>
      <c r="V453" s="4"/>
      <c r="W453" s="4"/>
      <c r="X453" s="4"/>
      <c r="Y453" s="4"/>
      <c r="Z453" s="4"/>
      <c r="AA453" s="4"/>
      <c r="AB453" s="4"/>
      <c r="AC453" s="4"/>
      <c r="AD453" s="4"/>
      <c r="AE453" s="4"/>
      <c r="AF453" s="4"/>
    </row>
    <row r="454" spans="1:32" ht="49.9" customHeight="1">
      <c r="A454" s="4"/>
      <c r="B454" s="213">
        <v>1112111820</v>
      </c>
      <c r="C454" s="214">
        <v>5</v>
      </c>
      <c r="D454" s="215" t="s">
        <v>2657</v>
      </c>
      <c r="E454" s="215" t="s">
        <v>1842</v>
      </c>
      <c r="F454" s="216" t="s">
        <v>22839</v>
      </c>
      <c r="G454" s="215" t="s">
        <v>4164</v>
      </c>
      <c r="H454" s="215" t="s">
        <v>5894</v>
      </c>
      <c r="I454" s="215" t="s">
        <v>7613</v>
      </c>
      <c r="J454" s="215" t="s">
        <v>9310</v>
      </c>
      <c r="K454" s="215" t="s">
        <v>11027</v>
      </c>
      <c r="L454" s="215" t="s">
        <v>12711</v>
      </c>
      <c r="M454" s="215" t="s">
        <v>14406</v>
      </c>
      <c r="N454" s="215" t="s">
        <v>16091</v>
      </c>
      <c r="O454" s="215" t="s">
        <v>17816</v>
      </c>
      <c r="P454" s="215" t="s">
        <v>19486</v>
      </c>
      <c r="Q454" s="4"/>
      <c r="R454" s="4"/>
      <c r="S454" s="4"/>
      <c r="T454" s="4"/>
      <c r="U454" s="4"/>
      <c r="V454" s="4"/>
      <c r="W454" s="4"/>
      <c r="X454" s="4"/>
      <c r="Y454" s="4"/>
      <c r="Z454" s="4"/>
      <c r="AA454" s="4"/>
      <c r="AB454" s="4"/>
      <c r="AC454" s="4"/>
      <c r="AD454" s="4"/>
      <c r="AE454" s="4"/>
      <c r="AF454" s="4"/>
    </row>
    <row r="455" spans="1:32" ht="49.9" customHeight="1">
      <c r="A455" s="4"/>
      <c r="B455" s="213">
        <v>1112111821</v>
      </c>
      <c r="C455" s="214">
        <v>5</v>
      </c>
      <c r="D455" s="215" t="s">
        <v>107</v>
      </c>
      <c r="E455" s="215" t="s">
        <v>107</v>
      </c>
      <c r="F455" s="216" t="s">
        <v>22840</v>
      </c>
      <c r="G455" s="215" t="s">
        <v>4165</v>
      </c>
      <c r="H455" s="215" t="s">
        <v>5895</v>
      </c>
      <c r="I455" s="215" t="s">
        <v>7614</v>
      </c>
      <c r="J455" s="215" t="s">
        <v>9311</v>
      </c>
      <c r="K455" s="215" t="s">
        <v>11028</v>
      </c>
      <c r="L455" s="215" t="s">
        <v>12712</v>
      </c>
      <c r="M455" s="215" t="s">
        <v>14407</v>
      </c>
      <c r="N455" s="215" t="s">
        <v>16092</v>
      </c>
      <c r="O455" s="215" t="s">
        <v>17817</v>
      </c>
      <c r="P455" s="215" t="s">
        <v>19487</v>
      </c>
      <c r="Q455" s="4"/>
      <c r="R455" s="4"/>
      <c r="S455" s="4"/>
      <c r="T455" s="4"/>
      <c r="U455" s="4"/>
      <c r="V455" s="4"/>
      <c r="W455" s="4"/>
      <c r="X455" s="4"/>
      <c r="Y455" s="4"/>
      <c r="Z455" s="4"/>
      <c r="AA455" s="4"/>
      <c r="AB455" s="4"/>
      <c r="AC455" s="4"/>
      <c r="AD455" s="4"/>
      <c r="AE455" s="4"/>
      <c r="AF455" s="4"/>
    </row>
    <row r="456" spans="1:32" ht="49.9" customHeight="1">
      <c r="A456" s="4"/>
      <c r="B456" s="213">
        <v>1112111822</v>
      </c>
      <c r="C456" s="214">
        <v>5</v>
      </c>
      <c r="D456" s="215" t="s">
        <v>108</v>
      </c>
      <c r="E456" s="215" t="s">
        <v>108</v>
      </c>
      <c r="F456" s="216" t="s">
        <v>2946</v>
      </c>
      <c r="G456" s="215" t="s">
        <v>4166</v>
      </c>
      <c r="H456" s="215" t="s">
        <v>5896</v>
      </c>
      <c r="I456" s="215" t="s">
        <v>7615</v>
      </c>
      <c r="J456" s="215" t="s">
        <v>9312</v>
      </c>
      <c r="K456" s="215" t="s">
        <v>11029</v>
      </c>
      <c r="L456" s="215" t="s">
        <v>12713</v>
      </c>
      <c r="M456" s="215" t="s">
        <v>14408</v>
      </c>
      <c r="N456" s="215" t="s">
        <v>16093</v>
      </c>
      <c r="O456" s="215" t="s">
        <v>17818</v>
      </c>
      <c r="P456" s="215" t="s">
        <v>19488</v>
      </c>
      <c r="Q456" s="4"/>
      <c r="R456" s="4"/>
      <c r="S456" s="4"/>
      <c r="T456" s="4"/>
      <c r="U456" s="4"/>
      <c r="V456" s="4"/>
      <c r="W456" s="4"/>
      <c r="X456" s="4"/>
      <c r="Y456" s="4"/>
      <c r="Z456" s="4"/>
      <c r="AA456" s="4"/>
      <c r="AB456" s="4"/>
      <c r="AC456" s="4"/>
      <c r="AD456" s="4"/>
      <c r="AE456" s="4"/>
      <c r="AF456" s="4"/>
    </row>
    <row r="457" spans="1:32" ht="49.9" customHeight="1">
      <c r="A457" s="4"/>
      <c r="B457" s="213">
        <v>1112111823</v>
      </c>
      <c r="C457" s="214">
        <v>5</v>
      </c>
      <c r="D457" s="215" t="s">
        <v>638</v>
      </c>
      <c r="E457" s="215" t="s">
        <v>638</v>
      </c>
      <c r="F457" s="216" t="s">
        <v>2947</v>
      </c>
      <c r="G457" s="215" t="s">
        <v>4167</v>
      </c>
      <c r="H457" s="215" t="s">
        <v>5897</v>
      </c>
      <c r="I457" s="215" t="s">
        <v>7616</v>
      </c>
      <c r="J457" s="215" t="s">
        <v>9313</v>
      </c>
      <c r="K457" s="215" t="s">
        <v>11030</v>
      </c>
      <c r="L457" s="215" t="s">
        <v>12714</v>
      </c>
      <c r="M457" s="215" t="s">
        <v>14409</v>
      </c>
      <c r="N457" s="215" t="s">
        <v>16094</v>
      </c>
      <c r="O457" s="215" t="s">
        <v>17819</v>
      </c>
      <c r="P457" s="215" t="s">
        <v>19489</v>
      </c>
      <c r="Q457" s="4"/>
      <c r="R457" s="4"/>
      <c r="S457" s="4"/>
      <c r="T457" s="4"/>
      <c r="U457" s="4"/>
      <c r="V457" s="4"/>
      <c r="W457" s="4"/>
      <c r="X457" s="4"/>
      <c r="Y457" s="4"/>
      <c r="Z457" s="4"/>
      <c r="AA457" s="4"/>
      <c r="AB457" s="4"/>
      <c r="AC457" s="4"/>
      <c r="AD457" s="4"/>
      <c r="AE457" s="4"/>
      <c r="AF457" s="4"/>
    </row>
    <row r="458" spans="1:32" ht="49.9" customHeight="1">
      <c r="A458" s="4"/>
      <c r="B458" s="213">
        <v>1112111824</v>
      </c>
      <c r="C458" s="214">
        <v>5</v>
      </c>
      <c r="D458" s="215" t="s">
        <v>639</v>
      </c>
      <c r="E458" s="215" t="s">
        <v>639</v>
      </c>
      <c r="F458" s="216" t="s">
        <v>2948</v>
      </c>
      <c r="G458" s="215" t="s">
        <v>4168</v>
      </c>
      <c r="H458" s="215" t="s">
        <v>5898</v>
      </c>
      <c r="I458" s="215" t="s">
        <v>7617</v>
      </c>
      <c r="J458" s="215" t="s">
        <v>9314</v>
      </c>
      <c r="K458" s="215" t="s">
        <v>11031</v>
      </c>
      <c r="L458" s="215" t="s">
        <v>12715</v>
      </c>
      <c r="M458" s="215" t="s">
        <v>14410</v>
      </c>
      <c r="N458" s="215" t="s">
        <v>16095</v>
      </c>
      <c r="O458" s="215" t="s">
        <v>17820</v>
      </c>
      <c r="P458" s="215" t="s">
        <v>19490</v>
      </c>
      <c r="Q458" s="4"/>
      <c r="R458" s="4"/>
      <c r="S458" s="4"/>
      <c r="T458" s="4"/>
      <c r="U458" s="4"/>
      <c r="V458" s="4"/>
      <c r="W458" s="4"/>
      <c r="X458" s="4"/>
      <c r="Y458" s="4"/>
      <c r="Z458" s="4"/>
      <c r="AA458" s="4"/>
      <c r="AB458" s="4"/>
      <c r="AC458" s="4"/>
      <c r="AD458" s="4"/>
      <c r="AE458" s="4"/>
      <c r="AF458" s="4"/>
    </row>
    <row r="459" spans="1:32" ht="49.9" customHeight="1">
      <c r="A459" s="4"/>
      <c r="B459" s="213">
        <v>111212</v>
      </c>
      <c r="C459" s="214">
        <v>3</v>
      </c>
      <c r="D459" s="215" t="s">
        <v>17</v>
      </c>
      <c r="E459" s="215" t="s">
        <v>17</v>
      </c>
      <c r="F459" s="216" t="s">
        <v>2949</v>
      </c>
      <c r="G459" s="215" t="s">
        <v>4169</v>
      </c>
      <c r="H459" s="215" t="s">
        <v>5899</v>
      </c>
      <c r="I459" s="215" t="s">
        <v>7618</v>
      </c>
      <c r="J459" s="215" t="s">
        <v>9315</v>
      </c>
      <c r="K459" s="215" t="s">
        <v>11032</v>
      </c>
      <c r="L459" s="215" t="s">
        <v>12716</v>
      </c>
      <c r="M459" s="215" t="s">
        <v>14411</v>
      </c>
      <c r="N459" s="215" t="s">
        <v>16096</v>
      </c>
      <c r="O459" s="215" t="s">
        <v>17821</v>
      </c>
      <c r="P459" s="215" t="s">
        <v>19491</v>
      </c>
      <c r="Q459" s="4"/>
      <c r="R459" s="4"/>
      <c r="S459" s="4"/>
      <c r="T459" s="4"/>
      <c r="U459" s="4"/>
      <c r="V459" s="4"/>
      <c r="W459" s="4"/>
      <c r="X459" s="4"/>
      <c r="Y459" s="4"/>
      <c r="Z459" s="4"/>
      <c r="AA459" s="4"/>
      <c r="AB459" s="4"/>
      <c r="AC459" s="4"/>
      <c r="AD459" s="4"/>
      <c r="AE459" s="4"/>
      <c r="AF459" s="4"/>
    </row>
    <row r="460" spans="1:32" ht="49.9" customHeight="1">
      <c r="A460" s="4"/>
      <c r="B460" s="213">
        <v>11121210</v>
      </c>
      <c r="C460" s="214">
        <v>4</v>
      </c>
      <c r="D460" s="215" t="s">
        <v>640</v>
      </c>
      <c r="E460" s="215" t="s">
        <v>640</v>
      </c>
      <c r="F460" s="216" t="s">
        <v>22852</v>
      </c>
      <c r="G460" s="215" t="s">
        <v>4170</v>
      </c>
      <c r="H460" s="215" t="s">
        <v>5900</v>
      </c>
      <c r="I460" s="215" t="s">
        <v>7619</v>
      </c>
      <c r="J460" s="215" t="s">
        <v>9316</v>
      </c>
      <c r="K460" s="215" t="s">
        <v>11033</v>
      </c>
      <c r="L460" s="215" t="s">
        <v>640</v>
      </c>
      <c r="M460" s="215" t="s">
        <v>14412</v>
      </c>
      <c r="N460" s="215" t="s">
        <v>16097</v>
      </c>
      <c r="O460" s="215" t="s">
        <v>17822</v>
      </c>
      <c r="P460" s="215" t="s">
        <v>19492</v>
      </c>
      <c r="Q460" s="4"/>
      <c r="R460" s="4"/>
      <c r="S460" s="4"/>
      <c r="T460" s="4"/>
      <c r="U460" s="4"/>
      <c r="V460" s="4"/>
      <c r="W460" s="4"/>
      <c r="X460" s="4"/>
      <c r="Y460" s="4"/>
      <c r="Z460" s="4"/>
      <c r="AA460" s="4"/>
      <c r="AB460" s="4"/>
      <c r="AC460" s="4"/>
      <c r="AD460" s="4"/>
      <c r="AE460" s="4"/>
      <c r="AF460" s="4"/>
    </row>
    <row r="461" spans="1:32" ht="49.9" customHeight="1">
      <c r="A461" s="4"/>
      <c r="B461" s="213">
        <v>11121211</v>
      </c>
      <c r="C461" s="214">
        <v>4</v>
      </c>
      <c r="D461" s="215" t="s">
        <v>641</v>
      </c>
      <c r="E461" s="215" t="s">
        <v>641</v>
      </c>
      <c r="F461" s="216" t="s">
        <v>2950</v>
      </c>
      <c r="G461" s="215" t="s">
        <v>4171</v>
      </c>
      <c r="H461" s="215" t="s">
        <v>5901</v>
      </c>
      <c r="I461" s="215" t="s">
        <v>7620</v>
      </c>
      <c r="J461" s="215" t="s">
        <v>9317</v>
      </c>
      <c r="K461" s="215" t="s">
        <v>11034</v>
      </c>
      <c r="L461" s="215" t="s">
        <v>12717</v>
      </c>
      <c r="M461" s="215" t="s">
        <v>14413</v>
      </c>
      <c r="N461" s="215" t="s">
        <v>16098</v>
      </c>
      <c r="O461" s="215" t="s">
        <v>17823</v>
      </c>
      <c r="P461" s="215" t="s">
        <v>19493</v>
      </c>
      <c r="Q461" s="4"/>
      <c r="R461" s="4"/>
      <c r="S461" s="4"/>
      <c r="T461" s="4"/>
      <c r="U461" s="4"/>
      <c r="V461" s="4"/>
      <c r="W461" s="4"/>
      <c r="X461" s="4"/>
      <c r="Y461" s="4"/>
      <c r="Z461" s="4"/>
      <c r="AA461" s="4"/>
      <c r="AB461" s="4"/>
      <c r="AC461" s="4"/>
      <c r="AD461" s="4"/>
      <c r="AE461" s="4"/>
      <c r="AF461" s="4"/>
    </row>
    <row r="462" spans="1:32" ht="49.9" customHeight="1">
      <c r="A462" s="4"/>
      <c r="B462" s="213">
        <v>1112121110</v>
      </c>
      <c r="C462" s="214">
        <v>5</v>
      </c>
      <c r="D462" s="215" t="s">
        <v>642</v>
      </c>
      <c r="E462" s="215" t="s">
        <v>642</v>
      </c>
      <c r="F462" s="216" t="s">
        <v>2951</v>
      </c>
      <c r="G462" s="215" t="s">
        <v>4172</v>
      </c>
      <c r="H462" s="215" t="s">
        <v>5902</v>
      </c>
      <c r="I462" s="215" t="s">
        <v>7621</v>
      </c>
      <c r="J462" s="215" t="s">
        <v>9318</v>
      </c>
      <c r="K462" s="215" t="s">
        <v>11035</v>
      </c>
      <c r="L462" s="215" t="s">
        <v>12718</v>
      </c>
      <c r="M462" s="215" t="s">
        <v>14414</v>
      </c>
      <c r="N462" s="215" t="s">
        <v>16099</v>
      </c>
      <c r="O462" s="215" t="s">
        <v>17824</v>
      </c>
      <c r="P462" s="215" t="s">
        <v>19494</v>
      </c>
      <c r="Q462" s="4"/>
      <c r="R462" s="4"/>
      <c r="S462" s="4"/>
      <c r="T462" s="4"/>
      <c r="U462" s="4"/>
      <c r="V462" s="4"/>
      <c r="W462" s="4"/>
      <c r="X462" s="4"/>
      <c r="Y462" s="4"/>
      <c r="Z462" s="4"/>
      <c r="AA462" s="4"/>
      <c r="AB462" s="4"/>
      <c r="AC462" s="4"/>
      <c r="AD462" s="4"/>
      <c r="AE462" s="4"/>
      <c r="AF462" s="4"/>
    </row>
    <row r="463" spans="1:32" ht="49.9" customHeight="1">
      <c r="A463" s="4"/>
      <c r="B463" s="213">
        <v>1112121111</v>
      </c>
      <c r="C463" s="214">
        <v>5</v>
      </c>
      <c r="D463" s="215" t="s">
        <v>643</v>
      </c>
      <c r="E463" s="215" t="s">
        <v>643</v>
      </c>
      <c r="F463" s="216" t="s">
        <v>2952</v>
      </c>
      <c r="G463" s="215" t="s">
        <v>4173</v>
      </c>
      <c r="H463" s="215" t="s">
        <v>5903</v>
      </c>
      <c r="I463" s="215" t="s">
        <v>7622</v>
      </c>
      <c r="J463" s="215" t="s">
        <v>9319</v>
      </c>
      <c r="K463" s="215" t="s">
        <v>11036</v>
      </c>
      <c r="L463" s="215" t="s">
        <v>12719</v>
      </c>
      <c r="M463" s="215" t="s">
        <v>14415</v>
      </c>
      <c r="N463" s="215" t="s">
        <v>16100</v>
      </c>
      <c r="O463" s="215" t="s">
        <v>17825</v>
      </c>
      <c r="P463" s="215" t="s">
        <v>19495</v>
      </c>
      <c r="Q463" s="4"/>
      <c r="R463" s="4"/>
      <c r="S463" s="4"/>
      <c r="T463" s="4"/>
      <c r="U463" s="4"/>
      <c r="V463" s="4"/>
      <c r="W463" s="4"/>
      <c r="X463" s="4"/>
      <c r="Y463" s="4"/>
      <c r="Z463" s="4"/>
      <c r="AA463" s="4"/>
      <c r="AB463" s="4"/>
      <c r="AC463" s="4"/>
      <c r="AD463" s="4"/>
      <c r="AE463" s="4"/>
      <c r="AF463" s="4"/>
    </row>
    <row r="464" spans="1:32" ht="49.9" customHeight="1">
      <c r="A464" s="4"/>
      <c r="B464" s="213">
        <v>1112121112</v>
      </c>
      <c r="C464" s="214">
        <v>5</v>
      </c>
      <c r="D464" s="215" t="s">
        <v>644</v>
      </c>
      <c r="E464" s="215" t="s">
        <v>644</v>
      </c>
      <c r="F464" s="216" t="s">
        <v>2953</v>
      </c>
      <c r="G464" s="215" t="s">
        <v>4174</v>
      </c>
      <c r="H464" s="215" t="s">
        <v>5904</v>
      </c>
      <c r="I464" s="215" t="s">
        <v>7623</v>
      </c>
      <c r="J464" s="215" t="s">
        <v>9320</v>
      </c>
      <c r="K464" s="215" t="s">
        <v>11037</v>
      </c>
      <c r="L464" s="215" t="s">
        <v>12720</v>
      </c>
      <c r="M464" s="215" t="s">
        <v>14416</v>
      </c>
      <c r="N464" s="215" t="s">
        <v>16101</v>
      </c>
      <c r="O464" s="215" t="s">
        <v>17826</v>
      </c>
      <c r="P464" s="215" t="s">
        <v>19496</v>
      </c>
      <c r="Q464" s="4"/>
      <c r="R464" s="4"/>
      <c r="S464" s="4"/>
      <c r="T464" s="4"/>
      <c r="U464" s="4"/>
      <c r="V464" s="4"/>
      <c r="W464" s="4"/>
      <c r="X464" s="4"/>
      <c r="Y464" s="4"/>
      <c r="Z464" s="4"/>
      <c r="AA464" s="4"/>
      <c r="AB464" s="4"/>
      <c r="AC464" s="4"/>
      <c r="AD464" s="4"/>
      <c r="AE464" s="4"/>
      <c r="AF464" s="4"/>
    </row>
    <row r="465" spans="1:32" ht="49.9" customHeight="1">
      <c r="A465" s="4"/>
      <c r="B465" s="213">
        <v>1112121113</v>
      </c>
      <c r="C465" s="214">
        <v>5</v>
      </c>
      <c r="D465" s="215" t="s">
        <v>645</v>
      </c>
      <c r="E465" s="215" t="s">
        <v>645</v>
      </c>
      <c r="F465" s="216" t="s">
        <v>22853</v>
      </c>
      <c r="G465" s="215" t="s">
        <v>4175</v>
      </c>
      <c r="H465" s="215" t="s">
        <v>5905</v>
      </c>
      <c r="I465" s="215" t="s">
        <v>7624</v>
      </c>
      <c r="J465" s="215" t="s">
        <v>9321</v>
      </c>
      <c r="K465" s="215" t="s">
        <v>11038</v>
      </c>
      <c r="L465" s="215" t="s">
        <v>12721</v>
      </c>
      <c r="M465" s="215" t="s">
        <v>14417</v>
      </c>
      <c r="N465" s="215" t="s">
        <v>16102</v>
      </c>
      <c r="O465" s="215" t="s">
        <v>17827</v>
      </c>
      <c r="P465" s="215" t="s">
        <v>19497</v>
      </c>
      <c r="Q465" s="4"/>
      <c r="R465" s="4"/>
      <c r="S465" s="4"/>
      <c r="T465" s="4"/>
      <c r="U465" s="4"/>
      <c r="V465" s="4"/>
      <c r="W465" s="4"/>
      <c r="X465" s="4"/>
      <c r="Y465" s="4"/>
      <c r="Z465" s="4"/>
      <c r="AA465" s="4"/>
      <c r="AB465" s="4"/>
      <c r="AC465" s="4"/>
      <c r="AD465" s="4"/>
      <c r="AE465" s="4"/>
      <c r="AF465" s="4"/>
    </row>
    <row r="466" spans="1:32" ht="49.9" customHeight="1">
      <c r="A466" s="4"/>
      <c r="B466" s="213">
        <v>1112121114</v>
      </c>
      <c r="C466" s="214">
        <v>5</v>
      </c>
      <c r="D466" s="215" t="s">
        <v>646</v>
      </c>
      <c r="E466" s="215" t="s">
        <v>646</v>
      </c>
      <c r="F466" s="216" t="s">
        <v>2954</v>
      </c>
      <c r="G466" s="215" t="s">
        <v>4176</v>
      </c>
      <c r="H466" s="215" t="s">
        <v>5906</v>
      </c>
      <c r="I466" s="215" t="s">
        <v>7625</v>
      </c>
      <c r="J466" s="215" t="s">
        <v>9322</v>
      </c>
      <c r="K466" s="215" t="s">
        <v>11039</v>
      </c>
      <c r="L466" s="215" t="s">
        <v>12722</v>
      </c>
      <c r="M466" s="215" t="s">
        <v>14418</v>
      </c>
      <c r="N466" s="215" t="s">
        <v>16103</v>
      </c>
      <c r="O466" s="215" t="s">
        <v>17828</v>
      </c>
      <c r="P466" s="215" t="s">
        <v>19498</v>
      </c>
      <c r="Q466" s="4"/>
      <c r="R466" s="4"/>
      <c r="S466" s="4"/>
      <c r="T466" s="4"/>
      <c r="U466" s="4"/>
      <c r="V466" s="4"/>
      <c r="W466" s="4"/>
      <c r="X466" s="4"/>
      <c r="Y466" s="4"/>
      <c r="Z466" s="4"/>
      <c r="AA466" s="4"/>
      <c r="AB466" s="4"/>
      <c r="AC466" s="4"/>
      <c r="AD466" s="4"/>
      <c r="AE466" s="4"/>
      <c r="AF466" s="4"/>
    </row>
    <row r="467" spans="1:32" ht="49.9" customHeight="1">
      <c r="A467" s="4"/>
      <c r="B467" s="213">
        <v>1112121115</v>
      </c>
      <c r="C467" s="214">
        <v>5</v>
      </c>
      <c r="D467" s="215" t="s">
        <v>647</v>
      </c>
      <c r="E467" s="215" t="s">
        <v>647</v>
      </c>
      <c r="F467" s="216" t="s">
        <v>22854</v>
      </c>
      <c r="G467" s="215" t="s">
        <v>4177</v>
      </c>
      <c r="H467" s="215" t="s">
        <v>5907</v>
      </c>
      <c r="I467" s="215" t="s">
        <v>7626</v>
      </c>
      <c r="J467" s="215" t="s">
        <v>9323</v>
      </c>
      <c r="K467" s="215" t="s">
        <v>11040</v>
      </c>
      <c r="L467" s="215" t="s">
        <v>12723</v>
      </c>
      <c r="M467" s="215" t="s">
        <v>14419</v>
      </c>
      <c r="N467" s="215" t="s">
        <v>16104</v>
      </c>
      <c r="O467" s="215" t="s">
        <v>17829</v>
      </c>
      <c r="P467" s="215" t="s">
        <v>19499</v>
      </c>
      <c r="Q467" s="4"/>
      <c r="R467" s="4"/>
      <c r="S467" s="4"/>
      <c r="T467" s="4"/>
      <c r="U467" s="4"/>
      <c r="V467" s="4"/>
      <c r="W467" s="4"/>
      <c r="X467" s="4"/>
      <c r="Y467" s="4"/>
      <c r="Z467" s="4"/>
      <c r="AA467" s="4"/>
      <c r="AB467" s="4"/>
      <c r="AC467" s="4"/>
      <c r="AD467" s="4"/>
      <c r="AE467" s="4"/>
      <c r="AF467" s="4"/>
    </row>
    <row r="468" spans="1:32" ht="49.9" customHeight="1">
      <c r="A468" s="4"/>
      <c r="B468" s="213">
        <v>1112121116</v>
      </c>
      <c r="C468" s="214">
        <v>5</v>
      </c>
      <c r="D468" s="215" t="s">
        <v>648</v>
      </c>
      <c r="E468" s="215" t="s">
        <v>648</v>
      </c>
      <c r="F468" s="216" t="s">
        <v>22855</v>
      </c>
      <c r="G468" s="215" t="s">
        <v>4178</v>
      </c>
      <c r="H468" s="215" t="s">
        <v>5908</v>
      </c>
      <c r="I468" s="215" t="s">
        <v>7627</v>
      </c>
      <c r="J468" s="215" t="s">
        <v>9324</v>
      </c>
      <c r="K468" s="215" t="s">
        <v>11041</v>
      </c>
      <c r="L468" s="215" t="s">
        <v>12724</v>
      </c>
      <c r="M468" s="215" t="s">
        <v>14420</v>
      </c>
      <c r="N468" s="215" t="s">
        <v>16105</v>
      </c>
      <c r="O468" s="215" t="s">
        <v>17830</v>
      </c>
      <c r="P468" s="215" t="s">
        <v>19500</v>
      </c>
      <c r="Q468" s="4"/>
      <c r="R468" s="4"/>
      <c r="S468" s="4"/>
      <c r="T468" s="4"/>
      <c r="U468" s="4"/>
      <c r="V468" s="4"/>
      <c r="W468" s="4"/>
      <c r="X468" s="4"/>
      <c r="Y468" s="4"/>
      <c r="Z468" s="4"/>
      <c r="AA468" s="4"/>
      <c r="AB468" s="4"/>
      <c r="AC468" s="4"/>
      <c r="AD468" s="4"/>
      <c r="AE468" s="4"/>
      <c r="AF468" s="4"/>
    </row>
    <row r="469" spans="1:32" ht="49.9" customHeight="1">
      <c r="A469" s="4"/>
      <c r="B469" s="213">
        <v>1112121117</v>
      </c>
      <c r="C469" s="214">
        <v>5</v>
      </c>
      <c r="D469" s="215" t="s">
        <v>649</v>
      </c>
      <c r="E469" s="215" t="s">
        <v>649</v>
      </c>
      <c r="F469" s="216" t="s">
        <v>22856</v>
      </c>
      <c r="G469" s="215" t="s">
        <v>4179</v>
      </c>
      <c r="H469" s="215" t="s">
        <v>5909</v>
      </c>
      <c r="I469" s="215" t="s">
        <v>7628</v>
      </c>
      <c r="J469" s="215" t="s">
        <v>9325</v>
      </c>
      <c r="K469" s="215" t="s">
        <v>11042</v>
      </c>
      <c r="L469" s="215" t="s">
        <v>12725</v>
      </c>
      <c r="M469" s="215" t="s">
        <v>14421</v>
      </c>
      <c r="N469" s="215" t="s">
        <v>16106</v>
      </c>
      <c r="O469" s="215" t="s">
        <v>17831</v>
      </c>
      <c r="P469" s="215" t="s">
        <v>19501</v>
      </c>
      <c r="Q469" s="4"/>
      <c r="R469" s="4"/>
      <c r="S469" s="4"/>
      <c r="T469" s="4"/>
      <c r="U469" s="4"/>
      <c r="V469" s="4"/>
      <c r="W469" s="4"/>
      <c r="X469" s="4"/>
      <c r="Y469" s="4"/>
      <c r="Z469" s="4"/>
      <c r="AA469" s="4"/>
      <c r="AB469" s="4"/>
      <c r="AC469" s="4"/>
      <c r="AD469" s="4"/>
      <c r="AE469" s="4"/>
      <c r="AF469" s="4"/>
    </row>
    <row r="470" spans="1:32" ht="49.9" customHeight="1">
      <c r="A470" s="4"/>
      <c r="B470" s="213">
        <v>1112121118</v>
      </c>
      <c r="C470" s="214">
        <v>5</v>
      </c>
      <c r="D470" s="215" t="s">
        <v>650</v>
      </c>
      <c r="E470" s="215" t="s">
        <v>650</v>
      </c>
      <c r="F470" s="216" t="s">
        <v>22857</v>
      </c>
      <c r="G470" s="215" t="s">
        <v>4180</v>
      </c>
      <c r="H470" s="215" t="s">
        <v>5910</v>
      </c>
      <c r="I470" s="215" t="s">
        <v>7629</v>
      </c>
      <c r="J470" s="215" t="s">
        <v>9326</v>
      </c>
      <c r="K470" s="215" t="s">
        <v>11043</v>
      </c>
      <c r="L470" s="215" t="s">
        <v>12726</v>
      </c>
      <c r="M470" s="215" t="s">
        <v>14422</v>
      </c>
      <c r="N470" s="215" t="s">
        <v>16107</v>
      </c>
      <c r="O470" s="215" t="s">
        <v>17832</v>
      </c>
      <c r="P470" s="215" t="s">
        <v>19502</v>
      </c>
      <c r="Q470" s="4"/>
      <c r="R470" s="4"/>
      <c r="S470" s="4"/>
      <c r="T470" s="4"/>
      <c r="U470" s="4"/>
      <c r="V470" s="4"/>
      <c r="W470" s="4"/>
      <c r="X470" s="4"/>
      <c r="Y470" s="4"/>
      <c r="Z470" s="4"/>
      <c r="AA470" s="4"/>
      <c r="AB470" s="4"/>
      <c r="AC470" s="4"/>
      <c r="AD470" s="4"/>
      <c r="AE470" s="4"/>
      <c r="AF470" s="4"/>
    </row>
    <row r="471" spans="1:32" ht="49.9" customHeight="1">
      <c r="A471" s="4"/>
      <c r="B471" s="213">
        <v>1112121119</v>
      </c>
      <c r="C471" s="214">
        <v>5</v>
      </c>
      <c r="D471" s="215" t="s">
        <v>651</v>
      </c>
      <c r="E471" s="215" t="s">
        <v>651</v>
      </c>
      <c r="F471" s="216" t="s">
        <v>2955</v>
      </c>
      <c r="G471" s="215" t="s">
        <v>4181</v>
      </c>
      <c r="H471" s="215" t="s">
        <v>5911</v>
      </c>
      <c r="I471" s="215" t="s">
        <v>7630</v>
      </c>
      <c r="J471" s="215" t="s">
        <v>9327</v>
      </c>
      <c r="K471" s="215" t="s">
        <v>11044</v>
      </c>
      <c r="L471" s="215" t="s">
        <v>12727</v>
      </c>
      <c r="M471" s="215" t="s">
        <v>14423</v>
      </c>
      <c r="N471" s="215" t="s">
        <v>16108</v>
      </c>
      <c r="O471" s="215" t="s">
        <v>17833</v>
      </c>
      <c r="P471" s="215" t="s">
        <v>19503</v>
      </c>
      <c r="Q471" s="4"/>
      <c r="R471" s="4"/>
      <c r="S471" s="4"/>
      <c r="T471" s="4"/>
      <c r="U471" s="4"/>
      <c r="V471" s="4"/>
      <c r="W471" s="4"/>
      <c r="X471" s="4"/>
      <c r="Y471" s="4"/>
      <c r="Z471" s="4"/>
      <c r="AA471" s="4"/>
      <c r="AB471" s="4"/>
      <c r="AC471" s="4"/>
      <c r="AD471" s="4"/>
      <c r="AE471" s="4"/>
      <c r="AF471" s="4"/>
    </row>
    <row r="472" spans="1:32" ht="49.9" customHeight="1">
      <c r="A472" s="4"/>
      <c r="B472" s="213">
        <v>1112121120</v>
      </c>
      <c r="C472" s="214">
        <v>5</v>
      </c>
      <c r="D472" s="215" t="s">
        <v>652</v>
      </c>
      <c r="E472" s="215" t="s">
        <v>652</v>
      </c>
      <c r="F472" s="216" t="s">
        <v>2956</v>
      </c>
      <c r="G472" s="215" t="s">
        <v>4182</v>
      </c>
      <c r="H472" s="215" t="s">
        <v>5912</v>
      </c>
      <c r="I472" s="215" t="s">
        <v>7631</v>
      </c>
      <c r="J472" s="215" t="s">
        <v>9328</v>
      </c>
      <c r="K472" s="215" t="s">
        <v>11045</v>
      </c>
      <c r="L472" s="215" t="s">
        <v>12728</v>
      </c>
      <c r="M472" s="215" t="s">
        <v>14424</v>
      </c>
      <c r="N472" s="215" t="s">
        <v>16109</v>
      </c>
      <c r="O472" s="215" t="s">
        <v>17834</v>
      </c>
      <c r="P472" s="215" t="s">
        <v>19504</v>
      </c>
      <c r="Q472" s="4"/>
      <c r="R472" s="4"/>
      <c r="S472" s="4"/>
      <c r="T472" s="4"/>
      <c r="U472" s="4"/>
      <c r="V472" s="4"/>
      <c r="W472" s="4"/>
      <c r="X472" s="4"/>
      <c r="Y472" s="4"/>
      <c r="Z472" s="4"/>
      <c r="AA472" s="4"/>
      <c r="AB472" s="4"/>
      <c r="AC472" s="4"/>
      <c r="AD472" s="4"/>
      <c r="AE472" s="4"/>
      <c r="AF472" s="4"/>
    </row>
    <row r="473" spans="1:32" ht="49.9" customHeight="1">
      <c r="A473" s="4"/>
      <c r="B473" s="213">
        <v>1112121121</v>
      </c>
      <c r="C473" s="214">
        <v>5</v>
      </c>
      <c r="D473" s="215" t="s">
        <v>653</v>
      </c>
      <c r="E473" s="215" t="s">
        <v>653</v>
      </c>
      <c r="F473" s="216" t="s">
        <v>2957</v>
      </c>
      <c r="G473" s="215" t="s">
        <v>4183</v>
      </c>
      <c r="H473" s="215" t="s">
        <v>5913</v>
      </c>
      <c r="I473" s="215" t="s">
        <v>7632</v>
      </c>
      <c r="J473" s="215" t="s">
        <v>9329</v>
      </c>
      <c r="K473" s="215" t="s">
        <v>11046</v>
      </c>
      <c r="L473" s="215" t="s">
        <v>12729</v>
      </c>
      <c r="M473" s="215" t="s">
        <v>14425</v>
      </c>
      <c r="N473" s="215" t="s">
        <v>16110</v>
      </c>
      <c r="O473" s="215" t="s">
        <v>17835</v>
      </c>
      <c r="P473" s="215" t="s">
        <v>19505</v>
      </c>
      <c r="Q473" s="4"/>
      <c r="R473" s="4"/>
      <c r="S473" s="4"/>
      <c r="T473" s="4"/>
      <c r="U473" s="4"/>
      <c r="V473" s="4"/>
      <c r="W473" s="4"/>
      <c r="X473" s="4"/>
      <c r="Y473" s="4"/>
      <c r="Z473" s="4"/>
      <c r="AA473" s="4"/>
      <c r="AB473" s="4"/>
      <c r="AC473" s="4"/>
      <c r="AD473" s="4"/>
      <c r="AE473" s="4"/>
      <c r="AF473" s="4"/>
    </row>
    <row r="474" spans="1:32" ht="49.9" customHeight="1">
      <c r="A474" s="4"/>
      <c r="B474" s="213">
        <v>1112121122</v>
      </c>
      <c r="C474" s="214">
        <v>5</v>
      </c>
      <c r="D474" s="215" t="s">
        <v>654</v>
      </c>
      <c r="E474" s="215" t="s">
        <v>654</v>
      </c>
      <c r="F474" s="216" t="s">
        <v>22858</v>
      </c>
      <c r="G474" s="215" t="s">
        <v>4184</v>
      </c>
      <c r="H474" s="215" t="s">
        <v>5914</v>
      </c>
      <c r="I474" s="215" t="s">
        <v>7633</v>
      </c>
      <c r="J474" s="215" t="s">
        <v>9330</v>
      </c>
      <c r="K474" s="215" t="s">
        <v>11047</v>
      </c>
      <c r="L474" s="215" t="s">
        <v>12730</v>
      </c>
      <c r="M474" s="215" t="s">
        <v>14426</v>
      </c>
      <c r="N474" s="215" t="s">
        <v>16111</v>
      </c>
      <c r="O474" s="215" t="s">
        <v>17836</v>
      </c>
      <c r="P474" s="215" t="s">
        <v>19506</v>
      </c>
      <c r="Q474" s="4"/>
      <c r="R474" s="4"/>
      <c r="S474" s="4"/>
      <c r="T474" s="4"/>
      <c r="U474" s="4"/>
      <c r="V474" s="4"/>
      <c r="W474" s="4"/>
      <c r="X474" s="4"/>
      <c r="Y474" s="4"/>
      <c r="Z474" s="4"/>
      <c r="AA474" s="4"/>
      <c r="AB474" s="4"/>
      <c r="AC474" s="4"/>
      <c r="AD474" s="4"/>
      <c r="AE474" s="4"/>
      <c r="AF474" s="4"/>
    </row>
    <row r="475" spans="1:32" ht="49.9" customHeight="1">
      <c r="A475" s="4"/>
      <c r="B475" s="213">
        <v>12</v>
      </c>
      <c r="C475" s="214">
        <v>1</v>
      </c>
      <c r="D475" s="215" t="s">
        <v>655</v>
      </c>
      <c r="E475" s="215" t="s">
        <v>655</v>
      </c>
      <c r="F475" s="216" t="s">
        <v>22859</v>
      </c>
      <c r="G475" s="215" t="s">
        <v>4185</v>
      </c>
      <c r="H475" s="215" t="s">
        <v>5915</v>
      </c>
      <c r="I475" s="215" t="s">
        <v>7634</v>
      </c>
      <c r="J475" s="215" t="s">
        <v>9331</v>
      </c>
      <c r="K475" s="215" t="s">
        <v>9331</v>
      </c>
      <c r="L475" s="215" t="s">
        <v>12731</v>
      </c>
      <c r="M475" s="215" t="s">
        <v>14427</v>
      </c>
      <c r="N475" s="215" t="s">
        <v>16112</v>
      </c>
      <c r="O475" s="215" t="s">
        <v>17837</v>
      </c>
      <c r="P475" s="215" t="s">
        <v>19507</v>
      </c>
      <c r="Q475" s="4"/>
      <c r="R475" s="4"/>
      <c r="S475" s="4"/>
      <c r="T475" s="4"/>
      <c r="U475" s="4"/>
      <c r="V475" s="4"/>
      <c r="W475" s="4"/>
      <c r="X475" s="4"/>
      <c r="Y475" s="4"/>
      <c r="Z475" s="4"/>
      <c r="AA475" s="4"/>
      <c r="AB475" s="4"/>
      <c r="AC475" s="4"/>
      <c r="AD475" s="4"/>
      <c r="AE475" s="4"/>
      <c r="AF475" s="4"/>
    </row>
    <row r="476" spans="1:32" ht="49.9" customHeight="1">
      <c r="A476" s="4"/>
      <c r="B476" s="213">
        <v>1210</v>
      </c>
      <c r="C476" s="214">
        <v>2</v>
      </c>
      <c r="D476" s="215" t="s">
        <v>656</v>
      </c>
      <c r="E476" s="215" t="s">
        <v>656</v>
      </c>
      <c r="F476" s="216" t="s">
        <v>22860</v>
      </c>
      <c r="G476" s="215" t="s">
        <v>4185</v>
      </c>
      <c r="H476" s="215" t="s">
        <v>5916</v>
      </c>
      <c r="I476" s="215" t="s">
        <v>7634</v>
      </c>
      <c r="J476" s="215" t="s">
        <v>9332</v>
      </c>
      <c r="K476" s="215" t="s">
        <v>11048</v>
      </c>
      <c r="L476" s="215" t="s">
        <v>12732</v>
      </c>
      <c r="M476" s="215" t="s">
        <v>14428</v>
      </c>
      <c r="N476" s="215" t="s">
        <v>16113</v>
      </c>
      <c r="O476" s="215" t="s">
        <v>17837</v>
      </c>
      <c r="P476" s="215" t="s">
        <v>19508</v>
      </c>
      <c r="Q476" s="4"/>
      <c r="R476" s="4"/>
      <c r="S476" s="4"/>
      <c r="T476" s="4"/>
      <c r="U476" s="4"/>
      <c r="V476" s="4"/>
      <c r="W476" s="4"/>
      <c r="X476" s="4"/>
      <c r="Y476" s="4"/>
      <c r="Z476" s="4"/>
      <c r="AA476" s="4"/>
      <c r="AB476" s="4"/>
      <c r="AC476" s="4"/>
      <c r="AD476" s="4"/>
      <c r="AE476" s="4"/>
      <c r="AF476" s="4"/>
    </row>
    <row r="477" spans="1:32" ht="49.9" customHeight="1">
      <c r="A477" s="4"/>
      <c r="B477" s="213">
        <v>121010</v>
      </c>
      <c r="C477" s="214">
        <v>3</v>
      </c>
      <c r="D477" s="215" t="s">
        <v>121</v>
      </c>
      <c r="E477" s="215" t="s">
        <v>1843</v>
      </c>
      <c r="F477" s="216" t="s">
        <v>22861</v>
      </c>
      <c r="G477" s="215" t="s">
        <v>4186</v>
      </c>
      <c r="H477" s="215" t="s">
        <v>5917</v>
      </c>
      <c r="I477" s="215" t="s">
        <v>7635</v>
      </c>
      <c r="J477" s="215" t="s">
        <v>9333</v>
      </c>
      <c r="K477" s="215" t="s">
        <v>11049</v>
      </c>
      <c r="L477" s="215" t="s">
        <v>12733</v>
      </c>
      <c r="M477" s="215" t="s">
        <v>4186</v>
      </c>
      <c r="N477" s="215" t="s">
        <v>16114</v>
      </c>
      <c r="O477" s="215" t="s">
        <v>4186</v>
      </c>
      <c r="P477" s="215" t="s">
        <v>19509</v>
      </c>
      <c r="Q477" s="4"/>
      <c r="R477" s="4"/>
      <c r="S477" s="4"/>
      <c r="T477" s="4"/>
      <c r="U477" s="4"/>
      <c r="V477" s="4"/>
      <c r="W477" s="4"/>
      <c r="X477" s="4"/>
      <c r="Y477" s="4"/>
      <c r="Z477" s="4"/>
      <c r="AA477" s="4"/>
      <c r="AB477" s="4"/>
      <c r="AC477" s="4"/>
      <c r="AD477" s="4"/>
      <c r="AE477" s="4"/>
      <c r="AF477" s="4"/>
    </row>
    <row r="478" spans="1:32" ht="49.9" customHeight="1">
      <c r="A478" s="4"/>
      <c r="B478" s="213">
        <v>12101010</v>
      </c>
      <c r="C478" s="214">
        <v>4</v>
      </c>
      <c r="D478" s="215" t="s">
        <v>657</v>
      </c>
      <c r="E478" s="215" t="s">
        <v>657</v>
      </c>
      <c r="F478" s="216" t="s">
        <v>2958</v>
      </c>
      <c r="G478" s="215" t="s">
        <v>4187</v>
      </c>
      <c r="H478" s="215" t="s">
        <v>5918</v>
      </c>
      <c r="I478" s="215" t="s">
        <v>7636</v>
      </c>
      <c r="J478" s="215" t="s">
        <v>9334</v>
      </c>
      <c r="K478" s="215" t="s">
        <v>11050</v>
      </c>
      <c r="L478" s="215" t="s">
        <v>12734</v>
      </c>
      <c r="M478" s="215" t="s">
        <v>14429</v>
      </c>
      <c r="N478" s="215" t="s">
        <v>16115</v>
      </c>
      <c r="O478" s="215" t="s">
        <v>17838</v>
      </c>
      <c r="P478" s="215" t="s">
        <v>19510</v>
      </c>
      <c r="Q478" s="4"/>
      <c r="R478" s="4"/>
      <c r="S478" s="4"/>
      <c r="T478" s="4"/>
      <c r="U478" s="4"/>
      <c r="V478" s="4"/>
      <c r="W478" s="4"/>
      <c r="X478" s="4"/>
      <c r="Y478" s="4"/>
      <c r="Z478" s="4"/>
      <c r="AA478" s="4"/>
      <c r="AB478" s="4"/>
      <c r="AC478" s="4"/>
      <c r="AD478" s="4"/>
      <c r="AE478" s="4"/>
      <c r="AF478" s="4"/>
    </row>
    <row r="479" spans="1:32" ht="49.9" customHeight="1">
      <c r="A479" s="4"/>
      <c r="B479" s="213">
        <v>1210101010</v>
      </c>
      <c r="C479" s="214">
        <v>5</v>
      </c>
      <c r="D479" s="215" t="s">
        <v>118</v>
      </c>
      <c r="E479" s="215" t="s">
        <v>1844</v>
      </c>
      <c r="F479" s="216" t="s">
        <v>2959</v>
      </c>
      <c r="G479" s="215" t="s">
        <v>4188</v>
      </c>
      <c r="H479" s="215" t="s">
        <v>5919</v>
      </c>
      <c r="I479" s="215" t="s">
        <v>7637</v>
      </c>
      <c r="J479" s="215" t="s">
        <v>9335</v>
      </c>
      <c r="K479" s="215" t="s">
        <v>11051</v>
      </c>
      <c r="L479" s="215" t="s">
        <v>12735</v>
      </c>
      <c r="M479" s="215" t="s">
        <v>14430</v>
      </c>
      <c r="N479" s="215" t="s">
        <v>16116</v>
      </c>
      <c r="O479" s="215" t="s">
        <v>17839</v>
      </c>
      <c r="P479" s="215" t="s">
        <v>19511</v>
      </c>
      <c r="Q479" s="4"/>
      <c r="R479" s="4"/>
      <c r="S479" s="4"/>
      <c r="T479" s="4"/>
      <c r="U479" s="4"/>
      <c r="V479" s="4"/>
      <c r="W479" s="4"/>
      <c r="X479" s="4"/>
      <c r="Y479" s="4"/>
      <c r="Z479" s="4"/>
      <c r="AA479" s="4"/>
      <c r="AB479" s="4"/>
      <c r="AC479" s="4"/>
      <c r="AD479" s="4"/>
      <c r="AE479" s="4"/>
      <c r="AF479" s="4"/>
    </row>
    <row r="480" spans="1:32" ht="49.9" customHeight="1">
      <c r="A480" s="4"/>
      <c r="B480" s="213">
        <v>1210101011</v>
      </c>
      <c r="C480" s="214">
        <v>5</v>
      </c>
      <c r="D480" s="215" t="s">
        <v>117</v>
      </c>
      <c r="E480" s="215" t="s">
        <v>1845</v>
      </c>
      <c r="F480" s="216" t="s">
        <v>22862</v>
      </c>
      <c r="G480" s="215" t="s">
        <v>4189</v>
      </c>
      <c r="H480" s="215" t="s">
        <v>5920</v>
      </c>
      <c r="I480" s="215" t="s">
        <v>7638</v>
      </c>
      <c r="J480" s="215" t="s">
        <v>9336</v>
      </c>
      <c r="K480" s="215" t="s">
        <v>11052</v>
      </c>
      <c r="L480" s="215" t="s">
        <v>12736</v>
      </c>
      <c r="M480" s="215" t="s">
        <v>14431</v>
      </c>
      <c r="N480" s="215" t="s">
        <v>16117</v>
      </c>
      <c r="O480" s="215" t="s">
        <v>17840</v>
      </c>
      <c r="P480" s="215" t="s">
        <v>19512</v>
      </c>
      <c r="Q480" s="4"/>
      <c r="R480" s="4"/>
      <c r="S480" s="4"/>
      <c r="T480" s="4"/>
      <c r="U480" s="4"/>
      <c r="V480" s="4"/>
      <c r="W480" s="4"/>
      <c r="X480" s="4"/>
      <c r="Y480" s="4"/>
      <c r="Z480" s="4"/>
      <c r="AA480" s="4"/>
      <c r="AB480" s="4"/>
      <c r="AC480" s="4"/>
      <c r="AD480" s="4"/>
      <c r="AE480" s="4"/>
      <c r="AF480" s="4"/>
    </row>
    <row r="481" spans="1:32" ht="49.9" customHeight="1">
      <c r="A481" s="4"/>
      <c r="B481" s="219">
        <v>121010101110</v>
      </c>
      <c r="C481" s="220">
        <v>6</v>
      </c>
      <c r="D481" s="221" t="s">
        <v>658</v>
      </c>
      <c r="E481" s="221" t="s">
        <v>658</v>
      </c>
      <c r="F481" s="216" t="s">
        <v>2960</v>
      </c>
      <c r="G481" s="221" t="s">
        <v>4190</v>
      </c>
      <c r="H481" s="221" t="s">
        <v>5921</v>
      </c>
      <c r="I481" s="221" t="s">
        <v>7639</v>
      </c>
      <c r="J481" s="221" t="s">
        <v>9337</v>
      </c>
      <c r="K481" s="221" t="s">
        <v>11053</v>
      </c>
      <c r="L481" s="221" t="s">
        <v>12737</v>
      </c>
      <c r="M481" s="221" t="s">
        <v>14432</v>
      </c>
      <c r="N481" s="221" t="s">
        <v>16118</v>
      </c>
      <c r="O481" s="221" t="s">
        <v>17841</v>
      </c>
      <c r="P481" s="221" t="s">
        <v>19513</v>
      </c>
      <c r="Q481" s="4"/>
      <c r="R481" s="4"/>
      <c r="S481" s="4"/>
      <c r="T481" s="4"/>
      <c r="U481" s="4"/>
      <c r="V481" s="4"/>
      <c r="W481" s="4"/>
      <c r="X481" s="4"/>
      <c r="Y481" s="4"/>
      <c r="Z481" s="4"/>
      <c r="AA481" s="4"/>
      <c r="AB481" s="4"/>
      <c r="AC481" s="4"/>
      <c r="AD481" s="4"/>
      <c r="AE481" s="4"/>
      <c r="AF481" s="4"/>
    </row>
    <row r="482" spans="1:32" ht="49.9" customHeight="1">
      <c r="A482" s="4"/>
      <c r="B482" s="213">
        <v>12101010111010</v>
      </c>
      <c r="C482" s="214">
        <v>7</v>
      </c>
      <c r="D482" s="215" t="s">
        <v>659</v>
      </c>
      <c r="E482" s="215" t="s">
        <v>1846</v>
      </c>
      <c r="F482" s="216" t="s">
        <v>2961</v>
      </c>
      <c r="G482" s="215" t="s">
        <v>4191</v>
      </c>
      <c r="H482" s="215" t="s">
        <v>5922</v>
      </c>
      <c r="I482" s="215" t="s">
        <v>7640</v>
      </c>
      <c r="J482" s="215" t="s">
        <v>9338</v>
      </c>
      <c r="K482" s="215" t="s">
        <v>11054</v>
      </c>
      <c r="L482" s="215" t="s">
        <v>12738</v>
      </c>
      <c r="M482" s="215" t="s">
        <v>14433</v>
      </c>
      <c r="N482" s="215" t="s">
        <v>16119</v>
      </c>
      <c r="O482" s="215" t="s">
        <v>17842</v>
      </c>
      <c r="P482" s="215" t="s">
        <v>19514</v>
      </c>
      <c r="Q482" s="4"/>
      <c r="R482" s="4"/>
      <c r="S482" s="4"/>
      <c r="T482" s="4"/>
      <c r="U482" s="4"/>
      <c r="V482" s="4"/>
      <c r="W482" s="4"/>
      <c r="X482" s="4"/>
      <c r="Y482" s="4"/>
      <c r="Z482" s="4"/>
      <c r="AA482" s="4"/>
      <c r="AB482" s="4"/>
      <c r="AC482" s="4"/>
      <c r="AD482" s="4"/>
      <c r="AE482" s="4"/>
      <c r="AF482" s="4"/>
    </row>
    <row r="483" spans="1:32" ht="49.9" customHeight="1">
      <c r="A483" s="4"/>
      <c r="B483" s="213">
        <v>12101010111011</v>
      </c>
      <c r="C483" s="214">
        <v>7</v>
      </c>
      <c r="D483" s="215" t="s">
        <v>660</v>
      </c>
      <c r="E483" s="215" t="s">
        <v>660</v>
      </c>
      <c r="F483" s="216" t="s">
        <v>22863</v>
      </c>
      <c r="G483" s="215" t="s">
        <v>4192</v>
      </c>
      <c r="H483" s="215" t="s">
        <v>5923</v>
      </c>
      <c r="I483" s="215" t="s">
        <v>7641</v>
      </c>
      <c r="J483" s="215" t="s">
        <v>9339</v>
      </c>
      <c r="K483" s="215" t="s">
        <v>11055</v>
      </c>
      <c r="L483" s="215" t="s">
        <v>12739</v>
      </c>
      <c r="M483" s="215" t="s">
        <v>14434</v>
      </c>
      <c r="N483" s="215" t="s">
        <v>16120</v>
      </c>
      <c r="O483" s="215" t="s">
        <v>17843</v>
      </c>
      <c r="P483" s="215" t="s">
        <v>19515</v>
      </c>
      <c r="Q483" s="4"/>
      <c r="R483" s="4"/>
      <c r="S483" s="4"/>
      <c r="T483" s="4"/>
      <c r="U483" s="4"/>
      <c r="V483" s="4"/>
      <c r="W483" s="4"/>
      <c r="X483" s="4"/>
      <c r="Y483" s="4"/>
      <c r="Z483" s="4"/>
      <c r="AA483" s="4"/>
      <c r="AB483" s="4"/>
      <c r="AC483" s="4"/>
      <c r="AD483" s="4"/>
      <c r="AE483" s="4"/>
      <c r="AF483" s="4"/>
    </row>
    <row r="484" spans="1:32" ht="49.9" customHeight="1">
      <c r="A484" s="4"/>
      <c r="B484" s="213">
        <v>121010101111</v>
      </c>
      <c r="C484" s="214">
        <v>6</v>
      </c>
      <c r="D484" s="215" t="s">
        <v>661</v>
      </c>
      <c r="E484" s="215" t="s">
        <v>661</v>
      </c>
      <c r="F484" s="216" t="s">
        <v>2962</v>
      </c>
      <c r="G484" s="215" t="s">
        <v>4193</v>
      </c>
      <c r="H484" s="215" t="s">
        <v>5924</v>
      </c>
      <c r="I484" s="215" t="s">
        <v>7642</v>
      </c>
      <c r="J484" s="215" t="s">
        <v>9340</v>
      </c>
      <c r="K484" s="215" t="s">
        <v>11056</v>
      </c>
      <c r="L484" s="215" t="s">
        <v>12740</v>
      </c>
      <c r="M484" s="215" t="s">
        <v>14435</v>
      </c>
      <c r="N484" s="215" t="s">
        <v>16121</v>
      </c>
      <c r="O484" s="215" t="s">
        <v>17844</v>
      </c>
      <c r="P484" s="215" t="s">
        <v>19516</v>
      </c>
      <c r="Q484" s="4"/>
      <c r="R484" s="4"/>
      <c r="S484" s="4"/>
      <c r="T484" s="4"/>
      <c r="U484" s="4"/>
      <c r="V484" s="4"/>
      <c r="W484" s="4"/>
      <c r="X484" s="4"/>
      <c r="Y484" s="4"/>
      <c r="Z484" s="4"/>
      <c r="AA484" s="4"/>
      <c r="AB484" s="4"/>
      <c r="AC484" s="4"/>
      <c r="AD484" s="4"/>
      <c r="AE484" s="4"/>
      <c r="AF484" s="4"/>
    </row>
    <row r="485" spans="1:32" ht="49.9" customHeight="1">
      <c r="A485" s="4"/>
      <c r="B485" s="213">
        <v>121010101112</v>
      </c>
      <c r="C485" s="214">
        <v>6</v>
      </c>
      <c r="D485" s="215" t="s">
        <v>662</v>
      </c>
      <c r="E485" s="215" t="s">
        <v>662</v>
      </c>
      <c r="F485" s="216" t="s">
        <v>2963</v>
      </c>
      <c r="G485" s="215" t="s">
        <v>4194</v>
      </c>
      <c r="H485" s="215" t="s">
        <v>5925</v>
      </c>
      <c r="I485" s="215" t="s">
        <v>7643</v>
      </c>
      <c r="J485" s="215" t="s">
        <v>9341</v>
      </c>
      <c r="K485" s="215" t="s">
        <v>11057</v>
      </c>
      <c r="L485" s="215" t="s">
        <v>12741</v>
      </c>
      <c r="M485" s="215" t="s">
        <v>14436</v>
      </c>
      <c r="N485" s="215" t="s">
        <v>16122</v>
      </c>
      <c r="O485" s="215" t="s">
        <v>17845</v>
      </c>
      <c r="P485" s="215" t="s">
        <v>19517</v>
      </c>
      <c r="Q485" s="4"/>
      <c r="R485" s="4"/>
      <c r="S485" s="4"/>
      <c r="T485" s="4"/>
      <c r="U485" s="4"/>
      <c r="V485" s="4"/>
      <c r="W485" s="4"/>
      <c r="X485" s="4"/>
      <c r="Y485" s="4"/>
      <c r="Z485" s="4"/>
      <c r="AA485" s="4"/>
      <c r="AB485" s="4"/>
      <c r="AC485" s="4"/>
      <c r="AD485" s="4"/>
      <c r="AE485" s="4"/>
      <c r="AF485" s="4"/>
    </row>
    <row r="486" spans="1:32" ht="49.9" customHeight="1">
      <c r="A486" s="4"/>
      <c r="B486" s="213">
        <v>121010101113</v>
      </c>
      <c r="C486" s="214">
        <v>6</v>
      </c>
      <c r="D486" s="215" t="s">
        <v>663</v>
      </c>
      <c r="E486" s="215" t="s">
        <v>663</v>
      </c>
      <c r="F486" s="216" t="s">
        <v>2964</v>
      </c>
      <c r="G486" s="215" t="s">
        <v>4195</v>
      </c>
      <c r="H486" s="215" t="s">
        <v>5926</v>
      </c>
      <c r="I486" s="215" t="s">
        <v>7644</v>
      </c>
      <c r="J486" s="215" t="s">
        <v>9342</v>
      </c>
      <c r="K486" s="215" t="s">
        <v>11058</v>
      </c>
      <c r="L486" s="215" t="s">
        <v>12742</v>
      </c>
      <c r="M486" s="215" t="s">
        <v>14437</v>
      </c>
      <c r="N486" s="215" t="s">
        <v>16123</v>
      </c>
      <c r="O486" s="215" t="s">
        <v>17846</v>
      </c>
      <c r="P486" s="215" t="s">
        <v>19518</v>
      </c>
      <c r="Q486" s="4"/>
      <c r="R486" s="4"/>
      <c r="S486" s="4"/>
      <c r="T486" s="4"/>
      <c r="U486" s="4"/>
      <c r="V486" s="4"/>
      <c r="W486" s="4"/>
      <c r="X486" s="4"/>
      <c r="Y486" s="4"/>
      <c r="Z486" s="4"/>
      <c r="AA486" s="4"/>
      <c r="AB486" s="4"/>
      <c r="AC486" s="4"/>
      <c r="AD486" s="4"/>
      <c r="AE486" s="4"/>
      <c r="AF486" s="4"/>
    </row>
    <row r="487" spans="1:32" ht="49.9" customHeight="1">
      <c r="A487" s="4"/>
      <c r="B487" s="213">
        <v>12101010111310</v>
      </c>
      <c r="C487" s="214">
        <v>7</v>
      </c>
      <c r="D487" s="215" t="s">
        <v>664</v>
      </c>
      <c r="E487" s="215" t="s">
        <v>664</v>
      </c>
      <c r="F487" s="216" t="s">
        <v>22864</v>
      </c>
      <c r="G487" s="215" t="s">
        <v>4196</v>
      </c>
      <c r="H487" s="215" t="s">
        <v>5927</v>
      </c>
      <c r="I487" s="215" t="s">
        <v>7645</v>
      </c>
      <c r="J487" s="215" t="s">
        <v>9343</v>
      </c>
      <c r="K487" s="215" t="s">
        <v>11059</v>
      </c>
      <c r="L487" s="215" t="s">
        <v>12743</v>
      </c>
      <c r="M487" s="215" t="s">
        <v>14438</v>
      </c>
      <c r="N487" s="215" t="s">
        <v>16124</v>
      </c>
      <c r="O487" s="215" t="s">
        <v>17847</v>
      </c>
      <c r="P487" s="215" t="s">
        <v>19519</v>
      </c>
      <c r="Q487" s="4"/>
      <c r="R487" s="4"/>
      <c r="S487" s="4"/>
      <c r="T487" s="4"/>
      <c r="U487" s="4"/>
      <c r="V487" s="4"/>
      <c r="W487" s="4"/>
      <c r="X487" s="4"/>
      <c r="Y487" s="4"/>
      <c r="Z487" s="4"/>
      <c r="AA487" s="4"/>
      <c r="AB487" s="4"/>
      <c r="AC487" s="4"/>
      <c r="AD487" s="4"/>
      <c r="AE487" s="4"/>
      <c r="AF487" s="4"/>
    </row>
    <row r="488" spans="1:32" ht="49.9" customHeight="1">
      <c r="A488" s="4"/>
      <c r="B488" s="213">
        <v>12101010111311</v>
      </c>
      <c r="C488" s="214">
        <v>7</v>
      </c>
      <c r="D488" s="215" t="s">
        <v>127</v>
      </c>
      <c r="E488" s="215" t="s">
        <v>127</v>
      </c>
      <c r="F488" s="216" t="s">
        <v>22865</v>
      </c>
      <c r="G488" s="215" t="s">
        <v>4197</v>
      </c>
      <c r="H488" s="215" t="s">
        <v>5928</v>
      </c>
      <c r="I488" s="215" t="s">
        <v>7646</v>
      </c>
      <c r="J488" s="215" t="s">
        <v>9344</v>
      </c>
      <c r="K488" s="215" t="s">
        <v>11060</v>
      </c>
      <c r="L488" s="215" t="s">
        <v>12744</v>
      </c>
      <c r="M488" s="215" t="s">
        <v>14439</v>
      </c>
      <c r="N488" s="215" t="s">
        <v>16125</v>
      </c>
      <c r="O488" s="215" t="s">
        <v>17848</v>
      </c>
      <c r="P488" s="215" t="s">
        <v>19520</v>
      </c>
      <c r="Q488" s="4"/>
      <c r="R488" s="4"/>
      <c r="S488" s="4"/>
      <c r="T488" s="4"/>
      <c r="U488" s="4"/>
      <c r="V488" s="4"/>
      <c r="W488" s="4"/>
      <c r="X488" s="4"/>
      <c r="Y488" s="4"/>
      <c r="Z488" s="4"/>
      <c r="AA488" s="4"/>
      <c r="AB488" s="4"/>
      <c r="AC488" s="4"/>
      <c r="AD488" s="4"/>
      <c r="AE488" s="4"/>
      <c r="AF488" s="4"/>
    </row>
    <row r="489" spans="1:32" ht="49.9" customHeight="1">
      <c r="A489" s="4"/>
      <c r="B489" s="213">
        <v>12101010111312</v>
      </c>
      <c r="C489" s="214">
        <v>7</v>
      </c>
      <c r="D489" s="215" t="s">
        <v>665</v>
      </c>
      <c r="E489" s="215" t="s">
        <v>665</v>
      </c>
      <c r="F489" s="216" t="s">
        <v>2965</v>
      </c>
      <c r="G489" s="215" t="s">
        <v>4198</v>
      </c>
      <c r="H489" s="215" t="s">
        <v>5929</v>
      </c>
      <c r="I489" s="215" t="s">
        <v>7647</v>
      </c>
      <c r="J489" s="215" t="s">
        <v>9345</v>
      </c>
      <c r="K489" s="215" t="s">
        <v>11061</v>
      </c>
      <c r="L489" s="215" t="s">
        <v>12745</v>
      </c>
      <c r="M489" s="215" t="s">
        <v>14440</v>
      </c>
      <c r="N489" s="215" t="s">
        <v>16126</v>
      </c>
      <c r="O489" s="215" t="s">
        <v>17849</v>
      </c>
      <c r="P489" s="215" t="s">
        <v>19521</v>
      </c>
      <c r="Q489" s="4"/>
      <c r="R489" s="4"/>
      <c r="S489" s="4"/>
      <c r="T489" s="4"/>
      <c r="U489" s="4"/>
      <c r="V489" s="4"/>
      <c r="W489" s="4"/>
      <c r="X489" s="4"/>
      <c r="Y489" s="4"/>
      <c r="Z489" s="4"/>
      <c r="AA489" s="4"/>
      <c r="AB489" s="4"/>
      <c r="AC489" s="4"/>
      <c r="AD489" s="4"/>
      <c r="AE489" s="4"/>
      <c r="AF489" s="4"/>
    </row>
    <row r="490" spans="1:32" ht="49.9" customHeight="1">
      <c r="A490" s="4"/>
      <c r="B490" s="213">
        <v>1210101012</v>
      </c>
      <c r="C490" s="214">
        <v>5</v>
      </c>
      <c r="D490" s="215" t="s">
        <v>126</v>
      </c>
      <c r="E490" s="215" t="s">
        <v>126</v>
      </c>
      <c r="F490" s="216" t="s">
        <v>23766</v>
      </c>
      <c r="G490" s="215" t="s">
        <v>4199</v>
      </c>
      <c r="H490" s="215" t="s">
        <v>5930</v>
      </c>
      <c r="I490" s="215" t="s">
        <v>7648</v>
      </c>
      <c r="J490" s="215" t="s">
        <v>9346</v>
      </c>
      <c r="K490" s="215" t="s">
        <v>11062</v>
      </c>
      <c r="L490" s="215" t="s">
        <v>12746</v>
      </c>
      <c r="M490" s="215" t="s">
        <v>14441</v>
      </c>
      <c r="N490" s="215" t="s">
        <v>16127</v>
      </c>
      <c r="O490" s="215" t="s">
        <v>17850</v>
      </c>
      <c r="P490" s="215" t="s">
        <v>19522</v>
      </c>
      <c r="Q490" s="4"/>
      <c r="R490" s="4"/>
      <c r="S490" s="4"/>
      <c r="T490" s="4"/>
      <c r="U490" s="4"/>
      <c r="V490" s="4"/>
      <c r="W490" s="4"/>
      <c r="X490" s="4"/>
      <c r="Y490" s="4"/>
      <c r="Z490" s="4"/>
      <c r="AA490" s="4"/>
      <c r="AB490" s="4"/>
      <c r="AC490" s="4"/>
      <c r="AD490" s="4"/>
      <c r="AE490" s="4"/>
      <c r="AF490" s="4"/>
    </row>
    <row r="491" spans="1:32" ht="49.9" customHeight="1">
      <c r="A491" s="4"/>
      <c r="B491" s="213">
        <v>121010101210</v>
      </c>
      <c r="C491" s="214">
        <v>6</v>
      </c>
      <c r="D491" s="215" t="s">
        <v>666</v>
      </c>
      <c r="E491" s="215" t="s">
        <v>666</v>
      </c>
      <c r="F491" s="216" t="s">
        <v>23767</v>
      </c>
      <c r="G491" s="215" t="s">
        <v>4200</v>
      </c>
      <c r="H491" s="215" t="s">
        <v>666</v>
      </c>
      <c r="I491" s="215" t="s">
        <v>7649</v>
      </c>
      <c r="J491" s="215" t="s">
        <v>9347</v>
      </c>
      <c r="K491" s="215" t="s">
        <v>11063</v>
      </c>
      <c r="L491" s="215" t="s">
        <v>12747</v>
      </c>
      <c r="M491" s="215" t="s">
        <v>14442</v>
      </c>
      <c r="N491" s="215" t="s">
        <v>16128</v>
      </c>
      <c r="O491" s="215" t="s">
        <v>17851</v>
      </c>
      <c r="P491" s="215" t="s">
        <v>19523</v>
      </c>
      <c r="Q491" s="4"/>
      <c r="R491" s="4"/>
      <c r="S491" s="4"/>
      <c r="T491" s="4"/>
      <c r="U491" s="4"/>
      <c r="V491" s="4"/>
      <c r="W491" s="4"/>
      <c r="X491" s="4"/>
      <c r="Y491" s="4"/>
      <c r="Z491" s="4"/>
      <c r="AA491" s="4"/>
      <c r="AB491" s="4"/>
      <c r="AC491" s="4"/>
      <c r="AD491" s="4"/>
      <c r="AE491" s="4"/>
      <c r="AF491" s="4"/>
    </row>
    <row r="492" spans="1:32" ht="49.9" customHeight="1">
      <c r="A492" s="4"/>
      <c r="B492" s="213">
        <v>12101010121010</v>
      </c>
      <c r="C492" s="214">
        <v>7</v>
      </c>
      <c r="D492" s="215" t="s">
        <v>667</v>
      </c>
      <c r="E492" s="215" t="s">
        <v>1847</v>
      </c>
      <c r="F492" s="216" t="s">
        <v>2968</v>
      </c>
      <c r="G492" s="215" t="s">
        <v>4201</v>
      </c>
      <c r="H492" s="215" t="s">
        <v>5931</v>
      </c>
      <c r="I492" s="215" t="s">
        <v>7650</v>
      </c>
      <c r="J492" s="215" t="s">
        <v>9348</v>
      </c>
      <c r="K492" s="215" t="s">
        <v>11064</v>
      </c>
      <c r="L492" s="215" t="s">
        <v>12748</v>
      </c>
      <c r="M492" s="215" t="s">
        <v>14443</v>
      </c>
      <c r="N492" s="215" t="s">
        <v>16129</v>
      </c>
      <c r="O492" s="215" t="s">
        <v>17852</v>
      </c>
      <c r="P492" s="215" t="s">
        <v>19524</v>
      </c>
      <c r="Q492" s="4"/>
      <c r="R492" s="4"/>
      <c r="S492" s="4"/>
      <c r="T492" s="4"/>
      <c r="U492" s="4"/>
      <c r="V492" s="4"/>
      <c r="W492" s="4"/>
      <c r="X492" s="4"/>
      <c r="Y492" s="4"/>
      <c r="Z492" s="4"/>
      <c r="AA492" s="4"/>
      <c r="AB492" s="4"/>
      <c r="AC492" s="4"/>
      <c r="AD492" s="4"/>
      <c r="AE492" s="4"/>
      <c r="AF492" s="4"/>
    </row>
    <row r="493" spans="1:32" ht="49.9" customHeight="1">
      <c r="A493" s="4"/>
      <c r="B493" s="213">
        <v>12101010121011</v>
      </c>
      <c r="C493" s="214">
        <v>7</v>
      </c>
      <c r="D493" s="215" t="s">
        <v>668</v>
      </c>
      <c r="E493" s="215" t="s">
        <v>668</v>
      </c>
      <c r="F493" s="216" t="s">
        <v>2969</v>
      </c>
      <c r="G493" s="215" t="s">
        <v>4202</v>
      </c>
      <c r="H493" s="215" t="s">
        <v>5932</v>
      </c>
      <c r="I493" s="215" t="s">
        <v>7651</v>
      </c>
      <c r="J493" s="215" t="s">
        <v>9349</v>
      </c>
      <c r="K493" s="215" t="s">
        <v>11065</v>
      </c>
      <c r="L493" s="215" t="s">
        <v>12749</v>
      </c>
      <c r="M493" s="215" t="s">
        <v>4202</v>
      </c>
      <c r="N493" s="215" t="s">
        <v>16130</v>
      </c>
      <c r="O493" s="215" t="s">
        <v>17853</v>
      </c>
      <c r="P493" s="215" t="s">
        <v>19525</v>
      </c>
      <c r="Q493" s="4"/>
      <c r="R493" s="4"/>
      <c r="S493" s="4"/>
      <c r="T493" s="4"/>
      <c r="U493" s="4"/>
      <c r="V493" s="4"/>
      <c r="W493" s="4"/>
      <c r="X493" s="4"/>
      <c r="Y493" s="4"/>
      <c r="Z493" s="4"/>
      <c r="AA493" s="4"/>
      <c r="AB493" s="4"/>
      <c r="AC493" s="4"/>
      <c r="AD493" s="4"/>
      <c r="AE493" s="4"/>
      <c r="AF493" s="4"/>
    </row>
    <row r="494" spans="1:32" ht="49.9" customHeight="1">
      <c r="A494" s="4"/>
      <c r="B494" s="213">
        <v>121010101211</v>
      </c>
      <c r="C494" s="214">
        <v>6</v>
      </c>
      <c r="D494" s="215" t="s">
        <v>669</v>
      </c>
      <c r="E494" s="215" t="s">
        <v>669</v>
      </c>
      <c r="F494" s="216" t="s">
        <v>23768</v>
      </c>
      <c r="G494" s="215" t="s">
        <v>4203</v>
      </c>
      <c r="H494" s="215" t="s">
        <v>5933</v>
      </c>
      <c r="I494" s="215" t="s">
        <v>7652</v>
      </c>
      <c r="J494" s="215" t="s">
        <v>9350</v>
      </c>
      <c r="K494" s="215" t="s">
        <v>9350</v>
      </c>
      <c r="L494" s="215" t="s">
        <v>9350</v>
      </c>
      <c r="M494" s="215" t="s">
        <v>4203</v>
      </c>
      <c r="N494" s="215" t="s">
        <v>16131</v>
      </c>
      <c r="O494" s="215" t="s">
        <v>17854</v>
      </c>
      <c r="P494" s="215" t="s">
        <v>19526</v>
      </c>
      <c r="Q494" s="4"/>
      <c r="R494" s="4"/>
      <c r="S494" s="4"/>
      <c r="T494" s="4"/>
      <c r="U494" s="4"/>
      <c r="V494" s="4"/>
      <c r="W494" s="4"/>
      <c r="X494" s="4"/>
      <c r="Y494" s="4"/>
      <c r="Z494" s="4"/>
      <c r="AA494" s="4"/>
      <c r="AB494" s="4"/>
      <c r="AC494" s="4"/>
      <c r="AD494" s="4"/>
      <c r="AE494" s="4"/>
      <c r="AF494" s="4"/>
    </row>
    <row r="495" spans="1:32" ht="49.9" customHeight="1">
      <c r="A495" s="4"/>
      <c r="B495" s="213">
        <v>12101010121110</v>
      </c>
      <c r="C495" s="214">
        <v>7</v>
      </c>
      <c r="D495" s="215" t="s">
        <v>670</v>
      </c>
      <c r="E495" s="215" t="s">
        <v>670</v>
      </c>
      <c r="F495" s="216" t="s">
        <v>2971</v>
      </c>
      <c r="G495" s="215" t="s">
        <v>4204</v>
      </c>
      <c r="H495" s="215" t="s">
        <v>5934</v>
      </c>
      <c r="I495" s="215" t="s">
        <v>7653</v>
      </c>
      <c r="J495" s="215" t="s">
        <v>9351</v>
      </c>
      <c r="K495" s="215" t="s">
        <v>11066</v>
      </c>
      <c r="L495" s="215" t="s">
        <v>12750</v>
      </c>
      <c r="M495" s="215" t="s">
        <v>14444</v>
      </c>
      <c r="N495" s="215" t="s">
        <v>16132</v>
      </c>
      <c r="O495" s="215" t="s">
        <v>17855</v>
      </c>
      <c r="P495" s="215" t="s">
        <v>19526</v>
      </c>
      <c r="Q495" s="4"/>
      <c r="R495" s="4"/>
      <c r="S495" s="4"/>
      <c r="T495" s="4"/>
      <c r="U495" s="4"/>
      <c r="V495" s="4"/>
      <c r="W495" s="4"/>
      <c r="X495" s="4"/>
      <c r="Y495" s="4"/>
      <c r="Z495" s="4"/>
      <c r="AA495" s="4"/>
      <c r="AB495" s="4"/>
      <c r="AC495" s="4"/>
      <c r="AD495" s="4"/>
      <c r="AE495" s="4"/>
      <c r="AF495" s="4"/>
    </row>
    <row r="496" spans="1:32" ht="49.9" customHeight="1">
      <c r="A496" s="4"/>
      <c r="B496" s="213">
        <v>12101010121111</v>
      </c>
      <c r="C496" s="214">
        <v>7</v>
      </c>
      <c r="D496" s="215" t="s">
        <v>671</v>
      </c>
      <c r="E496" s="215" t="s">
        <v>671</v>
      </c>
      <c r="F496" s="216" t="s">
        <v>2972</v>
      </c>
      <c r="G496" s="215" t="s">
        <v>4205</v>
      </c>
      <c r="H496" s="215" t="s">
        <v>5935</v>
      </c>
      <c r="I496" s="215" t="s">
        <v>7654</v>
      </c>
      <c r="J496" s="215" t="s">
        <v>9352</v>
      </c>
      <c r="K496" s="215" t="s">
        <v>11067</v>
      </c>
      <c r="L496" s="215" t="s">
        <v>12751</v>
      </c>
      <c r="M496" s="215" t="s">
        <v>4205</v>
      </c>
      <c r="N496" s="215" t="s">
        <v>16133</v>
      </c>
      <c r="O496" s="215" t="s">
        <v>17856</v>
      </c>
      <c r="P496" s="215" t="s">
        <v>19527</v>
      </c>
      <c r="Q496" s="4"/>
      <c r="R496" s="4"/>
      <c r="S496" s="4"/>
      <c r="T496" s="4"/>
      <c r="U496" s="4"/>
      <c r="V496" s="4"/>
      <c r="W496" s="4"/>
      <c r="X496" s="4"/>
      <c r="Y496" s="4"/>
      <c r="Z496" s="4"/>
      <c r="AA496" s="4"/>
      <c r="AB496" s="4"/>
      <c r="AC496" s="4"/>
      <c r="AD496" s="4"/>
      <c r="AE496" s="4"/>
      <c r="AF496" s="4"/>
    </row>
    <row r="497" spans="1:32" ht="49.9" customHeight="1">
      <c r="A497" s="4"/>
      <c r="B497" s="213">
        <v>1210101013</v>
      </c>
      <c r="C497" s="214">
        <v>5</v>
      </c>
      <c r="D497" s="215" t="s">
        <v>119</v>
      </c>
      <c r="E497" s="215" t="s">
        <v>119</v>
      </c>
      <c r="F497" s="216" t="s">
        <v>2973</v>
      </c>
      <c r="G497" s="215" t="s">
        <v>4206</v>
      </c>
      <c r="H497" s="215" t="s">
        <v>5936</v>
      </c>
      <c r="I497" s="215" t="s">
        <v>7655</v>
      </c>
      <c r="J497" s="215" t="s">
        <v>9353</v>
      </c>
      <c r="K497" s="215" t="s">
        <v>11068</v>
      </c>
      <c r="L497" s="215" t="s">
        <v>12752</v>
      </c>
      <c r="M497" s="215" t="s">
        <v>14445</v>
      </c>
      <c r="N497" s="215" t="s">
        <v>16134</v>
      </c>
      <c r="O497" s="215" t="s">
        <v>17857</v>
      </c>
      <c r="P497" s="215" t="s">
        <v>19528</v>
      </c>
      <c r="Q497" s="4"/>
      <c r="R497" s="4"/>
      <c r="S497" s="4"/>
      <c r="T497" s="4"/>
      <c r="U497" s="4"/>
      <c r="V497" s="4"/>
      <c r="W497" s="4"/>
      <c r="X497" s="4"/>
      <c r="Y497" s="4"/>
      <c r="Z497" s="4"/>
      <c r="AA497" s="4"/>
      <c r="AB497" s="4"/>
      <c r="AC497" s="4"/>
      <c r="AD497" s="4"/>
      <c r="AE497" s="4"/>
      <c r="AF497" s="4"/>
    </row>
    <row r="498" spans="1:32" ht="49.9" customHeight="1">
      <c r="A498" s="4"/>
      <c r="B498" s="213">
        <v>121010101310</v>
      </c>
      <c r="C498" s="214">
        <v>6</v>
      </c>
      <c r="D498" s="215" t="s">
        <v>672</v>
      </c>
      <c r="E498" s="215" t="s">
        <v>672</v>
      </c>
      <c r="F498" s="216" t="s">
        <v>2974</v>
      </c>
      <c r="G498" s="215" t="s">
        <v>4207</v>
      </c>
      <c r="H498" s="215" t="s">
        <v>5937</v>
      </c>
      <c r="I498" s="215" t="s">
        <v>7656</v>
      </c>
      <c r="J498" s="215" t="s">
        <v>9354</v>
      </c>
      <c r="K498" s="215" t="s">
        <v>11069</v>
      </c>
      <c r="L498" s="215" t="s">
        <v>12753</v>
      </c>
      <c r="M498" s="215" t="s">
        <v>14446</v>
      </c>
      <c r="N498" s="215" t="s">
        <v>16135</v>
      </c>
      <c r="O498" s="215" t="s">
        <v>17858</v>
      </c>
      <c r="P498" s="215" t="s">
        <v>19529</v>
      </c>
      <c r="Q498" s="4"/>
      <c r="R498" s="4"/>
      <c r="S498" s="4"/>
      <c r="T498" s="4"/>
      <c r="U498" s="4"/>
      <c r="V498" s="4"/>
      <c r="W498" s="4"/>
      <c r="X498" s="4"/>
      <c r="Y498" s="4"/>
      <c r="Z498" s="4"/>
      <c r="AA498" s="4"/>
      <c r="AB498" s="4"/>
      <c r="AC498" s="4"/>
      <c r="AD498" s="4"/>
      <c r="AE498" s="4"/>
      <c r="AF498" s="4"/>
    </row>
    <row r="499" spans="1:32" ht="49.9" customHeight="1">
      <c r="A499" s="4"/>
      <c r="B499" s="213">
        <v>121010101311</v>
      </c>
      <c r="C499" s="214">
        <v>6</v>
      </c>
      <c r="D499" s="215" t="s">
        <v>673</v>
      </c>
      <c r="E499" s="215" t="s">
        <v>673</v>
      </c>
      <c r="F499" s="216" t="s">
        <v>2975</v>
      </c>
      <c r="G499" s="215" t="s">
        <v>4208</v>
      </c>
      <c r="H499" s="215" t="s">
        <v>5938</v>
      </c>
      <c r="I499" s="215" t="s">
        <v>7657</v>
      </c>
      <c r="J499" s="215" t="s">
        <v>9355</v>
      </c>
      <c r="K499" s="215" t="s">
        <v>11070</v>
      </c>
      <c r="L499" s="215" t="s">
        <v>12754</v>
      </c>
      <c r="M499" s="215" t="s">
        <v>14447</v>
      </c>
      <c r="N499" s="215" t="s">
        <v>16136</v>
      </c>
      <c r="O499" s="215" t="s">
        <v>17859</v>
      </c>
      <c r="P499" s="215" t="s">
        <v>19530</v>
      </c>
      <c r="Q499" s="4"/>
      <c r="R499" s="4"/>
      <c r="S499" s="4"/>
      <c r="T499" s="4"/>
      <c r="U499" s="4"/>
      <c r="V499" s="4"/>
      <c r="W499" s="4"/>
      <c r="X499" s="4"/>
      <c r="Y499" s="4"/>
      <c r="Z499" s="4"/>
      <c r="AA499" s="4"/>
      <c r="AB499" s="4"/>
      <c r="AC499" s="4"/>
      <c r="AD499" s="4"/>
      <c r="AE499" s="4"/>
      <c r="AF499" s="4"/>
    </row>
    <row r="500" spans="1:32" ht="49.9" customHeight="1">
      <c r="A500" s="4"/>
      <c r="B500" s="213">
        <v>12101010131110</v>
      </c>
      <c r="C500" s="214">
        <v>7</v>
      </c>
      <c r="D500" s="215" t="s">
        <v>674</v>
      </c>
      <c r="E500" s="215" t="s">
        <v>674</v>
      </c>
      <c r="F500" s="216" t="s">
        <v>2976</v>
      </c>
      <c r="G500" s="215" t="s">
        <v>4209</v>
      </c>
      <c r="H500" s="215" t="s">
        <v>5939</v>
      </c>
      <c r="I500" s="215" t="s">
        <v>7658</v>
      </c>
      <c r="J500" s="215" t="s">
        <v>9356</v>
      </c>
      <c r="K500" s="215" t="s">
        <v>11071</v>
      </c>
      <c r="L500" s="215" t="s">
        <v>12755</v>
      </c>
      <c r="M500" s="215" t="s">
        <v>14448</v>
      </c>
      <c r="N500" s="215" t="s">
        <v>16137</v>
      </c>
      <c r="O500" s="215" t="s">
        <v>17860</v>
      </c>
      <c r="P500" s="215" t="s">
        <v>19531</v>
      </c>
      <c r="Q500" s="4"/>
      <c r="R500" s="4"/>
      <c r="S500" s="4"/>
      <c r="T500" s="4"/>
      <c r="U500" s="4"/>
      <c r="V500" s="4"/>
      <c r="W500" s="4"/>
      <c r="X500" s="4"/>
      <c r="Y500" s="4"/>
      <c r="Z500" s="4"/>
      <c r="AA500" s="4"/>
      <c r="AB500" s="4"/>
      <c r="AC500" s="4"/>
      <c r="AD500" s="4"/>
      <c r="AE500" s="4"/>
      <c r="AF500" s="4"/>
    </row>
    <row r="501" spans="1:32" ht="49.9" customHeight="1">
      <c r="A501" s="4"/>
      <c r="B501" s="213">
        <v>12101010131111</v>
      </c>
      <c r="C501" s="214">
        <v>7</v>
      </c>
      <c r="D501" s="215" t="s">
        <v>2658</v>
      </c>
      <c r="E501" s="215" t="s">
        <v>1848</v>
      </c>
      <c r="F501" s="216" t="s">
        <v>2977</v>
      </c>
      <c r="G501" s="215" t="s">
        <v>4210</v>
      </c>
      <c r="H501" s="215" t="s">
        <v>5940</v>
      </c>
      <c r="I501" s="215" t="s">
        <v>7659</v>
      </c>
      <c r="J501" s="215" t="s">
        <v>9357</v>
      </c>
      <c r="K501" s="215" t="s">
        <v>11072</v>
      </c>
      <c r="L501" s="215" t="s">
        <v>12756</v>
      </c>
      <c r="M501" s="215" t="s">
        <v>14449</v>
      </c>
      <c r="N501" s="215" t="s">
        <v>16138</v>
      </c>
      <c r="O501" s="215" t="s">
        <v>17861</v>
      </c>
      <c r="P501" s="215" t="s">
        <v>19532</v>
      </c>
      <c r="Q501" s="4"/>
      <c r="R501" s="4"/>
      <c r="S501" s="4"/>
      <c r="T501" s="4"/>
      <c r="U501" s="4"/>
      <c r="V501" s="4"/>
      <c r="W501" s="4"/>
      <c r="X501" s="4"/>
      <c r="Y501" s="4"/>
      <c r="Z501" s="4"/>
      <c r="AA501" s="4"/>
      <c r="AB501" s="4"/>
      <c r="AC501" s="4"/>
      <c r="AD501" s="4"/>
      <c r="AE501" s="4"/>
      <c r="AF501" s="4"/>
    </row>
    <row r="502" spans="1:32" ht="49.9" customHeight="1">
      <c r="A502" s="4"/>
      <c r="B502" s="213">
        <v>12101010131112</v>
      </c>
      <c r="C502" s="214">
        <v>7</v>
      </c>
      <c r="D502" s="215" t="s">
        <v>675</v>
      </c>
      <c r="E502" s="215" t="s">
        <v>675</v>
      </c>
      <c r="F502" s="216" t="s">
        <v>2978</v>
      </c>
      <c r="G502" s="215" t="s">
        <v>4211</v>
      </c>
      <c r="H502" s="215" t="s">
        <v>5941</v>
      </c>
      <c r="I502" s="215" t="s">
        <v>7660</v>
      </c>
      <c r="J502" s="215" t="s">
        <v>9358</v>
      </c>
      <c r="K502" s="215" t="s">
        <v>11073</v>
      </c>
      <c r="L502" s="215" t="s">
        <v>12757</v>
      </c>
      <c r="M502" s="215" t="s">
        <v>14450</v>
      </c>
      <c r="N502" s="215" t="s">
        <v>16139</v>
      </c>
      <c r="O502" s="215" t="s">
        <v>17862</v>
      </c>
      <c r="P502" s="215" t="s">
        <v>19533</v>
      </c>
      <c r="Q502" s="4"/>
      <c r="R502" s="4"/>
      <c r="S502" s="4"/>
      <c r="T502" s="4"/>
      <c r="U502" s="4"/>
      <c r="V502" s="4"/>
      <c r="W502" s="4"/>
      <c r="X502" s="4"/>
      <c r="Y502" s="4"/>
      <c r="Z502" s="4"/>
      <c r="AA502" s="4"/>
      <c r="AB502" s="4"/>
      <c r="AC502" s="4"/>
      <c r="AD502" s="4"/>
      <c r="AE502" s="4"/>
      <c r="AF502" s="4"/>
    </row>
    <row r="503" spans="1:32" ht="49.9" customHeight="1">
      <c r="A503" s="4"/>
      <c r="B503" s="213">
        <v>12101010131113</v>
      </c>
      <c r="C503" s="214">
        <v>7</v>
      </c>
      <c r="D503" s="215" t="s">
        <v>676</v>
      </c>
      <c r="E503" s="215" t="s">
        <v>676</v>
      </c>
      <c r="F503" s="216" t="s">
        <v>2979</v>
      </c>
      <c r="G503" s="215" t="s">
        <v>4212</v>
      </c>
      <c r="H503" s="215" t="s">
        <v>5942</v>
      </c>
      <c r="I503" s="215" t="s">
        <v>7661</v>
      </c>
      <c r="J503" s="215" t="s">
        <v>9359</v>
      </c>
      <c r="K503" s="215" t="s">
        <v>11074</v>
      </c>
      <c r="L503" s="215" t="s">
        <v>12758</v>
      </c>
      <c r="M503" s="215" t="s">
        <v>14451</v>
      </c>
      <c r="N503" s="215" t="s">
        <v>16140</v>
      </c>
      <c r="O503" s="215" t="s">
        <v>17863</v>
      </c>
      <c r="P503" s="215" t="s">
        <v>19534</v>
      </c>
      <c r="Q503" s="4"/>
      <c r="R503" s="4"/>
      <c r="S503" s="4"/>
      <c r="T503" s="4"/>
      <c r="U503" s="4"/>
      <c r="V503" s="4"/>
      <c r="W503" s="4"/>
      <c r="X503" s="4"/>
      <c r="Y503" s="4"/>
      <c r="Z503" s="4"/>
      <c r="AA503" s="4"/>
      <c r="AB503" s="4"/>
      <c r="AC503" s="4"/>
      <c r="AD503" s="4"/>
      <c r="AE503" s="4"/>
      <c r="AF503" s="4"/>
    </row>
    <row r="504" spans="1:32" ht="49.9" customHeight="1">
      <c r="A504" s="4"/>
      <c r="B504" s="213">
        <v>12101010131114</v>
      </c>
      <c r="C504" s="214">
        <v>7</v>
      </c>
      <c r="D504" s="215" t="s">
        <v>677</v>
      </c>
      <c r="E504" s="215" t="s">
        <v>677</v>
      </c>
      <c r="F504" s="216" t="s">
        <v>2980</v>
      </c>
      <c r="G504" s="215" t="s">
        <v>4213</v>
      </c>
      <c r="H504" s="215" t="s">
        <v>5943</v>
      </c>
      <c r="I504" s="215" t="s">
        <v>7662</v>
      </c>
      <c r="J504" s="215" t="s">
        <v>9360</v>
      </c>
      <c r="K504" s="215" t="s">
        <v>11075</v>
      </c>
      <c r="L504" s="215" t="s">
        <v>12759</v>
      </c>
      <c r="M504" s="215" t="s">
        <v>14452</v>
      </c>
      <c r="N504" s="215" t="s">
        <v>16141</v>
      </c>
      <c r="O504" s="215" t="s">
        <v>17864</v>
      </c>
      <c r="P504" s="215" t="s">
        <v>19535</v>
      </c>
      <c r="Q504" s="4"/>
      <c r="R504" s="4"/>
      <c r="S504" s="4"/>
      <c r="T504" s="4"/>
      <c r="U504" s="4"/>
      <c r="V504" s="4"/>
      <c r="W504" s="4"/>
      <c r="X504" s="4"/>
      <c r="Y504" s="4"/>
      <c r="Z504" s="4"/>
      <c r="AA504" s="4"/>
      <c r="AB504" s="4"/>
      <c r="AC504" s="4"/>
      <c r="AD504" s="4"/>
      <c r="AE504" s="4"/>
      <c r="AF504" s="4"/>
    </row>
    <row r="505" spans="1:32" ht="49.9" customHeight="1">
      <c r="A505" s="4"/>
      <c r="B505" s="213">
        <v>121010101312</v>
      </c>
      <c r="C505" s="214">
        <v>6</v>
      </c>
      <c r="D505" s="215" t="s">
        <v>678</v>
      </c>
      <c r="E505" s="215" t="s">
        <v>678</v>
      </c>
      <c r="F505" s="216" t="s">
        <v>22866</v>
      </c>
      <c r="G505" s="215" t="s">
        <v>4214</v>
      </c>
      <c r="H505" s="215" t="s">
        <v>5944</v>
      </c>
      <c r="I505" s="215" t="s">
        <v>7663</v>
      </c>
      <c r="J505" s="215" t="s">
        <v>9361</v>
      </c>
      <c r="K505" s="215" t="s">
        <v>11076</v>
      </c>
      <c r="L505" s="215" t="s">
        <v>12760</v>
      </c>
      <c r="M505" s="215" t="s">
        <v>14453</v>
      </c>
      <c r="N505" s="215" t="s">
        <v>16142</v>
      </c>
      <c r="O505" s="215" t="s">
        <v>17865</v>
      </c>
      <c r="P505" s="215" t="s">
        <v>19536</v>
      </c>
      <c r="Q505" s="4"/>
      <c r="R505" s="4"/>
      <c r="S505" s="4"/>
      <c r="T505" s="4"/>
      <c r="U505" s="4"/>
      <c r="V505" s="4"/>
      <c r="W505" s="4"/>
      <c r="X505" s="4"/>
      <c r="Y505" s="4"/>
      <c r="Z505" s="4"/>
      <c r="AA505" s="4"/>
      <c r="AB505" s="4"/>
      <c r="AC505" s="4"/>
      <c r="AD505" s="4"/>
      <c r="AE505" s="4"/>
      <c r="AF505" s="4"/>
    </row>
    <row r="506" spans="1:32" ht="49.9" customHeight="1">
      <c r="A506" s="4"/>
      <c r="B506" s="213">
        <v>12101010131210</v>
      </c>
      <c r="C506" s="214">
        <v>7</v>
      </c>
      <c r="D506" s="215" t="s">
        <v>679</v>
      </c>
      <c r="E506" s="215" t="s">
        <v>679</v>
      </c>
      <c r="F506" s="216" t="s">
        <v>2981</v>
      </c>
      <c r="G506" s="215" t="s">
        <v>4215</v>
      </c>
      <c r="H506" s="215" t="s">
        <v>5945</v>
      </c>
      <c r="I506" s="215" t="s">
        <v>7664</v>
      </c>
      <c r="J506" s="215" t="s">
        <v>9362</v>
      </c>
      <c r="K506" s="215" t="s">
        <v>11077</v>
      </c>
      <c r="L506" s="215" t="s">
        <v>12761</v>
      </c>
      <c r="M506" s="215" t="s">
        <v>14454</v>
      </c>
      <c r="N506" s="215" t="s">
        <v>16143</v>
      </c>
      <c r="O506" s="215" t="s">
        <v>17866</v>
      </c>
      <c r="P506" s="215" t="s">
        <v>19537</v>
      </c>
      <c r="Q506" s="4"/>
      <c r="R506" s="4"/>
      <c r="S506" s="4"/>
      <c r="T506" s="4"/>
      <c r="U506" s="4"/>
      <c r="V506" s="4"/>
      <c r="W506" s="4"/>
      <c r="X506" s="4"/>
      <c r="Y506" s="4"/>
      <c r="Z506" s="4"/>
      <c r="AA506" s="4"/>
      <c r="AB506" s="4"/>
      <c r="AC506" s="4"/>
      <c r="AD506" s="4"/>
      <c r="AE506" s="4"/>
      <c r="AF506" s="4"/>
    </row>
    <row r="507" spans="1:32" ht="49.9" customHeight="1">
      <c r="A507" s="4"/>
      <c r="B507" s="213">
        <v>12101010131211</v>
      </c>
      <c r="C507" s="214">
        <v>7</v>
      </c>
      <c r="D507" s="215" t="s">
        <v>680</v>
      </c>
      <c r="E507" s="215" t="s">
        <v>680</v>
      </c>
      <c r="F507" s="216" t="s">
        <v>2982</v>
      </c>
      <c r="G507" s="215" t="s">
        <v>4216</v>
      </c>
      <c r="H507" s="215" t="s">
        <v>5946</v>
      </c>
      <c r="I507" s="215" t="s">
        <v>7665</v>
      </c>
      <c r="J507" s="215" t="s">
        <v>9363</v>
      </c>
      <c r="K507" s="215" t="s">
        <v>9363</v>
      </c>
      <c r="L507" s="215" t="s">
        <v>12762</v>
      </c>
      <c r="M507" s="215" t="s">
        <v>14455</v>
      </c>
      <c r="N507" s="215" t="s">
        <v>16144</v>
      </c>
      <c r="O507" s="215" t="s">
        <v>17867</v>
      </c>
      <c r="P507" s="215" t="s">
        <v>19538</v>
      </c>
      <c r="Q507" s="4"/>
      <c r="R507" s="4"/>
      <c r="S507" s="4"/>
      <c r="T507" s="4"/>
      <c r="U507" s="4"/>
      <c r="V507" s="4"/>
      <c r="W507" s="4"/>
      <c r="X507" s="4"/>
      <c r="Y507" s="4"/>
      <c r="Z507" s="4"/>
      <c r="AA507" s="4"/>
      <c r="AB507" s="4"/>
      <c r="AC507" s="4"/>
      <c r="AD507" s="4"/>
      <c r="AE507" s="4"/>
      <c r="AF507" s="4"/>
    </row>
    <row r="508" spans="1:32" ht="49.9" customHeight="1">
      <c r="A508" s="4"/>
      <c r="B508" s="213">
        <v>12101010131212</v>
      </c>
      <c r="C508" s="214">
        <v>7</v>
      </c>
      <c r="D508" s="215" t="s">
        <v>681</v>
      </c>
      <c r="E508" s="215" t="s">
        <v>681</v>
      </c>
      <c r="F508" s="216" t="s">
        <v>2983</v>
      </c>
      <c r="G508" s="215" t="s">
        <v>4217</v>
      </c>
      <c r="H508" s="215" t="s">
        <v>5947</v>
      </c>
      <c r="I508" s="215" t="s">
        <v>7666</v>
      </c>
      <c r="J508" s="215" t="s">
        <v>9364</v>
      </c>
      <c r="K508" s="215" t="s">
        <v>9364</v>
      </c>
      <c r="L508" s="215" t="s">
        <v>12763</v>
      </c>
      <c r="M508" s="215" t="s">
        <v>14456</v>
      </c>
      <c r="N508" s="215" t="s">
        <v>16145</v>
      </c>
      <c r="O508" s="215" t="s">
        <v>17868</v>
      </c>
      <c r="P508" s="215" t="s">
        <v>19539</v>
      </c>
      <c r="Q508" s="4"/>
      <c r="R508" s="4"/>
      <c r="S508" s="4"/>
      <c r="T508" s="4"/>
      <c r="U508" s="4"/>
      <c r="V508" s="4"/>
      <c r="W508" s="4"/>
      <c r="X508" s="4"/>
      <c r="Y508" s="4"/>
      <c r="Z508" s="4"/>
      <c r="AA508" s="4"/>
      <c r="AB508" s="4"/>
      <c r="AC508" s="4"/>
      <c r="AD508" s="4"/>
      <c r="AE508" s="4"/>
      <c r="AF508" s="4"/>
    </row>
    <row r="509" spans="1:32" ht="49.9" customHeight="1">
      <c r="A509" s="4"/>
      <c r="B509" s="213">
        <v>121010101313</v>
      </c>
      <c r="C509" s="214">
        <v>6</v>
      </c>
      <c r="D509" s="215" t="s">
        <v>682</v>
      </c>
      <c r="E509" s="215" t="s">
        <v>682</v>
      </c>
      <c r="F509" s="216" t="s">
        <v>2984</v>
      </c>
      <c r="G509" s="215" t="s">
        <v>4218</v>
      </c>
      <c r="H509" s="215" t="s">
        <v>5948</v>
      </c>
      <c r="I509" s="215" t="s">
        <v>7667</v>
      </c>
      <c r="J509" s="215" t="s">
        <v>9365</v>
      </c>
      <c r="K509" s="215" t="s">
        <v>11078</v>
      </c>
      <c r="L509" s="215" t="s">
        <v>12764</v>
      </c>
      <c r="M509" s="215" t="s">
        <v>14457</v>
      </c>
      <c r="N509" s="215" t="s">
        <v>16146</v>
      </c>
      <c r="O509" s="215" t="s">
        <v>17869</v>
      </c>
      <c r="P509" s="215" t="s">
        <v>19540</v>
      </c>
      <c r="Q509" s="4"/>
      <c r="R509" s="4"/>
      <c r="S509" s="4"/>
      <c r="T509" s="4"/>
      <c r="U509" s="4"/>
      <c r="V509" s="4"/>
      <c r="W509" s="4"/>
      <c r="X509" s="4"/>
      <c r="Y509" s="4"/>
      <c r="Z509" s="4"/>
      <c r="AA509" s="4"/>
      <c r="AB509" s="4"/>
      <c r="AC509" s="4"/>
      <c r="AD509" s="4"/>
      <c r="AE509" s="4"/>
      <c r="AF509" s="4"/>
    </row>
    <row r="510" spans="1:32" ht="49.9" customHeight="1">
      <c r="A510" s="4"/>
      <c r="B510" s="213">
        <v>121010101314</v>
      </c>
      <c r="C510" s="214">
        <v>6</v>
      </c>
      <c r="D510" s="215" t="s">
        <v>683</v>
      </c>
      <c r="E510" s="215" t="s">
        <v>683</v>
      </c>
      <c r="F510" s="216" t="s">
        <v>22867</v>
      </c>
      <c r="G510" s="215" t="s">
        <v>4219</v>
      </c>
      <c r="H510" s="215" t="s">
        <v>5949</v>
      </c>
      <c r="I510" s="215" t="s">
        <v>7668</v>
      </c>
      <c r="J510" s="215" t="s">
        <v>9366</v>
      </c>
      <c r="K510" s="215" t="s">
        <v>11079</v>
      </c>
      <c r="L510" s="215" t="s">
        <v>12765</v>
      </c>
      <c r="M510" s="215" t="s">
        <v>14458</v>
      </c>
      <c r="N510" s="215" t="s">
        <v>16147</v>
      </c>
      <c r="O510" s="215" t="s">
        <v>17870</v>
      </c>
      <c r="P510" s="215" t="s">
        <v>19541</v>
      </c>
      <c r="Q510" s="4"/>
      <c r="R510" s="4"/>
      <c r="S510" s="4"/>
      <c r="T510" s="4"/>
      <c r="U510" s="4"/>
      <c r="V510" s="4"/>
      <c r="W510" s="4"/>
      <c r="X510" s="4"/>
      <c r="Y510" s="4"/>
      <c r="Z510" s="4"/>
      <c r="AA510" s="4"/>
      <c r="AB510" s="4"/>
      <c r="AC510" s="4"/>
      <c r="AD510" s="4"/>
      <c r="AE510" s="4"/>
      <c r="AF510" s="4"/>
    </row>
    <row r="511" spans="1:32" ht="49.9" customHeight="1">
      <c r="A511" s="4"/>
      <c r="B511" s="213">
        <v>12101010131410</v>
      </c>
      <c r="C511" s="214">
        <v>7</v>
      </c>
      <c r="D511" s="215" t="s">
        <v>684</v>
      </c>
      <c r="E511" s="215" t="s">
        <v>684</v>
      </c>
      <c r="F511" s="216" t="s">
        <v>2985</v>
      </c>
      <c r="G511" s="215" t="s">
        <v>4220</v>
      </c>
      <c r="H511" s="215" t="s">
        <v>5950</v>
      </c>
      <c r="I511" s="215" t="s">
        <v>7669</v>
      </c>
      <c r="J511" s="215" t="s">
        <v>9367</v>
      </c>
      <c r="K511" s="215" t="s">
        <v>11080</v>
      </c>
      <c r="L511" s="215" t="s">
        <v>12766</v>
      </c>
      <c r="M511" s="215" t="s">
        <v>14459</v>
      </c>
      <c r="N511" s="215" t="s">
        <v>16148</v>
      </c>
      <c r="O511" s="215" t="s">
        <v>17871</v>
      </c>
      <c r="P511" s="215" t="s">
        <v>19542</v>
      </c>
      <c r="Q511" s="4"/>
      <c r="R511" s="4"/>
      <c r="S511" s="4"/>
      <c r="T511" s="4"/>
      <c r="U511" s="4"/>
      <c r="V511" s="4"/>
      <c r="W511" s="4"/>
      <c r="X511" s="4"/>
      <c r="Y511" s="4"/>
      <c r="Z511" s="4"/>
      <c r="AA511" s="4"/>
      <c r="AB511" s="4"/>
      <c r="AC511" s="4"/>
      <c r="AD511" s="4"/>
      <c r="AE511" s="4"/>
      <c r="AF511" s="4"/>
    </row>
    <row r="512" spans="1:32" ht="49.9" customHeight="1">
      <c r="A512" s="4"/>
      <c r="B512" s="213">
        <v>12101010131411</v>
      </c>
      <c r="C512" s="214">
        <v>7</v>
      </c>
      <c r="D512" s="215" t="s">
        <v>685</v>
      </c>
      <c r="E512" s="215" t="s">
        <v>685</v>
      </c>
      <c r="F512" s="216" t="s">
        <v>2986</v>
      </c>
      <c r="G512" s="215" t="s">
        <v>4221</v>
      </c>
      <c r="H512" s="215" t="s">
        <v>5951</v>
      </c>
      <c r="I512" s="215" t="s">
        <v>7670</v>
      </c>
      <c r="J512" s="215" t="s">
        <v>9368</v>
      </c>
      <c r="K512" s="215" t="s">
        <v>11081</v>
      </c>
      <c r="L512" s="215" t="s">
        <v>12767</v>
      </c>
      <c r="M512" s="215" t="s">
        <v>14460</v>
      </c>
      <c r="N512" s="215" t="s">
        <v>16149</v>
      </c>
      <c r="O512" s="215" t="s">
        <v>17872</v>
      </c>
      <c r="P512" s="215" t="s">
        <v>19543</v>
      </c>
      <c r="Q512" s="4"/>
      <c r="R512" s="4"/>
      <c r="S512" s="4"/>
      <c r="T512" s="4"/>
      <c r="U512" s="4"/>
      <c r="V512" s="4"/>
      <c r="W512" s="4"/>
      <c r="X512" s="4"/>
      <c r="Y512" s="4"/>
      <c r="Z512" s="4"/>
      <c r="AA512" s="4"/>
      <c r="AB512" s="4"/>
      <c r="AC512" s="4"/>
      <c r="AD512" s="4"/>
      <c r="AE512" s="4"/>
      <c r="AF512" s="4"/>
    </row>
    <row r="513" spans="1:32" ht="49.9" customHeight="1">
      <c r="A513" s="4"/>
      <c r="B513" s="213">
        <v>121010101315</v>
      </c>
      <c r="C513" s="214">
        <v>6</v>
      </c>
      <c r="D513" s="215" t="s">
        <v>686</v>
      </c>
      <c r="E513" s="215" t="s">
        <v>686</v>
      </c>
      <c r="F513" s="216" t="s">
        <v>2987</v>
      </c>
      <c r="G513" s="215" t="s">
        <v>4222</v>
      </c>
      <c r="H513" s="215" t="s">
        <v>5952</v>
      </c>
      <c r="I513" s="215" t="s">
        <v>7671</v>
      </c>
      <c r="J513" s="215" t="s">
        <v>9369</v>
      </c>
      <c r="K513" s="215" t="s">
        <v>11082</v>
      </c>
      <c r="L513" s="215" t="s">
        <v>12768</v>
      </c>
      <c r="M513" s="215" t="s">
        <v>14461</v>
      </c>
      <c r="N513" s="215" t="s">
        <v>16150</v>
      </c>
      <c r="O513" s="215" t="s">
        <v>17873</v>
      </c>
      <c r="P513" s="215" t="s">
        <v>19544</v>
      </c>
      <c r="Q513" s="4"/>
      <c r="R513" s="4"/>
      <c r="S513" s="4"/>
      <c r="T513" s="4"/>
      <c r="U513" s="4"/>
      <c r="V513" s="4"/>
      <c r="W513" s="4"/>
      <c r="X513" s="4"/>
      <c r="Y513" s="4"/>
      <c r="Z513" s="4"/>
      <c r="AA513" s="4"/>
      <c r="AB513" s="4"/>
      <c r="AC513" s="4"/>
      <c r="AD513" s="4"/>
      <c r="AE513" s="4"/>
      <c r="AF513" s="4"/>
    </row>
    <row r="514" spans="1:32" ht="49.9" customHeight="1">
      <c r="A514" s="4"/>
      <c r="B514" s="213">
        <v>121010101316</v>
      </c>
      <c r="C514" s="214">
        <v>6</v>
      </c>
      <c r="D514" s="215" t="s">
        <v>687</v>
      </c>
      <c r="E514" s="215" t="s">
        <v>687</v>
      </c>
      <c r="F514" s="216" t="s">
        <v>2988</v>
      </c>
      <c r="G514" s="215" t="s">
        <v>4223</v>
      </c>
      <c r="H514" s="215" t="s">
        <v>5953</v>
      </c>
      <c r="I514" s="215" t="s">
        <v>7672</v>
      </c>
      <c r="J514" s="215" t="s">
        <v>9370</v>
      </c>
      <c r="K514" s="215" t="s">
        <v>11083</v>
      </c>
      <c r="L514" s="215" t="s">
        <v>12769</v>
      </c>
      <c r="M514" s="215" t="s">
        <v>14462</v>
      </c>
      <c r="N514" s="215" t="s">
        <v>16151</v>
      </c>
      <c r="O514" s="215" t="s">
        <v>17874</v>
      </c>
      <c r="P514" s="215" t="s">
        <v>19545</v>
      </c>
      <c r="Q514" s="4"/>
      <c r="R514" s="4"/>
      <c r="S514" s="4"/>
      <c r="T514" s="4"/>
      <c r="U514" s="4"/>
      <c r="V514" s="4"/>
      <c r="W514" s="4"/>
      <c r="X514" s="4"/>
      <c r="Y514" s="4"/>
      <c r="Z514" s="4"/>
      <c r="AA514" s="4"/>
      <c r="AB514" s="4"/>
      <c r="AC514" s="4"/>
      <c r="AD514" s="4"/>
      <c r="AE514" s="4"/>
      <c r="AF514" s="4"/>
    </row>
    <row r="515" spans="1:32" ht="49.9" customHeight="1">
      <c r="A515" s="4"/>
      <c r="B515" s="213">
        <v>121010101317</v>
      </c>
      <c r="C515" s="214">
        <v>6</v>
      </c>
      <c r="D515" s="215" t="s">
        <v>688</v>
      </c>
      <c r="E515" s="215" t="s">
        <v>688</v>
      </c>
      <c r="F515" s="216" t="s">
        <v>2989</v>
      </c>
      <c r="G515" s="215" t="s">
        <v>4224</v>
      </c>
      <c r="H515" s="215" t="s">
        <v>5954</v>
      </c>
      <c r="I515" s="215" t="s">
        <v>7673</v>
      </c>
      <c r="J515" s="215" t="s">
        <v>9371</v>
      </c>
      <c r="K515" s="215" t="s">
        <v>11084</v>
      </c>
      <c r="L515" s="215" t="s">
        <v>12770</v>
      </c>
      <c r="M515" s="215" t="s">
        <v>14463</v>
      </c>
      <c r="N515" s="215" t="s">
        <v>16152</v>
      </c>
      <c r="O515" s="215" t="s">
        <v>17875</v>
      </c>
      <c r="P515" s="215" t="s">
        <v>19546</v>
      </c>
      <c r="Q515" s="4"/>
      <c r="R515" s="4"/>
      <c r="S515" s="4"/>
      <c r="T515" s="4"/>
      <c r="U515" s="4"/>
      <c r="V515" s="4"/>
      <c r="W515" s="4"/>
      <c r="X515" s="4"/>
      <c r="Y515" s="4"/>
      <c r="Z515" s="4"/>
      <c r="AA515" s="4"/>
      <c r="AB515" s="4"/>
      <c r="AC515" s="4"/>
      <c r="AD515" s="4"/>
      <c r="AE515" s="4"/>
      <c r="AF515" s="4"/>
    </row>
    <row r="516" spans="1:32" ht="49.9" customHeight="1">
      <c r="A516" s="4"/>
      <c r="B516" s="213">
        <v>121010101318</v>
      </c>
      <c r="C516" s="214">
        <v>6</v>
      </c>
      <c r="D516" s="215" t="s">
        <v>689</v>
      </c>
      <c r="E516" s="215" t="s">
        <v>1849</v>
      </c>
      <c r="F516" s="216" t="s">
        <v>2990</v>
      </c>
      <c r="G516" s="215" t="s">
        <v>4225</v>
      </c>
      <c r="H516" s="215" t="s">
        <v>5955</v>
      </c>
      <c r="I516" s="215" t="s">
        <v>7674</v>
      </c>
      <c r="J516" s="215" t="s">
        <v>9372</v>
      </c>
      <c r="K516" s="215" t="s">
        <v>11085</v>
      </c>
      <c r="L516" s="215" t="s">
        <v>12771</v>
      </c>
      <c r="M516" s="215" t="s">
        <v>14464</v>
      </c>
      <c r="N516" s="215" t="s">
        <v>16153</v>
      </c>
      <c r="O516" s="215" t="s">
        <v>17876</v>
      </c>
      <c r="P516" s="215" t="s">
        <v>19547</v>
      </c>
      <c r="Q516" s="4"/>
      <c r="R516" s="4"/>
      <c r="S516" s="4"/>
      <c r="T516" s="4"/>
      <c r="U516" s="4"/>
      <c r="V516" s="4"/>
      <c r="W516" s="4"/>
      <c r="X516" s="4"/>
      <c r="Y516" s="4"/>
      <c r="Z516" s="4"/>
      <c r="AA516" s="4"/>
      <c r="AB516" s="4"/>
      <c r="AC516" s="4"/>
      <c r="AD516" s="4"/>
      <c r="AE516" s="4"/>
      <c r="AF516" s="4"/>
    </row>
    <row r="517" spans="1:32" ht="49.9" customHeight="1">
      <c r="A517" s="4"/>
      <c r="B517" s="213">
        <v>1210101014</v>
      </c>
      <c r="C517" s="214">
        <v>5</v>
      </c>
      <c r="D517" s="215" t="s">
        <v>690</v>
      </c>
      <c r="E517" s="215" t="s">
        <v>690</v>
      </c>
      <c r="F517" s="216" t="s">
        <v>23769</v>
      </c>
      <c r="G517" s="215" t="s">
        <v>4226</v>
      </c>
      <c r="H517" s="215" t="s">
        <v>5956</v>
      </c>
      <c r="I517" s="215" t="s">
        <v>7675</v>
      </c>
      <c r="J517" s="215" t="s">
        <v>9373</v>
      </c>
      <c r="K517" s="215" t="s">
        <v>11086</v>
      </c>
      <c r="L517" s="215" t="s">
        <v>12772</v>
      </c>
      <c r="M517" s="215" t="s">
        <v>14465</v>
      </c>
      <c r="N517" s="215" t="s">
        <v>16154</v>
      </c>
      <c r="O517" s="215" t="s">
        <v>17877</v>
      </c>
      <c r="P517" s="215" t="s">
        <v>19548</v>
      </c>
      <c r="Q517" s="4"/>
      <c r="R517" s="4"/>
      <c r="S517" s="4"/>
      <c r="T517" s="4"/>
      <c r="U517" s="4"/>
      <c r="V517" s="4"/>
      <c r="W517" s="4"/>
      <c r="X517" s="4"/>
      <c r="Y517" s="4"/>
      <c r="Z517" s="4"/>
      <c r="AA517" s="4"/>
      <c r="AB517" s="4"/>
      <c r="AC517" s="4"/>
      <c r="AD517" s="4"/>
      <c r="AE517" s="4"/>
      <c r="AF517" s="4"/>
    </row>
    <row r="518" spans="1:32" ht="49.9" customHeight="1">
      <c r="A518" s="4"/>
      <c r="B518" s="213">
        <v>121010101410</v>
      </c>
      <c r="C518" s="214">
        <v>6</v>
      </c>
      <c r="D518" s="215" t="s">
        <v>691</v>
      </c>
      <c r="E518" s="215" t="s">
        <v>691</v>
      </c>
      <c r="F518" s="216" t="s">
        <v>22889</v>
      </c>
      <c r="G518" s="215" t="s">
        <v>4227</v>
      </c>
      <c r="H518" s="215" t="s">
        <v>5957</v>
      </c>
      <c r="I518" s="215" t="s">
        <v>7676</v>
      </c>
      <c r="J518" s="215" t="s">
        <v>9374</v>
      </c>
      <c r="K518" s="215" t="s">
        <v>11087</v>
      </c>
      <c r="L518" s="215" t="s">
        <v>12773</v>
      </c>
      <c r="M518" s="215" t="s">
        <v>14466</v>
      </c>
      <c r="N518" s="215" t="s">
        <v>16155</v>
      </c>
      <c r="O518" s="215" t="s">
        <v>17878</v>
      </c>
      <c r="P518" s="215" t="s">
        <v>19549</v>
      </c>
      <c r="Q518" s="4"/>
      <c r="R518" s="4"/>
      <c r="S518" s="4"/>
      <c r="T518" s="4"/>
      <c r="U518" s="4"/>
      <c r="V518" s="4"/>
      <c r="W518" s="4"/>
      <c r="X518" s="4"/>
      <c r="Y518" s="4"/>
      <c r="Z518" s="4"/>
      <c r="AA518" s="4"/>
      <c r="AB518" s="4"/>
      <c r="AC518" s="4"/>
      <c r="AD518" s="4"/>
      <c r="AE518" s="4"/>
      <c r="AF518" s="4"/>
    </row>
    <row r="519" spans="1:32" ht="49.9" customHeight="1">
      <c r="A519" s="4"/>
      <c r="B519" s="213">
        <v>12101010141010</v>
      </c>
      <c r="C519" s="214">
        <v>7</v>
      </c>
      <c r="D519" s="215" t="s">
        <v>692</v>
      </c>
      <c r="E519" s="215" t="s">
        <v>692</v>
      </c>
      <c r="F519" s="216" t="s">
        <v>2991</v>
      </c>
      <c r="G519" s="215" t="s">
        <v>4228</v>
      </c>
      <c r="H519" s="215" t="s">
        <v>5958</v>
      </c>
      <c r="I519" s="215" t="s">
        <v>7677</v>
      </c>
      <c r="J519" s="215" t="s">
        <v>9375</v>
      </c>
      <c r="K519" s="215" t="s">
        <v>11088</v>
      </c>
      <c r="L519" s="215" t="s">
        <v>12774</v>
      </c>
      <c r="M519" s="215" t="s">
        <v>14467</v>
      </c>
      <c r="N519" s="215" t="s">
        <v>16156</v>
      </c>
      <c r="O519" s="215" t="s">
        <v>17879</v>
      </c>
      <c r="P519" s="215" t="s">
        <v>19550</v>
      </c>
      <c r="Q519" s="4"/>
      <c r="R519" s="4"/>
      <c r="S519" s="4"/>
      <c r="T519" s="4"/>
      <c r="U519" s="4"/>
      <c r="V519" s="4"/>
      <c r="W519" s="4"/>
      <c r="X519" s="4"/>
      <c r="Y519" s="4"/>
      <c r="Z519" s="4"/>
      <c r="AA519" s="4"/>
      <c r="AB519" s="4"/>
      <c r="AC519" s="4"/>
      <c r="AD519" s="4"/>
      <c r="AE519" s="4"/>
      <c r="AF519" s="4"/>
    </row>
    <row r="520" spans="1:32" ht="49.9" customHeight="1">
      <c r="A520" s="4"/>
      <c r="B520" s="213">
        <v>12101010141011</v>
      </c>
      <c r="C520" s="214">
        <v>7</v>
      </c>
      <c r="D520" s="215" t="s">
        <v>693</v>
      </c>
      <c r="E520" s="215" t="s">
        <v>693</v>
      </c>
      <c r="F520" s="216" t="s">
        <v>2992</v>
      </c>
      <c r="G520" s="215" t="s">
        <v>4229</v>
      </c>
      <c r="H520" s="215" t="s">
        <v>5959</v>
      </c>
      <c r="I520" s="215" t="s">
        <v>7678</v>
      </c>
      <c r="J520" s="215" t="s">
        <v>9376</v>
      </c>
      <c r="K520" s="215" t="s">
        <v>11089</v>
      </c>
      <c r="L520" s="215" t="s">
        <v>12775</v>
      </c>
      <c r="M520" s="215" t="s">
        <v>14468</v>
      </c>
      <c r="N520" s="215" t="s">
        <v>16157</v>
      </c>
      <c r="O520" s="215" t="s">
        <v>17880</v>
      </c>
      <c r="P520" s="215" t="s">
        <v>19551</v>
      </c>
      <c r="Q520" s="4"/>
      <c r="R520" s="4"/>
      <c r="S520" s="4"/>
      <c r="T520" s="4"/>
      <c r="U520" s="4"/>
      <c r="V520" s="4"/>
      <c r="W520" s="4"/>
      <c r="X520" s="4"/>
      <c r="Y520" s="4"/>
      <c r="Z520" s="4"/>
      <c r="AA520" s="4"/>
      <c r="AB520" s="4"/>
      <c r="AC520" s="4"/>
      <c r="AD520" s="4"/>
      <c r="AE520" s="4"/>
      <c r="AF520" s="4"/>
    </row>
    <row r="521" spans="1:32" ht="49.9" customHeight="1">
      <c r="A521" s="4"/>
      <c r="B521" s="213">
        <v>12101010141012</v>
      </c>
      <c r="C521" s="214">
        <v>7</v>
      </c>
      <c r="D521" s="215" t="s">
        <v>694</v>
      </c>
      <c r="E521" s="215" t="s">
        <v>1850</v>
      </c>
      <c r="F521" s="216" t="s">
        <v>22890</v>
      </c>
      <c r="G521" s="215" t="s">
        <v>4230</v>
      </c>
      <c r="H521" s="215" t="s">
        <v>694</v>
      </c>
      <c r="I521" s="215" t="s">
        <v>7679</v>
      </c>
      <c r="J521" s="215" t="s">
        <v>9377</v>
      </c>
      <c r="K521" s="215" t="s">
        <v>11090</v>
      </c>
      <c r="L521" s="215" t="s">
        <v>12776</v>
      </c>
      <c r="M521" s="215" t="s">
        <v>14469</v>
      </c>
      <c r="N521" s="215" t="s">
        <v>16158</v>
      </c>
      <c r="O521" s="215" t="s">
        <v>4230</v>
      </c>
      <c r="P521" s="215" t="s">
        <v>19552</v>
      </c>
      <c r="Q521" s="4"/>
      <c r="R521" s="4"/>
      <c r="S521" s="4"/>
      <c r="T521" s="4"/>
      <c r="U521" s="4"/>
      <c r="V521" s="4"/>
      <c r="W521" s="4"/>
      <c r="X521" s="4"/>
      <c r="Y521" s="4"/>
      <c r="Z521" s="4"/>
      <c r="AA521" s="4"/>
      <c r="AB521" s="4"/>
      <c r="AC521" s="4"/>
      <c r="AD521" s="4"/>
      <c r="AE521" s="4"/>
      <c r="AF521" s="4"/>
    </row>
    <row r="522" spans="1:32" ht="49.9" customHeight="1">
      <c r="A522" s="4"/>
      <c r="B522" s="213">
        <v>12101010141013</v>
      </c>
      <c r="C522" s="214">
        <v>7</v>
      </c>
      <c r="D522" s="215" t="s">
        <v>695</v>
      </c>
      <c r="E522" s="215" t="s">
        <v>695</v>
      </c>
      <c r="F522" s="216" t="s">
        <v>2993</v>
      </c>
      <c r="G522" s="215" t="s">
        <v>4231</v>
      </c>
      <c r="H522" s="215" t="s">
        <v>5960</v>
      </c>
      <c r="I522" s="215" t="s">
        <v>7680</v>
      </c>
      <c r="J522" s="215" t="s">
        <v>9367</v>
      </c>
      <c r="K522" s="215" t="s">
        <v>11091</v>
      </c>
      <c r="L522" s="215" t="s">
        <v>12777</v>
      </c>
      <c r="M522" s="215" t="s">
        <v>14470</v>
      </c>
      <c r="N522" s="215" t="s">
        <v>16159</v>
      </c>
      <c r="O522" s="215" t="s">
        <v>17881</v>
      </c>
      <c r="P522" s="215" t="s">
        <v>19553</v>
      </c>
      <c r="Q522" s="4"/>
      <c r="R522" s="4"/>
      <c r="S522" s="4"/>
      <c r="T522" s="4"/>
      <c r="U522" s="4"/>
      <c r="V522" s="4"/>
      <c r="W522" s="4"/>
      <c r="X522" s="4"/>
      <c r="Y522" s="4"/>
      <c r="Z522" s="4"/>
      <c r="AA522" s="4"/>
      <c r="AB522" s="4"/>
      <c r="AC522" s="4"/>
      <c r="AD522" s="4"/>
      <c r="AE522" s="4"/>
      <c r="AF522" s="4"/>
    </row>
    <row r="523" spans="1:32" ht="49.9" customHeight="1">
      <c r="A523" s="4"/>
      <c r="B523" s="213">
        <v>12101010141014</v>
      </c>
      <c r="C523" s="214">
        <v>7</v>
      </c>
      <c r="D523" s="215" t="s">
        <v>696</v>
      </c>
      <c r="E523" s="215" t="s">
        <v>696</v>
      </c>
      <c r="F523" s="216" t="s">
        <v>2994</v>
      </c>
      <c r="G523" s="215" t="s">
        <v>4232</v>
      </c>
      <c r="H523" s="215" t="s">
        <v>5961</v>
      </c>
      <c r="I523" s="215" t="s">
        <v>7681</v>
      </c>
      <c r="J523" s="215" t="s">
        <v>9378</v>
      </c>
      <c r="K523" s="215" t="s">
        <v>11092</v>
      </c>
      <c r="L523" s="215" t="s">
        <v>12778</v>
      </c>
      <c r="M523" s="215" t="s">
        <v>14471</v>
      </c>
      <c r="N523" s="215" t="s">
        <v>16160</v>
      </c>
      <c r="O523" s="215" t="s">
        <v>17882</v>
      </c>
      <c r="P523" s="215" t="s">
        <v>19554</v>
      </c>
      <c r="Q523" s="4"/>
      <c r="R523" s="4"/>
      <c r="S523" s="4"/>
      <c r="T523" s="4"/>
      <c r="U523" s="4"/>
      <c r="V523" s="4"/>
      <c r="W523" s="4"/>
      <c r="X523" s="4"/>
      <c r="Y523" s="4"/>
      <c r="Z523" s="4"/>
      <c r="AA523" s="4"/>
      <c r="AB523" s="4"/>
      <c r="AC523" s="4"/>
      <c r="AD523" s="4"/>
      <c r="AE523" s="4"/>
      <c r="AF523" s="4"/>
    </row>
    <row r="524" spans="1:32" ht="49.9" customHeight="1">
      <c r="A524" s="4"/>
      <c r="B524" s="213">
        <v>12101010141015</v>
      </c>
      <c r="C524" s="214">
        <v>7</v>
      </c>
      <c r="D524" s="215" t="s">
        <v>697</v>
      </c>
      <c r="E524" s="215" t="s">
        <v>697</v>
      </c>
      <c r="F524" s="216" t="s">
        <v>22891</v>
      </c>
      <c r="G524" s="215" t="s">
        <v>4233</v>
      </c>
      <c r="H524" s="215" t="s">
        <v>5962</v>
      </c>
      <c r="I524" s="215" t="s">
        <v>7682</v>
      </c>
      <c r="J524" s="215" t="s">
        <v>9379</v>
      </c>
      <c r="K524" s="215" t="s">
        <v>11093</v>
      </c>
      <c r="L524" s="215" t="s">
        <v>12779</v>
      </c>
      <c r="M524" s="215" t="s">
        <v>14472</v>
      </c>
      <c r="N524" s="215" t="s">
        <v>16161</v>
      </c>
      <c r="O524" s="215" t="s">
        <v>17883</v>
      </c>
      <c r="P524" s="215" t="s">
        <v>19555</v>
      </c>
      <c r="Q524" s="4"/>
      <c r="R524" s="4"/>
      <c r="S524" s="4"/>
      <c r="T524" s="4"/>
      <c r="U524" s="4"/>
      <c r="V524" s="4"/>
      <c r="W524" s="4"/>
      <c r="X524" s="4"/>
      <c r="Y524" s="4"/>
      <c r="Z524" s="4"/>
      <c r="AA524" s="4"/>
      <c r="AB524" s="4"/>
      <c r="AC524" s="4"/>
      <c r="AD524" s="4"/>
      <c r="AE524" s="4"/>
      <c r="AF524" s="4"/>
    </row>
    <row r="525" spans="1:32" ht="49.9" customHeight="1">
      <c r="A525" s="4"/>
      <c r="B525" s="213">
        <v>12101010141016</v>
      </c>
      <c r="C525" s="214">
        <v>7</v>
      </c>
      <c r="D525" s="215" t="s">
        <v>698</v>
      </c>
      <c r="E525" s="215" t="s">
        <v>698</v>
      </c>
      <c r="F525" s="216" t="s">
        <v>2995</v>
      </c>
      <c r="G525" s="215" t="s">
        <v>4234</v>
      </c>
      <c r="H525" s="215" t="s">
        <v>5963</v>
      </c>
      <c r="I525" s="215" t="s">
        <v>7683</v>
      </c>
      <c r="J525" s="215" t="s">
        <v>9380</v>
      </c>
      <c r="K525" s="215" t="s">
        <v>11094</v>
      </c>
      <c r="L525" s="215" t="s">
        <v>12780</v>
      </c>
      <c r="M525" s="215" t="s">
        <v>14473</v>
      </c>
      <c r="N525" s="215" t="s">
        <v>16162</v>
      </c>
      <c r="O525" s="215" t="s">
        <v>17884</v>
      </c>
      <c r="P525" s="215" t="s">
        <v>19556</v>
      </c>
      <c r="Q525" s="4"/>
      <c r="R525" s="4"/>
      <c r="S525" s="4"/>
      <c r="T525" s="4"/>
      <c r="U525" s="4"/>
      <c r="V525" s="4"/>
      <c r="W525" s="4"/>
      <c r="X525" s="4"/>
      <c r="Y525" s="4"/>
      <c r="Z525" s="4"/>
      <c r="AA525" s="4"/>
      <c r="AB525" s="4"/>
      <c r="AC525" s="4"/>
      <c r="AD525" s="4"/>
      <c r="AE525" s="4"/>
      <c r="AF525" s="4"/>
    </row>
    <row r="526" spans="1:32" ht="49.9" customHeight="1">
      <c r="A526" s="4"/>
      <c r="B526" s="213">
        <v>121010101411</v>
      </c>
      <c r="C526" s="214">
        <v>6</v>
      </c>
      <c r="D526" s="215" t="s">
        <v>128</v>
      </c>
      <c r="E526" s="215" t="s">
        <v>1851</v>
      </c>
      <c r="F526" s="216" t="s">
        <v>2996</v>
      </c>
      <c r="G526" s="215" t="s">
        <v>4235</v>
      </c>
      <c r="H526" s="215" t="s">
        <v>5964</v>
      </c>
      <c r="I526" s="215" t="s">
        <v>7684</v>
      </c>
      <c r="J526" s="215" t="s">
        <v>9381</v>
      </c>
      <c r="K526" s="215" t="s">
        <v>11095</v>
      </c>
      <c r="L526" s="215" t="s">
        <v>12781</v>
      </c>
      <c r="M526" s="215" t="s">
        <v>14474</v>
      </c>
      <c r="N526" s="215" t="s">
        <v>16163</v>
      </c>
      <c r="O526" s="215" t="s">
        <v>14474</v>
      </c>
      <c r="P526" s="215" t="s">
        <v>19557</v>
      </c>
      <c r="Q526" s="4"/>
      <c r="R526" s="4"/>
      <c r="S526" s="4"/>
      <c r="T526" s="4"/>
      <c r="U526" s="4"/>
      <c r="V526" s="4"/>
      <c r="W526" s="4"/>
      <c r="X526" s="4"/>
      <c r="Y526" s="4"/>
      <c r="Z526" s="4"/>
      <c r="AA526" s="4"/>
      <c r="AB526" s="4"/>
      <c r="AC526" s="4"/>
      <c r="AD526" s="4"/>
      <c r="AE526" s="4"/>
      <c r="AF526" s="4"/>
    </row>
    <row r="527" spans="1:32" ht="49.9" customHeight="1">
      <c r="A527" s="4"/>
      <c r="B527" s="219">
        <v>12101010141110</v>
      </c>
      <c r="C527" s="220">
        <v>7</v>
      </c>
      <c r="D527" s="221" t="s">
        <v>699</v>
      </c>
      <c r="E527" s="221" t="s">
        <v>1852</v>
      </c>
      <c r="F527" s="216" t="s">
        <v>2997</v>
      </c>
      <c r="G527" s="221" t="s">
        <v>4236</v>
      </c>
      <c r="H527" s="221" t="s">
        <v>5965</v>
      </c>
      <c r="I527" s="221" t="s">
        <v>7685</v>
      </c>
      <c r="J527" s="221" t="s">
        <v>9382</v>
      </c>
      <c r="K527" s="221" t="s">
        <v>11096</v>
      </c>
      <c r="L527" s="221" t="s">
        <v>12782</v>
      </c>
      <c r="M527" s="221" t="s">
        <v>14475</v>
      </c>
      <c r="N527" s="221" t="s">
        <v>16164</v>
      </c>
      <c r="O527" s="221" t="s">
        <v>14475</v>
      </c>
      <c r="P527" s="221" t="s">
        <v>19558</v>
      </c>
      <c r="Q527" s="4"/>
      <c r="R527" s="4"/>
      <c r="S527" s="4"/>
      <c r="T527" s="4"/>
      <c r="U527" s="4"/>
      <c r="V527" s="4"/>
      <c r="W527" s="4"/>
      <c r="X527" s="4"/>
      <c r="Y527" s="4"/>
      <c r="Z527" s="4"/>
      <c r="AA527" s="4"/>
      <c r="AB527" s="4"/>
      <c r="AC527" s="4"/>
      <c r="AD527" s="4"/>
      <c r="AE527" s="4"/>
      <c r="AF527" s="4"/>
    </row>
    <row r="528" spans="1:32" ht="49.9" customHeight="1">
      <c r="A528" s="4"/>
      <c r="B528" s="213">
        <v>12101010141111</v>
      </c>
      <c r="C528" s="214">
        <v>7</v>
      </c>
      <c r="D528" s="215" t="s">
        <v>700</v>
      </c>
      <c r="E528" s="215" t="s">
        <v>700</v>
      </c>
      <c r="F528" s="216" t="s">
        <v>2998</v>
      </c>
      <c r="G528" s="215" t="s">
        <v>4237</v>
      </c>
      <c r="H528" s="215" t="s">
        <v>5966</v>
      </c>
      <c r="I528" s="215" t="s">
        <v>7686</v>
      </c>
      <c r="J528" s="215" t="s">
        <v>9383</v>
      </c>
      <c r="K528" s="215" t="s">
        <v>11097</v>
      </c>
      <c r="L528" s="215" t="s">
        <v>12783</v>
      </c>
      <c r="M528" s="215" t="s">
        <v>14476</v>
      </c>
      <c r="N528" s="215" t="s">
        <v>16165</v>
      </c>
      <c r="O528" s="215" t="s">
        <v>17885</v>
      </c>
      <c r="P528" s="215" t="s">
        <v>19559</v>
      </c>
      <c r="Q528" s="4"/>
      <c r="R528" s="4"/>
      <c r="S528" s="4"/>
      <c r="T528" s="4"/>
      <c r="U528" s="4"/>
      <c r="V528" s="4"/>
      <c r="W528" s="4"/>
      <c r="X528" s="4"/>
      <c r="Y528" s="4"/>
      <c r="Z528" s="4"/>
      <c r="AA528" s="4"/>
      <c r="AB528" s="4"/>
      <c r="AC528" s="4"/>
      <c r="AD528" s="4"/>
      <c r="AE528" s="4"/>
      <c r="AF528" s="4"/>
    </row>
    <row r="529" spans="1:32" ht="49.9" customHeight="1">
      <c r="A529" s="4"/>
      <c r="B529" s="213">
        <v>12101010141112</v>
      </c>
      <c r="C529" s="214">
        <v>7</v>
      </c>
      <c r="D529" s="215" t="s">
        <v>701</v>
      </c>
      <c r="E529" s="215" t="s">
        <v>701</v>
      </c>
      <c r="F529" s="216" t="s">
        <v>22892</v>
      </c>
      <c r="G529" s="215" t="s">
        <v>4238</v>
      </c>
      <c r="H529" s="215" t="s">
        <v>5967</v>
      </c>
      <c r="I529" s="215" t="s">
        <v>7687</v>
      </c>
      <c r="J529" s="215" t="s">
        <v>9384</v>
      </c>
      <c r="K529" s="215" t="s">
        <v>11098</v>
      </c>
      <c r="L529" s="215" t="s">
        <v>12784</v>
      </c>
      <c r="M529" s="215" t="s">
        <v>14477</v>
      </c>
      <c r="N529" s="215" t="s">
        <v>16166</v>
      </c>
      <c r="O529" s="215" t="s">
        <v>17886</v>
      </c>
      <c r="P529" s="215" t="s">
        <v>19560</v>
      </c>
      <c r="Q529" s="4"/>
      <c r="R529" s="4"/>
      <c r="S529" s="4"/>
      <c r="T529" s="4"/>
      <c r="U529" s="4"/>
      <c r="V529" s="4"/>
      <c r="W529" s="4"/>
      <c r="X529" s="4"/>
      <c r="Y529" s="4"/>
      <c r="Z529" s="4"/>
      <c r="AA529" s="4"/>
      <c r="AB529" s="4"/>
      <c r="AC529" s="4"/>
      <c r="AD529" s="4"/>
      <c r="AE529" s="4"/>
      <c r="AF529" s="4"/>
    </row>
    <row r="530" spans="1:32" ht="49.9" customHeight="1">
      <c r="A530" s="4"/>
      <c r="B530" s="213">
        <v>12101011</v>
      </c>
      <c r="C530" s="214">
        <v>4</v>
      </c>
      <c r="D530" s="215" t="s">
        <v>702</v>
      </c>
      <c r="E530" s="215" t="s">
        <v>1853</v>
      </c>
      <c r="F530" s="216" t="s">
        <v>22926</v>
      </c>
      <c r="G530" s="215" t="s">
        <v>4239</v>
      </c>
      <c r="H530" s="215" t="s">
        <v>5968</v>
      </c>
      <c r="I530" s="215" t="s">
        <v>7688</v>
      </c>
      <c r="J530" s="215" t="s">
        <v>9385</v>
      </c>
      <c r="K530" s="215" t="s">
        <v>11099</v>
      </c>
      <c r="L530" s="215" t="s">
        <v>12785</v>
      </c>
      <c r="M530" s="215" t="s">
        <v>14478</v>
      </c>
      <c r="N530" s="215" t="s">
        <v>16167</v>
      </c>
      <c r="O530" s="215" t="s">
        <v>17887</v>
      </c>
      <c r="P530" s="215" t="s">
        <v>19561</v>
      </c>
      <c r="Q530" s="4"/>
      <c r="R530" s="4"/>
      <c r="S530" s="4"/>
      <c r="T530" s="4"/>
      <c r="U530" s="4"/>
      <c r="V530" s="4"/>
      <c r="W530" s="4"/>
      <c r="X530" s="4"/>
      <c r="Y530" s="4"/>
      <c r="Z530" s="4"/>
      <c r="AA530" s="4"/>
      <c r="AB530" s="4"/>
      <c r="AC530" s="4"/>
      <c r="AD530" s="4"/>
      <c r="AE530" s="4"/>
      <c r="AF530" s="4"/>
    </row>
    <row r="531" spans="1:32" ht="49.9" customHeight="1">
      <c r="A531" s="4"/>
      <c r="B531" s="213">
        <v>1210101110</v>
      </c>
      <c r="C531" s="214">
        <v>5</v>
      </c>
      <c r="D531" s="215" t="s">
        <v>2659</v>
      </c>
      <c r="E531" s="215" t="s">
        <v>1854</v>
      </c>
      <c r="F531" s="216" t="s">
        <v>2999</v>
      </c>
      <c r="G531" s="215" t="s">
        <v>4240</v>
      </c>
      <c r="H531" s="215" t="s">
        <v>5969</v>
      </c>
      <c r="I531" s="215" t="s">
        <v>7689</v>
      </c>
      <c r="J531" s="215" t="s">
        <v>9386</v>
      </c>
      <c r="K531" s="215" t="s">
        <v>11100</v>
      </c>
      <c r="L531" s="215" t="s">
        <v>12786</v>
      </c>
      <c r="M531" s="215" t="s">
        <v>14479</v>
      </c>
      <c r="N531" s="215" t="s">
        <v>16168</v>
      </c>
      <c r="O531" s="215" t="s">
        <v>17888</v>
      </c>
      <c r="P531" s="215" t="s">
        <v>19562</v>
      </c>
      <c r="Q531" s="4"/>
      <c r="R531" s="4"/>
      <c r="S531" s="4"/>
      <c r="T531" s="4"/>
      <c r="U531" s="4"/>
      <c r="V531" s="4"/>
      <c r="W531" s="4"/>
      <c r="X531" s="4"/>
      <c r="Y531" s="4"/>
      <c r="Z531" s="4"/>
      <c r="AA531" s="4"/>
      <c r="AB531" s="4"/>
      <c r="AC531" s="4"/>
      <c r="AD531" s="4"/>
      <c r="AE531" s="4"/>
      <c r="AF531" s="4"/>
    </row>
    <row r="532" spans="1:32" ht="49.9" customHeight="1">
      <c r="A532" s="4"/>
      <c r="B532" s="213">
        <v>121010111010</v>
      </c>
      <c r="C532" s="214">
        <v>6</v>
      </c>
      <c r="D532" s="215" t="s">
        <v>122</v>
      </c>
      <c r="E532" s="215" t="s">
        <v>122</v>
      </c>
      <c r="F532" s="216" t="s">
        <v>23770</v>
      </c>
      <c r="G532" s="215" t="s">
        <v>4241</v>
      </c>
      <c r="H532" s="215" t="s">
        <v>5970</v>
      </c>
      <c r="I532" s="215" t="s">
        <v>7689</v>
      </c>
      <c r="J532" s="215" t="s">
        <v>9387</v>
      </c>
      <c r="K532" s="215" t="s">
        <v>11101</v>
      </c>
      <c r="L532" s="215" t="s">
        <v>12786</v>
      </c>
      <c r="M532" s="215" t="s">
        <v>14480</v>
      </c>
      <c r="N532" s="215" t="s">
        <v>16169</v>
      </c>
      <c r="O532" s="215" t="s">
        <v>17889</v>
      </c>
      <c r="P532" s="215" t="s">
        <v>19563</v>
      </c>
      <c r="Q532" s="4"/>
      <c r="R532" s="4"/>
      <c r="S532" s="4"/>
      <c r="T532" s="4"/>
      <c r="U532" s="4"/>
      <c r="V532" s="4"/>
      <c r="W532" s="4"/>
      <c r="X532" s="4"/>
      <c r="Y532" s="4"/>
      <c r="Z532" s="4"/>
      <c r="AA532" s="4"/>
      <c r="AB532" s="4"/>
      <c r="AC532" s="4"/>
      <c r="AD532" s="4"/>
      <c r="AE532" s="4"/>
      <c r="AF532" s="4"/>
    </row>
    <row r="533" spans="1:32" ht="49.9" customHeight="1">
      <c r="A533" s="4"/>
      <c r="B533" s="213">
        <v>121010111011</v>
      </c>
      <c r="C533" s="214">
        <v>6</v>
      </c>
      <c r="D533" s="215" t="s">
        <v>703</v>
      </c>
      <c r="E533" s="215" t="s">
        <v>1855</v>
      </c>
      <c r="F533" s="216" t="s">
        <v>22927</v>
      </c>
      <c r="G533" s="215" t="s">
        <v>4242</v>
      </c>
      <c r="H533" s="215" t="s">
        <v>5971</v>
      </c>
      <c r="I533" s="215" t="s">
        <v>7690</v>
      </c>
      <c r="J533" s="215" t="s">
        <v>9388</v>
      </c>
      <c r="K533" s="215" t="s">
        <v>11102</v>
      </c>
      <c r="L533" s="215" t="s">
        <v>12787</v>
      </c>
      <c r="M533" s="215" t="s">
        <v>14481</v>
      </c>
      <c r="N533" s="215" t="s">
        <v>16170</v>
      </c>
      <c r="O533" s="215" t="s">
        <v>17890</v>
      </c>
      <c r="P533" s="215" t="s">
        <v>19564</v>
      </c>
      <c r="Q533" s="4"/>
      <c r="R533" s="4"/>
      <c r="S533" s="4"/>
      <c r="T533" s="4"/>
      <c r="U533" s="4"/>
      <c r="V533" s="4"/>
      <c r="W533" s="4"/>
      <c r="X533" s="4"/>
      <c r="Y533" s="4"/>
      <c r="Z533" s="4"/>
      <c r="AA533" s="4"/>
      <c r="AB533" s="4"/>
      <c r="AC533" s="4"/>
      <c r="AD533" s="4"/>
      <c r="AE533" s="4"/>
      <c r="AF533" s="4"/>
    </row>
    <row r="534" spans="1:32" ht="49.9" customHeight="1">
      <c r="A534" s="4"/>
      <c r="B534" s="213">
        <v>1210101111</v>
      </c>
      <c r="C534" s="214">
        <v>5</v>
      </c>
      <c r="D534" s="215" t="s">
        <v>2660</v>
      </c>
      <c r="E534" s="215" t="s">
        <v>1856</v>
      </c>
      <c r="F534" s="216" t="s">
        <v>22928</v>
      </c>
      <c r="G534" s="215" t="s">
        <v>4243</v>
      </c>
      <c r="H534" s="215" t="s">
        <v>5972</v>
      </c>
      <c r="I534" s="215" t="s">
        <v>7691</v>
      </c>
      <c r="J534" s="215" t="s">
        <v>9389</v>
      </c>
      <c r="K534" s="215" t="s">
        <v>11103</v>
      </c>
      <c r="L534" s="215" t="s">
        <v>12788</v>
      </c>
      <c r="M534" s="215" t="s">
        <v>14482</v>
      </c>
      <c r="N534" s="215" t="s">
        <v>16171</v>
      </c>
      <c r="O534" s="215" t="s">
        <v>17891</v>
      </c>
      <c r="P534" s="215" t="s">
        <v>19565</v>
      </c>
      <c r="Q534" s="4"/>
      <c r="R534" s="4"/>
      <c r="S534" s="4"/>
      <c r="T534" s="4"/>
      <c r="U534" s="4"/>
      <c r="V534" s="4"/>
      <c r="W534" s="4"/>
      <c r="X534" s="4"/>
      <c r="Y534" s="4"/>
      <c r="Z534" s="4"/>
      <c r="AA534" s="4"/>
      <c r="AB534" s="4"/>
      <c r="AC534" s="4"/>
      <c r="AD534" s="4"/>
      <c r="AE534" s="4"/>
      <c r="AF534" s="4"/>
    </row>
    <row r="535" spans="1:32" ht="49.9" customHeight="1">
      <c r="A535" s="4"/>
      <c r="B535" s="213">
        <v>121010111110</v>
      </c>
      <c r="C535" s="214">
        <v>6</v>
      </c>
      <c r="D535" s="215" t="s">
        <v>2661</v>
      </c>
      <c r="E535" s="215" t="s">
        <v>1857</v>
      </c>
      <c r="F535" s="216" t="s">
        <v>22929</v>
      </c>
      <c r="G535" s="215" t="s">
        <v>4244</v>
      </c>
      <c r="H535" s="215" t="s">
        <v>5973</v>
      </c>
      <c r="I535" s="215" t="s">
        <v>2661</v>
      </c>
      <c r="J535" s="215" t="s">
        <v>2661</v>
      </c>
      <c r="K535" s="215" t="s">
        <v>11104</v>
      </c>
      <c r="L535" s="215" t="s">
        <v>2661</v>
      </c>
      <c r="M535" s="215" t="s">
        <v>14483</v>
      </c>
      <c r="N535" s="215" t="s">
        <v>16172</v>
      </c>
      <c r="O535" s="215" t="s">
        <v>17892</v>
      </c>
      <c r="P535" s="215" t="s">
        <v>19566</v>
      </c>
      <c r="Q535" s="4"/>
      <c r="R535" s="4"/>
      <c r="S535" s="4"/>
      <c r="T535" s="4"/>
      <c r="U535" s="4"/>
      <c r="V535" s="4"/>
      <c r="W535" s="4"/>
      <c r="X535" s="4"/>
      <c r="Y535" s="4"/>
      <c r="Z535" s="4"/>
      <c r="AA535" s="4"/>
      <c r="AB535" s="4"/>
      <c r="AC535" s="4"/>
      <c r="AD535" s="4"/>
      <c r="AE535" s="4"/>
      <c r="AF535" s="4"/>
    </row>
    <row r="536" spans="1:32" ht="49.9" customHeight="1">
      <c r="A536" s="4"/>
      <c r="B536" s="213">
        <v>121010111111</v>
      </c>
      <c r="C536" s="214">
        <v>6</v>
      </c>
      <c r="D536" s="215" t="s">
        <v>704</v>
      </c>
      <c r="E536" s="215" t="s">
        <v>1858</v>
      </c>
      <c r="F536" s="216" t="s">
        <v>3001</v>
      </c>
      <c r="G536" s="215" t="s">
        <v>4245</v>
      </c>
      <c r="H536" s="215" t="s">
        <v>5974</v>
      </c>
      <c r="I536" s="215" t="s">
        <v>7692</v>
      </c>
      <c r="J536" s="215" t="s">
        <v>9390</v>
      </c>
      <c r="K536" s="215" t="s">
        <v>11105</v>
      </c>
      <c r="L536" s="215" t="s">
        <v>2661</v>
      </c>
      <c r="M536" s="215" t="s">
        <v>14484</v>
      </c>
      <c r="N536" s="215" t="s">
        <v>16173</v>
      </c>
      <c r="O536" s="215" t="s">
        <v>17893</v>
      </c>
      <c r="P536" s="215" t="s">
        <v>19567</v>
      </c>
      <c r="Q536" s="4"/>
      <c r="R536" s="4"/>
      <c r="S536" s="4"/>
      <c r="T536" s="4"/>
      <c r="U536" s="4"/>
      <c r="V536" s="4"/>
      <c r="W536" s="4"/>
      <c r="X536" s="4"/>
      <c r="Y536" s="4"/>
      <c r="Z536" s="4"/>
      <c r="AA536" s="4"/>
      <c r="AB536" s="4"/>
      <c r="AC536" s="4"/>
      <c r="AD536" s="4"/>
      <c r="AE536" s="4"/>
      <c r="AF536" s="4"/>
    </row>
    <row r="537" spans="1:32" ht="49.9" customHeight="1">
      <c r="A537" s="4"/>
      <c r="B537" s="213">
        <v>121010111112</v>
      </c>
      <c r="C537" s="214">
        <v>6</v>
      </c>
      <c r="D537" s="215" t="s">
        <v>2662</v>
      </c>
      <c r="E537" s="215" t="s">
        <v>1859</v>
      </c>
      <c r="F537" s="216" t="s">
        <v>22930</v>
      </c>
      <c r="G537" s="215" t="s">
        <v>4246</v>
      </c>
      <c r="H537" s="215" t="s">
        <v>5975</v>
      </c>
      <c r="I537" s="215" t="s">
        <v>7693</v>
      </c>
      <c r="J537" s="215" t="s">
        <v>9391</v>
      </c>
      <c r="K537" s="215" t="s">
        <v>9391</v>
      </c>
      <c r="L537" s="215" t="s">
        <v>12789</v>
      </c>
      <c r="M537" s="215" t="s">
        <v>4246</v>
      </c>
      <c r="N537" s="215" t="s">
        <v>16174</v>
      </c>
      <c r="O537" s="215" t="s">
        <v>17894</v>
      </c>
      <c r="P537" s="215" t="s">
        <v>19568</v>
      </c>
      <c r="Q537" s="4"/>
      <c r="R537" s="4"/>
      <c r="S537" s="4"/>
      <c r="T537" s="4"/>
      <c r="U537" s="4"/>
      <c r="V537" s="4"/>
      <c r="W537" s="4"/>
      <c r="X537" s="4"/>
      <c r="Y537" s="4"/>
      <c r="Z537" s="4"/>
      <c r="AA537" s="4"/>
      <c r="AB537" s="4"/>
      <c r="AC537" s="4"/>
      <c r="AD537" s="4"/>
      <c r="AE537" s="4"/>
      <c r="AF537" s="4"/>
    </row>
    <row r="538" spans="1:32" ht="49.9" customHeight="1">
      <c r="A538" s="4"/>
      <c r="B538" s="219">
        <v>1210101112</v>
      </c>
      <c r="C538" s="220">
        <v>5</v>
      </c>
      <c r="D538" s="221" t="s">
        <v>2663</v>
      </c>
      <c r="E538" s="221" t="s">
        <v>1860</v>
      </c>
      <c r="F538" s="216" t="s">
        <v>22931</v>
      </c>
      <c r="G538" s="221" t="s">
        <v>4247</v>
      </c>
      <c r="H538" s="221" t="s">
        <v>5976</v>
      </c>
      <c r="I538" s="221" t="s">
        <v>7694</v>
      </c>
      <c r="J538" s="221" t="s">
        <v>9392</v>
      </c>
      <c r="K538" s="221" t="s">
        <v>11106</v>
      </c>
      <c r="L538" s="221" t="s">
        <v>12790</v>
      </c>
      <c r="M538" s="221" t="s">
        <v>14485</v>
      </c>
      <c r="N538" s="221" t="s">
        <v>16175</v>
      </c>
      <c r="O538" s="221" t="s">
        <v>17895</v>
      </c>
      <c r="P538" s="221" t="s">
        <v>19569</v>
      </c>
      <c r="Q538" s="4"/>
      <c r="R538" s="4"/>
      <c r="S538" s="4"/>
      <c r="T538" s="4"/>
      <c r="U538" s="4"/>
      <c r="V538" s="4"/>
      <c r="W538" s="4"/>
      <c r="X538" s="4"/>
      <c r="Y538" s="4"/>
      <c r="Z538" s="4"/>
      <c r="AA538" s="4"/>
      <c r="AB538" s="4"/>
      <c r="AC538" s="4"/>
      <c r="AD538" s="4"/>
      <c r="AE538" s="4"/>
      <c r="AF538" s="4"/>
    </row>
    <row r="539" spans="1:32" ht="49.9" customHeight="1">
      <c r="A539" s="4"/>
      <c r="B539" s="213">
        <v>1210101113</v>
      </c>
      <c r="C539" s="214">
        <v>5</v>
      </c>
      <c r="D539" s="215" t="s">
        <v>2664</v>
      </c>
      <c r="E539" s="215" t="s">
        <v>1861</v>
      </c>
      <c r="F539" s="216" t="s">
        <v>21597</v>
      </c>
      <c r="G539" s="215" t="s">
        <v>4248</v>
      </c>
      <c r="H539" s="215" t="s">
        <v>5977</v>
      </c>
      <c r="I539" s="215" t="s">
        <v>7695</v>
      </c>
      <c r="J539" s="215" t="s">
        <v>9393</v>
      </c>
      <c r="K539" s="215" t="s">
        <v>11107</v>
      </c>
      <c r="L539" s="215" t="s">
        <v>12791</v>
      </c>
      <c r="M539" s="215" t="s">
        <v>14486</v>
      </c>
      <c r="N539" s="215" t="s">
        <v>16176</v>
      </c>
      <c r="O539" s="215" t="s">
        <v>17896</v>
      </c>
      <c r="P539" s="215" t="s">
        <v>19570</v>
      </c>
      <c r="Q539" s="4"/>
      <c r="R539" s="4"/>
      <c r="S539" s="4"/>
      <c r="T539" s="4"/>
      <c r="U539" s="4"/>
      <c r="V539" s="4"/>
      <c r="W539" s="4"/>
      <c r="X539" s="4"/>
      <c r="Y539" s="4"/>
      <c r="Z539" s="4"/>
      <c r="AA539" s="4"/>
      <c r="AB539" s="4"/>
      <c r="AC539" s="4"/>
      <c r="AD539" s="4"/>
      <c r="AE539" s="4"/>
      <c r="AF539" s="4"/>
    </row>
    <row r="540" spans="1:32" ht="49.9" customHeight="1">
      <c r="A540" s="4"/>
      <c r="B540" s="213">
        <v>121010111310</v>
      </c>
      <c r="C540" s="214">
        <v>6</v>
      </c>
      <c r="D540" s="215" t="s">
        <v>705</v>
      </c>
      <c r="E540" s="215" t="s">
        <v>1862</v>
      </c>
      <c r="F540" s="216" t="s">
        <v>3002</v>
      </c>
      <c r="G540" s="215" t="s">
        <v>4249</v>
      </c>
      <c r="H540" s="215" t="s">
        <v>5978</v>
      </c>
      <c r="I540" s="215" t="s">
        <v>705</v>
      </c>
      <c r="J540" s="215" t="s">
        <v>9394</v>
      </c>
      <c r="K540" s="215" t="s">
        <v>11108</v>
      </c>
      <c r="L540" s="215" t="s">
        <v>12792</v>
      </c>
      <c r="M540" s="215" t="s">
        <v>14487</v>
      </c>
      <c r="N540" s="215" t="s">
        <v>16177</v>
      </c>
      <c r="O540" s="215" t="s">
        <v>17897</v>
      </c>
      <c r="P540" s="215" t="s">
        <v>19571</v>
      </c>
      <c r="Q540" s="4"/>
      <c r="R540" s="4"/>
      <c r="S540" s="4"/>
      <c r="T540" s="4"/>
      <c r="U540" s="4"/>
      <c r="V540" s="4"/>
      <c r="W540" s="4"/>
      <c r="X540" s="4"/>
      <c r="Y540" s="4"/>
      <c r="Z540" s="4"/>
      <c r="AA540" s="4"/>
      <c r="AB540" s="4"/>
      <c r="AC540" s="4"/>
      <c r="AD540" s="4"/>
      <c r="AE540" s="4"/>
      <c r="AF540" s="4"/>
    </row>
    <row r="541" spans="1:32" ht="49.9" customHeight="1">
      <c r="A541" s="4"/>
      <c r="B541" s="213">
        <v>121010111311</v>
      </c>
      <c r="C541" s="214">
        <v>6</v>
      </c>
      <c r="D541" s="215" t="s">
        <v>706</v>
      </c>
      <c r="E541" s="215" t="s">
        <v>1863</v>
      </c>
      <c r="F541" s="216" t="s">
        <v>3003</v>
      </c>
      <c r="G541" s="215" t="s">
        <v>4250</v>
      </c>
      <c r="H541" s="215" t="s">
        <v>5979</v>
      </c>
      <c r="I541" s="215" t="s">
        <v>7696</v>
      </c>
      <c r="J541" s="215" t="s">
        <v>9395</v>
      </c>
      <c r="K541" s="215" t="s">
        <v>11109</v>
      </c>
      <c r="L541" s="215" t="s">
        <v>12793</v>
      </c>
      <c r="M541" s="215" t="s">
        <v>14488</v>
      </c>
      <c r="N541" s="215" t="s">
        <v>16178</v>
      </c>
      <c r="O541" s="215" t="s">
        <v>14488</v>
      </c>
      <c r="P541" s="215" t="s">
        <v>19572</v>
      </c>
      <c r="Q541" s="4"/>
      <c r="R541" s="4"/>
      <c r="S541" s="4"/>
      <c r="T541" s="4"/>
      <c r="U541" s="4"/>
      <c r="V541" s="4"/>
      <c r="W541" s="4"/>
      <c r="X541" s="4"/>
      <c r="Y541" s="4"/>
      <c r="Z541" s="4"/>
      <c r="AA541" s="4"/>
      <c r="AB541" s="4"/>
      <c r="AC541" s="4"/>
      <c r="AD541" s="4"/>
      <c r="AE541" s="4"/>
      <c r="AF541" s="4"/>
    </row>
    <row r="542" spans="1:32" ht="49.9" customHeight="1">
      <c r="A542" s="4"/>
      <c r="B542" s="213">
        <v>121010111312</v>
      </c>
      <c r="C542" s="214">
        <v>6</v>
      </c>
      <c r="D542" s="215" t="s">
        <v>707</v>
      </c>
      <c r="E542" s="215" t="s">
        <v>1864</v>
      </c>
      <c r="F542" s="216" t="s">
        <v>3004</v>
      </c>
      <c r="G542" s="215" t="s">
        <v>4251</v>
      </c>
      <c r="H542" s="215" t="s">
        <v>5980</v>
      </c>
      <c r="I542" s="215" t="s">
        <v>7697</v>
      </c>
      <c r="J542" s="215" t="s">
        <v>9396</v>
      </c>
      <c r="K542" s="215" t="s">
        <v>11110</v>
      </c>
      <c r="L542" s="215" t="s">
        <v>12794</v>
      </c>
      <c r="M542" s="215" t="s">
        <v>14489</v>
      </c>
      <c r="N542" s="215" t="s">
        <v>16179</v>
      </c>
      <c r="O542" s="215" t="s">
        <v>17898</v>
      </c>
      <c r="P542" s="215" t="s">
        <v>19573</v>
      </c>
      <c r="Q542" s="4"/>
      <c r="R542" s="4"/>
      <c r="S542" s="4"/>
      <c r="T542" s="4"/>
      <c r="U542" s="4"/>
      <c r="V542" s="4"/>
      <c r="W542" s="4"/>
      <c r="X542" s="4"/>
      <c r="Y542" s="4"/>
      <c r="Z542" s="4"/>
      <c r="AA542" s="4"/>
      <c r="AB542" s="4"/>
      <c r="AC542" s="4"/>
      <c r="AD542" s="4"/>
      <c r="AE542" s="4"/>
      <c r="AF542" s="4"/>
    </row>
    <row r="543" spans="1:32" ht="49.9" customHeight="1">
      <c r="A543" s="4"/>
      <c r="B543" s="213">
        <v>121010111313</v>
      </c>
      <c r="C543" s="214">
        <v>6</v>
      </c>
      <c r="D543" s="215" t="s">
        <v>708</v>
      </c>
      <c r="E543" s="215" t="s">
        <v>708</v>
      </c>
      <c r="F543" s="216" t="s">
        <v>3005</v>
      </c>
      <c r="G543" s="215" t="s">
        <v>4252</v>
      </c>
      <c r="H543" s="215" t="s">
        <v>5981</v>
      </c>
      <c r="I543" s="215" t="s">
        <v>7698</v>
      </c>
      <c r="J543" s="215" t="s">
        <v>9397</v>
      </c>
      <c r="K543" s="215" t="s">
        <v>11111</v>
      </c>
      <c r="L543" s="215" t="s">
        <v>12795</v>
      </c>
      <c r="M543" s="215" t="s">
        <v>14490</v>
      </c>
      <c r="N543" s="215" t="s">
        <v>16180</v>
      </c>
      <c r="O543" s="215" t="s">
        <v>17899</v>
      </c>
      <c r="P543" s="215" t="s">
        <v>19574</v>
      </c>
      <c r="Q543" s="4"/>
      <c r="R543" s="4"/>
      <c r="S543" s="4"/>
      <c r="T543" s="4"/>
      <c r="U543" s="4"/>
      <c r="V543" s="4"/>
      <c r="W543" s="4"/>
      <c r="X543" s="4"/>
      <c r="Y543" s="4"/>
      <c r="Z543" s="4"/>
      <c r="AA543" s="4"/>
      <c r="AB543" s="4"/>
      <c r="AC543" s="4"/>
      <c r="AD543" s="4"/>
      <c r="AE543" s="4"/>
      <c r="AF543" s="4"/>
    </row>
    <row r="544" spans="1:32" ht="49.9" customHeight="1">
      <c r="A544" s="4"/>
      <c r="B544" s="213">
        <v>121010111314</v>
      </c>
      <c r="C544" s="214">
        <v>6</v>
      </c>
      <c r="D544" s="215" t="s">
        <v>709</v>
      </c>
      <c r="E544" s="215" t="s">
        <v>709</v>
      </c>
      <c r="F544" s="216" t="s">
        <v>22932</v>
      </c>
      <c r="G544" s="215" t="s">
        <v>4253</v>
      </c>
      <c r="H544" s="215" t="s">
        <v>5982</v>
      </c>
      <c r="I544" s="215" t="s">
        <v>7699</v>
      </c>
      <c r="J544" s="215" t="s">
        <v>9398</v>
      </c>
      <c r="K544" s="215" t="s">
        <v>11112</v>
      </c>
      <c r="L544" s="215" t="s">
        <v>12796</v>
      </c>
      <c r="M544" s="215" t="s">
        <v>14491</v>
      </c>
      <c r="N544" s="215" t="s">
        <v>16181</v>
      </c>
      <c r="O544" s="215" t="s">
        <v>17900</v>
      </c>
      <c r="P544" s="215" t="s">
        <v>19575</v>
      </c>
      <c r="Q544" s="4"/>
      <c r="R544" s="4"/>
      <c r="S544" s="4"/>
      <c r="T544" s="4"/>
      <c r="U544" s="4"/>
      <c r="V544" s="4"/>
      <c r="W544" s="4"/>
      <c r="X544" s="4"/>
      <c r="Y544" s="4"/>
      <c r="Z544" s="4"/>
      <c r="AA544" s="4"/>
      <c r="AB544" s="4"/>
      <c r="AC544" s="4"/>
      <c r="AD544" s="4"/>
      <c r="AE544" s="4"/>
      <c r="AF544" s="4"/>
    </row>
    <row r="545" spans="1:32" ht="49.9" customHeight="1">
      <c r="A545" s="4"/>
      <c r="B545" s="213">
        <v>121010111315</v>
      </c>
      <c r="C545" s="214">
        <v>6</v>
      </c>
      <c r="D545" s="215" t="s">
        <v>710</v>
      </c>
      <c r="E545" s="215" t="s">
        <v>1865</v>
      </c>
      <c r="F545" s="216" t="s">
        <v>22933</v>
      </c>
      <c r="G545" s="215" t="s">
        <v>4254</v>
      </c>
      <c r="H545" s="215" t="s">
        <v>5983</v>
      </c>
      <c r="I545" s="215" t="s">
        <v>7700</v>
      </c>
      <c r="J545" s="215" t="s">
        <v>9399</v>
      </c>
      <c r="K545" s="215" t="s">
        <v>11113</v>
      </c>
      <c r="L545" s="215" t="s">
        <v>12797</v>
      </c>
      <c r="M545" s="215" t="s">
        <v>14492</v>
      </c>
      <c r="N545" s="215" t="s">
        <v>16182</v>
      </c>
      <c r="O545" s="215" t="s">
        <v>14492</v>
      </c>
      <c r="P545" s="215" t="s">
        <v>19576</v>
      </c>
      <c r="Q545" s="4"/>
      <c r="R545" s="4"/>
      <c r="S545" s="4"/>
      <c r="T545" s="4"/>
      <c r="U545" s="4"/>
      <c r="V545" s="4"/>
      <c r="W545" s="4"/>
      <c r="X545" s="4"/>
      <c r="Y545" s="4"/>
      <c r="Z545" s="4"/>
      <c r="AA545" s="4"/>
      <c r="AB545" s="4"/>
      <c r="AC545" s="4"/>
      <c r="AD545" s="4"/>
      <c r="AE545" s="4"/>
      <c r="AF545" s="4"/>
    </row>
    <row r="546" spans="1:32" ht="49.9" customHeight="1">
      <c r="A546" s="4"/>
      <c r="B546" s="213">
        <v>1210101114</v>
      </c>
      <c r="C546" s="214">
        <v>5</v>
      </c>
      <c r="D546" s="215" t="s">
        <v>711</v>
      </c>
      <c r="E546" s="215" t="s">
        <v>1866</v>
      </c>
      <c r="F546" s="216" t="s">
        <v>22934</v>
      </c>
      <c r="G546" s="215" t="s">
        <v>4255</v>
      </c>
      <c r="H546" s="215" t="s">
        <v>5984</v>
      </c>
      <c r="I546" s="215" t="s">
        <v>7701</v>
      </c>
      <c r="J546" s="215" t="s">
        <v>9400</v>
      </c>
      <c r="K546" s="215" t="s">
        <v>11114</v>
      </c>
      <c r="L546" s="215" t="s">
        <v>12798</v>
      </c>
      <c r="M546" s="215" t="s">
        <v>14493</v>
      </c>
      <c r="N546" s="215" t="s">
        <v>16183</v>
      </c>
      <c r="O546" s="215" t="s">
        <v>17901</v>
      </c>
      <c r="P546" s="215" t="s">
        <v>19577</v>
      </c>
      <c r="Q546" s="4"/>
      <c r="R546" s="4"/>
      <c r="S546" s="4"/>
      <c r="T546" s="4"/>
      <c r="U546" s="4"/>
      <c r="V546" s="4"/>
      <c r="W546" s="4"/>
      <c r="X546" s="4"/>
      <c r="Y546" s="4"/>
      <c r="Z546" s="4"/>
      <c r="AA546" s="4"/>
      <c r="AB546" s="4"/>
      <c r="AC546" s="4"/>
      <c r="AD546" s="4"/>
      <c r="AE546" s="4"/>
      <c r="AF546" s="4"/>
    </row>
    <row r="547" spans="1:32" ht="49.9" customHeight="1">
      <c r="A547" s="4"/>
      <c r="B547" s="213">
        <v>121010111410</v>
      </c>
      <c r="C547" s="214">
        <v>6</v>
      </c>
      <c r="D547" s="215" t="s">
        <v>712</v>
      </c>
      <c r="E547" s="215" t="s">
        <v>1867</v>
      </c>
      <c r="F547" s="216" t="s">
        <v>3006</v>
      </c>
      <c r="G547" s="215" t="s">
        <v>4256</v>
      </c>
      <c r="H547" s="215" t="s">
        <v>5985</v>
      </c>
      <c r="I547" s="215" t="s">
        <v>7702</v>
      </c>
      <c r="J547" s="215" t="s">
        <v>9401</v>
      </c>
      <c r="K547" s="215" t="s">
        <v>11115</v>
      </c>
      <c r="L547" s="215" t="s">
        <v>12799</v>
      </c>
      <c r="M547" s="215" t="s">
        <v>14494</v>
      </c>
      <c r="N547" s="215" t="s">
        <v>16184</v>
      </c>
      <c r="O547" s="215" t="s">
        <v>17902</v>
      </c>
      <c r="P547" s="215" t="s">
        <v>19578</v>
      </c>
      <c r="Q547" s="4"/>
      <c r="R547" s="4"/>
      <c r="S547" s="4"/>
      <c r="T547" s="4"/>
      <c r="U547" s="4"/>
      <c r="V547" s="4"/>
      <c r="W547" s="4"/>
      <c r="X547" s="4"/>
      <c r="Y547" s="4"/>
      <c r="Z547" s="4"/>
      <c r="AA547" s="4"/>
      <c r="AB547" s="4"/>
      <c r="AC547" s="4"/>
      <c r="AD547" s="4"/>
      <c r="AE547" s="4"/>
      <c r="AF547" s="4"/>
    </row>
    <row r="548" spans="1:32" ht="49.9" customHeight="1">
      <c r="A548" s="4"/>
      <c r="B548" s="213">
        <v>121010111411</v>
      </c>
      <c r="C548" s="214">
        <v>6</v>
      </c>
      <c r="D548" s="215" t="s">
        <v>2665</v>
      </c>
      <c r="E548" s="215" t="s">
        <v>1868</v>
      </c>
      <c r="F548" s="216" t="s">
        <v>3007</v>
      </c>
      <c r="G548" s="215" t="s">
        <v>4257</v>
      </c>
      <c r="H548" s="215" t="s">
        <v>5986</v>
      </c>
      <c r="I548" s="215" t="s">
        <v>7703</v>
      </c>
      <c r="J548" s="215" t="s">
        <v>9402</v>
      </c>
      <c r="K548" s="215" t="s">
        <v>11116</v>
      </c>
      <c r="L548" s="215" t="s">
        <v>12800</v>
      </c>
      <c r="M548" s="215" t="s">
        <v>14495</v>
      </c>
      <c r="N548" s="215" t="s">
        <v>16185</v>
      </c>
      <c r="O548" s="215" t="s">
        <v>17903</v>
      </c>
      <c r="P548" s="215" t="s">
        <v>19579</v>
      </c>
      <c r="Q548" s="4"/>
      <c r="R548" s="4"/>
      <c r="S548" s="4"/>
      <c r="T548" s="4"/>
      <c r="U548" s="4"/>
      <c r="V548" s="4"/>
      <c r="W548" s="4"/>
      <c r="X548" s="4"/>
      <c r="Y548" s="4"/>
      <c r="Z548" s="4"/>
      <c r="AA548" s="4"/>
      <c r="AB548" s="4"/>
      <c r="AC548" s="4"/>
      <c r="AD548" s="4"/>
      <c r="AE548" s="4"/>
      <c r="AF548" s="4"/>
    </row>
    <row r="549" spans="1:32" ht="49.9" customHeight="1">
      <c r="A549" s="4"/>
      <c r="B549" s="213">
        <v>121010111412</v>
      </c>
      <c r="C549" s="214">
        <v>6</v>
      </c>
      <c r="D549" s="215" t="s">
        <v>2666</v>
      </c>
      <c r="E549" s="215" t="s">
        <v>1869</v>
      </c>
      <c r="F549" s="216" t="s">
        <v>3008</v>
      </c>
      <c r="G549" s="215" t="s">
        <v>4258</v>
      </c>
      <c r="H549" s="215" t="s">
        <v>5987</v>
      </c>
      <c r="I549" s="215" t="s">
        <v>7704</v>
      </c>
      <c r="J549" s="215" t="s">
        <v>9403</v>
      </c>
      <c r="K549" s="215" t="s">
        <v>11117</v>
      </c>
      <c r="L549" s="215" t="s">
        <v>12801</v>
      </c>
      <c r="M549" s="215" t="s">
        <v>14496</v>
      </c>
      <c r="N549" s="215" t="s">
        <v>16186</v>
      </c>
      <c r="O549" s="215" t="s">
        <v>17904</v>
      </c>
      <c r="P549" s="215" t="s">
        <v>19580</v>
      </c>
      <c r="Q549" s="4"/>
      <c r="R549" s="4"/>
      <c r="S549" s="4"/>
      <c r="T549" s="4"/>
      <c r="U549" s="4"/>
      <c r="V549" s="4"/>
      <c r="W549" s="4"/>
      <c r="X549" s="4"/>
      <c r="Y549" s="4"/>
      <c r="Z549" s="4"/>
      <c r="AA549" s="4"/>
      <c r="AB549" s="4"/>
      <c r="AC549" s="4"/>
      <c r="AD549" s="4"/>
      <c r="AE549" s="4"/>
      <c r="AF549" s="4"/>
    </row>
    <row r="550" spans="1:32" ht="49.9" customHeight="1">
      <c r="A550" s="4"/>
      <c r="B550" s="213">
        <v>121010111413</v>
      </c>
      <c r="C550" s="214">
        <v>6</v>
      </c>
      <c r="D550" s="215" t="s">
        <v>2667</v>
      </c>
      <c r="E550" s="215" t="s">
        <v>1870</v>
      </c>
      <c r="F550" s="216" t="s">
        <v>22935</v>
      </c>
      <c r="G550" s="215" t="s">
        <v>4259</v>
      </c>
      <c r="H550" s="215" t="s">
        <v>5988</v>
      </c>
      <c r="I550" s="215" t="s">
        <v>7705</v>
      </c>
      <c r="J550" s="215" t="s">
        <v>9404</v>
      </c>
      <c r="K550" s="215" t="s">
        <v>11118</v>
      </c>
      <c r="L550" s="215" t="s">
        <v>12802</v>
      </c>
      <c r="M550" s="215" t="s">
        <v>4259</v>
      </c>
      <c r="N550" s="215" t="s">
        <v>16187</v>
      </c>
      <c r="O550" s="215" t="s">
        <v>17905</v>
      </c>
      <c r="P550" s="215" t="s">
        <v>19581</v>
      </c>
      <c r="Q550" s="4"/>
      <c r="R550" s="4"/>
      <c r="S550" s="4"/>
      <c r="T550" s="4"/>
      <c r="U550" s="4"/>
      <c r="V550" s="4"/>
      <c r="W550" s="4"/>
      <c r="X550" s="4"/>
      <c r="Y550" s="4"/>
      <c r="Z550" s="4"/>
      <c r="AA550" s="4"/>
      <c r="AB550" s="4"/>
      <c r="AC550" s="4"/>
      <c r="AD550" s="4"/>
      <c r="AE550" s="4"/>
      <c r="AF550" s="4"/>
    </row>
    <row r="551" spans="1:32" ht="49.9" customHeight="1">
      <c r="A551" s="4"/>
      <c r="B551" s="213">
        <v>1210101115</v>
      </c>
      <c r="C551" s="214">
        <v>5</v>
      </c>
      <c r="D551" s="215" t="s">
        <v>713</v>
      </c>
      <c r="E551" s="215" t="s">
        <v>1871</v>
      </c>
      <c r="F551" s="216" t="s">
        <v>22936</v>
      </c>
      <c r="G551" s="215" t="s">
        <v>4260</v>
      </c>
      <c r="H551" s="215" t="s">
        <v>5989</v>
      </c>
      <c r="I551" s="215" t="s">
        <v>7706</v>
      </c>
      <c r="J551" s="215" t="s">
        <v>9405</v>
      </c>
      <c r="K551" s="215" t="s">
        <v>11119</v>
      </c>
      <c r="L551" s="215" t="s">
        <v>12803</v>
      </c>
      <c r="M551" s="215" t="s">
        <v>14497</v>
      </c>
      <c r="N551" s="215" t="s">
        <v>16188</v>
      </c>
      <c r="O551" s="215" t="s">
        <v>17906</v>
      </c>
      <c r="P551" s="215" t="s">
        <v>19582</v>
      </c>
      <c r="Q551" s="4"/>
      <c r="R551" s="4"/>
      <c r="S551" s="4"/>
      <c r="T551" s="4"/>
      <c r="U551" s="4"/>
      <c r="V551" s="4"/>
      <c r="W551" s="4"/>
      <c r="X551" s="4"/>
      <c r="Y551" s="4"/>
      <c r="Z551" s="4"/>
      <c r="AA551" s="4"/>
      <c r="AB551" s="4"/>
      <c r="AC551" s="4"/>
      <c r="AD551" s="4"/>
      <c r="AE551" s="4"/>
      <c r="AF551" s="4"/>
    </row>
    <row r="552" spans="1:32" ht="49.9" customHeight="1">
      <c r="A552" s="4"/>
      <c r="B552" s="213">
        <v>121010111510</v>
      </c>
      <c r="C552" s="214">
        <v>6</v>
      </c>
      <c r="D552" s="215" t="s">
        <v>123</v>
      </c>
      <c r="E552" s="215" t="s">
        <v>1872</v>
      </c>
      <c r="F552" s="216" t="s">
        <v>3009</v>
      </c>
      <c r="G552" s="215" t="s">
        <v>4261</v>
      </c>
      <c r="H552" s="215" t="s">
        <v>5990</v>
      </c>
      <c r="I552" s="215" t="s">
        <v>7707</v>
      </c>
      <c r="J552" s="215" t="s">
        <v>9406</v>
      </c>
      <c r="K552" s="215" t="s">
        <v>9406</v>
      </c>
      <c r="L552" s="215" t="s">
        <v>12804</v>
      </c>
      <c r="M552" s="215" t="s">
        <v>14498</v>
      </c>
      <c r="N552" s="215" t="s">
        <v>16189</v>
      </c>
      <c r="O552" s="215" t="s">
        <v>17907</v>
      </c>
      <c r="P552" s="215" t="s">
        <v>19583</v>
      </c>
      <c r="Q552" s="4"/>
      <c r="R552" s="4"/>
      <c r="S552" s="4"/>
      <c r="T552" s="4"/>
      <c r="U552" s="4"/>
      <c r="V552" s="4"/>
      <c r="W552" s="4"/>
      <c r="X552" s="4"/>
      <c r="Y552" s="4"/>
      <c r="Z552" s="4"/>
      <c r="AA552" s="4"/>
      <c r="AB552" s="4"/>
      <c r="AC552" s="4"/>
      <c r="AD552" s="4"/>
      <c r="AE552" s="4"/>
      <c r="AF552" s="4"/>
    </row>
    <row r="553" spans="1:32" ht="49.9" customHeight="1">
      <c r="A553" s="4"/>
      <c r="B553" s="213">
        <v>12101011151010</v>
      </c>
      <c r="C553" s="214">
        <v>7</v>
      </c>
      <c r="D553" s="215" t="s">
        <v>714</v>
      </c>
      <c r="E553" s="215" t="s">
        <v>714</v>
      </c>
      <c r="F553" s="216" t="s">
        <v>3010</v>
      </c>
      <c r="G553" s="215" t="s">
        <v>4262</v>
      </c>
      <c r="H553" s="215" t="s">
        <v>5991</v>
      </c>
      <c r="I553" s="215" t="s">
        <v>7708</v>
      </c>
      <c r="J553" s="215" t="s">
        <v>9407</v>
      </c>
      <c r="K553" s="215" t="s">
        <v>11120</v>
      </c>
      <c r="L553" s="215" t="s">
        <v>12805</v>
      </c>
      <c r="M553" s="215" t="s">
        <v>14499</v>
      </c>
      <c r="N553" s="215" t="s">
        <v>16190</v>
      </c>
      <c r="O553" s="215" t="s">
        <v>17908</v>
      </c>
      <c r="P553" s="215" t="s">
        <v>19584</v>
      </c>
      <c r="Q553" s="4"/>
      <c r="R553" s="4"/>
      <c r="S553" s="4"/>
      <c r="T553" s="4"/>
      <c r="U553" s="4"/>
      <c r="V553" s="4"/>
      <c r="W553" s="4"/>
      <c r="X553" s="4"/>
      <c r="Y553" s="4"/>
      <c r="Z553" s="4"/>
      <c r="AA553" s="4"/>
      <c r="AB553" s="4"/>
      <c r="AC553" s="4"/>
      <c r="AD553" s="4"/>
      <c r="AE553" s="4"/>
      <c r="AF553" s="4"/>
    </row>
    <row r="554" spans="1:32" ht="49.9" customHeight="1">
      <c r="A554" s="4"/>
      <c r="B554" s="213">
        <v>12101011151011</v>
      </c>
      <c r="C554" s="214">
        <v>7</v>
      </c>
      <c r="D554" s="215" t="s">
        <v>715</v>
      </c>
      <c r="E554" s="215" t="s">
        <v>715</v>
      </c>
      <c r="F554" s="216" t="s">
        <v>3011</v>
      </c>
      <c r="G554" s="215" t="s">
        <v>4263</v>
      </c>
      <c r="H554" s="215" t="s">
        <v>5992</v>
      </c>
      <c r="I554" s="215" t="s">
        <v>7709</v>
      </c>
      <c r="J554" s="215" t="s">
        <v>9408</v>
      </c>
      <c r="K554" s="215" t="s">
        <v>11121</v>
      </c>
      <c r="L554" s="215" t="s">
        <v>12806</v>
      </c>
      <c r="M554" s="215" t="s">
        <v>14500</v>
      </c>
      <c r="N554" s="215" t="s">
        <v>16191</v>
      </c>
      <c r="O554" s="215" t="s">
        <v>17909</v>
      </c>
      <c r="P554" s="215" t="s">
        <v>19585</v>
      </c>
      <c r="Q554" s="4"/>
      <c r="R554" s="4"/>
      <c r="S554" s="4"/>
      <c r="T554" s="4"/>
      <c r="U554" s="4"/>
      <c r="V554" s="4"/>
      <c r="W554" s="4"/>
      <c r="X554" s="4"/>
      <c r="Y554" s="4"/>
      <c r="Z554" s="4"/>
      <c r="AA554" s="4"/>
      <c r="AB554" s="4"/>
      <c r="AC554" s="4"/>
      <c r="AD554" s="4"/>
      <c r="AE554" s="4"/>
      <c r="AF554" s="4"/>
    </row>
    <row r="555" spans="1:32" ht="49.9" customHeight="1">
      <c r="A555" s="4"/>
      <c r="B555" s="213">
        <v>121010111511</v>
      </c>
      <c r="C555" s="214">
        <v>6</v>
      </c>
      <c r="D555" s="215" t="s">
        <v>716</v>
      </c>
      <c r="E555" s="215" t="s">
        <v>1873</v>
      </c>
      <c r="F555" s="216" t="s">
        <v>22937</v>
      </c>
      <c r="G555" s="215" t="s">
        <v>4264</v>
      </c>
      <c r="H555" s="215" t="s">
        <v>5993</v>
      </c>
      <c r="I555" s="215" t="s">
        <v>7710</v>
      </c>
      <c r="J555" s="215" t="s">
        <v>9409</v>
      </c>
      <c r="K555" s="215" t="s">
        <v>11122</v>
      </c>
      <c r="L555" s="215" t="s">
        <v>12807</v>
      </c>
      <c r="M555" s="215" t="s">
        <v>14501</v>
      </c>
      <c r="N555" s="215" t="s">
        <v>16192</v>
      </c>
      <c r="O555" s="215" t="s">
        <v>17910</v>
      </c>
      <c r="P555" s="215" t="s">
        <v>19586</v>
      </c>
      <c r="Q555" s="4"/>
      <c r="R555" s="4"/>
      <c r="S555" s="4"/>
      <c r="T555" s="4"/>
      <c r="U555" s="4"/>
      <c r="V555" s="4"/>
      <c r="W555" s="4"/>
      <c r="X555" s="4"/>
      <c r="Y555" s="4"/>
      <c r="Z555" s="4"/>
      <c r="AA555" s="4"/>
      <c r="AB555" s="4"/>
      <c r="AC555" s="4"/>
      <c r="AD555" s="4"/>
      <c r="AE555" s="4"/>
      <c r="AF555" s="4"/>
    </row>
    <row r="556" spans="1:32" ht="49.9" customHeight="1">
      <c r="A556" s="4"/>
      <c r="B556" s="213">
        <v>121010111512</v>
      </c>
      <c r="C556" s="214">
        <v>6</v>
      </c>
      <c r="D556" s="215" t="s">
        <v>717</v>
      </c>
      <c r="E556" s="215" t="s">
        <v>1874</v>
      </c>
      <c r="F556" s="216" t="s">
        <v>3012</v>
      </c>
      <c r="G556" s="215" t="s">
        <v>4265</v>
      </c>
      <c r="H556" s="215" t="s">
        <v>5994</v>
      </c>
      <c r="I556" s="215" t="s">
        <v>7711</v>
      </c>
      <c r="J556" s="215" t="s">
        <v>9410</v>
      </c>
      <c r="K556" s="215" t="s">
        <v>11123</v>
      </c>
      <c r="L556" s="215" t="s">
        <v>12808</v>
      </c>
      <c r="M556" s="215" t="s">
        <v>4265</v>
      </c>
      <c r="N556" s="215" t="s">
        <v>16193</v>
      </c>
      <c r="O556" s="215" t="s">
        <v>17911</v>
      </c>
      <c r="P556" s="215" t="s">
        <v>19587</v>
      </c>
      <c r="Q556" s="4"/>
      <c r="R556" s="4"/>
      <c r="S556" s="4"/>
      <c r="T556" s="4"/>
      <c r="U556" s="4"/>
      <c r="V556" s="4"/>
      <c r="W556" s="4"/>
      <c r="X556" s="4"/>
      <c r="Y556" s="4"/>
      <c r="Z556" s="4"/>
      <c r="AA556" s="4"/>
      <c r="AB556" s="4"/>
      <c r="AC556" s="4"/>
      <c r="AD556" s="4"/>
      <c r="AE556" s="4"/>
      <c r="AF556" s="4"/>
    </row>
    <row r="557" spans="1:32" ht="49.9" customHeight="1">
      <c r="A557" s="4"/>
      <c r="B557" s="213">
        <v>12101011151210</v>
      </c>
      <c r="C557" s="214">
        <v>7</v>
      </c>
      <c r="D557" s="215" t="s">
        <v>2668</v>
      </c>
      <c r="E557" s="215" t="s">
        <v>1875</v>
      </c>
      <c r="F557" s="216" t="s">
        <v>22938</v>
      </c>
      <c r="G557" s="215" t="s">
        <v>4266</v>
      </c>
      <c r="H557" s="215" t="s">
        <v>5995</v>
      </c>
      <c r="I557" s="215" t="s">
        <v>7712</v>
      </c>
      <c r="J557" s="215" t="s">
        <v>9411</v>
      </c>
      <c r="K557" s="215" t="s">
        <v>11124</v>
      </c>
      <c r="L557" s="215" t="s">
        <v>12809</v>
      </c>
      <c r="M557" s="215" t="s">
        <v>14502</v>
      </c>
      <c r="N557" s="215" t="s">
        <v>16194</v>
      </c>
      <c r="O557" s="215" t="s">
        <v>17912</v>
      </c>
      <c r="P557" s="215" t="s">
        <v>19588</v>
      </c>
      <c r="Q557" s="4"/>
      <c r="R557" s="4"/>
      <c r="S557" s="4"/>
      <c r="T557" s="4"/>
      <c r="U557" s="4"/>
      <c r="V557" s="4"/>
      <c r="W557" s="4"/>
      <c r="X557" s="4"/>
      <c r="Y557" s="4"/>
      <c r="Z557" s="4"/>
      <c r="AA557" s="4"/>
      <c r="AB557" s="4"/>
      <c r="AC557" s="4"/>
      <c r="AD557" s="4"/>
      <c r="AE557" s="4"/>
      <c r="AF557" s="4"/>
    </row>
    <row r="558" spans="1:32" ht="49.9" customHeight="1">
      <c r="A558" s="4"/>
      <c r="B558" s="213">
        <v>12101011151211</v>
      </c>
      <c r="C558" s="214">
        <v>7</v>
      </c>
      <c r="D558" s="215" t="s">
        <v>718</v>
      </c>
      <c r="E558" s="215" t="s">
        <v>1876</v>
      </c>
      <c r="F558" s="216" t="s">
        <v>22939</v>
      </c>
      <c r="G558" s="215" t="s">
        <v>4267</v>
      </c>
      <c r="H558" s="215" t="s">
        <v>5996</v>
      </c>
      <c r="I558" s="215" t="s">
        <v>7713</v>
      </c>
      <c r="J558" s="215" t="s">
        <v>9412</v>
      </c>
      <c r="K558" s="215" t="s">
        <v>11125</v>
      </c>
      <c r="L558" s="215" t="s">
        <v>12810</v>
      </c>
      <c r="M558" s="215" t="s">
        <v>14503</v>
      </c>
      <c r="N558" s="215" t="s">
        <v>16195</v>
      </c>
      <c r="O558" s="215" t="s">
        <v>17913</v>
      </c>
      <c r="P558" s="215" t="s">
        <v>19589</v>
      </c>
      <c r="Q558" s="4"/>
      <c r="R558" s="4"/>
      <c r="S558" s="4"/>
      <c r="T558" s="4"/>
      <c r="U558" s="4"/>
      <c r="V558" s="4"/>
      <c r="W558" s="4"/>
      <c r="X558" s="4"/>
      <c r="Y558" s="4"/>
      <c r="Z558" s="4"/>
      <c r="AA558" s="4"/>
      <c r="AB558" s="4"/>
      <c r="AC558" s="4"/>
      <c r="AD558" s="4"/>
      <c r="AE558" s="4"/>
      <c r="AF558" s="4"/>
    </row>
    <row r="559" spans="1:32" ht="49.9" customHeight="1">
      <c r="A559" s="4"/>
      <c r="B559" s="213">
        <v>121010111513</v>
      </c>
      <c r="C559" s="214">
        <v>6</v>
      </c>
      <c r="D559" s="215" t="s">
        <v>719</v>
      </c>
      <c r="E559" s="215" t="s">
        <v>1877</v>
      </c>
      <c r="F559" s="216" t="s">
        <v>22940</v>
      </c>
      <c r="G559" s="215" t="s">
        <v>4268</v>
      </c>
      <c r="H559" s="215" t="s">
        <v>5997</v>
      </c>
      <c r="I559" s="215" t="s">
        <v>7714</v>
      </c>
      <c r="J559" s="215" t="s">
        <v>9413</v>
      </c>
      <c r="K559" s="215" t="s">
        <v>11126</v>
      </c>
      <c r="L559" s="215" t="s">
        <v>12811</v>
      </c>
      <c r="M559" s="215" t="s">
        <v>14504</v>
      </c>
      <c r="N559" s="215" t="s">
        <v>16196</v>
      </c>
      <c r="O559" s="215" t="s">
        <v>17914</v>
      </c>
      <c r="P559" s="215" t="s">
        <v>19590</v>
      </c>
      <c r="Q559" s="4"/>
      <c r="R559" s="4"/>
      <c r="S559" s="4"/>
      <c r="T559" s="4"/>
      <c r="U559" s="4"/>
      <c r="V559" s="4"/>
      <c r="W559" s="4"/>
      <c r="X559" s="4"/>
      <c r="Y559" s="4"/>
      <c r="Z559" s="4"/>
      <c r="AA559" s="4"/>
      <c r="AB559" s="4"/>
      <c r="AC559" s="4"/>
      <c r="AD559" s="4"/>
      <c r="AE559" s="4"/>
      <c r="AF559" s="4"/>
    </row>
    <row r="560" spans="1:32" ht="49.9" customHeight="1">
      <c r="A560" s="4"/>
      <c r="B560" s="213">
        <v>121010111514</v>
      </c>
      <c r="C560" s="214">
        <v>6</v>
      </c>
      <c r="D560" s="215" t="s">
        <v>720</v>
      </c>
      <c r="E560" s="215" t="s">
        <v>1878</v>
      </c>
      <c r="F560" s="216" t="s">
        <v>3013</v>
      </c>
      <c r="G560" s="215" t="s">
        <v>4269</v>
      </c>
      <c r="H560" s="215" t="s">
        <v>5998</v>
      </c>
      <c r="I560" s="215" t="s">
        <v>7715</v>
      </c>
      <c r="J560" s="215" t="s">
        <v>9414</v>
      </c>
      <c r="K560" s="215" t="s">
        <v>11127</v>
      </c>
      <c r="L560" s="215" t="s">
        <v>12812</v>
      </c>
      <c r="M560" s="215" t="s">
        <v>14505</v>
      </c>
      <c r="N560" s="215" t="s">
        <v>16197</v>
      </c>
      <c r="O560" s="215" t="s">
        <v>17915</v>
      </c>
      <c r="P560" s="215" t="s">
        <v>19591</v>
      </c>
      <c r="Q560" s="4"/>
      <c r="R560" s="4"/>
      <c r="S560" s="4"/>
      <c r="T560" s="4"/>
      <c r="U560" s="4"/>
      <c r="V560" s="4"/>
      <c r="W560" s="4"/>
      <c r="X560" s="4"/>
      <c r="Y560" s="4"/>
      <c r="Z560" s="4"/>
      <c r="AA560" s="4"/>
      <c r="AB560" s="4"/>
      <c r="AC560" s="4"/>
      <c r="AD560" s="4"/>
      <c r="AE560" s="4"/>
      <c r="AF560" s="4"/>
    </row>
    <row r="561" spans="1:32" ht="49.9" customHeight="1">
      <c r="A561" s="4"/>
      <c r="B561" s="213">
        <v>12101011151410</v>
      </c>
      <c r="C561" s="214">
        <v>7</v>
      </c>
      <c r="D561" s="215" t="s">
        <v>721</v>
      </c>
      <c r="E561" s="215" t="s">
        <v>1879</v>
      </c>
      <c r="F561" s="216" t="s">
        <v>3014</v>
      </c>
      <c r="G561" s="215" t="s">
        <v>4270</v>
      </c>
      <c r="H561" s="215" t="s">
        <v>5999</v>
      </c>
      <c r="I561" s="215" t="s">
        <v>7716</v>
      </c>
      <c r="J561" s="215" t="s">
        <v>9415</v>
      </c>
      <c r="K561" s="215" t="s">
        <v>11128</v>
      </c>
      <c r="L561" s="215" t="s">
        <v>12813</v>
      </c>
      <c r="M561" s="215" t="s">
        <v>14506</v>
      </c>
      <c r="N561" s="215" t="s">
        <v>16198</v>
      </c>
      <c r="O561" s="215" t="s">
        <v>17916</v>
      </c>
      <c r="P561" s="215" t="s">
        <v>19592</v>
      </c>
      <c r="Q561" s="4"/>
      <c r="R561" s="4"/>
      <c r="S561" s="4"/>
      <c r="T561" s="4"/>
      <c r="U561" s="4"/>
      <c r="V561" s="4"/>
      <c r="W561" s="4"/>
      <c r="X561" s="4"/>
      <c r="Y561" s="4"/>
      <c r="Z561" s="4"/>
      <c r="AA561" s="4"/>
      <c r="AB561" s="4"/>
      <c r="AC561" s="4"/>
      <c r="AD561" s="4"/>
      <c r="AE561" s="4"/>
      <c r="AF561" s="4"/>
    </row>
    <row r="562" spans="1:32" ht="49.9" customHeight="1">
      <c r="A562" s="4"/>
      <c r="B562" s="213">
        <v>12101011151411</v>
      </c>
      <c r="C562" s="214">
        <v>7</v>
      </c>
      <c r="D562" s="215" t="s">
        <v>722</v>
      </c>
      <c r="E562" s="215" t="s">
        <v>722</v>
      </c>
      <c r="F562" s="216" t="s">
        <v>3015</v>
      </c>
      <c r="G562" s="215" t="s">
        <v>4271</v>
      </c>
      <c r="H562" s="215" t="s">
        <v>6000</v>
      </c>
      <c r="I562" s="215" t="s">
        <v>7717</v>
      </c>
      <c r="J562" s="215" t="s">
        <v>9416</v>
      </c>
      <c r="K562" s="215" t="s">
        <v>11129</v>
      </c>
      <c r="L562" s="215" t="s">
        <v>12814</v>
      </c>
      <c r="M562" s="215" t="s">
        <v>14507</v>
      </c>
      <c r="N562" s="215" t="s">
        <v>16199</v>
      </c>
      <c r="O562" s="215" t="s">
        <v>17917</v>
      </c>
      <c r="P562" s="215" t="s">
        <v>19593</v>
      </c>
      <c r="Q562" s="4"/>
      <c r="R562" s="4"/>
      <c r="S562" s="4"/>
      <c r="T562" s="4"/>
      <c r="U562" s="4"/>
      <c r="V562" s="4"/>
      <c r="W562" s="4"/>
      <c r="X562" s="4"/>
      <c r="Y562" s="4"/>
      <c r="Z562" s="4"/>
      <c r="AA562" s="4"/>
      <c r="AB562" s="4"/>
      <c r="AC562" s="4"/>
      <c r="AD562" s="4"/>
      <c r="AE562" s="4"/>
      <c r="AF562" s="4"/>
    </row>
    <row r="563" spans="1:32" ht="49.9" customHeight="1">
      <c r="A563" s="4"/>
      <c r="B563" s="213">
        <v>1210101116</v>
      </c>
      <c r="C563" s="214">
        <v>5</v>
      </c>
      <c r="D563" s="215" t="s">
        <v>124</v>
      </c>
      <c r="E563" s="215" t="s">
        <v>1880</v>
      </c>
      <c r="F563" s="216" t="s">
        <v>3016</v>
      </c>
      <c r="G563" s="215" t="s">
        <v>4272</v>
      </c>
      <c r="H563" s="215" t="s">
        <v>6001</v>
      </c>
      <c r="I563" s="215" t="s">
        <v>7718</v>
      </c>
      <c r="J563" s="215" t="s">
        <v>9417</v>
      </c>
      <c r="K563" s="215" t="s">
        <v>11130</v>
      </c>
      <c r="L563" s="215" t="s">
        <v>12815</v>
      </c>
      <c r="M563" s="215" t="s">
        <v>14508</v>
      </c>
      <c r="N563" s="215" t="s">
        <v>16200</v>
      </c>
      <c r="O563" s="215" t="s">
        <v>17918</v>
      </c>
      <c r="P563" s="215" t="s">
        <v>19594</v>
      </c>
      <c r="Q563" s="4"/>
      <c r="R563" s="4"/>
      <c r="S563" s="4"/>
      <c r="T563" s="4"/>
      <c r="U563" s="4"/>
      <c r="V563" s="4"/>
      <c r="W563" s="4"/>
      <c r="X563" s="4"/>
      <c r="Y563" s="4"/>
      <c r="Z563" s="4"/>
      <c r="AA563" s="4"/>
      <c r="AB563" s="4"/>
      <c r="AC563" s="4"/>
      <c r="AD563" s="4"/>
      <c r="AE563" s="4"/>
      <c r="AF563" s="4"/>
    </row>
    <row r="564" spans="1:32" ht="49.9" customHeight="1">
      <c r="A564" s="4"/>
      <c r="B564" s="213">
        <v>121010111610</v>
      </c>
      <c r="C564" s="214">
        <v>6</v>
      </c>
      <c r="D564" s="215" t="s">
        <v>723</v>
      </c>
      <c r="E564" s="215" t="s">
        <v>1881</v>
      </c>
      <c r="F564" s="216" t="s">
        <v>3017</v>
      </c>
      <c r="G564" s="215" t="s">
        <v>4273</v>
      </c>
      <c r="H564" s="215" t="s">
        <v>6002</v>
      </c>
      <c r="I564" s="215" t="s">
        <v>7719</v>
      </c>
      <c r="J564" s="215" t="s">
        <v>9418</v>
      </c>
      <c r="K564" s="215" t="s">
        <v>11131</v>
      </c>
      <c r="L564" s="215" t="s">
        <v>12816</v>
      </c>
      <c r="M564" s="215" t="s">
        <v>14509</v>
      </c>
      <c r="N564" s="215" t="s">
        <v>16201</v>
      </c>
      <c r="O564" s="215" t="s">
        <v>17919</v>
      </c>
      <c r="P564" s="215" t="s">
        <v>19595</v>
      </c>
      <c r="Q564" s="4"/>
      <c r="R564" s="4"/>
      <c r="S564" s="4"/>
      <c r="T564" s="4"/>
      <c r="U564" s="4"/>
      <c r="V564" s="4"/>
      <c r="W564" s="4"/>
      <c r="X564" s="4"/>
      <c r="Y564" s="4"/>
      <c r="Z564" s="4"/>
      <c r="AA564" s="4"/>
      <c r="AB564" s="4"/>
      <c r="AC564" s="4"/>
      <c r="AD564" s="4"/>
      <c r="AE564" s="4"/>
      <c r="AF564" s="4"/>
    </row>
    <row r="565" spans="1:32" ht="49.9" customHeight="1">
      <c r="A565" s="4"/>
      <c r="B565" s="213">
        <v>121010111611</v>
      </c>
      <c r="C565" s="214">
        <v>6</v>
      </c>
      <c r="D565" s="215" t="s">
        <v>724</v>
      </c>
      <c r="E565" s="215" t="s">
        <v>1882</v>
      </c>
      <c r="F565" s="216" t="s">
        <v>23771</v>
      </c>
      <c r="G565" s="215" t="s">
        <v>4274</v>
      </c>
      <c r="H565" s="215" t="s">
        <v>6003</v>
      </c>
      <c r="I565" s="215" t="s">
        <v>7720</v>
      </c>
      <c r="J565" s="215" t="s">
        <v>9419</v>
      </c>
      <c r="K565" s="215" t="s">
        <v>11132</v>
      </c>
      <c r="L565" s="215" t="s">
        <v>12817</v>
      </c>
      <c r="M565" s="215" t="s">
        <v>14510</v>
      </c>
      <c r="N565" s="215" t="s">
        <v>16202</v>
      </c>
      <c r="O565" s="215" t="s">
        <v>17920</v>
      </c>
      <c r="P565" s="215" t="s">
        <v>19596</v>
      </c>
      <c r="Q565" s="4"/>
      <c r="R565" s="4"/>
      <c r="S565" s="4"/>
      <c r="T565" s="4"/>
      <c r="U565" s="4"/>
      <c r="V565" s="4"/>
      <c r="W565" s="4"/>
      <c r="X565" s="4"/>
      <c r="Y565" s="4"/>
      <c r="Z565" s="4"/>
      <c r="AA565" s="4"/>
      <c r="AB565" s="4"/>
      <c r="AC565" s="4"/>
      <c r="AD565" s="4"/>
      <c r="AE565" s="4"/>
      <c r="AF565" s="4"/>
    </row>
    <row r="566" spans="1:32" ht="49.9" customHeight="1">
      <c r="A566" s="4"/>
      <c r="B566" s="213">
        <v>121010111612</v>
      </c>
      <c r="C566" s="214">
        <v>6</v>
      </c>
      <c r="D566" s="215" t="s">
        <v>2669</v>
      </c>
      <c r="E566" s="215" t="s">
        <v>1883</v>
      </c>
      <c r="F566" s="216" t="s">
        <v>3019</v>
      </c>
      <c r="G566" s="215" t="s">
        <v>4275</v>
      </c>
      <c r="H566" s="215" t="s">
        <v>6004</v>
      </c>
      <c r="I566" s="215" t="s">
        <v>7721</v>
      </c>
      <c r="J566" s="215" t="s">
        <v>9420</v>
      </c>
      <c r="K566" s="215" t="s">
        <v>11133</v>
      </c>
      <c r="L566" s="215" t="s">
        <v>12818</v>
      </c>
      <c r="M566" s="215" t="s">
        <v>14511</v>
      </c>
      <c r="N566" s="215" t="s">
        <v>16203</v>
      </c>
      <c r="O566" s="215" t="s">
        <v>17921</v>
      </c>
      <c r="P566" s="215" t="s">
        <v>19597</v>
      </c>
      <c r="Q566" s="4"/>
      <c r="R566" s="4"/>
      <c r="S566" s="4"/>
      <c r="T566" s="4"/>
      <c r="U566" s="4"/>
      <c r="V566" s="4"/>
      <c r="W566" s="4"/>
      <c r="X566" s="4"/>
      <c r="Y566" s="4"/>
      <c r="Z566" s="4"/>
      <c r="AA566" s="4"/>
      <c r="AB566" s="4"/>
      <c r="AC566" s="4"/>
      <c r="AD566" s="4"/>
      <c r="AE566" s="4"/>
      <c r="AF566" s="4"/>
    </row>
    <row r="567" spans="1:32" ht="49.9" customHeight="1">
      <c r="A567" s="4"/>
      <c r="B567" s="213">
        <v>1210101117</v>
      </c>
      <c r="C567" s="214">
        <v>5</v>
      </c>
      <c r="D567" s="215" t="s">
        <v>725</v>
      </c>
      <c r="E567" s="215" t="s">
        <v>1884</v>
      </c>
      <c r="F567" s="216" t="s">
        <v>3020</v>
      </c>
      <c r="G567" s="215" t="s">
        <v>4276</v>
      </c>
      <c r="H567" s="215" t="s">
        <v>6005</v>
      </c>
      <c r="I567" s="215" t="s">
        <v>7722</v>
      </c>
      <c r="J567" s="215" t="s">
        <v>9421</v>
      </c>
      <c r="K567" s="215" t="s">
        <v>11134</v>
      </c>
      <c r="L567" s="215" t="s">
        <v>12819</v>
      </c>
      <c r="M567" s="215" t="s">
        <v>14512</v>
      </c>
      <c r="N567" s="215" t="s">
        <v>16204</v>
      </c>
      <c r="O567" s="215" t="s">
        <v>17922</v>
      </c>
      <c r="P567" s="215" t="s">
        <v>19598</v>
      </c>
      <c r="Q567" s="4"/>
      <c r="R567" s="4"/>
      <c r="S567" s="4"/>
      <c r="T567" s="4"/>
      <c r="U567" s="4"/>
      <c r="V567" s="4"/>
      <c r="W567" s="4"/>
      <c r="X567" s="4"/>
      <c r="Y567" s="4"/>
      <c r="Z567" s="4"/>
      <c r="AA567" s="4"/>
      <c r="AB567" s="4"/>
      <c r="AC567" s="4"/>
      <c r="AD567" s="4"/>
      <c r="AE567" s="4"/>
      <c r="AF567" s="4"/>
    </row>
    <row r="568" spans="1:32" ht="49.9" customHeight="1">
      <c r="A568" s="4"/>
      <c r="B568" s="213">
        <v>1210101118</v>
      </c>
      <c r="C568" s="214">
        <v>5</v>
      </c>
      <c r="D568" s="215" t="s">
        <v>726</v>
      </c>
      <c r="E568" s="215" t="s">
        <v>1885</v>
      </c>
      <c r="F568" s="216" t="s">
        <v>3021</v>
      </c>
      <c r="G568" s="215" t="s">
        <v>4277</v>
      </c>
      <c r="H568" s="215" t="s">
        <v>6006</v>
      </c>
      <c r="I568" s="215" t="s">
        <v>7723</v>
      </c>
      <c r="J568" s="215" t="s">
        <v>9422</v>
      </c>
      <c r="K568" s="215" t="s">
        <v>11135</v>
      </c>
      <c r="L568" s="215" t="s">
        <v>12820</v>
      </c>
      <c r="M568" s="215" t="s">
        <v>14513</v>
      </c>
      <c r="N568" s="215" t="s">
        <v>16205</v>
      </c>
      <c r="O568" s="215" t="s">
        <v>17923</v>
      </c>
      <c r="P568" s="215" t="s">
        <v>19599</v>
      </c>
      <c r="Q568" s="4"/>
      <c r="R568" s="4"/>
      <c r="S568" s="4"/>
      <c r="T568" s="4"/>
      <c r="U568" s="4"/>
      <c r="V568" s="4"/>
      <c r="W568" s="4"/>
      <c r="X568" s="4"/>
      <c r="Y568" s="4"/>
      <c r="Z568" s="4"/>
      <c r="AA568" s="4"/>
      <c r="AB568" s="4"/>
      <c r="AC568" s="4"/>
      <c r="AD568" s="4"/>
      <c r="AE568" s="4"/>
      <c r="AF568" s="4"/>
    </row>
    <row r="569" spans="1:32" ht="49.9" customHeight="1">
      <c r="A569" s="4"/>
      <c r="B569" s="213">
        <v>121010111810</v>
      </c>
      <c r="C569" s="214">
        <v>6</v>
      </c>
      <c r="D569" s="215" t="s">
        <v>125</v>
      </c>
      <c r="E569" s="215" t="s">
        <v>1886</v>
      </c>
      <c r="F569" s="216" t="s">
        <v>3022</v>
      </c>
      <c r="G569" s="215" t="s">
        <v>4278</v>
      </c>
      <c r="H569" s="215" t="s">
        <v>6007</v>
      </c>
      <c r="I569" s="215" t="s">
        <v>7724</v>
      </c>
      <c r="J569" s="215" t="s">
        <v>9423</v>
      </c>
      <c r="K569" s="215" t="s">
        <v>11136</v>
      </c>
      <c r="L569" s="215" t="s">
        <v>12821</v>
      </c>
      <c r="M569" s="215" t="s">
        <v>14514</v>
      </c>
      <c r="N569" s="215" t="s">
        <v>16206</v>
      </c>
      <c r="O569" s="215" t="s">
        <v>14514</v>
      </c>
      <c r="P569" s="215" t="s">
        <v>19600</v>
      </c>
      <c r="Q569" s="4"/>
      <c r="R569" s="4"/>
      <c r="S569" s="4"/>
      <c r="T569" s="4"/>
      <c r="U569" s="4"/>
      <c r="V569" s="4"/>
      <c r="W569" s="4"/>
      <c r="X569" s="4"/>
      <c r="Y569" s="4"/>
      <c r="Z569" s="4"/>
      <c r="AA569" s="4"/>
      <c r="AB569" s="4"/>
      <c r="AC569" s="4"/>
      <c r="AD569" s="4"/>
      <c r="AE569" s="4"/>
      <c r="AF569" s="4"/>
    </row>
    <row r="570" spans="1:32" ht="49.9" customHeight="1">
      <c r="A570" s="4"/>
      <c r="B570" s="213">
        <v>12101011181010</v>
      </c>
      <c r="C570" s="214">
        <v>7</v>
      </c>
      <c r="D570" s="215" t="s">
        <v>727</v>
      </c>
      <c r="E570" s="215" t="s">
        <v>1887</v>
      </c>
      <c r="F570" s="216" t="s">
        <v>23772</v>
      </c>
      <c r="G570" s="215" t="s">
        <v>4279</v>
      </c>
      <c r="H570" s="215" t="s">
        <v>6008</v>
      </c>
      <c r="I570" s="215" t="s">
        <v>7725</v>
      </c>
      <c r="J570" s="215" t="s">
        <v>9424</v>
      </c>
      <c r="K570" s="215" t="s">
        <v>11137</v>
      </c>
      <c r="L570" s="215" t="s">
        <v>12822</v>
      </c>
      <c r="M570" s="215" t="s">
        <v>14515</v>
      </c>
      <c r="N570" s="215" t="s">
        <v>16207</v>
      </c>
      <c r="O570" s="215" t="s">
        <v>17924</v>
      </c>
      <c r="P570" s="215" t="s">
        <v>19601</v>
      </c>
      <c r="Q570" s="4"/>
      <c r="R570" s="4"/>
      <c r="S570" s="4"/>
      <c r="T570" s="4"/>
      <c r="U570" s="4"/>
      <c r="V570" s="4"/>
      <c r="W570" s="4"/>
      <c r="X570" s="4"/>
      <c r="Y570" s="4"/>
      <c r="Z570" s="4"/>
      <c r="AA570" s="4"/>
      <c r="AB570" s="4"/>
      <c r="AC570" s="4"/>
      <c r="AD570" s="4"/>
      <c r="AE570" s="4"/>
      <c r="AF570" s="4"/>
    </row>
    <row r="571" spans="1:32" ht="49.9" customHeight="1">
      <c r="A571" s="4"/>
      <c r="B571" s="213">
        <v>12101011181011</v>
      </c>
      <c r="C571" s="214">
        <v>7</v>
      </c>
      <c r="D571" s="215" t="s">
        <v>2670</v>
      </c>
      <c r="E571" s="215" t="s">
        <v>1888</v>
      </c>
      <c r="F571" s="216" t="s">
        <v>23773</v>
      </c>
      <c r="G571" s="215" t="s">
        <v>4280</v>
      </c>
      <c r="H571" s="215" t="s">
        <v>6009</v>
      </c>
      <c r="I571" s="215" t="s">
        <v>7726</v>
      </c>
      <c r="J571" s="215" t="s">
        <v>9425</v>
      </c>
      <c r="K571" s="215" t="s">
        <v>11138</v>
      </c>
      <c r="L571" s="215" t="s">
        <v>12823</v>
      </c>
      <c r="M571" s="215" t="s">
        <v>14516</v>
      </c>
      <c r="N571" s="215" t="s">
        <v>16208</v>
      </c>
      <c r="O571" s="215" t="s">
        <v>17925</v>
      </c>
      <c r="P571" s="215" t="s">
        <v>19602</v>
      </c>
      <c r="Q571" s="4"/>
      <c r="R571" s="4"/>
      <c r="S571" s="4"/>
      <c r="T571" s="4"/>
      <c r="U571" s="4"/>
      <c r="V571" s="4"/>
      <c r="W571" s="4"/>
      <c r="X571" s="4"/>
      <c r="Y571" s="4"/>
      <c r="Z571" s="4"/>
      <c r="AA571" s="4"/>
      <c r="AB571" s="4"/>
      <c r="AC571" s="4"/>
      <c r="AD571" s="4"/>
      <c r="AE571" s="4"/>
      <c r="AF571" s="4"/>
    </row>
    <row r="572" spans="1:32" ht="49.9" customHeight="1">
      <c r="A572" s="4"/>
      <c r="B572" s="213">
        <v>121010111811</v>
      </c>
      <c r="C572" s="214">
        <v>6</v>
      </c>
      <c r="D572" s="215" t="s">
        <v>728</v>
      </c>
      <c r="E572" s="215" t="s">
        <v>1889</v>
      </c>
      <c r="F572" s="216" t="s">
        <v>3023</v>
      </c>
      <c r="G572" s="215" t="s">
        <v>4281</v>
      </c>
      <c r="H572" s="215" t="s">
        <v>6010</v>
      </c>
      <c r="I572" s="215" t="s">
        <v>7727</v>
      </c>
      <c r="J572" s="215" t="s">
        <v>9426</v>
      </c>
      <c r="K572" s="215" t="s">
        <v>11139</v>
      </c>
      <c r="L572" s="215" t="s">
        <v>12824</v>
      </c>
      <c r="M572" s="215" t="s">
        <v>14517</v>
      </c>
      <c r="N572" s="215" t="s">
        <v>16209</v>
      </c>
      <c r="O572" s="215" t="s">
        <v>17926</v>
      </c>
      <c r="P572" s="215" t="s">
        <v>19603</v>
      </c>
      <c r="Q572" s="4"/>
      <c r="R572" s="4"/>
      <c r="S572" s="4"/>
      <c r="T572" s="4"/>
      <c r="U572" s="4"/>
      <c r="V572" s="4"/>
      <c r="W572" s="4"/>
      <c r="X572" s="4"/>
      <c r="Y572" s="4"/>
      <c r="Z572" s="4"/>
      <c r="AA572" s="4"/>
      <c r="AB572" s="4"/>
      <c r="AC572" s="4"/>
      <c r="AD572" s="4"/>
      <c r="AE572" s="4"/>
      <c r="AF572" s="4"/>
    </row>
    <row r="573" spans="1:32" ht="49.9" customHeight="1">
      <c r="A573" s="4"/>
      <c r="B573" s="213">
        <v>12101011181110</v>
      </c>
      <c r="C573" s="214">
        <v>7</v>
      </c>
      <c r="D573" s="215" t="s">
        <v>729</v>
      </c>
      <c r="E573" s="215" t="s">
        <v>1890</v>
      </c>
      <c r="F573" s="216" t="s">
        <v>22963</v>
      </c>
      <c r="G573" s="215" t="s">
        <v>4282</v>
      </c>
      <c r="H573" s="215" t="s">
        <v>6011</v>
      </c>
      <c r="I573" s="215" t="s">
        <v>7728</v>
      </c>
      <c r="J573" s="215" t="s">
        <v>9427</v>
      </c>
      <c r="K573" s="215" t="s">
        <v>11140</v>
      </c>
      <c r="L573" s="215" t="s">
        <v>12825</v>
      </c>
      <c r="M573" s="215" t="s">
        <v>14518</v>
      </c>
      <c r="N573" s="215" t="s">
        <v>16210</v>
      </c>
      <c r="O573" s="215" t="s">
        <v>17927</v>
      </c>
      <c r="P573" s="215" t="s">
        <v>19604</v>
      </c>
      <c r="Q573" s="4"/>
      <c r="R573" s="4"/>
      <c r="S573" s="4"/>
      <c r="T573" s="4"/>
      <c r="U573" s="4"/>
      <c r="V573" s="4"/>
      <c r="W573" s="4"/>
      <c r="X573" s="4"/>
      <c r="Y573" s="4"/>
      <c r="Z573" s="4"/>
      <c r="AA573" s="4"/>
      <c r="AB573" s="4"/>
      <c r="AC573" s="4"/>
      <c r="AD573" s="4"/>
      <c r="AE573" s="4"/>
      <c r="AF573" s="4"/>
    </row>
    <row r="574" spans="1:32" ht="49.9" customHeight="1">
      <c r="A574" s="4"/>
      <c r="B574" s="213">
        <v>12101011181111</v>
      </c>
      <c r="C574" s="214">
        <v>7</v>
      </c>
      <c r="D574" s="215" t="s">
        <v>730</v>
      </c>
      <c r="E574" s="215" t="s">
        <v>1891</v>
      </c>
      <c r="F574" s="216" t="s">
        <v>3024</v>
      </c>
      <c r="G574" s="215" t="s">
        <v>4283</v>
      </c>
      <c r="H574" s="215" t="s">
        <v>6012</v>
      </c>
      <c r="I574" s="215" t="s">
        <v>7729</v>
      </c>
      <c r="J574" s="215" t="s">
        <v>9428</v>
      </c>
      <c r="K574" s="215" t="s">
        <v>11141</v>
      </c>
      <c r="L574" s="215" t="s">
        <v>12826</v>
      </c>
      <c r="M574" s="215" t="s">
        <v>14519</v>
      </c>
      <c r="N574" s="215" t="s">
        <v>16211</v>
      </c>
      <c r="O574" s="215" t="s">
        <v>17928</v>
      </c>
      <c r="P574" s="215" t="s">
        <v>19605</v>
      </c>
      <c r="Q574" s="4"/>
      <c r="R574" s="4"/>
      <c r="S574" s="4"/>
      <c r="T574" s="4"/>
      <c r="U574" s="4"/>
      <c r="V574" s="4"/>
      <c r="W574" s="4"/>
      <c r="X574" s="4"/>
      <c r="Y574" s="4"/>
      <c r="Z574" s="4"/>
      <c r="AA574" s="4"/>
      <c r="AB574" s="4"/>
      <c r="AC574" s="4"/>
      <c r="AD574" s="4"/>
      <c r="AE574" s="4"/>
      <c r="AF574" s="4"/>
    </row>
    <row r="575" spans="1:32" ht="49.9" customHeight="1">
      <c r="A575" s="4"/>
      <c r="B575" s="213">
        <v>12101011181112</v>
      </c>
      <c r="C575" s="214">
        <v>7</v>
      </c>
      <c r="D575" s="215" t="s">
        <v>731</v>
      </c>
      <c r="E575" s="215" t="s">
        <v>1892</v>
      </c>
      <c r="F575" s="216" t="s">
        <v>22964</v>
      </c>
      <c r="G575" s="215" t="s">
        <v>4284</v>
      </c>
      <c r="H575" s="215" t="s">
        <v>6013</v>
      </c>
      <c r="I575" s="215" t="s">
        <v>7730</v>
      </c>
      <c r="J575" s="215" t="s">
        <v>9429</v>
      </c>
      <c r="K575" s="215" t="s">
        <v>11142</v>
      </c>
      <c r="L575" s="215" t="s">
        <v>12827</v>
      </c>
      <c r="M575" s="215" t="s">
        <v>14520</v>
      </c>
      <c r="N575" s="215" t="s">
        <v>16212</v>
      </c>
      <c r="O575" s="215" t="s">
        <v>17929</v>
      </c>
      <c r="P575" s="215" t="s">
        <v>19606</v>
      </c>
      <c r="Q575" s="4"/>
      <c r="R575" s="4"/>
      <c r="S575" s="4"/>
      <c r="T575" s="4"/>
      <c r="U575" s="4"/>
      <c r="V575" s="4"/>
      <c r="W575" s="4"/>
      <c r="X575" s="4"/>
      <c r="Y575" s="4"/>
      <c r="Z575" s="4"/>
      <c r="AA575" s="4"/>
      <c r="AB575" s="4"/>
      <c r="AC575" s="4"/>
      <c r="AD575" s="4"/>
      <c r="AE575" s="4"/>
      <c r="AF575" s="4"/>
    </row>
    <row r="576" spans="1:32" ht="49.9" customHeight="1">
      <c r="A576" s="4"/>
      <c r="B576" s="213">
        <v>1210101119</v>
      </c>
      <c r="C576" s="214">
        <v>5</v>
      </c>
      <c r="D576" s="215" t="s">
        <v>2671</v>
      </c>
      <c r="E576" s="215" t="s">
        <v>1893</v>
      </c>
      <c r="F576" s="216" t="s">
        <v>23774</v>
      </c>
      <c r="G576" s="215" t="s">
        <v>4285</v>
      </c>
      <c r="H576" s="215" t="s">
        <v>6014</v>
      </c>
      <c r="I576" s="215" t="s">
        <v>7731</v>
      </c>
      <c r="J576" s="215" t="s">
        <v>9430</v>
      </c>
      <c r="K576" s="215" t="s">
        <v>11143</v>
      </c>
      <c r="L576" s="215" t="s">
        <v>12828</v>
      </c>
      <c r="M576" s="215" t="s">
        <v>14521</v>
      </c>
      <c r="N576" s="215" t="s">
        <v>16213</v>
      </c>
      <c r="O576" s="215" t="s">
        <v>17930</v>
      </c>
      <c r="P576" s="215" t="s">
        <v>19607</v>
      </c>
      <c r="Q576" s="4"/>
      <c r="R576" s="4"/>
      <c r="S576" s="4"/>
      <c r="T576" s="4"/>
      <c r="U576" s="4"/>
      <c r="V576" s="4"/>
      <c r="W576" s="4"/>
      <c r="X576" s="4"/>
      <c r="Y576" s="4"/>
      <c r="Z576" s="4"/>
      <c r="AA576" s="4"/>
      <c r="AB576" s="4"/>
      <c r="AC576" s="4"/>
      <c r="AD576" s="4"/>
      <c r="AE576" s="4"/>
      <c r="AF576" s="4"/>
    </row>
    <row r="577" spans="1:32" ht="49.9" customHeight="1">
      <c r="A577" s="4"/>
      <c r="B577" s="213">
        <v>121011</v>
      </c>
      <c r="C577" s="214">
        <v>3</v>
      </c>
      <c r="D577" s="215" t="s">
        <v>131</v>
      </c>
      <c r="E577" s="215" t="s">
        <v>1894</v>
      </c>
      <c r="F577" s="216" t="s">
        <v>23000</v>
      </c>
      <c r="G577" s="215" t="s">
        <v>4286</v>
      </c>
      <c r="H577" s="215" t="s">
        <v>6015</v>
      </c>
      <c r="I577" s="215" t="s">
        <v>7732</v>
      </c>
      <c r="J577" s="215" t="s">
        <v>9431</v>
      </c>
      <c r="K577" s="215" t="s">
        <v>9431</v>
      </c>
      <c r="L577" s="215" t="s">
        <v>12829</v>
      </c>
      <c r="M577" s="215" t="s">
        <v>4286</v>
      </c>
      <c r="N577" s="215" t="s">
        <v>16214</v>
      </c>
      <c r="O577" s="215" t="s">
        <v>17931</v>
      </c>
      <c r="P577" s="215" t="s">
        <v>19608</v>
      </c>
      <c r="Q577" s="4"/>
      <c r="R577" s="4"/>
      <c r="S577" s="4"/>
      <c r="T577" s="4"/>
      <c r="U577" s="4"/>
      <c r="V577" s="4"/>
      <c r="W577" s="4"/>
      <c r="X577" s="4"/>
      <c r="Y577" s="4"/>
      <c r="Z577" s="4"/>
      <c r="AA577" s="4"/>
      <c r="AB577" s="4"/>
      <c r="AC577" s="4"/>
      <c r="AD577" s="4"/>
      <c r="AE577" s="4"/>
      <c r="AF577" s="4"/>
    </row>
    <row r="578" spans="1:32" ht="49.9" customHeight="1">
      <c r="A578" s="4"/>
      <c r="B578" s="213">
        <v>12101110</v>
      </c>
      <c r="C578" s="214">
        <v>4</v>
      </c>
      <c r="D578" s="215" t="s">
        <v>132</v>
      </c>
      <c r="E578" s="215" t="s">
        <v>1895</v>
      </c>
      <c r="F578" s="216" t="s">
        <v>3025</v>
      </c>
      <c r="G578" s="215" t="s">
        <v>4287</v>
      </c>
      <c r="H578" s="215" t="s">
        <v>6016</v>
      </c>
      <c r="I578" s="215" t="s">
        <v>7733</v>
      </c>
      <c r="J578" s="215" t="s">
        <v>9432</v>
      </c>
      <c r="K578" s="215" t="s">
        <v>11144</v>
      </c>
      <c r="L578" s="215" t="s">
        <v>12830</v>
      </c>
      <c r="M578" s="215" t="s">
        <v>14522</v>
      </c>
      <c r="N578" s="215" t="s">
        <v>16215</v>
      </c>
      <c r="O578" s="215" t="s">
        <v>17932</v>
      </c>
      <c r="P578" s="215" t="s">
        <v>19609</v>
      </c>
      <c r="Q578" s="4"/>
      <c r="R578" s="4"/>
      <c r="S578" s="4"/>
      <c r="T578" s="4"/>
      <c r="U578" s="4"/>
      <c r="V578" s="4"/>
      <c r="W578" s="4"/>
      <c r="X578" s="4"/>
      <c r="Y578" s="4"/>
      <c r="Z578" s="4"/>
      <c r="AA578" s="4"/>
      <c r="AB578" s="4"/>
      <c r="AC578" s="4"/>
      <c r="AD578" s="4"/>
      <c r="AE578" s="4"/>
      <c r="AF578" s="4"/>
    </row>
    <row r="579" spans="1:32" ht="49.9" customHeight="1">
      <c r="A579" s="4"/>
      <c r="B579" s="213">
        <v>1210111010</v>
      </c>
      <c r="C579" s="214">
        <v>5</v>
      </c>
      <c r="D579" s="215" t="s">
        <v>133</v>
      </c>
      <c r="E579" s="215" t="s">
        <v>133</v>
      </c>
      <c r="F579" s="216" t="s">
        <v>23001</v>
      </c>
      <c r="G579" s="215" t="s">
        <v>4288</v>
      </c>
      <c r="H579" s="215" t="s">
        <v>6017</v>
      </c>
      <c r="I579" s="215" t="s">
        <v>7734</v>
      </c>
      <c r="J579" s="215" t="s">
        <v>9433</v>
      </c>
      <c r="K579" s="215" t="s">
        <v>11145</v>
      </c>
      <c r="L579" s="215" t="s">
        <v>12831</v>
      </c>
      <c r="M579" s="215" t="s">
        <v>14523</v>
      </c>
      <c r="N579" s="215" t="s">
        <v>16216</v>
      </c>
      <c r="O579" s="215" t="s">
        <v>17933</v>
      </c>
      <c r="P579" s="215" t="s">
        <v>19610</v>
      </c>
      <c r="Q579" s="4"/>
      <c r="R579" s="4"/>
      <c r="S579" s="4"/>
      <c r="T579" s="4"/>
      <c r="U579" s="4"/>
      <c r="V579" s="4"/>
      <c r="W579" s="4"/>
      <c r="X579" s="4"/>
      <c r="Y579" s="4"/>
      <c r="Z579" s="4"/>
      <c r="AA579" s="4"/>
      <c r="AB579" s="4"/>
      <c r="AC579" s="4"/>
      <c r="AD579" s="4"/>
      <c r="AE579" s="4"/>
      <c r="AF579" s="4"/>
    </row>
    <row r="580" spans="1:32" ht="49.9" customHeight="1">
      <c r="A580" s="4"/>
      <c r="B580" s="213">
        <v>1210111011</v>
      </c>
      <c r="C580" s="214">
        <v>5</v>
      </c>
      <c r="D580" s="215" t="s">
        <v>732</v>
      </c>
      <c r="E580" s="215" t="s">
        <v>732</v>
      </c>
      <c r="F580" s="216" t="s">
        <v>23002</v>
      </c>
      <c r="G580" s="215" t="s">
        <v>4289</v>
      </c>
      <c r="H580" s="215" t="s">
        <v>6018</v>
      </c>
      <c r="I580" s="215" t="s">
        <v>7735</v>
      </c>
      <c r="J580" s="215" t="s">
        <v>9434</v>
      </c>
      <c r="K580" s="215" t="s">
        <v>11146</v>
      </c>
      <c r="L580" s="215" t="s">
        <v>12832</v>
      </c>
      <c r="M580" s="215" t="s">
        <v>14524</v>
      </c>
      <c r="N580" s="215" t="s">
        <v>16217</v>
      </c>
      <c r="O580" s="215" t="s">
        <v>17934</v>
      </c>
      <c r="P580" s="215" t="s">
        <v>19611</v>
      </c>
      <c r="Q580" s="4"/>
      <c r="R580" s="4"/>
      <c r="S580" s="4"/>
      <c r="T580" s="4"/>
      <c r="U580" s="4"/>
      <c r="V580" s="4"/>
      <c r="W580" s="4"/>
      <c r="X580" s="4"/>
      <c r="Y580" s="4"/>
      <c r="Z580" s="4"/>
      <c r="AA580" s="4"/>
      <c r="AB580" s="4"/>
      <c r="AC580" s="4"/>
      <c r="AD580" s="4"/>
      <c r="AE580" s="4"/>
      <c r="AF580" s="4"/>
    </row>
    <row r="581" spans="1:32" ht="49.9" customHeight="1">
      <c r="A581" s="4"/>
      <c r="B581" s="213">
        <v>1210111012</v>
      </c>
      <c r="C581" s="214">
        <v>5</v>
      </c>
      <c r="D581" s="215" t="s">
        <v>733</v>
      </c>
      <c r="E581" s="215" t="s">
        <v>733</v>
      </c>
      <c r="F581" s="216" t="s">
        <v>23003</v>
      </c>
      <c r="G581" s="215" t="s">
        <v>4290</v>
      </c>
      <c r="H581" s="215" t="s">
        <v>6019</v>
      </c>
      <c r="I581" s="215" t="s">
        <v>7736</v>
      </c>
      <c r="J581" s="215" t="s">
        <v>9435</v>
      </c>
      <c r="K581" s="215" t="s">
        <v>9435</v>
      </c>
      <c r="L581" s="215" t="s">
        <v>12833</v>
      </c>
      <c r="M581" s="215" t="s">
        <v>14525</v>
      </c>
      <c r="N581" s="215" t="s">
        <v>16216</v>
      </c>
      <c r="O581" s="215" t="s">
        <v>17935</v>
      </c>
      <c r="P581" s="215" t="s">
        <v>19612</v>
      </c>
      <c r="Q581" s="4"/>
      <c r="R581" s="4"/>
      <c r="S581" s="4"/>
      <c r="T581" s="4"/>
      <c r="U581" s="4"/>
      <c r="V581" s="4"/>
      <c r="W581" s="4"/>
      <c r="X581" s="4"/>
      <c r="Y581" s="4"/>
      <c r="Z581" s="4"/>
      <c r="AA581" s="4"/>
      <c r="AB581" s="4"/>
      <c r="AC581" s="4"/>
      <c r="AD581" s="4"/>
      <c r="AE581" s="4"/>
      <c r="AF581" s="4"/>
    </row>
    <row r="582" spans="1:32" ht="49.9" customHeight="1">
      <c r="A582" s="4"/>
      <c r="B582" s="213">
        <v>12101111</v>
      </c>
      <c r="C582" s="214">
        <v>4</v>
      </c>
      <c r="D582" s="215" t="s">
        <v>134</v>
      </c>
      <c r="E582" s="215" t="s">
        <v>1896</v>
      </c>
      <c r="F582" s="216" t="s">
        <v>3026</v>
      </c>
      <c r="G582" s="215" t="s">
        <v>4291</v>
      </c>
      <c r="H582" s="215" t="s">
        <v>6020</v>
      </c>
      <c r="I582" s="215" t="s">
        <v>7737</v>
      </c>
      <c r="J582" s="215" t="s">
        <v>9436</v>
      </c>
      <c r="K582" s="215" t="s">
        <v>11147</v>
      </c>
      <c r="L582" s="215" t="s">
        <v>12834</v>
      </c>
      <c r="M582" s="215" t="s">
        <v>14526</v>
      </c>
      <c r="N582" s="215" t="s">
        <v>16218</v>
      </c>
      <c r="O582" s="215" t="s">
        <v>17936</v>
      </c>
      <c r="P582" s="215" t="s">
        <v>19613</v>
      </c>
      <c r="Q582" s="4"/>
      <c r="R582" s="4"/>
      <c r="S582" s="4"/>
      <c r="T582" s="4"/>
      <c r="U582" s="4"/>
      <c r="V582" s="4"/>
      <c r="W582" s="4"/>
      <c r="X582" s="4"/>
      <c r="Y582" s="4"/>
      <c r="Z582" s="4"/>
      <c r="AA582" s="4"/>
      <c r="AB582" s="4"/>
      <c r="AC582" s="4"/>
      <c r="AD582" s="4"/>
      <c r="AE582" s="4"/>
      <c r="AF582" s="4"/>
    </row>
    <row r="583" spans="1:32" ht="49.9" customHeight="1">
      <c r="A583" s="4"/>
      <c r="B583" s="213">
        <v>1210111110</v>
      </c>
      <c r="C583" s="214">
        <v>5</v>
      </c>
      <c r="D583" s="215" t="s">
        <v>135</v>
      </c>
      <c r="E583" s="215" t="s">
        <v>1897</v>
      </c>
      <c r="F583" s="216" t="s">
        <v>3027</v>
      </c>
      <c r="G583" s="215" t="s">
        <v>4292</v>
      </c>
      <c r="H583" s="215" t="s">
        <v>6021</v>
      </c>
      <c r="I583" s="215" t="s">
        <v>7738</v>
      </c>
      <c r="J583" s="215" t="s">
        <v>6021</v>
      </c>
      <c r="K583" s="215" t="s">
        <v>6021</v>
      </c>
      <c r="L583" s="215" t="s">
        <v>12835</v>
      </c>
      <c r="M583" s="215" t="s">
        <v>14527</v>
      </c>
      <c r="N583" s="215" t="s">
        <v>16219</v>
      </c>
      <c r="O583" s="215" t="s">
        <v>14527</v>
      </c>
      <c r="P583" s="215" t="s">
        <v>19614</v>
      </c>
      <c r="Q583" s="4"/>
      <c r="R583" s="4"/>
      <c r="S583" s="4"/>
      <c r="T583" s="4"/>
      <c r="U583" s="4"/>
      <c r="V583" s="4"/>
      <c r="W583" s="4"/>
      <c r="X583" s="4"/>
      <c r="Y583" s="4"/>
      <c r="Z583" s="4"/>
      <c r="AA583" s="4"/>
      <c r="AB583" s="4"/>
      <c r="AC583" s="4"/>
      <c r="AD583" s="4"/>
      <c r="AE583" s="4"/>
      <c r="AF583" s="4"/>
    </row>
    <row r="584" spans="1:32" ht="49.9" customHeight="1">
      <c r="A584" s="4"/>
      <c r="B584" s="219">
        <v>1210111111</v>
      </c>
      <c r="C584" s="220">
        <v>5</v>
      </c>
      <c r="D584" s="221" t="s">
        <v>136</v>
      </c>
      <c r="E584" s="221" t="s">
        <v>1898</v>
      </c>
      <c r="F584" s="216" t="s">
        <v>23004</v>
      </c>
      <c r="G584" s="221" t="s">
        <v>4293</v>
      </c>
      <c r="H584" s="221" t="s">
        <v>6022</v>
      </c>
      <c r="I584" s="221" t="s">
        <v>7739</v>
      </c>
      <c r="J584" s="221" t="s">
        <v>9437</v>
      </c>
      <c r="K584" s="221" t="s">
        <v>11148</v>
      </c>
      <c r="L584" s="221" t="s">
        <v>12836</v>
      </c>
      <c r="M584" s="221" t="s">
        <v>4293</v>
      </c>
      <c r="N584" s="221" t="s">
        <v>16220</v>
      </c>
      <c r="O584" s="221" t="s">
        <v>4293</v>
      </c>
      <c r="P584" s="221" t="s">
        <v>19615</v>
      </c>
      <c r="Q584" s="4"/>
      <c r="R584" s="4"/>
      <c r="S584" s="4"/>
      <c r="T584" s="4"/>
      <c r="U584" s="4"/>
      <c r="V584" s="4"/>
      <c r="W584" s="4"/>
      <c r="X584" s="4"/>
      <c r="Y584" s="4"/>
      <c r="Z584" s="4"/>
      <c r="AA584" s="4"/>
      <c r="AB584" s="4"/>
      <c r="AC584" s="4"/>
      <c r="AD584" s="4"/>
      <c r="AE584" s="4"/>
      <c r="AF584" s="4"/>
    </row>
    <row r="585" spans="1:32" ht="49.9" customHeight="1">
      <c r="A585" s="4"/>
      <c r="B585" s="213">
        <v>1210111112</v>
      </c>
      <c r="C585" s="214">
        <v>5</v>
      </c>
      <c r="D585" s="215" t="s">
        <v>734</v>
      </c>
      <c r="E585" s="215" t="s">
        <v>1899</v>
      </c>
      <c r="F585" s="216" t="s">
        <v>3028</v>
      </c>
      <c r="G585" s="215" t="s">
        <v>4294</v>
      </c>
      <c r="H585" s="215" t="s">
        <v>6023</v>
      </c>
      <c r="I585" s="215" t="s">
        <v>7740</v>
      </c>
      <c r="J585" s="215" t="s">
        <v>9438</v>
      </c>
      <c r="K585" s="215" t="s">
        <v>11149</v>
      </c>
      <c r="L585" s="215" t="s">
        <v>12837</v>
      </c>
      <c r="M585" s="215" t="s">
        <v>14528</v>
      </c>
      <c r="N585" s="215" t="s">
        <v>16221</v>
      </c>
      <c r="O585" s="215" t="s">
        <v>17937</v>
      </c>
      <c r="P585" s="215" t="s">
        <v>19616</v>
      </c>
      <c r="Q585" s="4"/>
      <c r="R585" s="4"/>
      <c r="S585" s="4"/>
      <c r="T585" s="4"/>
      <c r="U585" s="4"/>
      <c r="V585" s="4"/>
      <c r="W585" s="4"/>
      <c r="X585" s="4"/>
      <c r="Y585" s="4"/>
      <c r="Z585" s="4"/>
      <c r="AA585" s="4"/>
      <c r="AB585" s="4"/>
      <c r="AC585" s="4"/>
      <c r="AD585" s="4"/>
      <c r="AE585" s="4"/>
      <c r="AF585" s="4"/>
    </row>
    <row r="586" spans="1:32" ht="49.9" customHeight="1">
      <c r="A586" s="4"/>
      <c r="B586" s="213">
        <v>1210111113</v>
      </c>
      <c r="C586" s="214">
        <v>5</v>
      </c>
      <c r="D586" s="215" t="s">
        <v>2672</v>
      </c>
      <c r="E586" s="215" t="s">
        <v>1900</v>
      </c>
      <c r="F586" s="216" t="s">
        <v>23005</v>
      </c>
      <c r="G586" s="215" t="s">
        <v>4295</v>
      </c>
      <c r="H586" s="215" t="s">
        <v>6024</v>
      </c>
      <c r="I586" s="215" t="s">
        <v>7741</v>
      </c>
      <c r="J586" s="215" t="s">
        <v>9439</v>
      </c>
      <c r="K586" s="215" t="s">
        <v>11150</v>
      </c>
      <c r="L586" s="215" t="s">
        <v>12838</v>
      </c>
      <c r="M586" s="215" t="s">
        <v>14529</v>
      </c>
      <c r="N586" s="215" t="s">
        <v>16222</v>
      </c>
      <c r="O586" s="215" t="s">
        <v>17938</v>
      </c>
      <c r="P586" s="215" t="s">
        <v>19617</v>
      </c>
      <c r="Q586" s="4"/>
      <c r="R586" s="4"/>
      <c r="S586" s="4"/>
      <c r="T586" s="4"/>
      <c r="U586" s="4"/>
      <c r="V586" s="4"/>
      <c r="W586" s="4"/>
      <c r="X586" s="4"/>
      <c r="Y586" s="4"/>
      <c r="Z586" s="4"/>
      <c r="AA586" s="4"/>
      <c r="AB586" s="4"/>
      <c r="AC586" s="4"/>
      <c r="AD586" s="4"/>
      <c r="AE586" s="4"/>
      <c r="AF586" s="4"/>
    </row>
    <row r="587" spans="1:32" ht="49.9" customHeight="1">
      <c r="A587" s="4"/>
      <c r="B587" s="213">
        <v>1210111114</v>
      </c>
      <c r="C587" s="214">
        <v>5</v>
      </c>
      <c r="D587" s="215" t="s">
        <v>2673</v>
      </c>
      <c r="E587" s="215" t="s">
        <v>1901</v>
      </c>
      <c r="F587" s="216" t="s">
        <v>21598</v>
      </c>
      <c r="G587" s="215" t="s">
        <v>4296</v>
      </c>
      <c r="H587" s="215" t="s">
        <v>6025</v>
      </c>
      <c r="I587" s="215" t="s">
        <v>7742</v>
      </c>
      <c r="J587" s="215" t="s">
        <v>9440</v>
      </c>
      <c r="K587" s="215" t="s">
        <v>11151</v>
      </c>
      <c r="L587" s="215" t="s">
        <v>12839</v>
      </c>
      <c r="M587" s="215" t="s">
        <v>14530</v>
      </c>
      <c r="N587" s="215" t="s">
        <v>16223</v>
      </c>
      <c r="O587" s="215" t="s">
        <v>17939</v>
      </c>
      <c r="P587" s="215" t="s">
        <v>19618</v>
      </c>
      <c r="Q587" s="4"/>
      <c r="R587" s="4"/>
      <c r="S587" s="4"/>
      <c r="T587" s="4"/>
      <c r="U587" s="4"/>
      <c r="V587" s="4"/>
      <c r="W587" s="4"/>
      <c r="X587" s="4"/>
      <c r="Y587" s="4"/>
      <c r="Z587" s="4"/>
      <c r="AA587" s="4"/>
      <c r="AB587" s="4"/>
      <c r="AC587" s="4"/>
      <c r="AD587" s="4"/>
      <c r="AE587" s="4"/>
      <c r="AF587" s="4"/>
    </row>
    <row r="588" spans="1:32" ht="49.9" customHeight="1">
      <c r="A588" s="4"/>
      <c r="B588" s="213">
        <v>1210111115</v>
      </c>
      <c r="C588" s="214">
        <v>5</v>
      </c>
      <c r="D588" s="215" t="s">
        <v>2674</v>
      </c>
      <c r="E588" s="215" t="s">
        <v>1902</v>
      </c>
      <c r="F588" s="216" t="s">
        <v>23006</v>
      </c>
      <c r="G588" s="215" t="s">
        <v>4297</v>
      </c>
      <c r="H588" s="215" t="s">
        <v>6026</v>
      </c>
      <c r="I588" s="215" t="s">
        <v>7743</v>
      </c>
      <c r="J588" s="215" t="s">
        <v>9441</v>
      </c>
      <c r="K588" s="215" t="s">
        <v>11152</v>
      </c>
      <c r="L588" s="215" t="s">
        <v>12840</v>
      </c>
      <c r="M588" s="215" t="s">
        <v>14531</v>
      </c>
      <c r="N588" s="215" t="s">
        <v>16224</v>
      </c>
      <c r="O588" s="215" t="s">
        <v>17940</v>
      </c>
      <c r="P588" s="215" t="s">
        <v>19619</v>
      </c>
      <c r="Q588" s="4"/>
      <c r="R588" s="4"/>
      <c r="S588" s="4"/>
      <c r="T588" s="4"/>
      <c r="U588" s="4"/>
      <c r="V588" s="4"/>
      <c r="W588" s="4"/>
      <c r="X588" s="4"/>
      <c r="Y588" s="4"/>
      <c r="Z588" s="4"/>
      <c r="AA588" s="4"/>
      <c r="AB588" s="4"/>
      <c r="AC588" s="4"/>
      <c r="AD588" s="4"/>
      <c r="AE588" s="4"/>
      <c r="AF588" s="4"/>
    </row>
    <row r="589" spans="1:32" ht="49.9" customHeight="1">
      <c r="A589" s="4"/>
      <c r="B589" s="219">
        <v>121012</v>
      </c>
      <c r="C589" s="220">
        <v>3</v>
      </c>
      <c r="D589" s="221" t="s">
        <v>735</v>
      </c>
      <c r="E589" s="221" t="s">
        <v>735</v>
      </c>
      <c r="F589" s="216" t="s">
        <v>3029</v>
      </c>
      <c r="G589" s="221" t="s">
        <v>21655</v>
      </c>
      <c r="H589" s="221" t="s">
        <v>6027</v>
      </c>
      <c r="I589" s="221" t="s">
        <v>7744</v>
      </c>
      <c r="J589" s="221" t="s">
        <v>9442</v>
      </c>
      <c r="K589" s="221" t="s">
        <v>11153</v>
      </c>
      <c r="L589" s="221" t="s">
        <v>12841</v>
      </c>
      <c r="M589" s="221" t="s">
        <v>14532</v>
      </c>
      <c r="N589" s="221" t="s">
        <v>16225</v>
      </c>
      <c r="O589" s="221" t="s">
        <v>17941</v>
      </c>
      <c r="P589" s="221" t="s">
        <v>19620</v>
      </c>
      <c r="Q589" s="4"/>
      <c r="R589" s="4"/>
      <c r="S589" s="4"/>
      <c r="T589" s="4"/>
      <c r="U589" s="4"/>
      <c r="V589" s="4"/>
      <c r="W589" s="4"/>
      <c r="X589" s="4"/>
      <c r="Y589" s="4"/>
      <c r="Z589" s="4"/>
      <c r="AA589" s="4"/>
      <c r="AB589" s="4"/>
      <c r="AC589" s="4"/>
      <c r="AD589" s="4"/>
      <c r="AE589" s="4"/>
      <c r="AF589" s="4"/>
    </row>
    <row r="590" spans="1:32" ht="49.9" customHeight="1">
      <c r="A590" s="4"/>
      <c r="B590" s="213">
        <v>12101210</v>
      </c>
      <c r="C590" s="214">
        <v>4</v>
      </c>
      <c r="D590" s="215" t="s">
        <v>120</v>
      </c>
      <c r="E590" s="215" t="s">
        <v>120</v>
      </c>
      <c r="F590" s="216" t="s">
        <v>3030</v>
      </c>
      <c r="G590" s="215" t="s">
        <v>4298</v>
      </c>
      <c r="H590" s="215" t="s">
        <v>6028</v>
      </c>
      <c r="I590" s="215" t="s">
        <v>7745</v>
      </c>
      <c r="J590" s="215" t="s">
        <v>9443</v>
      </c>
      <c r="K590" s="215" t="s">
        <v>9443</v>
      </c>
      <c r="L590" s="215" t="s">
        <v>12842</v>
      </c>
      <c r="M590" s="215" t="s">
        <v>14533</v>
      </c>
      <c r="N590" s="215" t="s">
        <v>16226</v>
      </c>
      <c r="O590" s="215" t="s">
        <v>17942</v>
      </c>
      <c r="P590" s="215" t="s">
        <v>19621</v>
      </c>
      <c r="Q590" s="4"/>
      <c r="R590" s="4"/>
      <c r="S590" s="4"/>
      <c r="T590" s="4"/>
      <c r="U590" s="4"/>
      <c r="V590" s="4"/>
      <c r="W590" s="4"/>
      <c r="X590" s="4"/>
      <c r="Y590" s="4"/>
      <c r="Z590" s="4"/>
      <c r="AA590" s="4"/>
      <c r="AB590" s="4"/>
      <c r="AC590" s="4"/>
      <c r="AD590" s="4"/>
      <c r="AE590" s="4"/>
      <c r="AF590" s="4"/>
    </row>
    <row r="591" spans="1:32" ht="49.9" customHeight="1">
      <c r="A591" s="4"/>
      <c r="B591" s="213">
        <v>1210121010</v>
      </c>
      <c r="C591" s="214">
        <v>5</v>
      </c>
      <c r="D591" s="215" t="s">
        <v>736</v>
      </c>
      <c r="E591" s="215" t="s">
        <v>736</v>
      </c>
      <c r="F591" s="216" t="s">
        <v>3031</v>
      </c>
      <c r="G591" s="215" t="s">
        <v>4299</v>
      </c>
      <c r="H591" s="215" t="s">
        <v>6029</v>
      </c>
      <c r="I591" s="215" t="s">
        <v>7746</v>
      </c>
      <c r="J591" s="215" t="s">
        <v>9444</v>
      </c>
      <c r="K591" s="215" t="s">
        <v>11154</v>
      </c>
      <c r="L591" s="215" t="s">
        <v>12843</v>
      </c>
      <c r="M591" s="215" t="s">
        <v>14534</v>
      </c>
      <c r="N591" s="215" t="s">
        <v>16227</v>
      </c>
      <c r="O591" s="215" t="s">
        <v>17943</v>
      </c>
      <c r="P591" s="215" t="s">
        <v>19622</v>
      </c>
      <c r="Q591" s="4"/>
      <c r="R591" s="4"/>
      <c r="S591" s="4"/>
      <c r="T591" s="4"/>
      <c r="U591" s="4"/>
      <c r="V591" s="4"/>
      <c r="W591" s="4"/>
      <c r="X591" s="4"/>
      <c r="Y591" s="4"/>
      <c r="Z591" s="4"/>
      <c r="AA591" s="4"/>
      <c r="AB591" s="4"/>
      <c r="AC591" s="4"/>
      <c r="AD591" s="4"/>
      <c r="AE591" s="4"/>
      <c r="AF591" s="4"/>
    </row>
    <row r="592" spans="1:32" ht="49.9" customHeight="1">
      <c r="A592" s="4"/>
      <c r="B592" s="219">
        <v>1210121011</v>
      </c>
      <c r="C592" s="220">
        <v>5</v>
      </c>
      <c r="D592" s="221" t="s">
        <v>737</v>
      </c>
      <c r="E592" s="221" t="s">
        <v>737</v>
      </c>
      <c r="F592" s="216" t="s">
        <v>3032</v>
      </c>
      <c r="G592" s="221" t="s">
        <v>4300</v>
      </c>
      <c r="H592" s="221" t="s">
        <v>6030</v>
      </c>
      <c r="I592" s="221" t="s">
        <v>7747</v>
      </c>
      <c r="J592" s="221" t="s">
        <v>9445</v>
      </c>
      <c r="K592" s="221" t="s">
        <v>11155</v>
      </c>
      <c r="L592" s="221" t="s">
        <v>12844</v>
      </c>
      <c r="M592" s="221" t="s">
        <v>14535</v>
      </c>
      <c r="N592" s="221" t="s">
        <v>16228</v>
      </c>
      <c r="O592" s="221" t="s">
        <v>17944</v>
      </c>
      <c r="P592" s="221" t="s">
        <v>19623</v>
      </c>
      <c r="Q592" s="4"/>
      <c r="R592" s="4"/>
      <c r="S592" s="4"/>
      <c r="T592" s="4"/>
      <c r="U592" s="4"/>
      <c r="V592" s="4"/>
      <c r="W592" s="4"/>
      <c r="X592" s="4"/>
      <c r="Y592" s="4"/>
      <c r="Z592" s="4"/>
      <c r="AA592" s="4"/>
      <c r="AB592" s="4"/>
      <c r="AC592" s="4"/>
      <c r="AD592" s="4"/>
      <c r="AE592" s="4"/>
      <c r="AF592" s="4"/>
    </row>
    <row r="593" spans="1:32" ht="49.9" customHeight="1">
      <c r="A593" s="4"/>
      <c r="B593" s="213">
        <v>1210121012</v>
      </c>
      <c r="C593" s="214">
        <v>5</v>
      </c>
      <c r="D593" s="215" t="s">
        <v>738</v>
      </c>
      <c r="E593" s="215" t="s">
        <v>1903</v>
      </c>
      <c r="F593" s="216" t="s">
        <v>3033</v>
      </c>
      <c r="G593" s="215" t="s">
        <v>4301</v>
      </c>
      <c r="H593" s="215" t="s">
        <v>6031</v>
      </c>
      <c r="I593" s="215" t="s">
        <v>7745</v>
      </c>
      <c r="J593" s="215" t="s">
        <v>9446</v>
      </c>
      <c r="K593" s="215" t="s">
        <v>11156</v>
      </c>
      <c r="L593" s="215" t="s">
        <v>12845</v>
      </c>
      <c r="M593" s="215" t="s">
        <v>14536</v>
      </c>
      <c r="N593" s="215" t="s">
        <v>16229</v>
      </c>
      <c r="O593" s="215" t="s">
        <v>17945</v>
      </c>
      <c r="P593" s="215" t="s">
        <v>19624</v>
      </c>
      <c r="Q593" s="4"/>
      <c r="R593" s="4"/>
      <c r="S593" s="4"/>
      <c r="T593" s="4"/>
      <c r="U593" s="4"/>
      <c r="V593" s="4"/>
      <c r="W593" s="4"/>
      <c r="X593" s="4"/>
      <c r="Y593" s="4"/>
      <c r="Z593" s="4"/>
      <c r="AA593" s="4"/>
      <c r="AB593" s="4"/>
      <c r="AC593" s="4"/>
      <c r="AD593" s="4"/>
      <c r="AE593" s="4"/>
      <c r="AF593" s="4"/>
    </row>
    <row r="594" spans="1:32" ht="49.9" customHeight="1">
      <c r="A594" s="4"/>
      <c r="B594" s="213">
        <v>121012101210</v>
      </c>
      <c r="C594" s="214">
        <v>6</v>
      </c>
      <c r="D594" s="215" t="s">
        <v>739</v>
      </c>
      <c r="E594" s="215" t="s">
        <v>1904</v>
      </c>
      <c r="F594" s="216" t="s">
        <v>3034</v>
      </c>
      <c r="G594" s="215" t="s">
        <v>4302</v>
      </c>
      <c r="H594" s="215" t="s">
        <v>6032</v>
      </c>
      <c r="I594" s="215" t="s">
        <v>7748</v>
      </c>
      <c r="J594" s="215" t="s">
        <v>9447</v>
      </c>
      <c r="K594" s="215" t="s">
        <v>11157</v>
      </c>
      <c r="L594" s="215" t="s">
        <v>12846</v>
      </c>
      <c r="M594" s="215" t="s">
        <v>14537</v>
      </c>
      <c r="N594" s="215" t="s">
        <v>16230</v>
      </c>
      <c r="O594" s="215" t="s">
        <v>14537</v>
      </c>
      <c r="P594" s="215" t="s">
        <v>19625</v>
      </c>
      <c r="Q594" s="4"/>
      <c r="R594" s="4"/>
      <c r="S594" s="4"/>
      <c r="T594" s="4"/>
      <c r="U594" s="4"/>
      <c r="V594" s="4"/>
      <c r="W594" s="4"/>
      <c r="X594" s="4"/>
      <c r="Y594" s="4"/>
      <c r="Z594" s="4"/>
      <c r="AA594" s="4"/>
      <c r="AB594" s="4"/>
      <c r="AC594" s="4"/>
      <c r="AD594" s="4"/>
      <c r="AE594" s="4"/>
      <c r="AF594" s="4"/>
    </row>
    <row r="595" spans="1:32" ht="49.9" customHeight="1">
      <c r="A595" s="4"/>
      <c r="B595" s="213">
        <v>121012101211</v>
      </c>
      <c r="C595" s="214">
        <v>6</v>
      </c>
      <c r="D595" s="215" t="s">
        <v>740</v>
      </c>
      <c r="E595" s="215" t="s">
        <v>1905</v>
      </c>
      <c r="F595" s="216" t="s">
        <v>3035</v>
      </c>
      <c r="G595" s="215" t="s">
        <v>4303</v>
      </c>
      <c r="H595" s="215" t="s">
        <v>6033</v>
      </c>
      <c r="I595" s="215" t="s">
        <v>7749</v>
      </c>
      <c r="J595" s="215" t="s">
        <v>9448</v>
      </c>
      <c r="K595" s="215" t="s">
        <v>11158</v>
      </c>
      <c r="L595" s="215" t="s">
        <v>12847</v>
      </c>
      <c r="M595" s="215" t="s">
        <v>14538</v>
      </c>
      <c r="N595" s="215" t="s">
        <v>16226</v>
      </c>
      <c r="O595" s="215" t="s">
        <v>17946</v>
      </c>
      <c r="P595" s="215" t="s">
        <v>19626</v>
      </c>
      <c r="Q595" s="4"/>
      <c r="R595" s="4"/>
      <c r="S595" s="4"/>
      <c r="T595" s="4"/>
      <c r="U595" s="4"/>
      <c r="V595" s="4"/>
      <c r="W595" s="4"/>
      <c r="X595" s="4"/>
      <c r="Y595" s="4"/>
      <c r="Z595" s="4"/>
      <c r="AA595" s="4"/>
      <c r="AB595" s="4"/>
      <c r="AC595" s="4"/>
      <c r="AD595" s="4"/>
      <c r="AE595" s="4"/>
      <c r="AF595" s="4"/>
    </row>
    <row r="596" spans="1:32" ht="49.9" customHeight="1">
      <c r="A596" s="4"/>
      <c r="B596" s="213">
        <v>121012101212</v>
      </c>
      <c r="C596" s="214">
        <v>6</v>
      </c>
      <c r="D596" s="215" t="s">
        <v>741</v>
      </c>
      <c r="E596" s="215" t="s">
        <v>1906</v>
      </c>
      <c r="F596" s="216" t="s">
        <v>23007</v>
      </c>
      <c r="G596" s="215" t="s">
        <v>4304</v>
      </c>
      <c r="H596" s="215" t="s">
        <v>6034</v>
      </c>
      <c r="I596" s="215" t="s">
        <v>7750</v>
      </c>
      <c r="J596" s="215" t="s">
        <v>9449</v>
      </c>
      <c r="K596" s="215" t="s">
        <v>11159</v>
      </c>
      <c r="L596" s="215" t="s">
        <v>12848</v>
      </c>
      <c r="M596" s="215" t="s">
        <v>14539</v>
      </c>
      <c r="N596" s="215" t="s">
        <v>16231</v>
      </c>
      <c r="O596" s="215" t="s">
        <v>17947</v>
      </c>
      <c r="P596" s="215" t="s">
        <v>19627</v>
      </c>
      <c r="Q596" s="4"/>
      <c r="R596" s="4"/>
      <c r="S596" s="4"/>
      <c r="T596" s="4"/>
      <c r="U596" s="4"/>
      <c r="V596" s="4"/>
      <c r="W596" s="4"/>
      <c r="X596" s="4"/>
      <c r="Y596" s="4"/>
      <c r="Z596" s="4"/>
      <c r="AA596" s="4"/>
      <c r="AB596" s="4"/>
      <c r="AC596" s="4"/>
      <c r="AD596" s="4"/>
      <c r="AE596" s="4"/>
      <c r="AF596" s="4"/>
    </row>
    <row r="597" spans="1:32" ht="49.9" customHeight="1">
      <c r="A597" s="4"/>
      <c r="B597" s="213">
        <v>12101211</v>
      </c>
      <c r="C597" s="214">
        <v>4</v>
      </c>
      <c r="D597" s="215" t="s">
        <v>742</v>
      </c>
      <c r="E597" s="215" t="s">
        <v>742</v>
      </c>
      <c r="F597" s="216" t="s">
        <v>23008</v>
      </c>
      <c r="G597" s="215" t="s">
        <v>21656</v>
      </c>
      <c r="H597" s="215" t="s">
        <v>742</v>
      </c>
      <c r="I597" s="215" t="s">
        <v>742</v>
      </c>
      <c r="J597" s="215" t="s">
        <v>742</v>
      </c>
      <c r="K597" s="215" t="s">
        <v>742</v>
      </c>
      <c r="L597" s="215" t="s">
        <v>742</v>
      </c>
      <c r="M597" s="215" t="s">
        <v>4305</v>
      </c>
      <c r="N597" s="215" t="s">
        <v>16232</v>
      </c>
      <c r="O597" s="215" t="s">
        <v>4305</v>
      </c>
      <c r="P597" s="215" t="s">
        <v>19628</v>
      </c>
      <c r="Q597" s="4"/>
      <c r="R597" s="4"/>
      <c r="S597" s="4"/>
      <c r="T597" s="4"/>
      <c r="U597" s="4"/>
      <c r="V597" s="4"/>
      <c r="W597" s="4"/>
      <c r="X597" s="4"/>
      <c r="Y597" s="4"/>
      <c r="Z597" s="4"/>
      <c r="AA597" s="4"/>
      <c r="AB597" s="4"/>
      <c r="AC597" s="4"/>
      <c r="AD597" s="4"/>
      <c r="AE597" s="4"/>
      <c r="AF597" s="4"/>
    </row>
    <row r="598" spans="1:32" ht="49.9" customHeight="1">
      <c r="A598" s="4"/>
      <c r="B598" s="213">
        <v>121013</v>
      </c>
      <c r="C598" s="214">
        <v>3</v>
      </c>
      <c r="D598" s="215" t="s">
        <v>743</v>
      </c>
      <c r="E598" s="215" t="s">
        <v>1907</v>
      </c>
      <c r="F598" s="216" t="s">
        <v>3036</v>
      </c>
      <c r="G598" s="215" t="s">
        <v>4306</v>
      </c>
      <c r="H598" s="215" t="s">
        <v>6035</v>
      </c>
      <c r="I598" s="215" t="s">
        <v>7751</v>
      </c>
      <c r="J598" s="215" t="s">
        <v>9450</v>
      </c>
      <c r="K598" s="215" t="s">
        <v>11160</v>
      </c>
      <c r="L598" s="215" t="s">
        <v>12849</v>
      </c>
      <c r="M598" s="215" t="s">
        <v>4306</v>
      </c>
      <c r="N598" s="215" t="s">
        <v>16233</v>
      </c>
      <c r="O598" s="215" t="s">
        <v>17948</v>
      </c>
      <c r="P598" s="215" t="s">
        <v>19629</v>
      </c>
      <c r="Q598" s="4"/>
      <c r="R598" s="4"/>
      <c r="S598" s="4"/>
      <c r="T598" s="4"/>
      <c r="U598" s="4"/>
      <c r="V598" s="4"/>
      <c r="W598" s="4"/>
      <c r="X598" s="4"/>
      <c r="Y598" s="4"/>
      <c r="Z598" s="4"/>
      <c r="AA598" s="4"/>
      <c r="AB598" s="4"/>
      <c r="AC598" s="4"/>
      <c r="AD598" s="4"/>
      <c r="AE598" s="4"/>
      <c r="AF598" s="4"/>
    </row>
    <row r="599" spans="1:32" ht="49.9" customHeight="1">
      <c r="A599" s="4"/>
      <c r="B599" s="213">
        <v>12101310</v>
      </c>
      <c r="C599" s="214">
        <v>4</v>
      </c>
      <c r="D599" s="215" t="s">
        <v>744</v>
      </c>
      <c r="E599" s="215" t="s">
        <v>1908</v>
      </c>
      <c r="F599" s="216" t="s">
        <v>3037</v>
      </c>
      <c r="G599" s="215" t="s">
        <v>4306</v>
      </c>
      <c r="H599" s="215" t="s">
        <v>6036</v>
      </c>
      <c r="I599" s="215" t="s">
        <v>7752</v>
      </c>
      <c r="J599" s="215" t="s">
        <v>9451</v>
      </c>
      <c r="K599" s="215" t="s">
        <v>11161</v>
      </c>
      <c r="L599" s="215" t="s">
        <v>12849</v>
      </c>
      <c r="M599" s="215" t="s">
        <v>14540</v>
      </c>
      <c r="N599" s="215" t="s">
        <v>16233</v>
      </c>
      <c r="O599" s="215" t="s">
        <v>4306</v>
      </c>
      <c r="P599" s="215" t="s">
        <v>19630</v>
      </c>
      <c r="Q599" s="4"/>
      <c r="R599" s="4"/>
      <c r="S599" s="4"/>
      <c r="T599" s="4"/>
      <c r="U599" s="4"/>
      <c r="V599" s="4"/>
      <c r="W599" s="4"/>
      <c r="X599" s="4"/>
      <c r="Y599" s="4"/>
      <c r="Z599" s="4"/>
      <c r="AA599" s="4"/>
      <c r="AB599" s="4"/>
      <c r="AC599" s="4"/>
      <c r="AD599" s="4"/>
      <c r="AE599" s="4"/>
      <c r="AF599" s="4"/>
    </row>
    <row r="600" spans="1:32" ht="49.9" customHeight="1">
      <c r="A600" s="4"/>
      <c r="B600" s="213">
        <v>1210131010</v>
      </c>
      <c r="C600" s="214">
        <v>5</v>
      </c>
      <c r="D600" s="215" t="s">
        <v>745</v>
      </c>
      <c r="E600" s="215" t="s">
        <v>1909</v>
      </c>
      <c r="F600" s="216" t="s">
        <v>3038</v>
      </c>
      <c r="G600" s="215" t="s">
        <v>4307</v>
      </c>
      <c r="H600" s="215" t="s">
        <v>6037</v>
      </c>
      <c r="I600" s="215" t="s">
        <v>7753</v>
      </c>
      <c r="J600" s="215" t="s">
        <v>9452</v>
      </c>
      <c r="K600" s="215" t="s">
        <v>11162</v>
      </c>
      <c r="L600" s="215" t="s">
        <v>12850</v>
      </c>
      <c r="M600" s="215" t="s">
        <v>14541</v>
      </c>
      <c r="N600" s="215" t="s">
        <v>16234</v>
      </c>
      <c r="O600" s="215" t="s">
        <v>17949</v>
      </c>
      <c r="P600" s="215" t="s">
        <v>19631</v>
      </c>
      <c r="Q600" s="4"/>
      <c r="R600" s="4"/>
      <c r="S600" s="4"/>
      <c r="T600" s="4"/>
      <c r="U600" s="4"/>
      <c r="V600" s="4"/>
      <c r="W600" s="4"/>
      <c r="X600" s="4"/>
      <c r="Y600" s="4"/>
      <c r="Z600" s="4"/>
      <c r="AA600" s="4"/>
      <c r="AB600" s="4"/>
      <c r="AC600" s="4"/>
      <c r="AD600" s="4"/>
      <c r="AE600" s="4"/>
      <c r="AF600" s="4"/>
    </row>
    <row r="601" spans="1:32" ht="49.9" customHeight="1">
      <c r="A601" s="4"/>
      <c r="B601" s="213">
        <v>1210131011</v>
      </c>
      <c r="C601" s="214">
        <v>5</v>
      </c>
      <c r="D601" s="215" t="s">
        <v>2675</v>
      </c>
      <c r="E601" s="215" t="s">
        <v>1910</v>
      </c>
      <c r="F601" s="216" t="s">
        <v>3733</v>
      </c>
      <c r="G601" s="215" t="s">
        <v>4308</v>
      </c>
      <c r="H601" s="215" t="s">
        <v>6038</v>
      </c>
      <c r="I601" s="215" t="s">
        <v>7754</v>
      </c>
      <c r="J601" s="215" t="s">
        <v>9453</v>
      </c>
      <c r="K601" s="215" t="s">
        <v>11163</v>
      </c>
      <c r="L601" s="215" t="s">
        <v>12851</v>
      </c>
      <c r="M601" s="215" t="s">
        <v>14542</v>
      </c>
      <c r="N601" s="215" t="s">
        <v>16235</v>
      </c>
      <c r="O601" s="215" t="s">
        <v>17950</v>
      </c>
      <c r="P601" s="215" t="s">
        <v>19632</v>
      </c>
      <c r="Q601" s="4"/>
      <c r="R601" s="4"/>
      <c r="S601" s="4"/>
      <c r="T601" s="4"/>
      <c r="U601" s="4"/>
      <c r="V601" s="4"/>
      <c r="W601" s="4"/>
      <c r="X601" s="4"/>
      <c r="Y601" s="4"/>
      <c r="Z601" s="4"/>
      <c r="AA601" s="4"/>
      <c r="AB601" s="4"/>
      <c r="AC601" s="4"/>
      <c r="AD601" s="4"/>
      <c r="AE601" s="4"/>
      <c r="AF601" s="4"/>
    </row>
    <row r="602" spans="1:32" ht="49.9" customHeight="1">
      <c r="A602" s="4"/>
      <c r="B602" s="213">
        <v>1210131012</v>
      </c>
      <c r="C602" s="214">
        <v>5</v>
      </c>
      <c r="D602" s="215" t="s">
        <v>746</v>
      </c>
      <c r="E602" s="215" t="s">
        <v>1911</v>
      </c>
      <c r="F602" s="216" t="s">
        <v>23009</v>
      </c>
      <c r="G602" s="215" t="s">
        <v>4309</v>
      </c>
      <c r="H602" s="215" t="s">
        <v>6039</v>
      </c>
      <c r="I602" s="215" t="s">
        <v>7755</v>
      </c>
      <c r="J602" s="215" t="s">
        <v>9454</v>
      </c>
      <c r="K602" s="215" t="s">
        <v>11164</v>
      </c>
      <c r="L602" s="215" t="s">
        <v>12852</v>
      </c>
      <c r="M602" s="215" t="s">
        <v>14543</v>
      </c>
      <c r="N602" s="215" t="s">
        <v>16236</v>
      </c>
      <c r="O602" s="215" t="s">
        <v>17951</v>
      </c>
      <c r="P602" s="215" t="s">
        <v>19633</v>
      </c>
      <c r="Q602" s="4"/>
      <c r="R602" s="4"/>
      <c r="S602" s="4"/>
      <c r="T602" s="4"/>
      <c r="U602" s="4"/>
      <c r="V602" s="4"/>
      <c r="W602" s="4"/>
      <c r="X602" s="4"/>
      <c r="Y602" s="4"/>
      <c r="Z602" s="4"/>
      <c r="AA602" s="4"/>
      <c r="AB602" s="4"/>
      <c r="AC602" s="4"/>
      <c r="AD602" s="4"/>
      <c r="AE602" s="4"/>
      <c r="AF602" s="4"/>
    </row>
    <row r="603" spans="1:32" ht="49.9" customHeight="1">
      <c r="A603" s="4"/>
      <c r="B603" s="213">
        <v>12101311</v>
      </c>
      <c r="C603" s="214">
        <v>4</v>
      </c>
      <c r="D603" s="215" t="s">
        <v>137</v>
      </c>
      <c r="E603" s="215" t="s">
        <v>1912</v>
      </c>
      <c r="F603" s="216" t="s">
        <v>23010</v>
      </c>
      <c r="G603" s="215" t="s">
        <v>4310</v>
      </c>
      <c r="H603" s="215" t="s">
        <v>6040</v>
      </c>
      <c r="I603" s="215" t="s">
        <v>7756</v>
      </c>
      <c r="J603" s="215" t="s">
        <v>9455</v>
      </c>
      <c r="K603" s="215" t="s">
        <v>11165</v>
      </c>
      <c r="L603" s="215" t="s">
        <v>12853</v>
      </c>
      <c r="M603" s="215" t="s">
        <v>14544</v>
      </c>
      <c r="N603" s="215" t="s">
        <v>16237</v>
      </c>
      <c r="O603" s="215" t="s">
        <v>17952</v>
      </c>
      <c r="P603" s="215" t="s">
        <v>19634</v>
      </c>
      <c r="Q603" s="4"/>
      <c r="R603" s="4"/>
      <c r="S603" s="4"/>
      <c r="T603" s="4"/>
      <c r="U603" s="4"/>
      <c r="V603" s="4"/>
      <c r="W603" s="4"/>
      <c r="X603" s="4"/>
      <c r="Y603" s="4"/>
      <c r="Z603" s="4"/>
      <c r="AA603" s="4"/>
      <c r="AB603" s="4"/>
      <c r="AC603" s="4"/>
      <c r="AD603" s="4"/>
      <c r="AE603" s="4"/>
      <c r="AF603" s="4"/>
    </row>
    <row r="604" spans="1:32" ht="49.9" customHeight="1">
      <c r="A604" s="4"/>
      <c r="B604" s="213">
        <v>1210131110</v>
      </c>
      <c r="C604" s="214">
        <v>5</v>
      </c>
      <c r="D604" s="215" t="s">
        <v>747</v>
      </c>
      <c r="E604" s="215" t="s">
        <v>1913</v>
      </c>
      <c r="F604" s="216" t="s">
        <v>3039</v>
      </c>
      <c r="G604" s="215" t="s">
        <v>4311</v>
      </c>
      <c r="H604" s="215" t="s">
        <v>6041</v>
      </c>
      <c r="I604" s="215" t="s">
        <v>7757</v>
      </c>
      <c r="J604" s="215" t="s">
        <v>9456</v>
      </c>
      <c r="K604" s="215" t="s">
        <v>9456</v>
      </c>
      <c r="L604" s="215" t="s">
        <v>12854</v>
      </c>
      <c r="M604" s="215" t="s">
        <v>14545</v>
      </c>
      <c r="N604" s="215" t="s">
        <v>16238</v>
      </c>
      <c r="O604" s="215" t="s">
        <v>17953</v>
      </c>
      <c r="P604" s="215" t="s">
        <v>19635</v>
      </c>
      <c r="Q604" s="4"/>
      <c r="R604" s="4"/>
      <c r="S604" s="4"/>
      <c r="T604" s="4"/>
      <c r="U604" s="4"/>
      <c r="V604" s="4"/>
      <c r="W604" s="4"/>
      <c r="X604" s="4"/>
      <c r="Y604" s="4"/>
      <c r="Z604" s="4"/>
      <c r="AA604" s="4"/>
      <c r="AB604" s="4"/>
      <c r="AC604" s="4"/>
      <c r="AD604" s="4"/>
      <c r="AE604" s="4"/>
      <c r="AF604" s="4"/>
    </row>
    <row r="605" spans="1:32" ht="49.9" customHeight="1">
      <c r="A605" s="4"/>
      <c r="B605" s="213">
        <v>1210131111</v>
      </c>
      <c r="C605" s="214">
        <v>5</v>
      </c>
      <c r="D605" s="215" t="s">
        <v>748</v>
      </c>
      <c r="E605" s="215" t="s">
        <v>1914</v>
      </c>
      <c r="F605" s="216" t="s">
        <v>23011</v>
      </c>
      <c r="G605" s="215" t="s">
        <v>4312</v>
      </c>
      <c r="H605" s="215" t="s">
        <v>6042</v>
      </c>
      <c r="I605" s="215" t="s">
        <v>7758</v>
      </c>
      <c r="J605" s="215" t="s">
        <v>9457</v>
      </c>
      <c r="K605" s="215" t="s">
        <v>11166</v>
      </c>
      <c r="L605" s="215" t="s">
        <v>12855</v>
      </c>
      <c r="M605" s="215" t="s">
        <v>14546</v>
      </c>
      <c r="N605" s="215" t="s">
        <v>16239</v>
      </c>
      <c r="O605" s="215" t="s">
        <v>17954</v>
      </c>
      <c r="P605" s="215" t="s">
        <v>19636</v>
      </c>
      <c r="Q605" s="4"/>
      <c r="R605" s="4"/>
      <c r="S605" s="4"/>
      <c r="T605" s="4"/>
      <c r="U605" s="4"/>
      <c r="V605" s="4"/>
      <c r="W605" s="4"/>
      <c r="X605" s="4"/>
      <c r="Y605" s="4"/>
      <c r="Z605" s="4"/>
      <c r="AA605" s="4"/>
      <c r="AB605" s="4"/>
      <c r="AC605" s="4"/>
      <c r="AD605" s="4"/>
      <c r="AE605" s="4"/>
      <c r="AF605" s="4"/>
    </row>
    <row r="606" spans="1:32" ht="49.9" customHeight="1">
      <c r="A606" s="4"/>
      <c r="B606" s="213">
        <v>1210131112</v>
      </c>
      <c r="C606" s="214">
        <v>5</v>
      </c>
      <c r="D606" s="215" t="s">
        <v>139</v>
      </c>
      <c r="E606" s="215" t="s">
        <v>1915</v>
      </c>
      <c r="F606" s="216" t="s">
        <v>23775</v>
      </c>
      <c r="G606" s="215" t="s">
        <v>4313</v>
      </c>
      <c r="H606" s="215" t="s">
        <v>6043</v>
      </c>
      <c r="I606" s="215" t="s">
        <v>7759</v>
      </c>
      <c r="J606" s="215" t="s">
        <v>9458</v>
      </c>
      <c r="K606" s="215" t="s">
        <v>11167</v>
      </c>
      <c r="L606" s="215" t="s">
        <v>12856</v>
      </c>
      <c r="M606" s="215" t="s">
        <v>14547</v>
      </c>
      <c r="N606" s="215" t="s">
        <v>16240</v>
      </c>
      <c r="O606" s="215" t="s">
        <v>17955</v>
      </c>
      <c r="P606" s="215" t="s">
        <v>19637</v>
      </c>
      <c r="Q606" s="4"/>
      <c r="R606" s="4"/>
      <c r="S606" s="4"/>
      <c r="T606" s="4"/>
      <c r="U606" s="4"/>
      <c r="V606" s="4"/>
      <c r="W606" s="4"/>
      <c r="X606" s="4"/>
      <c r="Y606" s="4"/>
      <c r="Z606" s="4"/>
      <c r="AA606" s="4"/>
      <c r="AB606" s="4"/>
      <c r="AC606" s="4"/>
      <c r="AD606" s="4"/>
      <c r="AE606" s="4"/>
      <c r="AF606" s="4"/>
    </row>
    <row r="607" spans="1:32" ht="49.9" customHeight="1">
      <c r="A607" s="4"/>
      <c r="B607" s="213">
        <v>1210131113</v>
      </c>
      <c r="C607" s="214">
        <v>5</v>
      </c>
      <c r="D607" s="215" t="s">
        <v>2676</v>
      </c>
      <c r="E607" s="215" t="s">
        <v>1916</v>
      </c>
      <c r="F607" s="216" t="s">
        <v>23013</v>
      </c>
      <c r="G607" s="215" t="s">
        <v>4314</v>
      </c>
      <c r="H607" s="215" t="s">
        <v>6044</v>
      </c>
      <c r="I607" s="215" t="s">
        <v>7760</v>
      </c>
      <c r="J607" s="215" t="s">
        <v>9459</v>
      </c>
      <c r="K607" s="215" t="s">
        <v>11168</v>
      </c>
      <c r="L607" s="215" t="s">
        <v>12857</v>
      </c>
      <c r="M607" s="215" t="s">
        <v>14548</v>
      </c>
      <c r="N607" s="215" t="s">
        <v>16241</v>
      </c>
      <c r="O607" s="215" t="s">
        <v>17956</v>
      </c>
      <c r="P607" s="215" t="s">
        <v>19638</v>
      </c>
      <c r="Q607" s="4"/>
      <c r="R607" s="4"/>
      <c r="S607" s="4"/>
      <c r="T607" s="4"/>
      <c r="U607" s="4"/>
      <c r="V607" s="4"/>
      <c r="W607" s="4"/>
      <c r="X607" s="4"/>
      <c r="Y607" s="4"/>
      <c r="Z607" s="4"/>
      <c r="AA607" s="4"/>
      <c r="AB607" s="4"/>
      <c r="AC607" s="4"/>
      <c r="AD607" s="4"/>
      <c r="AE607" s="4"/>
      <c r="AF607" s="4"/>
    </row>
    <row r="608" spans="1:32" ht="49.9" customHeight="1">
      <c r="A608" s="4"/>
      <c r="B608" s="213">
        <v>1211</v>
      </c>
      <c r="C608" s="214">
        <v>2</v>
      </c>
      <c r="D608" s="215" t="s">
        <v>749</v>
      </c>
      <c r="E608" s="215" t="s">
        <v>749</v>
      </c>
      <c r="F608" s="216" t="s">
        <v>3040</v>
      </c>
      <c r="G608" s="215" t="s">
        <v>4315</v>
      </c>
      <c r="H608" s="215" t="s">
        <v>6045</v>
      </c>
      <c r="I608" s="215" t="s">
        <v>7761</v>
      </c>
      <c r="J608" s="215" t="s">
        <v>9460</v>
      </c>
      <c r="K608" s="215" t="s">
        <v>11169</v>
      </c>
      <c r="L608" s="215" t="s">
        <v>12858</v>
      </c>
      <c r="M608" s="215" t="s">
        <v>14549</v>
      </c>
      <c r="N608" s="215" t="s">
        <v>16242</v>
      </c>
      <c r="O608" s="215" t="s">
        <v>17957</v>
      </c>
      <c r="P608" s="215" t="s">
        <v>19639</v>
      </c>
      <c r="Q608" s="4"/>
      <c r="R608" s="4"/>
      <c r="S608" s="4"/>
      <c r="T608" s="4"/>
      <c r="U608" s="4"/>
      <c r="V608" s="4"/>
      <c r="W608" s="4"/>
      <c r="X608" s="4"/>
      <c r="Y608" s="4"/>
      <c r="Z608" s="4"/>
      <c r="AA608" s="4"/>
      <c r="AB608" s="4"/>
      <c r="AC608" s="4"/>
      <c r="AD608" s="4"/>
      <c r="AE608" s="4"/>
      <c r="AF608" s="4"/>
    </row>
    <row r="609" spans="1:32" ht="49.9" customHeight="1">
      <c r="A609" s="4"/>
      <c r="B609" s="213">
        <v>121110</v>
      </c>
      <c r="C609" s="214">
        <v>3</v>
      </c>
      <c r="D609" s="215" t="s">
        <v>750</v>
      </c>
      <c r="E609" s="215" t="s">
        <v>750</v>
      </c>
      <c r="F609" s="216" t="s">
        <v>3041</v>
      </c>
      <c r="G609" s="215" t="s">
        <v>4316</v>
      </c>
      <c r="H609" s="215" t="s">
        <v>6046</v>
      </c>
      <c r="I609" s="215" t="s">
        <v>7762</v>
      </c>
      <c r="J609" s="215" t="s">
        <v>9461</v>
      </c>
      <c r="K609" s="215" t="s">
        <v>11170</v>
      </c>
      <c r="L609" s="215" t="s">
        <v>12859</v>
      </c>
      <c r="M609" s="215" t="s">
        <v>14550</v>
      </c>
      <c r="N609" s="215" t="s">
        <v>16243</v>
      </c>
      <c r="O609" s="215" t="s">
        <v>17958</v>
      </c>
      <c r="P609" s="215" t="s">
        <v>19640</v>
      </c>
      <c r="Q609" s="4"/>
      <c r="R609" s="4"/>
      <c r="S609" s="4"/>
      <c r="T609" s="4"/>
      <c r="U609" s="4"/>
      <c r="V609" s="4"/>
      <c r="W609" s="4"/>
      <c r="X609" s="4"/>
      <c r="Y609" s="4"/>
      <c r="Z609" s="4"/>
      <c r="AA609" s="4"/>
      <c r="AB609" s="4"/>
      <c r="AC609" s="4"/>
      <c r="AD609" s="4"/>
      <c r="AE609" s="4"/>
      <c r="AF609" s="4"/>
    </row>
    <row r="610" spans="1:32" ht="49.9" customHeight="1">
      <c r="A610" s="4"/>
      <c r="B610" s="213">
        <v>12111010</v>
      </c>
      <c r="C610" s="214">
        <v>4</v>
      </c>
      <c r="D610" s="215" t="s">
        <v>751</v>
      </c>
      <c r="E610" s="215" t="s">
        <v>1917</v>
      </c>
      <c r="F610" s="216" t="s">
        <v>3042</v>
      </c>
      <c r="G610" s="215" t="s">
        <v>4317</v>
      </c>
      <c r="H610" s="215" t="s">
        <v>6047</v>
      </c>
      <c r="I610" s="215" t="s">
        <v>7763</v>
      </c>
      <c r="J610" s="215" t="s">
        <v>9462</v>
      </c>
      <c r="K610" s="215" t="s">
        <v>11171</v>
      </c>
      <c r="L610" s="215" t="s">
        <v>12860</v>
      </c>
      <c r="M610" s="215" t="s">
        <v>14551</v>
      </c>
      <c r="N610" s="215" t="s">
        <v>16244</v>
      </c>
      <c r="O610" s="215" t="s">
        <v>17959</v>
      </c>
      <c r="P610" s="215" t="s">
        <v>19641</v>
      </c>
      <c r="Q610" s="4"/>
      <c r="R610" s="4"/>
      <c r="S610" s="4"/>
      <c r="T610" s="4"/>
      <c r="U610" s="4"/>
      <c r="V610" s="4"/>
      <c r="W610" s="4"/>
      <c r="X610" s="4"/>
      <c r="Y610" s="4"/>
      <c r="Z610" s="4"/>
      <c r="AA610" s="4"/>
      <c r="AB610" s="4"/>
      <c r="AC610" s="4"/>
      <c r="AD610" s="4"/>
      <c r="AE610" s="4"/>
      <c r="AF610" s="4"/>
    </row>
    <row r="611" spans="1:32" ht="49.9" customHeight="1">
      <c r="A611" s="4"/>
      <c r="B611" s="213">
        <v>1211101010</v>
      </c>
      <c r="C611" s="214">
        <v>5</v>
      </c>
      <c r="D611" s="215" t="s">
        <v>752</v>
      </c>
      <c r="E611" s="215" t="s">
        <v>752</v>
      </c>
      <c r="F611" s="216" t="s">
        <v>3043</v>
      </c>
      <c r="G611" s="215" t="s">
        <v>4318</v>
      </c>
      <c r="H611" s="215" t="s">
        <v>6048</v>
      </c>
      <c r="I611" s="215" t="s">
        <v>7764</v>
      </c>
      <c r="J611" s="215" t="s">
        <v>9463</v>
      </c>
      <c r="K611" s="215" t="s">
        <v>11172</v>
      </c>
      <c r="L611" s="215" t="s">
        <v>12861</v>
      </c>
      <c r="M611" s="215" t="s">
        <v>14552</v>
      </c>
      <c r="N611" s="215" t="s">
        <v>16245</v>
      </c>
      <c r="O611" s="215" t="s">
        <v>17960</v>
      </c>
      <c r="P611" s="215" t="s">
        <v>19642</v>
      </c>
      <c r="Q611" s="4"/>
      <c r="R611" s="4"/>
      <c r="S611" s="4"/>
      <c r="T611" s="4"/>
      <c r="U611" s="4"/>
      <c r="V611" s="4"/>
      <c r="W611" s="4"/>
      <c r="X611" s="4"/>
      <c r="Y611" s="4"/>
      <c r="Z611" s="4"/>
      <c r="AA611" s="4"/>
      <c r="AB611" s="4"/>
      <c r="AC611" s="4"/>
      <c r="AD611" s="4"/>
      <c r="AE611" s="4"/>
      <c r="AF611" s="4"/>
    </row>
    <row r="612" spans="1:32" ht="49.9" customHeight="1">
      <c r="A612" s="4"/>
      <c r="B612" s="213">
        <v>1211101011</v>
      </c>
      <c r="C612" s="214">
        <v>5</v>
      </c>
      <c r="D612" s="215" t="s">
        <v>753</v>
      </c>
      <c r="E612" s="215" t="s">
        <v>1918</v>
      </c>
      <c r="F612" s="216" t="s">
        <v>3044</v>
      </c>
      <c r="G612" s="215" t="s">
        <v>4319</v>
      </c>
      <c r="H612" s="215" t="s">
        <v>6049</v>
      </c>
      <c r="I612" s="215" t="s">
        <v>7765</v>
      </c>
      <c r="J612" s="215" t="s">
        <v>9464</v>
      </c>
      <c r="K612" s="215" t="s">
        <v>11173</v>
      </c>
      <c r="L612" s="215" t="s">
        <v>12862</v>
      </c>
      <c r="M612" s="215" t="s">
        <v>14553</v>
      </c>
      <c r="N612" s="215" t="s">
        <v>16246</v>
      </c>
      <c r="O612" s="215" t="s">
        <v>17961</v>
      </c>
      <c r="P612" s="215" t="s">
        <v>19643</v>
      </c>
      <c r="Q612" s="4"/>
      <c r="R612" s="4"/>
      <c r="S612" s="4"/>
      <c r="T612" s="4"/>
      <c r="U612" s="4"/>
      <c r="V612" s="4"/>
      <c r="W612" s="4"/>
      <c r="X612" s="4"/>
      <c r="Y612" s="4"/>
      <c r="Z612" s="4"/>
      <c r="AA612" s="4"/>
      <c r="AB612" s="4"/>
      <c r="AC612" s="4"/>
      <c r="AD612" s="4"/>
      <c r="AE612" s="4"/>
      <c r="AF612" s="4"/>
    </row>
    <row r="613" spans="1:32" ht="49.9" customHeight="1">
      <c r="A613" s="4"/>
      <c r="B613" s="213">
        <v>1211101012</v>
      </c>
      <c r="C613" s="214">
        <v>5</v>
      </c>
      <c r="D613" s="215" t="s">
        <v>754</v>
      </c>
      <c r="E613" s="215" t="s">
        <v>754</v>
      </c>
      <c r="F613" s="216" t="s">
        <v>3045</v>
      </c>
      <c r="G613" s="215" t="s">
        <v>4320</v>
      </c>
      <c r="H613" s="215" t="s">
        <v>6050</v>
      </c>
      <c r="I613" s="215" t="s">
        <v>7766</v>
      </c>
      <c r="J613" s="215" t="s">
        <v>9465</v>
      </c>
      <c r="K613" s="215" t="s">
        <v>11174</v>
      </c>
      <c r="L613" s="215" t="s">
        <v>12863</v>
      </c>
      <c r="M613" s="215" t="s">
        <v>14554</v>
      </c>
      <c r="N613" s="215" t="s">
        <v>16247</v>
      </c>
      <c r="O613" s="215" t="s">
        <v>17962</v>
      </c>
      <c r="P613" s="215" t="s">
        <v>19644</v>
      </c>
      <c r="Q613" s="4"/>
      <c r="R613" s="4"/>
      <c r="S613" s="4"/>
      <c r="T613" s="4"/>
      <c r="U613" s="4"/>
      <c r="V613" s="4"/>
      <c r="W613" s="4"/>
      <c r="X613" s="4"/>
      <c r="Y613" s="4"/>
      <c r="Z613" s="4"/>
      <c r="AA613" s="4"/>
      <c r="AB613" s="4"/>
      <c r="AC613" s="4"/>
      <c r="AD613" s="4"/>
      <c r="AE613" s="4"/>
      <c r="AF613" s="4"/>
    </row>
    <row r="614" spans="1:32" ht="49.9" customHeight="1">
      <c r="A614" s="4"/>
      <c r="B614" s="213">
        <v>12111011</v>
      </c>
      <c r="C614" s="214">
        <v>4</v>
      </c>
      <c r="D614" s="215" t="s">
        <v>755</v>
      </c>
      <c r="E614" s="215" t="s">
        <v>1919</v>
      </c>
      <c r="F614" s="216" t="s">
        <v>23014</v>
      </c>
      <c r="G614" s="215" t="s">
        <v>4321</v>
      </c>
      <c r="H614" s="215" t="s">
        <v>6051</v>
      </c>
      <c r="I614" s="215" t="s">
        <v>7767</v>
      </c>
      <c r="J614" s="215" t="s">
        <v>9466</v>
      </c>
      <c r="K614" s="215" t="s">
        <v>11175</v>
      </c>
      <c r="L614" s="215" t="s">
        <v>12864</v>
      </c>
      <c r="M614" s="215" t="s">
        <v>14555</v>
      </c>
      <c r="N614" s="215" t="s">
        <v>16248</v>
      </c>
      <c r="O614" s="215" t="s">
        <v>17963</v>
      </c>
      <c r="P614" s="215" t="s">
        <v>19645</v>
      </c>
      <c r="Q614" s="4"/>
      <c r="R614" s="4"/>
      <c r="S614" s="4"/>
      <c r="T614" s="4"/>
      <c r="U614" s="4"/>
      <c r="V614" s="4"/>
      <c r="W614" s="4"/>
      <c r="X614" s="4"/>
      <c r="Y614" s="4"/>
      <c r="Z614" s="4"/>
      <c r="AA614" s="4"/>
      <c r="AB614" s="4"/>
      <c r="AC614" s="4"/>
      <c r="AD614" s="4"/>
      <c r="AE614" s="4"/>
      <c r="AF614" s="4"/>
    </row>
    <row r="615" spans="1:32" ht="49.9" customHeight="1">
      <c r="A615" s="4"/>
      <c r="B615" s="213">
        <v>1211101110</v>
      </c>
      <c r="C615" s="214">
        <v>5</v>
      </c>
      <c r="D615" s="215" t="s">
        <v>756</v>
      </c>
      <c r="E615" s="215" t="s">
        <v>756</v>
      </c>
      <c r="F615" s="216" t="s">
        <v>3046</v>
      </c>
      <c r="G615" s="215" t="s">
        <v>4322</v>
      </c>
      <c r="H615" s="215" t="s">
        <v>6052</v>
      </c>
      <c r="I615" s="215" t="s">
        <v>7768</v>
      </c>
      <c r="J615" s="215" t="s">
        <v>9467</v>
      </c>
      <c r="K615" s="215" t="s">
        <v>11176</v>
      </c>
      <c r="L615" s="215" t="s">
        <v>12865</v>
      </c>
      <c r="M615" s="215" t="s">
        <v>14556</v>
      </c>
      <c r="N615" s="215" t="s">
        <v>16249</v>
      </c>
      <c r="O615" s="215" t="s">
        <v>17964</v>
      </c>
      <c r="P615" s="215" t="s">
        <v>19646</v>
      </c>
      <c r="Q615" s="4"/>
      <c r="R615" s="4"/>
      <c r="S615" s="4"/>
      <c r="T615" s="4"/>
      <c r="U615" s="4"/>
      <c r="V615" s="4"/>
      <c r="W615" s="4"/>
      <c r="X615" s="4"/>
      <c r="Y615" s="4"/>
      <c r="Z615" s="4"/>
      <c r="AA615" s="4"/>
      <c r="AB615" s="4"/>
      <c r="AC615" s="4"/>
      <c r="AD615" s="4"/>
      <c r="AE615" s="4"/>
      <c r="AF615" s="4"/>
    </row>
    <row r="616" spans="1:32" ht="49.9" customHeight="1">
      <c r="A616" s="4"/>
      <c r="B616" s="213">
        <v>1211101111</v>
      </c>
      <c r="C616" s="214">
        <v>5</v>
      </c>
      <c r="D616" s="215" t="s">
        <v>757</v>
      </c>
      <c r="E616" s="215" t="s">
        <v>757</v>
      </c>
      <c r="F616" s="216" t="s">
        <v>23776</v>
      </c>
      <c r="G616" s="215" t="s">
        <v>4323</v>
      </c>
      <c r="H616" s="215" t="s">
        <v>6053</v>
      </c>
      <c r="I616" s="215" t="s">
        <v>7769</v>
      </c>
      <c r="J616" s="215" t="s">
        <v>9468</v>
      </c>
      <c r="K616" s="215" t="s">
        <v>11177</v>
      </c>
      <c r="L616" s="215" t="s">
        <v>12866</v>
      </c>
      <c r="M616" s="215" t="s">
        <v>14557</v>
      </c>
      <c r="N616" s="215" t="s">
        <v>16250</v>
      </c>
      <c r="O616" s="215" t="s">
        <v>17965</v>
      </c>
      <c r="P616" s="215" t="s">
        <v>19647</v>
      </c>
      <c r="Q616" s="4"/>
      <c r="R616" s="4"/>
      <c r="S616" s="4"/>
      <c r="T616" s="4"/>
      <c r="U616" s="4"/>
      <c r="V616" s="4"/>
      <c r="W616" s="4"/>
      <c r="X616" s="4"/>
      <c r="Y616" s="4"/>
      <c r="Z616" s="4"/>
      <c r="AA616" s="4"/>
      <c r="AB616" s="4"/>
      <c r="AC616" s="4"/>
      <c r="AD616" s="4"/>
      <c r="AE616" s="4"/>
      <c r="AF616" s="4"/>
    </row>
    <row r="617" spans="1:32" ht="49.9" customHeight="1">
      <c r="A617" s="4"/>
      <c r="B617" s="213">
        <v>1211101112</v>
      </c>
      <c r="C617" s="214">
        <v>5</v>
      </c>
      <c r="D617" s="215" t="s">
        <v>758</v>
      </c>
      <c r="E617" s="215" t="s">
        <v>1920</v>
      </c>
      <c r="F617" s="216" t="s">
        <v>23016</v>
      </c>
      <c r="G617" s="215" t="s">
        <v>4324</v>
      </c>
      <c r="H617" s="215" t="s">
        <v>6054</v>
      </c>
      <c r="I617" s="215" t="s">
        <v>7770</v>
      </c>
      <c r="J617" s="215" t="s">
        <v>9469</v>
      </c>
      <c r="K617" s="215" t="s">
        <v>11178</v>
      </c>
      <c r="L617" s="215" t="s">
        <v>12867</v>
      </c>
      <c r="M617" s="215" t="s">
        <v>14558</v>
      </c>
      <c r="N617" s="215" t="s">
        <v>16251</v>
      </c>
      <c r="O617" s="215" t="s">
        <v>17966</v>
      </c>
      <c r="P617" s="215" t="s">
        <v>19648</v>
      </c>
      <c r="Q617" s="4"/>
      <c r="R617" s="4"/>
      <c r="S617" s="4"/>
      <c r="T617" s="4"/>
      <c r="U617" s="4"/>
      <c r="V617" s="4"/>
      <c r="W617" s="4"/>
      <c r="X617" s="4"/>
      <c r="Y617" s="4"/>
      <c r="Z617" s="4"/>
      <c r="AA617" s="4"/>
      <c r="AB617" s="4"/>
      <c r="AC617" s="4"/>
      <c r="AD617" s="4"/>
      <c r="AE617" s="4"/>
      <c r="AF617" s="4"/>
    </row>
    <row r="618" spans="1:32" ht="49.9" customHeight="1">
      <c r="A618" s="4"/>
      <c r="B618" s="213">
        <v>1211101113</v>
      </c>
      <c r="C618" s="214">
        <v>5</v>
      </c>
      <c r="D618" s="215" t="s">
        <v>759</v>
      </c>
      <c r="E618" s="215" t="s">
        <v>759</v>
      </c>
      <c r="F618" s="216" t="s">
        <v>3047</v>
      </c>
      <c r="G618" s="215" t="s">
        <v>4325</v>
      </c>
      <c r="H618" s="215" t="s">
        <v>6055</v>
      </c>
      <c r="I618" s="215" t="s">
        <v>7771</v>
      </c>
      <c r="J618" s="215" t="s">
        <v>9470</v>
      </c>
      <c r="K618" s="215" t="s">
        <v>11179</v>
      </c>
      <c r="L618" s="215" t="s">
        <v>12868</v>
      </c>
      <c r="M618" s="215" t="s">
        <v>14559</v>
      </c>
      <c r="N618" s="215" t="s">
        <v>16252</v>
      </c>
      <c r="O618" s="215" t="s">
        <v>17967</v>
      </c>
      <c r="P618" s="215" t="s">
        <v>19649</v>
      </c>
      <c r="Q618" s="4"/>
      <c r="R618" s="4"/>
      <c r="S618" s="4"/>
      <c r="T618" s="4"/>
      <c r="U618" s="4"/>
      <c r="V618" s="4"/>
      <c r="W618" s="4"/>
      <c r="X618" s="4"/>
      <c r="Y618" s="4"/>
      <c r="Z618" s="4"/>
      <c r="AA618" s="4"/>
      <c r="AB618" s="4"/>
      <c r="AC618" s="4"/>
      <c r="AD618" s="4"/>
      <c r="AE618" s="4"/>
      <c r="AF618" s="4"/>
    </row>
    <row r="619" spans="1:32" ht="49.9" customHeight="1">
      <c r="A619" s="4"/>
      <c r="B619" s="213">
        <v>1211101114</v>
      </c>
      <c r="C619" s="214">
        <v>5</v>
      </c>
      <c r="D619" s="215" t="s">
        <v>760</v>
      </c>
      <c r="E619" s="215" t="s">
        <v>1921</v>
      </c>
      <c r="F619" s="216" t="s">
        <v>23017</v>
      </c>
      <c r="G619" s="215" t="s">
        <v>4326</v>
      </c>
      <c r="H619" s="215" t="s">
        <v>6056</v>
      </c>
      <c r="I619" s="215" t="s">
        <v>7772</v>
      </c>
      <c r="J619" s="215" t="s">
        <v>9471</v>
      </c>
      <c r="K619" s="215" t="s">
        <v>11180</v>
      </c>
      <c r="L619" s="215" t="s">
        <v>12869</v>
      </c>
      <c r="M619" s="215" t="s">
        <v>14560</v>
      </c>
      <c r="N619" s="215" t="s">
        <v>16253</v>
      </c>
      <c r="O619" s="215" t="s">
        <v>17968</v>
      </c>
      <c r="P619" s="215" t="s">
        <v>19650</v>
      </c>
      <c r="Q619" s="4"/>
      <c r="R619" s="4"/>
      <c r="S619" s="4"/>
      <c r="T619" s="4"/>
      <c r="U619" s="4"/>
      <c r="V619" s="4"/>
      <c r="W619" s="4"/>
      <c r="X619" s="4"/>
      <c r="Y619" s="4"/>
      <c r="Z619" s="4"/>
      <c r="AA619" s="4"/>
      <c r="AB619" s="4"/>
      <c r="AC619" s="4"/>
      <c r="AD619" s="4"/>
      <c r="AE619" s="4"/>
      <c r="AF619" s="4"/>
    </row>
    <row r="620" spans="1:32" ht="49.9" customHeight="1">
      <c r="A620" s="4"/>
      <c r="B620" s="219">
        <v>1211101115</v>
      </c>
      <c r="C620" s="220">
        <v>5</v>
      </c>
      <c r="D620" s="221" t="s">
        <v>761</v>
      </c>
      <c r="E620" s="221" t="s">
        <v>1922</v>
      </c>
      <c r="F620" s="216" t="s">
        <v>3048</v>
      </c>
      <c r="G620" s="221" t="s">
        <v>4327</v>
      </c>
      <c r="H620" s="221" t="s">
        <v>6057</v>
      </c>
      <c r="I620" s="221" t="s">
        <v>7773</v>
      </c>
      <c r="J620" s="221" t="s">
        <v>9472</v>
      </c>
      <c r="K620" s="221" t="s">
        <v>11181</v>
      </c>
      <c r="L620" s="221" t="s">
        <v>12870</v>
      </c>
      <c r="M620" s="221" t="s">
        <v>14561</v>
      </c>
      <c r="N620" s="221" t="s">
        <v>16254</v>
      </c>
      <c r="O620" s="221" t="s">
        <v>17969</v>
      </c>
      <c r="P620" s="221" t="s">
        <v>19651</v>
      </c>
      <c r="Q620" s="4"/>
      <c r="R620" s="4"/>
      <c r="S620" s="4"/>
      <c r="T620" s="4"/>
      <c r="U620" s="4"/>
      <c r="V620" s="4"/>
      <c r="W620" s="4"/>
      <c r="X620" s="4"/>
      <c r="Y620" s="4"/>
      <c r="Z620" s="4"/>
      <c r="AA620" s="4"/>
      <c r="AB620" s="4"/>
      <c r="AC620" s="4"/>
      <c r="AD620" s="4"/>
      <c r="AE620" s="4"/>
      <c r="AF620" s="4"/>
    </row>
    <row r="621" spans="1:32" ht="49.9" customHeight="1">
      <c r="A621" s="4"/>
      <c r="B621" s="213">
        <v>1211101116</v>
      </c>
      <c r="C621" s="214">
        <v>5</v>
      </c>
      <c r="D621" s="215" t="s">
        <v>762</v>
      </c>
      <c r="E621" s="215" t="s">
        <v>1923</v>
      </c>
      <c r="F621" s="216" t="s">
        <v>3049</v>
      </c>
      <c r="G621" s="215" t="s">
        <v>4328</v>
      </c>
      <c r="H621" s="215" t="s">
        <v>6058</v>
      </c>
      <c r="I621" s="215" t="s">
        <v>7774</v>
      </c>
      <c r="J621" s="215" t="s">
        <v>9473</v>
      </c>
      <c r="K621" s="215" t="s">
        <v>11182</v>
      </c>
      <c r="L621" s="215" t="s">
        <v>12871</v>
      </c>
      <c r="M621" s="215" t="s">
        <v>14562</v>
      </c>
      <c r="N621" s="215" t="s">
        <v>16255</v>
      </c>
      <c r="O621" s="215" t="s">
        <v>17970</v>
      </c>
      <c r="P621" s="215" t="s">
        <v>19652</v>
      </c>
      <c r="Q621" s="4"/>
      <c r="R621" s="4"/>
      <c r="S621" s="4"/>
      <c r="T621" s="4"/>
      <c r="U621" s="4"/>
      <c r="V621" s="4"/>
      <c r="W621" s="4"/>
      <c r="X621" s="4"/>
      <c r="Y621" s="4"/>
      <c r="Z621" s="4"/>
      <c r="AA621" s="4"/>
      <c r="AB621" s="4"/>
      <c r="AC621" s="4"/>
      <c r="AD621" s="4"/>
      <c r="AE621" s="4"/>
      <c r="AF621" s="4"/>
    </row>
    <row r="622" spans="1:32" ht="49.9" customHeight="1">
      <c r="A622" s="4"/>
      <c r="B622" s="219">
        <v>1211101117</v>
      </c>
      <c r="C622" s="220">
        <v>5</v>
      </c>
      <c r="D622" s="221" t="s">
        <v>763</v>
      </c>
      <c r="E622" s="221" t="s">
        <v>1924</v>
      </c>
      <c r="F622" s="216" t="s">
        <v>3050</v>
      </c>
      <c r="G622" s="221" t="s">
        <v>4329</v>
      </c>
      <c r="H622" s="221" t="s">
        <v>6059</v>
      </c>
      <c r="I622" s="221" t="s">
        <v>7775</v>
      </c>
      <c r="J622" s="221" t="s">
        <v>9474</v>
      </c>
      <c r="K622" s="221" t="s">
        <v>11183</v>
      </c>
      <c r="L622" s="221" t="s">
        <v>12872</v>
      </c>
      <c r="M622" s="221" t="s">
        <v>14563</v>
      </c>
      <c r="N622" s="221" t="s">
        <v>16256</v>
      </c>
      <c r="O622" s="221" t="s">
        <v>17971</v>
      </c>
      <c r="P622" s="221" t="s">
        <v>19653</v>
      </c>
      <c r="Q622" s="4"/>
      <c r="R622" s="4"/>
      <c r="S622" s="4"/>
      <c r="T622" s="4"/>
      <c r="U622" s="4"/>
      <c r="V622" s="4"/>
      <c r="W622" s="4"/>
      <c r="X622" s="4"/>
      <c r="Y622" s="4"/>
      <c r="Z622" s="4"/>
      <c r="AA622" s="4"/>
      <c r="AB622" s="4"/>
      <c r="AC622" s="4"/>
      <c r="AD622" s="4"/>
      <c r="AE622" s="4"/>
      <c r="AF622" s="4"/>
    </row>
    <row r="623" spans="1:32" ht="49.9" customHeight="1">
      <c r="A623" s="4"/>
      <c r="B623" s="213">
        <v>1211101118</v>
      </c>
      <c r="C623" s="214">
        <v>5</v>
      </c>
      <c r="D623" s="215" t="s">
        <v>764</v>
      </c>
      <c r="E623" s="215" t="s">
        <v>1925</v>
      </c>
      <c r="F623" s="216" t="s">
        <v>3051</v>
      </c>
      <c r="G623" s="215" t="s">
        <v>4330</v>
      </c>
      <c r="H623" s="215" t="s">
        <v>6060</v>
      </c>
      <c r="I623" s="215" t="s">
        <v>7776</v>
      </c>
      <c r="J623" s="215" t="s">
        <v>9475</v>
      </c>
      <c r="K623" s="215" t="s">
        <v>11184</v>
      </c>
      <c r="L623" s="215" t="s">
        <v>12873</v>
      </c>
      <c r="M623" s="215" t="s">
        <v>14564</v>
      </c>
      <c r="N623" s="215" t="s">
        <v>16257</v>
      </c>
      <c r="O623" s="215" t="s">
        <v>17972</v>
      </c>
      <c r="P623" s="215" t="s">
        <v>19654</v>
      </c>
      <c r="Q623" s="4"/>
      <c r="R623" s="4"/>
      <c r="S623" s="4"/>
      <c r="T623" s="4"/>
      <c r="U623" s="4"/>
      <c r="V623" s="4"/>
      <c r="W623" s="4"/>
      <c r="X623" s="4"/>
      <c r="Y623" s="4"/>
      <c r="Z623" s="4"/>
      <c r="AA623" s="4"/>
      <c r="AB623" s="4"/>
      <c r="AC623" s="4"/>
      <c r="AD623" s="4"/>
      <c r="AE623" s="4"/>
      <c r="AF623" s="4"/>
    </row>
    <row r="624" spans="1:32" ht="49.9" customHeight="1">
      <c r="A624" s="4"/>
      <c r="B624" s="213">
        <v>1211101119</v>
      </c>
      <c r="C624" s="214">
        <v>5</v>
      </c>
      <c r="D624" s="215" t="s">
        <v>765</v>
      </c>
      <c r="E624" s="215" t="s">
        <v>765</v>
      </c>
      <c r="F624" s="216" t="s">
        <v>3052</v>
      </c>
      <c r="G624" s="215" t="s">
        <v>4331</v>
      </c>
      <c r="H624" s="215" t="s">
        <v>6061</v>
      </c>
      <c r="I624" s="215" t="s">
        <v>7777</v>
      </c>
      <c r="J624" s="215" t="s">
        <v>9476</v>
      </c>
      <c r="K624" s="215" t="s">
        <v>11185</v>
      </c>
      <c r="L624" s="215" t="s">
        <v>12874</v>
      </c>
      <c r="M624" s="215" t="s">
        <v>14565</v>
      </c>
      <c r="N624" s="215" t="s">
        <v>16258</v>
      </c>
      <c r="O624" s="215" t="s">
        <v>17973</v>
      </c>
      <c r="P624" s="215" t="s">
        <v>19655</v>
      </c>
      <c r="Q624" s="4"/>
      <c r="R624" s="4"/>
      <c r="S624" s="4"/>
      <c r="T624" s="4"/>
      <c r="U624" s="4"/>
      <c r="V624" s="4"/>
      <c r="W624" s="4"/>
      <c r="X624" s="4"/>
      <c r="Y624" s="4"/>
      <c r="Z624" s="4"/>
      <c r="AA624" s="4"/>
      <c r="AB624" s="4"/>
      <c r="AC624" s="4"/>
      <c r="AD624" s="4"/>
      <c r="AE624" s="4"/>
      <c r="AF624" s="4"/>
    </row>
    <row r="625" spans="1:32" ht="49.9" customHeight="1">
      <c r="A625" s="4"/>
      <c r="B625" s="213">
        <v>1211101120</v>
      </c>
      <c r="C625" s="214">
        <v>5</v>
      </c>
      <c r="D625" s="215" t="s">
        <v>766</v>
      </c>
      <c r="E625" s="215" t="s">
        <v>1926</v>
      </c>
      <c r="F625" s="216" t="s">
        <v>3053</v>
      </c>
      <c r="G625" s="215" t="s">
        <v>4332</v>
      </c>
      <c r="H625" s="215" t="s">
        <v>6062</v>
      </c>
      <c r="I625" s="215" t="s">
        <v>7778</v>
      </c>
      <c r="J625" s="215" t="s">
        <v>9477</v>
      </c>
      <c r="K625" s="215" t="s">
        <v>11186</v>
      </c>
      <c r="L625" s="215" t="s">
        <v>12875</v>
      </c>
      <c r="M625" s="215" t="s">
        <v>14566</v>
      </c>
      <c r="N625" s="215" t="s">
        <v>16259</v>
      </c>
      <c r="O625" s="215" t="s">
        <v>17974</v>
      </c>
      <c r="P625" s="215" t="s">
        <v>19656</v>
      </c>
      <c r="Q625" s="4"/>
      <c r="R625" s="4"/>
      <c r="S625" s="4"/>
      <c r="T625" s="4"/>
      <c r="U625" s="4"/>
      <c r="V625" s="4"/>
      <c r="W625" s="4"/>
      <c r="X625" s="4"/>
      <c r="Y625" s="4"/>
      <c r="Z625" s="4"/>
      <c r="AA625" s="4"/>
      <c r="AB625" s="4"/>
      <c r="AC625" s="4"/>
      <c r="AD625" s="4"/>
      <c r="AE625" s="4"/>
      <c r="AF625" s="4"/>
    </row>
    <row r="626" spans="1:32" ht="49.9" customHeight="1">
      <c r="A626" s="4"/>
      <c r="B626" s="213">
        <v>12111012</v>
      </c>
      <c r="C626" s="214">
        <v>4</v>
      </c>
      <c r="D626" s="215" t="s">
        <v>767</v>
      </c>
      <c r="E626" s="215" t="s">
        <v>1927</v>
      </c>
      <c r="F626" s="216" t="s">
        <v>3054</v>
      </c>
      <c r="G626" s="215" t="s">
        <v>4333</v>
      </c>
      <c r="H626" s="215" t="s">
        <v>6063</v>
      </c>
      <c r="I626" s="215" t="s">
        <v>7779</v>
      </c>
      <c r="J626" s="215" t="s">
        <v>9478</v>
      </c>
      <c r="K626" s="215" t="s">
        <v>11187</v>
      </c>
      <c r="L626" s="215" t="s">
        <v>12876</v>
      </c>
      <c r="M626" s="215" t="s">
        <v>14567</v>
      </c>
      <c r="N626" s="215" t="s">
        <v>16260</v>
      </c>
      <c r="O626" s="215" t="s">
        <v>17975</v>
      </c>
      <c r="P626" s="215" t="s">
        <v>19657</v>
      </c>
      <c r="Q626" s="4"/>
      <c r="R626" s="4"/>
      <c r="S626" s="4"/>
      <c r="T626" s="4"/>
      <c r="U626" s="4"/>
      <c r="V626" s="4"/>
      <c r="W626" s="4"/>
      <c r="X626" s="4"/>
      <c r="Y626" s="4"/>
      <c r="Z626" s="4"/>
      <c r="AA626" s="4"/>
      <c r="AB626" s="4"/>
      <c r="AC626" s="4"/>
      <c r="AD626" s="4"/>
      <c r="AE626" s="4"/>
      <c r="AF626" s="4"/>
    </row>
    <row r="627" spans="1:32" ht="49.9" customHeight="1">
      <c r="A627" s="4"/>
      <c r="B627" s="213">
        <v>121111</v>
      </c>
      <c r="C627" s="214">
        <v>3</v>
      </c>
      <c r="D627" s="215" t="s">
        <v>768</v>
      </c>
      <c r="E627" s="215" t="s">
        <v>768</v>
      </c>
      <c r="F627" s="216" t="s">
        <v>3055</v>
      </c>
      <c r="G627" s="215" t="s">
        <v>4334</v>
      </c>
      <c r="H627" s="215" t="s">
        <v>6064</v>
      </c>
      <c r="I627" s="215" t="s">
        <v>7780</v>
      </c>
      <c r="J627" s="215" t="s">
        <v>9479</v>
      </c>
      <c r="K627" s="215" t="s">
        <v>11188</v>
      </c>
      <c r="L627" s="215" t="s">
        <v>12877</v>
      </c>
      <c r="M627" s="215" t="s">
        <v>14568</v>
      </c>
      <c r="N627" s="215" t="s">
        <v>16261</v>
      </c>
      <c r="O627" s="215" t="s">
        <v>17976</v>
      </c>
      <c r="P627" s="215" t="s">
        <v>19658</v>
      </c>
      <c r="Q627" s="4"/>
      <c r="R627" s="4"/>
      <c r="S627" s="4"/>
      <c r="T627" s="4"/>
      <c r="U627" s="4"/>
      <c r="V627" s="4"/>
      <c r="W627" s="4"/>
      <c r="X627" s="4"/>
      <c r="Y627" s="4"/>
      <c r="Z627" s="4"/>
      <c r="AA627" s="4"/>
      <c r="AB627" s="4"/>
      <c r="AC627" s="4"/>
      <c r="AD627" s="4"/>
      <c r="AE627" s="4"/>
      <c r="AF627" s="4"/>
    </row>
    <row r="628" spans="1:32" ht="49.9" customHeight="1">
      <c r="A628" s="4"/>
      <c r="B628" s="213">
        <v>12111110</v>
      </c>
      <c r="C628" s="214">
        <v>4</v>
      </c>
      <c r="D628" s="215" t="s">
        <v>769</v>
      </c>
      <c r="E628" s="215" t="s">
        <v>769</v>
      </c>
      <c r="F628" s="216" t="s">
        <v>3056</v>
      </c>
      <c r="G628" s="215" t="s">
        <v>4335</v>
      </c>
      <c r="H628" s="215" t="s">
        <v>6065</v>
      </c>
      <c r="I628" s="215" t="s">
        <v>7781</v>
      </c>
      <c r="J628" s="215" t="s">
        <v>9480</v>
      </c>
      <c r="K628" s="215" t="s">
        <v>11189</v>
      </c>
      <c r="L628" s="215" t="s">
        <v>12878</v>
      </c>
      <c r="M628" s="215" t="s">
        <v>14569</v>
      </c>
      <c r="N628" s="215" t="s">
        <v>16262</v>
      </c>
      <c r="O628" s="215" t="s">
        <v>17977</v>
      </c>
      <c r="P628" s="215" t="s">
        <v>19659</v>
      </c>
      <c r="Q628" s="4"/>
      <c r="R628" s="4"/>
      <c r="S628" s="4"/>
      <c r="T628" s="4"/>
      <c r="U628" s="4"/>
      <c r="V628" s="4"/>
      <c r="W628" s="4"/>
      <c r="X628" s="4"/>
      <c r="Y628" s="4"/>
      <c r="Z628" s="4"/>
      <c r="AA628" s="4"/>
      <c r="AB628" s="4"/>
      <c r="AC628" s="4"/>
      <c r="AD628" s="4"/>
      <c r="AE628" s="4"/>
      <c r="AF628" s="4"/>
    </row>
    <row r="629" spans="1:32" ht="49.9" customHeight="1">
      <c r="A629" s="4"/>
      <c r="B629" s="213">
        <v>1211111010</v>
      </c>
      <c r="C629" s="214">
        <v>5</v>
      </c>
      <c r="D629" s="215" t="s">
        <v>129</v>
      </c>
      <c r="E629" s="215" t="s">
        <v>129</v>
      </c>
      <c r="F629" s="216" t="s">
        <v>23018</v>
      </c>
      <c r="G629" s="215" t="s">
        <v>4336</v>
      </c>
      <c r="H629" s="215" t="s">
        <v>6066</v>
      </c>
      <c r="I629" s="215" t="s">
        <v>7782</v>
      </c>
      <c r="J629" s="215" t="s">
        <v>9481</v>
      </c>
      <c r="K629" s="215" t="s">
        <v>9481</v>
      </c>
      <c r="L629" s="215" t="s">
        <v>12879</v>
      </c>
      <c r="M629" s="215" t="s">
        <v>14570</v>
      </c>
      <c r="N629" s="215" t="s">
        <v>16263</v>
      </c>
      <c r="O629" s="215" t="s">
        <v>17978</v>
      </c>
      <c r="P629" s="215" t="s">
        <v>19660</v>
      </c>
      <c r="Q629" s="4"/>
      <c r="R629" s="4"/>
      <c r="S629" s="4"/>
      <c r="T629" s="4"/>
      <c r="U629" s="4"/>
      <c r="V629" s="4"/>
      <c r="W629" s="4"/>
      <c r="X629" s="4"/>
      <c r="Y629" s="4"/>
      <c r="Z629" s="4"/>
      <c r="AA629" s="4"/>
      <c r="AB629" s="4"/>
      <c r="AC629" s="4"/>
      <c r="AD629" s="4"/>
      <c r="AE629" s="4"/>
      <c r="AF629" s="4"/>
    </row>
    <row r="630" spans="1:32" ht="49.9" customHeight="1">
      <c r="A630" s="4"/>
      <c r="B630" s="213">
        <v>121111101010</v>
      </c>
      <c r="C630" s="214">
        <v>6</v>
      </c>
      <c r="D630" s="215" t="s">
        <v>109</v>
      </c>
      <c r="E630" s="215" t="s">
        <v>109</v>
      </c>
      <c r="F630" s="216" t="s">
        <v>23777</v>
      </c>
      <c r="G630" s="215" t="s">
        <v>4337</v>
      </c>
      <c r="H630" s="215" t="s">
        <v>6067</v>
      </c>
      <c r="I630" s="215" t="s">
        <v>7783</v>
      </c>
      <c r="J630" s="215" t="s">
        <v>9482</v>
      </c>
      <c r="K630" s="215" t="s">
        <v>9482</v>
      </c>
      <c r="L630" s="215" t="s">
        <v>12880</v>
      </c>
      <c r="M630" s="215" t="s">
        <v>14571</v>
      </c>
      <c r="N630" s="215" t="s">
        <v>16264</v>
      </c>
      <c r="O630" s="215" t="s">
        <v>17979</v>
      </c>
      <c r="P630" s="215" t="s">
        <v>19661</v>
      </c>
      <c r="Q630" s="4"/>
      <c r="R630" s="4"/>
      <c r="S630" s="4"/>
      <c r="T630" s="4"/>
      <c r="U630" s="4"/>
      <c r="V630" s="4"/>
      <c r="W630" s="4"/>
      <c r="X630" s="4"/>
      <c r="Y630" s="4"/>
      <c r="Z630" s="4"/>
      <c r="AA630" s="4"/>
      <c r="AB630" s="4"/>
      <c r="AC630" s="4"/>
      <c r="AD630" s="4"/>
      <c r="AE630" s="4"/>
      <c r="AF630" s="4"/>
    </row>
    <row r="631" spans="1:32" ht="49.9" customHeight="1">
      <c r="A631" s="4"/>
      <c r="B631" s="213">
        <v>121111101011</v>
      </c>
      <c r="C631" s="214">
        <v>6</v>
      </c>
      <c r="D631" s="215" t="s">
        <v>770</v>
      </c>
      <c r="E631" s="215" t="s">
        <v>770</v>
      </c>
      <c r="F631" s="216" t="s">
        <v>23019</v>
      </c>
      <c r="G631" s="215" t="s">
        <v>4338</v>
      </c>
      <c r="H631" s="215" t="s">
        <v>6068</v>
      </c>
      <c r="I631" s="215" t="s">
        <v>7784</v>
      </c>
      <c r="J631" s="215" t="s">
        <v>9483</v>
      </c>
      <c r="K631" s="215" t="s">
        <v>11190</v>
      </c>
      <c r="L631" s="215" t="s">
        <v>12881</v>
      </c>
      <c r="M631" s="215" t="s">
        <v>14572</v>
      </c>
      <c r="N631" s="215" t="s">
        <v>16265</v>
      </c>
      <c r="O631" s="215" t="s">
        <v>17980</v>
      </c>
      <c r="P631" s="215" t="s">
        <v>19662</v>
      </c>
      <c r="Q631" s="4"/>
      <c r="R631" s="4"/>
      <c r="S631" s="4"/>
      <c r="T631" s="4"/>
      <c r="U631" s="4"/>
      <c r="V631" s="4"/>
      <c r="W631" s="4"/>
      <c r="X631" s="4"/>
      <c r="Y631" s="4"/>
      <c r="Z631" s="4"/>
      <c r="AA631" s="4"/>
      <c r="AB631" s="4"/>
      <c r="AC631" s="4"/>
      <c r="AD631" s="4"/>
      <c r="AE631" s="4"/>
      <c r="AF631" s="4"/>
    </row>
    <row r="632" spans="1:32" ht="49.9" customHeight="1">
      <c r="A632" s="4"/>
      <c r="B632" s="213">
        <v>121111101012</v>
      </c>
      <c r="C632" s="214">
        <v>6</v>
      </c>
      <c r="D632" s="215" t="s">
        <v>771</v>
      </c>
      <c r="E632" s="215" t="s">
        <v>771</v>
      </c>
      <c r="F632" s="216" t="s">
        <v>23020</v>
      </c>
      <c r="G632" s="215" t="s">
        <v>4339</v>
      </c>
      <c r="H632" s="215" t="s">
        <v>6069</v>
      </c>
      <c r="I632" s="215" t="s">
        <v>7785</v>
      </c>
      <c r="J632" s="215" t="s">
        <v>9484</v>
      </c>
      <c r="K632" s="215" t="s">
        <v>11191</v>
      </c>
      <c r="L632" s="215" t="s">
        <v>12882</v>
      </c>
      <c r="M632" s="215" t="s">
        <v>14573</v>
      </c>
      <c r="N632" s="215" t="s">
        <v>16266</v>
      </c>
      <c r="O632" s="215" t="s">
        <v>17981</v>
      </c>
      <c r="P632" s="215" t="s">
        <v>19663</v>
      </c>
      <c r="Q632" s="4"/>
      <c r="R632" s="4"/>
      <c r="S632" s="4"/>
      <c r="T632" s="4"/>
      <c r="U632" s="4"/>
      <c r="V632" s="4"/>
      <c r="W632" s="4"/>
      <c r="X632" s="4"/>
      <c r="Y632" s="4"/>
      <c r="Z632" s="4"/>
      <c r="AA632" s="4"/>
      <c r="AB632" s="4"/>
      <c r="AC632" s="4"/>
      <c r="AD632" s="4"/>
      <c r="AE632" s="4"/>
      <c r="AF632" s="4"/>
    </row>
    <row r="633" spans="1:32" ht="49.9" customHeight="1">
      <c r="A633" s="4"/>
      <c r="B633" s="213">
        <v>1211111011</v>
      </c>
      <c r="C633" s="214">
        <v>5</v>
      </c>
      <c r="D633" s="215" t="s">
        <v>130</v>
      </c>
      <c r="E633" s="215" t="s">
        <v>130</v>
      </c>
      <c r="F633" s="216" t="s">
        <v>23021</v>
      </c>
      <c r="G633" s="215" t="s">
        <v>4340</v>
      </c>
      <c r="H633" s="215" t="s">
        <v>6070</v>
      </c>
      <c r="I633" s="215" t="s">
        <v>7786</v>
      </c>
      <c r="J633" s="215" t="s">
        <v>9485</v>
      </c>
      <c r="K633" s="215" t="s">
        <v>11192</v>
      </c>
      <c r="L633" s="215" t="s">
        <v>12883</v>
      </c>
      <c r="M633" s="215" t="s">
        <v>14574</v>
      </c>
      <c r="N633" s="215" t="s">
        <v>16267</v>
      </c>
      <c r="O633" s="215" t="s">
        <v>17982</v>
      </c>
      <c r="P633" s="215" t="s">
        <v>19664</v>
      </c>
      <c r="Q633" s="4"/>
      <c r="R633" s="4"/>
      <c r="S633" s="4"/>
      <c r="T633" s="4"/>
      <c r="U633" s="4"/>
      <c r="V633" s="4"/>
      <c r="W633" s="4"/>
      <c r="X633" s="4"/>
      <c r="Y633" s="4"/>
      <c r="Z633" s="4"/>
      <c r="AA633" s="4"/>
      <c r="AB633" s="4"/>
      <c r="AC633" s="4"/>
      <c r="AD633" s="4"/>
      <c r="AE633" s="4"/>
      <c r="AF633" s="4"/>
    </row>
    <row r="634" spans="1:32" ht="49.9" customHeight="1">
      <c r="A634" s="4"/>
      <c r="B634" s="213">
        <v>121111101110</v>
      </c>
      <c r="C634" s="214">
        <v>6</v>
      </c>
      <c r="D634" s="215" t="s">
        <v>772</v>
      </c>
      <c r="E634" s="215" t="s">
        <v>772</v>
      </c>
      <c r="F634" s="216" t="s">
        <v>23022</v>
      </c>
      <c r="G634" s="215" t="s">
        <v>4341</v>
      </c>
      <c r="H634" s="215" t="s">
        <v>6071</v>
      </c>
      <c r="I634" s="215" t="s">
        <v>7787</v>
      </c>
      <c r="J634" s="215" t="s">
        <v>9486</v>
      </c>
      <c r="K634" s="215" t="s">
        <v>11193</v>
      </c>
      <c r="L634" s="215" t="s">
        <v>12884</v>
      </c>
      <c r="M634" s="215" t="s">
        <v>14575</v>
      </c>
      <c r="N634" s="215" t="s">
        <v>16268</v>
      </c>
      <c r="O634" s="215" t="s">
        <v>17983</v>
      </c>
      <c r="P634" s="215" t="s">
        <v>19665</v>
      </c>
      <c r="Q634" s="4"/>
      <c r="R634" s="4"/>
      <c r="S634" s="4"/>
      <c r="T634" s="4"/>
      <c r="U634" s="4"/>
      <c r="V634" s="4"/>
      <c r="W634" s="4"/>
      <c r="X634" s="4"/>
      <c r="Y634" s="4"/>
      <c r="Z634" s="4"/>
      <c r="AA634" s="4"/>
      <c r="AB634" s="4"/>
      <c r="AC634" s="4"/>
      <c r="AD634" s="4"/>
      <c r="AE634" s="4"/>
      <c r="AF634" s="4"/>
    </row>
    <row r="635" spans="1:32" ht="49.9" customHeight="1">
      <c r="A635" s="4"/>
      <c r="B635" s="213">
        <v>121111101111</v>
      </c>
      <c r="C635" s="214">
        <v>6</v>
      </c>
      <c r="D635" s="215" t="s">
        <v>773</v>
      </c>
      <c r="E635" s="215" t="s">
        <v>773</v>
      </c>
      <c r="F635" s="216" t="s">
        <v>3058</v>
      </c>
      <c r="G635" s="215" t="s">
        <v>4342</v>
      </c>
      <c r="H635" s="215" t="s">
        <v>6072</v>
      </c>
      <c r="I635" s="215" t="s">
        <v>7788</v>
      </c>
      <c r="J635" s="215" t="s">
        <v>9487</v>
      </c>
      <c r="K635" s="215" t="s">
        <v>11194</v>
      </c>
      <c r="L635" s="215" t="s">
        <v>12885</v>
      </c>
      <c r="M635" s="215" t="s">
        <v>14576</v>
      </c>
      <c r="N635" s="215" t="s">
        <v>16269</v>
      </c>
      <c r="O635" s="215" t="s">
        <v>17984</v>
      </c>
      <c r="P635" s="215" t="s">
        <v>19666</v>
      </c>
      <c r="Q635" s="4"/>
      <c r="R635" s="4"/>
      <c r="S635" s="4"/>
      <c r="T635" s="4"/>
      <c r="U635" s="4"/>
      <c r="V635" s="4"/>
      <c r="W635" s="4"/>
      <c r="X635" s="4"/>
      <c r="Y635" s="4"/>
      <c r="Z635" s="4"/>
      <c r="AA635" s="4"/>
      <c r="AB635" s="4"/>
      <c r="AC635" s="4"/>
      <c r="AD635" s="4"/>
      <c r="AE635" s="4"/>
      <c r="AF635" s="4"/>
    </row>
    <row r="636" spans="1:32" ht="49.9" customHeight="1">
      <c r="A636" s="4"/>
      <c r="B636" s="213">
        <v>121111101112</v>
      </c>
      <c r="C636" s="214">
        <v>6</v>
      </c>
      <c r="D636" s="215" t="s">
        <v>774</v>
      </c>
      <c r="E636" s="215" t="s">
        <v>774</v>
      </c>
      <c r="F636" s="216" t="s">
        <v>3059</v>
      </c>
      <c r="G636" s="215" t="s">
        <v>4343</v>
      </c>
      <c r="H636" s="215" t="s">
        <v>6073</v>
      </c>
      <c r="I636" s="215" t="s">
        <v>7789</v>
      </c>
      <c r="J636" s="215" t="s">
        <v>9488</v>
      </c>
      <c r="K636" s="215" t="s">
        <v>11195</v>
      </c>
      <c r="L636" s="215" t="s">
        <v>12886</v>
      </c>
      <c r="M636" s="215" t="s">
        <v>14577</v>
      </c>
      <c r="N636" s="215" t="s">
        <v>16270</v>
      </c>
      <c r="O636" s="215" t="s">
        <v>17985</v>
      </c>
      <c r="P636" s="215" t="s">
        <v>19667</v>
      </c>
      <c r="Q636" s="4"/>
      <c r="R636" s="4"/>
      <c r="S636" s="4"/>
      <c r="T636" s="4"/>
      <c r="U636" s="4"/>
      <c r="V636" s="4"/>
      <c r="W636" s="4"/>
      <c r="X636" s="4"/>
      <c r="Y636" s="4"/>
      <c r="Z636" s="4"/>
      <c r="AA636" s="4"/>
      <c r="AB636" s="4"/>
      <c r="AC636" s="4"/>
      <c r="AD636" s="4"/>
      <c r="AE636" s="4"/>
      <c r="AF636" s="4"/>
    </row>
    <row r="637" spans="1:32" ht="49.9" customHeight="1">
      <c r="A637" s="4"/>
      <c r="B637" s="213">
        <v>1211111012</v>
      </c>
      <c r="C637" s="214">
        <v>5</v>
      </c>
      <c r="D637" s="215" t="s">
        <v>110</v>
      </c>
      <c r="E637" s="215" t="s">
        <v>110</v>
      </c>
      <c r="F637" s="216" t="s">
        <v>3060</v>
      </c>
      <c r="G637" s="215" t="s">
        <v>4344</v>
      </c>
      <c r="H637" s="215" t="s">
        <v>6074</v>
      </c>
      <c r="I637" s="215" t="s">
        <v>7790</v>
      </c>
      <c r="J637" s="215" t="s">
        <v>9489</v>
      </c>
      <c r="K637" s="215" t="s">
        <v>11196</v>
      </c>
      <c r="L637" s="215" t="s">
        <v>12887</v>
      </c>
      <c r="M637" s="215" t="s">
        <v>14578</v>
      </c>
      <c r="N637" s="215" t="s">
        <v>16271</v>
      </c>
      <c r="O637" s="215" t="s">
        <v>17986</v>
      </c>
      <c r="P637" s="215" t="s">
        <v>19668</v>
      </c>
      <c r="Q637" s="4"/>
      <c r="R637" s="4"/>
      <c r="S637" s="4"/>
      <c r="T637" s="4"/>
      <c r="U637" s="4"/>
      <c r="V637" s="4"/>
      <c r="W637" s="4"/>
      <c r="X637" s="4"/>
      <c r="Y637" s="4"/>
      <c r="Z637" s="4"/>
      <c r="AA637" s="4"/>
      <c r="AB637" s="4"/>
      <c r="AC637" s="4"/>
      <c r="AD637" s="4"/>
      <c r="AE637" s="4"/>
      <c r="AF637" s="4"/>
    </row>
    <row r="638" spans="1:32" ht="49.9" customHeight="1">
      <c r="A638" s="4"/>
      <c r="B638" s="213">
        <v>1211111013</v>
      </c>
      <c r="C638" s="214">
        <v>5</v>
      </c>
      <c r="D638" s="215" t="s">
        <v>113</v>
      </c>
      <c r="E638" s="215" t="s">
        <v>113</v>
      </c>
      <c r="F638" s="216" t="s">
        <v>3061</v>
      </c>
      <c r="G638" s="215" t="s">
        <v>4345</v>
      </c>
      <c r="H638" s="215" t="s">
        <v>775</v>
      </c>
      <c r="I638" s="215" t="s">
        <v>7791</v>
      </c>
      <c r="J638" s="215" t="s">
        <v>9490</v>
      </c>
      <c r="K638" s="215" t="s">
        <v>11197</v>
      </c>
      <c r="L638" s="215" t="s">
        <v>12888</v>
      </c>
      <c r="M638" s="215" t="s">
        <v>14579</v>
      </c>
      <c r="N638" s="215" t="s">
        <v>16272</v>
      </c>
      <c r="O638" s="215" t="s">
        <v>17987</v>
      </c>
      <c r="P638" s="215" t="s">
        <v>19669</v>
      </c>
      <c r="Q638" s="4"/>
      <c r="R638" s="4"/>
      <c r="S638" s="4"/>
      <c r="T638" s="4"/>
      <c r="U638" s="4"/>
      <c r="V638" s="4"/>
      <c r="W638" s="4"/>
      <c r="X638" s="4"/>
      <c r="Y638" s="4"/>
      <c r="Z638" s="4"/>
      <c r="AA638" s="4"/>
      <c r="AB638" s="4"/>
      <c r="AC638" s="4"/>
      <c r="AD638" s="4"/>
      <c r="AE638" s="4"/>
      <c r="AF638" s="4"/>
    </row>
    <row r="639" spans="1:32" ht="49.9" customHeight="1">
      <c r="A639" s="4"/>
      <c r="B639" s="213">
        <v>121111101310</v>
      </c>
      <c r="C639" s="214">
        <v>6</v>
      </c>
      <c r="D639" s="215" t="s">
        <v>775</v>
      </c>
      <c r="E639" s="215" t="s">
        <v>775</v>
      </c>
      <c r="F639" s="216" t="s">
        <v>3062</v>
      </c>
      <c r="G639" s="215" t="s">
        <v>4346</v>
      </c>
      <c r="H639" s="215" t="s">
        <v>775</v>
      </c>
      <c r="I639" s="215" t="s">
        <v>7792</v>
      </c>
      <c r="J639" s="215" t="s">
        <v>9490</v>
      </c>
      <c r="K639" s="215" t="s">
        <v>11198</v>
      </c>
      <c r="L639" s="215" t="s">
        <v>12888</v>
      </c>
      <c r="M639" s="215" t="s">
        <v>14580</v>
      </c>
      <c r="N639" s="215" t="s">
        <v>16273</v>
      </c>
      <c r="O639" s="215" t="s">
        <v>17988</v>
      </c>
      <c r="P639" s="215" t="s">
        <v>19670</v>
      </c>
      <c r="Q639" s="4"/>
      <c r="R639" s="4"/>
      <c r="S639" s="4"/>
      <c r="T639" s="4"/>
      <c r="U639" s="4"/>
      <c r="V639" s="4"/>
      <c r="W639" s="4"/>
      <c r="X639" s="4"/>
      <c r="Y639" s="4"/>
      <c r="Z639" s="4"/>
      <c r="AA639" s="4"/>
      <c r="AB639" s="4"/>
      <c r="AC639" s="4"/>
      <c r="AD639" s="4"/>
      <c r="AE639" s="4"/>
      <c r="AF639" s="4"/>
    </row>
    <row r="640" spans="1:32" ht="49.9" customHeight="1">
      <c r="A640" s="4"/>
      <c r="B640" s="213">
        <v>121111101311</v>
      </c>
      <c r="C640" s="214">
        <v>6</v>
      </c>
      <c r="D640" s="215" t="s">
        <v>776</v>
      </c>
      <c r="E640" s="215" t="s">
        <v>776</v>
      </c>
      <c r="F640" s="216" t="s">
        <v>23023</v>
      </c>
      <c r="G640" s="215" t="s">
        <v>4347</v>
      </c>
      <c r="H640" s="215" t="s">
        <v>6075</v>
      </c>
      <c r="I640" s="215" t="s">
        <v>7793</v>
      </c>
      <c r="J640" s="215" t="s">
        <v>9490</v>
      </c>
      <c r="K640" s="215" t="s">
        <v>11199</v>
      </c>
      <c r="L640" s="215" t="s">
        <v>12888</v>
      </c>
      <c r="M640" s="215" t="s">
        <v>14580</v>
      </c>
      <c r="N640" s="215" t="s">
        <v>16274</v>
      </c>
      <c r="O640" s="215" t="s">
        <v>17989</v>
      </c>
      <c r="P640" s="215" t="s">
        <v>19670</v>
      </c>
      <c r="Q640" s="4"/>
      <c r="R640" s="4"/>
      <c r="S640" s="4"/>
      <c r="T640" s="4"/>
      <c r="U640" s="4"/>
      <c r="V640" s="4"/>
      <c r="W640" s="4"/>
      <c r="X640" s="4"/>
      <c r="Y640" s="4"/>
      <c r="Z640" s="4"/>
      <c r="AA640" s="4"/>
      <c r="AB640" s="4"/>
      <c r="AC640" s="4"/>
      <c r="AD640" s="4"/>
      <c r="AE640" s="4"/>
      <c r="AF640" s="4"/>
    </row>
    <row r="641" spans="1:32" ht="49.9" customHeight="1">
      <c r="A641" s="4"/>
      <c r="B641" s="213">
        <v>121111101312</v>
      </c>
      <c r="C641" s="214">
        <v>6</v>
      </c>
      <c r="D641" s="215" t="s">
        <v>777</v>
      </c>
      <c r="E641" s="215" t="s">
        <v>777</v>
      </c>
      <c r="F641" s="216" t="s">
        <v>3063</v>
      </c>
      <c r="G641" s="215" t="s">
        <v>4348</v>
      </c>
      <c r="H641" s="215" t="s">
        <v>6076</v>
      </c>
      <c r="I641" s="215" t="s">
        <v>7794</v>
      </c>
      <c r="J641" s="215" t="s">
        <v>9491</v>
      </c>
      <c r="K641" s="215" t="s">
        <v>11200</v>
      </c>
      <c r="L641" s="215" t="s">
        <v>12889</v>
      </c>
      <c r="M641" s="215" t="s">
        <v>14581</v>
      </c>
      <c r="N641" s="215" t="s">
        <v>16275</v>
      </c>
      <c r="O641" s="215" t="s">
        <v>17990</v>
      </c>
      <c r="P641" s="215" t="s">
        <v>19671</v>
      </c>
      <c r="Q641" s="4"/>
      <c r="R641" s="4"/>
      <c r="S641" s="4"/>
      <c r="T641" s="4"/>
      <c r="U641" s="4"/>
      <c r="V641" s="4"/>
      <c r="W641" s="4"/>
      <c r="X641" s="4"/>
      <c r="Y641" s="4"/>
      <c r="Z641" s="4"/>
      <c r="AA641" s="4"/>
      <c r="AB641" s="4"/>
      <c r="AC641" s="4"/>
      <c r="AD641" s="4"/>
      <c r="AE641" s="4"/>
      <c r="AF641" s="4"/>
    </row>
    <row r="642" spans="1:32" ht="49.9" customHeight="1">
      <c r="A642" s="4"/>
      <c r="B642" s="213">
        <v>12111111</v>
      </c>
      <c r="C642" s="214">
        <v>4</v>
      </c>
      <c r="D642" s="215" t="s">
        <v>778</v>
      </c>
      <c r="E642" s="215" t="s">
        <v>778</v>
      </c>
      <c r="F642" s="216" t="s">
        <v>3064</v>
      </c>
      <c r="G642" s="215" t="s">
        <v>4349</v>
      </c>
      <c r="H642" s="215" t="s">
        <v>6077</v>
      </c>
      <c r="I642" s="215" t="s">
        <v>7795</v>
      </c>
      <c r="J642" s="215" t="s">
        <v>9492</v>
      </c>
      <c r="K642" s="215" t="s">
        <v>11201</v>
      </c>
      <c r="L642" s="215" t="s">
        <v>12890</v>
      </c>
      <c r="M642" s="215" t="s">
        <v>14582</v>
      </c>
      <c r="N642" s="215" t="s">
        <v>16276</v>
      </c>
      <c r="O642" s="215" t="s">
        <v>17991</v>
      </c>
      <c r="P642" s="215" t="s">
        <v>19672</v>
      </c>
      <c r="Q642" s="4"/>
      <c r="R642" s="4"/>
      <c r="S642" s="4"/>
      <c r="T642" s="4"/>
      <c r="U642" s="4"/>
      <c r="V642" s="4"/>
      <c r="W642" s="4"/>
      <c r="X642" s="4"/>
      <c r="Y642" s="4"/>
      <c r="Z642" s="4"/>
      <c r="AA642" s="4"/>
      <c r="AB642" s="4"/>
      <c r="AC642" s="4"/>
      <c r="AD642" s="4"/>
      <c r="AE642" s="4"/>
      <c r="AF642" s="4"/>
    </row>
    <row r="643" spans="1:32" ht="49.9" customHeight="1">
      <c r="A643" s="4"/>
      <c r="B643" s="213">
        <v>1211111110</v>
      </c>
      <c r="C643" s="214">
        <v>5</v>
      </c>
      <c r="D643" s="215" t="s">
        <v>779</v>
      </c>
      <c r="E643" s="215" t="s">
        <v>779</v>
      </c>
      <c r="F643" s="216" t="s">
        <v>3065</v>
      </c>
      <c r="G643" s="215" t="s">
        <v>4350</v>
      </c>
      <c r="H643" s="215" t="s">
        <v>6078</v>
      </c>
      <c r="I643" s="215" t="s">
        <v>7796</v>
      </c>
      <c r="J643" s="215" t="s">
        <v>9493</v>
      </c>
      <c r="K643" s="215" t="s">
        <v>11202</v>
      </c>
      <c r="L643" s="215" t="s">
        <v>12891</v>
      </c>
      <c r="M643" s="215" t="s">
        <v>14583</v>
      </c>
      <c r="N643" s="215" t="s">
        <v>16277</v>
      </c>
      <c r="O643" s="215" t="s">
        <v>17992</v>
      </c>
      <c r="P643" s="215" t="s">
        <v>19673</v>
      </c>
      <c r="Q643" s="4"/>
      <c r="R643" s="4"/>
      <c r="S643" s="4"/>
      <c r="T643" s="4"/>
      <c r="U643" s="4"/>
      <c r="V643" s="4"/>
      <c r="W643" s="4"/>
      <c r="X643" s="4"/>
      <c r="Y643" s="4"/>
      <c r="Z643" s="4"/>
      <c r="AA643" s="4"/>
      <c r="AB643" s="4"/>
      <c r="AC643" s="4"/>
      <c r="AD643" s="4"/>
      <c r="AE643" s="4"/>
      <c r="AF643" s="4"/>
    </row>
    <row r="644" spans="1:32" ht="49.9" customHeight="1">
      <c r="A644" s="4"/>
      <c r="B644" s="213">
        <v>1211111111</v>
      </c>
      <c r="C644" s="214">
        <v>5</v>
      </c>
      <c r="D644" s="215" t="s">
        <v>780</v>
      </c>
      <c r="E644" s="215" t="s">
        <v>780</v>
      </c>
      <c r="F644" s="216" t="s">
        <v>23778</v>
      </c>
      <c r="G644" s="215" t="s">
        <v>4351</v>
      </c>
      <c r="H644" s="215" t="s">
        <v>6079</v>
      </c>
      <c r="I644" s="215" t="s">
        <v>7797</v>
      </c>
      <c r="J644" s="215" t="s">
        <v>9494</v>
      </c>
      <c r="K644" s="215" t="s">
        <v>11203</v>
      </c>
      <c r="L644" s="215" t="s">
        <v>12892</v>
      </c>
      <c r="M644" s="215" t="s">
        <v>14584</v>
      </c>
      <c r="N644" s="215" t="s">
        <v>16278</v>
      </c>
      <c r="O644" s="215" t="s">
        <v>17993</v>
      </c>
      <c r="P644" s="215" t="s">
        <v>19674</v>
      </c>
      <c r="Q644" s="4"/>
      <c r="R644" s="4"/>
      <c r="S644" s="4"/>
      <c r="T644" s="4"/>
      <c r="U644" s="4"/>
      <c r="V644" s="4"/>
      <c r="W644" s="4"/>
      <c r="X644" s="4"/>
      <c r="Y644" s="4"/>
      <c r="Z644" s="4"/>
      <c r="AA644" s="4"/>
      <c r="AB644" s="4"/>
      <c r="AC644" s="4"/>
      <c r="AD644" s="4"/>
      <c r="AE644" s="4"/>
      <c r="AF644" s="4"/>
    </row>
    <row r="645" spans="1:32" ht="49.9" customHeight="1">
      <c r="A645" s="4"/>
      <c r="B645" s="213">
        <v>1211111112</v>
      </c>
      <c r="C645" s="214">
        <v>5</v>
      </c>
      <c r="D645" s="215" t="s">
        <v>111</v>
      </c>
      <c r="E645" s="215" t="s">
        <v>111</v>
      </c>
      <c r="F645" s="216" t="s">
        <v>3066</v>
      </c>
      <c r="G645" s="215" t="s">
        <v>4352</v>
      </c>
      <c r="H645" s="215" t="s">
        <v>6080</v>
      </c>
      <c r="I645" s="215" t="s">
        <v>7798</v>
      </c>
      <c r="J645" s="215" t="s">
        <v>9495</v>
      </c>
      <c r="K645" s="215" t="s">
        <v>11204</v>
      </c>
      <c r="L645" s="215" t="s">
        <v>12893</v>
      </c>
      <c r="M645" s="215" t="s">
        <v>14585</v>
      </c>
      <c r="N645" s="215" t="s">
        <v>16279</v>
      </c>
      <c r="O645" s="215" t="s">
        <v>14585</v>
      </c>
      <c r="P645" s="215" t="s">
        <v>19675</v>
      </c>
      <c r="Q645" s="4"/>
      <c r="R645" s="4"/>
      <c r="S645" s="4"/>
      <c r="T645" s="4"/>
      <c r="U645" s="4"/>
      <c r="V645" s="4"/>
      <c r="W645" s="4"/>
      <c r="X645" s="4"/>
      <c r="Y645" s="4"/>
      <c r="Z645" s="4"/>
      <c r="AA645" s="4"/>
      <c r="AB645" s="4"/>
      <c r="AC645" s="4"/>
      <c r="AD645" s="4"/>
      <c r="AE645" s="4"/>
      <c r="AF645" s="4"/>
    </row>
    <row r="646" spans="1:32" ht="49.9" customHeight="1">
      <c r="A646" s="4"/>
      <c r="B646" s="213">
        <v>1211111113</v>
      </c>
      <c r="C646" s="214">
        <v>5</v>
      </c>
      <c r="D646" s="215" t="s">
        <v>112</v>
      </c>
      <c r="E646" s="215" t="s">
        <v>112</v>
      </c>
      <c r="F646" s="216" t="s">
        <v>3067</v>
      </c>
      <c r="G646" s="215" t="s">
        <v>4353</v>
      </c>
      <c r="H646" s="215" t="s">
        <v>6081</v>
      </c>
      <c r="I646" s="215" t="s">
        <v>7799</v>
      </c>
      <c r="J646" s="215" t="s">
        <v>9496</v>
      </c>
      <c r="K646" s="215" t="s">
        <v>11205</v>
      </c>
      <c r="L646" s="215" t="s">
        <v>12894</v>
      </c>
      <c r="M646" s="215" t="s">
        <v>14586</v>
      </c>
      <c r="N646" s="215" t="s">
        <v>16280</v>
      </c>
      <c r="O646" s="215" t="s">
        <v>17994</v>
      </c>
      <c r="P646" s="215" t="s">
        <v>19676</v>
      </c>
      <c r="Q646" s="4"/>
      <c r="R646" s="4"/>
      <c r="S646" s="4"/>
      <c r="T646" s="4"/>
      <c r="U646" s="4"/>
      <c r="V646" s="4"/>
      <c r="W646" s="4"/>
      <c r="X646" s="4"/>
      <c r="Y646" s="4"/>
      <c r="Z646" s="4"/>
      <c r="AA646" s="4"/>
      <c r="AB646" s="4"/>
      <c r="AC646" s="4"/>
      <c r="AD646" s="4"/>
      <c r="AE646" s="4"/>
      <c r="AF646" s="4"/>
    </row>
    <row r="647" spans="1:32" ht="49.9" customHeight="1">
      <c r="A647" s="4"/>
      <c r="B647" s="213">
        <v>13</v>
      </c>
      <c r="C647" s="214">
        <v>1</v>
      </c>
      <c r="D647" s="215" t="s">
        <v>185</v>
      </c>
      <c r="E647" s="215" t="s">
        <v>185</v>
      </c>
      <c r="F647" s="216" t="s">
        <v>23025</v>
      </c>
      <c r="G647" s="215" t="s">
        <v>4354</v>
      </c>
      <c r="H647" s="215" t="s">
        <v>6082</v>
      </c>
      <c r="I647" s="215" t="s">
        <v>6082</v>
      </c>
      <c r="J647" s="215" t="s">
        <v>9497</v>
      </c>
      <c r="K647" s="215" t="s">
        <v>11206</v>
      </c>
      <c r="L647" s="215" t="s">
        <v>11206</v>
      </c>
      <c r="M647" s="215" t="s">
        <v>14587</v>
      </c>
      <c r="N647" s="215" t="s">
        <v>16281</v>
      </c>
      <c r="O647" s="215" t="s">
        <v>14587</v>
      </c>
      <c r="P647" s="215" t="s">
        <v>19677</v>
      </c>
      <c r="Q647" s="4"/>
      <c r="R647" s="4"/>
      <c r="S647" s="4"/>
      <c r="T647" s="4"/>
      <c r="U647" s="4"/>
      <c r="V647" s="4"/>
      <c r="W647" s="4"/>
      <c r="X647" s="4"/>
      <c r="Y647" s="4"/>
      <c r="Z647" s="4"/>
      <c r="AA647" s="4"/>
      <c r="AB647" s="4"/>
      <c r="AC647" s="4"/>
      <c r="AD647" s="4"/>
      <c r="AE647" s="4"/>
      <c r="AF647" s="4"/>
    </row>
    <row r="648" spans="1:32" ht="49.9" customHeight="1">
      <c r="A648" s="4"/>
      <c r="B648" s="213">
        <v>1310</v>
      </c>
      <c r="C648" s="214">
        <v>2</v>
      </c>
      <c r="D648" s="215" t="s">
        <v>781</v>
      </c>
      <c r="E648" s="215" t="s">
        <v>781</v>
      </c>
      <c r="F648" s="216" t="s">
        <v>3068</v>
      </c>
      <c r="G648" s="215" t="s">
        <v>4355</v>
      </c>
      <c r="H648" s="215" t="s">
        <v>6083</v>
      </c>
      <c r="I648" s="215" t="s">
        <v>7800</v>
      </c>
      <c r="J648" s="215" t="s">
        <v>9498</v>
      </c>
      <c r="K648" s="215" t="s">
        <v>11207</v>
      </c>
      <c r="L648" s="215" t="s">
        <v>12895</v>
      </c>
      <c r="M648" s="215" t="s">
        <v>14588</v>
      </c>
      <c r="N648" s="215" t="s">
        <v>16282</v>
      </c>
      <c r="O648" s="215" t="s">
        <v>17995</v>
      </c>
      <c r="P648" s="215" t="s">
        <v>19678</v>
      </c>
      <c r="Q648" s="4"/>
      <c r="R648" s="4"/>
      <c r="S648" s="4"/>
      <c r="T648" s="4"/>
      <c r="U648" s="4"/>
      <c r="V648" s="4"/>
      <c r="W648" s="4"/>
      <c r="X648" s="4"/>
      <c r="Y648" s="4"/>
      <c r="Z648" s="4"/>
      <c r="AA648" s="4"/>
      <c r="AB648" s="4"/>
      <c r="AC648" s="4"/>
      <c r="AD648" s="4"/>
      <c r="AE648" s="4"/>
      <c r="AF648" s="4"/>
    </row>
    <row r="649" spans="1:32" ht="49.9" customHeight="1">
      <c r="A649" s="4"/>
      <c r="B649" s="213">
        <v>131010</v>
      </c>
      <c r="C649" s="214">
        <v>3</v>
      </c>
      <c r="D649" s="215" t="s">
        <v>782</v>
      </c>
      <c r="E649" s="215" t="s">
        <v>782</v>
      </c>
      <c r="F649" s="216" t="s">
        <v>23779</v>
      </c>
      <c r="G649" s="215" t="s">
        <v>4356</v>
      </c>
      <c r="H649" s="215" t="s">
        <v>6084</v>
      </c>
      <c r="I649" s="215" t="s">
        <v>7801</v>
      </c>
      <c r="J649" s="215" t="s">
        <v>9499</v>
      </c>
      <c r="K649" s="215" t="s">
        <v>11208</v>
      </c>
      <c r="L649" s="215" t="s">
        <v>12896</v>
      </c>
      <c r="M649" s="215" t="s">
        <v>14589</v>
      </c>
      <c r="N649" s="215" t="s">
        <v>16283</v>
      </c>
      <c r="O649" s="215" t="s">
        <v>17996</v>
      </c>
      <c r="P649" s="215" t="s">
        <v>19679</v>
      </c>
      <c r="Q649" s="4"/>
      <c r="R649" s="4"/>
      <c r="S649" s="4"/>
      <c r="T649" s="4"/>
      <c r="U649" s="4"/>
      <c r="V649" s="4"/>
      <c r="W649" s="4"/>
      <c r="X649" s="4"/>
      <c r="Y649" s="4"/>
      <c r="Z649" s="4"/>
      <c r="AA649" s="4"/>
      <c r="AB649" s="4"/>
      <c r="AC649" s="4"/>
      <c r="AD649" s="4"/>
      <c r="AE649" s="4"/>
      <c r="AF649" s="4"/>
    </row>
    <row r="650" spans="1:32" ht="49.9" customHeight="1">
      <c r="A650" s="4"/>
      <c r="B650" s="213">
        <v>13101010</v>
      </c>
      <c r="C650" s="214">
        <v>4</v>
      </c>
      <c r="D650" s="215" t="s">
        <v>186</v>
      </c>
      <c r="E650" s="215" t="s">
        <v>186</v>
      </c>
      <c r="F650" s="216" t="s">
        <v>23027</v>
      </c>
      <c r="G650" s="217" t="s">
        <v>4357</v>
      </c>
      <c r="H650" s="217" t="s">
        <v>6085</v>
      </c>
      <c r="I650" s="217" t="s">
        <v>7802</v>
      </c>
      <c r="J650" s="217" t="s">
        <v>9500</v>
      </c>
      <c r="K650" s="217" t="s">
        <v>11209</v>
      </c>
      <c r="L650" s="217" t="s">
        <v>12897</v>
      </c>
      <c r="M650" s="217" t="s">
        <v>14590</v>
      </c>
      <c r="N650" s="217" t="s">
        <v>16284</v>
      </c>
      <c r="O650" s="217" t="s">
        <v>17997</v>
      </c>
      <c r="P650" s="217" t="s">
        <v>19680</v>
      </c>
      <c r="Q650" s="4"/>
      <c r="R650" s="4"/>
      <c r="S650" s="4"/>
      <c r="T650" s="4"/>
      <c r="U650" s="4"/>
      <c r="V650" s="4"/>
      <c r="W650" s="4"/>
      <c r="X650" s="4"/>
      <c r="Y650" s="4"/>
      <c r="Z650" s="4"/>
      <c r="AA650" s="4"/>
      <c r="AB650" s="4"/>
      <c r="AC650" s="4"/>
      <c r="AD650" s="4"/>
      <c r="AE650" s="4"/>
      <c r="AF650" s="4"/>
    </row>
    <row r="651" spans="1:32" ht="49.9" customHeight="1">
      <c r="A651" s="4"/>
      <c r="B651" s="213">
        <v>13101011</v>
      </c>
      <c r="C651" s="214">
        <v>4</v>
      </c>
      <c r="D651" s="215" t="s">
        <v>187</v>
      </c>
      <c r="E651" s="215" t="s">
        <v>187</v>
      </c>
      <c r="F651" s="216" t="s">
        <v>23028</v>
      </c>
      <c r="G651" s="215" t="s">
        <v>4358</v>
      </c>
      <c r="H651" s="215" t="s">
        <v>6086</v>
      </c>
      <c r="I651" s="215" t="s">
        <v>7803</v>
      </c>
      <c r="J651" s="215" t="s">
        <v>9501</v>
      </c>
      <c r="K651" s="215" t="s">
        <v>11210</v>
      </c>
      <c r="L651" s="215" t="s">
        <v>12898</v>
      </c>
      <c r="M651" s="215" t="s">
        <v>14591</v>
      </c>
      <c r="N651" s="215" t="s">
        <v>16285</v>
      </c>
      <c r="O651" s="215" t="s">
        <v>17998</v>
      </c>
      <c r="P651" s="215" t="s">
        <v>19681</v>
      </c>
      <c r="Q651" s="4"/>
      <c r="R651" s="4"/>
      <c r="S651" s="4"/>
      <c r="T651" s="4"/>
      <c r="U651" s="4"/>
      <c r="V651" s="4"/>
      <c r="W651" s="4"/>
      <c r="X651" s="4"/>
      <c r="Y651" s="4"/>
      <c r="Z651" s="4"/>
      <c r="AA651" s="4"/>
      <c r="AB651" s="4"/>
      <c r="AC651" s="4"/>
      <c r="AD651" s="4"/>
      <c r="AE651" s="4"/>
      <c r="AF651" s="4"/>
    </row>
    <row r="652" spans="1:32" ht="49.9" customHeight="1">
      <c r="A652" s="4"/>
      <c r="B652" s="219">
        <v>1310101110</v>
      </c>
      <c r="C652" s="220">
        <v>5</v>
      </c>
      <c r="D652" s="221" t="s">
        <v>783</v>
      </c>
      <c r="E652" s="221" t="s">
        <v>1928</v>
      </c>
      <c r="F652" s="216" t="s">
        <v>3069</v>
      </c>
      <c r="G652" s="221" t="s">
        <v>4359</v>
      </c>
      <c r="H652" s="221" t="s">
        <v>6087</v>
      </c>
      <c r="I652" s="221" t="s">
        <v>7804</v>
      </c>
      <c r="J652" s="221" t="s">
        <v>9502</v>
      </c>
      <c r="K652" s="221" t="s">
        <v>11211</v>
      </c>
      <c r="L652" s="221" t="s">
        <v>12899</v>
      </c>
      <c r="M652" s="221" t="s">
        <v>14592</v>
      </c>
      <c r="N652" s="221" t="s">
        <v>16286</v>
      </c>
      <c r="O652" s="221" t="s">
        <v>17999</v>
      </c>
      <c r="P652" s="221" t="s">
        <v>19682</v>
      </c>
      <c r="Q652" s="4"/>
      <c r="R652" s="4"/>
      <c r="S652" s="4"/>
      <c r="T652" s="4"/>
      <c r="U652" s="4"/>
      <c r="V652" s="4"/>
      <c r="W652" s="4"/>
      <c r="X652" s="4"/>
      <c r="Y652" s="4"/>
      <c r="Z652" s="4"/>
      <c r="AA652" s="4"/>
      <c r="AB652" s="4"/>
      <c r="AC652" s="4"/>
      <c r="AD652" s="4"/>
      <c r="AE652" s="4"/>
      <c r="AF652" s="4"/>
    </row>
    <row r="653" spans="1:32" ht="49.9" customHeight="1">
      <c r="A653" s="4"/>
      <c r="B653" s="213">
        <v>131010111010</v>
      </c>
      <c r="C653" s="214">
        <v>6</v>
      </c>
      <c r="D653" s="215" t="s">
        <v>784</v>
      </c>
      <c r="E653" s="215" t="s">
        <v>784</v>
      </c>
      <c r="F653" s="216" t="s">
        <v>23029</v>
      </c>
      <c r="G653" s="215" t="s">
        <v>4360</v>
      </c>
      <c r="H653" s="215" t="s">
        <v>6088</v>
      </c>
      <c r="I653" s="215" t="s">
        <v>7805</v>
      </c>
      <c r="J653" s="215" t="s">
        <v>9503</v>
      </c>
      <c r="K653" s="215" t="s">
        <v>11212</v>
      </c>
      <c r="L653" s="215" t="s">
        <v>12900</v>
      </c>
      <c r="M653" s="215" t="s">
        <v>14593</v>
      </c>
      <c r="N653" s="215" t="s">
        <v>16287</v>
      </c>
      <c r="O653" s="215" t="s">
        <v>18000</v>
      </c>
      <c r="P653" s="215" t="s">
        <v>19683</v>
      </c>
      <c r="Q653" s="4"/>
      <c r="R653" s="4"/>
      <c r="S653" s="4"/>
      <c r="T653" s="4"/>
      <c r="U653" s="4"/>
      <c r="V653" s="4"/>
      <c r="W653" s="4"/>
      <c r="X653" s="4"/>
      <c r="Y653" s="4"/>
      <c r="Z653" s="4"/>
      <c r="AA653" s="4"/>
      <c r="AB653" s="4"/>
      <c r="AC653" s="4"/>
      <c r="AD653" s="4"/>
      <c r="AE653" s="4"/>
      <c r="AF653" s="4"/>
    </row>
    <row r="654" spans="1:32" ht="49.9" customHeight="1">
      <c r="A654" s="4"/>
      <c r="B654" s="213">
        <v>131010111011</v>
      </c>
      <c r="C654" s="214">
        <v>6</v>
      </c>
      <c r="D654" s="215" t="s">
        <v>785</v>
      </c>
      <c r="E654" s="215" t="s">
        <v>785</v>
      </c>
      <c r="F654" s="216" t="s">
        <v>3070</v>
      </c>
      <c r="G654" s="215" t="s">
        <v>4361</v>
      </c>
      <c r="H654" s="215" t="s">
        <v>6089</v>
      </c>
      <c r="I654" s="215" t="s">
        <v>7806</v>
      </c>
      <c r="J654" s="215" t="s">
        <v>9504</v>
      </c>
      <c r="K654" s="215" t="s">
        <v>11213</v>
      </c>
      <c r="L654" s="215" t="s">
        <v>12901</v>
      </c>
      <c r="M654" s="215" t="s">
        <v>14594</v>
      </c>
      <c r="N654" s="215" t="s">
        <v>16288</v>
      </c>
      <c r="O654" s="215" t="s">
        <v>18001</v>
      </c>
      <c r="P654" s="215" t="s">
        <v>19684</v>
      </c>
      <c r="Q654" s="4"/>
      <c r="R654" s="4"/>
      <c r="S654" s="4"/>
      <c r="T654" s="4"/>
      <c r="U654" s="4"/>
      <c r="V654" s="4"/>
      <c r="W654" s="4"/>
      <c r="X654" s="4"/>
      <c r="Y654" s="4"/>
      <c r="Z654" s="4"/>
      <c r="AA654" s="4"/>
      <c r="AB654" s="4"/>
      <c r="AC654" s="4"/>
      <c r="AD654" s="4"/>
      <c r="AE654" s="4"/>
      <c r="AF654" s="4"/>
    </row>
    <row r="655" spans="1:32" ht="49.9" customHeight="1">
      <c r="A655" s="4"/>
      <c r="B655" s="213">
        <v>131010111012</v>
      </c>
      <c r="C655" s="214">
        <v>6</v>
      </c>
      <c r="D655" s="215" t="s">
        <v>786</v>
      </c>
      <c r="E655" s="215" t="s">
        <v>786</v>
      </c>
      <c r="F655" s="216" t="s">
        <v>3071</v>
      </c>
      <c r="G655" s="215" t="s">
        <v>4362</v>
      </c>
      <c r="H655" s="215" t="s">
        <v>6090</v>
      </c>
      <c r="I655" s="215" t="s">
        <v>7807</v>
      </c>
      <c r="J655" s="215" t="s">
        <v>9505</v>
      </c>
      <c r="K655" s="215" t="s">
        <v>11214</v>
      </c>
      <c r="L655" s="215" t="s">
        <v>12902</v>
      </c>
      <c r="M655" s="215" t="s">
        <v>14595</v>
      </c>
      <c r="N655" s="215" t="s">
        <v>16289</v>
      </c>
      <c r="O655" s="215" t="s">
        <v>18002</v>
      </c>
      <c r="P655" s="215" t="s">
        <v>19685</v>
      </c>
      <c r="Q655" s="4"/>
      <c r="R655" s="4"/>
      <c r="S655" s="4"/>
      <c r="T655" s="4"/>
      <c r="U655" s="4"/>
      <c r="V655" s="4"/>
      <c r="W655" s="4"/>
      <c r="X655" s="4"/>
      <c r="Y655" s="4"/>
      <c r="Z655" s="4"/>
      <c r="AA655" s="4"/>
      <c r="AB655" s="4"/>
      <c r="AC655" s="4"/>
      <c r="AD655" s="4"/>
      <c r="AE655" s="4"/>
      <c r="AF655" s="4"/>
    </row>
    <row r="656" spans="1:32" ht="49.9" customHeight="1">
      <c r="A656" s="4"/>
      <c r="B656" s="213">
        <v>131010111013</v>
      </c>
      <c r="C656" s="214">
        <v>6</v>
      </c>
      <c r="D656" s="215" t="s">
        <v>787</v>
      </c>
      <c r="E656" s="215" t="s">
        <v>787</v>
      </c>
      <c r="F656" s="216" t="s">
        <v>3072</v>
      </c>
      <c r="G656" s="215" t="s">
        <v>4363</v>
      </c>
      <c r="H656" s="215" t="s">
        <v>6091</v>
      </c>
      <c r="I656" s="215" t="s">
        <v>7808</v>
      </c>
      <c r="J656" s="215" t="s">
        <v>9506</v>
      </c>
      <c r="K656" s="215" t="s">
        <v>11215</v>
      </c>
      <c r="L656" s="215" t="s">
        <v>12903</v>
      </c>
      <c r="M656" s="215" t="s">
        <v>14596</v>
      </c>
      <c r="N656" s="215" t="s">
        <v>16290</v>
      </c>
      <c r="O656" s="215" t="s">
        <v>18003</v>
      </c>
      <c r="P656" s="215" t="s">
        <v>19686</v>
      </c>
      <c r="Q656" s="4"/>
      <c r="R656" s="4"/>
      <c r="S656" s="4"/>
      <c r="T656" s="4"/>
      <c r="U656" s="4"/>
      <c r="V656" s="4"/>
      <c r="W656" s="4"/>
      <c r="X656" s="4"/>
      <c r="Y656" s="4"/>
      <c r="Z656" s="4"/>
      <c r="AA656" s="4"/>
      <c r="AB656" s="4"/>
      <c r="AC656" s="4"/>
      <c r="AD656" s="4"/>
      <c r="AE656" s="4"/>
      <c r="AF656" s="4"/>
    </row>
    <row r="657" spans="1:32" ht="49.9" customHeight="1">
      <c r="A657" s="4"/>
      <c r="B657" s="213">
        <v>131010111014</v>
      </c>
      <c r="C657" s="214">
        <v>6</v>
      </c>
      <c r="D657" s="215" t="s">
        <v>788</v>
      </c>
      <c r="E657" s="215" t="s">
        <v>788</v>
      </c>
      <c r="F657" s="216" t="s">
        <v>3073</v>
      </c>
      <c r="G657" s="215" t="s">
        <v>4364</v>
      </c>
      <c r="H657" s="215" t="s">
        <v>6092</v>
      </c>
      <c r="I657" s="215" t="s">
        <v>7809</v>
      </c>
      <c r="J657" s="215" t="s">
        <v>9507</v>
      </c>
      <c r="K657" s="215" t="s">
        <v>11216</v>
      </c>
      <c r="L657" s="215" t="s">
        <v>12904</v>
      </c>
      <c r="M657" s="215" t="s">
        <v>14597</v>
      </c>
      <c r="N657" s="215" t="s">
        <v>16291</v>
      </c>
      <c r="O657" s="215" t="s">
        <v>18004</v>
      </c>
      <c r="P657" s="215" t="s">
        <v>19687</v>
      </c>
      <c r="Q657" s="4"/>
      <c r="R657" s="4"/>
      <c r="S657" s="4"/>
      <c r="T657" s="4"/>
      <c r="U657" s="4"/>
      <c r="V657" s="4"/>
      <c r="W657" s="4"/>
      <c r="X657" s="4"/>
      <c r="Y657" s="4"/>
      <c r="Z657" s="4"/>
      <c r="AA657" s="4"/>
      <c r="AB657" s="4"/>
      <c r="AC657" s="4"/>
      <c r="AD657" s="4"/>
      <c r="AE657" s="4"/>
      <c r="AF657" s="4"/>
    </row>
    <row r="658" spans="1:32" ht="49.9" customHeight="1">
      <c r="A658" s="4"/>
      <c r="B658" s="213">
        <v>1310101111</v>
      </c>
      <c r="C658" s="214">
        <v>5</v>
      </c>
      <c r="D658" s="215" t="s">
        <v>789</v>
      </c>
      <c r="E658" s="215" t="s">
        <v>1929</v>
      </c>
      <c r="F658" s="216" t="s">
        <v>3074</v>
      </c>
      <c r="G658" s="215" t="s">
        <v>4365</v>
      </c>
      <c r="H658" s="215" t="s">
        <v>6093</v>
      </c>
      <c r="I658" s="215" t="s">
        <v>7810</v>
      </c>
      <c r="J658" s="215" t="s">
        <v>9508</v>
      </c>
      <c r="K658" s="215" t="s">
        <v>11217</v>
      </c>
      <c r="L658" s="215" t="s">
        <v>12905</v>
      </c>
      <c r="M658" s="215" t="s">
        <v>14598</v>
      </c>
      <c r="N658" s="215" t="s">
        <v>16292</v>
      </c>
      <c r="O658" s="215" t="s">
        <v>18005</v>
      </c>
      <c r="P658" s="215" t="s">
        <v>19688</v>
      </c>
      <c r="Q658" s="4"/>
      <c r="R658" s="4"/>
      <c r="S658" s="4"/>
      <c r="T658" s="4"/>
      <c r="U658" s="4"/>
      <c r="V658" s="4"/>
      <c r="W658" s="4"/>
      <c r="X658" s="4"/>
      <c r="Y658" s="4"/>
      <c r="Z658" s="4"/>
      <c r="AA658" s="4"/>
      <c r="AB658" s="4"/>
      <c r="AC658" s="4"/>
      <c r="AD658" s="4"/>
      <c r="AE658" s="4"/>
      <c r="AF658" s="4"/>
    </row>
    <row r="659" spans="1:32" ht="49.9" customHeight="1">
      <c r="A659" s="4"/>
      <c r="B659" s="213">
        <v>1310101112</v>
      </c>
      <c r="C659" s="214">
        <v>5</v>
      </c>
      <c r="D659" s="215" t="s">
        <v>188</v>
      </c>
      <c r="E659" s="215" t="s">
        <v>188</v>
      </c>
      <c r="F659" s="216" t="s">
        <v>23030</v>
      </c>
      <c r="G659" s="215" t="s">
        <v>4366</v>
      </c>
      <c r="H659" s="215" t="s">
        <v>6094</v>
      </c>
      <c r="I659" s="215" t="s">
        <v>7811</v>
      </c>
      <c r="J659" s="215" t="s">
        <v>9509</v>
      </c>
      <c r="K659" s="215" t="s">
        <v>11218</v>
      </c>
      <c r="L659" s="215" t="s">
        <v>12906</v>
      </c>
      <c r="M659" s="215" t="s">
        <v>14599</v>
      </c>
      <c r="N659" s="215" t="s">
        <v>16293</v>
      </c>
      <c r="O659" s="215" t="s">
        <v>18006</v>
      </c>
      <c r="P659" s="215" t="s">
        <v>19689</v>
      </c>
      <c r="Q659" s="4"/>
      <c r="R659" s="4"/>
      <c r="S659" s="4"/>
      <c r="T659" s="4"/>
      <c r="U659" s="4"/>
      <c r="V659" s="4"/>
      <c r="W659" s="4"/>
      <c r="X659" s="4"/>
      <c r="Y659" s="4"/>
      <c r="Z659" s="4"/>
      <c r="AA659" s="4"/>
      <c r="AB659" s="4"/>
      <c r="AC659" s="4"/>
      <c r="AD659" s="4"/>
      <c r="AE659" s="4"/>
      <c r="AF659" s="4"/>
    </row>
    <row r="660" spans="1:32" ht="49.9" customHeight="1">
      <c r="A660" s="4"/>
      <c r="B660" s="213">
        <v>13101012</v>
      </c>
      <c r="C660" s="214">
        <v>4</v>
      </c>
      <c r="D660" s="215" t="s">
        <v>191</v>
      </c>
      <c r="E660" s="215" t="s">
        <v>191</v>
      </c>
      <c r="F660" s="216" t="s">
        <v>23031</v>
      </c>
      <c r="G660" s="215" t="s">
        <v>4367</v>
      </c>
      <c r="H660" s="215" t="s">
        <v>6095</v>
      </c>
      <c r="I660" s="215" t="s">
        <v>7812</v>
      </c>
      <c r="J660" s="215" t="s">
        <v>9510</v>
      </c>
      <c r="K660" s="215" t="s">
        <v>11219</v>
      </c>
      <c r="L660" s="215" t="s">
        <v>12907</v>
      </c>
      <c r="M660" s="215" t="s">
        <v>14600</v>
      </c>
      <c r="N660" s="215" t="s">
        <v>16294</v>
      </c>
      <c r="O660" s="215" t="s">
        <v>18007</v>
      </c>
      <c r="P660" s="215" t="s">
        <v>19690</v>
      </c>
      <c r="Q660" s="4"/>
      <c r="R660" s="4"/>
      <c r="S660" s="4"/>
      <c r="T660" s="4"/>
      <c r="U660" s="4"/>
      <c r="V660" s="4"/>
      <c r="W660" s="4"/>
      <c r="X660" s="4"/>
      <c r="Y660" s="4"/>
      <c r="Z660" s="4"/>
      <c r="AA660" s="4"/>
      <c r="AB660" s="4"/>
      <c r="AC660" s="4"/>
      <c r="AD660" s="4"/>
      <c r="AE660" s="4"/>
      <c r="AF660" s="4"/>
    </row>
    <row r="661" spans="1:32" ht="49.9" customHeight="1">
      <c r="A661" s="4"/>
      <c r="B661" s="213">
        <v>1310101210</v>
      </c>
      <c r="C661" s="214">
        <v>5</v>
      </c>
      <c r="D661" s="215" t="s">
        <v>790</v>
      </c>
      <c r="E661" s="215" t="s">
        <v>1930</v>
      </c>
      <c r="F661" s="216" t="s">
        <v>3075</v>
      </c>
      <c r="G661" s="215" t="s">
        <v>4368</v>
      </c>
      <c r="H661" s="215" t="s">
        <v>6096</v>
      </c>
      <c r="I661" s="215" t="s">
        <v>7813</v>
      </c>
      <c r="J661" s="215" t="s">
        <v>9511</v>
      </c>
      <c r="K661" s="215" t="s">
        <v>11220</v>
      </c>
      <c r="L661" s="215" t="s">
        <v>12908</v>
      </c>
      <c r="M661" s="215" t="s">
        <v>14601</v>
      </c>
      <c r="N661" s="215" t="s">
        <v>16295</v>
      </c>
      <c r="O661" s="215" t="s">
        <v>18008</v>
      </c>
      <c r="P661" s="215" t="s">
        <v>19691</v>
      </c>
      <c r="Q661" s="4"/>
      <c r="R661" s="4"/>
      <c r="S661" s="4"/>
      <c r="T661" s="4"/>
      <c r="U661" s="4"/>
      <c r="V661" s="4"/>
      <c r="W661" s="4"/>
      <c r="X661" s="4"/>
      <c r="Y661" s="4"/>
      <c r="Z661" s="4"/>
      <c r="AA661" s="4"/>
      <c r="AB661" s="4"/>
      <c r="AC661" s="4"/>
      <c r="AD661" s="4"/>
      <c r="AE661" s="4"/>
      <c r="AF661" s="4"/>
    </row>
    <row r="662" spans="1:32" ht="49.9" customHeight="1">
      <c r="A662" s="4"/>
      <c r="B662" s="213">
        <v>131010121010</v>
      </c>
      <c r="C662" s="214">
        <v>6</v>
      </c>
      <c r="D662" s="215" t="s">
        <v>791</v>
      </c>
      <c r="E662" s="215" t="s">
        <v>791</v>
      </c>
      <c r="F662" s="216" t="s">
        <v>3076</v>
      </c>
      <c r="G662" s="215" t="s">
        <v>4369</v>
      </c>
      <c r="H662" s="215" t="s">
        <v>6097</v>
      </c>
      <c r="I662" s="215" t="s">
        <v>7814</v>
      </c>
      <c r="J662" s="215" t="s">
        <v>9512</v>
      </c>
      <c r="K662" s="215" t="s">
        <v>11221</v>
      </c>
      <c r="L662" s="215" t="s">
        <v>12909</v>
      </c>
      <c r="M662" s="215" t="s">
        <v>14602</v>
      </c>
      <c r="N662" s="215" t="s">
        <v>16296</v>
      </c>
      <c r="O662" s="215" t="s">
        <v>18009</v>
      </c>
      <c r="P662" s="215" t="s">
        <v>19692</v>
      </c>
      <c r="Q662" s="4"/>
      <c r="R662" s="4"/>
      <c r="S662" s="4"/>
      <c r="T662" s="4"/>
      <c r="U662" s="4"/>
      <c r="V662" s="4"/>
      <c r="W662" s="4"/>
      <c r="X662" s="4"/>
      <c r="Y662" s="4"/>
      <c r="Z662" s="4"/>
      <c r="AA662" s="4"/>
      <c r="AB662" s="4"/>
      <c r="AC662" s="4"/>
      <c r="AD662" s="4"/>
      <c r="AE662" s="4"/>
      <c r="AF662" s="4"/>
    </row>
    <row r="663" spans="1:32" ht="49.9" customHeight="1">
      <c r="A663" s="4"/>
      <c r="B663" s="213">
        <v>13101012101010</v>
      </c>
      <c r="C663" s="214">
        <v>7</v>
      </c>
      <c r="D663" s="215" t="s">
        <v>792</v>
      </c>
      <c r="E663" s="215" t="s">
        <v>792</v>
      </c>
      <c r="F663" s="216" t="s">
        <v>3077</v>
      </c>
      <c r="G663" s="215" t="s">
        <v>4370</v>
      </c>
      <c r="H663" s="215" t="s">
        <v>6098</v>
      </c>
      <c r="I663" s="215" t="s">
        <v>7815</v>
      </c>
      <c r="J663" s="215" t="s">
        <v>9513</v>
      </c>
      <c r="K663" s="215" t="s">
        <v>11222</v>
      </c>
      <c r="L663" s="215" t="s">
        <v>12910</v>
      </c>
      <c r="M663" s="215" t="s">
        <v>14603</v>
      </c>
      <c r="N663" s="215" t="s">
        <v>16297</v>
      </c>
      <c r="O663" s="215" t="s">
        <v>18010</v>
      </c>
      <c r="P663" s="215" t="s">
        <v>19693</v>
      </c>
      <c r="Q663" s="4"/>
      <c r="R663" s="4"/>
      <c r="S663" s="4"/>
      <c r="T663" s="4"/>
      <c r="U663" s="4"/>
      <c r="V663" s="4"/>
      <c r="W663" s="4"/>
      <c r="X663" s="4"/>
      <c r="Y663" s="4"/>
      <c r="Z663" s="4"/>
      <c r="AA663" s="4"/>
      <c r="AB663" s="4"/>
      <c r="AC663" s="4"/>
      <c r="AD663" s="4"/>
      <c r="AE663" s="4"/>
      <c r="AF663" s="4"/>
    </row>
    <row r="664" spans="1:32" ht="49.9" customHeight="1">
      <c r="A664" s="4"/>
      <c r="B664" s="213">
        <v>13101012101011</v>
      </c>
      <c r="C664" s="214">
        <v>7</v>
      </c>
      <c r="D664" s="215" t="s">
        <v>793</v>
      </c>
      <c r="E664" s="215" t="s">
        <v>1931</v>
      </c>
      <c r="F664" s="216" t="s">
        <v>3078</v>
      </c>
      <c r="G664" s="215" t="s">
        <v>4371</v>
      </c>
      <c r="H664" s="215" t="s">
        <v>6099</v>
      </c>
      <c r="I664" s="215" t="s">
        <v>7816</v>
      </c>
      <c r="J664" s="215" t="s">
        <v>9514</v>
      </c>
      <c r="K664" s="215" t="s">
        <v>11223</v>
      </c>
      <c r="L664" s="215" t="s">
        <v>12911</v>
      </c>
      <c r="M664" s="215" t="s">
        <v>14604</v>
      </c>
      <c r="N664" s="215" t="s">
        <v>16298</v>
      </c>
      <c r="O664" s="215" t="s">
        <v>18011</v>
      </c>
      <c r="P664" s="215" t="s">
        <v>19694</v>
      </c>
      <c r="Q664" s="4"/>
      <c r="R664" s="4"/>
      <c r="S664" s="4"/>
      <c r="T664" s="4"/>
      <c r="U664" s="4"/>
      <c r="V664" s="4"/>
      <c r="W664" s="4"/>
      <c r="X664" s="4"/>
      <c r="Y664" s="4"/>
      <c r="Z664" s="4"/>
      <c r="AA664" s="4"/>
      <c r="AB664" s="4"/>
      <c r="AC664" s="4"/>
      <c r="AD664" s="4"/>
      <c r="AE664" s="4"/>
      <c r="AF664" s="4"/>
    </row>
    <row r="665" spans="1:32" ht="49.9" customHeight="1">
      <c r="A665" s="4"/>
      <c r="B665" s="213">
        <v>131010121011</v>
      </c>
      <c r="C665" s="214">
        <v>6</v>
      </c>
      <c r="D665" s="215" t="s">
        <v>794</v>
      </c>
      <c r="E665" s="215" t="s">
        <v>794</v>
      </c>
      <c r="F665" s="216" t="s">
        <v>23032</v>
      </c>
      <c r="G665" s="215" t="s">
        <v>4372</v>
      </c>
      <c r="H665" s="215" t="s">
        <v>6100</v>
      </c>
      <c r="I665" s="215" t="s">
        <v>7817</v>
      </c>
      <c r="J665" s="215" t="s">
        <v>9515</v>
      </c>
      <c r="K665" s="215" t="s">
        <v>11224</v>
      </c>
      <c r="L665" s="215" t="s">
        <v>12912</v>
      </c>
      <c r="M665" s="215" t="s">
        <v>14605</v>
      </c>
      <c r="N665" s="215" t="s">
        <v>16299</v>
      </c>
      <c r="O665" s="215" t="s">
        <v>18012</v>
      </c>
      <c r="P665" s="215" t="s">
        <v>19695</v>
      </c>
      <c r="Q665" s="4"/>
      <c r="R665" s="4"/>
      <c r="S665" s="4"/>
      <c r="T665" s="4"/>
      <c r="U665" s="4"/>
      <c r="V665" s="4"/>
      <c r="W665" s="4"/>
      <c r="X665" s="4"/>
      <c r="Y665" s="4"/>
      <c r="Z665" s="4"/>
      <c r="AA665" s="4"/>
      <c r="AB665" s="4"/>
      <c r="AC665" s="4"/>
      <c r="AD665" s="4"/>
      <c r="AE665" s="4"/>
      <c r="AF665" s="4"/>
    </row>
    <row r="666" spans="1:32" ht="49.9" customHeight="1">
      <c r="A666" s="4"/>
      <c r="B666" s="213">
        <v>13101012101110</v>
      </c>
      <c r="C666" s="214">
        <v>7</v>
      </c>
      <c r="D666" s="215" t="s">
        <v>795</v>
      </c>
      <c r="E666" s="215" t="s">
        <v>1932</v>
      </c>
      <c r="F666" s="216" t="s">
        <v>23033</v>
      </c>
      <c r="G666" s="215" t="s">
        <v>4373</v>
      </c>
      <c r="H666" s="215" t="s">
        <v>6101</v>
      </c>
      <c r="I666" s="215" t="s">
        <v>7818</v>
      </c>
      <c r="J666" s="215" t="s">
        <v>9516</v>
      </c>
      <c r="K666" s="215" t="s">
        <v>11225</v>
      </c>
      <c r="L666" s="215" t="s">
        <v>12913</v>
      </c>
      <c r="M666" s="215" t="s">
        <v>14606</v>
      </c>
      <c r="N666" s="215" t="s">
        <v>16300</v>
      </c>
      <c r="O666" s="215" t="s">
        <v>18013</v>
      </c>
      <c r="P666" s="215" t="s">
        <v>19696</v>
      </c>
      <c r="Q666" s="4"/>
      <c r="R666" s="4"/>
      <c r="S666" s="4"/>
      <c r="T666" s="4"/>
      <c r="U666" s="4"/>
      <c r="V666" s="4"/>
      <c r="W666" s="4"/>
      <c r="X666" s="4"/>
      <c r="Y666" s="4"/>
      <c r="Z666" s="4"/>
      <c r="AA666" s="4"/>
      <c r="AB666" s="4"/>
      <c r="AC666" s="4"/>
      <c r="AD666" s="4"/>
      <c r="AE666" s="4"/>
      <c r="AF666" s="4"/>
    </row>
    <row r="667" spans="1:32" ht="49.9" customHeight="1">
      <c r="A667" s="4"/>
      <c r="B667" s="213">
        <v>13101012101111</v>
      </c>
      <c r="C667" s="214">
        <v>7</v>
      </c>
      <c r="D667" s="215" t="s">
        <v>796</v>
      </c>
      <c r="E667" s="215" t="s">
        <v>1933</v>
      </c>
      <c r="F667" s="216" t="s">
        <v>23034</v>
      </c>
      <c r="G667" s="215" t="s">
        <v>4374</v>
      </c>
      <c r="H667" s="215" t="s">
        <v>6102</v>
      </c>
      <c r="I667" s="215" t="s">
        <v>7819</v>
      </c>
      <c r="J667" s="215" t="s">
        <v>9517</v>
      </c>
      <c r="K667" s="215" t="s">
        <v>11226</v>
      </c>
      <c r="L667" s="215" t="s">
        <v>12914</v>
      </c>
      <c r="M667" s="215" t="s">
        <v>14607</v>
      </c>
      <c r="N667" s="215" t="s">
        <v>16301</v>
      </c>
      <c r="O667" s="215" t="s">
        <v>18014</v>
      </c>
      <c r="P667" s="215" t="s">
        <v>19697</v>
      </c>
      <c r="Q667" s="4"/>
      <c r="R667" s="4"/>
      <c r="S667" s="4"/>
      <c r="T667" s="4"/>
      <c r="U667" s="4"/>
      <c r="V667" s="4"/>
      <c r="W667" s="4"/>
      <c r="X667" s="4"/>
      <c r="Y667" s="4"/>
      <c r="Z667" s="4"/>
      <c r="AA667" s="4"/>
      <c r="AB667" s="4"/>
      <c r="AC667" s="4"/>
      <c r="AD667" s="4"/>
      <c r="AE667" s="4"/>
      <c r="AF667" s="4"/>
    </row>
    <row r="668" spans="1:32" ht="49.9" customHeight="1">
      <c r="A668" s="4"/>
      <c r="B668" s="213">
        <v>13101012101112</v>
      </c>
      <c r="C668" s="214">
        <v>7</v>
      </c>
      <c r="D668" s="215" t="s">
        <v>797</v>
      </c>
      <c r="E668" s="215" t="s">
        <v>1934</v>
      </c>
      <c r="F668" s="216" t="s">
        <v>3079</v>
      </c>
      <c r="G668" s="215" t="s">
        <v>4375</v>
      </c>
      <c r="H668" s="215" t="s">
        <v>6103</v>
      </c>
      <c r="I668" s="215" t="s">
        <v>7820</v>
      </c>
      <c r="J668" s="215" t="s">
        <v>9518</v>
      </c>
      <c r="K668" s="215" t="s">
        <v>11227</v>
      </c>
      <c r="L668" s="215" t="s">
        <v>12915</v>
      </c>
      <c r="M668" s="215" t="s">
        <v>14608</v>
      </c>
      <c r="N668" s="215" t="s">
        <v>16302</v>
      </c>
      <c r="O668" s="215" t="s">
        <v>18015</v>
      </c>
      <c r="P668" s="215" t="s">
        <v>19698</v>
      </c>
      <c r="Q668" s="4"/>
      <c r="R668" s="4"/>
      <c r="S668" s="4"/>
      <c r="T668" s="4"/>
      <c r="U668" s="4"/>
      <c r="V668" s="4"/>
      <c r="W668" s="4"/>
      <c r="X668" s="4"/>
      <c r="Y668" s="4"/>
      <c r="Z668" s="4"/>
      <c r="AA668" s="4"/>
      <c r="AB668" s="4"/>
      <c r="AC668" s="4"/>
      <c r="AD668" s="4"/>
      <c r="AE668" s="4"/>
      <c r="AF668" s="4"/>
    </row>
    <row r="669" spans="1:32" ht="49.9" customHeight="1">
      <c r="A669" s="4"/>
      <c r="B669" s="213">
        <v>1310101211</v>
      </c>
      <c r="C669" s="214">
        <v>5</v>
      </c>
      <c r="D669" s="215" t="s">
        <v>798</v>
      </c>
      <c r="E669" s="215" t="s">
        <v>798</v>
      </c>
      <c r="F669" s="216" t="s">
        <v>23035</v>
      </c>
      <c r="G669" s="215" t="s">
        <v>4376</v>
      </c>
      <c r="H669" s="215" t="s">
        <v>6104</v>
      </c>
      <c r="I669" s="215" t="s">
        <v>7821</v>
      </c>
      <c r="J669" s="215" t="s">
        <v>9519</v>
      </c>
      <c r="K669" s="215" t="s">
        <v>11228</v>
      </c>
      <c r="L669" s="215" t="s">
        <v>12916</v>
      </c>
      <c r="M669" s="215" t="s">
        <v>14609</v>
      </c>
      <c r="N669" s="215" t="s">
        <v>16303</v>
      </c>
      <c r="O669" s="215" t="s">
        <v>18016</v>
      </c>
      <c r="P669" s="215" t="s">
        <v>19699</v>
      </c>
      <c r="Q669" s="4"/>
      <c r="R669" s="4"/>
      <c r="S669" s="4"/>
      <c r="T669" s="4"/>
      <c r="U669" s="4"/>
      <c r="V669" s="4"/>
      <c r="W669" s="4"/>
      <c r="X669" s="4"/>
      <c r="Y669" s="4"/>
      <c r="Z669" s="4"/>
      <c r="AA669" s="4"/>
      <c r="AB669" s="4"/>
      <c r="AC669" s="4"/>
      <c r="AD669" s="4"/>
      <c r="AE669" s="4"/>
      <c r="AF669" s="4"/>
    </row>
    <row r="670" spans="1:32" ht="49.9" customHeight="1">
      <c r="A670" s="4"/>
      <c r="B670" s="213">
        <v>1310101212</v>
      </c>
      <c r="C670" s="214">
        <v>5</v>
      </c>
      <c r="D670" s="215" t="s">
        <v>799</v>
      </c>
      <c r="E670" s="215" t="s">
        <v>799</v>
      </c>
      <c r="F670" s="216" t="s">
        <v>23036</v>
      </c>
      <c r="G670" s="215" t="s">
        <v>4377</v>
      </c>
      <c r="H670" s="215" t="s">
        <v>6105</v>
      </c>
      <c r="I670" s="215" t="s">
        <v>7822</v>
      </c>
      <c r="J670" s="215" t="s">
        <v>9520</v>
      </c>
      <c r="K670" s="215" t="s">
        <v>11229</v>
      </c>
      <c r="L670" s="215" t="s">
        <v>12917</v>
      </c>
      <c r="M670" s="215" t="s">
        <v>14610</v>
      </c>
      <c r="N670" s="215" t="s">
        <v>16304</v>
      </c>
      <c r="O670" s="215" t="s">
        <v>18017</v>
      </c>
      <c r="P670" s="215" t="s">
        <v>19700</v>
      </c>
      <c r="Q670" s="4"/>
      <c r="R670" s="4"/>
      <c r="S670" s="4"/>
      <c r="T670" s="4"/>
      <c r="U670" s="4"/>
      <c r="V670" s="4"/>
      <c r="W670" s="4"/>
      <c r="X670" s="4"/>
      <c r="Y670" s="4"/>
      <c r="Z670" s="4"/>
      <c r="AA670" s="4"/>
      <c r="AB670" s="4"/>
      <c r="AC670" s="4"/>
      <c r="AD670" s="4"/>
      <c r="AE670" s="4"/>
      <c r="AF670" s="4"/>
    </row>
    <row r="671" spans="1:32" ht="49.9" customHeight="1">
      <c r="A671" s="4"/>
      <c r="B671" s="213">
        <v>131010121210</v>
      </c>
      <c r="C671" s="214">
        <v>6</v>
      </c>
      <c r="D671" s="215" t="s">
        <v>800</v>
      </c>
      <c r="E671" s="215" t="s">
        <v>800</v>
      </c>
      <c r="F671" s="216" t="s">
        <v>3080</v>
      </c>
      <c r="G671" s="215" t="s">
        <v>4378</v>
      </c>
      <c r="H671" s="215" t="s">
        <v>6106</v>
      </c>
      <c r="I671" s="215" t="s">
        <v>7823</v>
      </c>
      <c r="J671" s="215" t="s">
        <v>9521</v>
      </c>
      <c r="K671" s="215" t="s">
        <v>11230</v>
      </c>
      <c r="L671" s="215" t="s">
        <v>12918</v>
      </c>
      <c r="M671" s="215" t="s">
        <v>14611</v>
      </c>
      <c r="N671" s="215" t="s">
        <v>16305</v>
      </c>
      <c r="O671" s="215" t="s">
        <v>18018</v>
      </c>
      <c r="P671" s="215" t="s">
        <v>19701</v>
      </c>
      <c r="Q671" s="4"/>
      <c r="R671" s="4"/>
      <c r="S671" s="4"/>
      <c r="T671" s="4"/>
      <c r="U671" s="4"/>
      <c r="V671" s="4"/>
      <c r="W671" s="4"/>
      <c r="X671" s="4"/>
      <c r="Y671" s="4"/>
      <c r="Z671" s="4"/>
      <c r="AA671" s="4"/>
      <c r="AB671" s="4"/>
      <c r="AC671" s="4"/>
      <c r="AD671" s="4"/>
      <c r="AE671" s="4"/>
      <c r="AF671" s="4"/>
    </row>
    <row r="672" spans="1:32" ht="49.9" customHeight="1">
      <c r="A672" s="4"/>
      <c r="B672" s="213">
        <v>131010121211</v>
      </c>
      <c r="C672" s="214">
        <v>6</v>
      </c>
      <c r="D672" s="215" t="s">
        <v>801</v>
      </c>
      <c r="E672" s="215" t="s">
        <v>801</v>
      </c>
      <c r="F672" s="216" t="s">
        <v>23780</v>
      </c>
      <c r="G672" s="215" t="s">
        <v>4379</v>
      </c>
      <c r="H672" s="215" t="s">
        <v>6107</v>
      </c>
      <c r="I672" s="215" t="s">
        <v>7824</v>
      </c>
      <c r="J672" s="215" t="s">
        <v>9522</v>
      </c>
      <c r="K672" s="215" t="s">
        <v>11231</v>
      </c>
      <c r="L672" s="215" t="s">
        <v>12919</v>
      </c>
      <c r="M672" s="215" t="s">
        <v>14612</v>
      </c>
      <c r="N672" s="215" t="s">
        <v>16306</v>
      </c>
      <c r="O672" s="215" t="s">
        <v>18019</v>
      </c>
      <c r="P672" s="215" t="s">
        <v>19702</v>
      </c>
      <c r="Q672" s="4"/>
      <c r="R672" s="4"/>
      <c r="S672" s="4"/>
      <c r="T672" s="4"/>
      <c r="U672" s="4"/>
      <c r="V672" s="4"/>
      <c r="W672" s="4"/>
      <c r="X672" s="4"/>
      <c r="Y672" s="4"/>
      <c r="Z672" s="4"/>
      <c r="AA672" s="4"/>
      <c r="AB672" s="4"/>
      <c r="AC672" s="4"/>
      <c r="AD672" s="4"/>
      <c r="AE672" s="4"/>
      <c r="AF672" s="4"/>
    </row>
    <row r="673" spans="1:32" ht="49.9" customHeight="1">
      <c r="A673" s="4"/>
      <c r="B673" s="213">
        <v>13101013</v>
      </c>
      <c r="C673" s="214">
        <v>4</v>
      </c>
      <c r="D673" s="215" t="s">
        <v>189</v>
      </c>
      <c r="E673" s="215" t="s">
        <v>189</v>
      </c>
      <c r="F673" s="216" t="s">
        <v>3081</v>
      </c>
      <c r="G673" s="215" t="s">
        <v>4380</v>
      </c>
      <c r="H673" s="215" t="s">
        <v>6108</v>
      </c>
      <c r="I673" s="215" t="s">
        <v>7825</v>
      </c>
      <c r="J673" s="215" t="s">
        <v>9523</v>
      </c>
      <c r="K673" s="215" t="s">
        <v>21643</v>
      </c>
      <c r="L673" s="215" t="s">
        <v>12920</v>
      </c>
      <c r="M673" s="215" t="s">
        <v>14613</v>
      </c>
      <c r="N673" s="215" t="s">
        <v>16307</v>
      </c>
      <c r="O673" s="215" t="s">
        <v>18020</v>
      </c>
      <c r="P673" s="215" t="s">
        <v>19703</v>
      </c>
      <c r="Q673" s="4"/>
      <c r="R673" s="4"/>
      <c r="S673" s="4"/>
      <c r="T673" s="4"/>
      <c r="U673" s="4"/>
      <c r="V673" s="4"/>
      <c r="W673" s="4"/>
      <c r="X673" s="4"/>
      <c r="Y673" s="4"/>
      <c r="Z673" s="4"/>
      <c r="AA673" s="4"/>
      <c r="AB673" s="4"/>
      <c r="AC673" s="4"/>
      <c r="AD673" s="4"/>
      <c r="AE673" s="4"/>
      <c r="AF673" s="4"/>
    </row>
    <row r="674" spans="1:32" ht="49.9" customHeight="1">
      <c r="A674" s="4"/>
      <c r="B674" s="213">
        <v>1310101310</v>
      </c>
      <c r="C674" s="214">
        <v>5</v>
      </c>
      <c r="D674" s="215" t="s">
        <v>802</v>
      </c>
      <c r="E674" s="215" t="s">
        <v>802</v>
      </c>
      <c r="F674" s="216" t="s">
        <v>23038</v>
      </c>
      <c r="G674" s="215" t="s">
        <v>4381</v>
      </c>
      <c r="H674" s="215" t="s">
        <v>6109</v>
      </c>
      <c r="I674" s="215" t="s">
        <v>7826</v>
      </c>
      <c r="J674" s="215" t="s">
        <v>9524</v>
      </c>
      <c r="K674" s="215" t="s">
        <v>11232</v>
      </c>
      <c r="L674" s="215" t="s">
        <v>12921</v>
      </c>
      <c r="M674" s="215" t="s">
        <v>14614</v>
      </c>
      <c r="N674" s="215" t="s">
        <v>16308</v>
      </c>
      <c r="O674" s="215" t="s">
        <v>18021</v>
      </c>
      <c r="P674" s="215" t="s">
        <v>19704</v>
      </c>
      <c r="Q674" s="4"/>
      <c r="R674" s="4"/>
      <c r="S674" s="4"/>
      <c r="T674" s="4"/>
      <c r="U674" s="4"/>
      <c r="V674" s="4"/>
      <c r="W674" s="4"/>
      <c r="X674" s="4"/>
      <c r="Y674" s="4"/>
      <c r="Z674" s="4"/>
      <c r="AA674" s="4"/>
      <c r="AB674" s="4"/>
      <c r="AC674" s="4"/>
      <c r="AD674" s="4"/>
      <c r="AE674" s="4"/>
      <c r="AF674" s="4"/>
    </row>
    <row r="675" spans="1:32" ht="49.9" customHeight="1">
      <c r="A675" s="4"/>
      <c r="B675" s="213">
        <v>1310101311</v>
      </c>
      <c r="C675" s="214">
        <v>5</v>
      </c>
      <c r="D675" s="215" t="s">
        <v>803</v>
      </c>
      <c r="E675" s="215" t="s">
        <v>803</v>
      </c>
      <c r="F675" s="216" t="s">
        <v>3082</v>
      </c>
      <c r="G675" s="215" t="s">
        <v>4382</v>
      </c>
      <c r="H675" s="215" t="s">
        <v>6110</v>
      </c>
      <c r="I675" s="215" t="s">
        <v>7827</v>
      </c>
      <c r="J675" s="215" t="s">
        <v>9525</v>
      </c>
      <c r="K675" s="215" t="s">
        <v>11233</v>
      </c>
      <c r="L675" s="215" t="s">
        <v>12922</v>
      </c>
      <c r="M675" s="215" t="s">
        <v>14615</v>
      </c>
      <c r="N675" s="215" t="s">
        <v>16309</v>
      </c>
      <c r="O675" s="215" t="s">
        <v>18022</v>
      </c>
      <c r="P675" s="215" t="s">
        <v>19705</v>
      </c>
      <c r="Q675" s="4"/>
      <c r="R675" s="4"/>
      <c r="S675" s="4"/>
      <c r="T675" s="4"/>
      <c r="U675" s="4"/>
      <c r="V675" s="4"/>
      <c r="W675" s="4"/>
      <c r="X675" s="4"/>
      <c r="Y675" s="4"/>
      <c r="Z675" s="4"/>
      <c r="AA675" s="4"/>
      <c r="AB675" s="4"/>
      <c r="AC675" s="4"/>
      <c r="AD675" s="4"/>
      <c r="AE675" s="4"/>
      <c r="AF675" s="4"/>
    </row>
    <row r="676" spans="1:32" ht="49.9" customHeight="1">
      <c r="A676" s="4"/>
      <c r="B676" s="213">
        <v>131010131110</v>
      </c>
      <c r="C676" s="214">
        <v>6</v>
      </c>
      <c r="D676" s="215" t="s">
        <v>114</v>
      </c>
      <c r="E676" s="215" t="s">
        <v>114</v>
      </c>
      <c r="F676" s="216" t="s">
        <v>3083</v>
      </c>
      <c r="G676" s="215" t="s">
        <v>4383</v>
      </c>
      <c r="H676" s="215" t="s">
        <v>6111</v>
      </c>
      <c r="I676" s="215" t="s">
        <v>7828</v>
      </c>
      <c r="J676" s="215" t="s">
        <v>9526</v>
      </c>
      <c r="K676" s="215" t="s">
        <v>11234</v>
      </c>
      <c r="L676" s="215" t="s">
        <v>12923</v>
      </c>
      <c r="M676" s="215" t="s">
        <v>14616</v>
      </c>
      <c r="N676" s="215" t="s">
        <v>16310</v>
      </c>
      <c r="O676" s="215" t="s">
        <v>18023</v>
      </c>
      <c r="P676" s="215" t="s">
        <v>19706</v>
      </c>
      <c r="Q676" s="4"/>
      <c r="R676" s="4"/>
      <c r="S676" s="4"/>
      <c r="T676" s="4"/>
      <c r="U676" s="4"/>
      <c r="V676" s="4"/>
      <c r="W676" s="4"/>
      <c r="X676" s="4"/>
      <c r="Y676" s="4"/>
      <c r="Z676" s="4"/>
      <c r="AA676" s="4"/>
      <c r="AB676" s="4"/>
      <c r="AC676" s="4"/>
      <c r="AD676" s="4"/>
      <c r="AE676" s="4"/>
      <c r="AF676" s="4"/>
    </row>
    <row r="677" spans="1:32" ht="49.9" customHeight="1">
      <c r="A677" s="4"/>
      <c r="B677" s="213">
        <v>13101013111010</v>
      </c>
      <c r="C677" s="214">
        <v>7</v>
      </c>
      <c r="D677" s="215" t="s">
        <v>804</v>
      </c>
      <c r="E677" s="215" t="s">
        <v>804</v>
      </c>
      <c r="F677" s="216" t="s">
        <v>3084</v>
      </c>
      <c r="G677" s="215" t="s">
        <v>4384</v>
      </c>
      <c r="H677" s="215" t="s">
        <v>6112</v>
      </c>
      <c r="I677" s="215" t="s">
        <v>7829</v>
      </c>
      <c r="J677" s="215" t="s">
        <v>9527</v>
      </c>
      <c r="K677" s="215" t="s">
        <v>11235</v>
      </c>
      <c r="L677" s="215" t="s">
        <v>12924</v>
      </c>
      <c r="M677" s="215" t="s">
        <v>14617</v>
      </c>
      <c r="N677" s="215" t="s">
        <v>16311</v>
      </c>
      <c r="O677" s="215" t="s">
        <v>18024</v>
      </c>
      <c r="P677" s="215" t="s">
        <v>19707</v>
      </c>
      <c r="Q677" s="4"/>
      <c r="R677" s="4"/>
      <c r="S677" s="4"/>
      <c r="T677" s="4"/>
      <c r="U677" s="4"/>
      <c r="V677" s="4"/>
      <c r="W677" s="4"/>
      <c r="X677" s="4"/>
      <c r="Y677" s="4"/>
      <c r="Z677" s="4"/>
      <c r="AA677" s="4"/>
      <c r="AB677" s="4"/>
      <c r="AC677" s="4"/>
      <c r="AD677" s="4"/>
      <c r="AE677" s="4"/>
      <c r="AF677" s="4"/>
    </row>
    <row r="678" spans="1:32" ht="49.9" customHeight="1">
      <c r="A678" s="4"/>
      <c r="B678" s="213">
        <v>13101013111011</v>
      </c>
      <c r="C678" s="214">
        <v>7</v>
      </c>
      <c r="D678" s="215" t="s">
        <v>805</v>
      </c>
      <c r="E678" s="215" t="s">
        <v>805</v>
      </c>
      <c r="F678" s="216" t="s">
        <v>3085</v>
      </c>
      <c r="G678" s="215" t="s">
        <v>4385</v>
      </c>
      <c r="H678" s="215" t="s">
        <v>6113</v>
      </c>
      <c r="I678" s="215" t="s">
        <v>7830</v>
      </c>
      <c r="J678" s="215" t="s">
        <v>9528</v>
      </c>
      <c r="K678" s="215" t="s">
        <v>11236</v>
      </c>
      <c r="L678" s="215" t="s">
        <v>12925</v>
      </c>
      <c r="M678" s="215" t="s">
        <v>14618</v>
      </c>
      <c r="N678" s="215" t="s">
        <v>16312</v>
      </c>
      <c r="O678" s="215" t="s">
        <v>14618</v>
      </c>
      <c r="P678" s="215" t="s">
        <v>19708</v>
      </c>
      <c r="Q678" s="4"/>
      <c r="R678" s="4"/>
      <c r="S678" s="4"/>
      <c r="T678" s="4"/>
      <c r="U678" s="4"/>
      <c r="V678" s="4"/>
      <c r="W678" s="4"/>
      <c r="X678" s="4"/>
      <c r="Y678" s="4"/>
      <c r="Z678" s="4"/>
      <c r="AA678" s="4"/>
      <c r="AB678" s="4"/>
      <c r="AC678" s="4"/>
      <c r="AD678" s="4"/>
      <c r="AE678" s="4"/>
      <c r="AF678" s="4"/>
    </row>
    <row r="679" spans="1:32" ht="49.9" customHeight="1">
      <c r="A679" s="4"/>
      <c r="B679" s="213">
        <v>131010131111</v>
      </c>
      <c r="C679" s="214">
        <v>6</v>
      </c>
      <c r="D679" s="215" t="s">
        <v>806</v>
      </c>
      <c r="E679" s="215" t="s">
        <v>806</v>
      </c>
      <c r="F679" s="216" t="s">
        <v>3086</v>
      </c>
      <c r="G679" s="215" t="s">
        <v>4386</v>
      </c>
      <c r="H679" s="215" t="s">
        <v>6114</v>
      </c>
      <c r="I679" s="215" t="s">
        <v>7831</v>
      </c>
      <c r="J679" s="215" t="s">
        <v>9529</v>
      </c>
      <c r="K679" s="215" t="s">
        <v>11237</v>
      </c>
      <c r="L679" s="215" t="s">
        <v>12926</v>
      </c>
      <c r="M679" s="215" t="s">
        <v>14619</v>
      </c>
      <c r="N679" s="215" t="s">
        <v>16313</v>
      </c>
      <c r="O679" s="215" t="s">
        <v>18025</v>
      </c>
      <c r="P679" s="215" t="s">
        <v>19709</v>
      </c>
      <c r="Q679" s="4"/>
      <c r="R679" s="4"/>
      <c r="S679" s="4"/>
      <c r="T679" s="4"/>
      <c r="U679" s="4"/>
      <c r="V679" s="4"/>
      <c r="W679" s="4"/>
      <c r="X679" s="4"/>
      <c r="Y679" s="4"/>
      <c r="Z679" s="4"/>
      <c r="AA679" s="4"/>
      <c r="AB679" s="4"/>
      <c r="AC679" s="4"/>
      <c r="AD679" s="4"/>
      <c r="AE679" s="4"/>
      <c r="AF679" s="4"/>
    </row>
    <row r="680" spans="1:32" ht="49.9" customHeight="1">
      <c r="A680" s="4"/>
      <c r="B680" s="213">
        <v>131011</v>
      </c>
      <c r="C680" s="214">
        <v>3</v>
      </c>
      <c r="D680" s="215" t="s">
        <v>807</v>
      </c>
      <c r="E680" s="215" t="s">
        <v>1631</v>
      </c>
      <c r="F680" s="216" t="s">
        <v>3087</v>
      </c>
      <c r="G680" s="215" t="s">
        <v>4387</v>
      </c>
      <c r="H680" s="215" t="s">
        <v>6115</v>
      </c>
      <c r="I680" s="215" t="s">
        <v>7832</v>
      </c>
      <c r="J680" s="215" t="s">
        <v>9530</v>
      </c>
      <c r="K680" s="215" t="s">
        <v>11238</v>
      </c>
      <c r="L680" s="215" t="s">
        <v>12927</v>
      </c>
      <c r="M680" s="215" t="s">
        <v>14620</v>
      </c>
      <c r="N680" s="215" t="s">
        <v>16314</v>
      </c>
      <c r="O680" s="215" t="s">
        <v>18026</v>
      </c>
      <c r="P680" s="215" t="s">
        <v>19710</v>
      </c>
      <c r="Q680" s="4"/>
      <c r="R680" s="4"/>
      <c r="S680" s="4"/>
      <c r="T680" s="4"/>
      <c r="U680" s="4"/>
      <c r="V680" s="4"/>
      <c r="W680" s="4"/>
      <c r="X680" s="4"/>
      <c r="Y680" s="4"/>
      <c r="Z680" s="4"/>
      <c r="AA680" s="4"/>
      <c r="AB680" s="4"/>
      <c r="AC680" s="4"/>
      <c r="AD680" s="4"/>
      <c r="AE680" s="4"/>
      <c r="AF680" s="4"/>
    </row>
    <row r="681" spans="1:32" ht="49.9" customHeight="1">
      <c r="A681" s="4"/>
      <c r="B681" s="213">
        <v>13101110</v>
      </c>
      <c r="C681" s="214">
        <v>4</v>
      </c>
      <c r="D681" s="215" t="s">
        <v>190</v>
      </c>
      <c r="E681" s="215" t="s">
        <v>190</v>
      </c>
      <c r="F681" s="216" t="s">
        <v>3088</v>
      </c>
      <c r="G681" s="215" t="s">
        <v>4388</v>
      </c>
      <c r="H681" s="215" t="s">
        <v>6116</v>
      </c>
      <c r="I681" s="215" t="s">
        <v>7833</v>
      </c>
      <c r="J681" s="215" t="s">
        <v>9531</v>
      </c>
      <c r="K681" s="215" t="s">
        <v>11239</v>
      </c>
      <c r="L681" s="215" t="s">
        <v>12928</v>
      </c>
      <c r="M681" s="215" t="s">
        <v>14621</v>
      </c>
      <c r="N681" s="215" t="s">
        <v>16315</v>
      </c>
      <c r="O681" s="215" t="s">
        <v>18027</v>
      </c>
      <c r="P681" s="215" t="s">
        <v>19711</v>
      </c>
      <c r="Q681" s="4"/>
      <c r="R681" s="4"/>
      <c r="S681" s="4"/>
      <c r="T681" s="4"/>
      <c r="U681" s="4"/>
      <c r="V681" s="4"/>
      <c r="W681" s="4"/>
      <c r="X681" s="4"/>
      <c r="Y681" s="4"/>
      <c r="Z681" s="4"/>
      <c r="AA681" s="4"/>
      <c r="AB681" s="4"/>
      <c r="AC681" s="4"/>
      <c r="AD681" s="4"/>
      <c r="AE681" s="4"/>
      <c r="AF681" s="4"/>
    </row>
    <row r="682" spans="1:32" ht="49.9" customHeight="1">
      <c r="A682" s="4"/>
      <c r="B682" s="213">
        <v>1310111010</v>
      </c>
      <c r="C682" s="214">
        <v>5</v>
      </c>
      <c r="D682" s="215" t="s">
        <v>808</v>
      </c>
      <c r="E682" s="215" t="s">
        <v>808</v>
      </c>
      <c r="F682" s="216" t="s">
        <v>3089</v>
      </c>
      <c r="G682" s="215" t="s">
        <v>4389</v>
      </c>
      <c r="H682" s="215" t="s">
        <v>6117</v>
      </c>
      <c r="I682" s="215" t="s">
        <v>7834</v>
      </c>
      <c r="J682" s="215" t="s">
        <v>9532</v>
      </c>
      <c r="K682" s="215" t="s">
        <v>11240</v>
      </c>
      <c r="L682" s="215" t="s">
        <v>12929</v>
      </c>
      <c r="M682" s="215" t="s">
        <v>14622</v>
      </c>
      <c r="N682" s="215" t="s">
        <v>16316</v>
      </c>
      <c r="O682" s="215" t="s">
        <v>18028</v>
      </c>
      <c r="P682" s="215" t="s">
        <v>19712</v>
      </c>
      <c r="Q682" s="4"/>
      <c r="R682" s="4"/>
      <c r="S682" s="4"/>
      <c r="T682" s="4"/>
      <c r="U682" s="4"/>
      <c r="V682" s="4"/>
      <c r="W682" s="4"/>
      <c r="X682" s="4"/>
      <c r="Y682" s="4"/>
      <c r="Z682" s="4"/>
      <c r="AA682" s="4"/>
      <c r="AB682" s="4"/>
      <c r="AC682" s="4"/>
      <c r="AD682" s="4"/>
      <c r="AE682" s="4"/>
      <c r="AF682" s="4"/>
    </row>
    <row r="683" spans="1:32" ht="49.9" customHeight="1">
      <c r="A683" s="4"/>
      <c r="B683" s="213">
        <v>1310111011</v>
      </c>
      <c r="C683" s="214">
        <v>5</v>
      </c>
      <c r="D683" s="215" t="s">
        <v>809</v>
      </c>
      <c r="E683" s="215" t="s">
        <v>809</v>
      </c>
      <c r="F683" s="216" t="s">
        <v>3090</v>
      </c>
      <c r="G683" s="215" t="s">
        <v>4390</v>
      </c>
      <c r="H683" s="215" t="s">
        <v>6118</v>
      </c>
      <c r="I683" s="215" t="s">
        <v>7835</v>
      </c>
      <c r="J683" s="215" t="s">
        <v>9533</v>
      </c>
      <c r="K683" s="215" t="s">
        <v>11241</v>
      </c>
      <c r="L683" s="215" t="s">
        <v>12930</v>
      </c>
      <c r="M683" s="215" t="s">
        <v>14623</v>
      </c>
      <c r="N683" s="215" t="s">
        <v>16317</v>
      </c>
      <c r="O683" s="215" t="s">
        <v>18029</v>
      </c>
      <c r="P683" s="215" t="s">
        <v>19713</v>
      </c>
      <c r="Q683" s="4"/>
      <c r="R683" s="4"/>
      <c r="S683" s="4"/>
      <c r="T683" s="4"/>
      <c r="U683" s="4"/>
      <c r="V683" s="4"/>
      <c r="W683" s="4"/>
      <c r="X683" s="4"/>
      <c r="Y683" s="4"/>
      <c r="Z683" s="4"/>
      <c r="AA683" s="4"/>
      <c r="AB683" s="4"/>
      <c r="AC683" s="4"/>
      <c r="AD683" s="4"/>
      <c r="AE683" s="4"/>
      <c r="AF683" s="4"/>
    </row>
    <row r="684" spans="1:32" ht="49.9" customHeight="1">
      <c r="A684" s="4"/>
      <c r="B684" s="213">
        <v>1310111012</v>
      </c>
      <c r="C684" s="214">
        <v>5</v>
      </c>
      <c r="D684" s="215" t="s">
        <v>810</v>
      </c>
      <c r="E684" s="215" t="s">
        <v>810</v>
      </c>
      <c r="F684" s="216" t="s">
        <v>23039</v>
      </c>
      <c r="G684" s="215" t="s">
        <v>4391</v>
      </c>
      <c r="H684" s="215" t="s">
        <v>6119</v>
      </c>
      <c r="I684" s="215" t="s">
        <v>7836</v>
      </c>
      <c r="J684" s="215" t="s">
        <v>9534</v>
      </c>
      <c r="K684" s="215" t="s">
        <v>11242</v>
      </c>
      <c r="L684" s="215" t="s">
        <v>12931</v>
      </c>
      <c r="M684" s="215" t="s">
        <v>14624</v>
      </c>
      <c r="N684" s="215" t="s">
        <v>16318</v>
      </c>
      <c r="O684" s="215" t="s">
        <v>18030</v>
      </c>
      <c r="P684" s="215" t="s">
        <v>19714</v>
      </c>
      <c r="Q684" s="4"/>
      <c r="R684" s="4"/>
      <c r="S684" s="4"/>
      <c r="T684" s="4"/>
      <c r="U684" s="4"/>
      <c r="V684" s="4"/>
      <c r="W684" s="4"/>
      <c r="X684" s="4"/>
      <c r="Y684" s="4"/>
      <c r="Z684" s="4"/>
      <c r="AA684" s="4"/>
      <c r="AB684" s="4"/>
      <c r="AC684" s="4"/>
      <c r="AD684" s="4"/>
      <c r="AE684" s="4"/>
      <c r="AF684" s="4"/>
    </row>
    <row r="685" spans="1:32" ht="49.9" customHeight="1">
      <c r="A685" s="4"/>
      <c r="B685" s="213">
        <v>13101111</v>
      </c>
      <c r="C685" s="214">
        <v>4</v>
      </c>
      <c r="D685" s="215" t="s">
        <v>192</v>
      </c>
      <c r="E685" s="215" t="s">
        <v>1935</v>
      </c>
      <c r="F685" s="216" t="s">
        <v>23040</v>
      </c>
      <c r="G685" s="215" t="s">
        <v>4392</v>
      </c>
      <c r="H685" s="215" t="s">
        <v>6120</v>
      </c>
      <c r="I685" s="215" t="s">
        <v>7837</v>
      </c>
      <c r="J685" s="215" t="s">
        <v>9535</v>
      </c>
      <c r="K685" s="215" t="s">
        <v>11243</v>
      </c>
      <c r="L685" s="215" t="s">
        <v>12932</v>
      </c>
      <c r="M685" s="215" t="s">
        <v>14625</v>
      </c>
      <c r="N685" s="215" t="s">
        <v>16319</v>
      </c>
      <c r="O685" s="215" t="s">
        <v>18031</v>
      </c>
      <c r="P685" s="215" t="s">
        <v>19715</v>
      </c>
      <c r="Q685" s="4"/>
      <c r="R685" s="4"/>
      <c r="S685" s="4"/>
      <c r="T685" s="4"/>
      <c r="U685" s="4"/>
      <c r="V685" s="4"/>
      <c r="W685" s="4"/>
      <c r="X685" s="4"/>
      <c r="Y685" s="4"/>
      <c r="Z685" s="4"/>
      <c r="AA685" s="4"/>
      <c r="AB685" s="4"/>
      <c r="AC685" s="4"/>
      <c r="AD685" s="4"/>
      <c r="AE685" s="4"/>
      <c r="AF685" s="4"/>
    </row>
    <row r="686" spans="1:32" ht="49.9" customHeight="1">
      <c r="A686" s="4"/>
      <c r="B686" s="213">
        <v>1310111110</v>
      </c>
      <c r="C686" s="214">
        <v>5</v>
      </c>
      <c r="D686" s="215" t="s">
        <v>811</v>
      </c>
      <c r="E686" s="215" t="s">
        <v>811</v>
      </c>
      <c r="F686" s="216" t="s">
        <v>3091</v>
      </c>
      <c r="G686" s="215" t="s">
        <v>4393</v>
      </c>
      <c r="H686" s="215" t="s">
        <v>6121</v>
      </c>
      <c r="I686" s="215" t="s">
        <v>7838</v>
      </c>
      <c r="J686" s="215" t="s">
        <v>9536</v>
      </c>
      <c r="K686" s="215" t="s">
        <v>11244</v>
      </c>
      <c r="L686" s="215" t="s">
        <v>12933</v>
      </c>
      <c r="M686" s="215" t="s">
        <v>14626</v>
      </c>
      <c r="N686" s="215" t="s">
        <v>16320</v>
      </c>
      <c r="O686" s="215" t="s">
        <v>18032</v>
      </c>
      <c r="P686" s="215" t="s">
        <v>19716</v>
      </c>
      <c r="Q686" s="4"/>
      <c r="R686" s="4"/>
      <c r="S686" s="4"/>
      <c r="T686" s="4"/>
      <c r="U686" s="4"/>
      <c r="V686" s="4"/>
      <c r="W686" s="4"/>
      <c r="X686" s="4"/>
      <c r="Y686" s="4"/>
      <c r="Z686" s="4"/>
      <c r="AA686" s="4"/>
      <c r="AB686" s="4"/>
      <c r="AC686" s="4"/>
      <c r="AD686" s="4"/>
      <c r="AE686" s="4"/>
      <c r="AF686" s="4"/>
    </row>
    <row r="687" spans="1:32" ht="49.9" customHeight="1">
      <c r="A687" s="4"/>
      <c r="B687" s="213">
        <v>1310111111</v>
      </c>
      <c r="C687" s="214">
        <v>5</v>
      </c>
      <c r="D687" s="215" t="s">
        <v>2677</v>
      </c>
      <c r="E687" s="215" t="s">
        <v>1936</v>
      </c>
      <c r="F687" s="216" t="s">
        <v>23041</v>
      </c>
      <c r="G687" s="215" t="s">
        <v>4394</v>
      </c>
      <c r="H687" s="215" t="s">
        <v>6122</v>
      </c>
      <c r="I687" s="215" t="s">
        <v>7839</v>
      </c>
      <c r="J687" s="215" t="s">
        <v>9537</v>
      </c>
      <c r="K687" s="215" t="s">
        <v>11245</v>
      </c>
      <c r="L687" s="215" t="s">
        <v>12934</v>
      </c>
      <c r="M687" s="215" t="s">
        <v>14627</v>
      </c>
      <c r="N687" s="215" t="s">
        <v>16321</v>
      </c>
      <c r="O687" s="215" t="s">
        <v>18033</v>
      </c>
      <c r="P687" s="215" t="s">
        <v>19717</v>
      </c>
      <c r="Q687" s="4"/>
      <c r="R687" s="4"/>
      <c r="S687" s="4"/>
      <c r="T687" s="4"/>
      <c r="U687" s="4"/>
      <c r="V687" s="4"/>
      <c r="W687" s="4"/>
      <c r="X687" s="4"/>
      <c r="Y687" s="4"/>
      <c r="Z687" s="4"/>
      <c r="AA687" s="4"/>
      <c r="AB687" s="4"/>
      <c r="AC687" s="4"/>
      <c r="AD687" s="4"/>
      <c r="AE687" s="4"/>
      <c r="AF687" s="4"/>
    </row>
    <row r="688" spans="1:32" ht="49.9" customHeight="1">
      <c r="A688" s="4"/>
      <c r="B688" s="213">
        <v>1310111112</v>
      </c>
      <c r="C688" s="214">
        <v>5</v>
      </c>
      <c r="D688" s="215" t="s">
        <v>193</v>
      </c>
      <c r="E688" s="215" t="s">
        <v>193</v>
      </c>
      <c r="F688" s="216" t="s">
        <v>23781</v>
      </c>
      <c r="G688" s="215" t="s">
        <v>4395</v>
      </c>
      <c r="H688" s="215" t="s">
        <v>6123</v>
      </c>
      <c r="I688" s="215" t="s">
        <v>7840</v>
      </c>
      <c r="J688" s="215" t="s">
        <v>9538</v>
      </c>
      <c r="K688" s="215" t="s">
        <v>9538</v>
      </c>
      <c r="L688" s="215" t="s">
        <v>12935</v>
      </c>
      <c r="M688" s="215" t="s">
        <v>14628</v>
      </c>
      <c r="N688" s="215" t="s">
        <v>16322</v>
      </c>
      <c r="O688" s="215" t="s">
        <v>18034</v>
      </c>
      <c r="P688" s="215" t="s">
        <v>19718</v>
      </c>
      <c r="Q688" s="4"/>
      <c r="R688" s="4"/>
      <c r="S688" s="4"/>
      <c r="T688" s="4"/>
      <c r="U688" s="4"/>
      <c r="V688" s="4"/>
      <c r="W688" s="4"/>
      <c r="X688" s="4"/>
      <c r="Y688" s="4"/>
      <c r="Z688" s="4"/>
      <c r="AA688" s="4"/>
      <c r="AB688" s="4"/>
      <c r="AC688" s="4"/>
      <c r="AD688" s="4"/>
      <c r="AE688" s="4"/>
      <c r="AF688" s="4"/>
    </row>
    <row r="689" spans="1:32" ht="49.9" customHeight="1">
      <c r="A689" s="4"/>
      <c r="B689" s="213">
        <v>1311</v>
      </c>
      <c r="C689" s="214">
        <v>2</v>
      </c>
      <c r="D689" s="215" t="s">
        <v>812</v>
      </c>
      <c r="E689" s="215" t="s">
        <v>812</v>
      </c>
      <c r="F689" s="216" t="s">
        <v>3093</v>
      </c>
      <c r="G689" s="215" t="s">
        <v>4396</v>
      </c>
      <c r="H689" s="215" t="s">
        <v>6124</v>
      </c>
      <c r="I689" s="215" t="s">
        <v>7841</v>
      </c>
      <c r="J689" s="215" t="s">
        <v>9539</v>
      </c>
      <c r="K689" s="215" t="s">
        <v>11246</v>
      </c>
      <c r="L689" s="215" t="s">
        <v>12936</v>
      </c>
      <c r="M689" s="215" t="s">
        <v>14629</v>
      </c>
      <c r="N689" s="215" t="s">
        <v>16323</v>
      </c>
      <c r="O689" s="215" t="s">
        <v>18035</v>
      </c>
      <c r="P689" s="215" t="s">
        <v>19719</v>
      </c>
      <c r="Q689" s="4"/>
      <c r="R689" s="4"/>
      <c r="S689" s="4"/>
      <c r="T689" s="4"/>
      <c r="U689" s="4"/>
      <c r="V689" s="4"/>
      <c r="W689" s="4"/>
      <c r="X689" s="4"/>
      <c r="Y689" s="4"/>
      <c r="Z689" s="4"/>
      <c r="AA689" s="4"/>
      <c r="AB689" s="4"/>
      <c r="AC689" s="4"/>
      <c r="AD689" s="4"/>
      <c r="AE689" s="4"/>
      <c r="AF689" s="4"/>
    </row>
    <row r="690" spans="1:32" ht="49.9" customHeight="1">
      <c r="A690" s="4"/>
      <c r="B690" s="213">
        <v>131110</v>
      </c>
      <c r="C690" s="214">
        <v>3</v>
      </c>
      <c r="D690" s="215" t="s">
        <v>812</v>
      </c>
      <c r="E690" s="215" t="s">
        <v>812</v>
      </c>
      <c r="F690" s="216" t="s">
        <v>3094</v>
      </c>
      <c r="G690" s="215" t="s">
        <v>4396</v>
      </c>
      <c r="H690" s="215" t="s">
        <v>6124</v>
      </c>
      <c r="I690" s="215" t="s">
        <v>7841</v>
      </c>
      <c r="J690" s="215" t="s">
        <v>9539</v>
      </c>
      <c r="K690" s="215" t="s">
        <v>11246</v>
      </c>
      <c r="L690" s="215" t="s">
        <v>12936</v>
      </c>
      <c r="M690" s="215" t="s">
        <v>14629</v>
      </c>
      <c r="N690" s="215" t="s">
        <v>16323</v>
      </c>
      <c r="O690" s="215" t="s">
        <v>18035</v>
      </c>
      <c r="P690" s="215" t="s">
        <v>19719</v>
      </c>
      <c r="Q690" s="4"/>
      <c r="R690" s="4"/>
      <c r="S690" s="4"/>
      <c r="T690" s="4"/>
      <c r="U690" s="4"/>
      <c r="V690" s="4"/>
      <c r="W690" s="4"/>
      <c r="X690" s="4"/>
      <c r="Y690" s="4"/>
      <c r="Z690" s="4"/>
      <c r="AA690" s="4"/>
      <c r="AB690" s="4"/>
      <c r="AC690" s="4"/>
      <c r="AD690" s="4"/>
      <c r="AE690" s="4"/>
      <c r="AF690" s="4"/>
    </row>
    <row r="691" spans="1:32" ht="49.9" customHeight="1">
      <c r="A691" s="4"/>
      <c r="B691" s="213">
        <v>13111010</v>
      </c>
      <c r="C691" s="214">
        <v>4</v>
      </c>
      <c r="D691" s="215" t="s">
        <v>196</v>
      </c>
      <c r="E691" s="215" t="s">
        <v>196</v>
      </c>
      <c r="F691" s="216" t="s">
        <v>3095</v>
      </c>
      <c r="G691" s="215" t="s">
        <v>4397</v>
      </c>
      <c r="H691" s="215" t="s">
        <v>6125</v>
      </c>
      <c r="I691" s="215" t="s">
        <v>7842</v>
      </c>
      <c r="J691" s="215" t="s">
        <v>9540</v>
      </c>
      <c r="K691" s="215" t="s">
        <v>11247</v>
      </c>
      <c r="L691" s="215" t="s">
        <v>12937</v>
      </c>
      <c r="M691" s="215" t="s">
        <v>14630</v>
      </c>
      <c r="N691" s="215" t="s">
        <v>16324</v>
      </c>
      <c r="O691" s="215" t="s">
        <v>18036</v>
      </c>
      <c r="P691" s="215" t="s">
        <v>19720</v>
      </c>
      <c r="Q691" s="4"/>
      <c r="R691" s="4"/>
      <c r="S691" s="4"/>
      <c r="T691" s="4"/>
      <c r="U691" s="4"/>
      <c r="V691" s="4"/>
      <c r="W691" s="4"/>
      <c r="X691" s="4"/>
      <c r="Y691" s="4"/>
      <c r="Z691" s="4"/>
      <c r="AA691" s="4"/>
      <c r="AB691" s="4"/>
      <c r="AC691" s="4"/>
      <c r="AD691" s="4"/>
      <c r="AE691" s="4"/>
      <c r="AF691" s="4"/>
    </row>
    <row r="692" spans="1:32" ht="49.9" customHeight="1">
      <c r="A692" s="4"/>
      <c r="B692" s="213">
        <v>1311101010</v>
      </c>
      <c r="C692" s="214">
        <v>5</v>
      </c>
      <c r="D692" s="215" t="s">
        <v>813</v>
      </c>
      <c r="E692" s="215" t="s">
        <v>813</v>
      </c>
      <c r="F692" s="216" t="s">
        <v>23042</v>
      </c>
      <c r="G692" s="215" t="s">
        <v>4398</v>
      </c>
      <c r="H692" s="215" t="s">
        <v>6126</v>
      </c>
      <c r="I692" s="215" t="s">
        <v>7843</v>
      </c>
      <c r="J692" s="215" t="s">
        <v>9541</v>
      </c>
      <c r="K692" s="215" t="s">
        <v>11248</v>
      </c>
      <c r="L692" s="215" t="s">
        <v>12938</v>
      </c>
      <c r="M692" s="215" t="s">
        <v>14631</v>
      </c>
      <c r="N692" s="215" t="s">
        <v>16325</v>
      </c>
      <c r="O692" s="215" t="s">
        <v>18037</v>
      </c>
      <c r="P692" s="215" t="s">
        <v>19721</v>
      </c>
      <c r="Q692" s="4"/>
      <c r="R692" s="4"/>
      <c r="S692" s="4"/>
      <c r="T692" s="4"/>
      <c r="U692" s="4"/>
      <c r="V692" s="4"/>
      <c r="W692" s="4"/>
      <c r="X692" s="4"/>
      <c r="Y692" s="4"/>
      <c r="Z692" s="4"/>
      <c r="AA692" s="4"/>
      <c r="AB692" s="4"/>
      <c r="AC692" s="4"/>
      <c r="AD692" s="4"/>
      <c r="AE692" s="4"/>
      <c r="AF692" s="4"/>
    </row>
    <row r="693" spans="1:32" ht="49.9" customHeight="1">
      <c r="A693" s="4"/>
      <c r="B693" s="213">
        <v>1311101011</v>
      </c>
      <c r="C693" s="214">
        <v>5</v>
      </c>
      <c r="D693" s="215" t="s">
        <v>814</v>
      </c>
      <c r="E693" s="215" t="s">
        <v>814</v>
      </c>
      <c r="F693" s="216" t="s">
        <v>3096</v>
      </c>
      <c r="G693" s="215" t="s">
        <v>4399</v>
      </c>
      <c r="H693" s="215" t="s">
        <v>6127</v>
      </c>
      <c r="I693" s="215" t="s">
        <v>7844</v>
      </c>
      <c r="J693" s="215" t="s">
        <v>9542</v>
      </c>
      <c r="K693" s="215" t="s">
        <v>11249</v>
      </c>
      <c r="L693" s="215" t="s">
        <v>12939</v>
      </c>
      <c r="M693" s="215" t="s">
        <v>14632</v>
      </c>
      <c r="N693" s="215" t="s">
        <v>16326</v>
      </c>
      <c r="O693" s="215" t="s">
        <v>18038</v>
      </c>
      <c r="P693" s="215" t="s">
        <v>19722</v>
      </c>
      <c r="Q693" s="4"/>
      <c r="R693" s="4"/>
      <c r="S693" s="4"/>
      <c r="T693" s="4"/>
      <c r="U693" s="4"/>
      <c r="V693" s="4"/>
      <c r="W693" s="4"/>
      <c r="X693" s="4"/>
      <c r="Y693" s="4"/>
      <c r="Z693" s="4"/>
      <c r="AA693" s="4"/>
      <c r="AB693" s="4"/>
      <c r="AC693" s="4"/>
      <c r="AD693" s="4"/>
      <c r="AE693" s="4"/>
      <c r="AF693" s="4"/>
    </row>
    <row r="694" spans="1:32" ht="49.9" customHeight="1">
      <c r="A694" s="4"/>
      <c r="B694" s="213">
        <v>1311101012</v>
      </c>
      <c r="C694" s="214">
        <v>5</v>
      </c>
      <c r="D694" s="215" t="s">
        <v>815</v>
      </c>
      <c r="E694" s="215" t="s">
        <v>815</v>
      </c>
      <c r="F694" s="216" t="s">
        <v>23043</v>
      </c>
      <c r="G694" s="215" t="s">
        <v>4400</v>
      </c>
      <c r="H694" s="215" t="s">
        <v>6128</v>
      </c>
      <c r="I694" s="215" t="s">
        <v>7845</v>
      </c>
      <c r="J694" s="215" t="s">
        <v>9543</v>
      </c>
      <c r="K694" s="215" t="s">
        <v>11250</v>
      </c>
      <c r="L694" s="215" t="s">
        <v>12940</v>
      </c>
      <c r="M694" s="215" t="s">
        <v>14633</v>
      </c>
      <c r="N694" s="215" t="s">
        <v>16327</v>
      </c>
      <c r="O694" s="215" t="s">
        <v>18039</v>
      </c>
      <c r="P694" s="215" t="s">
        <v>19723</v>
      </c>
      <c r="Q694" s="4"/>
      <c r="R694" s="4"/>
      <c r="S694" s="4"/>
      <c r="T694" s="4"/>
      <c r="U694" s="4"/>
      <c r="V694" s="4"/>
      <c r="W694" s="4"/>
      <c r="X694" s="4"/>
      <c r="Y694" s="4"/>
      <c r="Z694" s="4"/>
      <c r="AA694" s="4"/>
      <c r="AB694" s="4"/>
      <c r="AC694" s="4"/>
      <c r="AD694" s="4"/>
      <c r="AE694" s="4"/>
      <c r="AF694" s="4"/>
    </row>
    <row r="695" spans="1:32" ht="49.9" customHeight="1">
      <c r="A695" s="4"/>
      <c r="B695" s="213">
        <v>13111011</v>
      </c>
      <c r="C695" s="214">
        <v>4</v>
      </c>
      <c r="D695" s="215" t="s">
        <v>194</v>
      </c>
      <c r="E695" s="215" t="s">
        <v>1937</v>
      </c>
      <c r="F695" s="216" t="s">
        <v>23044</v>
      </c>
      <c r="G695" s="215" t="s">
        <v>4401</v>
      </c>
      <c r="H695" s="215" t="s">
        <v>6129</v>
      </c>
      <c r="I695" s="215" t="s">
        <v>7846</v>
      </c>
      <c r="J695" s="215" t="s">
        <v>9544</v>
      </c>
      <c r="K695" s="215" t="s">
        <v>11251</v>
      </c>
      <c r="L695" s="215" t="s">
        <v>12941</v>
      </c>
      <c r="M695" s="215" t="s">
        <v>14634</v>
      </c>
      <c r="N695" s="215" t="s">
        <v>16328</v>
      </c>
      <c r="O695" s="215" t="s">
        <v>18040</v>
      </c>
      <c r="P695" s="215" t="s">
        <v>19724</v>
      </c>
      <c r="Q695" s="4"/>
      <c r="R695" s="4"/>
      <c r="S695" s="4"/>
      <c r="T695" s="4"/>
      <c r="U695" s="4"/>
      <c r="V695" s="4"/>
      <c r="W695" s="4"/>
      <c r="X695" s="4"/>
      <c r="Y695" s="4"/>
      <c r="Z695" s="4"/>
      <c r="AA695" s="4"/>
      <c r="AB695" s="4"/>
      <c r="AC695" s="4"/>
      <c r="AD695" s="4"/>
      <c r="AE695" s="4"/>
      <c r="AF695" s="4"/>
    </row>
    <row r="696" spans="1:32" ht="49.9" customHeight="1">
      <c r="A696" s="4"/>
      <c r="B696" s="213">
        <v>1311101110</v>
      </c>
      <c r="C696" s="214">
        <v>5</v>
      </c>
      <c r="D696" s="215" t="s">
        <v>816</v>
      </c>
      <c r="E696" s="215" t="s">
        <v>1938</v>
      </c>
      <c r="F696" s="216" t="s">
        <v>23045</v>
      </c>
      <c r="G696" s="215" t="s">
        <v>4402</v>
      </c>
      <c r="H696" s="215" t="s">
        <v>6130</v>
      </c>
      <c r="I696" s="215" t="s">
        <v>7847</v>
      </c>
      <c r="J696" s="215" t="s">
        <v>9545</v>
      </c>
      <c r="K696" s="215" t="s">
        <v>11252</v>
      </c>
      <c r="L696" s="215" t="s">
        <v>12942</v>
      </c>
      <c r="M696" s="215" t="s">
        <v>14635</v>
      </c>
      <c r="N696" s="215" t="s">
        <v>16329</v>
      </c>
      <c r="O696" s="215" t="s">
        <v>18041</v>
      </c>
      <c r="P696" s="215" t="s">
        <v>19725</v>
      </c>
      <c r="Q696" s="4"/>
      <c r="R696" s="4"/>
      <c r="S696" s="4"/>
      <c r="T696" s="4"/>
      <c r="U696" s="4"/>
      <c r="V696" s="4"/>
      <c r="W696" s="4"/>
      <c r="X696" s="4"/>
      <c r="Y696" s="4"/>
      <c r="Z696" s="4"/>
      <c r="AA696" s="4"/>
      <c r="AB696" s="4"/>
      <c r="AC696" s="4"/>
      <c r="AD696" s="4"/>
      <c r="AE696" s="4"/>
      <c r="AF696" s="4"/>
    </row>
    <row r="697" spans="1:32" ht="49.9" customHeight="1">
      <c r="A697" s="4"/>
      <c r="B697" s="213">
        <v>131110111010</v>
      </c>
      <c r="C697" s="214">
        <v>6</v>
      </c>
      <c r="D697" s="215" t="s">
        <v>817</v>
      </c>
      <c r="E697" s="215" t="s">
        <v>1939</v>
      </c>
      <c r="F697" s="216" t="s">
        <v>23782</v>
      </c>
      <c r="G697" s="215" t="s">
        <v>4403</v>
      </c>
      <c r="H697" s="215" t="s">
        <v>6131</v>
      </c>
      <c r="I697" s="215" t="s">
        <v>7848</v>
      </c>
      <c r="J697" s="215" t="s">
        <v>9546</v>
      </c>
      <c r="K697" s="215" t="s">
        <v>11253</v>
      </c>
      <c r="L697" s="215" t="s">
        <v>12943</v>
      </c>
      <c r="M697" s="215" t="s">
        <v>14636</v>
      </c>
      <c r="N697" s="215" t="s">
        <v>16330</v>
      </c>
      <c r="O697" s="215" t="s">
        <v>18042</v>
      </c>
      <c r="P697" s="215" t="s">
        <v>19726</v>
      </c>
      <c r="Q697" s="4"/>
      <c r="R697" s="4"/>
      <c r="S697" s="4"/>
      <c r="T697" s="4"/>
      <c r="U697" s="4"/>
      <c r="V697" s="4"/>
      <c r="W697" s="4"/>
      <c r="X697" s="4"/>
      <c r="Y697" s="4"/>
      <c r="Z697" s="4"/>
      <c r="AA697" s="4"/>
      <c r="AB697" s="4"/>
      <c r="AC697" s="4"/>
      <c r="AD697" s="4"/>
      <c r="AE697" s="4"/>
      <c r="AF697" s="4"/>
    </row>
    <row r="698" spans="1:32" ht="49.9" customHeight="1">
      <c r="A698" s="4"/>
      <c r="B698" s="213">
        <v>131110111011</v>
      </c>
      <c r="C698" s="214">
        <v>6</v>
      </c>
      <c r="D698" s="215" t="s">
        <v>818</v>
      </c>
      <c r="E698" s="215" t="s">
        <v>1940</v>
      </c>
      <c r="F698" s="216" t="s">
        <v>23783</v>
      </c>
      <c r="G698" s="215" t="s">
        <v>4404</v>
      </c>
      <c r="H698" s="215" t="s">
        <v>6132</v>
      </c>
      <c r="I698" s="215" t="s">
        <v>7849</v>
      </c>
      <c r="J698" s="215" t="s">
        <v>9547</v>
      </c>
      <c r="K698" s="215" t="s">
        <v>11254</v>
      </c>
      <c r="L698" s="215" t="s">
        <v>12944</v>
      </c>
      <c r="M698" s="215" t="s">
        <v>14637</v>
      </c>
      <c r="N698" s="215" t="s">
        <v>16331</v>
      </c>
      <c r="O698" s="215" t="s">
        <v>18043</v>
      </c>
      <c r="P698" s="215" t="s">
        <v>19727</v>
      </c>
      <c r="Q698" s="4"/>
      <c r="R698" s="4"/>
      <c r="S698" s="4"/>
      <c r="T698" s="4"/>
      <c r="U698" s="4"/>
      <c r="V698" s="4"/>
      <c r="W698" s="4"/>
      <c r="X698" s="4"/>
      <c r="Y698" s="4"/>
      <c r="Z698" s="4"/>
      <c r="AA698" s="4"/>
      <c r="AB698" s="4"/>
      <c r="AC698" s="4"/>
      <c r="AD698" s="4"/>
      <c r="AE698" s="4"/>
      <c r="AF698" s="4"/>
    </row>
    <row r="699" spans="1:32" ht="49.9" customHeight="1">
      <c r="A699" s="4"/>
      <c r="B699" s="213">
        <v>131110111012</v>
      </c>
      <c r="C699" s="214">
        <v>6</v>
      </c>
      <c r="D699" s="215" t="s">
        <v>819</v>
      </c>
      <c r="E699" s="215" t="s">
        <v>1941</v>
      </c>
      <c r="F699" s="216" t="s">
        <v>23048</v>
      </c>
      <c r="G699" s="215" t="s">
        <v>4405</v>
      </c>
      <c r="H699" s="215" t="s">
        <v>6133</v>
      </c>
      <c r="I699" s="215" t="s">
        <v>7850</v>
      </c>
      <c r="J699" s="215" t="s">
        <v>9548</v>
      </c>
      <c r="K699" s="215" t="s">
        <v>11255</v>
      </c>
      <c r="L699" s="215" t="s">
        <v>12945</v>
      </c>
      <c r="M699" s="215" t="s">
        <v>14638</v>
      </c>
      <c r="N699" s="215" t="s">
        <v>16332</v>
      </c>
      <c r="O699" s="215" t="s">
        <v>18044</v>
      </c>
      <c r="P699" s="215" t="s">
        <v>19728</v>
      </c>
      <c r="Q699" s="4"/>
      <c r="R699" s="4"/>
      <c r="S699" s="4"/>
      <c r="T699" s="4"/>
      <c r="U699" s="4"/>
      <c r="V699" s="4"/>
      <c r="W699" s="4"/>
      <c r="X699" s="4"/>
      <c r="Y699" s="4"/>
      <c r="Z699" s="4"/>
      <c r="AA699" s="4"/>
      <c r="AB699" s="4"/>
      <c r="AC699" s="4"/>
      <c r="AD699" s="4"/>
      <c r="AE699" s="4"/>
      <c r="AF699" s="4"/>
    </row>
    <row r="700" spans="1:32" ht="49.9" customHeight="1">
      <c r="A700" s="4"/>
      <c r="B700" s="213">
        <v>131110111013</v>
      </c>
      <c r="C700" s="214">
        <v>6</v>
      </c>
      <c r="D700" s="215" t="s">
        <v>820</v>
      </c>
      <c r="E700" s="215" t="s">
        <v>1942</v>
      </c>
      <c r="F700" s="216" t="s">
        <v>23049</v>
      </c>
      <c r="G700" s="215" t="s">
        <v>4406</v>
      </c>
      <c r="H700" s="215" t="s">
        <v>6134</v>
      </c>
      <c r="I700" s="215" t="s">
        <v>7851</v>
      </c>
      <c r="J700" s="215" t="s">
        <v>9549</v>
      </c>
      <c r="K700" s="215" t="s">
        <v>820</v>
      </c>
      <c r="L700" s="215" t="s">
        <v>12946</v>
      </c>
      <c r="M700" s="215" t="s">
        <v>14639</v>
      </c>
      <c r="N700" s="215" t="s">
        <v>16333</v>
      </c>
      <c r="O700" s="215" t="s">
        <v>18045</v>
      </c>
      <c r="P700" s="215" t="s">
        <v>19729</v>
      </c>
      <c r="Q700" s="4"/>
      <c r="R700" s="4"/>
      <c r="S700" s="4"/>
      <c r="T700" s="4"/>
      <c r="U700" s="4"/>
      <c r="V700" s="4"/>
      <c r="W700" s="4"/>
      <c r="X700" s="4"/>
      <c r="Y700" s="4"/>
      <c r="Z700" s="4"/>
      <c r="AA700" s="4"/>
      <c r="AB700" s="4"/>
      <c r="AC700" s="4"/>
      <c r="AD700" s="4"/>
      <c r="AE700" s="4"/>
      <c r="AF700" s="4"/>
    </row>
    <row r="701" spans="1:32" ht="49.9" customHeight="1">
      <c r="A701" s="4"/>
      <c r="B701" s="213">
        <v>131110111014</v>
      </c>
      <c r="C701" s="214">
        <v>6</v>
      </c>
      <c r="D701" s="215" t="s">
        <v>821</v>
      </c>
      <c r="E701" s="215" t="s">
        <v>1943</v>
      </c>
      <c r="F701" s="216" t="s">
        <v>23784</v>
      </c>
      <c r="G701" s="215" t="s">
        <v>4407</v>
      </c>
      <c r="H701" s="215" t="s">
        <v>6135</v>
      </c>
      <c r="I701" s="215" t="s">
        <v>7852</v>
      </c>
      <c r="J701" s="215" t="s">
        <v>9550</v>
      </c>
      <c r="K701" s="215" t="s">
        <v>11256</v>
      </c>
      <c r="L701" s="215" t="s">
        <v>12947</v>
      </c>
      <c r="M701" s="215" t="s">
        <v>14640</v>
      </c>
      <c r="N701" s="215" t="s">
        <v>16334</v>
      </c>
      <c r="O701" s="215" t="s">
        <v>18046</v>
      </c>
      <c r="P701" s="215" t="s">
        <v>19730</v>
      </c>
      <c r="Q701" s="4"/>
      <c r="R701" s="4"/>
      <c r="S701" s="4"/>
      <c r="T701" s="4"/>
      <c r="U701" s="4"/>
      <c r="V701" s="4"/>
      <c r="W701" s="4"/>
      <c r="X701" s="4"/>
      <c r="Y701" s="4"/>
      <c r="Z701" s="4"/>
      <c r="AA701" s="4"/>
      <c r="AB701" s="4"/>
      <c r="AC701" s="4"/>
      <c r="AD701" s="4"/>
      <c r="AE701" s="4"/>
      <c r="AF701" s="4"/>
    </row>
    <row r="702" spans="1:32" ht="49.9" customHeight="1">
      <c r="A702" s="4"/>
      <c r="B702" s="213">
        <v>131110111015</v>
      </c>
      <c r="C702" s="214">
        <v>6</v>
      </c>
      <c r="D702" s="215" t="s">
        <v>822</v>
      </c>
      <c r="E702" s="215" t="s">
        <v>1944</v>
      </c>
      <c r="F702" s="216" t="s">
        <v>3097</v>
      </c>
      <c r="G702" s="215" t="s">
        <v>4408</v>
      </c>
      <c r="H702" s="215" t="s">
        <v>6136</v>
      </c>
      <c r="I702" s="215" t="s">
        <v>7853</v>
      </c>
      <c r="J702" s="215" t="s">
        <v>9551</v>
      </c>
      <c r="K702" s="215" t="s">
        <v>11257</v>
      </c>
      <c r="L702" s="215" t="s">
        <v>12948</v>
      </c>
      <c r="M702" s="215" t="s">
        <v>14641</v>
      </c>
      <c r="N702" s="215" t="s">
        <v>16335</v>
      </c>
      <c r="O702" s="215" t="s">
        <v>18047</v>
      </c>
      <c r="P702" s="215" t="s">
        <v>19731</v>
      </c>
      <c r="Q702" s="4"/>
      <c r="R702" s="4"/>
      <c r="S702" s="4"/>
      <c r="T702" s="4"/>
      <c r="U702" s="4"/>
      <c r="V702" s="4"/>
      <c r="W702" s="4"/>
      <c r="X702" s="4"/>
      <c r="Y702" s="4"/>
      <c r="Z702" s="4"/>
      <c r="AA702" s="4"/>
      <c r="AB702" s="4"/>
      <c r="AC702" s="4"/>
      <c r="AD702" s="4"/>
      <c r="AE702" s="4"/>
      <c r="AF702" s="4"/>
    </row>
    <row r="703" spans="1:32" ht="49.9" customHeight="1">
      <c r="A703" s="4"/>
      <c r="B703" s="213">
        <v>131110111016</v>
      </c>
      <c r="C703" s="214">
        <v>6</v>
      </c>
      <c r="D703" s="215" t="s">
        <v>823</v>
      </c>
      <c r="E703" s="215" t="s">
        <v>1945</v>
      </c>
      <c r="F703" s="216" t="s">
        <v>23051</v>
      </c>
      <c r="G703" s="215" t="s">
        <v>4409</v>
      </c>
      <c r="H703" s="215" t="s">
        <v>6137</v>
      </c>
      <c r="I703" s="215" t="s">
        <v>7854</v>
      </c>
      <c r="J703" s="215" t="s">
        <v>9552</v>
      </c>
      <c r="K703" s="215" t="s">
        <v>11258</v>
      </c>
      <c r="L703" s="215" t="s">
        <v>12949</v>
      </c>
      <c r="M703" s="215" t="s">
        <v>14642</v>
      </c>
      <c r="N703" s="215" t="s">
        <v>16336</v>
      </c>
      <c r="O703" s="215" t="s">
        <v>18048</v>
      </c>
      <c r="P703" s="215" t="s">
        <v>19732</v>
      </c>
      <c r="Q703" s="4"/>
      <c r="R703" s="4"/>
      <c r="S703" s="4"/>
      <c r="T703" s="4"/>
      <c r="U703" s="4"/>
      <c r="V703" s="4"/>
      <c r="W703" s="4"/>
      <c r="X703" s="4"/>
      <c r="Y703" s="4"/>
      <c r="Z703" s="4"/>
      <c r="AA703" s="4"/>
      <c r="AB703" s="4"/>
      <c r="AC703" s="4"/>
      <c r="AD703" s="4"/>
      <c r="AE703" s="4"/>
      <c r="AF703" s="4"/>
    </row>
    <row r="704" spans="1:32" ht="49.9" customHeight="1">
      <c r="A704" s="4"/>
      <c r="B704" s="213">
        <v>1311101111</v>
      </c>
      <c r="C704" s="214">
        <v>5</v>
      </c>
      <c r="D704" s="215" t="s">
        <v>824</v>
      </c>
      <c r="E704" s="215" t="s">
        <v>1946</v>
      </c>
      <c r="F704" s="216" t="s">
        <v>23052</v>
      </c>
      <c r="G704" s="215" t="s">
        <v>4410</v>
      </c>
      <c r="H704" s="215" t="s">
        <v>6138</v>
      </c>
      <c r="I704" s="215" t="s">
        <v>7855</v>
      </c>
      <c r="J704" s="215" t="s">
        <v>9553</v>
      </c>
      <c r="K704" s="215" t="s">
        <v>11259</v>
      </c>
      <c r="L704" s="215" t="s">
        <v>12950</v>
      </c>
      <c r="M704" s="215" t="s">
        <v>14643</v>
      </c>
      <c r="N704" s="215" t="s">
        <v>16337</v>
      </c>
      <c r="O704" s="215" t="s">
        <v>18049</v>
      </c>
      <c r="P704" s="215" t="s">
        <v>19733</v>
      </c>
      <c r="Q704" s="4"/>
      <c r="R704" s="4"/>
      <c r="S704" s="4"/>
      <c r="T704" s="4"/>
      <c r="U704" s="4"/>
      <c r="V704" s="4"/>
      <c r="W704" s="4"/>
      <c r="X704" s="4"/>
      <c r="Y704" s="4"/>
      <c r="Z704" s="4"/>
      <c r="AA704" s="4"/>
      <c r="AB704" s="4"/>
      <c r="AC704" s="4"/>
      <c r="AD704" s="4"/>
      <c r="AE704" s="4"/>
      <c r="AF704" s="4"/>
    </row>
    <row r="705" spans="1:32" ht="49.9" customHeight="1">
      <c r="A705" s="4"/>
      <c r="B705" s="213">
        <v>131110111110</v>
      </c>
      <c r="C705" s="214">
        <v>6</v>
      </c>
      <c r="D705" s="215" t="s">
        <v>825</v>
      </c>
      <c r="E705" s="215" t="s">
        <v>1947</v>
      </c>
      <c r="F705" s="216" t="s">
        <v>23053</v>
      </c>
      <c r="G705" s="215" t="s">
        <v>4411</v>
      </c>
      <c r="H705" s="215" t="s">
        <v>6139</v>
      </c>
      <c r="I705" s="215" t="s">
        <v>7856</v>
      </c>
      <c r="J705" s="215" t="s">
        <v>9554</v>
      </c>
      <c r="K705" s="215" t="s">
        <v>11260</v>
      </c>
      <c r="L705" s="215" t="s">
        <v>12951</v>
      </c>
      <c r="M705" s="215" t="s">
        <v>14644</v>
      </c>
      <c r="N705" s="215" t="s">
        <v>16338</v>
      </c>
      <c r="O705" s="215" t="s">
        <v>18050</v>
      </c>
      <c r="P705" s="215" t="s">
        <v>19734</v>
      </c>
      <c r="Q705" s="4"/>
      <c r="R705" s="4"/>
      <c r="S705" s="4"/>
      <c r="T705" s="4"/>
      <c r="U705" s="4"/>
      <c r="V705" s="4"/>
      <c r="W705" s="4"/>
      <c r="X705" s="4"/>
      <c r="Y705" s="4"/>
      <c r="Z705" s="4"/>
      <c r="AA705" s="4"/>
      <c r="AB705" s="4"/>
      <c r="AC705" s="4"/>
      <c r="AD705" s="4"/>
      <c r="AE705" s="4"/>
      <c r="AF705" s="4"/>
    </row>
    <row r="706" spans="1:32" ht="49.9" customHeight="1">
      <c r="A706" s="4"/>
      <c r="B706" s="213">
        <v>131110111111</v>
      </c>
      <c r="C706" s="214">
        <v>6</v>
      </c>
      <c r="D706" s="215" t="s">
        <v>826</v>
      </c>
      <c r="E706" s="215" t="s">
        <v>1948</v>
      </c>
      <c r="F706" s="216" t="s">
        <v>23054</v>
      </c>
      <c r="G706" s="215" t="s">
        <v>4412</v>
      </c>
      <c r="H706" s="215" t="s">
        <v>6140</v>
      </c>
      <c r="I706" s="215" t="s">
        <v>7857</v>
      </c>
      <c r="J706" s="215" t="s">
        <v>9555</v>
      </c>
      <c r="K706" s="215" t="s">
        <v>11261</v>
      </c>
      <c r="L706" s="215" t="s">
        <v>12952</v>
      </c>
      <c r="M706" s="215" t="s">
        <v>14645</v>
      </c>
      <c r="N706" s="215" t="s">
        <v>16339</v>
      </c>
      <c r="O706" s="215" t="s">
        <v>18051</v>
      </c>
      <c r="P706" s="215" t="s">
        <v>19735</v>
      </c>
      <c r="Q706" s="4"/>
      <c r="R706" s="4"/>
      <c r="S706" s="4"/>
      <c r="T706" s="4"/>
      <c r="U706" s="4"/>
      <c r="V706" s="4"/>
      <c r="W706" s="4"/>
      <c r="X706" s="4"/>
      <c r="Y706" s="4"/>
      <c r="Z706" s="4"/>
      <c r="AA706" s="4"/>
      <c r="AB706" s="4"/>
      <c r="AC706" s="4"/>
      <c r="AD706" s="4"/>
      <c r="AE706" s="4"/>
      <c r="AF706" s="4"/>
    </row>
    <row r="707" spans="1:32" ht="49.9" customHeight="1">
      <c r="A707" s="4"/>
      <c r="B707" s="213">
        <v>1311101112</v>
      </c>
      <c r="C707" s="214">
        <v>5</v>
      </c>
      <c r="D707" s="215" t="s">
        <v>827</v>
      </c>
      <c r="E707" s="215" t="s">
        <v>1949</v>
      </c>
      <c r="F707" s="216" t="s">
        <v>3098</v>
      </c>
      <c r="G707" s="215" t="s">
        <v>4413</v>
      </c>
      <c r="H707" s="215" t="s">
        <v>6141</v>
      </c>
      <c r="I707" s="215" t="s">
        <v>7858</v>
      </c>
      <c r="J707" s="215" t="s">
        <v>9556</v>
      </c>
      <c r="K707" s="215" t="s">
        <v>11262</v>
      </c>
      <c r="L707" s="215" t="s">
        <v>12953</v>
      </c>
      <c r="M707" s="215" t="s">
        <v>14646</v>
      </c>
      <c r="N707" s="215" t="s">
        <v>16340</v>
      </c>
      <c r="O707" s="215" t="s">
        <v>18052</v>
      </c>
      <c r="P707" s="215" t="s">
        <v>19736</v>
      </c>
      <c r="Q707" s="4"/>
      <c r="R707" s="4"/>
      <c r="S707" s="4"/>
      <c r="T707" s="4"/>
      <c r="U707" s="4"/>
      <c r="V707" s="4"/>
      <c r="W707" s="4"/>
      <c r="X707" s="4"/>
      <c r="Y707" s="4"/>
      <c r="Z707" s="4"/>
      <c r="AA707" s="4"/>
      <c r="AB707" s="4"/>
      <c r="AC707" s="4"/>
      <c r="AD707" s="4"/>
      <c r="AE707" s="4"/>
      <c r="AF707" s="4"/>
    </row>
    <row r="708" spans="1:32" ht="49.9" customHeight="1">
      <c r="A708" s="4"/>
      <c r="B708" s="213">
        <v>1311101113</v>
      </c>
      <c r="C708" s="214">
        <v>5</v>
      </c>
      <c r="D708" s="215" t="s">
        <v>828</v>
      </c>
      <c r="E708" s="215" t="s">
        <v>1950</v>
      </c>
      <c r="F708" s="216" t="s">
        <v>3099</v>
      </c>
      <c r="G708" s="215" t="s">
        <v>4414</v>
      </c>
      <c r="H708" s="215" t="s">
        <v>6142</v>
      </c>
      <c r="I708" s="215" t="s">
        <v>7859</v>
      </c>
      <c r="J708" s="215" t="s">
        <v>9557</v>
      </c>
      <c r="K708" s="215" t="s">
        <v>11263</v>
      </c>
      <c r="L708" s="215" t="s">
        <v>12954</v>
      </c>
      <c r="M708" s="215" t="s">
        <v>14647</v>
      </c>
      <c r="N708" s="215" t="s">
        <v>16341</v>
      </c>
      <c r="O708" s="215" t="s">
        <v>18053</v>
      </c>
      <c r="P708" s="215" t="s">
        <v>19737</v>
      </c>
      <c r="Q708" s="4"/>
      <c r="R708" s="4"/>
      <c r="S708" s="4"/>
      <c r="T708" s="4"/>
      <c r="U708" s="4"/>
      <c r="V708" s="4"/>
      <c r="W708" s="4"/>
      <c r="X708" s="4"/>
      <c r="Y708" s="4"/>
      <c r="Z708" s="4"/>
      <c r="AA708" s="4"/>
      <c r="AB708" s="4"/>
      <c r="AC708" s="4"/>
      <c r="AD708" s="4"/>
      <c r="AE708" s="4"/>
      <c r="AF708" s="4"/>
    </row>
    <row r="709" spans="1:32" ht="49.9" customHeight="1">
      <c r="A709" s="4"/>
      <c r="B709" s="213">
        <v>1311101114</v>
      </c>
      <c r="C709" s="214">
        <v>5</v>
      </c>
      <c r="D709" s="215" t="s">
        <v>829</v>
      </c>
      <c r="E709" s="215" t="s">
        <v>1951</v>
      </c>
      <c r="F709" s="216" t="s">
        <v>23055</v>
      </c>
      <c r="G709" s="215" t="s">
        <v>4415</v>
      </c>
      <c r="H709" s="215" t="s">
        <v>6143</v>
      </c>
      <c r="I709" s="215" t="s">
        <v>7860</v>
      </c>
      <c r="J709" s="215" t="s">
        <v>9558</v>
      </c>
      <c r="K709" s="215" t="s">
        <v>11264</v>
      </c>
      <c r="L709" s="215" t="s">
        <v>12955</v>
      </c>
      <c r="M709" s="215" t="s">
        <v>14648</v>
      </c>
      <c r="N709" s="215" t="s">
        <v>16342</v>
      </c>
      <c r="O709" s="215" t="s">
        <v>18054</v>
      </c>
      <c r="P709" s="215" t="s">
        <v>19738</v>
      </c>
      <c r="Q709" s="4"/>
      <c r="R709" s="4"/>
      <c r="S709" s="4"/>
      <c r="T709" s="4"/>
      <c r="U709" s="4"/>
      <c r="V709" s="4"/>
      <c r="W709" s="4"/>
      <c r="X709" s="4"/>
      <c r="Y709" s="4"/>
      <c r="Z709" s="4"/>
      <c r="AA709" s="4"/>
      <c r="AB709" s="4"/>
      <c r="AC709" s="4"/>
      <c r="AD709" s="4"/>
      <c r="AE709" s="4"/>
      <c r="AF709" s="4"/>
    </row>
    <row r="710" spans="1:32" ht="49.9" customHeight="1">
      <c r="A710" s="4"/>
      <c r="B710" s="213">
        <v>1311101115</v>
      </c>
      <c r="C710" s="214">
        <v>5</v>
      </c>
      <c r="D710" s="215" t="s">
        <v>830</v>
      </c>
      <c r="E710" s="215" t="s">
        <v>1952</v>
      </c>
      <c r="F710" s="216" t="s">
        <v>3100</v>
      </c>
      <c r="G710" s="215" t="s">
        <v>4416</v>
      </c>
      <c r="H710" s="215" t="s">
        <v>6144</v>
      </c>
      <c r="I710" s="215" t="s">
        <v>7861</v>
      </c>
      <c r="J710" s="215" t="s">
        <v>9559</v>
      </c>
      <c r="K710" s="215" t="s">
        <v>11265</v>
      </c>
      <c r="L710" s="215" t="s">
        <v>12956</v>
      </c>
      <c r="M710" s="215" t="s">
        <v>14649</v>
      </c>
      <c r="N710" s="215" t="s">
        <v>16343</v>
      </c>
      <c r="O710" s="215" t="s">
        <v>18055</v>
      </c>
      <c r="P710" s="215" t="s">
        <v>19739</v>
      </c>
      <c r="Q710" s="4"/>
      <c r="R710" s="4"/>
      <c r="S710" s="4"/>
      <c r="T710" s="4"/>
      <c r="U710" s="4"/>
      <c r="V710" s="4"/>
      <c r="W710" s="4"/>
      <c r="X710" s="4"/>
      <c r="Y710" s="4"/>
      <c r="Z710" s="4"/>
      <c r="AA710" s="4"/>
      <c r="AB710" s="4"/>
      <c r="AC710" s="4"/>
      <c r="AD710" s="4"/>
      <c r="AE710" s="4"/>
      <c r="AF710" s="4"/>
    </row>
    <row r="711" spans="1:32" ht="49.9" customHeight="1">
      <c r="A711" s="4"/>
      <c r="B711" s="213">
        <v>131110111510</v>
      </c>
      <c r="C711" s="214">
        <v>6</v>
      </c>
      <c r="D711" s="215" t="s">
        <v>831</v>
      </c>
      <c r="E711" s="215" t="s">
        <v>1953</v>
      </c>
      <c r="F711" s="216" t="s">
        <v>3101</v>
      </c>
      <c r="G711" s="215" t="s">
        <v>4417</v>
      </c>
      <c r="H711" s="215" t="s">
        <v>6145</v>
      </c>
      <c r="I711" s="215" t="s">
        <v>7862</v>
      </c>
      <c r="J711" s="215" t="s">
        <v>9560</v>
      </c>
      <c r="K711" s="215" t="s">
        <v>11266</v>
      </c>
      <c r="L711" s="215" t="s">
        <v>12957</v>
      </c>
      <c r="M711" s="215" t="s">
        <v>4417</v>
      </c>
      <c r="N711" s="215" t="s">
        <v>16344</v>
      </c>
      <c r="O711" s="215" t="s">
        <v>18056</v>
      </c>
      <c r="P711" s="215" t="s">
        <v>19740</v>
      </c>
      <c r="Q711" s="4"/>
      <c r="R711" s="4"/>
      <c r="S711" s="4"/>
      <c r="T711" s="4"/>
      <c r="U711" s="4"/>
      <c r="V711" s="4"/>
      <c r="W711" s="4"/>
      <c r="X711" s="4"/>
      <c r="Y711" s="4"/>
      <c r="Z711" s="4"/>
      <c r="AA711" s="4"/>
      <c r="AB711" s="4"/>
      <c r="AC711" s="4"/>
      <c r="AD711" s="4"/>
      <c r="AE711" s="4"/>
      <c r="AF711" s="4"/>
    </row>
    <row r="712" spans="1:32" ht="49.9" customHeight="1">
      <c r="A712" s="4"/>
      <c r="B712" s="213">
        <v>131110111511</v>
      </c>
      <c r="C712" s="214">
        <v>6</v>
      </c>
      <c r="D712" s="215" t="s">
        <v>832</v>
      </c>
      <c r="E712" s="215" t="s">
        <v>1954</v>
      </c>
      <c r="F712" s="216" t="s">
        <v>3102</v>
      </c>
      <c r="G712" s="215" t="s">
        <v>4418</v>
      </c>
      <c r="H712" s="215" t="s">
        <v>6146</v>
      </c>
      <c r="I712" s="215" t="s">
        <v>7863</v>
      </c>
      <c r="J712" s="215" t="s">
        <v>9561</v>
      </c>
      <c r="K712" s="215" t="s">
        <v>11267</v>
      </c>
      <c r="L712" s="215" t="s">
        <v>12958</v>
      </c>
      <c r="M712" s="215" t="s">
        <v>14650</v>
      </c>
      <c r="N712" s="215" t="s">
        <v>16345</v>
      </c>
      <c r="O712" s="215" t="s">
        <v>18057</v>
      </c>
      <c r="P712" s="215" t="s">
        <v>19741</v>
      </c>
      <c r="Q712" s="4"/>
      <c r="R712" s="4"/>
      <c r="S712" s="4"/>
      <c r="T712" s="4"/>
      <c r="U712" s="4"/>
      <c r="V712" s="4"/>
      <c r="W712" s="4"/>
      <c r="X712" s="4"/>
      <c r="Y712" s="4"/>
      <c r="Z712" s="4"/>
      <c r="AA712" s="4"/>
      <c r="AB712" s="4"/>
      <c r="AC712" s="4"/>
      <c r="AD712" s="4"/>
      <c r="AE712" s="4"/>
      <c r="AF712" s="4"/>
    </row>
    <row r="713" spans="1:32" ht="49.9" customHeight="1">
      <c r="A713" s="4"/>
      <c r="B713" s="213">
        <v>131110111512</v>
      </c>
      <c r="C713" s="214">
        <v>6</v>
      </c>
      <c r="D713" s="215" t="s">
        <v>2678</v>
      </c>
      <c r="E713" s="215" t="s">
        <v>1955</v>
      </c>
      <c r="F713" s="216" t="s">
        <v>23056</v>
      </c>
      <c r="G713" s="215" t="s">
        <v>4419</v>
      </c>
      <c r="H713" s="215" t="s">
        <v>6147</v>
      </c>
      <c r="I713" s="215" t="s">
        <v>7864</v>
      </c>
      <c r="J713" s="215" t="s">
        <v>9562</v>
      </c>
      <c r="K713" s="215" t="s">
        <v>11268</v>
      </c>
      <c r="L713" s="215" t="s">
        <v>12959</v>
      </c>
      <c r="M713" s="215" t="s">
        <v>14651</v>
      </c>
      <c r="N713" s="215" t="s">
        <v>16346</v>
      </c>
      <c r="O713" s="215" t="s">
        <v>18058</v>
      </c>
      <c r="P713" s="215" t="s">
        <v>19742</v>
      </c>
      <c r="Q713" s="4"/>
      <c r="R713" s="4"/>
      <c r="S713" s="4"/>
      <c r="T713" s="4"/>
      <c r="U713" s="4"/>
      <c r="V713" s="4"/>
      <c r="W713" s="4"/>
      <c r="X713" s="4"/>
      <c r="Y713" s="4"/>
      <c r="Z713" s="4"/>
      <c r="AA713" s="4"/>
      <c r="AB713" s="4"/>
      <c r="AC713" s="4"/>
      <c r="AD713" s="4"/>
      <c r="AE713" s="4"/>
      <c r="AF713" s="4"/>
    </row>
    <row r="714" spans="1:32" ht="49.9" customHeight="1">
      <c r="A714" s="4"/>
      <c r="B714" s="213">
        <v>13111012</v>
      </c>
      <c r="C714" s="214">
        <v>4</v>
      </c>
      <c r="D714" s="215" t="s">
        <v>195</v>
      </c>
      <c r="E714" s="215" t="s">
        <v>1956</v>
      </c>
      <c r="F714" s="216" t="s">
        <v>23057</v>
      </c>
      <c r="G714" s="215" t="s">
        <v>4420</v>
      </c>
      <c r="H714" s="215" t="s">
        <v>6148</v>
      </c>
      <c r="I714" s="215" t="s">
        <v>7865</v>
      </c>
      <c r="J714" s="215" t="s">
        <v>9563</v>
      </c>
      <c r="K714" s="215" t="s">
        <v>11269</v>
      </c>
      <c r="L714" s="215" t="s">
        <v>12960</v>
      </c>
      <c r="M714" s="215" t="s">
        <v>14652</v>
      </c>
      <c r="N714" s="215" t="s">
        <v>16347</v>
      </c>
      <c r="O714" s="215" t="s">
        <v>18059</v>
      </c>
      <c r="P714" s="215" t="s">
        <v>19743</v>
      </c>
      <c r="Q714" s="4"/>
      <c r="R714" s="4"/>
      <c r="S714" s="4"/>
      <c r="T714" s="4"/>
      <c r="U714" s="4"/>
      <c r="V714" s="4"/>
      <c r="W714" s="4"/>
      <c r="X714" s="4"/>
      <c r="Y714" s="4"/>
      <c r="Z714" s="4"/>
      <c r="AA714" s="4"/>
      <c r="AB714" s="4"/>
      <c r="AC714" s="4"/>
      <c r="AD714" s="4"/>
      <c r="AE714" s="4"/>
      <c r="AF714" s="4"/>
    </row>
    <row r="715" spans="1:32" ht="49.9" customHeight="1">
      <c r="A715" s="4"/>
      <c r="B715" s="213">
        <v>1311101210</v>
      </c>
      <c r="C715" s="214">
        <v>5</v>
      </c>
      <c r="D715" s="215" t="s">
        <v>833</v>
      </c>
      <c r="E715" s="215" t="s">
        <v>833</v>
      </c>
      <c r="F715" s="216" t="s">
        <v>23058</v>
      </c>
      <c r="G715" s="215" t="s">
        <v>4421</v>
      </c>
      <c r="H715" s="215" t="s">
        <v>6149</v>
      </c>
      <c r="I715" s="215" t="s">
        <v>7866</v>
      </c>
      <c r="J715" s="215" t="s">
        <v>9564</v>
      </c>
      <c r="K715" s="215" t="s">
        <v>11270</v>
      </c>
      <c r="L715" s="215" t="s">
        <v>12961</v>
      </c>
      <c r="M715" s="215" t="s">
        <v>14653</v>
      </c>
      <c r="N715" s="215" t="s">
        <v>16348</v>
      </c>
      <c r="O715" s="215" t="s">
        <v>18060</v>
      </c>
      <c r="P715" s="215" t="s">
        <v>19744</v>
      </c>
      <c r="Q715" s="4"/>
      <c r="R715" s="4"/>
      <c r="S715" s="4"/>
      <c r="T715" s="4"/>
      <c r="U715" s="4"/>
      <c r="V715" s="4"/>
      <c r="W715" s="4"/>
      <c r="X715" s="4"/>
      <c r="Y715" s="4"/>
      <c r="Z715" s="4"/>
      <c r="AA715" s="4"/>
      <c r="AB715" s="4"/>
      <c r="AC715" s="4"/>
      <c r="AD715" s="4"/>
      <c r="AE715" s="4"/>
      <c r="AF715" s="4"/>
    </row>
    <row r="716" spans="1:32" ht="49.9" customHeight="1">
      <c r="A716" s="4"/>
      <c r="B716" s="213">
        <v>131110121010</v>
      </c>
      <c r="C716" s="214">
        <v>6</v>
      </c>
      <c r="D716" s="215" t="s">
        <v>834</v>
      </c>
      <c r="E716" s="215" t="s">
        <v>834</v>
      </c>
      <c r="F716" s="216" t="s">
        <v>23059</v>
      </c>
      <c r="G716" s="215" t="s">
        <v>4422</v>
      </c>
      <c r="H716" s="215" t="s">
        <v>6150</v>
      </c>
      <c r="I716" s="215" t="s">
        <v>7867</v>
      </c>
      <c r="J716" s="215" t="s">
        <v>9565</v>
      </c>
      <c r="K716" s="215" t="s">
        <v>11271</v>
      </c>
      <c r="L716" s="215" t="s">
        <v>12962</v>
      </c>
      <c r="M716" s="215" t="s">
        <v>14654</v>
      </c>
      <c r="N716" s="215" t="s">
        <v>16349</v>
      </c>
      <c r="O716" s="215" t="s">
        <v>18061</v>
      </c>
      <c r="P716" s="215" t="s">
        <v>19745</v>
      </c>
      <c r="Q716" s="4"/>
      <c r="R716" s="4"/>
      <c r="S716" s="4"/>
      <c r="T716" s="4"/>
      <c r="U716" s="4"/>
      <c r="V716" s="4"/>
      <c r="W716" s="4"/>
      <c r="X716" s="4"/>
      <c r="Y716" s="4"/>
      <c r="Z716" s="4"/>
      <c r="AA716" s="4"/>
      <c r="AB716" s="4"/>
      <c r="AC716" s="4"/>
      <c r="AD716" s="4"/>
      <c r="AE716" s="4"/>
      <c r="AF716" s="4"/>
    </row>
    <row r="717" spans="1:32" ht="49.9" customHeight="1">
      <c r="A717" s="4"/>
      <c r="B717" s="213">
        <v>131110121011</v>
      </c>
      <c r="C717" s="214">
        <v>6</v>
      </c>
      <c r="D717" s="215" t="s">
        <v>835</v>
      </c>
      <c r="E717" s="215" t="s">
        <v>835</v>
      </c>
      <c r="F717" s="216" t="s">
        <v>23060</v>
      </c>
      <c r="G717" s="215" t="s">
        <v>4423</v>
      </c>
      <c r="H717" s="215" t="s">
        <v>6151</v>
      </c>
      <c r="I717" s="215" t="s">
        <v>7868</v>
      </c>
      <c r="J717" s="215" t="s">
        <v>9566</v>
      </c>
      <c r="K717" s="215" t="s">
        <v>11272</v>
      </c>
      <c r="L717" s="215" t="s">
        <v>12963</v>
      </c>
      <c r="M717" s="215" t="s">
        <v>14656</v>
      </c>
      <c r="N717" s="215" t="s">
        <v>16350</v>
      </c>
      <c r="O717" s="215" t="s">
        <v>18062</v>
      </c>
      <c r="P717" s="215" t="s">
        <v>19746</v>
      </c>
      <c r="Q717" s="4"/>
      <c r="R717" s="4"/>
      <c r="S717" s="4"/>
      <c r="T717" s="4"/>
      <c r="U717" s="4"/>
      <c r="V717" s="4"/>
      <c r="W717" s="4"/>
      <c r="X717" s="4"/>
      <c r="Y717" s="4"/>
      <c r="Z717" s="4"/>
      <c r="AA717" s="4"/>
      <c r="AB717" s="4"/>
      <c r="AC717" s="4"/>
      <c r="AD717" s="4"/>
      <c r="AE717" s="4"/>
      <c r="AF717" s="4"/>
    </row>
    <row r="718" spans="1:32" ht="49.9" customHeight="1">
      <c r="A718" s="4"/>
      <c r="B718" s="213">
        <v>131110121012</v>
      </c>
      <c r="C718" s="214">
        <v>6</v>
      </c>
      <c r="D718" s="215" t="s">
        <v>836</v>
      </c>
      <c r="E718" s="215" t="s">
        <v>836</v>
      </c>
      <c r="F718" s="216" t="s">
        <v>23061</v>
      </c>
      <c r="G718" s="215" t="s">
        <v>4424</v>
      </c>
      <c r="H718" s="215" t="s">
        <v>6152</v>
      </c>
      <c r="I718" s="215" t="s">
        <v>7869</v>
      </c>
      <c r="J718" s="215" t="s">
        <v>9567</v>
      </c>
      <c r="K718" s="215" t="s">
        <v>11273</v>
      </c>
      <c r="L718" s="215" t="s">
        <v>12964</v>
      </c>
      <c r="M718" s="215" t="s">
        <v>14655</v>
      </c>
      <c r="N718" s="215" t="s">
        <v>16351</v>
      </c>
      <c r="O718" s="215" t="s">
        <v>18063</v>
      </c>
      <c r="P718" s="215" t="s">
        <v>19747</v>
      </c>
      <c r="Q718" s="4"/>
      <c r="R718" s="4"/>
      <c r="S718" s="4"/>
      <c r="T718" s="4"/>
      <c r="U718" s="4"/>
      <c r="V718" s="4"/>
      <c r="W718" s="4"/>
      <c r="X718" s="4"/>
      <c r="Y718" s="4"/>
      <c r="Z718" s="4"/>
      <c r="AA718" s="4"/>
      <c r="AB718" s="4"/>
      <c r="AC718" s="4"/>
      <c r="AD718" s="4"/>
      <c r="AE718" s="4"/>
      <c r="AF718" s="4"/>
    </row>
    <row r="719" spans="1:32" ht="49.9" customHeight="1">
      <c r="A719" s="4"/>
      <c r="B719" s="213">
        <v>1311101211</v>
      </c>
      <c r="C719" s="214">
        <v>5</v>
      </c>
      <c r="D719" s="215" t="s">
        <v>837</v>
      </c>
      <c r="E719" s="215" t="s">
        <v>837</v>
      </c>
      <c r="F719" s="216" t="s">
        <v>23062</v>
      </c>
      <c r="G719" s="215" t="s">
        <v>4425</v>
      </c>
      <c r="H719" s="215" t="s">
        <v>6153</v>
      </c>
      <c r="I719" s="215" t="s">
        <v>7870</v>
      </c>
      <c r="J719" s="215" t="s">
        <v>9568</v>
      </c>
      <c r="K719" s="215" t="s">
        <v>11274</v>
      </c>
      <c r="L719" s="215" t="s">
        <v>12965</v>
      </c>
      <c r="M719" s="215" t="s">
        <v>14657</v>
      </c>
      <c r="N719" s="215" t="s">
        <v>16352</v>
      </c>
      <c r="O719" s="215" t="s">
        <v>18064</v>
      </c>
      <c r="P719" s="215" t="s">
        <v>19748</v>
      </c>
      <c r="Q719" s="4"/>
      <c r="R719" s="4"/>
      <c r="S719" s="4"/>
      <c r="T719" s="4"/>
      <c r="U719" s="4"/>
      <c r="V719" s="4"/>
      <c r="W719" s="4"/>
      <c r="X719" s="4"/>
      <c r="Y719" s="4"/>
      <c r="Z719" s="4"/>
      <c r="AA719" s="4"/>
      <c r="AB719" s="4"/>
      <c r="AC719" s="4"/>
      <c r="AD719" s="4"/>
      <c r="AE719" s="4"/>
      <c r="AF719" s="4"/>
    </row>
    <row r="720" spans="1:32" ht="49.9" customHeight="1">
      <c r="A720" s="4"/>
      <c r="B720" s="213">
        <v>14</v>
      </c>
      <c r="C720" s="214">
        <v>1</v>
      </c>
      <c r="D720" s="215" t="s">
        <v>838</v>
      </c>
      <c r="E720" s="215" t="s">
        <v>838</v>
      </c>
      <c r="F720" s="216" t="s">
        <v>23063</v>
      </c>
      <c r="G720" s="215" t="s">
        <v>4426</v>
      </c>
      <c r="H720" s="215" t="s">
        <v>6154</v>
      </c>
      <c r="I720" s="215" t="s">
        <v>7871</v>
      </c>
      <c r="J720" s="215" t="s">
        <v>9569</v>
      </c>
      <c r="K720" s="215" t="s">
        <v>11275</v>
      </c>
      <c r="L720" s="215" t="s">
        <v>12966</v>
      </c>
      <c r="M720" s="215" t="s">
        <v>4426</v>
      </c>
      <c r="N720" s="215" t="s">
        <v>16353</v>
      </c>
      <c r="O720" s="215" t="s">
        <v>4426</v>
      </c>
      <c r="P720" s="215" t="s">
        <v>19749</v>
      </c>
      <c r="Q720" s="4"/>
      <c r="R720" s="4"/>
      <c r="S720" s="4"/>
      <c r="T720" s="4"/>
      <c r="U720" s="4"/>
      <c r="V720" s="4"/>
      <c r="W720" s="4"/>
      <c r="X720" s="4"/>
      <c r="Y720" s="4"/>
      <c r="Z720" s="4"/>
      <c r="AA720" s="4"/>
      <c r="AB720" s="4"/>
      <c r="AC720" s="4"/>
      <c r="AD720" s="4"/>
      <c r="AE720" s="4"/>
      <c r="AF720" s="4"/>
    </row>
    <row r="721" spans="1:32" ht="49.9" customHeight="1">
      <c r="A721" s="4"/>
      <c r="B721" s="213">
        <v>1410</v>
      </c>
      <c r="C721" s="214">
        <v>2</v>
      </c>
      <c r="D721" s="215" t="s">
        <v>839</v>
      </c>
      <c r="E721" s="215" t="s">
        <v>839</v>
      </c>
      <c r="F721" s="216" t="s">
        <v>3103</v>
      </c>
      <c r="G721" s="215" t="s">
        <v>4427</v>
      </c>
      <c r="H721" s="215" t="s">
        <v>6155</v>
      </c>
      <c r="I721" s="215" t="s">
        <v>7872</v>
      </c>
      <c r="J721" s="215" t="s">
        <v>9570</v>
      </c>
      <c r="K721" s="215" t="s">
        <v>11276</v>
      </c>
      <c r="L721" s="215" t="s">
        <v>12967</v>
      </c>
      <c r="M721" s="215" t="s">
        <v>4427</v>
      </c>
      <c r="N721" s="215" t="s">
        <v>16354</v>
      </c>
      <c r="O721" s="215" t="s">
        <v>18065</v>
      </c>
      <c r="P721" s="215" t="s">
        <v>19750</v>
      </c>
      <c r="Q721" s="4"/>
      <c r="R721" s="4"/>
      <c r="S721" s="4"/>
      <c r="T721" s="4"/>
      <c r="U721" s="4"/>
      <c r="V721" s="4"/>
      <c r="W721" s="4"/>
      <c r="X721" s="4"/>
      <c r="Y721" s="4"/>
      <c r="Z721" s="4"/>
      <c r="AA721" s="4"/>
      <c r="AB721" s="4"/>
      <c r="AC721" s="4"/>
      <c r="AD721" s="4"/>
      <c r="AE721" s="4"/>
      <c r="AF721" s="4"/>
    </row>
    <row r="722" spans="1:32" ht="49.9" customHeight="1">
      <c r="A722" s="4"/>
      <c r="B722" s="213">
        <v>141010</v>
      </c>
      <c r="C722" s="214">
        <v>3</v>
      </c>
      <c r="D722" s="215" t="s">
        <v>839</v>
      </c>
      <c r="E722" s="215" t="s">
        <v>839</v>
      </c>
      <c r="F722" s="216" t="s">
        <v>3104</v>
      </c>
      <c r="G722" s="215" t="s">
        <v>4427</v>
      </c>
      <c r="H722" s="215" t="s">
        <v>6155</v>
      </c>
      <c r="I722" s="215" t="s">
        <v>7872</v>
      </c>
      <c r="J722" s="215" t="s">
        <v>9570</v>
      </c>
      <c r="K722" s="215" t="s">
        <v>11276</v>
      </c>
      <c r="L722" s="215" t="s">
        <v>12967</v>
      </c>
      <c r="M722" s="215" t="s">
        <v>4427</v>
      </c>
      <c r="N722" s="215" t="s">
        <v>16354</v>
      </c>
      <c r="O722" s="215" t="s">
        <v>18065</v>
      </c>
      <c r="P722" s="215" t="s">
        <v>19750</v>
      </c>
      <c r="Q722" s="4"/>
      <c r="R722" s="4"/>
      <c r="S722" s="4"/>
      <c r="T722" s="4"/>
      <c r="U722" s="4"/>
      <c r="V722" s="4"/>
      <c r="W722" s="4"/>
      <c r="X722" s="4"/>
      <c r="Y722" s="4"/>
      <c r="Z722" s="4"/>
      <c r="AA722" s="4"/>
      <c r="AB722" s="4"/>
      <c r="AC722" s="4"/>
      <c r="AD722" s="4"/>
      <c r="AE722" s="4"/>
      <c r="AF722" s="4"/>
    </row>
    <row r="723" spans="1:32" ht="49.9" customHeight="1">
      <c r="A723" s="4"/>
      <c r="B723" s="213">
        <v>14101010</v>
      </c>
      <c r="C723" s="214">
        <v>4</v>
      </c>
      <c r="D723" s="215" t="s">
        <v>202</v>
      </c>
      <c r="E723" s="215" t="s">
        <v>202</v>
      </c>
      <c r="F723" s="216" t="s">
        <v>3105</v>
      </c>
      <c r="G723" s="215" t="s">
        <v>4428</v>
      </c>
      <c r="H723" s="215" t="s">
        <v>6156</v>
      </c>
      <c r="I723" s="215" t="s">
        <v>7873</v>
      </c>
      <c r="J723" s="215" t="s">
        <v>9571</v>
      </c>
      <c r="K723" s="215" t="s">
        <v>11277</v>
      </c>
      <c r="L723" s="215" t="s">
        <v>12968</v>
      </c>
      <c r="M723" s="215" t="s">
        <v>14658</v>
      </c>
      <c r="N723" s="215" t="s">
        <v>16355</v>
      </c>
      <c r="O723" s="215" t="s">
        <v>18066</v>
      </c>
      <c r="P723" s="215" t="s">
        <v>19751</v>
      </c>
      <c r="Q723" s="4"/>
      <c r="R723" s="4"/>
      <c r="S723" s="4"/>
      <c r="T723" s="4"/>
      <c r="U723" s="4"/>
      <c r="V723" s="4"/>
      <c r="W723" s="4"/>
      <c r="X723" s="4"/>
      <c r="Y723" s="4"/>
      <c r="Z723" s="4"/>
      <c r="AA723" s="4"/>
      <c r="AB723" s="4"/>
      <c r="AC723" s="4"/>
      <c r="AD723" s="4"/>
      <c r="AE723" s="4"/>
      <c r="AF723" s="4"/>
    </row>
    <row r="724" spans="1:32" ht="49.9" customHeight="1">
      <c r="A724" s="4"/>
      <c r="B724" s="213">
        <v>14101011</v>
      </c>
      <c r="C724" s="214">
        <v>4</v>
      </c>
      <c r="D724" s="215" t="s">
        <v>201</v>
      </c>
      <c r="E724" s="215" t="s">
        <v>201</v>
      </c>
      <c r="F724" s="216" t="s">
        <v>3106</v>
      </c>
      <c r="G724" s="215" t="s">
        <v>4427</v>
      </c>
      <c r="H724" s="215" t="s">
        <v>6157</v>
      </c>
      <c r="I724" s="215" t="s">
        <v>7874</v>
      </c>
      <c r="J724" s="215" t="s">
        <v>9572</v>
      </c>
      <c r="K724" s="215" t="s">
        <v>11278</v>
      </c>
      <c r="L724" s="215" t="s">
        <v>12969</v>
      </c>
      <c r="M724" s="215" t="s">
        <v>4427</v>
      </c>
      <c r="N724" s="215" t="s">
        <v>16354</v>
      </c>
      <c r="O724" s="215" t="s">
        <v>18067</v>
      </c>
      <c r="P724" s="215" t="s">
        <v>19752</v>
      </c>
      <c r="Q724" s="4"/>
      <c r="R724" s="4"/>
      <c r="S724" s="4"/>
      <c r="T724" s="4"/>
      <c r="U724" s="4"/>
      <c r="V724" s="4"/>
      <c r="W724" s="4"/>
      <c r="X724" s="4"/>
      <c r="Y724" s="4"/>
      <c r="Z724" s="4"/>
      <c r="AA724" s="4"/>
      <c r="AB724" s="4"/>
      <c r="AC724" s="4"/>
      <c r="AD724" s="4"/>
      <c r="AE724" s="4"/>
      <c r="AF724" s="4"/>
    </row>
    <row r="725" spans="1:32" ht="49.9" customHeight="1">
      <c r="A725" s="4"/>
      <c r="B725" s="213">
        <v>1410101110</v>
      </c>
      <c r="C725" s="214">
        <v>5</v>
      </c>
      <c r="D725" s="215" t="s">
        <v>840</v>
      </c>
      <c r="E725" s="215" t="s">
        <v>840</v>
      </c>
      <c r="F725" s="216" t="s">
        <v>3107</v>
      </c>
      <c r="G725" s="215" t="s">
        <v>4429</v>
      </c>
      <c r="H725" s="215" t="s">
        <v>6158</v>
      </c>
      <c r="I725" s="215" t="s">
        <v>7875</v>
      </c>
      <c r="J725" s="215" t="s">
        <v>9573</v>
      </c>
      <c r="K725" s="215" t="s">
        <v>11279</v>
      </c>
      <c r="L725" s="215" t="s">
        <v>840</v>
      </c>
      <c r="M725" s="215" t="s">
        <v>14659</v>
      </c>
      <c r="N725" s="215" t="s">
        <v>16356</v>
      </c>
      <c r="O725" s="215" t="s">
        <v>18068</v>
      </c>
      <c r="P725" s="215" t="s">
        <v>19753</v>
      </c>
      <c r="Q725" s="4"/>
      <c r="R725" s="4"/>
      <c r="S725" s="4"/>
      <c r="T725" s="4"/>
      <c r="U725" s="4"/>
      <c r="V725" s="4"/>
      <c r="W725" s="4"/>
      <c r="X725" s="4"/>
      <c r="Y725" s="4"/>
      <c r="Z725" s="4"/>
      <c r="AA725" s="4"/>
      <c r="AB725" s="4"/>
      <c r="AC725" s="4"/>
      <c r="AD725" s="4"/>
      <c r="AE725" s="4"/>
      <c r="AF725" s="4"/>
    </row>
    <row r="726" spans="1:32" ht="49.9" customHeight="1">
      <c r="A726" s="4"/>
      <c r="B726" s="213">
        <v>1410101111</v>
      </c>
      <c r="C726" s="214">
        <v>5</v>
      </c>
      <c r="D726" s="215" t="s">
        <v>841</v>
      </c>
      <c r="E726" s="215" t="s">
        <v>841</v>
      </c>
      <c r="F726" s="216" t="s">
        <v>3108</v>
      </c>
      <c r="G726" s="215" t="s">
        <v>4430</v>
      </c>
      <c r="H726" s="215" t="s">
        <v>6159</v>
      </c>
      <c r="I726" s="215" t="s">
        <v>7876</v>
      </c>
      <c r="J726" s="215" t="s">
        <v>9574</v>
      </c>
      <c r="K726" s="215" t="s">
        <v>11280</v>
      </c>
      <c r="L726" s="215" t="s">
        <v>841</v>
      </c>
      <c r="M726" s="215" t="s">
        <v>14660</v>
      </c>
      <c r="N726" s="215" t="s">
        <v>16357</v>
      </c>
      <c r="O726" s="215" t="s">
        <v>18069</v>
      </c>
      <c r="P726" s="215" t="s">
        <v>19754</v>
      </c>
      <c r="Q726" s="4"/>
      <c r="R726" s="4"/>
      <c r="S726" s="4"/>
      <c r="T726" s="4"/>
      <c r="U726" s="4"/>
      <c r="V726" s="4"/>
      <c r="W726" s="4"/>
      <c r="X726" s="4"/>
      <c r="Y726" s="4"/>
      <c r="Z726" s="4"/>
      <c r="AA726" s="4"/>
      <c r="AB726" s="4"/>
      <c r="AC726" s="4"/>
      <c r="AD726" s="4"/>
      <c r="AE726" s="4"/>
      <c r="AF726" s="4"/>
    </row>
    <row r="727" spans="1:32" ht="49.9" customHeight="1">
      <c r="A727" s="4"/>
      <c r="B727" s="213">
        <v>1410101112</v>
      </c>
      <c r="C727" s="214">
        <v>5</v>
      </c>
      <c r="D727" s="215" t="s">
        <v>842</v>
      </c>
      <c r="E727" s="215" t="s">
        <v>842</v>
      </c>
      <c r="F727" s="216" t="s">
        <v>23064</v>
      </c>
      <c r="G727" s="215" t="s">
        <v>4431</v>
      </c>
      <c r="H727" s="215" t="s">
        <v>6160</v>
      </c>
      <c r="I727" s="215" t="s">
        <v>7877</v>
      </c>
      <c r="J727" s="215" t="s">
        <v>9575</v>
      </c>
      <c r="K727" s="215" t="s">
        <v>11281</v>
      </c>
      <c r="L727" s="215" t="s">
        <v>12970</v>
      </c>
      <c r="M727" s="215" t="s">
        <v>14661</v>
      </c>
      <c r="N727" s="215" t="s">
        <v>16358</v>
      </c>
      <c r="O727" s="215" t="s">
        <v>18070</v>
      </c>
      <c r="P727" s="215" t="s">
        <v>19755</v>
      </c>
      <c r="Q727" s="4"/>
      <c r="R727" s="4"/>
      <c r="S727" s="4"/>
      <c r="T727" s="4"/>
      <c r="U727" s="4"/>
      <c r="V727" s="4"/>
      <c r="W727" s="4"/>
      <c r="X727" s="4"/>
      <c r="Y727" s="4"/>
      <c r="Z727" s="4"/>
      <c r="AA727" s="4"/>
      <c r="AB727" s="4"/>
      <c r="AC727" s="4"/>
      <c r="AD727" s="4"/>
      <c r="AE727" s="4"/>
      <c r="AF727" s="4"/>
    </row>
    <row r="728" spans="1:32" ht="49.9" customHeight="1">
      <c r="A728" s="4"/>
      <c r="B728" s="213">
        <v>1411</v>
      </c>
      <c r="C728" s="214">
        <v>2</v>
      </c>
      <c r="D728" s="215" t="s">
        <v>843</v>
      </c>
      <c r="E728" s="215" t="s">
        <v>843</v>
      </c>
      <c r="F728" s="216" t="s">
        <v>23065</v>
      </c>
      <c r="G728" s="215" t="s">
        <v>4432</v>
      </c>
      <c r="H728" s="215" t="s">
        <v>6161</v>
      </c>
      <c r="I728" s="215" t="s">
        <v>7878</v>
      </c>
      <c r="J728" s="215" t="s">
        <v>9576</v>
      </c>
      <c r="K728" s="215" t="s">
        <v>11282</v>
      </c>
      <c r="L728" s="215" t="s">
        <v>12971</v>
      </c>
      <c r="M728" s="215" t="s">
        <v>14662</v>
      </c>
      <c r="N728" s="215" t="s">
        <v>16359</v>
      </c>
      <c r="O728" s="215" t="s">
        <v>18071</v>
      </c>
      <c r="P728" s="215" t="s">
        <v>19756</v>
      </c>
      <c r="Q728" s="4"/>
      <c r="R728" s="4"/>
      <c r="S728" s="4"/>
      <c r="T728" s="4"/>
      <c r="U728" s="4"/>
      <c r="V728" s="4"/>
      <c r="W728" s="4"/>
      <c r="X728" s="4"/>
      <c r="Y728" s="4"/>
      <c r="Z728" s="4"/>
      <c r="AA728" s="4"/>
      <c r="AB728" s="4"/>
      <c r="AC728" s="4"/>
      <c r="AD728" s="4"/>
      <c r="AE728" s="4"/>
      <c r="AF728" s="4"/>
    </row>
    <row r="729" spans="1:32" ht="49.9" customHeight="1">
      <c r="A729" s="4"/>
      <c r="B729" s="213">
        <v>141110</v>
      </c>
      <c r="C729" s="214">
        <v>3</v>
      </c>
      <c r="D729" s="215" t="s">
        <v>844</v>
      </c>
      <c r="E729" s="215" t="s">
        <v>844</v>
      </c>
      <c r="F729" s="216" t="s">
        <v>23066</v>
      </c>
      <c r="G729" s="215" t="s">
        <v>4433</v>
      </c>
      <c r="H729" s="215" t="s">
        <v>6162</v>
      </c>
      <c r="I729" s="215" t="s">
        <v>7879</v>
      </c>
      <c r="J729" s="215" t="s">
        <v>9577</v>
      </c>
      <c r="K729" s="215" t="s">
        <v>11283</v>
      </c>
      <c r="L729" s="215" t="s">
        <v>844</v>
      </c>
      <c r="M729" s="215" t="s">
        <v>14663</v>
      </c>
      <c r="N729" s="215" t="s">
        <v>16360</v>
      </c>
      <c r="O729" s="215" t="s">
        <v>18072</v>
      </c>
      <c r="P729" s="215" t="s">
        <v>19757</v>
      </c>
      <c r="Q729" s="4"/>
      <c r="R729" s="4"/>
      <c r="S729" s="4"/>
      <c r="T729" s="4"/>
      <c r="U729" s="4"/>
      <c r="V729" s="4"/>
      <c r="W729" s="4"/>
      <c r="X729" s="4"/>
      <c r="Y729" s="4"/>
      <c r="Z729" s="4"/>
      <c r="AA729" s="4"/>
      <c r="AB729" s="4"/>
      <c r="AC729" s="4"/>
      <c r="AD729" s="4"/>
      <c r="AE729" s="4"/>
      <c r="AF729" s="4"/>
    </row>
    <row r="730" spans="1:32" ht="49.9" customHeight="1">
      <c r="A730" s="4"/>
      <c r="B730" s="213">
        <v>14111010</v>
      </c>
      <c r="C730" s="214">
        <v>4</v>
      </c>
      <c r="D730" s="215" t="s">
        <v>198</v>
      </c>
      <c r="E730" s="215" t="s">
        <v>198</v>
      </c>
      <c r="F730" s="216" t="s">
        <v>3109</v>
      </c>
      <c r="G730" s="215" t="s">
        <v>4434</v>
      </c>
      <c r="H730" s="215" t="s">
        <v>6163</v>
      </c>
      <c r="I730" s="215" t="s">
        <v>7880</v>
      </c>
      <c r="J730" s="215" t="s">
        <v>9578</v>
      </c>
      <c r="K730" s="215" t="s">
        <v>11284</v>
      </c>
      <c r="L730" s="215" t="s">
        <v>12972</v>
      </c>
      <c r="M730" s="215" t="s">
        <v>14664</v>
      </c>
      <c r="N730" s="215" t="s">
        <v>16361</v>
      </c>
      <c r="O730" s="215" t="s">
        <v>18073</v>
      </c>
      <c r="P730" s="215" t="s">
        <v>19758</v>
      </c>
      <c r="Q730" s="4"/>
      <c r="R730" s="4"/>
      <c r="S730" s="4"/>
      <c r="T730" s="4"/>
      <c r="U730" s="4"/>
      <c r="V730" s="4"/>
      <c r="W730" s="4"/>
      <c r="X730" s="4"/>
      <c r="Y730" s="4"/>
      <c r="Z730" s="4"/>
      <c r="AA730" s="4"/>
      <c r="AB730" s="4"/>
      <c r="AC730" s="4"/>
      <c r="AD730" s="4"/>
      <c r="AE730" s="4"/>
      <c r="AF730" s="4"/>
    </row>
    <row r="731" spans="1:32" ht="49.9" customHeight="1">
      <c r="A731" s="4"/>
      <c r="B731" s="213">
        <v>1411101010</v>
      </c>
      <c r="C731" s="214">
        <v>5</v>
      </c>
      <c r="D731" s="215" t="s">
        <v>199</v>
      </c>
      <c r="E731" s="215" t="s">
        <v>199</v>
      </c>
      <c r="F731" s="216" t="s">
        <v>3110</v>
      </c>
      <c r="G731" s="215" t="s">
        <v>4435</v>
      </c>
      <c r="H731" s="215" t="s">
        <v>6164</v>
      </c>
      <c r="I731" s="215" t="s">
        <v>7881</v>
      </c>
      <c r="J731" s="215" t="s">
        <v>9579</v>
      </c>
      <c r="K731" s="215" t="s">
        <v>11285</v>
      </c>
      <c r="L731" s="215" t="s">
        <v>12973</v>
      </c>
      <c r="M731" s="215" t="s">
        <v>14665</v>
      </c>
      <c r="N731" s="215" t="s">
        <v>16362</v>
      </c>
      <c r="O731" s="215" t="s">
        <v>18074</v>
      </c>
      <c r="P731" s="215" t="s">
        <v>19759</v>
      </c>
      <c r="Q731" s="4"/>
      <c r="R731" s="4"/>
      <c r="S731" s="4"/>
      <c r="T731" s="4"/>
      <c r="U731" s="4"/>
      <c r="V731" s="4"/>
      <c r="W731" s="4"/>
      <c r="X731" s="4"/>
      <c r="Y731" s="4"/>
      <c r="Z731" s="4"/>
      <c r="AA731" s="4"/>
      <c r="AB731" s="4"/>
      <c r="AC731" s="4"/>
      <c r="AD731" s="4"/>
      <c r="AE731" s="4"/>
      <c r="AF731" s="4"/>
    </row>
    <row r="732" spans="1:32" ht="49.9" customHeight="1">
      <c r="A732" s="4"/>
      <c r="B732" s="219">
        <v>1411101011</v>
      </c>
      <c r="C732" s="220">
        <v>5</v>
      </c>
      <c r="D732" s="221" t="s">
        <v>845</v>
      </c>
      <c r="E732" s="221" t="s">
        <v>1957</v>
      </c>
      <c r="F732" s="216" t="s">
        <v>23067</v>
      </c>
      <c r="G732" s="221" t="s">
        <v>4436</v>
      </c>
      <c r="H732" s="221" t="s">
        <v>6165</v>
      </c>
      <c r="I732" s="221" t="s">
        <v>845</v>
      </c>
      <c r="J732" s="221" t="s">
        <v>845</v>
      </c>
      <c r="K732" s="221" t="s">
        <v>845</v>
      </c>
      <c r="L732" s="221" t="s">
        <v>12974</v>
      </c>
      <c r="M732" s="221" t="s">
        <v>12974</v>
      </c>
      <c r="N732" s="221" t="s">
        <v>12974</v>
      </c>
      <c r="O732" s="221" t="s">
        <v>12974</v>
      </c>
      <c r="P732" s="221" t="s">
        <v>12974</v>
      </c>
      <c r="Q732" s="4"/>
      <c r="R732" s="4"/>
      <c r="S732" s="4"/>
      <c r="T732" s="4"/>
      <c r="U732" s="4"/>
      <c r="V732" s="4"/>
      <c r="W732" s="4"/>
      <c r="X732" s="4"/>
      <c r="Y732" s="4"/>
      <c r="Z732" s="4"/>
      <c r="AA732" s="4"/>
      <c r="AB732" s="4"/>
      <c r="AC732" s="4"/>
      <c r="AD732" s="4"/>
      <c r="AE732" s="4"/>
      <c r="AF732" s="4"/>
    </row>
    <row r="733" spans="1:32" ht="49.9" customHeight="1">
      <c r="A733" s="4"/>
      <c r="B733" s="213">
        <v>1411101012</v>
      </c>
      <c r="C733" s="214">
        <v>5</v>
      </c>
      <c r="D733" s="215" t="s">
        <v>197</v>
      </c>
      <c r="E733" s="215" t="s">
        <v>1958</v>
      </c>
      <c r="F733" s="216" t="s">
        <v>3111</v>
      </c>
      <c r="G733" s="215" t="s">
        <v>4437</v>
      </c>
      <c r="H733" s="215" t="s">
        <v>197</v>
      </c>
      <c r="I733" s="215" t="s">
        <v>197</v>
      </c>
      <c r="J733" s="215" t="s">
        <v>197</v>
      </c>
      <c r="K733" s="215" t="s">
        <v>197</v>
      </c>
      <c r="L733" s="215" t="s">
        <v>197</v>
      </c>
      <c r="M733" s="215" t="s">
        <v>197</v>
      </c>
      <c r="N733" s="215" t="s">
        <v>197</v>
      </c>
      <c r="O733" s="215" t="s">
        <v>18075</v>
      </c>
      <c r="P733" s="215" t="s">
        <v>19760</v>
      </c>
      <c r="Q733" s="4"/>
      <c r="R733" s="4"/>
      <c r="S733" s="4"/>
      <c r="T733" s="4"/>
      <c r="U733" s="4"/>
      <c r="V733" s="4"/>
      <c r="W733" s="4"/>
      <c r="X733" s="4"/>
      <c r="Y733" s="4"/>
      <c r="Z733" s="4"/>
      <c r="AA733" s="4"/>
      <c r="AB733" s="4"/>
      <c r="AC733" s="4"/>
      <c r="AD733" s="4"/>
      <c r="AE733" s="4"/>
      <c r="AF733" s="4"/>
    </row>
    <row r="734" spans="1:32" ht="49.9" customHeight="1">
      <c r="A734" s="4"/>
      <c r="B734" s="213">
        <v>14111011</v>
      </c>
      <c r="C734" s="214">
        <v>4</v>
      </c>
      <c r="D734" s="215" t="s">
        <v>205</v>
      </c>
      <c r="E734" s="215" t="s">
        <v>205</v>
      </c>
      <c r="F734" s="216" t="s">
        <v>23785</v>
      </c>
      <c r="G734" s="215" t="s">
        <v>4438</v>
      </c>
      <c r="H734" s="215" t="s">
        <v>6166</v>
      </c>
      <c r="I734" s="215" t="s">
        <v>7882</v>
      </c>
      <c r="J734" s="215" t="s">
        <v>9580</v>
      </c>
      <c r="K734" s="215" t="s">
        <v>11286</v>
      </c>
      <c r="L734" s="215" t="s">
        <v>12975</v>
      </c>
      <c r="M734" s="215" t="s">
        <v>4438</v>
      </c>
      <c r="N734" s="215" t="s">
        <v>16363</v>
      </c>
      <c r="O734" s="215" t="s">
        <v>18076</v>
      </c>
      <c r="P734" s="215" t="s">
        <v>19761</v>
      </c>
      <c r="Q734" s="4"/>
      <c r="R734" s="4"/>
      <c r="S734" s="4"/>
      <c r="T734" s="4"/>
      <c r="U734" s="4"/>
      <c r="V734" s="4"/>
      <c r="W734" s="4"/>
      <c r="X734" s="4"/>
      <c r="Y734" s="4"/>
      <c r="Z734" s="4"/>
      <c r="AA734" s="4"/>
      <c r="AB734" s="4"/>
      <c r="AC734" s="4"/>
      <c r="AD734" s="4"/>
      <c r="AE734" s="4"/>
      <c r="AF734" s="4"/>
    </row>
    <row r="735" spans="1:32" ht="49.9" customHeight="1">
      <c r="A735" s="4"/>
      <c r="B735" s="213">
        <v>1411101110</v>
      </c>
      <c r="C735" s="214">
        <v>5</v>
      </c>
      <c r="D735" s="215" t="s">
        <v>846</v>
      </c>
      <c r="E735" s="215" t="s">
        <v>846</v>
      </c>
      <c r="F735" s="216" t="s">
        <v>3112</v>
      </c>
      <c r="G735" s="215" t="s">
        <v>4439</v>
      </c>
      <c r="H735" s="215" t="s">
        <v>6167</v>
      </c>
      <c r="I735" s="215" t="s">
        <v>7883</v>
      </c>
      <c r="J735" s="215" t="s">
        <v>9581</v>
      </c>
      <c r="K735" s="215" t="s">
        <v>11287</v>
      </c>
      <c r="L735" s="215" t="s">
        <v>12976</v>
      </c>
      <c r="M735" s="215" t="s">
        <v>14666</v>
      </c>
      <c r="N735" s="215" t="s">
        <v>16364</v>
      </c>
      <c r="O735" s="215" t="s">
        <v>14666</v>
      </c>
      <c r="P735" s="215" t="s">
        <v>19762</v>
      </c>
      <c r="Q735" s="4"/>
      <c r="R735" s="4"/>
      <c r="S735" s="4"/>
      <c r="T735" s="4"/>
      <c r="U735" s="4"/>
      <c r="V735" s="4"/>
      <c r="W735" s="4"/>
      <c r="X735" s="4"/>
      <c r="Y735" s="4"/>
      <c r="Z735" s="4"/>
      <c r="AA735" s="4"/>
      <c r="AB735" s="4"/>
      <c r="AC735" s="4"/>
      <c r="AD735" s="4"/>
      <c r="AE735" s="4"/>
      <c r="AF735" s="4"/>
    </row>
    <row r="736" spans="1:32" ht="49.9" customHeight="1">
      <c r="A736" s="4"/>
      <c r="B736" s="213">
        <v>1411101111</v>
      </c>
      <c r="C736" s="214">
        <v>5</v>
      </c>
      <c r="D736" s="215" t="s">
        <v>847</v>
      </c>
      <c r="E736" s="215" t="s">
        <v>847</v>
      </c>
      <c r="F736" s="216" t="s">
        <v>23786</v>
      </c>
      <c r="G736" s="215" t="s">
        <v>4440</v>
      </c>
      <c r="H736" s="215" t="s">
        <v>6168</v>
      </c>
      <c r="I736" s="215" t="s">
        <v>7884</v>
      </c>
      <c r="J736" s="215" t="s">
        <v>9582</v>
      </c>
      <c r="K736" s="215" t="s">
        <v>11288</v>
      </c>
      <c r="L736" s="215" t="s">
        <v>12977</v>
      </c>
      <c r="M736" s="215" t="s">
        <v>14667</v>
      </c>
      <c r="N736" s="215" t="s">
        <v>16365</v>
      </c>
      <c r="O736" s="215" t="s">
        <v>14667</v>
      </c>
      <c r="P736" s="215" t="s">
        <v>19763</v>
      </c>
      <c r="Q736" s="4"/>
      <c r="R736" s="4"/>
      <c r="S736" s="4"/>
      <c r="T736" s="4"/>
      <c r="U736" s="4"/>
      <c r="V736" s="4"/>
      <c r="W736" s="4"/>
      <c r="X736" s="4"/>
      <c r="Y736" s="4"/>
      <c r="Z736" s="4"/>
      <c r="AA736" s="4"/>
      <c r="AB736" s="4"/>
      <c r="AC736" s="4"/>
      <c r="AD736" s="4"/>
      <c r="AE736" s="4"/>
      <c r="AF736" s="4"/>
    </row>
    <row r="737" spans="1:32" ht="49.9" customHeight="1">
      <c r="A737" s="4"/>
      <c r="B737" s="213">
        <v>1411101112</v>
      </c>
      <c r="C737" s="214">
        <v>5</v>
      </c>
      <c r="D737" s="215" t="s">
        <v>848</v>
      </c>
      <c r="E737" s="215" t="s">
        <v>848</v>
      </c>
      <c r="F737" s="216" t="s">
        <v>23082</v>
      </c>
      <c r="G737" s="215" t="s">
        <v>4441</v>
      </c>
      <c r="H737" s="215" t="s">
        <v>6169</v>
      </c>
      <c r="I737" s="215" t="s">
        <v>7885</v>
      </c>
      <c r="J737" s="215" t="s">
        <v>9583</v>
      </c>
      <c r="K737" s="215" t="s">
        <v>11289</v>
      </c>
      <c r="L737" s="215" t="s">
        <v>12978</v>
      </c>
      <c r="M737" s="215" t="s">
        <v>14668</v>
      </c>
      <c r="N737" s="215" t="s">
        <v>16366</v>
      </c>
      <c r="O737" s="215" t="s">
        <v>18077</v>
      </c>
      <c r="P737" s="215" t="s">
        <v>19764</v>
      </c>
      <c r="Q737" s="4"/>
      <c r="R737" s="4"/>
      <c r="S737" s="4"/>
      <c r="T737" s="4"/>
      <c r="U737" s="4"/>
      <c r="V737" s="4"/>
      <c r="W737" s="4"/>
      <c r="X737" s="4"/>
      <c r="Y737" s="4"/>
      <c r="Z737" s="4"/>
      <c r="AA737" s="4"/>
      <c r="AB737" s="4"/>
      <c r="AC737" s="4"/>
      <c r="AD737" s="4"/>
      <c r="AE737" s="4"/>
      <c r="AF737" s="4"/>
    </row>
    <row r="738" spans="1:32" ht="49.9" customHeight="1">
      <c r="A738" s="4"/>
      <c r="B738" s="213">
        <v>1411101113</v>
      </c>
      <c r="C738" s="214">
        <v>5</v>
      </c>
      <c r="D738" s="215" t="s">
        <v>849</v>
      </c>
      <c r="E738" s="215" t="s">
        <v>849</v>
      </c>
      <c r="F738" s="216" t="s">
        <v>3113</v>
      </c>
      <c r="G738" s="215" t="s">
        <v>4442</v>
      </c>
      <c r="H738" s="215" t="s">
        <v>6170</v>
      </c>
      <c r="I738" s="215" t="s">
        <v>7886</v>
      </c>
      <c r="J738" s="215" t="s">
        <v>9584</v>
      </c>
      <c r="K738" s="215" t="s">
        <v>11290</v>
      </c>
      <c r="L738" s="215" t="s">
        <v>12979</v>
      </c>
      <c r="M738" s="215" t="s">
        <v>14669</v>
      </c>
      <c r="N738" s="215" t="s">
        <v>16367</v>
      </c>
      <c r="O738" s="215" t="s">
        <v>18078</v>
      </c>
      <c r="P738" s="215" t="s">
        <v>19765</v>
      </c>
      <c r="Q738" s="4"/>
      <c r="R738" s="4"/>
      <c r="S738" s="4"/>
      <c r="T738" s="4"/>
      <c r="U738" s="4"/>
      <c r="V738" s="4"/>
      <c r="W738" s="4"/>
      <c r="X738" s="4"/>
      <c r="Y738" s="4"/>
      <c r="Z738" s="4"/>
      <c r="AA738" s="4"/>
      <c r="AB738" s="4"/>
      <c r="AC738" s="4"/>
      <c r="AD738" s="4"/>
      <c r="AE738" s="4"/>
      <c r="AF738" s="4"/>
    </row>
    <row r="739" spans="1:32" ht="49.9" customHeight="1">
      <c r="A739" s="4"/>
      <c r="B739" s="213">
        <v>14111012</v>
      </c>
      <c r="C739" s="214">
        <v>4</v>
      </c>
      <c r="D739" s="215" t="s">
        <v>21</v>
      </c>
      <c r="E739" s="215" t="s">
        <v>21</v>
      </c>
      <c r="F739" s="216" t="s">
        <v>3114</v>
      </c>
      <c r="G739" s="215" t="s">
        <v>4443</v>
      </c>
      <c r="H739" s="215" t="s">
        <v>21</v>
      </c>
      <c r="I739" s="215" t="s">
        <v>21</v>
      </c>
      <c r="J739" s="215" t="s">
        <v>9585</v>
      </c>
      <c r="K739" s="215" t="s">
        <v>21</v>
      </c>
      <c r="L739" s="215" t="s">
        <v>12980</v>
      </c>
      <c r="M739" s="215" t="s">
        <v>14670</v>
      </c>
      <c r="N739" s="215" t="s">
        <v>16368</v>
      </c>
      <c r="O739" s="215" t="s">
        <v>18079</v>
      </c>
      <c r="P739" s="215" t="s">
        <v>19766</v>
      </c>
      <c r="Q739" s="4"/>
      <c r="R739" s="4"/>
      <c r="S739" s="4"/>
      <c r="T739" s="4"/>
      <c r="U739" s="4"/>
      <c r="V739" s="4"/>
      <c r="W739" s="4"/>
      <c r="X739" s="4"/>
      <c r="Y739" s="4"/>
      <c r="Z739" s="4"/>
      <c r="AA739" s="4"/>
      <c r="AB739" s="4"/>
      <c r="AC739" s="4"/>
      <c r="AD739" s="4"/>
      <c r="AE739" s="4"/>
      <c r="AF739" s="4"/>
    </row>
    <row r="740" spans="1:32" ht="49.9" customHeight="1">
      <c r="A740" s="4"/>
      <c r="B740" s="213">
        <v>1411101210</v>
      </c>
      <c r="C740" s="214">
        <v>5</v>
      </c>
      <c r="D740" s="215" t="s">
        <v>850</v>
      </c>
      <c r="E740" s="215" t="s">
        <v>850</v>
      </c>
      <c r="F740" s="216" t="s">
        <v>23787</v>
      </c>
      <c r="G740" s="215" t="s">
        <v>4444</v>
      </c>
      <c r="H740" s="215" t="s">
        <v>6171</v>
      </c>
      <c r="I740" s="215" t="s">
        <v>7887</v>
      </c>
      <c r="J740" s="215" t="s">
        <v>9586</v>
      </c>
      <c r="K740" s="215" t="s">
        <v>11291</v>
      </c>
      <c r="L740" s="215" t="s">
        <v>12981</v>
      </c>
      <c r="M740" s="215" t="s">
        <v>14671</v>
      </c>
      <c r="N740" s="215" t="s">
        <v>16369</v>
      </c>
      <c r="O740" s="215" t="s">
        <v>18080</v>
      </c>
      <c r="P740" s="215" t="s">
        <v>19767</v>
      </c>
      <c r="Q740" s="4"/>
      <c r="R740" s="4"/>
      <c r="S740" s="4"/>
      <c r="T740" s="4"/>
      <c r="U740" s="4"/>
      <c r="V740" s="4"/>
      <c r="W740" s="4"/>
      <c r="X740" s="4"/>
      <c r="Y740" s="4"/>
      <c r="Z740" s="4"/>
      <c r="AA740" s="4"/>
      <c r="AB740" s="4"/>
      <c r="AC740" s="4"/>
      <c r="AD740" s="4"/>
      <c r="AE740" s="4"/>
      <c r="AF740" s="4"/>
    </row>
    <row r="741" spans="1:32" ht="49.9" customHeight="1">
      <c r="A741" s="4"/>
      <c r="B741" s="213">
        <v>1411101211</v>
      </c>
      <c r="C741" s="214">
        <v>5</v>
      </c>
      <c r="D741" s="215" t="s">
        <v>851</v>
      </c>
      <c r="E741" s="215" t="s">
        <v>851</v>
      </c>
      <c r="F741" s="216" t="s">
        <v>23084</v>
      </c>
      <c r="G741" s="215" t="s">
        <v>4445</v>
      </c>
      <c r="H741" s="215" t="s">
        <v>6172</v>
      </c>
      <c r="I741" s="215" t="s">
        <v>7888</v>
      </c>
      <c r="J741" s="215" t="s">
        <v>9587</v>
      </c>
      <c r="K741" s="215" t="s">
        <v>11292</v>
      </c>
      <c r="L741" s="215" t="s">
        <v>12982</v>
      </c>
      <c r="M741" s="215" t="s">
        <v>14672</v>
      </c>
      <c r="N741" s="215" t="s">
        <v>16370</v>
      </c>
      <c r="O741" s="215" t="s">
        <v>18081</v>
      </c>
      <c r="P741" s="215" t="s">
        <v>19768</v>
      </c>
      <c r="Q741" s="4"/>
      <c r="R741" s="4"/>
      <c r="S741" s="4"/>
      <c r="T741" s="4"/>
      <c r="U741" s="4"/>
      <c r="V741" s="4"/>
      <c r="W741" s="4"/>
      <c r="X741" s="4"/>
      <c r="Y741" s="4"/>
      <c r="Z741" s="4"/>
      <c r="AA741" s="4"/>
      <c r="AB741" s="4"/>
      <c r="AC741" s="4"/>
      <c r="AD741" s="4"/>
      <c r="AE741" s="4"/>
      <c r="AF741" s="4"/>
    </row>
    <row r="742" spans="1:32" ht="49.9" customHeight="1">
      <c r="A742" s="4"/>
      <c r="B742" s="213">
        <v>1411101212</v>
      </c>
      <c r="C742" s="214">
        <v>5</v>
      </c>
      <c r="D742" s="215" t="s">
        <v>852</v>
      </c>
      <c r="E742" s="215" t="s">
        <v>852</v>
      </c>
      <c r="F742" s="216" t="s">
        <v>3115</v>
      </c>
      <c r="G742" s="215" t="s">
        <v>4446</v>
      </c>
      <c r="H742" s="215" t="s">
        <v>6173</v>
      </c>
      <c r="I742" s="215" t="s">
        <v>7889</v>
      </c>
      <c r="J742" s="215" t="s">
        <v>9588</v>
      </c>
      <c r="K742" s="215" t="s">
        <v>11293</v>
      </c>
      <c r="L742" s="215" t="s">
        <v>12983</v>
      </c>
      <c r="M742" s="215" t="s">
        <v>14673</v>
      </c>
      <c r="N742" s="215" t="s">
        <v>16371</v>
      </c>
      <c r="O742" s="215" t="s">
        <v>18082</v>
      </c>
      <c r="P742" s="215" t="s">
        <v>19769</v>
      </c>
      <c r="Q742" s="4"/>
      <c r="R742" s="4"/>
      <c r="S742" s="4"/>
      <c r="T742" s="4"/>
      <c r="U742" s="4"/>
      <c r="V742" s="4"/>
      <c r="W742" s="4"/>
      <c r="X742" s="4"/>
      <c r="Y742" s="4"/>
      <c r="Z742" s="4"/>
      <c r="AA742" s="4"/>
      <c r="AB742" s="4"/>
      <c r="AC742" s="4"/>
      <c r="AD742" s="4"/>
      <c r="AE742" s="4"/>
      <c r="AF742" s="4"/>
    </row>
    <row r="743" spans="1:32" ht="49.9" customHeight="1">
      <c r="A743" s="4"/>
      <c r="B743" s="213">
        <v>1411101213</v>
      </c>
      <c r="C743" s="214">
        <v>5</v>
      </c>
      <c r="D743" s="215" t="s">
        <v>853</v>
      </c>
      <c r="E743" s="215" t="s">
        <v>853</v>
      </c>
      <c r="F743" s="216" t="s">
        <v>23085</v>
      </c>
      <c r="G743" s="215" t="s">
        <v>4447</v>
      </c>
      <c r="H743" s="215" t="s">
        <v>6174</v>
      </c>
      <c r="I743" s="215" t="s">
        <v>7890</v>
      </c>
      <c r="J743" s="215" t="s">
        <v>9589</v>
      </c>
      <c r="K743" s="215" t="s">
        <v>11294</v>
      </c>
      <c r="L743" s="215" t="s">
        <v>12984</v>
      </c>
      <c r="M743" s="215" t="s">
        <v>14674</v>
      </c>
      <c r="N743" s="215" t="s">
        <v>16372</v>
      </c>
      <c r="O743" s="215" t="s">
        <v>18083</v>
      </c>
      <c r="P743" s="215" t="s">
        <v>19770</v>
      </c>
      <c r="Q743" s="4"/>
      <c r="R743" s="4"/>
      <c r="S743" s="4"/>
      <c r="T743" s="4"/>
      <c r="U743" s="4"/>
      <c r="V743" s="4"/>
      <c r="W743" s="4"/>
      <c r="X743" s="4"/>
      <c r="Y743" s="4"/>
      <c r="Z743" s="4"/>
      <c r="AA743" s="4"/>
      <c r="AB743" s="4"/>
      <c r="AC743" s="4"/>
      <c r="AD743" s="4"/>
      <c r="AE743" s="4"/>
      <c r="AF743" s="4"/>
    </row>
    <row r="744" spans="1:32" ht="49.9" customHeight="1">
      <c r="A744" s="4"/>
      <c r="B744" s="213">
        <v>1411101214</v>
      </c>
      <c r="C744" s="214">
        <v>5</v>
      </c>
      <c r="D744" s="215" t="s">
        <v>854</v>
      </c>
      <c r="E744" s="215" t="s">
        <v>854</v>
      </c>
      <c r="F744" s="216" t="s">
        <v>23788</v>
      </c>
      <c r="G744" s="215" t="s">
        <v>4448</v>
      </c>
      <c r="H744" s="215" t="s">
        <v>6175</v>
      </c>
      <c r="I744" s="215" t="s">
        <v>7891</v>
      </c>
      <c r="J744" s="215" t="s">
        <v>9590</v>
      </c>
      <c r="K744" s="215" t="s">
        <v>11295</v>
      </c>
      <c r="L744" s="215" t="s">
        <v>854</v>
      </c>
      <c r="M744" s="215" t="s">
        <v>14675</v>
      </c>
      <c r="N744" s="215" t="s">
        <v>16373</v>
      </c>
      <c r="O744" s="215" t="s">
        <v>18084</v>
      </c>
      <c r="P744" s="215" t="s">
        <v>19771</v>
      </c>
      <c r="Q744" s="4"/>
      <c r="R744" s="4"/>
      <c r="S744" s="4"/>
      <c r="T744" s="4"/>
      <c r="U744" s="4"/>
      <c r="V744" s="4"/>
      <c r="W744" s="4"/>
      <c r="X744" s="4"/>
      <c r="Y744" s="4"/>
      <c r="Z744" s="4"/>
      <c r="AA744" s="4"/>
      <c r="AB744" s="4"/>
      <c r="AC744" s="4"/>
      <c r="AD744" s="4"/>
      <c r="AE744" s="4"/>
      <c r="AF744" s="4"/>
    </row>
    <row r="745" spans="1:32" ht="49.9" customHeight="1">
      <c r="A745" s="4"/>
      <c r="B745" s="219">
        <v>1411101215</v>
      </c>
      <c r="C745" s="220">
        <v>5</v>
      </c>
      <c r="D745" s="221" t="s">
        <v>855</v>
      </c>
      <c r="E745" s="221" t="s">
        <v>855</v>
      </c>
      <c r="F745" s="216" t="s">
        <v>3116</v>
      </c>
      <c r="G745" s="221" t="s">
        <v>4449</v>
      </c>
      <c r="H745" s="221" t="s">
        <v>6176</v>
      </c>
      <c r="I745" s="221" t="s">
        <v>7892</v>
      </c>
      <c r="J745" s="221" t="s">
        <v>9591</v>
      </c>
      <c r="K745" s="221" t="s">
        <v>11296</v>
      </c>
      <c r="L745" s="221" t="s">
        <v>12985</v>
      </c>
      <c r="M745" s="221" t="s">
        <v>14676</v>
      </c>
      <c r="N745" s="221" t="s">
        <v>16374</v>
      </c>
      <c r="O745" s="221" t="s">
        <v>18085</v>
      </c>
      <c r="P745" s="221" t="s">
        <v>19772</v>
      </c>
      <c r="Q745" s="4"/>
      <c r="R745" s="4"/>
      <c r="S745" s="4"/>
      <c r="T745" s="4"/>
      <c r="U745" s="4"/>
      <c r="V745" s="4"/>
      <c r="W745" s="4"/>
      <c r="X745" s="4"/>
      <c r="Y745" s="4"/>
      <c r="Z745" s="4"/>
      <c r="AA745" s="4"/>
      <c r="AB745" s="4"/>
      <c r="AC745" s="4"/>
      <c r="AD745" s="4"/>
      <c r="AE745" s="4"/>
      <c r="AF745" s="4"/>
    </row>
    <row r="746" spans="1:32" ht="49.9" customHeight="1">
      <c r="A746" s="4"/>
      <c r="B746" s="213">
        <v>1411101216</v>
      </c>
      <c r="C746" s="214">
        <v>5</v>
      </c>
      <c r="D746" s="215" t="s">
        <v>856</v>
      </c>
      <c r="E746" s="215" t="s">
        <v>856</v>
      </c>
      <c r="F746" s="216" t="s">
        <v>3117</v>
      </c>
      <c r="G746" s="215" t="s">
        <v>4450</v>
      </c>
      <c r="H746" s="215" t="s">
        <v>6177</v>
      </c>
      <c r="I746" s="215" t="s">
        <v>7893</v>
      </c>
      <c r="J746" s="215" t="s">
        <v>9591</v>
      </c>
      <c r="K746" s="215" t="s">
        <v>11297</v>
      </c>
      <c r="L746" s="215" t="s">
        <v>12986</v>
      </c>
      <c r="M746" s="215" t="s">
        <v>14677</v>
      </c>
      <c r="N746" s="215" t="s">
        <v>16375</v>
      </c>
      <c r="O746" s="215" t="s">
        <v>18086</v>
      </c>
      <c r="P746" s="215" t="s">
        <v>19773</v>
      </c>
      <c r="Q746" s="4"/>
      <c r="R746" s="4"/>
      <c r="S746" s="4"/>
      <c r="T746" s="4"/>
      <c r="U746" s="4"/>
      <c r="V746" s="4"/>
      <c r="W746" s="4"/>
      <c r="X746" s="4"/>
      <c r="Y746" s="4"/>
      <c r="Z746" s="4"/>
      <c r="AA746" s="4"/>
      <c r="AB746" s="4"/>
      <c r="AC746" s="4"/>
      <c r="AD746" s="4"/>
      <c r="AE746" s="4"/>
      <c r="AF746" s="4"/>
    </row>
    <row r="747" spans="1:32" ht="49.9" customHeight="1">
      <c r="A747" s="4"/>
      <c r="B747" s="219">
        <v>1411101217</v>
      </c>
      <c r="C747" s="220">
        <v>5</v>
      </c>
      <c r="D747" s="221" t="s">
        <v>857</v>
      </c>
      <c r="E747" s="221" t="s">
        <v>857</v>
      </c>
      <c r="F747" s="216" t="s">
        <v>3118</v>
      </c>
      <c r="G747" s="221" t="s">
        <v>4451</v>
      </c>
      <c r="H747" s="221" t="s">
        <v>6178</v>
      </c>
      <c r="I747" s="221" t="s">
        <v>7894</v>
      </c>
      <c r="J747" s="221" t="s">
        <v>9592</v>
      </c>
      <c r="K747" s="221" t="s">
        <v>11298</v>
      </c>
      <c r="L747" s="221" t="s">
        <v>12987</v>
      </c>
      <c r="M747" s="221" t="s">
        <v>14678</v>
      </c>
      <c r="N747" s="221" t="s">
        <v>16376</v>
      </c>
      <c r="O747" s="221" t="s">
        <v>18087</v>
      </c>
      <c r="P747" s="221" t="s">
        <v>19774</v>
      </c>
      <c r="Q747" s="4"/>
      <c r="R747" s="4"/>
      <c r="S747" s="4"/>
      <c r="T747" s="4"/>
      <c r="U747" s="4"/>
      <c r="V747" s="4"/>
      <c r="W747" s="4"/>
      <c r="X747" s="4"/>
      <c r="Y747" s="4"/>
      <c r="Z747" s="4"/>
      <c r="AA747" s="4"/>
      <c r="AB747" s="4"/>
      <c r="AC747" s="4"/>
      <c r="AD747" s="4"/>
      <c r="AE747" s="4"/>
      <c r="AF747" s="4"/>
    </row>
    <row r="748" spans="1:32" ht="49.9" customHeight="1">
      <c r="A748" s="4"/>
      <c r="B748" s="213">
        <v>1411101218</v>
      </c>
      <c r="C748" s="214">
        <v>5</v>
      </c>
      <c r="D748" s="215" t="s">
        <v>200</v>
      </c>
      <c r="E748" s="215" t="s">
        <v>200</v>
      </c>
      <c r="F748" s="216" t="s">
        <v>3119</v>
      </c>
      <c r="G748" s="215" t="s">
        <v>4452</v>
      </c>
      <c r="H748" s="215" t="s">
        <v>200</v>
      </c>
      <c r="I748" s="215" t="s">
        <v>200</v>
      </c>
      <c r="J748" s="215" t="s">
        <v>9593</v>
      </c>
      <c r="K748" s="215" t="s">
        <v>11299</v>
      </c>
      <c r="L748" s="215" t="s">
        <v>12988</v>
      </c>
      <c r="M748" s="215" t="s">
        <v>14679</v>
      </c>
      <c r="N748" s="215" t="s">
        <v>16377</v>
      </c>
      <c r="O748" s="215" t="s">
        <v>18088</v>
      </c>
      <c r="P748" s="215" t="s">
        <v>19775</v>
      </c>
      <c r="Q748" s="4"/>
      <c r="R748" s="4"/>
      <c r="S748" s="4"/>
      <c r="T748" s="4"/>
      <c r="U748" s="4"/>
      <c r="V748" s="4"/>
      <c r="W748" s="4"/>
      <c r="X748" s="4"/>
      <c r="Y748" s="4"/>
      <c r="Z748" s="4"/>
      <c r="AA748" s="4"/>
      <c r="AB748" s="4"/>
      <c r="AC748" s="4"/>
      <c r="AD748" s="4"/>
      <c r="AE748" s="4"/>
      <c r="AF748" s="4"/>
    </row>
    <row r="749" spans="1:32" ht="49.9" customHeight="1">
      <c r="A749" s="4"/>
      <c r="B749" s="213">
        <v>14111013</v>
      </c>
      <c r="C749" s="214">
        <v>4</v>
      </c>
      <c r="D749" s="215" t="s">
        <v>858</v>
      </c>
      <c r="E749" s="215" t="s">
        <v>858</v>
      </c>
      <c r="F749" s="216" t="s">
        <v>23087</v>
      </c>
      <c r="G749" s="215" t="s">
        <v>4453</v>
      </c>
      <c r="H749" s="215" t="s">
        <v>6179</v>
      </c>
      <c r="I749" s="215" t="s">
        <v>7879</v>
      </c>
      <c r="J749" s="215" t="s">
        <v>9594</v>
      </c>
      <c r="K749" s="215" t="s">
        <v>11300</v>
      </c>
      <c r="L749" s="215" t="s">
        <v>12989</v>
      </c>
      <c r="M749" s="215" t="s">
        <v>14680</v>
      </c>
      <c r="N749" s="215" t="s">
        <v>16378</v>
      </c>
      <c r="O749" s="215" t="s">
        <v>18089</v>
      </c>
      <c r="P749" s="215" t="s">
        <v>19776</v>
      </c>
      <c r="Q749" s="4"/>
      <c r="R749" s="4"/>
      <c r="S749" s="4"/>
      <c r="T749" s="4"/>
      <c r="U749" s="4"/>
      <c r="V749" s="4"/>
      <c r="W749" s="4"/>
      <c r="X749" s="4"/>
      <c r="Y749" s="4"/>
      <c r="Z749" s="4"/>
      <c r="AA749" s="4"/>
      <c r="AB749" s="4"/>
      <c r="AC749" s="4"/>
      <c r="AD749" s="4"/>
      <c r="AE749" s="4"/>
      <c r="AF749" s="4"/>
    </row>
    <row r="750" spans="1:32" ht="49.9" customHeight="1">
      <c r="A750" s="4"/>
      <c r="B750" s="213">
        <v>1411101310</v>
      </c>
      <c r="C750" s="214">
        <v>5</v>
      </c>
      <c r="D750" s="215" t="s">
        <v>859</v>
      </c>
      <c r="E750" s="215" t="s">
        <v>1959</v>
      </c>
      <c r="F750" s="216" t="s">
        <v>3120</v>
      </c>
      <c r="G750" s="215" t="s">
        <v>4454</v>
      </c>
      <c r="H750" s="215" t="s">
        <v>6180</v>
      </c>
      <c r="I750" s="215" t="s">
        <v>7895</v>
      </c>
      <c r="J750" s="215" t="s">
        <v>9595</v>
      </c>
      <c r="K750" s="215" t="s">
        <v>11301</v>
      </c>
      <c r="L750" s="215" t="s">
        <v>12990</v>
      </c>
      <c r="M750" s="215" t="s">
        <v>14681</v>
      </c>
      <c r="N750" s="215" t="s">
        <v>16379</v>
      </c>
      <c r="O750" s="215" t="s">
        <v>18090</v>
      </c>
      <c r="P750" s="215" t="s">
        <v>19777</v>
      </c>
      <c r="Q750" s="4"/>
      <c r="R750" s="4"/>
      <c r="S750" s="4"/>
      <c r="T750" s="4"/>
      <c r="U750" s="4"/>
      <c r="V750" s="4"/>
      <c r="W750" s="4"/>
      <c r="X750" s="4"/>
      <c r="Y750" s="4"/>
      <c r="Z750" s="4"/>
      <c r="AA750" s="4"/>
      <c r="AB750" s="4"/>
      <c r="AC750" s="4"/>
      <c r="AD750" s="4"/>
      <c r="AE750" s="4"/>
      <c r="AF750" s="4"/>
    </row>
    <row r="751" spans="1:32" ht="49.9" customHeight="1">
      <c r="A751" s="4"/>
      <c r="B751" s="213">
        <v>1411101311</v>
      </c>
      <c r="C751" s="214">
        <v>5</v>
      </c>
      <c r="D751" s="215" t="s">
        <v>860</v>
      </c>
      <c r="E751" s="215" t="s">
        <v>860</v>
      </c>
      <c r="F751" s="216" t="s">
        <v>3121</v>
      </c>
      <c r="G751" s="215" t="s">
        <v>4455</v>
      </c>
      <c r="H751" s="215" t="s">
        <v>6181</v>
      </c>
      <c r="I751" s="215" t="s">
        <v>7876</v>
      </c>
      <c r="J751" s="215" t="s">
        <v>9596</v>
      </c>
      <c r="K751" s="215" t="s">
        <v>11302</v>
      </c>
      <c r="L751" s="215" t="s">
        <v>860</v>
      </c>
      <c r="M751" s="215" t="s">
        <v>14682</v>
      </c>
      <c r="N751" s="215" t="s">
        <v>16380</v>
      </c>
      <c r="O751" s="215" t="s">
        <v>18091</v>
      </c>
      <c r="P751" s="215" t="s">
        <v>19778</v>
      </c>
      <c r="Q751" s="4"/>
      <c r="R751" s="4"/>
      <c r="S751" s="4"/>
      <c r="T751" s="4"/>
      <c r="U751" s="4"/>
      <c r="V751" s="4"/>
      <c r="W751" s="4"/>
      <c r="X751" s="4"/>
      <c r="Y751" s="4"/>
      <c r="Z751" s="4"/>
      <c r="AA751" s="4"/>
      <c r="AB751" s="4"/>
      <c r="AC751" s="4"/>
      <c r="AD751" s="4"/>
      <c r="AE751" s="4"/>
      <c r="AF751" s="4"/>
    </row>
    <row r="752" spans="1:32" ht="49.9" customHeight="1">
      <c r="A752" s="4"/>
      <c r="B752" s="213">
        <v>1411101312</v>
      </c>
      <c r="C752" s="214">
        <v>5</v>
      </c>
      <c r="D752" s="215" t="s">
        <v>22</v>
      </c>
      <c r="E752" s="215" t="s">
        <v>22</v>
      </c>
      <c r="F752" s="216" t="s">
        <v>23789</v>
      </c>
      <c r="G752" s="215" t="s">
        <v>4456</v>
      </c>
      <c r="H752" s="215" t="s">
        <v>6182</v>
      </c>
      <c r="I752" s="215" t="s">
        <v>7896</v>
      </c>
      <c r="J752" s="215" t="s">
        <v>9597</v>
      </c>
      <c r="K752" s="215" t="s">
        <v>11303</v>
      </c>
      <c r="L752" s="215" t="s">
        <v>12991</v>
      </c>
      <c r="M752" s="215" t="s">
        <v>14683</v>
      </c>
      <c r="N752" s="215" t="s">
        <v>16381</v>
      </c>
      <c r="O752" s="215" t="s">
        <v>18092</v>
      </c>
      <c r="P752" s="215" t="s">
        <v>19779</v>
      </c>
      <c r="Q752" s="4"/>
      <c r="R752" s="4"/>
      <c r="S752" s="4"/>
      <c r="T752" s="4"/>
      <c r="U752" s="4"/>
      <c r="V752" s="4"/>
      <c r="W752" s="4"/>
      <c r="X752" s="4"/>
      <c r="Y752" s="4"/>
      <c r="Z752" s="4"/>
      <c r="AA752" s="4"/>
      <c r="AB752" s="4"/>
      <c r="AC752" s="4"/>
      <c r="AD752" s="4"/>
      <c r="AE752" s="4"/>
      <c r="AF752" s="4"/>
    </row>
    <row r="753" spans="1:32" ht="49.9" customHeight="1">
      <c r="A753" s="4"/>
      <c r="B753" s="213">
        <v>141111</v>
      </c>
      <c r="C753" s="214">
        <v>3</v>
      </c>
      <c r="D753" s="215" t="s">
        <v>861</v>
      </c>
      <c r="E753" s="215" t="s">
        <v>861</v>
      </c>
      <c r="F753" s="216" t="s">
        <v>3122</v>
      </c>
      <c r="G753" s="215" t="s">
        <v>4457</v>
      </c>
      <c r="H753" s="215" t="s">
        <v>6183</v>
      </c>
      <c r="I753" s="215" t="s">
        <v>7897</v>
      </c>
      <c r="J753" s="215" t="s">
        <v>9598</v>
      </c>
      <c r="K753" s="215" t="s">
        <v>11304</v>
      </c>
      <c r="L753" s="215" t="s">
        <v>12992</v>
      </c>
      <c r="M753" s="215" t="s">
        <v>4457</v>
      </c>
      <c r="N753" s="215" t="s">
        <v>16382</v>
      </c>
      <c r="O753" s="215" t="s">
        <v>18093</v>
      </c>
      <c r="P753" s="215" t="s">
        <v>19780</v>
      </c>
      <c r="Q753" s="4"/>
      <c r="R753" s="4"/>
      <c r="S753" s="4"/>
      <c r="T753" s="4"/>
      <c r="U753" s="4"/>
      <c r="V753" s="4"/>
      <c r="W753" s="4"/>
      <c r="X753" s="4"/>
      <c r="Y753" s="4"/>
      <c r="Z753" s="4"/>
      <c r="AA753" s="4"/>
      <c r="AB753" s="4"/>
      <c r="AC753" s="4"/>
      <c r="AD753" s="4"/>
      <c r="AE753" s="4"/>
      <c r="AF753" s="4"/>
    </row>
    <row r="754" spans="1:32" ht="49.9" customHeight="1">
      <c r="A754" s="4"/>
      <c r="B754" s="213">
        <v>14111110</v>
      </c>
      <c r="C754" s="214">
        <v>4</v>
      </c>
      <c r="D754" s="215" t="s">
        <v>206</v>
      </c>
      <c r="E754" s="215" t="s">
        <v>206</v>
      </c>
      <c r="F754" s="216" t="s">
        <v>23090</v>
      </c>
      <c r="G754" s="215" t="s">
        <v>4458</v>
      </c>
      <c r="H754" s="215" t="s">
        <v>6184</v>
      </c>
      <c r="I754" s="215" t="s">
        <v>7898</v>
      </c>
      <c r="J754" s="215" t="s">
        <v>9599</v>
      </c>
      <c r="K754" s="215" t="s">
        <v>11305</v>
      </c>
      <c r="L754" s="215" t="s">
        <v>12993</v>
      </c>
      <c r="M754" s="215" t="s">
        <v>4458</v>
      </c>
      <c r="N754" s="215" t="s">
        <v>16383</v>
      </c>
      <c r="O754" s="215" t="s">
        <v>18094</v>
      </c>
      <c r="P754" s="215" t="s">
        <v>19781</v>
      </c>
      <c r="Q754" s="4"/>
      <c r="R754" s="4"/>
      <c r="S754" s="4"/>
      <c r="T754" s="4"/>
      <c r="U754" s="4"/>
      <c r="V754" s="4"/>
      <c r="W754" s="4"/>
      <c r="X754" s="4"/>
      <c r="Y754" s="4"/>
      <c r="Z754" s="4"/>
      <c r="AA754" s="4"/>
      <c r="AB754" s="4"/>
      <c r="AC754" s="4"/>
      <c r="AD754" s="4"/>
      <c r="AE754" s="4"/>
      <c r="AF754" s="4"/>
    </row>
    <row r="755" spans="1:32" ht="49.9" customHeight="1">
      <c r="A755" s="4"/>
      <c r="B755" s="213">
        <v>1411111010</v>
      </c>
      <c r="C755" s="214">
        <v>5</v>
      </c>
      <c r="D755" s="215" t="s">
        <v>207</v>
      </c>
      <c r="E755" s="215" t="s">
        <v>1960</v>
      </c>
      <c r="F755" s="216" t="s">
        <v>3123</v>
      </c>
      <c r="G755" s="215" t="s">
        <v>4459</v>
      </c>
      <c r="H755" s="215" t="s">
        <v>6185</v>
      </c>
      <c r="I755" s="215" t="s">
        <v>7899</v>
      </c>
      <c r="J755" s="215" t="s">
        <v>9600</v>
      </c>
      <c r="K755" s="215" t="s">
        <v>11306</v>
      </c>
      <c r="L755" s="215" t="s">
        <v>12994</v>
      </c>
      <c r="M755" s="215" t="s">
        <v>14684</v>
      </c>
      <c r="N755" s="215" t="s">
        <v>16384</v>
      </c>
      <c r="O755" s="215" t="s">
        <v>18095</v>
      </c>
      <c r="P755" s="215" t="s">
        <v>19782</v>
      </c>
      <c r="Q755" s="4"/>
      <c r="R755" s="4"/>
      <c r="S755" s="4"/>
      <c r="T755" s="4"/>
      <c r="U755" s="4"/>
      <c r="V755" s="4"/>
      <c r="W755" s="4"/>
      <c r="X755" s="4"/>
      <c r="Y755" s="4"/>
      <c r="Z755" s="4"/>
      <c r="AA755" s="4"/>
      <c r="AB755" s="4"/>
      <c r="AC755" s="4"/>
      <c r="AD755" s="4"/>
      <c r="AE755" s="4"/>
      <c r="AF755" s="4"/>
    </row>
    <row r="756" spans="1:32" ht="49.9" customHeight="1">
      <c r="A756" s="4"/>
      <c r="B756" s="213">
        <v>141111101010</v>
      </c>
      <c r="C756" s="214">
        <v>6</v>
      </c>
      <c r="D756" s="215" t="s">
        <v>862</v>
      </c>
      <c r="E756" s="215" t="s">
        <v>1961</v>
      </c>
      <c r="F756" s="216" t="s">
        <v>3124</v>
      </c>
      <c r="G756" s="215" t="s">
        <v>4460</v>
      </c>
      <c r="H756" s="215" t="s">
        <v>6186</v>
      </c>
      <c r="I756" s="215" t="s">
        <v>7900</v>
      </c>
      <c r="J756" s="215" t="s">
        <v>9601</v>
      </c>
      <c r="K756" s="215" t="s">
        <v>11307</v>
      </c>
      <c r="L756" s="215" t="s">
        <v>12995</v>
      </c>
      <c r="M756" s="215" t="s">
        <v>14685</v>
      </c>
      <c r="N756" s="215" t="s">
        <v>16385</v>
      </c>
      <c r="O756" s="215" t="s">
        <v>18096</v>
      </c>
      <c r="P756" s="215" t="s">
        <v>19783</v>
      </c>
      <c r="Q756" s="4"/>
      <c r="R756" s="4"/>
      <c r="S756" s="4"/>
      <c r="T756" s="4"/>
      <c r="U756" s="4"/>
      <c r="V756" s="4"/>
      <c r="W756" s="4"/>
      <c r="X756" s="4"/>
      <c r="Y756" s="4"/>
      <c r="Z756" s="4"/>
      <c r="AA756" s="4"/>
      <c r="AB756" s="4"/>
      <c r="AC756" s="4"/>
      <c r="AD756" s="4"/>
      <c r="AE756" s="4"/>
      <c r="AF756" s="4"/>
    </row>
    <row r="757" spans="1:32" ht="49.9" customHeight="1">
      <c r="A757" s="4"/>
      <c r="B757" s="213">
        <v>141111101011</v>
      </c>
      <c r="C757" s="214">
        <v>6</v>
      </c>
      <c r="D757" s="215" t="s">
        <v>863</v>
      </c>
      <c r="E757" s="215" t="s">
        <v>1962</v>
      </c>
      <c r="F757" s="216" t="s">
        <v>23790</v>
      </c>
      <c r="G757" s="215" t="s">
        <v>4461</v>
      </c>
      <c r="H757" s="215" t="s">
        <v>6187</v>
      </c>
      <c r="I757" s="215" t="s">
        <v>7901</v>
      </c>
      <c r="J757" s="215" t="s">
        <v>9602</v>
      </c>
      <c r="K757" s="215" t="s">
        <v>11308</v>
      </c>
      <c r="L757" s="215" t="s">
        <v>12996</v>
      </c>
      <c r="M757" s="215" t="s">
        <v>14686</v>
      </c>
      <c r="N757" s="215" t="s">
        <v>16386</v>
      </c>
      <c r="O757" s="215" t="s">
        <v>18097</v>
      </c>
      <c r="P757" s="215" t="s">
        <v>19784</v>
      </c>
      <c r="Q757" s="4"/>
      <c r="R757" s="4"/>
      <c r="S757" s="4"/>
      <c r="T757" s="4"/>
      <c r="U757" s="4"/>
      <c r="V757" s="4"/>
      <c r="W757" s="4"/>
      <c r="X757" s="4"/>
      <c r="Y757" s="4"/>
      <c r="Z757" s="4"/>
      <c r="AA757" s="4"/>
      <c r="AB757" s="4"/>
      <c r="AC757" s="4"/>
      <c r="AD757" s="4"/>
      <c r="AE757" s="4"/>
      <c r="AF757" s="4"/>
    </row>
    <row r="758" spans="1:32" ht="49.9" customHeight="1">
      <c r="A758" s="4"/>
      <c r="B758" s="213">
        <v>141111101012</v>
      </c>
      <c r="C758" s="214">
        <v>6</v>
      </c>
      <c r="D758" s="215" t="s">
        <v>864</v>
      </c>
      <c r="E758" s="215" t="s">
        <v>864</v>
      </c>
      <c r="F758" s="216" t="s">
        <v>23091</v>
      </c>
      <c r="G758" s="215" t="s">
        <v>4462</v>
      </c>
      <c r="H758" s="215" t="s">
        <v>6188</v>
      </c>
      <c r="I758" s="215" t="s">
        <v>7902</v>
      </c>
      <c r="J758" s="215" t="s">
        <v>9603</v>
      </c>
      <c r="K758" s="215" t="s">
        <v>11309</v>
      </c>
      <c r="L758" s="215" t="s">
        <v>12997</v>
      </c>
      <c r="M758" s="215" t="s">
        <v>14687</v>
      </c>
      <c r="N758" s="215" t="s">
        <v>16387</v>
      </c>
      <c r="O758" s="215" t="s">
        <v>18098</v>
      </c>
      <c r="P758" s="215" t="s">
        <v>19785</v>
      </c>
      <c r="Q758" s="4"/>
      <c r="R758" s="4"/>
      <c r="S758" s="4"/>
      <c r="T758" s="4"/>
      <c r="U758" s="4"/>
      <c r="V758" s="4"/>
      <c r="W758" s="4"/>
      <c r="X758" s="4"/>
      <c r="Y758" s="4"/>
      <c r="Z758" s="4"/>
      <c r="AA758" s="4"/>
      <c r="AB758" s="4"/>
      <c r="AC758" s="4"/>
      <c r="AD758" s="4"/>
      <c r="AE758" s="4"/>
      <c r="AF758" s="4"/>
    </row>
    <row r="759" spans="1:32" ht="49.9" customHeight="1">
      <c r="A759" s="4"/>
      <c r="B759" s="213">
        <v>1411111011</v>
      </c>
      <c r="C759" s="214">
        <v>5</v>
      </c>
      <c r="D759" s="215" t="s">
        <v>270</v>
      </c>
      <c r="E759" s="215" t="s">
        <v>1963</v>
      </c>
      <c r="F759" s="216" t="s">
        <v>23092</v>
      </c>
      <c r="G759" s="215" t="s">
        <v>4463</v>
      </c>
      <c r="H759" s="215" t="s">
        <v>6189</v>
      </c>
      <c r="I759" s="215" t="s">
        <v>7903</v>
      </c>
      <c r="J759" s="215" t="s">
        <v>9604</v>
      </c>
      <c r="K759" s="215" t="s">
        <v>11310</v>
      </c>
      <c r="L759" s="215" t="s">
        <v>12998</v>
      </c>
      <c r="M759" s="215" t="s">
        <v>14688</v>
      </c>
      <c r="N759" s="215" t="s">
        <v>16388</v>
      </c>
      <c r="O759" s="215" t="s">
        <v>18099</v>
      </c>
      <c r="P759" s="215" t="s">
        <v>19786</v>
      </c>
      <c r="Q759" s="4"/>
      <c r="R759" s="4"/>
      <c r="S759" s="4"/>
      <c r="T759" s="4"/>
      <c r="U759" s="4"/>
      <c r="V759" s="4"/>
      <c r="W759" s="4"/>
      <c r="X759" s="4"/>
      <c r="Y759" s="4"/>
      <c r="Z759" s="4"/>
      <c r="AA759" s="4"/>
      <c r="AB759" s="4"/>
      <c r="AC759" s="4"/>
      <c r="AD759" s="4"/>
      <c r="AE759" s="4"/>
      <c r="AF759" s="4"/>
    </row>
    <row r="760" spans="1:32" ht="49.9" customHeight="1">
      <c r="A760" s="4"/>
      <c r="B760" s="213">
        <v>141111101110</v>
      </c>
      <c r="C760" s="214">
        <v>6</v>
      </c>
      <c r="D760" s="215" t="s">
        <v>865</v>
      </c>
      <c r="E760" s="215" t="s">
        <v>865</v>
      </c>
      <c r="F760" s="216" t="s">
        <v>3125</v>
      </c>
      <c r="G760" s="215" t="s">
        <v>4464</v>
      </c>
      <c r="H760" s="215" t="s">
        <v>6190</v>
      </c>
      <c r="I760" s="215" t="s">
        <v>7904</v>
      </c>
      <c r="J760" s="215" t="s">
        <v>9605</v>
      </c>
      <c r="K760" s="215" t="s">
        <v>11311</v>
      </c>
      <c r="L760" s="215" t="s">
        <v>12999</v>
      </c>
      <c r="M760" s="215" t="s">
        <v>14689</v>
      </c>
      <c r="N760" s="215" t="s">
        <v>16389</v>
      </c>
      <c r="O760" s="215" t="s">
        <v>18100</v>
      </c>
      <c r="P760" s="215" t="s">
        <v>19787</v>
      </c>
      <c r="Q760" s="4"/>
      <c r="R760" s="4"/>
      <c r="S760" s="4"/>
      <c r="T760" s="4"/>
      <c r="U760" s="4"/>
      <c r="V760" s="4"/>
      <c r="W760" s="4"/>
      <c r="X760" s="4"/>
      <c r="Y760" s="4"/>
      <c r="Z760" s="4"/>
      <c r="AA760" s="4"/>
      <c r="AB760" s="4"/>
      <c r="AC760" s="4"/>
      <c r="AD760" s="4"/>
      <c r="AE760" s="4"/>
      <c r="AF760" s="4"/>
    </row>
    <row r="761" spans="1:32" ht="49.9" customHeight="1">
      <c r="A761" s="4"/>
      <c r="B761" s="213">
        <v>141111101111</v>
      </c>
      <c r="C761" s="214">
        <v>6</v>
      </c>
      <c r="D761" s="215" t="s">
        <v>271</v>
      </c>
      <c r="E761" s="215" t="s">
        <v>1964</v>
      </c>
      <c r="F761" s="216" t="s">
        <v>3126</v>
      </c>
      <c r="G761" s="215" t="s">
        <v>4465</v>
      </c>
      <c r="H761" s="215" t="s">
        <v>6191</v>
      </c>
      <c r="I761" s="215" t="s">
        <v>7905</v>
      </c>
      <c r="J761" s="215" t="s">
        <v>9606</v>
      </c>
      <c r="K761" s="215" t="s">
        <v>11312</v>
      </c>
      <c r="L761" s="215" t="s">
        <v>13000</v>
      </c>
      <c r="M761" s="215" t="s">
        <v>14690</v>
      </c>
      <c r="N761" s="215" t="s">
        <v>16390</v>
      </c>
      <c r="O761" s="215" t="s">
        <v>18101</v>
      </c>
      <c r="P761" s="215" t="s">
        <v>19788</v>
      </c>
      <c r="Q761" s="4"/>
      <c r="R761" s="4"/>
      <c r="S761" s="4"/>
      <c r="T761" s="4"/>
      <c r="U761" s="4"/>
      <c r="V761" s="4"/>
      <c r="W761" s="4"/>
      <c r="X761" s="4"/>
      <c r="Y761" s="4"/>
      <c r="Z761" s="4"/>
      <c r="AA761" s="4"/>
      <c r="AB761" s="4"/>
      <c r="AC761" s="4"/>
      <c r="AD761" s="4"/>
      <c r="AE761" s="4"/>
      <c r="AF761" s="4"/>
    </row>
    <row r="762" spans="1:32" ht="49.9" customHeight="1">
      <c r="A762" s="4"/>
      <c r="B762" s="213">
        <v>14111110111110</v>
      </c>
      <c r="C762" s="214">
        <v>7</v>
      </c>
      <c r="D762" s="215" t="s">
        <v>21668</v>
      </c>
      <c r="E762" s="215" t="s">
        <v>21735</v>
      </c>
      <c r="F762" s="216" t="s">
        <v>21736</v>
      </c>
      <c r="G762" s="215" t="s">
        <v>21909</v>
      </c>
      <c r="H762" s="215" t="s">
        <v>21910</v>
      </c>
      <c r="I762" s="215" t="s">
        <v>21911</v>
      </c>
      <c r="J762" s="215" t="s">
        <v>21912</v>
      </c>
      <c r="K762" s="215" t="s">
        <v>21913</v>
      </c>
      <c r="L762" s="215" t="s">
        <v>21914</v>
      </c>
      <c r="M762" s="215" t="s">
        <v>21915</v>
      </c>
      <c r="N762" s="215" t="s">
        <v>21916</v>
      </c>
      <c r="O762" s="215" t="s">
        <v>21917</v>
      </c>
      <c r="P762" s="215" t="s">
        <v>21918</v>
      </c>
      <c r="Q762" s="4"/>
      <c r="R762" s="4"/>
      <c r="S762" s="4"/>
      <c r="T762" s="4"/>
      <c r="U762" s="4"/>
      <c r="V762" s="4"/>
      <c r="W762" s="4"/>
      <c r="X762" s="4"/>
      <c r="Y762" s="4"/>
      <c r="Z762" s="4"/>
      <c r="AA762" s="4"/>
      <c r="AB762" s="4"/>
      <c r="AC762" s="4"/>
      <c r="AD762" s="4"/>
      <c r="AE762" s="4"/>
      <c r="AF762" s="4"/>
    </row>
    <row r="763" spans="1:32" ht="49.9" customHeight="1">
      <c r="A763" s="4"/>
      <c r="B763" s="213">
        <v>14111110111111</v>
      </c>
      <c r="C763" s="214">
        <v>7</v>
      </c>
      <c r="D763" s="215" t="s">
        <v>21669</v>
      </c>
      <c r="E763" s="215" t="s">
        <v>21737</v>
      </c>
      <c r="F763" s="216" t="s">
        <v>21738</v>
      </c>
      <c r="G763" s="215" t="s">
        <v>21919</v>
      </c>
      <c r="H763" s="215" t="s">
        <v>21920</v>
      </c>
      <c r="I763" s="215" t="s">
        <v>21921</v>
      </c>
      <c r="J763" s="215" t="s">
        <v>21922</v>
      </c>
      <c r="K763" s="215" t="s">
        <v>21923</v>
      </c>
      <c r="L763" s="215" t="s">
        <v>21924</v>
      </c>
      <c r="M763" s="215" t="s">
        <v>21925</v>
      </c>
      <c r="N763" s="215" t="s">
        <v>21926</v>
      </c>
      <c r="O763" s="215" t="s">
        <v>21927</v>
      </c>
      <c r="P763" s="215" t="s">
        <v>21928</v>
      </c>
      <c r="Q763" s="4"/>
      <c r="R763" s="4"/>
      <c r="S763" s="4"/>
      <c r="T763" s="4"/>
      <c r="U763" s="4"/>
      <c r="V763" s="4"/>
      <c r="W763" s="4"/>
      <c r="X763" s="4"/>
      <c r="Y763" s="4"/>
      <c r="Z763" s="4"/>
      <c r="AA763" s="4"/>
      <c r="AB763" s="4"/>
      <c r="AC763" s="4"/>
      <c r="AD763" s="4"/>
      <c r="AE763" s="4"/>
      <c r="AF763" s="4"/>
    </row>
    <row r="764" spans="1:32" ht="49.9" customHeight="1">
      <c r="A764" s="4"/>
      <c r="B764" s="213">
        <v>141111101112</v>
      </c>
      <c r="C764" s="214">
        <v>6</v>
      </c>
      <c r="D764" s="215" t="s">
        <v>866</v>
      </c>
      <c r="E764" s="215" t="s">
        <v>866</v>
      </c>
      <c r="F764" s="216" t="s">
        <v>23093</v>
      </c>
      <c r="G764" s="215" t="s">
        <v>4466</v>
      </c>
      <c r="H764" s="215" t="s">
        <v>6192</v>
      </c>
      <c r="I764" s="215" t="s">
        <v>7906</v>
      </c>
      <c r="J764" s="215" t="s">
        <v>9607</v>
      </c>
      <c r="K764" s="215" t="s">
        <v>11313</v>
      </c>
      <c r="L764" s="215" t="s">
        <v>13001</v>
      </c>
      <c r="M764" s="215" t="s">
        <v>14691</v>
      </c>
      <c r="N764" s="215" t="s">
        <v>16391</v>
      </c>
      <c r="O764" s="215" t="s">
        <v>18102</v>
      </c>
      <c r="P764" s="215" t="s">
        <v>19789</v>
      </c>
      <c r="Q764" s="4"/>
      <c r="R764" s="4"/>
      <c r="S764" s="4"/>
      <c r="T764" s="4"/>
      <c r="U764" s="4"/>
      <c r="V764" s="4"/>
      <c r="W764" s="4"/>
      <c r="X764" s="4"/>
      <c r="Y764" s="4"/>
      <c r="Z764" s="4"/>
      <c r="AA764" s="4"/>
      <c r="AB764" s="4"/>
      <c r="AC764" s="4"/>
      <c r="AD764" s="4"/>
      <c r="AE764" s="4"/>
      <c r="AF764" s="4"/>
    </row>
    <row r="765" spans="1:32" ht="49.9" customHeight="1">
      <c r="A765" s="4"/>
      <c r="B765" s="213">
        <v>14111110111210</v>
      </c>
      <c r="C765" s="214">
        <v>7</v>
      </c>
      <c r="D765" s="215" t="s">
        <v>21670</v>
      </c>
      <c r="E765" s="215" t="s">
        <v>21739</v>
      </c>
      <c r="F765" s="216" t="s">
        <v>23094</v>
      </c>
      <c r="G765" s="215" t="s">
        <v>21929</v>
      </c>
      <c r="H765" s="215" t="s">
        <v>21930</v>
      </c>
      <c r="I765" s="215" t="s">
        <v>21931</v>
      </c>
      <c r="J765" s="215" t="s">
        <v>21932</v>
      </c>
      <c r="K765" s="215" t="s">
        <v>21933</v>
      </c>
      <c r="L765" s="215" t="s">
        <v>21934</v>
      </c>
      <c r="M765" s="215" t="s">
        <v>21935</v>
      </c>
      <c r="N765" s="215" t="s">
        <v>21936</v>
      </c>
      <c r="O765" s="215" t="s">
        <v>21937</v>
      </c>
      <c r="P765" s="215" t="s">
        <v>21938</v>
      </c>
      <c r="Q765" s="4"/>
      <c r="R765" s="4"/>
      <c r="S765" s="4"/>
      <c r="T765" s="4"/>
      <c r="U765" s="4"/>
      <c r="V765" s="4"/>
      <c r="W765" s="4"/>
      <c r="X765" s="4"/>
      <c r="Y765" s="4"/>
      <c r="Z765" s="4"/>
      <c r="AA765" s="4"/>
      <c r="AB765" s="4"/>
      <c r="AC765" s="4"/>
      <c r="AD765" s="4"/>
      <c r="AE765" s="4"/>
      <c r="AF765" s="4"/>
    </row>
    <row r="766" spans="1:32" ht="49.9" customHeight="1">
      <c r="A766" s="4"/>
      <c r="B766" s="213">
        <v>14111110111211</v>
      </c>
      <c r="C766" s="214">
        <v>7</v>
      </c>
      <c r="D766" s="215" t="s">
        <v>21671</v>
      </c>
      <c r="E766" s="215" t="s">
        <v>21740</v>
      </c>
      <c r="F766" s="216" t="s">
        <v>23095</v>
      </c>
      <c r="G766" s="215" t="s">
        <v>21939</v>
      </c>
      <c r="H766" s="215" t="s">
        <v>21940</v>
      </c>
      <c r="I766" s="215" t="s">
        <v>21941</v>
      </c>
      <c r="J766" s="215" t="s">
        <v>21942</v>
      </c>
      <c r="K766" s="215" t="s">
        <v>21943</v>
      </c>
      <c r="L766" s="215" t="s">
        <v>21944</v>
      </c>
      <c r="M766" s="215" t="s">
        <v>21945</v>
      </c>
      <c r="N766" s="215" t="s">
        <v>21946</v>
      </c>
      <c r="O766" s="215" t="s">
        <v>21947</v>
      </c>
      <c r="P766" s="215" t="s">
        <v>21948</v>
      </c>
      <c r="Q766" s="4"/>
      <c r="R766" s="4"/>
      <c r="S766" s="4"/>
      <c r="T766" s="4"/>
      <c r="U766" s="4"/>
      <c r="V766" s="4"/>
      <c r="W766" s="4"/>
      <c r="X766" s="4"/>
      <c r="Y766" s="4"/>
      <c r="Z766" s="4"/>
      <c r="AA766" s="4"/>
      <c r="AB766" s="4"/>
      <c r="AC766" s="4"/>
      <c r="AD766" s="4"/>
      <c r="AE766" s="4"/>
      <c r="AF766" s="4"/>
    </row>
    <row r="767" spans="1:32" ht="49.9" customHeight="1">
      <c r="A767" s="4"/>
      <c r="B767" s="213">
        <v>141111101113</v>
      </c>
      <c r="C767" s="214">
        <v>6</v>
      </c>
      <c r="D767" s="215" t="s">
        <v>867</v>
      </c>
      <c r="E767" s="215" t="s">
        <v>867</v>
      </c>
      <c r="F767" s="216" t="s">
        <v>5464</v>
      </c>
      <c r="G767" s="215" t="s">
        <v>4467</v>
      </c>
      <c r="H767" s="215" t="s">
        <v>6193</v>
      </c>
      <c r="I767" s="215" t="s">
        <v>7907</v>
      </c>
      <c r="J767" s="215" t="s">
        <v>9608</v>
      </c>
      <c r="K767" s="215" t="s">
        <v>11314</v>
      </c>
      <c r="L767" s="215" t="s">
        <v>13002</v>
      </c>
      <c r="M767" s="215" t="s">
        <v>14692</v>
      </c>
      <c r="N767" s="215" t="s">
        <v>16392</v>
      </c>
      <c r="O767" s="215" t="s">
        <v>18103</v>
      </c>
      <c r="P767" s="215" t="s">
        <v>19790</v>
      </c>
      <c r="Q767" s="4"/>
      <c r="R767" s="4"/>
      <c r="S767" s="4"/>
      <c r="T767" s="4"/>
      <c r="U767" s="4"/>
      <c r="V767" s="4"/>
      <c r="W767" s="4"/>
      <c r="X767" s="4"/>
      <c r="Y767" s="4"/>
      <c r="Z767" s="4"/>
      <c r="AA767" s="4"/>
      <c r="AB767" s="4"/>
      <c r="AC767" s="4"/>
      <c r="AD767" s="4"/>
      <c r="AE767" s="4"/>
      <c r="AF767" s="4"/>
    </row>
    <row r="768" spans="1:32" ht="49.9" customHeight="1">
      <c r="A768" s="4"/>
      <c r="B768" s="213">
        <v>14111111</v>
      </c>
      <c r="C768" s="214">
        <v>4</v>
      </c>
      <c r="D768" s="215" t="s">
        <v>209</v>
      </c>
      <c r="E768" s="215" t="s">
        <v>209</v>
      </c>
      <c r="F768" s="216" t="s">
        <v>23096</v>
      </c>
      <c r="G768" s="215" t="s">
        <v>4468</v>
      </c>
      <c r="H768" s="215" t="s">
        <v>6194</v>
      </c>
      <c r="I768" s="215" t="s">
        <v>7908</v>
      </c>
      <c r="J768" s="215" t="s">
        <v>9609</v>
      </c>
      <c r="K768" s="215" t="s">
        <v>11315</v>
      </c>
      <c r="L768" s="215" t="s">
        <v>13003</v>
      </c>
      <c r="M768" s="215" t="s">
        <v>14693</v>
      </c>
      <c r="N768" s="215" t="s">
        <v>16393</v>
      </c>
      <c r="O768" s="215" t="s">
        <v>18104</v>
      </c>
      <c r="P768" s="215" t="s">
        <v>19791</v>
      </c>
      <c r="Q768" s="4"/>
      <c r="R768" s="4"/>
      <c r="S768" s="4"/>
      <c r="T768" s="4"/>
      <c r="U768" s="4"/>
      <c r="V768" s="4"/>
      <c r="W768" s="4"/>
      <c r="X768" s="4"/>
      <c r="Y768" s="4"/>
      <c r="Z768" s="4"/>
      <c r="AA768" s="4"/>
      <c r="AB768" s="4"/>
      <c r="AC768" s="4"/>
      <c r="AD768" s="4"/>
      <c r="AE768" s="4"/>
      <c r="AF768" s="4"/>
    </row>
    <row r="769" spans="1:32" ht="49.9" customHeight="1">
      <c r="A769" s="4"/>
      <c r="B769" s="213">
        <v>1411111110</v>
      </c>
      <c r="C769" s="214">
        <v>5</v>
      </c>
      <c r="D769" s="215" t="s">
        <v>208</v>
      </c>
      <c r="E769" s="215" t="s">
        <v>208</v>
      </c>
      <c r="F769" s="216" t="s">
        <v>23097</v>
      </c>
      <c r="G769" s="215" t="s">
        <v>4469</v>
      </c>
      <c r="H769" s="215" t="s">
        <v>6195</v>
      </c>
      <c r="I769" s="215" t="s">
        <v>7909</v>
      </c>
      <c r="J769" s="215" t="s">
        <v>9610</v>
      </c>
      <c r="K769" s="215" t="s">
        <v>11316</v>
      </c>
      <c r="L769" s="215" t="s">
        <v>13004</v>
      </c>
      <c r="M769" s="215" t="s">
        <v>14694</v>
      </c>
      <c r="N769" s="215" t="s">
        <v>16394</v>
      </c>
      <c r="O769" s="215" t="s">
        <v>18105</v>
      </c>
      <c r="P769" s="215" t="s">
        <v>19792</v>
      </c>
      <c r="Q769" s="4"/>
      <c r="R769" s="4"/>
      <c r="S769" s="4"/>
      <c r="T769" s="4"/>
      <c r="U769" s="4"/>
      <c r="V769" s="4"/>
      <c r="W769" s="4"/>
      <c r="X769" s="4"/>
      <c r="Y769" s="4"/>
      <c r="Z769" s="4"/>
      <c r="AA769" s="4"/>
      <c r="AB769" s="4"/>
      <c r="AC769" s="4"/>
      <c r="AD769" s="4"/>
      <c r="AE769" s="4"/>
      <c r="AF769" s="4"/>
    </row>
    <row r="770" spans="1:32" ht="49.9" customHeight="1">
      <c r="A770" s="4"/>
      <c r="B770" s="213">
        <v>141111111010</v>
      </c>
      <c r="C770" s="214" t="s">
        <v>21672</v>
      </c>
      <c r="D770" s="215" t="s">
        <v>21673</v>
      </c>
      <c r="E770" s="215" t="s">
        <v>21673</v>
      </c>
      <c r="F770" s="216" t="s">
        <v>23791</v>
      </c>
      <c r="G770" s="215" t="s">
        <v>21949</v>
      </c>
      <c r="H770" s="215" t="s">
        <v>21950</v>
      </c>
      <c r="I770" s="215" t="s">
        <v>21951</v>
      </c>
      <c r="J770" s="215" t="s">
        <v>21952</v>
      </c>
      <c r="K770" s="215" t="s">
        <v>21953</v>
      </c>
      <c r="L770" s="215" t="s">
        <v>21954</v>
      </c>
      <c r="M770" s="215" t="s">
        <v>21955</v>
      </c>
      <c r="N770" s="215" t="s">
        <v>21956</v>
      </c>
      <c r="O770" s="215" t="s">
        <v>21957</v>
      </c>
      <c r="P770" s="215" t="s">
        <v>21958</v>
      </c>
      <c r="Q770" s="4"/>
      <c r="R770" s="4"/>
      <c r="S770" s="4"/>
      <c r="T770" s="4"/>
      <c r="U770" s="4"/>
      <c r="V770" s="4"/>
      <c r="W770" s="4"/>
      <c r="X770" s="4"/>
      <c r="Y770" s="4"/>
      <c r="Z770" s="4"/>
      <c r="AA770" s="4"/>
      <c r="AB770" s="4"/>
      <c r="AC770" s="4"/>
      <c r="AD770" s="4"/>
      <c r="AE770" s="4"/>
      <c r="AF770" s="4"/>
    </row>
    <row r="771" spans="1:32" ht="49.9" customHeight="1">
      <c r="A771" s="4"/>
      <c r="B771" s="213">
        <v>141111111011</v>
      </c>
      <c r="C771" s="214" t="s">
        <v>21672</v>
      </c>
      <c r="D771" s="215" t="s">
        <v>21674</v>
      </c>
      <c r="E771" s="215" t="s">
        <v>21674</v>
      </c>
      <c r="F771" s="216" t="s">
        <v>23792</v>
      </c>
      <c r="G771" s="215" t="s">
        <v>21959</v>
      </c>
      <c r="H771" s="215" t="s">
        <v>21960</v>
      </c>
      <c r="I771" s="215" t="s">
        <v>21961</v>
      </c>
      <c r="J771" s="215" t="s">
        <v>21962</v>
      </c>
      <c r="K771" s="215" t="s">
        <v>21963</v>
      </c>
      <c r="L771" s="215" t="s">
        <v>21964</v>
      </c>
      <c r="M771" s="215" t="s">
        <v>21965</v>
      </c>
      <c r="N771" s="215" t="s">
        <v>21966</v>
      </c>
      <c r="O771" s="215" t="s">
        <v>21967</v>
      </c>
      <c r="P771" s="215" t="s">
        <v>21968</v>
      </c>
      <c r="Q771" s="4"/>
      <c r="R771" s="4"/>
      <c r="S771" s="4"/>
      <c r="T771" s="4"/>
      <c r="U771" s="4"/>
      <c r="V771" s="4"/>
      <c r="W771" s="4"/>
      <c r="X771" s="4"/>
      <c r="Y771" s="4"/>
      <c r="Z771" s="4"/>
      <c r="AA771" s="4"/>
      <c r="AB771" s="4"/>
      <c r="AC771" s="4"/>
      <c r="AD771" s="4"/>
      <c r="AE771" s="4"/>
      <c r="AF771" s="4"/>
    </row>
    <row r="772" spans="1:32" ht="49.9" customHeight="1">
      <c r="A772" s="4"/>
      <c r="B772" s="213">
        <v>1411111111</v>
      </c>
      <c r="C772" s="214">
        <v>5</v>
      </c>
      <c r="D772" s="215" t="s">
        <v>868</v>
      </c>
      <c r="E772" s="215" t="s">
        <v>868</v>
      </c>
      <c r="F772" s="216" t="s">
        <v>23100</v>
      </c>
      <c r="G772" s="215" t="s">
        <v>4470</v>
      </c>
      <c r="H772" s="215" t="s">
        <v>6196</v>
      </c>
      <c r="I772" s="215" t="s">
        <v>7910</v>
      </c>
      <c r="J772" s="215" t="s">
        <v>9611</v>
      </c>
      <c r="K772" s="215" t="s">
        <v>11317</v>
      </c>
      <c r="L772" s="215" t="s">
        <v>13005</v>
      </c>
      <c r="M772" s="215" t="s">
        <v>14695</v>
      </c>
      <c r="N772" s="215" t="s">
        <v>16395</v>
      </c>
      <c r="O772" s="215" t="s">
        <v>18106</v>
      </c>
      <c r="P772" s="215" t="s">
        <v>19793</v>
      </c>
      <c r="Q772" s="4"/>
      <c r="R772" s="4"/>
      <c r="S772" s="4"/>
      <c r="T772" s="4"/>
      <c r="U772" s="4"/>
      <c r="V772" s="4"/>
      <c r="W772" s="4"/>
      <c r="X772" s="4"/>
      <c r="Y772" s="4"/>
      <c r="Z772" s="4"/>
      <c r="AA772" s="4"/>
      <c r="AB772" s="4"/>
      <c r="AC772" s="4"/>
      <c r="AD772" s="4"/>
      <c r="AE772" s="4"/>
      <c r="AF772" s="4"/>
    </row>
    <row r="773" spans="1:32" ht="49.9" customHeight="1">
      <c r="A773" s="4"/>
      <c r="B773" s="213">
        <v>1411111112</v>
      </c>
      <c r="C773" s="214">
        <v>5</v>
      </c>
      <c r="D773" s="215" t="s">
        <v>869</v>
      </c>
      <c r="E773" s="215" t="s">
        <v>869</v>
      </c>
      <c r="F773" s="216" t="s">
        <v>3127</v>
      </c>
      <c r="G773" s="215" t="s">
        <v>4471</v>
      </c>
      <c r="H773" s="215" t="s">
        <v>6197</v>
      </c>
      <c r="I773" s="215" t="s">
        <v>7911</v>
      </c>
      <c r="J773" s="215" t="s">
        <v>9612</v>
      </c>
      <c r="K773" s="215" t="s">
        <v>11318</v>
      </c>
      <c r="L773" s="215" t="s">
        <v>13006</v>
      </c>
      <c r="M773" s="215" t="s">
        <v>14696</v>
      </c>
      <c r="N773" s="215" t="s">
        <v>16396</v>
      </c>
      <c r="O773" s="215" t="s">
        <v>18107</v>
      </c>
      <c r="P773" s="215" t="s">
        <v>19794</v>
      </c>
      <c r="Q773" s="4"/>
      <c r="R773" s="4"/>
      <c r="S773" s="4"/>
      <c r="T773" s="4"/>
      <c r="U773" s="4"/>
      <c r="V773" s="4"/>
      <c r="W773" s="4"/>
      <c r="X773" s="4"/>
      <c r="Y773" s="4"/>
      <c r="Z773" s="4"/>
      <c r="AA773" s="4"/>
      <c r="AB773" s="4"/>
      <c r="AC773" s="4"/>
      <c r="AD773" s="4"/>
      <c r="AE773" s="4"/>
      <c r="AF773" s="4"/>
    </row>
    <row r="774" spans="1:32" ht="49.9" customHeight="1">
      <c r="A774" s="4"/>
      <c r="B774" s="213">
        <v>1411111113</v>
      </c>
      <c r="C774" s="214">
        <v>5</v>
      </c>
      <c r="D774" s="215" t="s">
        <v>870</v>
      </c>
      <c r="E774" s="215" t="s">
        <v>870</v>
      </c>
      <c r="F774" s="216" t="s">
        <v>23101</v>
      </c>
      <c r="G774" s="215" t="s">
        <v>4472</v>
      </c>
      <c r="H774" s="215" t="s">
        <v>6198</v>
      </c>
      <c r="I774" s="215" t="s">
        <v>7912</v>
      </c>
      <c r="J774" s="215" t="s">
        <v>9613</v>
      </c>
      <c r="K774" s="215" t="s">
        <v>11319</v>
      </c>
      <c r="L774" s="215" t="s">
        <v>13007</v>
      </c>
      <c r="M774" s="215" t="s">
        <v>14697</v>
      </c>
      <c r="N774" s="215" t="s">
        <v>16397</v>
      </c>
      <c r="O774" s="215" t="s">
        <v>18108</v>
      </c>
      <c r="P774" s="215" t="s">
        <v>19795</v>
      </c>
      <c r="Q774" s="4"/>
      <c r="R774" s="4"/>
      <c r="S774" s="4"/>
      <c r="T774" s="4"/>
      <c r="U774" s="4"/>
      <c r="V774" s="4"/>
      <c r="W774" s="4"/>
      <c r="X774" s="4"/>
      <c r="Y774" s="4"/>
      <c r="Z774" s="4"/>
      <c r="AA774" s="4"/>
      <c r="AB774" s="4"/>
      <c r="AC774" s="4"/>
      <c r="AD774" s="4"/>
      <c r="AE774" s="4"/>
      <c r="AF774" s="4"/>
    </row>
    <row r="775" spans="1:32" ht="49.9" customHeight="1">
      <c r="A775" s="4"/>
      <c r="B775" s="213">
        <v>14111112</v>
      </c>
      <c r="C775" s="214">
        <v>4</v>
      </c>
      <c r="D775" s="215" t="s">
        <v>204</v>
      </c>
      <c r="E775" s="215" t="s">
        <v>204</v>
      </c>
      <c r="F775" s="216" t="s">
        <v>23102</v>
      </c>
      <c r="G775" s="215" t="s">
        <v>4473</v>
      </c>
      <c r="H775" s="215" t="s">
        <v>6199</v>
      </c>
      <c r="I775" s="215" t="s">
        <v>7913</v>
      </c>
      <c r="J775" s="215" t="s">
        <v>9614</v>
      </c>
      <c r="K775" s="215" t="s">
        <v>11320</v>
      </c>
      <c r="L775" s="215" t="s">
        <v>13008</v>
      </c>
      <c r="M775" s="215" t="s">
        <v>14698</v>
      </c>
      <c r="N775" s="215" t="s">
        <v>16398</v>
      </c>
      <c r="O775" s="215" t="s">
        <v>18109</v>
      </c>
      <c r="P775" s="215" t="s">
        <v>19796</v>
      </c>
      <c r="Q775" s="4"/>
      <c r="R775" s="4"/>
      <c r="S775" s="4"/>
      <c r="T775" s="4"/>
      <c r="U775" s="4"/>
      <c r="V775" s="4"/>
      <c r="W775" s="4"/>
      <c r="X775" s="4"/>
      <c r="Y775" s="4"/>
      <c r="Z775" s="4"/>
      <c r="AA775" s="4"/>
      <c r="AB775" s="4"/>
      <c r="AC775" s="4"/>
      <c r="AD775" s="4"/>
      <c r="AE775" s="4"/>
      <c r="AF775" s="4"/>
    </row>
    <row r="776" spans="1:32" ht="49.9" customHeight="1">
      <c r="A776" s="4"/>
      <c r="B776" s="213">
        <v>1411111210</v>
      </c>
      <c r="C776" s="214">
        <v>5</v>
      </c>
      <c r="D776" s="215" t="s">
        <v>871</v>
      </c>
      <c r="E776" s="215" t="s">
        <v>871</v>
      </c>
      <c r="F776" s="216" t="s">
        <v>3128</v>
      </c>
      <c r="G776" s="215" t="s">
        <v>4474</v>
      </c>
      <c r="H776" s="215" t="s">
        <v>6200</v>
      </c>
      <c r="I776" s="215" t="s">
        <v>7914</v>
      </c>
      <c r="J776" s="215" t="s">
        <v>9615</v>
      </c>
      <c r="K776" s="215" t="s">
        <v>11321</v>
      </c>
      <c r="L776" s="215" t="s">
        <v>13009</v>
      </c>
      <c r="M776" s="215" t="s">
        <v>14699</v>
      </c>
      <c r="N776" s="215" t="s">
        <v>16399</v>
      </c>
      <c r="O776" s="215" t="s">
        <v>18110</v>
      </c>
      <c r="P776" s="215" t="s">
        <v>19797</v>
      </c>
      <c r="Q776" s="4"/>
      <c r="R776" s="4"/>
      <c r="S776" s="4"/>
      <c r="T776" s="4"/>
      <c r="U776" s="4"/>
      <c r="V776" s="4"/>
      <c r="W776" s="4"/>
      <c r="X776" s="4"/>
      <c r="Y776" s="4"/>
      <c r="Z776" s="4"/>
      <c r="AA776" s="4"/>
      <c r="AB776" s="4"/>
      <c r="AC776" s="4"/>
      <c r="AD776" s="4"/>
      <c r="AE776" s="4"/>
      <c r="AF776" s="4"/>
    </row>
    <row r="777" spans="1:32" ht="49.9" customHeight="1">
      <c r="A777" s="4"/>
      <c r="B777" s="213">
        <v>1411111211</v>
      </c>
      <c r="C777" s="214">
        <v>5</v>
      </c>
      <c r="D777" s="215" t="s">
        <v>872</v>
      </c>
      <c r="E777" s="215" t="s">
        <v>872</v>
      </c>
      <c r="F777" s="216" t="s">
        <v>3129</v>
      </c>
      <c r="G777" s="215" t="s">
        <v>4475</v>
      </c>
      <c r="H777" s="215" t="s">
        <v>6201</v>
      </c>
      <c r="I777" s="215" t="s">
        <v>7915</v>
      </c>
      <c r="J777" s="215" t="s">
        <v>9616</v>
      </c>
      <c r="K777" s="215" t="s">
        <v>11322</v>
      </c>
      <c r="L777" s="215" t="s">
        <v>13010</v>
      </c>
      <c r="M777" s="215" t="s">
        <v>14700</v>
      </c>
      <c r="N777" s="215" t="s">
        <v>16400</v>
      </c>
      <c r="O777" s="215" t="s">
        <v>18111</v>
      </c>
      <c r="P777" s="215" t="s">
        <v>19798</v>
      </c>
      <c r="Q777" s="4"/>
      <c r="R777" s="4"/>
      <c r="S777" s="4"/>
      <c r="T777" s="4"/>
      <c r="U777" s="4"/>
      <c r="V777" s="4"/>
      <c r="W777" s="4"/>
      <c r="X777" s="4"/>
      <c r="Y777" s="4"/>
      <c r="Z777" s="4"/>
      <c r="AA777" s="4"/>
      <c r="AB777" s="4"/>
      <c r="AC777" s="4"/>
      <c r="AD777" s="4"/>
      <c r="AE777" s="4"/>
      <c r="AF777" s="4"/>
    </row>
    <row r="778" spans="1:32" ht="49.9" customHeight="1">
      <c r="A778" s="4"/>
      <c r="B778" s="213">
        <v>1411111212</v>
      </c>
      <c r="C778" s="214">
        <v>5</v>
      </c>
      <c r="D778" s="215" t="s">
        <v>873</v>
      </c>
      <c r="E778" s="215" t="s">
        <v>873</v>
      </c>
      <c r="F778" s="216" t="s">
        <v>3130</v>
      </c>
      <c r="G778" s="215" t="s">
        <v>4476</v>
      </c>
      <c r="H778" s="215" t="s">
        <v>6202</v>
      </c>
      <c r="I778" s="215" t="s">
        <v>7916</v>
      </c>
      <c r="J778" s="215" t="s">
        <v>9617</v>
      </c>
      <c r="K778" s="215" t="s">
        <v>11323</v>
      </c>
      <c r="L778" s="215" t="s">
        <v>13011</v>
      </c>
      <c r="M778" s="215" t="s">
        <v>14701</v>
      </c>
      <c r="N778" s="215" t="s">
        <v>16401</v>
      </c>
      <c r="O778" s="215" t="s">
        <v>18112</v>
      </c>
      <c r="P778" s="215" t="s">
        <v>19799</v>
      </c>
      <c r="Q778" s="4"/>
      <c r="R778" s="4"/>
      <c r="S778" s="4"/>
      <c r="T778" s="4"/>
      <c r="U778" s="4"/>
      <c r="V778" s="4"/>
      <c r="W778" s="4"/>
      <c r="X778" s="4"/>
      <c r="Y778" s="4"/>
      <c r="Z778" s="4"/>
      <c r="AA778" s="4"/>
      <c r="AB778" s="4"/>
      <c r="AC778" s="4"/>
      <c r="AD778" s="4"/>
      <c r="AE778" s="4"/>
      <c r="AF778" s="4"/>
    </row>
    <row r="779" spans="1:32" ht="49.9" customHeight="1">
      <c r="A779" s="4"/>
      <c r="B779" s="213">
        <v>1411111213</v>
      </c>
      <c r="C779" s="214">
        <v>5</v>
      </c>
      <c r="D779" s="215" t="s">
        <v>874</v>
      </c>
      <c r="E779" s="215" t="s">
        <v>874</v>
      </c>
      <c r="F779" s="216" t="s">
        <v>3131</v>
      </c>
      <c r="G779" s="215" t="s">
        <v>4477</v>
      </c>
      <c r="H779" s="215" t="s">
        <v>6203</v>
      </c>
      <c r="I779" s="215" t="s">
        <v>7917</v>
      </c>
      <c r="J779" s="215" t="s">
        <v>9618</v>
      </c>
      <c r="K779" s="215" t="s">
        <v>11324</v>
      </c>
      <c r="L779" s="215" t="s">
        <v>13012</v>
      </c>
      <c r="M779" s="215" t="s">
        <v>14702</v>
      </c>
      <c r="N779" s="215" t="s">
        <v>16402</v>
      </c>
      <c r="O779" s="215" t="s">
        <v>18113</v>
      </c>
      <c r="P779" s="215" t="s">
        <v>19800</v>
      </c>
      <c r="Q779" s="4"/>
      <c r="R779" s="4"/>
      <c r="S779" s="4"/>
      <c r="T779" s="4"/>
      <c r="U779" s="4"/>
      <c r="V779" s="4"/>
      <c r="W779" s="4"/>
      <c r="X779" s="4"/>
      <c r="Y779" s="4"/>
      <c r="Z779" s="4"/>
      <c r="AA779" s="4"/>
      <c r="AB779" s="4"/>
      <c r="AC779" s="4"/>
      <c r="AD779" s="4"/>
      <c r="AE779" s="4"/>
      <c r="AF779" s="4"/>
    </row>
    <row r="780" spans="1:32" ht="49.9" customHeight="1">
      <c r="A780" s="4"/>
      <c r="B780" s="213">
        <v>141111121310</v>
      </c>
      <c r="C780" s="214">
        <v>6</v>
      </c>
      <c r="D780" s="215" t="s">
        <v>875</v>
      </c>
      <c r="E780" s="215" t="s">
        <v>875</v>
      </c>
      <c r="F780" s="216" t="s">
        <v>3132</v>
      </c>
      <c r="G780" s="215" t="s">
        <v>4478</v>
      </c>
      <c r="H780" s="215" t="s">
        <v>6204</v>
      </c>
      <c r="I780" s="215" t="s">
        <v>7918</v>
      </c>
      <c r="J780" s="215" t="s">
        <v>9619</v>
      </c>
      <c r="K780" s="215" t="s">
        <v>11325</v>
      </c>
      <c r="L780" s="215" t="s">
        <v>13013</v>
      </c>
      <c r="M780" s="215" t="s">
        <v>14703</v>
      </c>
      <c r="N780" s="215" t="s">
        <v>16403</v>
      </c>
      <c r="O780" s="215" t="s">
        <v>18114</v>
      </c>
      <c r="P780" s="215" t="s">
        <v>19801</v>
      </c>
      <c r="Q780" s="4"/>
      <c r="R780" s="4"/>
      <c r="S780" s="4"/>
      <c r="T780" s="4"/>
      <c r="U780" s="4"/>
      <c r="V780" s="4"/>
      <c r="W780" s="4"/>
      <c r="X780" s="4"/>
      <c r="Y780" s="4"/>
      <c r="Z780" s="4"/>
      <c r="AA780" s="4"/>
      <c r="AB780" s="4"/>
      <c r="AC780" s="4"/>
      <c r="AD780" s="4"/>
      <c r="AE780" s="4"/>
      <c r="AF780" s="4"/>
    </row>
    <row r="781" spans="1:32" ht="49.9" customHeight="1">
      <c r="A781" s="4"/>
      <c r="B781" s="213">
        <v>141111121311</v>
      </c>
      <c r="C781" s="214">
        <v>6</v>
      </c>
      <c r="D781" s="215" t="s">
        <v>876</v>
      </c>
      <c r="E781" s="215" t="s">
        <v>1965</v>
      </c>
      <c r="F781" s="216" t="s">
        <v>3133</v>
      </c>
      <c r="G781" s="215" t="s">
        <v>4479</v>
      </c>
      <c r="H781" s="215" t="s">
        <v>6205</v>
      </c>
      <c r="I781" s="215" t="s">
        <v>7919</v>
      </c>
      <c r="J781" s="215" t="s">
        <v>9620</v>
      </c>
      <c r="K781" s="215" t="s">
        <v>11326</v>
      </c>
      <c r="L781" s="215" t="s">
        <v>13014</v>
      </c>
      <c r="M781" s="215" t="s">
        <v>14704</v>
      </c>
      <c r="N781" s="215" t="s">
        <v>16404</v>
      </c>
      <c r="O781" s="215" t="s">
        <v>18115</v>
      </c>
      <c r="P781" s="215" t="s">
        <v>19802</v>
      </c>
      <c r="Q781" s="4"/>
      <c r="R781" s="4"/>
      <c r="S781" s="4"/>
      <c r="T781" s="4"/>
      <c r="U781" s="4"/>
      <c r="V781" s="4"/>
      <c r="W781" s="4"/>
      <c r="X781" s="4"/>
      <c r="Y781" s="4"/>
      <c r="Z781" s="4"/>
      <c r="AA781" s="4"/>
      <c r="AB781" s="4"/>
      <c r="AC781" s="4"/>
      <c r="AD781" s="4"/>
      <c r="AE781" s="4"/>
      <c r="AF781" s="4"/>
    </row>
    <row r="782" spans="1:32" ht="49.9" customHeight="1">
      <c r="A782" s="4"/>
      <c r="B782" s="213">
        <v>14111112131110</v>
      </c>
      <c r="C782" s="214">
        <v>7</v>
      </c>
      <c r="D782" s="215" t="s">
        <v>877</v>
      </c>
      <c r="E782" s="215" t="s">
        <v>1966</v>
      </c>
      <c r="F782" s="216" t="s">
        <v>23103</v>
      </c>
      <c r="G782" s="215" t="s">
        <v>4480</v>
      </c>
      <c r="H782" s="215" t="s">
        <v>6206</v>
      </c>
      <c r="I782" s="215" t="s">
        <v>7920</v>
      </c>
      <c r="J782" s="215" t="s">
        <v>9621</v>
      </c>
      <c r="K782" s="215" t="s">
        <v>11327</v>
      </c>
      <c r="L782" s="215" t="s">
        <v>13015</v>
      </c>
      <c r="M782" s="215" t="s">
        <v>14705</v>
      </c>
      <c r="N782" s="215" t="s">
        <v>16405</v>
      </c>
      <c r="O782" s="215" t="s">
        <v>18116</v>
      </c>
      <c r="P782" s="215" t="s">
        <v>19803</v>
      </c>
      <c r="Q782" s="4"/>
      <c r="R782" s="4"/>
      <c r="S782" s="4"/>
      <c r="T782" s="4"/>
      <c r="U782" s="4"/>
      <c r="V782" s="4"/>
      <c r="W782" s="4"/>
      <c r="X782" s="4"/>
      <c r="Y782" s="4"/>
      <c r="Z782" s="4"/>
      <c r="AA782" s="4"/>
      <c r="AB782" s="4"/>
      <c r="AC782" s="4"/>
      <c r="AD782" s="4"/>
      <c r="AE782" s="4"/>
      <c r="AF782" s="4"/>
    </row>
    <row r="783" spans="1:32" ht="49.9" customHeight="1">
      <c r="A783" s="4"/>
      <c r="B783" s="213">
        <v>14111112131111</v>
      </c>
      <c r="C783" s="214">
        <v>7</v>
      </c>
      <c r="D783" s="215" t="s">
        <v>878</v>
      </c>
      <c r="E783" s="215" t="s">
        <v>1967</v>
      </c>
      <c r="F783" s="216" t="s">
        <v>23104</v>
      </c>
      <c r="G783" s="215" t="s">
        <v>4481</v>
      </c>
      <c r="H783" s="215" t="s">
        <v>6207</v>
      </c>
      <c r="I783" s="215" t="s">
        <v>7921</v>
      </c>
      <c r="J783" s="215" t="s">
        <v>9622</v>
      </c>
      <c r="K783" s="215" t="s">
        <v>11328</v>
      </c>
      <c r="L783" s="215" t="s">
        <v>13016</v>
      </c>
      <c r="M783" s="215" t="s">
        <v>14706</v>
      </c>
      <c r="N783" s="215" t="s">
        <v>16406</v>
      </c>
      <c r="O783" s="215" t="s">
        <v>18117</v>
      </c>
      <c r="P783" s="215" t="s">
        <v>19804</v>
      </c>
      <c r="Q783" s="4"/>
      <c r="R783" s="4"/>
      <c r="S783" s="4"/>
      <c r="T783" s="4"/>
      <c r="U783" s="4"/>
      <c r="V783" s="4"/>
      <c r="W783" s="4"/>
      <c r="X783" s="4"/>
      <c r="Y783" s="4"/>
      <c r="Z783" s="4"/>
      <c r="AA783" s="4"/>
      <c r="AB783" s="4"/>
      <c r="AC783" s="4"/>
      <c r="AD783" s="4"/>
      <c r="AE783" s="4"/>
      <c r="AF783" s="4"/>
    </row>
    <row r="784" spans="1:32" ht="49.9" customHeight="1">
      <c r="A784" s="4"/>
      <c r="B784" s="213">
        <v>14111112131112</v>
      </c>
      <c r="C784" s="214">
        <v>7</v>
      </c>
      <c r="D784" s="215" t="s">
        <v>879</v>
      </c>
      <c r="E784" s="215" t="s">
        <v>1968</v>
      </c>
      <c r="F784" s="216" t="s">
        <v>23105</v>
      </c>
      <c r="G784" s="215" t="s">
        <v>4482</v>
      </c>
      <c r="H784" s="215" t="s">
        <v>6208</v>
      </c>
      <c r="I784" s="215" t="s">
        <v>7922</v>
      </c>
      <c r="J784" s="215" t="s">
        <v>9623</v>
      </c>
      <c r="K784" s="215" t="s">
        <v>11329</v>
      </c>
      <c r="L784" s="215" t="s">
        <v>13017</v>
      </c>
      <c r="M784" s="215" t="s">
        <v>14707</v>
      </c>
      <c r="N784" s="215" t="s">
        <v>16407</v>
      </c>
      <c r="O784" s="215" t="s">
        <v>18118</v>
      </c>
      <c r="P784" s="215" t="s">
        <v>19805</v>
      </c>
      <c r="Q784" s="4"/>
      <c r="R784" s="4"/>
      <c r="S784" s="4"/>
      <c r="T784" s="4"/>
      <c r="U784" s="4"/>
      <c r="V784" s="4"/>
      <c r="W784" s="4"/>
      <c r="X784" s="4"/>
      <c r="Y784" s="4"/>
      <c r="Z784" s="4"/>
      <c r="AA784" s="4"/>
      <c r="AB784" s="4"/>
      <c r="AC784" s="4"/>
      <c r="AD784" s="4"/>
      <c r="AE784" s="4"/>
      <c r="AF784" s="4"/>
    </row>
    <row r="785" spans="1:32" ht="49.9" customHeight="1">
      <c r="A785" s="4"/>
      <c r="B785" s="213">
        <v>1411111214</v>
      </c>
      <c r="C785" s="214">
        <v>5</v>
      </c>
      <c r="D785" s="215" t="s">
        <v>880</v>
      </c>
      <c r="E785" s="215" t="s">
        <v>880</v>
      </c>
      <c r="F785" s="216" t="s">
        <v>3134</v>
      </c>
      <c r="G785" s="215" t="s">
        <v>4483</v>
      </c>
      <c r="H785" s="215" t="s">
        <v>6209</v>
      </c>
      <c r="I785" s="215" t="s">
        <v>7923</v>
      </c>
      <c r="J785" s="215" t="s">
        <v>9624</v>
      </c>
      <c r="K785" s="215" t="s">
        <v>11330</v>
      </c>
      <c r="L785" s="215" t="s">
        <v>880</v>
      </c>
      <c r="M785" s="215" t="s">
        <v>14708</v>
      </c>
      <c r="N785" s="215" t="s">
        <v>16408</v>
      </c>
      <c r="O785" s="215" t="s">
        <v>18119</v>
      </c>
      <c r="P785" s="215" t="s">
        <v>19806</v>
      </c>
      <c r="Q785" s="4"/>
      <c r="R785" s="4"/>
      <c r="S785" s="4"/>
      <c r="T785" s="4"/>
      <c r="U785" s="4"/>
      <c r="V785" s="4"/>
      <c r="W785" s="4"/>
      <c r="X785" s="4"/>
      <c r="Y785" s="4"/>
      <c r="Z785" s="4"/>
      <c r="AA785" s="4"/>
      <c r="AB785" s="4"/>
      <c r="AC785" s="4"/>
      <c r="AD785" s="4"/>
      <c r="AE785" s="4"/>
      <c r="AF785" s="4"/>
    </row>
    <row r="786" spans="1:32" ht="49.9" customHeight="1">
      <c r="A786" s="4"/>
      <c r="B786" s="213">
        <v>141111121410</v>
      </c>
      <c r="C786" s="214">
        <v>6</v>
      </c>
      <c r="D786" s="215" t="s">
        <v>881</v>
      </c>
      <c r="E786" s="215" t="s">
        <v>881</v>
      </c>
      <c r="F786" s="216" t="s">
        <v>3135</v>
      </c>
      <c r="G786" s="215" t="s">
        <v>4484</v>
      </c>
      <c r="H786" s="215" t="s">
        <v>6210</v>
      </c>
      <c r="I786" s="215" t="s">
        <v>7924</v>
      </c>
      <c r="J786" s="215" t="s">
        <v>9625</v>
      </c>
      <c r="K786" s="215" t="s">
        <v>11331</v>
      </c>
      <c r="L786" s="215" t="s">
        <v>13018</v>
      </c>
      <c r="M786" s="215" t="s">
        <v>14709</v>
      </c>
      <c r="N786" s="215" t="s">
        <v>16409</v>
      </c>
      <c r="O786" s="215" t="s">
        <v>18120</v>
      </c>
      <c r="P786" s="215" t="s">
        <v>19807</v>
      </c>
      <c r="Q786" s="4"/>
      <c r="R786" s="4"/>
      <c r="S786" s="4"/>
      <c r="T786" s="4"/>
      <c r="U786" s="4"/>
      <c r="V786" s="4"/>
      <c r="W786" s="4"/>
      <c r="X786" s="4"/>
      <c r="Y786" s="4"/>
      <c r="Z786" s="4"/>
      <c r="AA786" s="4"/>
      <c r="AB786" s="4"/>
      <c r="AC786" s="4"/>
      <c r="AD786" s="4"/>
      <c r="AE786" s="4"/>
      <c r="AF786" s="4"/>
    </row>
    <row r="787" spans="1:32" ht="49.9" customHeight="1">
      <c r="A787" s="4"/>
      <c r="B787" s="213">
        <v>141111121411</v>
      </c>
      <c r="C787" s="214">
        <v>6</v>
      </c>
      <c r="D787" s="215" t="s">
        <v>882</v>
      </c>
      <c r="E787" s="215" t="s">
        <v>1969</v>
      </c>
      <c r="F787" s="216" t="s">
        <v>3136</v>
      </c>
      <c r="G787" s="215" t="s">
        <v>4485</v>
      </c>
      <c r="H787" s="215" t="s">
        <v>6211</v>
      </c>
      <c r="I787" s="215" t="s">
        <v>7925</v>
      </c>
      <c r="J787" s="215" t="s">
        <v>9626</v>
      </c>
      <c r="K787" s="215" t="s">
        <v>11332</v>
      </c>
      <c r="L787" s="215" t="s">
        <v>13019</v>
      </c>
      <c r="M787" s="215" t="s">
        <v>14710</v>
      </c>
      <c r="N787" s="215" t="s">
        <v>16410</v>
      </c>
      <c r="O787" s="215" t="s">
        <v>18121</v>
      </c>
      <c r="P787" s="215" t="s">
        <v>19808</v>
      </c>
      <c r="Q787" s="4"/>
      <c r="R787" s="4"/>
      <c r="S787" s="4"/>
      <c r="T787" s="4"/>
      <c r="U787" s="4"/>
      <c r="V787" s="4"/>
      <c r="W787" s="4"/>
      <c r="X787" s="4"/>
      <c r="Y787" s="4"/>
      <c r="Z787" s="4"/>
      <c r="AA787" s="4"/>
      <c r="AB787" s="4"/>
      <c r="AC787" s="4"/>
      <c r="AD787" s="4"/>
      <c r="AE787" s="4"/>
      <c r="AF787" s="4"/>
    </row>
    <row r="788" spans="1:32" ht="49.9" customHeight="1">
      <c r="A788" s="4"/>
      <c r="B788" s="213">
        <v>14111112141110</v>
      </c>
      <c r="C788" s="214">
        <v>7</v>
      </c>
      <c r="D788" s="215" t="s">
        <v>883</v>
      </c>
      <c r="E788" s="215" t="s">
        <v>1970</v>
      </c>
      <c r="F788" s="216" t="s">
        <v>23106</v>
      </c>
      <c r="G788" s="215" t="s">
        <v>4486</v>
      </c>
      <c r="H788" s="215" t="s">
        <v>6212</v>
      </c>
      <c r="I788" s="215" t="s">
        <v>7926</v>
      </c>
      <c r="J788" s="215" t="s">
        <v>9627</v>
      </c>
      <c r="K788" s="215" t="s">
        <v>11333</v>
      </c>
      <c r="L788" s="215" t="s">
        <v>13020</v>
      </c>
      <c r="M788" s="215" t="s">
        <v>14711</v>
      </c>
      <c r="N788" s="215" t="s">
        <v>16411</v>
      </c>
      <c r="O788" s="215" t="s">
        <v>18122</v>
      </c>
      <c r="P788" s="215" t="s">
        <v>19809</v>
      </c>
      <c r="Q788" s="4"/>
      <c r="R788" s="4"/>
      <c r="S788" s="4"/>
      <c r="T788" s="4"/>
      <c r="U788" s="4"/>
      <c r="V788" s="4"/>
      <c r="W788" s="4"/>
      <c r="X788" s="4"/>
      <c r="Y788" s="4"/>
      <c r="Z788" s="4"/>
      <c r="AA788" s="4"/>
      <c r="AB788" s="4"/>
      <c r="AC788" s="4"/>
      <c r="AD788" s="4"/>
      <c r="AE788" s="4"/>
      <c r="AF788" s="4"/>
    </row>
    <row r="789" spans="1:32" ht="49.9" customHeight="1">
      <c r="A789" s="4"/>
      <c r="B789" s="213">
        <v>14111112141111</v>
      </c>
      <c r="C789" s="214">
        <v>7</v>
      </c>
      <c r="D789" s="215" t="s">
        <v>884</v>
      </c>
      <c r="E789" s="215" t="s">
        <v>1971</v>
      </c>
      <c r="F789" s="216" t="s">
        <v>23107</v>
      </c>
      <c r="G789" s="215" t="s">
        <v>4487</v>
      </c>
      <c r="H789" s="215" t="s">
        <v>6213</v>
      </c>
      <c r="I789" s="215" t="s">
        <v>7927</v>
      </c>
      <c r="J789" s="215" t="s">
        <v>9628</v>
      </c>
      <c r="K789" s="215" t="s">
        <v>11334</v>
      </c>
      <c r="L789" s="215" t="s">
        <v>13021</v>
      </c>
      <c r="M789" s="215" t="s">
        <v>14712</v>
      </c>
      <c r="N789" s="215" t="s">
        <v>16412</v>
      </c>
      <c r="O789" s="215" t="s">
        <v>18123</v>
      </c>
      <c r="P789" s="215" t="s">
        <v>19810</v>
      </c>
      <c r="Q789" s="4"/>
      <c r="R789" s="4"/>
      <c r="S789" s="4"/>
      <c r="T789" s="4"/>
      <c r="U789" s="4"/>
      <c r="V789" s="4"/>
      <c r="W789" s="4"/>
      <c r="X789" s="4"/>
      <c r="Y789" s="4"/>
      <c r="Z789" s="4"/>
      <c r="AA789" s="4"/>
      <c r="AB789" s="4"/>
      <c r="AC789" s="4"/>
      <c r="AD789" s="4"/>
      <c r="AE789" s="4"/>
      <c r="AF789" s="4"/>
    </row>
    <row r="790" spans="1:32" ht="49.9" customHeight="1">
      <c r="A790" s="4"/>
      <c r="B790" s="213">
        <v>14111112141112</v>
      </c>
      <c r="C790" s="214">
        <v>7</v>
      </c>
      <c r="D790" s="215" t="s">
        <v>885</v>
      </c>
      <c r="E790" s="215" t="s">
        <v>1972</v>
      </c>
      <c r="F790" s="216" t="s">
        <v>23108</v>
      </c>
      <c r="G790" s="215" t="s">
        <v>4488</v>
      </c>
      <c r="H790" s="215" t="s">
        <v>6214</v>
      </c>
      <c r="I790" s="215" t="s">
        <v>7928</v>
      </c>
      <c r="J790" s="215" t="s">
        <v>9629</v>
      </c>
      <c r="K790" s="215" t="s">
        <v>11335</v>
      </c>
      <c r="L790" s="215" t="s">
        <v>13022</v>
      </c>
      <c r="M790" s="215" t="s">
        <v>14713</v>
      </c>
      <c r="N790" s="215" t="s">
        <v>16413</v>
      </c>
      <c r="O790" s="215" t="s">
        <v>18124</v>
      </c>
      <c r="P790" s="215" t="s">
        <v>19811</v>
      </c>
      <c r="Q790" s="4"/>
      <c r="R790" s="4"/>
      <c r="S790" s="4"/>
      <c r="T790" s="4"/>
      <c r="U790" s="4"/>
      <c r="V790" s="4"/>
      <c r="W790" s="4"/>
      <c r="X790" s="4"/>
      <c r="Y790" s="4"/>
      <c r="Z790" s="4"/>
      <c r="AA790" s="4"/>
      <c r="AB790" s="4"/>
      <c r="AC790" s="4"/>
      <c r="AD790" s="4"/>
      <c r="AE790" s="4"/>
      <c r="AF790" s="4"/>
    </row>
    <row r="791" spans="1:32" ht="49.9" customHeight="1">
      <c r="A791" s="4"/>
      <c r="B791" s="213">
        <v>1411111215</v>
      </c>
      <c r="C791" s="214">
        <v>5</v>
      </c>
      <c r="D791" s="215" t="s">
        <v>219</v>
      </c>
      <c r="E791" s="215" t="s">
        <v>219</v>
      </c>
      <c r="F791" s="216" t="s">
        <v>3137</v>
      </c>
      <c r="G791" s="215" t="s">
        <v>4489</v>
      </c>
      <c r="H791" s="215" t="s">
        <v>6215</v>
      </c>
      <c r="I791" s="215" t="s">
        <v>7929</v>
      </c>
      <c r="J791" s="215" t="s">
        <v>9630</v>
      </c>
      <c r="K791" s="215" t="s">
        <v>11336</v>
      </c>
      <c r="L791" s="215" t="s">
        <v>13023</v>
      </c>
      <c r="M791" s="215" t="s">
        <v>14714</v>
      </c>
      <c r="N791" s="215" t="s">
        <v>16414</v>
      </c>
      <c r="O791" s="215" t="s">
        <v>18125</v>
      </c>
      <c r="P791" s="215" t="s">
        <v>19812</v>
      </c>
      <c r="Q791" s="4"/>
      <c r="R791" s="4"/>
      <c r="S791" s="4"/>
      <c r="T791" s="4"/>
      <c r="U791" s="4"/>
      <c r="V791" s="4"/>
      <c r="W791" s="4"/>
      <c r="X791" s="4"/>
      <c r="Y791" s="4"/>
      <c r="Z791" s="4"/>
      <c r="AA791" s="4"/>
      <c r="AB791" s="4"/>
      <c r="AC791" s="4"/>
      <c r="AD791" s="4"/>
      <c r="AE791" s="4"/>
      <c r="AF791" s="4"/>
    </row>
    <row r="792" spans="1:32" ht="49.9" customHeight="1">
      <c r="A792" s="4"/>
      <c r="B792" s="213">
        <v>141111121510</v>
      </c>
      <c r="C792" s="214">
        <v>6</v>
      </c>
      <c r="D792" s="215" t="s">
        <v>886</v>
      </c>
      <c r="E792" s="215" t="s">
        <v>886</v>
      </c>
      <c r="F792" s="216" t="s">
        <v>3138</v>
      </c>
      <c r="G792" s="215" t="s">
        <v>4490</v>
      </c>
      <c r="H792" s="215" t="s">
        <v>6216</v>
      </c>
      <c r="I792" s="215" t="s">
        <v>7930</v>
      </c>
      <c r="J792" s="215" t="s">
        <v>9631</v>
      </c>
      <c r="K792" s="215" t="s">
        <v>9631</v>
      </c>
      <c r="L792" s="215" t="s">
        <v>13024</v>
      </c>
      <c r="M792" s="215" t="s">
        <v>14715</v>
      </c>
      <c r="N792" s="215" t="s">
        <v>16415</v>
      </c>
      <c r="O792" s="215" t="s">
        <v>18126</v>
      </c>
      <c r="P792" s="215" t="s">
        <v>19813</v>
      </c>
      <c r="Q792" s="4"/>
      <c r="R792" s="4"/>
      <c r="S792" s="4"/>
      <c r="T792" s="4"/>
      <c r="U792" s="4"/>
      <c r="V792" s="4"/>
      <c r="W792" s="4"/>
      <c r="X792" s="4"/>
      <c r="Y792" s="4"/>
      <c r="Z792" s="4"/>
      <c r="AA792" s="4"/>
      <c r="AB792" s="4"/>
      <c r="AC792" s="4"/>
      <c r="AD792" s="4"/>
      <c r="AE792" s="4"/>
      <c r="AF792" s="4"/>
    </row>
    <row r="793" spans="1:32" ht="49.9" customHeight="1">
      <c r="A793" s="4"/>
      <c r="B793" s="213">
        <v>141111121511</v>
      </c>
      <c r="C793" s="214">
        <v>6</v>
      </c>
      <c r="D793" s="215" t="s">
        <v>887</v>
      </c>
      <c r="E793" s="215" t="s">
        <v>887</v>
      </c>
      <c r="F793" s="216" t="s">
        <v>3139</v>
      </c>
      <c r="G793" s="215" t="s">
        <v>4491</v>
      </c>
      <c r="H793" s="215" t="s">
        <v>6217</v>
      </c>
      <c r="I793" s="215" t="s">
        <v>7931</v>
      </c>
      <c r="J793" s="215" t="s">
        <v>9632</v>
      </c>
      <c r="K793" s="215" t="s">
        <v>9632</v>
      </c>
      <c r="L793" s="215" t="s">
        <v>13025</v>
      </c>
      <c r="M793" s="215" t="s">
        <v>14716</v>
      </c>
      <c r="N793" s="215" t="s">
        <v>16416</v>
      </c>
      <c r="O793" s="215" t="s">
        <v>18127</v>
      </c>
      <c r="P793" s="215" t="s">
        <v>19814</v>
      </c>
      <c r="Q793" s="4"/>
      <c r="R793" s="4"/>
      <c r="S793" s="4"/>
      <c r="T793" s="4"/>
      <c r="U793" s="4"/>
      <c r="V793" s="4"/>
      <c r="W793" s="4"/>
      <c r="X793" s="4"/>
      <c r="Y793" s="4"/>
      <c r="Z793" s="4"/>
      <c r="AA793" s="4"/>
      <c r="AB793" s="4"/>
      <c r="AC793" s="4"/>
      <c r="AD793" s="4"/>
      <c r="AE793" s="4"/>
      <c r="AF793" s="4"/>
    </row>
    <row r="794" spans="1:32" ht="49.9" customHeight="1">
      <c r="A794" s="4"/>
      <c r="B794" s="213">
        <v>14111113</v>
      </c>
      <c r="C794" s="214">
        <v>4</v>
      </c>
      <c r="D794" s="215" t="s">
        <v>210</v>
      </c>
      <c r="E794" s="215" t="s">
        <v>210</v>
      </c>
      <c r="F794" s="216" t="s">
        <v>3140</v>
      </c>
      <c r="G794" s="215" t="s">
        <v>4492</v>
      </c>
      <c r="H794" s="215" t="s">
        <v>6218</v>
      </c>
      <c r="I794" s="215" t="s">
        <v>7932</v>
      </c>
      <c r="J794" s="215" t="s">
        <v>9633</v>
      </c>
      <c r="K794" s="215" t="s">
        <v>11337</v>
      </c>
      <c r="L794" s="215" t="s">
        <v>13026</v>
      </c>
      <c r="M794" s="215" t="s">
        <v>14717</v>
      </c>
      <c r="N794" s="215" t="s">
        <v>16417</v>
      </c>
      <c r="O794" s="215" t="s">
        <v>18128</v>
      </c>
      <c r="P794" s="215" t="s">
        <v>19815</v>
      </c>
      <c r="Q794" s="4"/>
      <c r="R794" s="4"/>
      <c r="S794" s="4"/>
      <c r="T794" s="4"/>
      <c r="U794" s="4"/>
      <c r="V794" s="4"/>
      <c r="W794" s="4"/>
      <c r="X794" s="4"/>
      <c r="Y794" s="4"/>
      <c r="Z794" s="4"/>
      <c r="AA794" s="4"/>
      <c r="AB794" s="4"/>
      <c r="AC794" s="4"/>
      <c r="AD794" s="4"/>
      <c r="AE794" s="4"/>
      <c r="AF794" s="4"/>
    </row>
    <row r="795" spans="1:32" ht="49.9" customHeight="1">
      <c r="A795" s="4"/>
      <c r="B795" s="213">
        <v>141112</v>
      </c>
      <c r="C795" s="214">
        <v>3</v>
      </c>
      <c r="D795" s="215" t="s">
        <v>888</v>
      </c>
      <c r="E795" s="215" t="s">
        <v>1973</v>
      </c>
      <c r="F795" s="216" t="s">
        <v>3141</v>
      </c>
      <c r="G795" s="215" t="s">
        <v>4493</v>
      </c>
      <c r="H795" s="215" t="s">
        <v>6219</v>
      </c>
      <c r="I795" s="215" t="s">
        <v>7933</v>
      </c>
      <c r="J795" s="215" t="s">
        <v>9634</v>
      </c>
      <c r="K795" s="215" t="s">
        <v>11338</v>
      </c>
      <c r="L795" s="215" t="s">
        <v>13027</v>
      </c>
      <c r="M795" s="215" t="s">
        <v>14718</v>
      </c>
      <c r="N795" s="215" t="s">
        <v>16418</v>
      </c>
      <c r="O795" s="215" t="s">
        <v>18129</v>
      </c>
      <c r="P795" s="215" t="s">
        <v>19816</v>
      </c>
      <c r="Q795" s="4"/>
      <c r="R795" s="4"/>
      <c r="S795" s="4"/>
      <c r="T795" s="4"/>
      <c r="U795" s="4"/>
      <c r="V795" s="4"/>
      <c r="W795" s="4"/>
      <c r="X795" s="4"/>
      <c r="Y795" s="4"/>
      <c r="Z795" s="4"/>
      <c r="AA795" s="4"/>
      <c r="AB795" s="4"/>
      <c r="AC795" s="4"/>
      <c r="AD795" s="4"/>
      <c r="AE795" s="4"/>
      <c r="AF795" s="4"/>
    </row>
    <row r="796" spans="1:32" ht="49.9" customHeight="1">
      <c r="A796" s="4"/>
      <c r="B796" s="213">
        <v>14111210</v>
      </c>
      <c r="C796" s="214">
        <v>4</v>
      </c>
      <c r="D796" s="215" t="s">
        <v>211</v>
      </c>
      <c r="E796" s="215" t="s">
        <v>211</v>
      </c>
      <c r="F796" s="216" t="s">
        <v>23123</v>
      </c>
      <c r="G796" s="215" t="s">
        <v>4494</v>
      </c>
      <c r="H796" s="215" t="s">
        <v>6220</v>
      </c>
      <c r="I796" s="215" t="s">
        <v>211</v>
      </c>
      <c r="J796" s="215" t="s">
        <v>9635</v>
      </c>
      <c r="K796" s="215" t="s">
        <v>11339</v>
      </c>
      <c r="L796" s="215" t="s">
        <v>13028</v>
      </c>
      <c r="M796" s="215" t="s">
        <v>14719</v>
      </c>
      <c r="N796" s="215" t="s">
        <v>16419</v>
      </c>
      <c r="O796" s="215" t="s">
        <v>18130</v>
      </c>
      <c r="P796" s="215" t="s">
        <v>19817</v>
      </c>
      <c r="Q796" s="4"/>
      <c r="R796" s="4"/>
      <c r="S796" s="4"/>
      <c r="T796" s="4"/>
      <c r="U796" s="4"/>
      <c r="V796" s="4"/>
      <c r="W796" s="4"/>
      <c r="X796" s="4"/>
      <c r="Y796" s="4"/>
      <c r="Z796" s="4"/>
      <c r="AA796" s="4"/>
      <c r="AB796" s="4"/>
      <c r="AC796" s="4"/>
      <c r="AD796" s="4"/>
      <c r="AE796" s="4"/>
      <c r="AF796" s="4"/>
    </row>
    <row r="797" spans="1:32" ht="49.9" customHeight="1">
      <c r="A797" s="4"/>
      <c r="B797" s="213">
        <v>1411121010</v>
      </c>
      <c r="C797" s="214">
        <v>5</v>
      </c>
      <c r="D797" s="215" t="s">
        <v>889</v>
      </c>
      <c r="E797" s="215" t="s">
        <v>889</v>
      </c>
      <c r="F797" s="216" t="s">
        <v>3142</v>
      </c>
      <c r="G797" s="215" t="s">
        <v>4495</v>
      </c>
      <c r="H797" s="215" t="s">
        <v>6221</v>
      </c>
      <c r="I797" s="215" t="s">
        <v>7934</v>
      </c>
      <c r="J797" s="215" t="s">
        <v>9636</v>
      </c>
      <c r="K797" s="215" t="s">
        <v>11340</v>
      </c>
      <c r="L797" s="215" t="s">
        <v>13029</v>
      </c>
      <c r="M797" s="215" t="s">
        <v>14720</v>
      </c>
      <c r="N797" s="215" t="s">
        <v>16420</v>
      </c>
      <c r="O797" s="215" t="s">
        <v>18131</v>
      </c>
      <c r="P797" s="215" t="s">
        <v>19818</v>
      </c>
      <c r="Q797" s="4"/>
      <c r="R797" s="4"/>
      <c r="S797" s="4"/>
      <c r="T797" s="4"/>
      <c r="U797" s="4"/>
      <c r="V797" s="4"/>
      <c r="W797" s="4"/>
      <c r="X797" s="4"/>
      <c r="Y797" s="4"/>
      <c r="Z797" s="4"/>
      <c r="AA797" s="4"/>
      <c r="AB797" s="4"/>
      <c r="AC797" s="4"/>
      <c r="AD797" s="4"/>
      <c r="AE797" s="4"/>
      <c r="AF797" s="4"/>
    </row>
    <row r="798" spans="1:32" ht="49.9" customHeight="1">
      <c r="A798" s="4"/>
      <c r="B798" s="213">
        <v>141112101010</v>
      </c>
      <c r="C798" s="214">
        <v>6</v>
      </c>
      <c r="D798" s="215" t="s">
        <v>890</v>
      </c>
      <c r="E798" s="215" t="s">
        <v>890</v>
      </c>
      <c r="F798" s="216" t="s">
        <v>3143</v>
      </c>
      <c r="G798" s="215" t="s">
        <v>4496</v>
      </c>
      <c r="H798" s="215" t="s">
        <v>6222</v>
      </c>
      <c r="I798" s="215" t="s">
        <v>7878</v>
      </c>
      <c r="J798" s="215" t="s">
        <v>9637</v>
      </c>
      <c r="K798" s="215" t="s">
        <v>11341</v>
      </c>
      <c r="L798" s="215" t="s">
        <v>13030</v>
      </c>
      <c r="M798" s="215" t="s">
        <v>14721</v>
      </c>
      <c r="N798" s="215" t="s">
        <v>16421</v>
      </c>
      <c r="O798" s="215" t="s">
        <v>18132</v>
      </c>
      <c r="P798" s="215" t="s">
        <v>19819</v>
      </c>
      <c r="Q798" s="4"/>
      <c r="R798" s="4"/>
      <c r="S798" s="4"/>
      <c r="T798" s="4"/>
      <c r="U798" s="4"/>
      <c r="V798" s="4"/>
      <c r="W798" s="4"/>
      <c r="X798" s="4"/>
      <c r="Y798" s="4"/>
      <c r="Z798" s="4"/>
      <c r="AA798" s="4"/>
      <c r="AB798" s="4"/>
      <c r="AC798" s="4"/>
      <c r="AD798" s="4"/>
      <c r="AE798" s="4"/>
      <c r="AF798" s="4"/>
    </row>
    <row r="799" spans="1:32" ht="49.9" customHeight="1">
      <c r="A799" s="4"/>
      <c r="B799" s="213">
        <v>141112101011</v>
      </c>
      <c r="C799" s="214">
        <v>6</v>
      </c>
      <c r="D799" s="215" t="s">
        <v>891</v>
      </c>
      <c r="E799" s="215" t="s">
        <v>891</v>
      </c>
      <c r="F799" s="216" t="s">
        <v>3144</v>
      </c>
      <c r="G799" s="215" t="s">
        <v>4497</v>
      </c>
      <c r="H799" s="215" t="s">
        <v>6223</v>
      </c>
      <c r="I799" s="215" t="s">
        <v>7935</v>
      </c>
      <c r="J799" s="215" t="s">
        <v>9638</v>
      </c>
      <c r="K799" s="215" t="s">
        <v>11342</v>
      </c>
      <c r="L799" s="215" t="s">
        <v>13031</v>
      </c>
      <c r="M799" s="215" t="s">
        <v>14722</v>
      </c>
      <c r="N799" s="215" t="s">
        <v>16422</v>
      </c>
      <c r="O799" s="215" t="s">
        <v>18133</v>
      </c>
      <c r="P799" s="215" t="s">
        <v>19820</v>
      </c>
      <c r="Q799" s="4"/>
      <c r="R799" s="4"/>
      <c r="S799" s="4"/>
      <c r="T799" s="4"/>
      <c r="U799" s="4"/>
      <c r="V799" s="4"/>
      <c r="W799" s="4"/>
      <c r="X799" s="4"/>
      <c r="Y799" s="4"/>
      <c r="Z799" s="4"/>
      <c r="AA799" s="4"/>
      <c r="AB799" s="4"/>
      <c r="AC799" s="4"/>
      <c r="AD799" s="4"/>
      <c r="AE799" s="4"/>
      <c r="AF799" s="4"/>
    </row>
    <row r="800" spans="1:32" ht="49.9" customHeight="1">
      <c r="A800" s="4"/>
      <c r="B800" s="213">
        <v>14111210101110</v>
      </c>
      <c r="C800" s="214">
        <v>7</v>
      </c>
      <c r="D800" s="215" t="s">
        <v>892</v>
      </c>
      <c r="E800" s="215" t="s">
        <v>892</v>
      </c>
      <c r="F800" s="216" t="s">
        <v>3145</v>
      </c>
      <c r="G800" s="215" t="s">
        <v>4498</v>
      </c>
      <c r="H800" s="215" t="s">
        <v>6224</v>
      </c>
      <c r="I800" s="215" t="s">
        <v>7936</v>
      </c>
      <c r="J800" s="215" t="s">
        <v>9639</v>
      </c>
      <c r="K800" s="215" t="s">
        <v>11343</v>
      </c>
      <c r="L800" s="215" t="s">
        <v>13032</v>
      </c>
      <c r="M800" s="215" t="s">
        <v>14723</v>
      </c>
      <c r="N800" s="215" t="s">
        <v>16423</v>
      </c>
      <c r="O800" s="215" t="s">
        <v>18134</v>
      </c>
      <c r="P800" s="215" t="s">
        <v>19821</v>
      </c>
      <c r="Q800" s="4"/>
      <c r="R800" s="4"/>
      <c r="S800" s="4"/>
      <c r="T800" s="4"/>
      <c r="U800" s="4"/>
      <c r="V800" s="4"/>
      <c r="W800" s="4"/>
      <c r="X800" s="4"/>
      <c r="Y800" s="4"/>
      <c r="Z800" s="4"/>
      <c r="AA800" s="4"/>
      <c r="AB800" s="4"/>
      <c r="AC800" s="4"/>
      <c r="AD800" s="4"/>
      <c r="AE800" s="4"/>
      <c r="AF800" s="4"/>
    </row>
    <row r="801" spans="1:32" ht="49.9" customHeight="1">
      <c r="A801" s="4"/>
      <c r="B801" s="213">
        <v>14111210101111</v>
      </c>
      <c r="C801" s="214">
        <v>7</v>
      </c>
      <c r="D801" s="215" t="s">
        <v>893</v>
      </c>
      <c r="E801" s="215" t="s">
        <v>893</v>
      </c>
      <c r="F801" s="216" t="s">
        <v>3146</v>
      </c>
      <c r="G801" s="215" t="s">
        <v>4499</v>
      </c>
      <c r="H801" s="215" t="s">
        <v>6225</v>
      </c>
      <c r="I801" s="215" t="s">
        <v>7937</v>
      </c>
      <c r="J801" s="215" t="s">
        <v>9640</v>
      </c>
      <c r="K801" s="215" t="s">
        <v>11344</v>
      </c>
      <c r="L801" s="215" t="s">
        <v>13033</v>
      </c>
      <c r="M801" s="215" t="s">
        <v>14724</v>
      </c>
      <c r="N801" s="215" t="s">
        <v>16424</v>
      </c>
      <c r="O801" s="215" t="s">
        <v>18135</v>
      </c>
      <c r="P801" s="215" t="s">
        <v>19822</v>
      </c>
      <c r="Q801" s="4"/>
      <c r="R801" s="4"/>
      <c r="S801" s="4"/>
      <c r="T801" s="4"/>
      <c r="U801" s="4"/>
      <c r="V801" s="4"/>
      <c r="W801" s="4"/>
      <c r="X801" s="4"/>
      <c r="Y801" s="4"/>
      <c r="Z801" s="4"/>
      <c r="AA801" s="4"/>
      <c r="AB801" s="4"/>
      <c r="AC801" s="4"/>
      <c r="AD801" s="4"/>
      <c r="AE801" s="4"/>
      <c r="AF801" s="4"/>
    </row>
    <row r="802" spans="1:32" ht="49.9" customHeight="1">
      <c r="A802" s="4"/>
      <c r="B802" s="213">
        <v>1411121011</v>
      </c>
      <c r="C802" s="214">
        <v>5</v>
      </c>
      <c r="D802" s="215" t="s">
        <v>894</v>
      </c>
      <c r="E802" s="215" t="s">
        <v>1974</v>
      </c>
      <c r="F802" s="216" t="s">
        <v>3147</v>
      </c>
      <c r="G802" s="215" t="s">
        <v>4500</v>
      </c>
      <c r="H802" s="215" t="s">
        <v>6226</v>
      </c>
      <c r="I802" s="215" t="s">
        <v>7938</v>
      </c>
      <c r="J802" s="215" t="s">
        <v>9641</v>
      </c>
      <c r="K802" s="215" t="s">
        <v>11345</v>
      </c>
      <c r="L802" s="215" t="s">
        <v>13034</v>
      </c>
      <c r="M802" s="215" t="s">
        <v>14725</v>
      </c>
      <c r="N802" s="215" t="s">
        <v>16425</v>
      </c>
      <c r="O802" s="215" t="s">
        <v>18136</v>
      </c>
      <c r="P802" s="215" t="s">
        <v>19823</v>
      </c>
      <c r="Q802" s="4"/>
      <c r="R802" s="4"/>
      <c r="S802" s="4"/>
      <c r="T802" s="4"/>
      <c r="U802" s="4"/>
      <c r="V802" s="4"/>
      <c r="W802" s="4"/>
      <c r="X802" s="4"/>
      <c r="Y802" s="4"/>
      <c r="Z802" s="4"/>
      <c r="AA802" s="4"/>
      <c r="AB802" s="4"/>
      <c r="AC802" s="4"/>
      <c r="AD802" s="4"/>
      <c r="AE802" s="4"/>
      <c r="AF802" s="4"/>
    </row>
    <row r="803" spans="1:32" ht="49.9" customHeight="1">
      <c r="A803" s="4"/>
      <c r="B803" s="213">
        <v>141112101110</v>
      </c>
      <c r="C803" s="214">
        <v>6</v>
      </c>
      <c r="D803" s="215" t="s">
        <v>895</v>
      </c>
      <c r="E803" s="215" t="s">
        <v>895</v>
      </c>
      <c r="F803" s="216" t="s">
        <v>3148</v>
      </c>
      <c r="G803" s="215" t="s">
        <v>4501</v>
      </c>
      <c r="H803" s="215" t="s">
        <v>6227</v>
      </c>
      <c r="I803" s="215" t="s">
        <v>7939</v>
      </c>
      <c r="J803" s="215" t="s">
        <v>9642</v>
      </c>
      <c r="K803" s="215" t="s">
        <v>11346</v>
      </c>
      <c r="L803" s="215" t="s">
        <v>13035</v>
      </c>
      <c r="M803" s="215" t="s">
        <v>14726</v>
      </c>
      <c r="N803" s="215" t="s">
        <v>16426</v>
      </c>
      <c r="O803" s="215" t="s">
        <v>18137</v>
      </c>
      <c r="P803" s="215" t="s">
        <v>19824</v>
      </c>
      <c r="Q803" s="4"/>
      <c r="R803" s="4"/>
      <c r="S803" s="4"/>
      <c r="T803" s="4"/>
      <c r="U803" s="4"/>
      <c r="V803" s="4"/>
      <c r="W803" s="4"/>
      <c r="X803" s="4"/>
      <c r="Y803" s="4"/>
      <c r="Z803" s="4"/>
      <c r="AA803" s="4"/>
      <c r="AB803" s="4"/>
      <c r="AC803" s="4"/>
      <c r="AD803" s="4"/>
      <c r="AE803" s="4"/>
      <c r="AF803" s="4"/>
    </row>
    <row r="804" spans="1:32" ht="49.9" customHeight="1">
      <c r="A804" s="4"/>
      <c r="B804" s="213">
        <v>141112101111</v>
      </c>
      <c r="C804" s="214">
        <v>6</v>
      </c>
      <c r="D804" s="215" t="s">
        <v>896</v>
      </c>
      <c r="E804" s="215" t="s">
        <v>1975</v>
      </c>
      <c r="F804" s="216" t="s">
        <v>3149</v>
      </c>
      <c r="G804" s="215" t="s">
        <v>4494</v>
      </c>
      <c r="H804" s="215" t="s">
        <v>6228</v>
      </c>
      <c r="I804" s="215" t="s">
        <v>7940</v>
      </c>
      <c r="J804" s="215" t="s">
        <v>9643</v>
      </c>
      <c r="K804" s="215" t="s">
        <v>11347</v>
      </c>
      <c r="L804" s="215" t="s">
        <v>13036</v>
      </c>
      <c r="M804" s="215" t="s">
        <v>14727</v>
      </c>
      <c r="N804" s="215" t="s">
        <v>16427</v>
      </c>
      <c r="O804" s="215" t="s">
        <v>18138</v>
      </c>
      <c r="P804" s="215" t="s">
        <v>19825</v>
      </c>
      <c r="Q804" s="4"/>
      <c r="R804" s="4"/>
      <c r="S804" s="4"/>
      <c r="T804" s="4"/>
      <c r="U804" s="4"/>
      <c r="V804" s="4"/>
      <c r="W804" s="4"/>
      <c r="X804" s="4"/>
      <c r="Y804" s="4"/>
      <c r="Z804" s="4"/>
      <c r="AA804" s="4"/>
      <c r="AB804" s="4"/>
      <c r="AC804" s="4"/>
      <c r="AD804" s="4"/>
      <c r="AE804" s="4"/>
      <c r="AF804" s="4"/>
    </row>
    <row r="805" spans="1:32" ht="49.9" customHeight="1">
      <c r="A805" s="4"/>
      <c r="B805" s="213">
        <v>1411121012</v>
      </c>
      <c r="C805" s="214">
        <v>5</v>
      </c>
      <c r="D805" s="215" t="s">
        <v>897</v>
      </c>
      <c r="E805" s="215" t="s">
        <v>897</v>
      </c>
      <c r="F805" s="216" t="s">
        <v>23124</v>
      </c>
      <c r="G805" s="215" t="s">
        <v>4502</v>
      </c>
      <c r="H805" s="215" t="s">
        <v>6229</v>
      </c>
      <c r="I805" s="215" t="s">
        <v>7941</v>
      </c>
      <c r="J805" s="215" t="s">
        <v>9644</v>
      </c>
      <c r="K805" s="215" t="s">
        <v>11348</v>
      </c>
      <c r="L805" s="215" t="s">
        <v>13037</v>
      </c>
      <c r="M805" s="215" t="s">
        <v>14728</v>
      </c>
      <c r="N805" s="215" t="s">
        <v>16428</v>
      </c>
      <c r="O805" s="215" t="s">
        <v>18139</v>
      </c>
      <c r="P805" s="215" t="s">
        <v>19826</v>
      </c>
      <c r="Q805" s="4"/>
      <c r="R805" s="4"/>
      <c r="S805" s="4"/>
      <c r="T805" s="4"/>
      <c r="U805" s="4"/>
      <c r="V805" s="4"/>
      <c r="W805" s="4"/>
      <c r="X805" s="4"/>
      <c r="Y805" s="4"/>
      <c r="Z805" s="4"/>
      <c r="AA805" s="4"/>
      <c r="AB805" s="4"/>
      <c r="AC805" s="4"/>
      <c r="AD805" s="4"/>
      <c r="AE805" s="4"/>
      <c r="AF805" s="4"/>
    </row>
    <row r="806" spans="1:32" ht="49.9" customHeight="1">
      <c r="A806" s="4"/>
      <c r="B806" s="213">
        <v>141112101210</v>
      </c>
      <c r="C806" s="214">
        <v>6</v>
      </c>
      <c r="D806" s="215" t="s">
        <v>898</v>
      </c>
      <c r="E806" s="215" t="s">
        <v>898</v>
      </c>
      <c r="F806" s="216" t="s">
        <v>23125</v>
      </c>
      <c r="G806" s="215" t="s">
        <v>4503</v>
      </c>
      <c r="H806" s="215" t="s">
        <v>6230</v>
      </c>
      <c r="I806" s="215" t="s">
        <v>7942</v>
      </c>
      <c r="J806" s="215" t="s">
        <v>9645</v>
      </c>
      <c r="K806" s="215" t="s">
        <v>11349</v>
      </c>
      <c r="L806" s="215" t="s">
        <v>13038</v>
      </c>
      <c r="M806" s="215" t="s">
        <v>14729</v>
      </c>
      <c r="N806" s="215" t="s">
        <v>16429</v>
      </c>
      <c r="O806" s="215" t="s">
        <v>14729</v>
      </c>
      <c r="P806" s="215" t="s">
        <v>19827</v>
      </c>
      <c r="Q806" s="4"/>
      <c r="R806" s="4"/>
      <c r="S806" s="4"/>
      <c r="T806" s="4"/>
      <c r="U806" s="4"/>
      <c r="V806" s="4"/>
      <c r="W806" s="4"/>
      <c r="X806" s="4"/>
      <c r="Y806" s="4"/>
      <c r="Z806" s="4"/>
      <c r="AA806" s="4"/>
      <c r="AB806" s="4"/>
      <c r="AC806" s="4"/>
      <c r="AD806" s="4"/>
      <c r="AE806" s="4"/>
      <c r="AF806" s="4"/>
    </row>
    <row r="807" spans="1:32" ht="49.9" customHeight="1">
      <c r="A807" s="4"/>
      <c r="B807" s="213">
        <v>141112101211</v>
      </c>
      <c r="C807" s="214">
        <v>6</v>
      </c>
      <c r="D807" s="215" t="s">
        <v>899</v>
      </c>
      <c r="E807" s="215" t="s">
        <v>899</v>
      </c>
      <c r="F807" s="216" t="s">
        <v>3150</v>
      </c>
      <c r="G807" s="215" t="s">
        <v>4504</v>
      </c>
      <c r="H807" s="215" t="s">
        <v>6231</v>
      </c>
      <c r="I807" s="215" t="s">
        <v>7943</v>
      </c>
      <c r="J807" s="215" t="s">
        <v>9646</v>
      </c>
      <c r="K807" s="215" t="s">
        <v>11350</v>
      </c>
      <c r="L807" s="215" t="s">
        <v>13039</v>
      </c>
      <c r="M807" s="215" t="s">
        <v>14730</v>
      </c>
      <c r="N807" s="215" t="s">
        <v>16430</v>
      </c>
      <c r="O807" s="215" t="s">
        <v>18140</v>
      </c>
      <c r="P807" s="215" t="s">
        <v>19828</v>
      </c>
      <c r="Q807" s="4"/>
      <c r="R807" s="4"/>
      <c r="S807" s="4"/>
      <c r="T807" s="4"/>
      <c r="U807" s="4"/>
      <c r="V807" s="4"/>
      <c r="W807" s="4"/>
      <c r="X807" s="4"/>
      <c r="Y807" s="4"/>
      <c r="Z807" s="4"/>
      <c r="AA807" s="4"/>
      <c r="AB807" s="4"/>
      <c r="AC807" s="4"/>
      <c r="AD807" s="4"/>
      <c r="AE807" s="4"/>
      <c r="AF807" s="4"/>
    </row>
    <row r="808" spans="1:32" ht="49.9" customHeight="1">
      <c r="A808" s="4"/>
      <c r="B808" s="213">
        <v>141112101212</v>
      </c>
      <c r="C808" s="214">
        <v>6</v>
      </c>
      <c r="D808" s="215" t="s">
        <v>900</v>
      </c>
      <c r="E808" s="215" t="s">
        <v>900</v>
      </c>
      <c r="F808" s="216" t="s">
        <v>3151</v>
      </c>
      <c r="G808" s="215" t="s">
        <v>4505</v>
      </c>
      <c r="H808" s="215" t="s">
        <v>6232</v>
      </c>
      <c r="I808" s="215" t="s">
        <v>7944</v>
      </c>
      <c r="J808" s="215" t="s">
        <v>9647</v>
      </c>
      <c r="K808" s="215" t="s">
        <v>11351</v>
      </c>
      <c r="L808" s="215" t="s">
        <v>13040</v>
      </c>
      <c r="M808" s="215" t="s">
        <v>14731</v>
      </c>
      <c r="N808" s="215" t="s">
        <v>16431</v>
      </c>
      <c r="O808" s="215" t="s">
        <v>18141</v>
      </c>
      <c r="P808" s="215" t="s">
        <v>19829</v>
      </c>
      <c r="Q808" s="4"/>
      <c r="R808" s="4"/>
      <c r="S808" s="4"/>
      <c r="T808" s="4"/>
      <c r="U808" s="4"/>
      <c r="V808" s="4"/>
      <c r="W808" s="4"/>
      <c r="X808" s="4"/>
      <c r="Y808" s="4"/>
      <c r="Z808" s="4"/>
      <c r="AA808" s="4"/>
      <c r="AB808" s="4"/>
      <c r="AC808" s="4"/>
      <c r="AD808" s="4"/>
      <c r="AE808" s="4"/>
      <c r="AF808" s="4"/>
    </row>
    <row r="809" spans="1:32" ht="49.9" customHeight="1">
      <c r="A809" s="4"/>
      <c r="B809" s="213">
        <v>141112101213</v>
      </c>
      <c r="C809" s="214">
        <v>6</v>
      </c>
      <c r="D809" s="215" t="s">
        <v>901</v>
      </c>
      <c r="E809" s="215" t="s">
        <v>901</v>
      </c>
      <c r="F809" s="216" t="s">
        <v>3152</v>
      </c>
      <c r="G809" s="215" t="s">
        <v>4506</v>
      </c>
      <c r="H809" s="215" t="s">
        <v>6233</v>
      </c>
      <c r="I809" s="215" t="s">
        <v>7945</v>
      </c>
      <c r="J809" s="215" t="s">
        <v>9648</v>
      </c>
      <c r="K809" s="215" t="s">
        <v>11352</v>
      </c>
      <c r="L809" s="215" t="s">
        <v>13041</v>
      </c>
      <c r="M809" s="215" t="s">
        <v>14732</v>
      </c>
      <c r="N809" s="215" t="s">
        <v>16432</v>
      </c>
      <c r="O809" s="215" t="s">
        <v>18142</v>
      </c>
      <c r="P809" s="215" t="s">
        <v>19830</v>
      </c>
      <c r="Q809" s="4"/>
      <c r="R809" s="4"/>
      <c r="S809" s="4"/>
      <c r="T809" s="4"/>
      <c r="U809" s="4"/>
      <c r="V809" s="4"/>
      <c r="W809" s="4"/>
      <c r="X809" s="4"/>
      <c r="Y809" s="4"/>
      <c r="Z809" s="4"/>
      <c r="AA809" s="4"/>
      <c r="AB809" s="4"/>
      <c r="AC809" s="4"/>
      <c r="AD809" s="4"/>
      <c r="AE809" s="4"/>
      <c r="AF809" s="4"/>
    </row>
    <row r="810" spans="1:32" ht="49.9" customHeight="1">
      <c r="A810" s="4"/>
      <c r="B810" s="213">
        <v>14111211</v>
      </c>
      <c r="C810" s="214">
        <v>4</v>
      </c>
      <c r="D810" s="215" t="s">
        <v>203</v>
      </c>
      <c r="E810" s="215" t="s">
        <v>1976</v>
      </c>
      <c r="F810" s="216" t="s">
        <v>3153</v>
      </c>
      <c r="G810" s="215" t="s">
        <v>4507</v>
      </c>
      <c r="H810" s="215" t="s">
        <v>6234</v>
      </c>
      <c r="I810" s="215" t="s">
        <v>7946</v>
      </c>
      <c r="J810" s="215" t="s">
        <v>9649</v>
      </c>
      <c r="K810" s="215" t="s">
        <v>11353</v>
      </c>
      <c r="L810" s="215" t="s">
        <v>13042</v>
      </c>
      <c r="M810" s="215" t="s">
        <v>14733</v>
      </c>
      <c r="N810" s="215" t="s">
        <v>16433</v>
      </c>
      <c r="O810" s="215" t="s">
        <v>18143</v>
      </c>
      <c r="P810" s="215" t="s">
        <v>19831</v>
      </c>
      <c r="Q810" s="4"/>
      <c r="R810" s="4"/>
      <c r="S810" s="4"/>
      <c r="T810" s="4"/>
      <c r="U810" s="4"/>
      <c r="V810" s="4"/>
      <c r="W810" s="4"/>
      <c r="X810" s="4"/>
      <c r="Y810" s="4"/>
      <c r="Z810" s="4"/>
      <c r="AA810" s="4"/>
      <c r="AB810" s="4"/>
      <c r="AC810" s="4"/>
      <c r="AD810" s="4"/>
      <c r="AE810" s="4"/>
      <c r="AF810" s="4"/>
    </row>
    <row r="811" spans="1:32" ht="49.9" customHeight="1">
      <c r="A811" s="4"/>
      <c r="B811" s="213">
        <v>1411121110</v>
      </c>
      <c r="C811" s="214">
        <v>5</v>
      </c>
      <c r="D811" s="215" t="s">
        <v>902</v>
      </c>
      <c r="E811" s="215" t="s">
        <v>902</v>
      </c>
      <c r="F811" s="216" t="s">
        <v>23126</v>
      </c>
      <c r="G811" s="215" t="s">
        <v>4508</v>
      </c>
      <c r="H811" s="215" t="s">
        <v>6235</v>
      </c>
      <c r="I811" s="215" t="s">
        <v>7947</v>
      </c>
      <c r="J811" s="215" t="s">
        <v>9650</v>
      </c>
      <c r="K811" s="215" t="s">
        <v>11354</v>
      </c>
      <c r="L811" s="215" t="s">
        <v>13043</v>
      </c>
      <c r="M811" s="215" t="s">
        <v>14734</v>
      </c>
      <c r="N811" s="215" t="s">
        <v>16434</v>
      </c>
      <c r="O811" s="215" t="s">
        <v>18144</v>
      </c>
      <c r="P811" s="215" t="s">
        <v>19832</v>
      </c>
      <c r="Q811" s="4"/>
      <c r="R811" s="4"/>
      <c r="S811" s="4"/>
      <c r="T811" s="4"/>
      <c r="U811" s="4"/>
      <c r="V811" s="4"/>
      <c r="W811" s="4"/>
      <c r="X811" s="4"/>
      <c r="Y811" s="4"/>
      <c r="Z811" s="4"/>
      <c r="AA811" s="4"/>
      <c r="AB811" s="4"/>
      <c r="AC811" s="4"/>
      <c r="AD811" s="4"/>
      <c r="AE811" s="4"/>
      <c r="AF811" s="4"/>
    </row>
    <row r="812" spans="1:32" ht="49.9" customHeight="1">
      <c r="A812" s="4"/>
      <c r="B812" s="213">
        <v>1411121111</v>
      </c>
      <c r="C812" s="214">
        <v>5</v>
      </c>
      <c r="D812" s="215" t="s">
        <v>903</v>
      </c>
      <c r="E812" s="215" t="s">
        <v>903</v>
      </c>
      <c r="F812" s="216" t="s">
        <v>3154</v>
      </c>
      <c r="G812" s="215" t="s">
        <v>4509</v>
      </c>
      <c r="H812" s="215" t="s">
        <v>6236</v>
      </c>
      <c r="I812" s="215" t="s">
        <v>7948</v>
      </c>
      <c r="J812" s="215" t="s">
        <v>9651</v>
      </c>
      <c r="K812" s="215" t="s">
        <v>11355</v>
      </c>
      <c r="L812" s="215" t="s">
        <v>13044</v>
      </c>
      <c r="M812" s="215" t="s">
        <v>14735</v>
      </c>
      <c r="N812" s="215" t="s">
        <v>16435</v>
      </c>
      <c r="O812" s="215" t="s">
        <v>18145</v>
      </c>
      <c r="P812" s="215" t="s">
        <v>19833</v>
      </c>
      <c r="Q812" s="4"/>
      <c r="R812" s="4"/>
      <c r="S812" s="4"/>
      <c r="T812" s="4"/>
      <c r="U812" s="4"/>
      <c r="V812" s="4"/>
      <c r="W812" s="4"/>
      <c r="X812" s="4"/>
      <c r="Y812" s="4"/>
      <c r="Z812" s="4"/>
      <c r="AA812" s="4"/>
      <c r="AB812" s="4"/>
      <c r="AC812" s="4"/>
      <c r="AD812" s="4"/>
      <c r="AE812" s="4"/>
      <c r="AF812" s="4"/>
    </row>
    <row r="813" spans="1:32" ht="49.9" customHeight="1">
      <c r="A813" s="4"/>
      <c r="B813" s="213">
        <v>1411121112</v>
      </c>
      <c r="C813" s="214">
        <v>5</v>
      </c>
      <c r="D813" s="215" t="s">
        <v>904</v>
      </c>
      <c r="E813" s="215" t="s">
        <v>904</v>
      </c>
      <c r="F813" s="216" t="s">
        <v>3155</v>
      </c>
      <c r="G813" s="215" t="s">
        <v>4510</v>
      </c>
      <c r="H813" s="215" t="s">
        <v>6237</v>
      </c>
      <c r="I813" s="215" t="s">
        <v>7949</v>
      </c>
      <c r="J813" s="215" t="s">
        <v>9652</v>
      </c>
      <c r="K813" s="215" t="s">
        <v>11356</v>
      </c>
      <c r="L813" s="215" t="s">
        <v>13045</v>
      </c>
      <c r="M813" s="215" t="s">
        <v>14736</v>
      </c>
      <c r="N813" s="215" t="s">
        <v>16436</v>
      </c>
      <c r="O813" s="215" t="s">
        <v>18146</v>
      </c>
      <c r="P813" s="215" t="s">
        <v>19834</v>
      </c>
      <c r="Q813" s="4"/>
      <c r="R813" s="4"/>
      <c r="S813" s="4"/>
      <c r="T813" s="4"/>
      <c r="U813" s="4"/>
      <c r="V813" s="4"/>
      <c r="W813" s="4"/>
      <c r="X813" s="4"/>
      <c r="Y813" s="4"/>
      <c r="Z813" s="4"/>
      <c r="AA813" s="4"/>
      <c r="AB813" s="4"/>
      <c r="AC813" s="4"/>
      <c r="AD813" s="4"/>
      <c r="AE813" s="4"/>
      <c r="AF813" s="4"/>
    </row>
    <row r="814" spans="1:32" ht="49.9" customHeight="1">
      <c r="A814" s="4"/>
      <c r="B814" s="213">
        <v>1411121113</v>
      </c>
      <c r="C814" s="214">
        <v>5</v>
      </c>
      <c r="D814" s="215" t="s">
        <v>905</v>
      </c>
      <c r="E814" s="215" t="s">
        <v>905</v>
      </c>
      <c r="F814" s="216" t="s">
        <v>23127</v>
      </c>
      <c r="G814" s="215" t="s">
        <v>4511</v>
      </c>
      <c r="H814" s="215" t="s">
        <v>6238</v>
      </c>
      <c r="I814" s="215" t="s">
        <v>7950</v>
      </c>
      <c r="J814" s="215" t="s">
        <v>9653</v>
      </c>
      <c r="K814" s="215" t="s">
        <v>11357</v>
      </c>
      <c r="L814" s="215" t="s">
        <v>13046</v>
      </c>
      <c r="M814" s="215" t="s">
        <v>14737</v>
      </c>
      <c r="N814" s="215" t="s">
        <v>16437</v>
      </c>
      <c r="O814" s="215" t="s">
        <v>18147</v>
      </c>
      <c r="P814" s="215" t="s">
        <v>19835</v>
      </c>
      <c r="Q814" s="4"/>
      <c r="R814" s="4"/>
      <c r="S814" s="4"/>
      <c r="T814" s="4"/>
      <c r="U814" s="4"/>
      <c r="V814" s="4"/>
      <c r="W814" s="4"/>
      <c r="X814" s="4"/>
      <c r="Y814" s="4"/>
      <c r="Z814" s="4"/>
      <c r="AA814" s="4"/>
      <c r="AB814" s="4"/>
      <c r="AC814" s="4"/>
      <c r="AD814" s="4"/>
      <c r="AE814" s="4"/>
      <c r="AF814" s="4"/>
    </row>
    <row r="815" spans="1:32" ht="49.9" customHeight="1">
      <c r="A815" s="4"/>
      <c r="B815" s="213">
        <v>14111212</v>
      </c>
      <c r="C815" s="214">
        <v>4</v>
      </c>
      <c r="D815" s="215" t="s">
        <v>906</v>
      </c>
      <c r="E815" s="215" t="s">
        <v>1977</v>
      </c>
      <c r="F815" s="216" t="s">
        <v>23128</v>
      </c>
      <c r="G815" s="215" t="s">
        <v>4512</v>
      </c>
      <c r="H815" s="215" t="s">
        <v>6239</v>
      </c>
      <c r="I815" s="215" t="s">
        <v>7951</v>
      </c>
      <c r="J815" s="215" t="s">
        <v>9654</v>
      </c>
      <c r="K815" s="215" t="s">
        <v>11358</v>
      </c>
      <c r="L815" s="215" t="s">
        <v>13047</v>
      </c>
      <c r="M815" s="215" t="s">
        <v>14738</v>
      </c>
      <c r="N815" s="215" t="s">
        <v>16438</v>
      </c>
      <c r="O815" s="215" t="s">
        <v>18148</v>
      </c>
      <c r="P815" s="215" t="s">
        <v>19836</v>
      </c>
      <c r="Q815" s="4"/>
      <c r="R815" s="4"/>
      <c r="S815" s="4"/>
      <c r="T815" s="4"/>
      <c r="U815" s="4"/>
      <c r="V815" s="4"/>
      <c r="W815" s="4"/>
      <c r="X815" s="4"/>
      <c r="Y815" s="4"/>
      <c r="Z815" s="4"/>
      <c r="AA815" s="4"/>
      <c r="AB815" s="4"/>
      <c r="AC815" s="4"/>
      <c r="AD815" s="4"/>
      <c r="AE815" s="4"/>
      <c r="AF815" s="4"/>
    </row>
    <row r="816" spans="1:32" ht="49.9" customHeight="1">
      <c r="A816" s="4"/>
      <c r="B816" s="213">
        <v>1412</v>
      </c>
      <c r="C816" s="214">
        <v>2</v>
      </c>
      <c r="D816" s="215" t="s">
        <v>212</v>
      </c>
      <c r="E816" s="215" t="s">
        <v>212</v>
      </c>
      <c r="F816" s="216" t="s">
        <v>3156</v>
      </c>
      <c r="G816" s="215" t="s">
        <v>4513</v>
      </c>
      <c r="H816" s="215" t="s">
        <v>6240</v>
      </c>
      <c r="I816" s="215" t="s">
        <v>7952</v>
      </c>
      <c r="J816" s="215" t="s">
        <v>9655</v>
      </c>
      <c r="K816" s="215" t="s">
        <v>9655</v>
      </c>
      <c r="L816" s="215" t="s">
        <v>13048</v>
      </c>
      <c r="M816" s="215" t="s">
        <v>14739</v>
      </c>
      <c r="N816" s="215" t="s">
        <v>16439</v>
      </c>
      <c r="O816" s="215" t="s">
        <v>18149</v>
      </c>
      <c r="P816" s="215" t="s">
        <v>19837</v>
      </c>
      <c r="Q816" s="4"/>
      <c r="R816" s="4"/>
      <c r="S816" s="4"/>
      <c r="T816" s="4"/>
      <c r="U816" s="4"/>
      <c r="V816" s="4"/>
      <c r="W816" s="4"/>
      <c r="X816" s="4"/>
      <c r="Y816" s="4"/>
      <c r="Z816" s="4"/>
      <c r="AA816" s="4"/>
      <c r="AB816" s="4"/>
      <c r="AC816" s="4"/>
      <c r="AD816" s="4"/>
      <c r="AE816" s="4"/>
      <c r="AF816" s="4"/>
    </row>
    <row r="817" spans="1:32" ht="49.9" customHeight="1">
      <c r="A817" s="4"/>
      <c r="B817" s="213">
        <v>141210</v>
      </c>
      <c r="C817" s="214">
        <v>3</v>
      </c>
      <c r="D817" s="215" t="s">
        <v>212</v>
      </c>
      <c r="E817" s="215" t="s">
        <v>212</v>
      </c>
      <c r="F817" s="216" t="s">
        <v>3157</v>
      </c>
      <c r="G817" s="215" t="s">
        <v>4513</v>
      </c>
      <c r="H817" s="215" t="s">
        <v>6240</v>
      </c>
      <c r="I817" s="215" t="s">
        <v>7952</v>
      </c>
      <c r="J817" s="215" t="s">
        <v>9655</v>
      </c>
      <c r="K817" s="215" t="s">
        <v>9655</v>
      </c>
      <c r="L817" s="215" t="s">
        <v>13048</v>
      </c>
      <c r="M817" s="215" t="s">
        <v>14739</v>
      </c>
      <c r="N817" s="215" t="s">
        <v>16439</v>
      </c>
      <c r="O817" s="215" t="s">
        <v>18149</v>
      </c>
      <c r="P817" s="215" t="s">
        <v>19837</v>
      </c>
      <c r="Q817" s="4"/>
      <c r="R817" s="4"/>
      <c r="S817" s="4"/>
      <c r="T817" s="4"/>
      <c r="U817" s="4"/>
      <c r="V817" s="4"/>
      <c r="W817" s="4"/>
      <c r="X817" s="4"/>
      <c r="Y817" s="4"/>
      <c r="Z817" s="4"/>
      <c r="AA817" s="4"/>
      <c r="AB817" s="4"/>
      <c r="AC817" s="4"/>
      <c r="AD817" s="4"/>
      <c r="AE817" s="4"/>
      <c r="AF817" s="4"/>
    </row>
    <row r="818" spans="1:32" ht="49.9" customHeight="1">
      <c r="A818" s="4"/>
      <c r="B818" s="213">
        <v>14121010</v>
      </c>
      <c r="C818" s="214">
        <v>4</v>
      </c>
      <c r="D818" s="215" t="s">
        <v>213</v>
      </c>
      <c r="E818" s="215" t="s">
        <v>213</v>
      </c>
      <c r="F818" s="216" t="s">
        <v>23129</v>
      </c>
      <c r="G818" s="215" t="s">
        <v>4514</v>
      </c>
      <c r="H818" s="215" t="s">
        <v>6241</v>
      </c>
      <c r="I818" s="215" t="s">
        <v>7953</v>
      </c>
      <c r="J818" s="215" t="s">
        <v>9656</v>
      </c>
      <c r="K818" s="215" t="s">
        <v>11359</v>
      </c>
      <c r="L818" s="215" t="s">
        <v>13049</v>
      </c>
      <c r="M818" s="215" t="s">
        <v>14740</v>
      </c>
      <c r="N818" s="215" t="s">
        <v>16440</v>
      </c>
      <c r="O818" s="215" t="s">
        <v>18150</v>
      </c>
      <c r="P818" s="215" t="s">
        <v>19838</v>
      </c>
      <c r="Q818" s="4"/>
      <c r="R818" s="4"/>
      <c r="S818" s="4"/>
      <c r="T818" s="4"/>
      <c r="U818" s="4"/>
      <c r="V818" s="4"/>
      <c r="W818" s="4"/>
      <c r="X818" s="4"/>
      <c r="Y818" s="4"/>
      <c r="Z818" s="4"/>
      <c r="AA818" s="4"/>
      <c r="AB818" s="4"/>
      <c r="AC818" s="4"/>
      <c r="AD818" s="4"/>
      <c r="AE818" s="4"/>
      <c r="AF818" s="4"/>
    </row>
    <row r="819" spans="1:32" ht="49.9" customHeight="1">
      <c r="A819" s="4"/>
      <c r="B819" s="219">
        <v>1412101010</v>
      </c>
      <c r="C819" s="220">
        <v>5</v>
      </c>
      <c r="D819" s="221" t="s">
        <v>907</v>
      </c>
      <c r="E819" s="221" t="s">
        <v>907</v>
      </c>
      <c r="F819" s="216" t="s">
        <v>23130</v>
      </c>
      <c r="G819" s="221" t="s">
        <v>4515</v>
      </c>
      <c r="H819" s="221" t="s">
        <v>6242</v>
      </c>
      <c r="I819" s="221" t="s">
        <v>7954</v>
      </c>
      <c r="J819" s="221" t="s">
        <v>9657</v>
      </c>
      <c r="K819" s="221" t="s">
        <v>11360</v>
      </c>
      <c r="L819" s="221" t="s">
        <v>13050</v>
      </c>
      <c r="M819" s="221" t="s">
        <v>14741</v>
      </c>
      <c r="N819" s="221" t="s">
        <v>16441</v>
      </c>
      <c r="O819" s="221" t="s">
        <v>18151</v>
      </c>
      <c r="P819" s="221" t="s">
        <v>19839</v>
      </c>
      <c r="Q819" s="4"/>
      <c r="R819" s="4"/>
      <c r="S819" s="4"/>
      <c r="T819" s="4"/>
      <c r="U819" s="4"/>
      <c r="V819" s="4"/>
      <c r="W819" s="4"/>
      <c r="X819" s="4"/>
      <c r="Y819" s="4"/>
      <c r="Z819" s="4"/>
      <c r="AA819" s="4"/>
      <c r="AB819" s="4"/>
      <c r="AC819" s="4"/>
      <c r="AD819" s="4"/>
      <c r="AE819" s="4"/>
      <c r="AF819" s="4"/>
    </row>
    <row r="820" spans="1:32" ht="49.9" customHeight="1">
      <c r="A820" s="4"/>
      <c r="B820" s="213">
        <v>141210101010</v>
      </c>
      <c r="C820" s="214">
        <v>6</v>
      </c>
      <c r="D820" s="215" t="s">
        <v>908</v>
      </c>
      <c r="E820" s="215" t="s">
        <v>1978</v>
      </c>
      <c r="F820" s="216" t="s">
        <v>3158</v>
      </c>
      <c r="G820" s="215" t="s">
        <v>4516</v>
      </c>
      <c r="H820" s="215" t="s">
        <v>6243</v>
      </c>
      <c r="I820" s="215" t="s">
        <v>7955</v>
      </c>
      <c r="J820" s="215" t="s">
        <v>9658</v>
      </c>
      <c r="K820" s="215" t="s">
        <v>11361</v>
      </c>
      <c r="L820" s="215" t="s">
        <v>13051</v>
      </c>
      <c r="M820" s="215" t="s">
        <v>14742</v>
      </c>
      <c r="N820" s="215" t="s">
        <v>16442</v>
      </c>
      <c r="O820" s="215" t="s">
        <v>18152</v>
      </c>
      <c r="P820" s="215" t="s">
        <v>19840</v>
      </c>
      <c r="Q820" s="4"/>
      <c r="R820" s="4"/>
      <c r="S820" s="4"/>
      <c r="T820" s="4"/>
      <c r="U820" s="4"/>
      <c r="V820" s="4"/>
      <c r="W820" s="4"/>
      <c r="X820" s="4"/>
      <c r="Y820" s="4"/>
      <c r="Z820" s="4"/>
      <c r="AA820" s="4"/>
      <c r="AB820" s="4"/>
      <c r="AC820" s="4"/>
      <c r="AD820" s="4"/>
      <c r="AE820" s="4"/>
      <c r="AF820" s="4"/>
    </row>
    <row r="821" spans="1:32" ht="49.9" customHeight="1">
      <c r="A821" s="4"/>
      <c r="B821" s="213">
        <v>141210101011</v>
      </c>
      <c r="C821" s="214">
        <v>6</v>
      </c>
      <c r="D821" s="215" t="s">
        <v>909</v>
      </c>
      <c r="E821" s="215" t="s">
        <v>1979</v>
      </c>
      <c r="F821" s="216" t="s">
        <v>23131</v>
      </c>
      <c r="G821" s="215" t="s">
        <v>4517</v>
      </c>
      <c r="H821" s="215" t="s">
        <v>6244</v>
      </c>
      <c r="I821" s="215" t="s">
        <v>7956</v>
      </c>
      <c r="J821" s="215" t="s">
        <v>9659</v>
      </c>
      <c r="K821" s="215" t="s">
        <v>11362</v>
      </c>
      <c r="L821" s="215" t="s">
        <v>13052</v>
      </c>
      <c r="M821" s="215" t="s">
        <v>14743</v>
      </c>
      <c r="N821" s="215" t="s">
        <v>16443</v>
      </c>
      <c r="O821" s="215" t="s">
        <v>18153</v>
      </c>
      <c r="P821" s="215" t="s">
        <v>19841</v>
      </c>
      <c r="Q821" s="4"/>
      <c r="R821" s="4"/>
      <c r="S821" s="4"/>
      <c r="T821" s="4"/>
      <c r="U821" s="4"/>
      <c r="V821" s="4"/>
      <c r="W821" s="4"/>
      <c r="X821" s="4"/>
      <c r="Y821" s="4"/>
      <c r="Z821" s="4"/>
      <c r="AA821" s="4"/>
      <c r="AB821" s="4"/>
      <c r="AC821" s="4"/>
      <c r="AD821" s="4"/>
      <c r="AE821" s="4"/>
      <c r="AF821" s="4"/>
    </row>
    <row r="822" spans="1:32" ht="49.9" customHeight="1">
      <c r="A822" s="4"/>
      <c r="B822" s="213">
        <v>1412101011</v>
      </c>
      <c r="C822" s="214">
        <v>5</v>
      </c>
      <c r="D822" s="215" t="s">
        <v>910</v>
      </c>
      <c r="E822" s="215" t="s">
        <v>1980</v>
      </c>
      <c r="F822" s="216" t="s">
        <v>3159</v>
      </c>
      <c r="G822" s="215" t="s">
        <v>4518</v>
      </c>
      <c r="H822" s="215" t="s">
        <v>6245</v>
      </c>
      <c r="I822" s="215" t="s">
        <v>7957</v>
      </c>
      <c r="J822" s="215" t="s">
        <v>9660</v>
      </c>
      <c r="K822" s="215" t="s">
        <v>11363</v>
      </c>
      <c r="L822" s="215" t="s">
        <v>13053</v>
      </c>
      <c r="M822" s="215" t="s">
        <v>14744</v>
      </c>
      <c r="N822" s="215" t="s">
        <v>16444</v>
      </c>
      <c r="O822" s="215" t="s">
        <v>18154</v>
      </c>
      <c r="P822" s="215" t="s">
        <v>19842</v>
      </c>
      <c r="Q822" s="4"/>
      <c r="R822" s="4"/>
      <c r="S822" s="4"/>
      <c r="T822" s="4"/>
      <c r="U822" s="4"/>
      <c r="V822" s="4"/>
      <c r="W822" s="4"/>
      <c r="X822" s="4"/>
      <c r="Y822" s="4"/>
      <c r="Z822" s="4"/>
      <c r="AA822" s="4"/>
      <c r="AB822" s="4"/>
      <c r="AC822" s="4"/>
      <c r="AD822" s="4"/>
      <c r="AE822" s="4"/>
      <c r="AF822" s="4"/>
    </row>
    <row r="823" spans="1:32" ht="49.9" customHeight="1">
      <c r="A823" s="4"/>
      <c r="B823" s="213">
        <v>141210101110</v>
      </c>
      <c r="C823" s="214">
        <v>6</v>
      </c>
      <c r="D823" s="215" t="s">
        <v>911</v>
      </c>
      <c r="E823" s="215" t="s">
        <v>1981</v>
      </c>
      <c r="F823" s="216" t="s">
        <v>3160</v>
      </c>
      <c r="G823" s="215" t="s">
        <v>4519</v>
      </c>
      <c r="H823" s="215" t="s">
        <v>6246</v>
      </c>
      <c r="I823" s="215" t="s">
        <v>7958</v>
      </c>
      <c r="J823" s="215" t="s">
        <v>9661</v>
      </c>
      <c r="K823" s="215" t="s">
        <v>11364</v>
      </c>
      <c r="L823" s="215" t="s">
        <v>13054</v>
      </c>
      <c r="M823" s="215" t="s">
        <v>14745</v>
      </c>
      <c r="N823" s="215" t="s">
        <v>16445</v>
      </c>
      <c r="O823" s="215" t="s">
        <v>18155</v>
      </c>
      <c r="P823" s="215" t="s">
        <v>19843</v>
      </c>
      <c r="Q823" s="4"/>
      <c r="R823" s="4"/>
      <c r="S823" s="4"/>
      <c r="T823" s="4"/>
      <c r="U823" s="4"/>
      <c r="V823" s="4"/>
      <c r="W823" s="4"/>
      <c r="X823" s="4"/>
      <c r="Y823" s="4"/>
      <c r="Z823" s="4"/>
      <c r="AA823" s="4"/>
      <c r="AB823" s="4"/>
      <c r="AC823" s="4"/>
      <c r="AD823" s="4"/>
      <c r="AE823" s="4"/>
      <c r="AF823" s="4"/>
    </row>
    <row r="824" spans="1:32" ht="49.9" customHeight="1">
      <c r="A824" s="4"/>
      <c r="B824" s="213">
        <v>141210101111</v>
      </c>
      <c r="C824" s="214">
        <v>6</v>
      </c>
      <c r="D824" s="215" t="s">
        <v>912</v>
      </c>
      <c r="E824" s="215" t="s">
        <v>1982</v>
      </c>
      <c r="F824" s="216" t="s">
        <v>3161</v>
      </c>
      <c r="G824" s="215" t="s">
        <v>4520</v>
      </c>
      <c r="H824" s="215" t="s">
        <v>6247</v>
      </c>
      <c r="I824" s="215" t="s">
        <v>7959</v>
      </c>
      <c r="J824" s="215" t="s">
        <v>9662</v>
      </c>
      <c r="K824" s="215" t="s">
        <v>11365</v>
      </c>
      <c r="L824" s="215" t="s">
        <v>13055</v>
      </c>
      <c r="M824" s="215" t="s">
        <v>14746</v>
      </c>
      <c r="N824" s="215" t="s">
        <v>16446</v>
      </c>
      <c r="O824" s="215" t="s">
        <v>18156</v>
      </c>
      <c r="P824" s="215" t="s">
        <v>19844</v>
      </c>
      <c r="Q824" s="4"/>
      <c r="R824" s="4"/>
      <c r="S824" s="4"/>
      <c r="T824" s="4"/>
      <c r="U824" s="4"/>
      <c r="V824" s="4"/>
      <c r="W824" s="4"/>
      <c r="X824" s="4"/>
      <c r="Y824" s="4"/>
      <c r="Z824" s="4"/>
      <c r="AA824" s="4"/>
      <c r="AB824" s="4"/>
      <c r="AC824" s="4"/>
      <c r="AD824" s="4"/>
      <c r="AE824" s="4"/>
      <c r="AF824" s="4"/>
    </row>
    <row r="825" spans="1:32" ht="49.9" customHeight="1">
      <c r="A825" s="4"/>
      <c r="B825" s="213">
        <v>14121010111110</v>
      </c>
      <c r="C825" s="214">
        <v>7</v>
      </c>
      <c r="D825" s="215" t="s">
        <v>913</v>
      </c>
      <c r="E825" s="215" t="s">
        <v>1983</v>
      </c>
      <c r="F825" s="216" t="s">
        <v>3162</v>
      </c>
      <c r="G825" s="215" t="s">
        <v>4521</v>
      </c>
      <c r="H825" s="215" t="s">
        <v>6248</v>
      </c>
      <c r="I825" s="215" t="s">
        <v>7960</v>
      </c>
      <c r="J825" s="215" t="s">
        <v>9663</v>
      </c>
      <c r="K825" s="215" t="s">
        <v>11366</v>
      </c>
      <c r="L825" s="215" t="s">
        <v>13056</v>
      </c>
      <c r="M825" s="215" t="s">
        <v>14747</v>
      </c>
      <c r="N825" s="215" t="s">
        <v>16447</v>
      </c>
      <c r="O825" s="215" t="s">
        <v>18157</v>
      </c>
      <c r="P825" s="215" t="s">
        <v>19845</v>
      </c>
      <c r="Q825" s="4"/>
      <c r="R825" s="4"/>
      <c r="S825" s="4"/>
      <c r="T825" s="4"/>
      <c r="U825" s="4"/>
      <c r="V825" s="4"/>
      <c r="W825" s="4"/>
      <c r="X825" s="4"/>
      <c r="Y825" s="4"/>
      <c r="Z825" s="4"/>
      <c r="AA825" s="4"/>
      <c r="AB825" s="4"/>
      <c r="AC825" s="4"/>
      <c r="AD825" s="4"/>
      <c r="AE825" s="4"/>
      <c r="AF825" s="4"/>
    </row>
    <row r="826" spans="1:32" ht="49.9" customHeight="1">
      <c r="A826" s="4"/>
      <c r="B826" s="213">
        <v>14121010111111</v>
      </c>
      <c r="C826" s="214">
        <v>7</v>
      </c>
      <c r="D826" s="215" t="s">
        <v>914</v>
      </c>
      <c r="E826" s="215" t="s">
        <v>1984</v>
      </c>
      <c r="F826" s="216" t="s">
        <v>3163</v>
      </c>
      <c r="G826" s="215" t="s">
        <v>4522</v>
      </c>
      <c r="H826" s="215" t="s">
        <v>6249</v>
      </c>
      <c r="I826" s="215" t="s">
        <v>7961</v>
      </c>
      <c r="J826" s="215" t="s">
        <v>9664</v>
      </c>
      <c r="K826" s="215" t="s">
        <v>11367</v>
      </c>
      <c r="L826" s="215" t="s">
        <v>13057</v>
      </c>
      <c r="M826" s="215" t="s">
        <v>14748</v>
      </c>
      <c r="N826" s="215" t="s">
        <v>16448</v>
      </c>
      <c r="O826" s="215" t="s">
        <v>18158</v>
      </c>
      <c r="P826" s="215" t="s">
        <v>19846</v>
      </c>
      <c r="Q826" s="4"/>
      <c r="R826" s="4"/>
      <c r="S826" s="4"/>
      <c r="T826" s="4"/>
      <c r="U826" s="4"/>
      <c r="V826" s="4"/>
      <c r="W826" s="4"/>
      <c r="X826" s="4"/>
      <c r="Y826" s="4"/>
      <c r="Z826" s="4"/>
      <c r="AA826" s="4"/>
      <c r="AB826" s="4"/>
      <c r="AC826" s="4"/>
      <c r="AD826" s="4"/>
      <c r="AE826" s="4"/>
      <c r="AF826" s="4"/>
    </row>
    <row r="827" spans="1:32" ht="49.9" customHeight="1">
      <c r="A827" s="4"/>
      <c r="B827" s="213">
        <v>14121010111112</v>
      </c>
      <c r="C827" s="214">
        <v>7</v>
      </c>
      <c r="D827" s="215" t="s">
        <v>915</v>
      </c>
      <c r="E827" s="215" t="s">
        <v>1985</v>
      </c>
      <c r="F827" s="216" t="s">
        <v>3164</v>
      </c>
      <c r="G827" s="215" t="s">
        <v>4523</v>
      </c>
      <c r="H827" s="215" t="s">
        <v>6250</v>
      </c>
      <c r="I827" s="215" t="s">
        <v>7962</v>
      </c>
      <c r="J827" s="215" t="s">
        <v>9665</v>
      </c>
      <c r="K827" s="215" t="s">
        <v>11368</v>
      </c>
      <c r="L827" s="215" t="s">
        <v>13058</v>
      </c>
      <c r="M827" s="215" t="s">
        <v>14749</v>
      </c>
      <c r="N827" s="215" t="s">
        <v>16449</v>
      </c>
      <c r="O827" s="215" t="s">
        <v>18159</v>
      </c>
      <c r="P827" s="215" t="s">
        <v>19847</v>
      </c>
      <c r="Q827" s="4"/>
      <c r="R827" s="4"/>
      <c r="S827" s="4"/>
      <c r="T827" s="4"/>
      <c r="U827" s="4"/>
      <c r="V827" s="4"/>
      <c r="W827" s="4"/>
      <c r="X827" s="4"/>
      <c r="Y827" s="4"/>
      <c r="Z827" s="4"/>
      <c r="AA827" s="4"/>
      <c r="AB827" s="4"/>
      <c r="AC827" s="4"/>
      <c r="AD827" s="4"/>
      <c r="AE827" s="4"/>
      <c r="AF827" s="4"/>
    </row>
    <row r="828" spans="1:32" ht="49.9" customHeight="1">
      <c r="A828" s="4"/>
      <c r="B828" s="213">
        <v>141210101112</v>
      </c>
      <c r="C828" s="214">
        <v>6</v>
      </c>
      <c r="D828" s="215" t="s">
        <v>916</v>
      </c>
      <c r="E828" s="215" t="s">
        <v>1986</v>
      </c>
      <c r="F828" s="216" t="s">
        <v>3165</v>
      </c>
      <c r="G828" s="215" t="s">
        <v>4524</v>
      </c>
      <c r="H828" s="215" t="s">
        <v>6251</v>
      </c>
      <c r="I828" s="215" t="s">
        <v>7963</v>
      </c>
      <c r="J828" s="215" t="s">
        <v>9666</v>
      </c>
      <c r="K828" s="215" t="s">
        <v>11369</v>
      </c>
      <c r="L828" s="215" t="s">
        <v>13059</v>
      </c>
      <c r="M828" s="215" t="s">
        <v>14750</v>
      </c>
      <c r="N828" s="215" t="s">
        <v>16450</v>
      </c>
      <c r="O828" s="215" t="s">
        <v>18160</v>
      </c>
      <c r="P828" s="215" t="s">
        <v>19848</v>
      </c>
      <c r="Q828" s="4"/>
      <c r="R828" s="4"/>
      <c r="S828" s="4"/>
      <c r="T828" s="4"/>
      <c r="U828" s="4"/>
      <c r="V828" s="4"/>
      <c r="W828" s="4"/>
      <c r="X828" s="4"/>
      <c r="Y828" s="4"/>
      <c r="Z828" s="4"/>
      <c r="AA828" s="4"/>
      <c r="AB828" s="4"/>
      <c r="AC828" s="4"/>
      <c r="AD828" s="4"/>
      <c r="AE828" s="4"/>
      <c r="AF828" s="4"/>
    </row>
    <row r="829" spans="1:32" ht="49.9" customHeight="1">
      <c r="A829" s="4"/>
      <c r="B829" s="213">
        <v>141210101113</v>
      </c>
      <c r="C829" s="214">
        <v>6</v>
      </c>
      <c r="D829" s="215" t="s">
        <v>917</v>
      </c>
      <c r="E829" s="215" t="s">
        <v>1987</v>
      </c>
      <c r="F829" s="216" t="s">
        <v>3166</v>
      </c>
      <c r="G829" s="215" t="s">
        <v>4525</v>
      </c>
      <c r="H829" s="215" t="s">
        <v>6252</v>
      </c>
      <c r="I829" s="215" t="s">
        <v>7964</v>
      </c>
      <c r="J829" s="215" t="s">
        <v>9667</v>
      </c>
      <c r="K829" s="215" t="s">
        <v>11370</v>
      </c>
      <c r="L829" s="215" t="s">
        <v>13060</v>
      </c>
      <c r="M829" s="215" t="s">
        <v>14751</v>
      </c>
      <c r="N829" s="215" t="s">
        <v>16451</v>
      </c>
      <c r="O829" s="215" t="s">
        <v>18161</v>
      </c>
      <c r="P829" s="215" t="s">
        <v>19849</v>
      </c>
      <c r="Q829" s="4"/>
      <c r="R829" s="4"/>
      <c r="S829" s="4"/>
      <c r="T829" s="4"/>
      <c r="U829" s="4"/>
      <c r="V829" s="4"/>
      <c r="W829" s="4"/>
      <c r="X829" s="4"/>
      <c r="Y829" s="4"/>
      <c r="Z829" s="4"/>
      <c r="AA829" s="4"/>
      <c r="AB829" s="4"/>
      <c r="AC829" s="4"/>
      <c r="AD829" s="4"/>
      <c r="AE829" s="4"/>
      <c r="AF829" s="4"/>
    </row>
    <row r="830" spans="1:32" ht="49.9" customHeight="1">
      <c r="A830" s="4"/>
      <c r="B830" s="213">
        <v>14121010111310</v>
      </c>
      <c r="C830" s="214">
        <v>7</v>
      </c>
      <c r="D830" s="215" t="s">
        <v>918</v>
      </c>
      <c r="E830" s="215" t="s">
        <v>1988</v>
      </c>
      <c r="F830" s="216" t="s">
        <v>3167</v>
      </c>
      <c r="G830" s="215" t="s">
        <v>4526</v>
      </c>
      <c r="H830" s="215" t="s">
        <v>6253</v>
      </c>
      <c r="I830" s="215" t="s">
        <v>7965</v>
      </c>
      <c r="J830" s="215" t="s">
        <v>9668</v>
      </c>
      <c r="K830" s="215" t="s">
        <v>11371</v>
      </c>
      <c r="L830" s="215" t="s">
        <v>13061</v>
      </c>
      <c r="M830" s="215" t="s">
        <v>14752</v>
      </c>
      <c r="N830" s="215" t="s">
        <v>16452</v>
      </c>
      <c r="O830" s="215" t="s">
        <v>18162</v>
      </c>
      <c r="P830" s="215" t="s">
        <v>19850</v>
      </c>
      <c r="Q830" s="4"/>
      <c r="R830" s="4"/>
      <c r="S830" s="4"/>
      <c r="T830" s="4"/>
      <c r="U830" s="4"/>
      <c r="V830" s="4"/>
      <c r="W830" s="4"/>
      <c r="X830" s="4"/>
      <c r="Y830" s="4"/>
      <c r="Z830" s="4"/>
      <c r="AA830" s="4"/>
      <c r="AB830" s="4"/>
      <c r="AC830" s="4"/>
      <c r="AD830" s="4"/>
      <c r="AE830" s="4"/>
      <c r="AF830" s="4"/>
    </row>
    <row r="831" spans="1:32" ht="49.9" customHeight="1">
      <c r="A831" s="4"/>
      <c r="B831" s="213">
        <v>14121010111311</v>
      </c>
      <c r="C831" s="214">
        <v>7</v>
      </c>
      <c r="D831" s="215" t="s">
        <v>919</v>
      </c>
      <c r="E831" s="215" t="s">
        <v>1989</v>
      </c>
      <c r="F831" s="216" t="s">
        <v>3168</v>
      </c>
      <c r="G831" s="215" t="s">
        <v>4527</v>
      </c>
      <c r="H831" s="215" t="s">
        <v>6254</v>
      </c>
      <c r="I831" s="215" t="s">
        <v>7966</v>
      </c>
      <c r="J831" s="215" t="s">
        <v>9669</v>
      </c>
      <c r="K831" s="215" t="s">
        <v>11372</v>
      </c>
      <c r="L831" s="215" t="s">
        <v>13062</v>
      </c>
      <c r="M831" s="215" t="s">
        <v>14753</v>
      </c>
      <c r="N831" s="215" t="s">
        <v>16453</v>
      </c>
      <c r="O831" s="215" t="s">
        <v>18163</v>
      </c>
      <c r="P831" s="215" t="s">
        <v>19848</v>
      </c>
      <c r="Q831" s="4"/>
      <c r="R831" s="4"/>
      <c r="S831" s="4"/>
      <c r="T831" s="4"/>
      <c r="U831" s="4"/>
      <c r="V831" s="4"/>
      <c r="W831" s="4"/>
      <c r="X831" s="4"/>
      <c r="Y831" s="4"/>
      <c r="Z831" s="4"/>
      <c r="AA831" s="4"/>
      <c r="AB831" s="4"/>
      <c r="AC831" s="4"/>
      <c r="AD831" s="4"/>
      <c r="AE831" s="4"/>
      <c r="AF831" s="4"/>
    </row>
    <row r="832" spans="1:32" ht="49.9" customHeight="1">
      <c r="A832" s="4"/>
      <c r="B832" s="213">
        <v>14121010111312</v>
      </c>
      <c r="C832" s="214">
        <v>7</v>
      </c>
      <c r="D832" s="215" t="s">
        <v>920</v>
      </c>
      <c r="E832" s="215" t="s">
        <v>1990</v>
      </c>
      <c r="F832" s="216" t="s">
        <v>23132</v>
      </c>
      <c r="G832" s="215" t="s">
        <v>4528</v>
      </c>
      <c r="H832" s="215" t="s">
        <v>6255</v>
      </c>
      <c r="I832" s="215" t="s">
        <v>7967</v>
      </c>
      <c r="J832" s="215" t="s">
        <v>9670</v>
      </c>
      <c r="K832" s="215" t="s">
        <v>11373</v>
      </c>
      <c r="L832" s="215" t="s">
        <v>13063</v>
      </c>
      <c r="M832" s="215" t="s">
        <v>14754</v>
      </c>
      <c r="N832" s="215" t="s">
        <v>16454</v>
      </c>
      <c r="O832" s="215" t="s">
        <v>18164</v>
      </c>
      <c r="P832" s="215" t="s">
        <v>19851</v>
      </c>
      <c r="Q832" s="4"/>
      <c r="R832" s="4"/>
      <c r="S832" s="4"/>
      <c r="T832" s="4"/>
      <c r="U832" s="4"/>
      <c r="V832" s="4"/>
      <c r="W832" s="4"/>
      <c r="X832" s="4"/>
      <c r="Y832" s="4"/>
      <c r="Z832" s="4"/>
      <c r="AA832" s="4"/>
      <c r="AB832" s="4"/>
      <c r="AC832" s="4"/>
      <c r="AD832" s="4"/>
      <c r="AE832" s="4"/>
      <c r="AF832" s="4"/>
    </row>
    <row r="833" spans="1:32" ht="49.9" customHeight="1">
      <c r="A833" s="4"/>
      <c r="B833" s="213">
        <v>141210101114</v>
      </c>
      <c r="C833" s="214">
        <v>6</v>
      </c>
      <c r="D833" s="215" t="s">
        <v>921</v>
      </c>
      <c r="E833" s="215" t="s">
        <v>1991</v>
      </c>
      <c r="F833" s="216" t="s">
        <v>3169</v>
      </c>
      <c r="G833" s="215" t="s">
        <v>4529</v>
      </c>
      <c r="H833" s="215" t="s">
        <v>6256</v>
      </c>
      <c r="I833" s="215" t="s">
        <v>7968</v>
      </c>
      <c r="J833" s="215" t="s">
        <v>9671</v>
      </c>
      <c r="K833" s="215" t="s">
        <v>11374</v>
      </c>
      <c r="L833" s="215" t="s">
        <v>13064</v>
      </c>
      <c r="M833" s="215" t="s">
        <v>14755</v>
      </c>
      <c r="N833" s="215" t="s">
        <v>16455</v>
      </c>
      <c r="O833" s="215" t="s">
        <v>18165</v>
      </c>
      <c r="P833" s="215" t="s">
        <v>19852</v>
      </c>
      <c r="Q833" s="4"/>
      <c r="R833" s="4"/>
      <c r="S833" s="4"/>
      <c r="T833" s="4"/>
      <c r="U833" s="4"/>
      <c r="V833" s="4"/>
      <c r="W833" s="4"/>
      <c r="X833" s="4"/>
      <c r="Y833" s="4"/>
      <c r="Z833" s="4"/>
      <c r="AA833" s="4"/>
      <c r="AB833" s="4"/>
      <c r="AC833" s="4"/>
      <c r="AD833" s="4"/>
      <c r="AE833" s="4"/>
      <c r="AF833" s="4"/>
    </row>
    <row r="834" spans="1:32" ht="49.9" customHeight="1">
      <c r="A834" s="4"/>
      <c r="B834" s="213">
        <v>14121011</v>
      </c>
      <c r="C834" s="214">
        <v>4</v>
      </c>
      <c r="D834" s="215" t="s">
        <v>180</v>
      </c>
      <c r="E834" s="215" t="s">
        <v>1632</v>
      </c>
      <c r="F834" s="216" t="s">
        <v>23133</v>
      </c>
      <c r="G834" s="215" t="s">
        <v>4530</v>
      </c>
      <c r="H834" s="215" t="s">
        <v>6257</v>
      </c>
      <c r="I834" s="215" t="s">
        <v>7969</v>
      </c>
      <c r="J834" s="215" t="s">
        <v>9672</v>
      </c>
      <c r="K834" s="215" t="s">
        <v>11375</v>
      </c>
      <c r="L834" s="215" t="s">
        <v>13065</v>
      </c>
      <c r="M834" s="215" t="s">
        <v>14756</v>
      </c>
      <c r="N834" s="215" t="s">
        <v>16456</v>
      </c>
      <c r="O834" s="215" t="s">
        <v>18166</v>
      </c>
      <c r="P834" s="215" t="s">
        <v>19837</v>
      </c>
      <c r="Q834" s="4"/>
      <c r="R834" s="4"/>
      <c r="S834" s="4"/>
      <c r="T834" s="4"/>
      <c r="U834" s="4"/>
      <c r="V834" s="4"/>
      <c r="W834" s="4"/>
      <c r="X834" s="4"/>
      <c r="Y834" s="4"/>
      <c r="Z834" s="4"/>
      <c r="AA834" s="4"/>
      <c r="AB834" s="4"/>
      <c r="AC834" s="4"/>
      <c r="AD834" s="4"/>
      <c r="AE834" s="4"/>
      <c r="AF834" s="4"/>
    </row>
    <row r="835" spans="1:32" ht="49.9" customHeight="1">
      <c r="A835" s="4"/>
      <c r="B835" s="213">
        <v>1412101110</v>
      </c>
      <c r="C835" s="214">
        <v>5</v>
      </c>
      <c r="D835" s="215" t="s">
        <v>922</v>
      </c>
      <c r="E835" s="215" t="s">
        <v>1992</v>
      </c>
      <c r="F835" s="216" t="s">
        <v>23134</v>
      </c>
      <c r="G835" s="215" t="s">
        <v>4531</v>
      </c>
      <c r="H835" s="215" t="s">
        <v>6258</v>
      </c>
      <c r="I835" s="215" t="s">
        <v>7970</v>
      </c>
      <c r="J835" s="215" t="s">
        <v>9673</v>
      </c>
      <c r="K835" s="215" t="s">
        <v>11376</v>
      </c>
      <c r="L835" s="215" t="s">
        <v>13066</v>
      </c>
      <c r="M835" s="215" t="s">
        <v>14757</v>
      </c>
      <c r="N835" s="215" t="s">
        <v>16457</v>
      </c>
      <c r="O835" s="215" t="s">
        <v>18167</v>
      </c>
      <c r="P835" s="215" t="s">
        <v>19853</v>
      </c>
      <c r="Q835" s="4"/>
      <c r="R835" s="4"/>
      <c r="S835" s="4"/>
      <c r="T835" s="4"/>
      <c r="U835" s="4"/>
      <c r="V835" s="4"/>
      <c r="W835" s="4"/>
      <c r="X835" s="4"/>
      <c r="Y835" s="4"/>
      <c r="Z835" s="4"/>
      <c r="AA835" s="4"/>
      <c r="AB835" s="4"/>
      <c r="AC835" s="4"/>
      <c r="AD835" s="4"/>
      <c r="AE835" s="4"/>
      <c r="AF835" s="4"/>
    </row>
    <row r="836" spans="1:32" ht="49.9" customHeight="1">
      <c r="A836" s="4"/>
      <c r="B836" s="213">
        <v>141210111010</v>
      </c>
      <c r="C836" s="214">
        <v>6</v>
      </c>
      <c r="D836" s="215" t="s">
        <v>923</v>
      </c>
      <c r="E836" s="215" t="s">
        <v>1993</v>
      </c>
      <c r="F836" s="216" t="s">
        <v>23135</v>
      </c>
      <c r="G836" s="215" t="s">
        <v>4532</v>
      </c>
      <c r="H836" s="215" t="s">
        <v>6259</v>
      </c>
      <c r="I836" s="215" t="s">
        <v>7971</v>
      </c>
      <c r="J836" s="215" t="s">
        <v>9674</v>
      </c>
      <c r="K836" s="215" t="s">
        <v>11377</v>
      </c>
      <c r="L836" s="215" t="s">
        <v>13067</v>
      </c>
      <c r="M836" s="215" t="s">
        <v>14758</v>
      </c>
      <c r="N836" s="215" t="s">
        <v>16458</v>
      </c>
      <c r="O836" s="215" t="s">
        <v>18168</v>
      </c>
      <c r="P836" s="215" t="s">
        <v>19854</v>
      </c>
      <c r="Q836" s="4"/>
      <c r="R836" s="4"/>
      <c r="S836" s="4"/>
      <c r="T836" s="4"/>
      <c r="U836" s="4"/>
      <c r="V836" s="4"/>
      <c r="W836" s="4"/>
      <c r="X836" s="4"/>
      <c r="Y836" s="4"/>
      <c r="Z836" s="4"/>
      <c r="AA836" s="4"/>
      <c r="AB836" s="4"/>
      <c r="AC836" s="4"/>
      <c r="AD836" s="4"/>
      <c r="AE836" s="4"/>
      <c r="AF836" s="4"/>
    </row>
    <row r="837" spans="1:32" ht="49.9" customHeight="1">
      <c r="A837" s="4"/>
      <c r="B837" s="213">
        <v>14121011101010</v>
      </c>
      <c r="C837" s="214">
        <v>7</v>
      </c>
      <c r="D837" s="215" t="s">
        <v>924</v>
      </c>
      <c r="E837" s="215" t="s">
        <v>924</v>
      </c>
      <c r="F837" s="216" t="s">
        <v>23136</v>
      </c>
      <c r="G837" s="215" t="s">
        <v>4533</v>
      </c>
      <c r="H837" s="215" t="s">
        <v>6260</v>
      </c>
      <c r="I837" s="215" t="s">
        <v>7972</v>
      </c>
      <c r="J837" s="215" t="s">
        <v>9675</v>
      </c>
      <c r="K837" s="215" t="s">
        <v>11378</v>
      </c>
      <c r="L837" s="215" t="s">
        <v>13068</v>
      </c>
      <c r="M837" s="215" t="s">
        <v>14759</v>
      </c>
      <c r="N837" s="215" t="s">
        <v>16459</v>
      </c>
      <c r="O837" s="215" t="s">
        <v>18169</v>
      </c>
      <c r="P837" s="215" t="s">
        <v>19855</v>
      </c>
      <c r="Q837" s="4"/>
      <c r="R837" s="4"/>
      <c r="S837" s="4"/>
      <c r="T837" s="4"/>
      <c r="U837" s="4"/>
      <c r="V837" s="4"/>
      <c r="W837" s="4"/>
      <c r="X837" s="4"/>
      <c r="Y837" s="4"/>
      <c r="Z837" s="4"/>
      <c r="AA837" s="4"/>
      <c r="AB837" s="4"/>
      <c r="AC837" s="4"/>
      <c r="AD837" s="4"/>
      <c r="AE837" s="4"/>
      <c r="AF837" s="4"/>
    </row>
    <row r="838" spans="1:32" ht="49.9" customHeight="1">
      <c r="A838" s="4"/>
      <c r="B838" s="213">
        <v>14121011101011</v>
      </c>
      <c r="C838" s="214">
        <v>7</v>
      </c>
      <c r="D838" s="215" t="s">
        <v>925</v>
      </c>
      <c r="E838" s="215" t="s">
        <v>1994</v>
      </c>
      <c r="F838" s="216" t="s">
        <v>23137</v>
      </c>
      <c r="G838" s="217" t="s">
        <v>4534</v>
      </c>
      <c r="H838" s="217" t="s">
        <v>6261</v>
      </c>
      <c r="I838" s="217" t="s">
        <v>7973</v>
      </c>
      <c r="J838" s="217" t="s">
        <v>9676</v>
      </c>
      <c r="K838" s="217" t="s">
        <v>11379</v>
      </c>
      <c r="L838" s="217" t="s">
        <v>13069</v>
      </c>
      <c r="M838" s="217" t="s">
        <v>14760</v>
      </c>
      <c r="N838" s="217" t="s">
        <v>16460</v>
      </c>
      <c r="O838" s="217" t="s">
        <v>18170</v>
      </c>
      <c r="P838" s="217" t="s">
        <v>19856</v>
      </c>
      <c r="Q838" s="4"/>
      <c r="R838" s="4"/>
      <c r="S838" s="4"/>
      <c r="T838" s="4"/>
      <c r="U838" s="4"/>
      <c r="V838" s="4"/>
      <c r="W838" s="4"/>
      <c r="X838" s="4"/>
      <c r="Y838" s="4"/>
      <c r="Z838" s="4"/>
      <c r="AA838" s="4"/>
      <c r="AB838" s="4"/>
      <c r="AC838" s="4"/>
      <c r="AD838" s="4"/>
      <c r="AE838" s="4"/>
      <c r="AF838" s="4"/>
    </row>
    <row r="839" spans="1:32" ht="49.9" customHeight="1">
      <c r="A839" s="4"/>
      <c r="B839" s="213">
        <v>14121011101012</v>
      </c>
      <c r="C839" s="214">
        <v>7</v>
      </c>
      <c r="D839" s="215" t="s">
        <v>214</v>
      </c>
      <c r="E839" s="215" t="s">
        <v>214</v>
      </c>
      <c r="F839" s="216" t="s">
        <v>23138</v>
      </c>
      <c r="G839" s="215" t="s">
        <v>4535</v>
      </c>
      <c r="H839" s="215" t="s">
        <v>6262</v>
      </c>
      <c r="I839" s="215" t="s">
        <v>7974</v>
      </c>
      <c r="J839" s="215" t="s">
        <v>9677</v>
      </c>
      <c r="K839" s="215" t="s">
        <v>11380</v>
      </c>
      <c r="L839" s="215" t="s">
        <v>13070</v>
      </c>
      <c r="M839" s="215" t="s">
        <v>14761</v>
      </c>
      <c r="N839" s="215" t="s">
        <v>16461</v>
      </c>
      <c r="O839" s="215" t="s">
        <v>18171</v>
      </c>
      <c r="P839" s="215" t="s">
        <v>19857</v>
      </c>
      <c r="Q839" s="4"/>
      <c r="R839" s="4"/>
      <c r="S839" s="4"/>
      <c r="T839" s="4"/>
      <c r="U839" s="4"/>
      <c r="V839" s="4"/>
      <c r="W839" s="4"/>
      <c r="X839" s="4"/>
      <c r="Y839" s="4"/>
      <c r="Z839" s="4"/>
      <c r="AA839" s="4"/>
      <c r="AB839" s="4"/>
      <c r="AC839" s="4"/>
      <c r="AD839" s="4"/>
      <c r="AE839" s="4"/>
      <c r="AF839" s="4"/>
    </row>
    <row r="840" spans="1:32" ht="49.9" customHeight="1">
      <c r="A840" s="4"/>
      <c r="B840" s="213">
        <v>14121011101013</v>
      </c>
      <c r="C840" s="214">
        <v>7</v>
      </c>
      <c r="D840" s="215" t="s">
        <v>926</v>
      </c>
      <c r="E840" s="215" t="s">
        <v>926</v>
      </c>
      <c r="F840" s="216" t="s">
        <v>23139</v>
      </c>
      <c r="G840" s="215" t="s">
        <v>4536</v>
      </c>
      <c r="H840" s="215" t="s">
        <v>6263</v>
      </c>
      <c r="I840" s="215" t="s">
        <v>7975</v>
      </c>
      <c r="J840" s="215" t="s">
        <v>21642</v>
      </c>
      <c r="K840" s="215" t="s">
        <v>11381</v>
      </c>
      <c r="L840" s="215" t="s">
        <v>13071</v>
      </c>
      <c r="M840" s="215" t="s">
        <v>14762</v>
      </c>
      <c r="N840" s="215" t="s">
        <v>16462</v>
      </c>
      <c r="O840" s="215" t="s">
        <v>18172</v>
      </c>
      <c r="P840" s="215" t="s">
        <v>19858</v>
      </c>
      <c r="Q840" s="4"/>
      <c r="R840" s="4"/>
      <c r="S840" s="4"/>
      <c r="T840" s="4"/>
      <c r="U840" s="4"/>
      <c r="V840" s="4"/>
      <c r="W840" s="4"/>
      <c r="X840" s="4"/>
      <c r="Y840" s="4"/>
      <c r="Z840" s="4"/>
      <c r="AA840" s="4"/>
      <c r="AB840" s="4"/>
      <c r="AC840" s="4"/>
      <c r="AD840" s="4"/>
      <c r="AE840" s="4"/>
      <c r="AF840" s="4"/>
    </row>
    <row r="841" spans="1:32" ht="49.9" customHeight="1">
      <c r="A841" s="4"/>
      <c r="B841" s="213">
        <v>14121011101014</v>
      </c>
      <c r="C841" s="214">
        <v>7</v>
      </c>
      <c r="D841" s="215" t="s">
        <v>927</v>
      </c>
      <c r="E841" s="215" t="s">
        <v>927</v>
      </c>
      <c r="F841" s="216" t="s">
        <v>3170</v>
      </c>
      <c r="G841" s="215" t="s">
        <v>4537</v>
      </c>
      <c r="H841" s="215" t="s">
        <v>6264</v>
      </c>
      <c r="I841" s="215" t="s">
        <v>7976</v>
      </c>
      <c r="J841" s="215" t="s">
        <v>9678</v>
      </c>
      <c r="K841" s="215" t="s">
        <v>11382</v>
      </c>
      <c r="L841" s="215" t="s">
        <v>13072</v>
      </c>
      <c r="M841" s="215" t="s">
        <v>14763</v>
      </c>
      <c r="N841" s="215" t="s">
        <v>16463</v>
      </c>
      <c r="O841" s="215" t="s">
        <v>18173</v>
      </c>
      <c r="P841" s="215" t="s">
        <v>19859</v>
      </c>
      <c r="Q841" s="4"/>
      <c r="R841" s="4"/>
      <c r="S841" s="4"/>
      <c r="T841" s="4"/>
      <c r="U841" s="4"/>
      <c r="V841" s="4"/>
      <c r="W841" s="4"/>
      <c r="X841" s="4"/>
      <c r="Y841" s="4"/>
      <c r="Z841" s="4"/>
      <c r="AA841" s="4"/>
      <c r="AB841" s="4"/>
      <c r="AC841" s="4"/>
      <c r="AD841" s="4"/>
      <c r="AE841" s="4"/>
      <c r="AF841" s="4"/>
    </row>
    <row r="842" spans="1:32" ht="49.9" customHeight="1">
      <c r="A842" s="4"/>
      <c r="B842" s="213">
        <v>14121011101015</v>
      </c>
      <c r="C842" s="214">
        <v>7</v>
      </c>
      <c r="D842" s="215" t="s">
        <v>928</v>
      </c>
      <c r="E842" s="215" t="s">
        <v>928</v>
      </c>
      <c r="F842" s="216" t="s">
        <v>23140</v>
      </c>
      <c r="G842" s="215" t="s">
        <v>4538</v>
      </c>
      <c r="H842" s="215" t="s">
        <v>6265</v>
      </c>
      <c r="I842" s="215" t="s">
        <v>7977</v>
      </c>
      <c r="J842" s="215" t="s">
        <v>9679</v>
      </c>
      <c r="K842" s="215" t="s">
        <v>11383</v>
      </c>
      <c r="L842" s="215" t="s">
        <v>13073</v>
      </c>
      <c r="M842" s="215" t="s">
        <v>14764</v>
      </c>
      <c r="N842" s="215" t="s">
        <v>16464</v>
      </c>
      <c r="O842" s="215" t="s">
        <v>18174</v>
      </c>
      <c r="P842" s="215" t="s">
        <v>19860</v>
      </c>
      <c r="Q842" s="4"/>
      <c r="R842" s="4"/>
      <c r="S842" s="4"/>
      <c r="T842" s="4"/>
      <c r="U842" s="4"/>
      <c r="V842" s="4"/>
      <c r="W842" s="4"/>
      <c r="X842" s="4"/>
      <c r="Y842" s="4"/>
      <c r="Z842" s="4"/>
      <c r="AA842" s="4"/>
      <c r="AB842" s="4"/>
      <c r="AC842" s="4"/>
      <c r="AD842" s="4"/>
      <c r="AE842" s="4"/>
      <c r="AF842" s="4"/>
    </row>
    <row r="843" spans="1:32" ht="49.9" customHeight="1">
      <c r="A843" s="4"/>
      <c r="B843" s="213">
        <v>14121011101016</v>
      </c>
      <c r="C843" s="214">
        <v>7</v>
      </c>
      <c r="D843" s="215" t="s">
        <v>929</v>
      </c>
      <c r="E843" s="215" t="s">
        <v>929</v>
      </c>
      <c r="F843" s="216" t="s">
        <v>23141</v>
      </c>
      <c r="G843" s="215" t="s">
        <v>4539</v>
      </c>
      <c r="H843" s="215" t="s">
        <v>6266</v>
      </c>
      <c r="I843" s="215" t="s">
        <v>7978</v>
      </c>
      <c r="J843" s="215" t="s">
        <v>9680</v>
      </c>
      <c r="K843" s="215" t="s">
        <v>11384</v>
      </c>
      <c r="L843" s="215" t="s">
        <v>13074</v>
      </c>
      <c r="M843" s="215" t="s">
        <v>14765</v>
      </c>
      <c r="N843" s="215" t="s">
        <v>16465</v>
      </c>
      <c r="O843" s="215" t="s">
        <v>18175</v>
      </c>
      <c r="P843" s="215" t="s">
        <v>19861</v>
      </c>
      <c r="Q843" s="4"/>
      <c r="R843" s="4"/>
      <c r="S843" s="4"/>
      <c r="T843" s="4"/>
      <c r="U843" s="4"/>
      <c r="V843" s="4"/>
      <c r="W843" s="4"/>
      <c r="X843" s="4"/>
      <c r="Y843" s="4"/>
      <c r="Z843" s="4"/>
      <c r="AA843" s="4"/>
      <c r="AB843" s="4"/>
      <c r="AC843" s="4"/>
      <c r="AD843" s="4"/>
      <c r="AE843" s="4"/>
      <c r="AF843" s="4"/>
    </row>
    <row r="844" spans="1:32" ht="49.9" customHeight="1">
      <c r="A844" s="4"/>
      <c r="B844" s="213">
        <v>141210111011</v>
      </c>
      <c r="C844" s="214">
        <v>6</v>
      </c>
      <c r="D844" s="215" t="s">
        <v>930</v>
      </c>
      <c r="E844" s="215" t="s">
        <v>1995</v>
      </c>
      <c r="F844" s="216" t="s">
        <v>3171</v>
      </c>
      <c r="G844" s="215" t="s">
        <v>4540</v>
      </c>
      <c r="H844" s="215" t="s">
        <v>6267</v>
      </c>
      <c r="I844" s="215" t="s">
        <v>7979</v>
      </c>
      <c r="J844" s="215" t="s">
        <v>9681</v>
      </c>
      <c r="K844" s="215" t="s">
        <v>11385</v>
      </c>
      <c r="L844" s="215" t="s">
        <v>13075</v>
      </c>
      <c r="M844" s="215" t="s">
        <v>14766</v>
      </c>
      <c r="N844" s="215" t="s">
        <v>16466</v>
      </c>
      <c r="O844" s="215" t="s">
        <v>18176</v>
      </c>
      <c r="P844" s="215" t="s">
        <v>19862</v>
      </c>
      <c r="Q844" s="4"/>
      <c r="R844" s="4"/>
      <c r="S844" s="4"/>
      <c r="T844" s="4"/>
      <c r="U844" s="4"/>
      <c r="V844" s="4"/>
      <c r="W844" s="4"/>
      <c r="X844" s="4"/>
      <c r="Y844" s="4"/>
      <c r="Z844" s="4"/>
      <c r="AA844" s="4"/>
      <c r="AB844" s="4"/>
      <c r="AC844" s="4"/>
      <c r="AD844" s="4"/>
      <c r="AE844" s="4"/>
      <c r="AF844" s="4"/>
    </row>
    <row r="845" spans="1:32" ht="49.9" customHeight="1">
      <c r="A845" s="4"/>
      <c r="B845" s="213">
        <v>14121011101110</v>
      </c>
      <c r="C845" s="214">
        <v>7</v>
      </c>
      <c r="D845" s="215" t="s">
        <v>931</v>
      </c>
      <c r="E845" s="215" t="s">
        <v>931</v>
      </c>
      <c r="F845" s="216" t="s">
        <v>3172</v>
      </c>
      <c r="G845" s="215" t="s">
        <v>4541</v>
      </c>
      <c r="H845" s="215" t="s">
        <v>6268</v>
      </c>
      <c r="I845" s="215" t="s">
        <v>7980</v>
      </c>
      <c r="J845" s="215" t="s">
        <v>9682</v>
      </c>
      <c r="K845" s="215" t="s">
        <v>11386</v>
      </c>
      <c r="L845" s="215" t="s">
        <v>13076</v>
      </c>
      <c r="M845" s="215" t="s">
        <v>14767</v>
      </c>
      <c r="N845" s="215" t="s">
        <v>16467</v>
      </c>
      <c r="O845" s="215" t="s">
        <v>18177</v>
      </c>
      <c r="P845" s="215" t="s">
        <v>19863</v>
      </c>
      <c r="Q845" s="4"/>
      <c r="R845" s="4"/>
      <c r="S845" s="4"/>
      <c r="T845" s="4"/>
      <c r="U845" s="4"/>
      <c r="V845" s="4"/>
      <c r="W845" s="4"/>
      <c r="X845" s="4"/>
      <c r="Y845" s="4"/>
      <c r="Z845" s="4"/>
      <c r="AA845" s="4"/>
      <c r="AB845" s="4"/>
      <c r="AC845" s="4"/>
      <c r="AD845" s="4"/>
      <c r="AE845" s="4"/>
      <c r="AF845" s="4"/>
    </row>
    <row r="846" spans="1:32" ht="49.9" customHeight="1">
      <c r="A846" s="4"/>
      <c r="B846" s="213">
        <v>14121011101111</v>
      </c>
      <c r="C846" s="214">
        <v>7</v>
      </c>
      <c r="D846" s="215" t="s">
        <v>932</v>
      </c>
      <c r="E846" s="215" t="s">
        <v>932</v>
      </c>
      <c r="F846" s="216" t="s">
        <v>3173</v>
      </c>
      <c r="G846" s="215" t="s">
        <v>4542</v>
      </c>
      <c r="H846" s="215" t="s">
        <v>6269</v>
      </c>
      <c r="I846" s="215" t="s">
        <v>7981</v>
      </c>
      <c r="J846" s="215" t="s">
        <v>9683</v>
      </c>
      <c r="K846" s="215" t="s">
        <v>11387</v>
      </c>
      <c r="L846" s="215" t="s">
        <v>13077</v>
      </c>
      <c r="M846" s="215" t="s">
        <v>14768</v>
      </c>
      <c r="N846" s="215" t="s">
        <v>16468</v>
      </c>
      <c r="O846" s="215" t="s">
        <v>18178</v>
      </c>
      <c r="P846" s="215" t="s">
        <v>19864</v>
      </c>
      <c r="Q846" s="4"/>
      <c r="R846" s="4"/>
      <c r="S846" s="4"/>
      <c r="T846" s="4"/>
      <c r="U846" s="4"/>
      <c r="V846" s="4"/>
      <c r="W846" s="4"/>
      <c r="X846" s="4"/>
      <c r="Y846" s="4"/>
      <c r="Z846" s="4"/>
      <c r="AA846" s="4"/>
      <c r="AB846" s="4"/>
      <c r="AC846" s="4"/>
      <c r="AD846" s="4"/>
      <c r="AE846" s="4"/>
      <c r="AF846" s="4"/>
    </row>
    <row r="847" spans="1:32" ht="49.9" customHeight="1">
      <c r="A847" s="4"/>
      <c r="B847" s="213">
        <v>14121011101112</v>
      </c>
      <c r="C847" s="214">
        <v>7</v>
      </c>
      <c r="D847" s="215" t="s">
        <v>933</v>
      </c>
      <c r="E847" s="215" t="s">
        <v>933</v>
      </c>
      <c r="F847" s="216" t="s">
        <v>3174</v>
      </c>
      <c r="G847" s="215" t="s">
        <v>4543</v>
      </c>
      <c r="H847" s="215" t="s">
        <v>6270</v>
      </c>
      <c r="I847" s="215" t="s">
        <v>7982</v>
      </c>
      <c r="J847" s="215" t="s">
        <v>9684</v>
      </c>
      <c r="K847" s="215" t="s">
        <v>11388</v>
      </c>
      <c r="L847" s="215" t="s">
        <v>13078</v>
      </c>
      <c r="M847" s="215" t="s">
        <v>14769</v>
      </c>
      <c r="N847" s="215" t="s">
        <v>16469</v>
      </c>
      <c r="O847" s="215" t="s">
        <v>18179</v>
      </c>
      <c r="P847" s="215" t="s">
        <v>19865</v>
      </c>
      <c r="Q847" s="4"/>
      <c r="R847" s="4"/>
      <c r="S847" s="4"/>
      <c r="T847" s="4"/>
      <c r="U847" s="4"/>
      <c r="V847" s="4"/>
      <c r="W847" s="4"/>
      <c r="X847" s="4"/>
      <c r="Y847" s="4"/>
      <c r="Z847" s="4"/>
      <c r="AA847" s="4"/>
      <c r="AB847" s="4"/>
      <c r="AC847" s="4"/>
      <c r="AD847" s="4"/>
      <c r="AE847" s="4"/>
      <c r="AF847" s="4"/>
    </row>
    <row r="848" spans="1:32" ht="49.9" customHeight="1">
      <c r="A848" s="4"/>
      <c r="B848" s="219">
        <v>1412101111</v>
      </c>
      <c r="C848" s="220">
        <v>5</v>
      </c>
      <c r="D848" s="221" t="s">
        <v>934</v>
      </c>
      <c r="E848" s="221" t="s">
        <v>1996</v>
      </c>
      <c r="F848" s="216" t="s">
        <v>23142</v>
      </c>
      <c r="G848" s="221" t="s">
        <v>4544</v>
      </c>
      <c r="H848" s="221" t="s">
        <v>6271</v>
      </c>
      <c r="I848" s="221" t="s">
        <v>7983</v>
      </c>
      <c r="J848" s="221" t="s">
        <v>9685</v>
      </c>
      <c r="K848" s="221" t="s">
        <v>11389</v>
      </c>
      <c r="L848" s="221" t="s">
        <v>13079</v>
      </c>
      <c r="M848" s="221" t="s">
        <v>14770</v>
      </c>
      <c r="N848" s="221" t="s">
        <v>16470</v>
      </c>
      <c r="O848" s="221" t="s">
        <v>18180</v>
      </c>
      <c r="P848" s="221" t="s">
        <v>19866</v>
      </c>
      <c r="Q848" s="4"/>
      <c r="R848" s="4"/>
      <c r="S848" s="4"/>
      <c r="T848" s="4"/>
      <c r="U848" s="4"/>
      <c r="V848" s="4"/>
      <c r="W848" s="4"/>
      <c r="X848" s="4"/>
      <c r="Y848" s="4"/>
      <c r="Z848" s="4"/>
      <c r="AA848" s="4"/>
      <c r="AB848" s="4"/>
      <c r="AC848" s="4"/>
      <c r="AD848" s="4"/>
      <c r="AE848" s="4"/>
      <c r="AF848" s="4"/>
    </row>
    <row r="849" spans="1:32" ht="49.9" customHeight="1">
      <c r="A849" s="4"/>
      <c r="B849" s="213">
        <v>141210111110</v>
      </c>
      <c r="C849" s="214">
        <v>6</v>
      </c>
      <c r="D849" s="215" t="s">
        <v>935</v>
      </c>
      <c r="E849" s="215" t="s">
        <v>1997</v>
      </c>
      <c r="F849" s="216" t="s">
        <v>3175</v>
      </c>
      <c r="G849" s="215" t="s">
        <v>4545</v>
      </c>
      <c r="H849" s="215" t="s">
        <v>6272</v>
      </c>
      <c r="I849" s="215" t="s">
        <v>7984</v>
      </c>
      <c r="J849" s="215" t="s">
        <v>9686</v>
      </c>
      <c r="K849" s="215" t="s">
        <v>11390</v>
      </c>
      <c r="L849" s="215" t="s">
        <v>13080</v>
      </c>
      <c r="M849" s="215" t="s">
        <v>14771</v>
      </c>
      <c r="N849" s="215" t="s">
        <v>16471</v>
      </c>
      <c r="O849" s="215" t="s">
        <v>18181</v>
      </c>
      <c r="P849" s="215" t="s">
        <v>19867</v>
      </c>
      <c r="Q849" s="4"/>
      <c r="R849" s="4"/>
      <c r="S849" s="4"/>
      <c r="T849" s="4"/>
      <c r="U849" s="4"/>
      <c r="V849" s="4"/>
      <c r="W849" s="4"/>
      <c r="X849" s="4"/>
      <c r="Y849" s="4"/>
      <c r="Z849" s="4"/>
      <c r="AA849" s="4"/>
      <c r="AB849" s="4"/>
      <c r="AC849" s="4"/>
      <c r="AD849" s="4"/>
      <c r="AE849" s="4"/>
      <c r="AF849" s="4"/>
    </row>
    <row r="850" spans="1:32" ht="49.9" customHeight="1">
      <c r="A850" s="4"/>
      <c r="B850" s="213">
        <v>141210111111</v>
      </c>
      <c r="C850" s="214">
        <v>6</v>
      </c>
      <c r="D850" s="215" t="s">
        <v>936</v>
      </c>
      <c r="E850" s="215" t="s">
        <v>1998</v>
      </c>
      <c r="F850" s="216" t="s">
        <v>3176</v>
      </c>
      <c r="G850" s="215" t="s">
        <v>4546</v>
      </c>
      <c r="H850" s="215" t="s">
        <v>6273</v>
      </c>
      <c r="I850" s="215" t="s">
        <v>7985</v>
      </c>
      <c r="J850" s="215" t="s">
        <v>9687</v>
      </c>
      <c r="K850" s="215" t="s">
        <v>11391</v>
      </c>
      <c r="L850" s="215" t="s">
        <v>13081</v>
      </c>
      <c r="M850" s="215" t="s">
        <v>14772</v>
      </c>
      <c r="N850" s="215" t="s">
        <v>16472</v>
      </c>
      <c r="O850" s="215" t="s">
        <v>18182</v>
      </c>
      <c r="P850" s="215" t="s">
        <v>19868</v>
      </c>
      <c r="Q850" s="4"/>
      <c r="R850" s="4"/>
      <c r="S850" s="4"/>
      <c r="T850" s="4"/>
      <c r="U850" s="4"/>
      <c r="V850" s="4"/>
      <c r="W850" s="4"/>
      <c r="X850" s="4"/>
      <c r="Y850" s="4"/>
      <c r="Z850" s="4"/>
      <c r="AA850" s="4"/>
      <c r="AB850" s="4"/>
      <c r="AC850" s="4"/>
      <c r="AD850" s="4"/>
      <c r="AE850" s="4"/>
      <c r="AF850" s="4"/>
    </row>
    <row r="851" spans="1:32" ht="49.9" customHeight="1">
      <c r="A851" s="4"/>
      <c r="B851" s="219">
        <v>141210111112</v>
      </c>
      <c r="C851" s="220">
        <v>6</v>
      </c>
      <c r="D851" s="221" t="s">
        <v>937</v>
      </c>
      <c r="E851" s="221" t="s">
        <v>1999</v>
      </c>
      <c r="F851" s="216" t="s">
        <v>3177</v>
      </c>
      <c r="G851" s="221" t="s">
        <v>4547</v>
      </c>
      <c r="H851" s="221" t="s">
        <v>6274</v>
      </c>
      <c r="I851" s="221" t="s">
        <v>7986</v>
      </c>
      <c r="J851" s="221" t="s">
        <v>9688</v>
      </c>
      <c r="K851" s="221" t="s">
        <v>11392</v>
      </c>
      <c r="L851" s="221" t="s">
        <v>13082</v>
      </c>
      <c r="M851" s="221" t="s">
        <v>14773</v>
      </c>
      <c r="N851" s="221" t="s">
        <v>16473</v>
      </c>
      <c r="O851" s="221" t="s">
        <v>18183</v>
      </c>
      <c r="P851" s="221" t="s">
        <v>19869</v>
      </c>
      <c r="Q851" s="4"/>
      <c r="R851" s="4"/>
      <c r="S851" s="4"/>
      <c r="T851" s="4"/>
      <c r="U851" s="4"/>
      <c r="V851" s="4"/>
      <c r="W851" s="4"/>
      <c r="X851" s="4"/>
      <c r="Y851" s="4"/>
      <c r="Z851" s="4"/>
      <c r="AA851" s="4"/>
      <c r="AB851" s="4"/>
      <c r="AC851" s="4"/>
      <c r="AD851" s="4"/>
      <c r="AE851" s="4"/>
      <c r="AF851" s="4"/>
    </row>
    <row r="852" spans="1:32" ht="49.9" customHeight="1">
      <c r="A852" s="4"/>
      <c r="B852" s="219">
        <v>14121012</v>
      </c>
      <c r="C852" s="220">
        <v>4</v>
      </c>
      <c r="D852" s="221" t="s">
        <v>938</v>
      </c>
      <c r="E852" s="221" t="s">
        <v>938</v>
      </c>
      <c r="F852" s="216" t="s">
        <v>23143</v>
      </c>
      <c r="G852" s="221" t="s">
        <v>4548</v>
      </c>
      <c r="H852" s="221" t="s">
        <v>6275</v>
      </c>
      <c r="I852" s="221" t="s">
        <v>7987</v>
      </c>
      <c r="J852" s="221" t="s">
        <v>9689</v>
      </c>
      <c r="K852" s="221" t="s">
        <v>11393</v>
      </c>
      <c r="L852" s="221" t="s">
        <v>13083</v>
      </c>
      <c r="M852" s="221" t="s">
        <v>14774</v>
      </c>
      <c r="N852" s="221" t="s">
        <v>16474</v>
      </c>
      <c r="O852" s="221" t="s">
        <v>18184</v>
      </c>
      <c r="P852" s="221" t="s">
        <v>19870</v>
      </c>
      <c r="Q852" s="4"/>
      <c r="R852" s="4"/>
      <c r="S852" s="4"/>
      <c r="T852" s="4"/>
      <c r="U852" s="4"/>
      <c r="V852" s="4"/>
      <c r="W852" s="4"/>
      <c r="X852" s="4"/>
      <c r="Y852" s="4"/>
      <c r="Z852" s="4"/>
      <c r="AA852" s="4"/>
      <c r="AB852" s="4"/>
      <c r="AC852" s="4"/>
      <c r="AD852" s="4"/>
      <c r="AE852" s="4"/>
      <c r="AF852" s="4"/>
    </row>
    <row r="853" spans="1:32" ht="49.9" customHeight="1">
      <c r="A853" s="4"/>
      <c r="B853" s="213">
        <v>1412101210</v>
      </c>
      <c r="C853" s="214">
        <v>5</v>
      </c>
      <c r="D853" s="215" t="s">
        <v>939</v>
      </c>
      <c r="E853" s="215" t="s">
        <v>939</v>
      </c>
      <c r="F853" s="216" t="s">
        <v>23144</v>
      </c>
      <c r="G853" s="215" t="s">
        <v>4549</v>
      </c>
      <c r="H853" s="215" t="s">
        <v>6276</v>
      </c>
      <c r="I853" s="215" t="s">
        <v>7988</v>
      </c>
      <c r="J853" s="215" t="s">
        <v>9690</v>
      </c>
      <c r="K853" s="215" t="s">
        <v>11394</v>
      </c>
      <c r="L853" s="215" t="s">
        <v>13084</v>
      </c>
      <c r="M853" s="215" t="s">
        <v>14775</v>
      </c>
      <c r="N853" s="215" t="s">
        <v>16475</v>
      </c>
      <c r="O853" s="215" t="s">
        <v>18185</v>
      </c>
      <c r="P853" s="215" t="s">
        <v>19871</v>
      </c>
      <c r="Q853" s="4"/>
      <c r="R853" s="4"/>
      <c r="S853" s="4"/>
      <c r="T853" s="4"/>
      <c r="U853" s="4"/>
      <c r="V853" s="4"/>
      <c r="W853" s="4"/>
      <c r="X853" s="4"/>
      <c r="Y853" s="4"/>
      <c r="Z853" s="4"/>
      <c r="AA853" s="4"/>
      <c r="AB853" s="4"/>
      <c r="AC853" s="4"/>
      <c r="AD853" s="4"/>
      <c r="AE853" s="4"/>
      <c r="AF853" s="4"/>
    </row>
    <row r="854" spans="1:32" ht="49.9" customHeight="1">
      <c r="A854" s="4"/>
      <c r="B854" s="213">
        <v>141210121010</v>
      </c>
      <c r="C854" s="214">
        <v>6</v>
      </c>
      <c r="D854" s="215" t="s">
        <v>940</v>
      </c>
      <c r="E854" s="215" t="s">
        <v>2000</v>
      </c>
      <c r="F854" s="216" t="s">
        <v>3178</v>
      </c>
      <c r="G854" s="215" t="s">
        <v>4550</v>
      </c>
      <c r="H854" s="215" t="s">
        <v>6277</v>
      </c>
      <c r="I854" s="215" t="s">
        <v>7989</v>
      </c>
      <c r="J854" s="215" t="s">
        <v>9691</v>
      </c>
      <c r="K854" s="215" t="s">
        <v>11395</v>
      </c>
      <c r="L854" s="215" t="s">
        <v>13085</v>
      </c>
      <c r="M854" s="215" t="s">
        <v>14776</v>
      </c>
      <c r="N854" s="215" t="s">
        <v>16476</v>
      </c>
      <c r="O854" s="215" t="s">
        <v>18186</v>
      </c>
      <c r="P854" s="215" t="s">
        <v>19872</v>
      </c>
      <c r="Q854" s="4"/>
      <c r="R854" s="4"/>
      <c r="S854" s="4"/>
      <c r="T854" s="4"/>
      <c r="U854" s="4"/>
      <c r="V854" s="4"/>
      <c r="W854" s="4"/>
      <c r="X854" s="4"/>
      <c r="Y854" s="4"/>
      <c r="Z854" s="4"/>
      <c r="AA854" s="4"/>
      <c r="AB854" s="4"/>
      <c r="AC854" s="4"/>
      <c r="AD854" s="4"/>
      <c r="AE854" s="4"/>
      <c r="AF854" s="4"/>
    </row>
    <row r="855" spans="1:32" ht="49.9" customHeight="1">
      <c r="A855" s="4"/>
      <c r="B855" s="219">
        <v>141210121011</v>
      </c>
      <c r="C855" s="220">
        <v>6</v>
      </c>
      <c r="D855" s="221" t="s">
        <v>2679</v>
      </c>
      <c r="E855" s="221" t="s">
        <v>2001</v>
      </c>
      <c r="F855" s="216" t="s">
        <v>3179</v>
      </c>
      <c r="G855" s="221" t="s">
        <v>4551</v>
      </c>
      <c r="H855" s="221" t="s">
        <v>6278</v>
      </c>
      <c r="I855" s="221" t="s">
        <v>7990</v>
      </c>
      <c r="J855" s="221" t="s">
        <v>9692</v>
      </c>
      <c r="K855" s="221" t="s">
        <v>11396</v>
      </c>
      <c r="L855" s="221" t="s">
        <v>13086</v>
      </c>
      <c r="M855" s="221" t="s">
        <v>14777</v>
      </c>
      <c r="N855" s="221" t="s">
        <v>16477</v>
      </c>
      <c r="O855" s="221" t="s">
        <v>18187</v>
      </c>
      <c r="P855" s="221" t="s">
        <v>19873</v>
      </c>
      <c r="Q855" s="4"/>
      <c r="R855" s="4"/>
      <c r="S855" s="4"/>
      <c r="T855" s="4"/>
      <c r="U855" s="4"/>
      <c r="V855" s="4"/>
      <c r="W855" s="4"/>
      <c r="X855" s="4"/>
      <c r="Y855" s="4"/>
      <c r="Z855" s="4"/>
      <c r="AA855" s="4"/>
      <c r="AB855" s="4"/>
      <c r="AC855" s="4"/>
      <c r="AD855" s="4"/>
      <c r="AE855" s="4"/>
      <c r="AF855" s="4"/>
    </row>
    <row r="856" spans="1:32" ht="49.9" customHeight="1">
      <c r="A856" s="4"/>
      <c r="B856" s="213">
        <v>14121012101110</v>
      </c>
      <c r="C856" s="214">
        <v>7</v>
      </c>
      <c r="D856" s="215" t="s">
        <v>941</v>
      </c>
      <c r="E856" s="215" t="s">
        <v>2002</v>
      </c>
      <c r="F856" s="216" t="s">
        <v>23145</v>
      </c>
      <c r="G856" s="215" t="s">
        <v>4552</v>
      </c>
      <c r="H856" s="215" t="s">
        <v>6279</v>
      </c>
      <c r="I856" s="215" t="s">
        <v>7991</v>
      </c>
      <c r="J856" s="215" t="s">
        <v>9693</v>
      </c>
      <c r="K856" s="215" t="s">
        <v>11397</v>
      </c>
      <c r="L856" s="215" t="s">
        <v>13087</v>
      </c>
      <c r="M856" s="215" t="s">
        <v>14778</v>
      </c>
      <c r="N856" s="215" t="s">
        <v>16478</v>
      </c>
      <c r="O856" s="215" t="s">
        <v>18188</v>
      </c>
      <c r="P856" s="215" t="s">
        <v>19874</v>
      </c>
      <c r="Q856" s="4"/>
      <c r="R856" s="4"/>
      <c r="S856" s="4"/>
      <c r="T856" s="4"/>
      <c r="U856" s="4"/>
      <c r="V856" s="4"/>
      <c r="W856" s="4"/>
      <c r="X856" s="4"/>
      <c r="Y856" s="4"/>
      <c r="Z856" s="4"/>
      <c r="AA856" s="4"/>
      <c r="AB856" s="4"/>
      <c r="AC856" s="4"/>
      <c r="AD856" s="4"/>
      <c r="AE856" s="4"/>
      <c r="AF856" s="4"/>
    </row>
    <row r="857" spans="1:32" ht="49.9" customHeight="1">
      <c r="A857" s="4"/>
      <c r="B857" s="213">
        <v>14121012101111</v>
      </c>
      <c r="C857" s="214">
        <v>7</v>
      </c>
      <c r="D857" s="215" t="s">
        <v>942</v>
      </c>
      <c r="E857" s="215" t="s">
        <v>2003</v>
      </c>
      <c r="F857" s="216" t="s">
        <v>23146</v>
      </c>
      <c r="G857" s="215" t="s">
        <v>4553</v>
      </c>
      <c r="H857" s="215" t="s">
        <v>6280</v>
      </c>
      <c r="I857" s="215" t="s">
        <v>7992</v>
      </c>
      <c r="J857" s="215" t="s">
        <v>9694</v>
      </c>
      <c r="K857" s="215" t="s">
        <v>11398</v>
      </c>
      <c r="L857" s="215" t="s">
        <v>13088</v>
      </c>
      <c r="M857" s="215" t="s">
        <v>14779</v>
      </c>
      <c r="N857" s="215" t="s">
        <v>16479</v>
      </c>
      <c r="O857" s="215" t="s">
        <v>18189</v>
      </c>
      <c r="P857" s="215" t="s">
        <v>19875</v>
      </c>
      <c r="Q857" s="4"/>
      <c r="R857" s="4"/>
      <c r="S857" s="4"/>
      <c r="T857" s="4"/>
      <c r="U857" s="4"/>
      <c r="V857" s="4"/>
      <c r="W857" s="4"/>
      <c r="X857" s="4"/>
      <c r="Y857" s="4"/>
      <c r="Z857" s="4"/>
      <c r="AA857" s="4"/>
      <c r="AB857" s="4"/>
      <c r="AC857" s="4"/>
      <c r="AD857" s="4"/>
      <c r="AE857" s="4"/>
      <c r="AF857" s="4"/>
    </row>
    <row r="858" spans="1:32" ht="49.9" customHeight="1">
      <c r="A858" s="4"/>
      <c r="B858" s="213">
        <v>14121012101112</v>
      </c>
      <c r="C858" s="214">
        <v>7</v>
      </c>
      <c r="D858" s="215" t="s">
        <v>943</v>
      </c>
      <c r="E858" s="215" t="s">
        <v>2004</v>
      </c>
      <c r="F858" s="216" t="s">
        <v>23147</v>
      </c>
      <c r="G858" s="215" t="s">
        <v>4554</v>
      </c>
      <c r="H858" s="215" t="s">
        <v>6281</v>
      </c>
      <c r="I858" s="215" t="s">
        <v>7993</v>
      </c>
      <c r="J858" s="215" t="s">
        <v>9695</v>
      </c>
      <c r="K858" s="215" t="s">
        <v>11399</v>
      </c>
      <c r="L858" s="215" t="s">
        <v>13089</v>
      </c>
      <c r="M858" s="215" t="s">
        <v>14780</v>
      </c>
      <c r="N858" s="215" t="s">
        <v>16480</v>
      </c>
      <c r="O858" s="215" t="s">
        <v>18190</v>
      </c>
      <c r="P858" s="215" t="s">
        <v>19876</v>
      </c>
      <c r="Q858" s="4"/>
      <c r="R858" s="4"/>
      <c r="S858" s="4"/>
      <c r="T858" s="4"/>
      <c r="U858" s="4"/>
      <c r="V858" s="4"/>
      <c r="W858" s="4"/>
      <c r="X858" s="4"/>
      <c r="Y858" s="4"/>
      <c r="Z858" s="4"/>
      <c r="AA858" s="4"/>
      <c r="AB858" s="4"/>
      <c r="AC858" s="4"/>
      <c r="AD858" s="4"/>
      <c r="AE858" s="4"/>
      <c r="AF858" s="4"/>
    </row>
    <row r="859" spans="1:32" ht="49.9" customHeight="1">
      <c r="A859" s="4"/>
      <c r="B859" s="213">
        <v>1412101211</v>
      </c>
      <c r="C859" s="214">
        <v>5</v>
      </c>
      <c r="D859" s="215" t="s">
        <v>944</v>
      </c>
      <c r="E859" s="215" t="s">
        <v>944</v>
      </c>
      <c r="F859" s="216" t="s">
        <v>23148</v>
      </c>
      <c r="G859" s="215" t="s">
        <v>4555</v>
      </c>
      <c r="H859" s="215" t="s">
        <v>6282</v>
      </c>
      <c r="I859" s="215" t="s">
        <v>7994</v>
      </c>
      <c r="J859" s="215" t="s">
        <v>9696</v>
      </c>
      <c r="K859" s="215" t="s">
        <v>11400</v>
      </c>
      <c r="L859" s="215" t="s">
        <v>13090</v>
      </c>
      <c r="M859" s="215" t="s">
        <v>14781</v>
      </c>
      <c r="N859" s="215" t="s">
        <v>16481</v>
      </c>
      <c r="O859" s="215" t="s">
        <v>18191</v>
      </c>
      <c r="P859" s="215" t="s">
        <v>19877</v>
      </c>
      <c r="Q859" s="4"/>
      <c r="R859" s="4"/>
      <c r="S859" s="4"/>
      <c r="T859" s="4"/>
      <c r="U859" s="4"/>
      <c r="V859" s="4"/>
      <c r="W859" s="4"/>
      <c r="X859" s="4"/>
      <c r="Y859" s="4"/>
      <c r="Z859" s="4"/>
      <c r="AA859" s="4"/>
      <c r="AB859" s="4"/>
      <c r="AC859" s="4"/>
      <c r="AD859" s="4"/>
      <c r="AE859" s="4"/>
      <c r="AF859" s="4"/>
    </row>
    <row r="860" spans="1:32" ht="49.9" customHeight="1">
      <c r="A860" s="4"/>
      <c r="B860" s="213">
        <v>141210121110</v>
      </c>
      <c r="C860" s="214">
        <v>6</v>
      </c>
      <c r="D860" s="215" t="s">
        <v>945</v>
      </c>
      <c r="E860" s="215" t="s">
        <v>2005</v>
      </c>
      <c r="F860" s="216" t="s">
        <v>3180</v>
      </c>
      <c r="G860" s="215" t="s">
        <v>4556</v>
      </c>
      <c r="H860" s="215" t="s">
        <v>6283</v>
      </c>
      <c r="I860" s="215" t="s">
        <v>7995</v>
      </c>
      <c r="J860" s="215" t="s">
        <v>9697</v>
      </c>
      <c r="K860" s="215" t="s">
        <v>11401</v>
      </c>
      <c r="L860" s="215" t="s">
        <v>13091</v>
      </c>
      <c r="M860" s="215" t="s">
        <v>14782</v>
      </c>
      <c r="N860" s="215" t="s">
        <v>16482</v>
      </c>
      <c r="O860" s="215" t="s">
        <v>18192</v>
      </c>
      <c r="P860" s="215" t="s">
        <v>19878</v>
      </c>
      <c r="Q860" s="4"/>
      <c r="R860" s="4"/>
      <c r="S860" s="4"/>
      <c r="T860" s="4"/>
      <c r="U860" s="4"/>
      <c r="V860" s="4"/>
      <c r="W860" s="4"/>
      <c r="X860" s="4"/>
      <c r="Y860" s="4"/>
      <c r="Z860" s="4"/>
      <c r="AA860" s="4"/>
      <c r="AB860" s="4"/>
      <c r="AC860" s="4"/>
      <c r="AD860" s="4"/>
      <c r="AE860" s="4"/>
      <c r="AF860" s="4"/>
    </row>
    <row r="861" spans="1:32" ht="49.9" customHeight="1">
      <c r="A861" s="4"/>
      <c r="B861" s="213">
        <v>141210121111</v>
      </c>
      <c r="C861" s="214">
        <v>6</v>
      </c>
      <c r="D861" s="215" t="s">
        <v>946</v>
      </c>
      <c r="E861" s="215" t="s">
        <v>2006</v>
      </c>
      <c r="F861" s="216" t="s">
        <v>3181</v>
      </c>
      <c r="G861" s="215" t="s">
        <v>4557</v>
      </c>
      <c r="H861" s="215" t="s">
        <v>6284</v>
      </c>
      <c r="I861" s="215" t="s">
        <v>7996</v>
      </c>
      <c r="J861" s="215" t="s">
        <v>9698</v>
      </c>
      <c r="K861" s="215" t="s">
        <v>11402</v>
      </c>
      <c r="L861" s="215" t="s">
        <v>13092</v>
      </c>
      <c r="M861" s="215" t="s">
        <v>14783</v>
      </c>
      <c r="N861" s="215" t="s">
        <v>16483</v>
      </c>
      <c r="O861" s="215" t="s">
        <v>18193</v>
      </c>
      <c r="P861" s="215" t="s">
        <v>19879</v>
      </c>
      <c r="Q861" s="4"/>
      <c r="R861" s="4"/>
      <c r="S861" s="4"/>
      <c r="T861" s="4"/>
      <c r="U861" s="4"/>
      <c r="V861" s="4"/>
      <c r="W861" s="4"/>
      <c r="X861" s="4"/>
      <c r="Y861" s="4"/>
      <c r="Z861" s="4"/>
      <c r="AA861" s="4"/>
      <c r="AB861" s="4"/>
      <c r="AC861" s="4"/>
      <c r="AD861" s="4"/>
      <c r="AE861" s="4"/>
      <c r="AF861" s="4"/>
    </row>
    <row r="862" spans="1:32" ht="49.9" customHeight="1">
      <c r="A862" s="4"/>
      <c r="B862" s="213">
        <v>14121012111110</v>
      </c>
      <c r="C862" s="214">
        <v>7</v>
      </c>
      <c r="D862" s="215" t="s">
        <v>947</v>
      </c>
      <c r="E862" s="215" t="s">
        <v>2007</v>
      </c>
      <c r="F862" s="216" t="s">
        <v>23149</v>
      </c>
      <c r="G862" s="215" t="s">
        <v>4558</v>
      </c>
      <c r="H862" s="215" t="s">
        <v>6285</v>
      </c>
      <c r="I862" s="215" t="s">
        <v>7997</v>
      </c>
      <c r="J862" s="215" t="s">
        <v>9699</v>
      </c>
      <c r="K862" s="215" t="s">
        <v>11403</v>
      </c>
      <c r="L862" s="215" t="s">
        <v>13093</v>
      </c>
      <c r="M862" s="215" t="s">
        <v>14784</v>
      </c>
      <c r="N862" s="215" t="s">
        <v>16484</v>
      </c>
      <c r="O862" s="215" t="s">
        <v>18194</v>
      </c>
      <c r="P862" s="215" t="s">
        <v>19880</v>
      </c>
      <c r="Q862" s="4"/>
      <c r="R862" s="4"/>
      <c r="S862" s="4"/>
      <c r="T862" s="4"/>
      <c r="U862" s="4"/>
      <c r="V862" s="4"/>
      <c r="W862" s="4"/>
      <c r="X862" s="4"/>
      <c r="Y862" s="4"/>
      <c r="Z862" s="4"/>
      <c r="AA862" s="4"/>
      <c r="AB862" s="4"/>
      <c r="AC862" s="4"/>
      <c r="AD862" s="4"/>
      <c r="AE862" s="4"/>
      <c r="AF862" s="4"/>
    </row>
    <row r="863" spans="1:32" ht="49.9" customHeight="1">
      <c r="A863" s="4"/>
      <c r="B863" s="213">
        <v>14121012111111</v>
      </c>
      <c r="C863" s="214">
        <v>7</v>
      </c>
      <c r="D863" s="215" t="s">
        <v>948</v>
      </c>
      <c r="E863" s="215" t="s">
        <v>2008</v>
      </c>
      <c r="F863" s="216" t="s">
        <v>23150</v>
      </c>
      <c r="G863" s="215" t="s">
        <v>4559</v>
      </c>
      <c r="H863" s="215" t="s">
        <v>6286</v>
      </c>
      <c r="I863" s="215" t="s">
        <v>7998</v>
      </c>
      <c r="J863" s="215" t="s">
        <v>9700</v>
      </c>
      <c r="K863" s="215" t="s">
        <v>11404</v>
      </c>
      <c r="L863" s="215" t="s">
        <v>13094</v>
      </c>
      <c r="M863" s="215" t="s">
        <v>14785</v>
      </c>
      <c r="N863" s="215" t="s">
        <v>16485</v>
      </c>
      <c r="O863" s="215" t="s">
        <v>18195</v>
      </c>
      <c r="P863" s="215" t="s">
        <v>19881</v>
      </c>
      <c r="Q863" s="4"/>
      <c r="R863" s="4"/>
      <c r="S863" s="4"/>
      <c r="T863" s="4"/>
      <c r="U863" s="4"/>
      <c r="V863" s="4"/>
      <c r="W863" s="4"/>
      <c r="X863" s="4"/>
      <c r="Y863" s="4"/>
      <c r="Z863" s="4"/>
      <c r="AA863" s="4"/>
      <c r="AB863" s="4"/>
      <c r="AC863" s="4"/>
      <c r="AD863" s="4"/>
      <c r="AE863" s="4"/>
      <c r="AF863" s="4"/>
    </row>
    <row r="864" spans="1:32" ht="49.9" customHeight="1">
      <c r="A864" s="4"/>
      <c r="B864" s="213">
        <v>14121012111112</v>
      </c>
      <c r="C864" s="214">
        <v>7</v>
      </c>
      <c r="D864" s="215" t="s">
        <v>949</v>
      </c>
      <c r="E864" s="215" t="s">
        <v>2009</v>
      </c>
      <c r="F864" s="216" t="s">
        <v>23151</v>
      </c>
      <c r="G864" s="215" t="s">
        <v>4560</v>
      </c>
      <c r="H864" s="215" t="s">
        <v>6287</v>
      </c>
      <c r="I864" s="215" t="s">
        <v>7999</v>
      </c>
      <c r="J864" s="215" t="s">
        <v>9701</v>
      </c>
      <c r="K864" s="215" t="s">
        <v>11405</v>
      </c>
      <c r="L864" s="215" t="s">
        <v>13095</v>
      </c>
      <c r="M864" s="215" t="s">
        <v>14786</v>
      </c>
      <c r="N864" s="215" t="s">
        <v>16486</v>
      </c>
      <c r="O864" s="215" t="s">
        <v>18196</v>
      </c>
      <c r="P864" s="215" t="s">
        <v>19882</v>
      </c>
      <c r="Q864" s="4"/>
      <c r="R864" s="4"/>
      <c r="S864" s="4"/>
      <c r="T864" s="4"/>
      <c r="U864" s="4"/>
      <c r="V864" s="4"/>
      <c r="W864" s="4"/>
      <c r="X864" s="4"/>
      <c r="Y864" s="4"/>
      <c r="Z864" s="4"/>
      <c r="AA864" s="4"/>
      <c r="AB864" s="4"/>
      <c r="AC864" s="4"/>
      <c r="AD864" s="4"/>
      <c r="AE864" s="4"/>
      <c r="AF864" s="4"/>
    </row>
    <row r="865" spans="1:32" ht="49.9" customHeight="1">
      <c r="A865" s="4"/>
      <c r="B865" s="213">
        <v>1412101212</v>
      </c>
      <c r="C865" s="214">
        <v>5</v>
      </c>
      <c r="D865" s="215" t="s">
        <v>950</v>
      </c>
      <c r="E865" s="215" t="s">
        <v>2010</v>
      </c>
      <c r="F865" s="216" t="s">
        <v>23152</v>
      </c>
      <c r="G865" s="215" t="s">
        <v>4561</v>
      </c>
      <c r="H865" s="215" t="s">
        <v>6288</v>
      </c>
      <c r="I865" s="215" t="s">
        <v>8000</v>
      </c>
      <c r="J865" s="215" t="s">
        <v>9702</v>
      </c>
      <c r="K865" s="215" t="s">
        <v>11406</v>
      </c>
      <c r="L865" s="215" t="s">
        <v>13096</v>
      </c>
      <c r="M865" s="215" t="s">
        <v>14787</v>
      </c>
      <c r="N865" s="215" t="s">
        <v>16487</v>
      </c>
      <c r="O865" s="215" t="s">
        <v>18197</v>
      </c>
      <c r="P865" s="215" t="s">
        <v>19883</v>
      </c>
      <c r="Q865" s="4"/>
      <c r="R865" s="4"/>
      <c r="S865" s="4"/>
      <c r="T865" s="4"/>
      <c r="U865" s="4"/>
      <c r="V865" s="4"/>
      <c r="W865" s="4"/>
      <c r="X865" s="4"/>
      <c r="Y865" s="4"/>
      <c r="Z865" s="4"/>
      <c r="AA865" s="4"/>
      <c r="AB865" s="4"/>
      <c r="AC865" s="4"/>
      <c r="AD865" s="4"/>
      <c r="AE865" s="4"/>
      <c r="AF865" s="4"/>
    </row>
    <row r="866" spans="1:32" ht="49.9" customHeight="1">
      <c r="A866" s="4"/>
      <c r="B866" s="213">
        <v>141210121210</v>
      </c>
      <c r="C866" s="214">
        <v>6</v>
      </c>
      <c r="D866" s="215" t="s">
        <v>951</v>
      </c>
      <c r="E866" s="215" t="s">
        <v>2011</v>
      </c>
      <c r="F866" s="216" t="s">
        <v>3182</v>
      </c>
      <c r="G866" s="215" t="s">
        <v>4562</v>
      </c>
      <c r="H866" s="215" t="s">
        <v>6289</v>
      </c>
      <c r="I866" s="215" t="s">
        <v>8001</v>
      </c>
      <c r="J866" s="215" t="s">
        <v>9703</v>
      </c>
      <c r="K866" s="215" t="s">
        <v>11407</v>
      </c>
      <c r="L866" s="215" t="s">
        <v>13097</v>
      </c>
      <c r="M866" s="215" t="s">
        <v>14788</v>
      </c>
      <c r="N866" s="215" t="s">
        <v>16488</v>
      </c>
      <c r="O866" s="215" t="s">
        <v>18198</v>
      </c>
      <c r="P866" s="215" t="s">
        <v>19884</v>
      </c>
      <c r="Q866" s="4"/>
      <c r="R866" s="4"/>
      <c r="S866" s="4"/>
      <c r="T866" s="4"/>
      <c r="U866" s="4"/>
      <c r="V866" s="4"/>
      <c r="W866" s="4"/>
      <c r="X866" s="4"/>
      <c r="Y866" s="4"/>
      <c r="Z866" s="4"/>
      <c r="AA866" s="4"/>
      <c r="AB866" s="4"/>
      <c r="AC866" s="4"/>
      <c r="AD866" s="4"/>
      <c r="AE866" s="4"/>
      <c r="AF866" s="4"/>
    </row>
    <row r="867" spans="1:32" ht="49.9" customHeight="1">
      <c r="A867" s="4"/>
      <c r="B867" s="219">
        <v>141210121211</v>
      </c>
      <c r="C867" s="220">
        <v>6</v>
      </c>
      <c r="D867" s="221" t="s">
        <v>952</v>
      </c>
      <c r="E867" s="221" t="s">
        <v>2012</v>
      </c>
      <c r="F867" s="216" t="s">
        <v>3183</v>
      </c>
      <c r="G867" s="221" t="s">
        <v>4563</v>
      </c>
      <c r="H867" s="221" t="s">
        <v>6290</v>
      </c>
      <c r="I867" s="221" t="s">
        <v>8002</v>
      </c>
      <c r="J867" s="221" t="s">
        <v>9704</v>
      </c>
      <c r="K867" s="221" t="s">
        <v>11408</v>
      </c>
      <c r="L867" s="221" t="s">
        <v>13098</v>
      </c>
      <c r="M867" s="221" t="s">
        <v>14789</v>
      </c>
      <c r="N867" s="221" t="s">
        <v>16489</v>
      </c>
      <c r="O867" s="221" t="s">
        <v>18199</v>
      </c>
      <c r="P867" s="221" t="s">
        <v>19885</v>
      </c>
      <c r="Q867" s="4"/>
      <c r="R867" s="4"/>
      <c r="S867" s="4"/>
      <c r="T867" s="4"/>
      <c r="U867" s="4"/>
      <c r="V867" s="4"/>
      <c r="W867" s="4"/>
      <c r="X867" s="4"/>
      <c r="Y867" s="4"/>
      <c r="Z867" s="4"/>
      <c r="AA867" s="4"/>
      <c r="AB867" s="4"/>
      <c r="AC867" s="4"/>
      <c r="AD867" s="4"/>
      <c r="AE867" s="4"/>
      <c r="AF867" s="4"/>
    </row>
    <row r="868" spans="1:32" ht="49.9" customHeight="1">
      <c r="A868" s="4"/>
      <c r="B868" s="213">
        <v>14121012121110</v>
      </c>
      <c r="C868" s="214">
        <v>7</v>
      </c>
      <c r="D868" s="215" t="s">
        <v>953</v>
      </c>
      <c r="E868" s="215" t="s">
        <v>2013</v>
      </c>
      <c r="F868" s="216" t="s">
        <v>23153</v>
      </c>
      <c r="G868" s="215" t="s">
        <v>4564</v>
      </c>
      <c r="H868" s="215" t="s">
        <v>6291</v>
      </c>
      <c r="I868" s="215" t="s">
        <v>8003</v>
      </c>
      <c r="J868" s="215" t="s">
        <v>9705</v>
      </c>
      <c r="K868" s="215" t="s">
        <v>11409</v>
      </c>
      <c r="L868" s="215" t="s">
        <v>13099</v>
      </c>
      <c r="M868" s="215" t="s">
        <v>14790</v>
      </c>
      <c r="N868" s="215" t="s">
        <v>16490</v>
      </c>
      <c r="O868" s="215" t="s">
        <v>18200</v>
      </c>
      <c r="P868" s="215" t="s">
        <v>19886</v>
      </c>
      <c r="Q868" s="4"/>
      <c r="R868" s="4"/>
      <c r="S868" s="4"/>
      <c r="T868" s="4"/>
      <c r="U868" s="4"/>
      <c r="V868" s="4"/>
      <c r="W868" s="4"/>
      <c r="X868" s="4"/>
      <c r="Y868" s="4"/>
      <c r="Z868" s="4"/>
      <c r="AA868" s="4"/>
      <c r="AB868" s="4"/>
      <c r="AC868" s="4"/>
      <c r="AD868" s="4"/>
      <c r="AE868" s="4"/>
      <c r="AF868" s="4"/>
    </row>
    <row r="869" spans="1:32" ht="49.9" customHeight="1">
      <c r="A869" s="4"/>
      <c r="B869" s="213">
        <v>14121012121111</v>
      </c>
      <c r="C869" s="214">
        <v>7</v>
      </c>
      <c r="D869" s="215" t="s">
        <v>954</v>
      </c>
      <c r="E869" s="215" t="s">
        <v>2014</v>
      </c>
      <c r="F869" s="216" t="s">
        <v>23154</v>
      </c>
      <c r="G869" s="215" t="s">
        <v>4565</v>
      </c>
      <c r="H869" s="215" t="s">
        <v>6292</v>
      </c>
      <c r="I869" s="215" t="s">
        <v>8004</v>
      </c>
      <c r="J869" s="215" t="s">
        <v>9706</v>
      </c>
      <c r="K869" s="215" t="s">
        <v>11410</v>
      </c>
      <c r="L869" s="215" t="s">
        <v>13100</v>
      </c>
      <c r="M869" s="215" t="s">
        <v>14791</v>
      </c>
      <c r="N869" s="215" t="s">
        <v>16491</v>
      </c>
      <c r="O869" s="215" t="s">
        <v>18201</v>
      </c>
      <c r="P869" s="215" t="s">
        <v>19887</v>
      </c>
      <c r="Q869" s="4"/>
      <c r="R869" s="4"/>
      <c r="S869" s="4"/>
      <c r="T869" s="4"/>
      <c r="U869" s="4"/>
      <c r="V869" s="4"/>
      <c r="W869" s="4"/>
      <c r="X869" s="4"/>
      <c r="Y869" s="4"/>
      <c r="Z869" s="4"/>
      <c r="AA869" s="4"/>
      <c r="AB869" s="4"/>
      <c r="AC869" s="4"/>
      <c r="AD869" s="4"/>
      <c r="AE869" s="4"/>
      <c r="AF869" s="4"/>
    </row>
    <row r="870" spans="1:32" ht="49.9" customHeight="1">
      <c r="A870" s="4"/>
      <c r="B870" s="219">
        <v>14121012121112</v>
      </c>
      <c r="C870" s="220">
        <v>7</v>
      </c>
      <c r="D870" s="221" t="s">
        <v>955</v>
      </c>
      <c r="E870" s="221" t="s">
        <v>2015</v>
      </c>
      <c r="F870" s="216" t="s">
        <v>23155</v>
      </c>
      <c r="G870" s="221" t="s">
        <v>4566</v>
      </c>
      <c r="H870" s="221" t="s">
        <v>6293</v>
      </c>
      <c r="I870" s="221" t="s">
        <v>8005</v>
      </c>
      <c r="J870" s="221" t="s">
        <v>9707</v>
      </c>
      <c r="K870" s="221" t="s">
        <v>11411</v>
      </c>
      <c r="L870" s="221" t="s">
        <v>13101</v>
      </c>
      <c r="M870" s="221" t="s">
        <v>14792</v>
      </c>
      <c r="N870" s="221" t="s">
        <v>16492</v>
      </c>
      <c r="O870" s="221" t="s">
        <v>18202</v>
      </c>
      <c r="P870" s="221" t="s">
        <v>19888</v>
      </c>
      <c r="Q870" s="4"/>
      <c r="R870" s="4"/>
      <c r="S870" s="4"/>
      <c r="T870" s="4"/>
      <c r="U870" s="4"/>
      <c r="V870" s="4"/>
      <c r="W870" s="4"/>
      <c r="X870" s="4"/>
      <c r="Y870" s="4"/>
      <c r="Z870" s="4"/>
      <c r="AA870" s="4"/>
      <c r="AB870" s="4"/>
      <c r="AC870" s="4"/>
      <c r="AD870" s="4"/>
      <c r="AE870" s="4"/>
      <c r="AF870" s="4"/>
    </row>
    <row r="871" spans="1:32" ht="49.9" customHeight="1">
      <c r="A871" s="4"/>
      <c r="B871" s="213">
        <v>14121013</v>
      </c>
      <c r="C871" s="214">
        <v>4</v>
      </c>
      <c r="D871" s="215" t="s">
        <v>215</v>
      </c>
      <c r="E871" s="215" t="s">
        <v>215</v>
      </c>
      <c r="F871" s="216" t="s">
        <v>3184</v>
      </c>
      <c r="G871" s="215" t="s">
        <v>4567</v>
      </c>
      <c r="H871" s="215" t="s">
        <v>6294</v>
      </c>
      <c r="I871" s="215" t="s">
        <v>8006</v>
      </c>
      <c r="J871" s="215" t="s">
        <v>9708</v>
      </c>
      <c r="K871" s="215" t="s">
        <v>11412</v>
      </c>
      <c r="L871" s="215" t="s">
        <v>13102</v>
      </c>
      <c r="M871" s="215" t="s">
        <v>14793</v>
      </c>
      <c r="N871" s="215" t="s">
        <v>16493</v>
      </c>
      <c r="O871" s="215" t="s">
        <v>18203</v>
      </c>
      <c r="P871" s="215" t="s">
        <v>19889</v>
      </c>
      <c r="Q871" s="4"/>
      <c r="R871" s="4"/>
      <c r="S871" s="4"/>
      <c r="T871" s="4"/>
      <c r="U871" s="4"/>
      <c r="V871" s="4"/>
      <c r="W871" s="4"/>
      <c r="X871" s="4"/>
      <c r="Y871" s="4"/>
      <c r="Z871" s="4"/>
      <c r="AA871" s="4"/>
      <c r="AB871" s="4"/>
      <c r="AC871" s="4"/>
      <c r="AD871" s="4"/>
      <c r="AE871" s="4"/>
      <c r="AF871" s="4"/>
    </row>
    <row r="872" spans="1:32" ht="49.9" customHeight="1">
      <c r="A872" s="4"/>
      <c r="B872" s="213">
        <v>1412101310</v>
      </c>
      <c r="C872" s="214">
        <v>5</v>
      </c>
      <c r="D872" s="215" t="s">
        <v>956</v>
      </c>
      <c r="E872" s="215" t="s">
        <v>956</v>
      </c>
      <c r="F872" s="216" t="s">
        <v>3185</v>
      </c>
      <c r="G872" s="215" t="s">
        <v>4568</v>
      </c>
      <c r="H872" s="215" t="s">
        <v>6295</v>
      </c>
      <c r="I872" s="215" t="s">
        <v>8007</v>
      </c>
      <c r="J872" s="215" t="s">
        <v>9709</v>
      </c>
      <c r="K872" s="215" t="s">
        <v>11413</v>
      </c>
      <c r="L872" s="215" t="s">
        <v>13103</v>
      </c>
      <c r="M872" s="215" t="s">
        <v>14794</v>
      </c>
      <c r="N872" s="215" t="s">
        <v>16494</v>
      </c>
      <c r="O872" s="215" t="s">
        <v>18204</v>
      </c>
      <c r="P872" s="215" t="s">
        <v>19890</v>
      </c>
      <c r="Q872" s="4"/>
      <c r="R872" s="4"/>
      <c r="S872" s="4"/>
      <c r="T872" s="4"/>
      <c r="U872" s="4"/>
      <c r="V872" s="4"/>
      <c r="W872" s="4"/>
      <c r="X872" s="4"/>
      <c r="Y872" s="4"/>
      <c r="Z872" s="4"/>
      <c r="AA872" s="4"/>
      <c r="AB872" s="4"/>
      <c r="AC872" s="4"/>
      <c r="AD872" s="4"/>
      <c r="AE872" s="4"/>
      <c r="AF872" s="4"/>
    </row>
    <row r="873" spans="1:32" ht="49.9" customHeight="1">
      <c r="A873" s="4"/>
      <c r="B873" s="219">
        <v>141210131010</v>
      </c>
      <c r="C873" s="220">
        <v>6</v>
      </c>
      <c r="D873" s="221" t="s">
        <v>957</v>
      </c>
      <c r="E873" s="221" t="s">
        <v>957</v>
      </c>
      <c r="F873" s="216" t="s">
        <v>23793</v>
      </c>
      <c r="G873" s="221" t="s">
        <v>4569</v>
      </c>
      <c r="H873" s="221" t="s">
        <v>6296</v>
      </c>
      <c r="I873" s="221" t="s">
        <v>8008</v>
      </c>
      <c r="J873" s="221" t="s">
        <v>9710</v>
      </c>
      <c r="K873" s="221" t="s">
        <v>11414</v>
      </c>
      <c r="L873" s="221" t="s">
        <v>13104</v>
      </c>
      <c r="M873" s="221" t="s">
        <v>14795</v>
      </c>
      <c r="N873" s="221" t="s">
        <v>16495</v>
      </c>
      <c r="O873" s="221" t="s">
        <v>18205</v>
      </c>
      <c r="P873" s="221" t="s">
        <v>19891</v>
      </c>
      <c r="Q873" s="4"/>
      <c r="R873" s="4"/>
      <c r="S873" s="4"/>
      <c r="T873" s="4"/>
      <c r="U873" s="4"/>
      <c r="V873" s="4"/>
      <c r="W873" s="4"/>
      <c r="X873" s="4"/>
      <c r="Y873" s="4"/>
      <c r="Z873" s="4"/>
      <c r="AA873" s="4"/>
      <c r="AB873" s="4"/>
      <c r="AC873" s="4"/>
      <c r="AD873" s="4"/>
      <c r="AE873" s="4"/>
      <c r="AF873" s="4"/>
    </row>
    <row r="874" spans="1:32" ht="49.9" customHeight="1">
      <c r="A874" s="4"/>
      <c r="B874" s="213">
        <v>141210131011</v>
      </c>
      <c r="C874" s="214">
        <v>6</v>
      </c>
      <c r="D874" s="215" t="s">
        <v>958</v>
      </c>
      <c r="E874" s="215" t="s">
        <v>2016</v>
      </c>
      <c r="F874" s="216" t="s">
        <v>3187</v>
      </c>
      <c r="G874" s="215" t="s">
        <v>4570</v>
      </c>
      <c r="H874" s="215" t="s">
        <v>6297</v>
      </c>
      <c r="I874" s="215" t="s">
        <v>8009</v>
      </c>
      <c r="J874" s="215" t="s">
        <v>9711</v>
      </c>
      <c r="K874" s="215" t="s">
        <v>11415</v>
      </c>
      <c r="L874" s="215" t="s">
        <v>13105</v>
      </c>
      <c r="M874" s="215" t="s">
        <v>14796</v>
      </c>
      <c r="N874" s="215" t="s">
        <v>16496</v>
      </c>
      <c r="O874" s="215" t="s">
        <v>18206</v>
      </c>
      <c r="P874" s="215" t="s">
        <v>19892</v>
      </c>
      <c r="Q874" s="4"/>
      <c r="R874" s="4"/>
      <c r="S874" s="4"/>
      <c r="T874" s="4"/>
      <c r="U874" s="4"/>
      <c r="V874" s="4"/>
      <c r="W874" s="4"/>
      <c r="X874" s="4"/>
      <c r="Y874" s="4"/>
      <c r="Z874" s="4"/>
      <c r="AA874" s="4"/>
      <c r="AB874" s="4"/>
      <c r="AC874" s="4"/>
      <c r="AD874" s="4"/>
      <c r="AE874" s="4"/>
      <c r="AF874" s="4"/>
    </row>
    <row r="875" spans="1:32" ht="49.9" customHeight="1">
      <c r="A875" s="4"/>
      <c r="B875" s="213">
        <v>14121013101110</v>
      </c>
      <c r="C875" s="214">
        <v>7</v>
      </c>
      <c r="D875" s="215" t="s">
        <v>959</v>
      </c>
      <c r="E875" s="215" t="s">
        <v>2017</v>
      </c>
      <c r="F875" s="216" t="s">
        <v>3188</v>
      </c>
      <c r="G875" s="215" t="s">
        <v>4571</v>
      </c>
      <c r="H875" s="215" t="s">
        <v>6298</v>
      </c>
      <c r="I875" s="215" t="s">
        <v>8010</v>
      </c>
      <c r="J875" s="215" t="s">
        <v>9712</v>
      </c>
      <c r="K875" s="215" t="s">
        <v>11416</v>
      </c>
      <c r="L875" s="215" t="s">
        <v>13106</v>
      </c>
      <c r="M875" s="215" t="s">
        <v>14797</v>
      </c>
      <c r="N875" s="215" t="s">
        <v>16497</v>
      </c>
      <c r="O875" s="215" t="s">
        <v>18207</v>
      </c>
      <c r="P875" s="215" t="s">
        <v>19893</v>
      </c>
      <c r="Q875" s="4"/>
      <c r="R875" s="4"/>
      <c r="S875" s="4"/>
      <c r="T875" s="4"/>
      <c r="U875" s="4"/>
      <c r="V875" s="4"/>
      <c r="W875" s="4"/>
      <c r="X875" s="4"/>
      <c r="Y875" s="4"/>
      <c r="Z875" s="4"/>
      <c r="AA875" s="4"/>
      <c r="AB875" s="4"/>
      <c r="AC875" s="4"/>
      <c r="AD875" s="4"/>
      <c r="AE875" s="4"/>
      <c r="AF875" s="4"/>
    </row>
    <row r="876" spans="1:32" ht="49.9" customHeight="1">
      <c r="A876" s="4"/>
      <c r="B876" s="213">
        <v>14121013101111</v>
      </c>
      <c r="C876" s="214">
        <v>7</v>
      </c>
      <c r="D876" s="215" t="s">
        <v>960</v>
      </c>
      <c r="E876" s="215" t="s">
        <v>2018</v>
      </c>
      <c r="F876" s="216" t="s">
        <v>3189</v>
      </c>
      <c r="G876" s="215" t="s">
        <v>4572</v>
      </c>
      <c r="H876" s="215" t="s">
        <v>6299</v>
      </c>
      <c r="I876" s="215" t="s">
        <v>8011</v>
      </c>
      <c r="J876" s="215" t="s">
        <v>9713</v>
      </c>
      <c r="K876" s="215" t="s">
        <v>11417</v>
      </c>
      <c r="L876" s="215" t="s">
        <v>13107</v>
      </c>
      <c r="M876" s="215" t="s">
        <v>14798</v>
      </c>
      <c r="N876" s="215" t="s">
        <v>16498</v>
      </c>
      <c r="O876" s="215" t="s">
        <v>18208</v>
      </c>
      <c r="P876" s="215" t="s">
        <v>19894</v>
      </c>
      <c r="Q876" s="4"/>
      <c r="R876" s="4"/>
      <c r="S876" s="4"/>
      <c r="T876" s="4"/>
      <c r="U876" s="4"/>
      <c r="V876" s="4"/>
      <c r="W876" s="4"/>
      <c r="X876" s="4"/>
      <c r="Y876" s="4"/>
      <c r="Z876" s="4"/>
      <c r="AA876" s="4"/>
      <c r="AB876" s="4"/>
      <c r="AC876" s="4"/>
      <c r="AD876" s="4"/>
      <c r="AE876" s="4"/>
      <c r="AF876" s="4"/>
    </row>
    <row r="877" spans="1:32" ht="49.9" customHeight="1">
      <c r="A877" s="4"/>
      <c r="B877" s="219">
        <v>14121013101112</v>
      </c>
      <c r="C877" s="220">
        <v>7</v>
      </c>
      <c r="D877" s="221" t="s">
        <v>961</v>
      </c>
      <c r="E877" s="221" t="s">
        <v>961</v>
      </c>
      <c r="F877" s="216" t="s">
        <v>3190</v>
      </c>
      <c r="G877" s="221" t="s">
        <v>4573</v>
      </c>
      <c r="H877" s="221" t="s">
        <v>6300</v>
      </c>
      <c r="I877" s="221" t="s">
        <v>8012</v>
      </c>
      <c r="J877" s="221" t="s">
        <v>9714</v>
      </c>
      <c r="K877" s="221" t="s">
        <v>11418</v>
      </c>
      <c r="L877" s="221" t="s">
        <v>13108</v>
      </c>
      <c r="M877" s="221" t="s">
        <v>14799</v>
      </c>
      <c r="N877" s="221" t="s">
        <v>16499</v>
      </c>
      <c r="O877" s="221" t="s">
        <v>18209</v>
      </c>
      <c r="P877" s="221" t="s">
        <v>19895</v>
      </c>
      <c r="Q877" s="4"/>
      <c r="R877" s="4"/>
      <c r="S877" s="4"/>
      <c r="T877" s="4"/>
      <c r="U877" s="4"/>
      <c r="V877" s="4"/>
      <c r="W877" s="4"/>
      <c r="X877" s="4"/>
      <c r="Y877" s="4"/>
      <c r="Z877" s="4"/>
      <c r="AA877" s="4"/>
      <c r="AB877" s="4"/>
      <c r="AC877" s="4"/>
      <c r="AD877" s="4"/>
      <c r="AE877" s="4"/>
      <c r="AF877" s="4"/>
    </row>
    <row r="878" spans="1:32" ht="49.9" customHeight="1">
      <c r="A878" s="4"/>
      <c r="B878" s="213">
        <v>1412101311</v>
      </c>
      <c r="C878" s="214">
        <v>5</v>
      </c>
      <c r="D878" s="215" t="s">
        <v>962</v>
      </c>
      <c r="E878" s="215" t="s">
        <v>2019</v>
      </c>
      <c r="F878" s="216" t="s">
        <v>3191</v>
      </c>
      <c r="G878" s="215" t="s">
        <v>4574</v>
      </c>
      <c r="H878" s="215" t="s">
        <v>6301</v>
      </c>
      <c r="I878" s="215" t="s">
        <v>8013</v>
      </c>
      <c r="J878" s="215" t="s">
        <v>9672</v>
      </c>
      <c r="K878" s="215" t="s">
        <v>11419</v>
      </c>
      <c r="L878" s="215" t="s">
        <v>13109</v>
      </c>
      <c r="M878" s="215" t="s">
        <v>14800</v>
      </c>
      <c r="N878" s="215" t="s">
        <v>16500</v>
      </c>
      <c r="O878" s="215" t="s">
        <v>18210</v>
      </c>
      <c r="P878" s="215" t="s">
        <v>19889</v>
      </c>
      <c r="Q878" s="4"/>
      <c r="R878" s="4"/>
      <c r="S878" s="4"/>
      <c r="T878" s="4"/>
      <c r="U878" s="4"/>
      <c r="V878" s="4"/>
      <c r="W878" s="4"/>
      <c r="X878" s="4"/>
      <c r="Y878" s="4"/>
      <c r="Z878" s="4"/>
      <c r="AA878" s="4"/>
      <c r="AB878" s="4"/>
      <c r="AC878" s="4"/>
      <c r="AD878" s="4"/>
      <c r="AE878" s="4"/>
      <c r="AF878" s="4"/>
    </row>
    <row r="879" spans="1:32" ht="49.9" customHeight="1">
      <c r="A879" s="4"/>
      <c r="B879" s="219">
        <v>141210131110</v>
      </c>
      <c r="C879" s="220">
        <v>6</v>
      </c>
      <c r="D879" s="221" t="s">
        <v>963</v>
      </c>
      <c r="E879" s="221" t="s">
        <v>2020</v>
      </c>
      <c r="F879" s="216" t="s">
        <v>3192</v>
      </c>
      <c r="G879" s="221" t="s">
        <v>4575</v>
      </c>
      <c r="H879" s="221" t="s">
        <v>6302</v>
      </c>
      <c r="I879" s="221" t="s">
        <v>8014</v>
      </c>
      <c r="J879" s="221" t="s">
        <v>9715</v>
      </c>
      <c r="K879" s="221" t="s">
        <v>11420</v>
      </c>
      <c r="L879" s="221" t="s">
        <v>13110</v>
      </c>
      <c r="M879" s="221" t="s">
        <v>14801</v>
      </c>
      <c r="N879" s="221" t="s">
        <v>16501</v>
      </c>
      <c r="O879" s="221" t="s">
        <v>18211</v>
      </c>
      <c r="P879" s="221" t="s">
        <v>19896</v>
      </c>
      <c r="Q879" s="4"/>
      <c r="R879" s="4"/>
      <c r="S879" s="4"/>
      <c r="T879" s="4"/>
      <c r="U879" s="4"/>
      <c r="V879" s="4"/>
      <c r="W879" s="4"/>
      <c r="X879" s="4"/>
      <c r="Y879" s="4"/>
      <c r="Z879" s="4"/>
      <c r="AA879" s="4"/>
      <c r="AB879" s="4"/>
      <c r="AC879" s="4"/>
      <c r="AD879" s="4"/>
      <c r="AE879" s="4"/>
      <c r="AF879" s="4"/>
    </row>
    <row r="880" spans="1:32" ht="49.9" customHeight="1">
      <c r="A880" s="4"/>
      <c r="B880" s="213">
        <v>14121013111010</v>
      </c>
      <c r="C880" s="214">
        <v>7</v>
      </c>
      <c r="D880" s="215" t="s">
        <v>964</v>
      </c>
      <c r="E880" s="215" t="s">
        <v>964</v>
      </c>
      <c r="F880" s="216" t="s">
        <v>3193</v>
      </c>
      <c r="G880" s="215" t="s">
        <v>4576</v>
      </c>
      <c r="H880" s="215" t="s">
        <v>6303</v>
      </c>
      <c r="I880" s="215" t="s">
        <v>8015</v>
      </c>
      <c r="J880" s="215" t="s">
        <v>9716</v>
      </c>
      <c r="K880" s="215" t="s">
        <v>11421</v>
      </c>
      <c r="L880" s="215" t="s">
        <v>13111</v>
      </c>
      <c r="M880" s="215" t="s">
        <v>14802</v>
      </c>
      <c r="N880" s="215" t="s">
        <v>16502</v>
      </c>
      <c r="O880" s="215" t="s">
        <v>18212</v>
      </c>
      <c r="P880" s="215" t="s">
        <v>19897</v>
      </c>
      <c r="Q880" s="4"/>
      <c r="R880" s="4"/>
      <c r="S880" s="4"/>
      <c r="T880" s="4"/>
      <c r="U880" s="4"/>
      <c r="V880" s="4"/>
      <c r="W880" s="4"/>
      <c r="X880" s="4"/>
      <c r="Y880" s="4"/>
      <c r="Z880" s="4"/>
      <c r="AA880" s="4"/>
      <c r="AB880" s="4"/>
      <c r="AC880" s="4"/>
      <c r="AD880" s="4"/>
      <c r="AE880" s="4"/>
      <c r="AF880" s="4"/>
    </row>
    <row r="881" spans="1:32" ht="49.9" customHeight="1">
      <c r="A881" s="4"/>
      <c r="B881" s="213">
        <v>14121013111011</v>
      </c>
      <c r="C881" s="214">
        <v>7</v>
      </c>
      <c r="D881" s="215" t="s">
        <v>965</v>
      </c>
      <c r="E881" s="215" t="s">
        <v>965</v>
      </c>
      <c r="F881" s="216" t="s">
        <v>3194</v>
      </c>
      <c r="G881" s="215" t="s">
        <v>4577</v>
      </c>
      <c r="H881" s="215" t="s">
        <v>6304</v>
      </c>
      <c r="I881" s="215" t="s">
        <v>8016</v>
      </c>
      <c r="J881" s="215" t="s">
        <v>9717</v>
      </c>
      <c r="K881" s="215" t="s">
        <v>11422</v>
      </c>
      <c r="L881" s="215" t="s">
        <v>13112</v>
      </c>
      <c r="M881" s="215" t="s">
        <v>14803</v>
      </c>
      <c r="N881" s="215" t="s">
        <v>16503</v>
      </c>
      <c r="O881" s="215" t="s">
        <v>18213</v>
      </c>
      <c r="P881" s="215" t="s">
        <v>19898</v>
      </c>
      <c r="Q881" s="4"/>
      <c r="R881" s="4"/>
      <c r="S881" s="4"/>
      <c r="T881" s="4"/>
      <c r="U881" s="4"/>
      <c r="V881" s="4"/>
      <c r="W881" s="4"/>
      <c r="X881" s="4"/>
      <c r="Y881" s="4"/>
      <c r="Z881" s="4"/>
      <c r="AA881" s="4"/>
      <c r="AB881" s="4"/>
      <c r="AC881" s="4"/>
      <c r="AD881" s="4"/>
      <c r="AE881" s="4"/>
      <c r="AF881" s="4"/>
    </row>
    <row r="882" spans="1:32" ht="49.9" customHeight="1">
      <c r="A882" s="4"/>
      <c r="B882" s="213">
        <v>141210131111</v>
      </c>
      <c r="C882" s="214">
        <v>6</v>
      </c>
      <c r="D882" s="215" t="s">
        <v>966</v>
      </c>
      <c r="E882" s="215" t="s">
        <v>2021</v>
      </c>
      <c r="F882" s="216" t="s">
        <v>3195</v>
      </c>
      <c r="G882" s="215" t="s">
        <v>4578</v>
      </c>
      <c r="H882" s="215" t="s">
        <v>6305</v>
      </c>
      <c r="I882" s="215" t="s">
        <v>8017</v>
      </c>
      <c r="J882" s="215" t="s">
        <v>9718</v>
      </c>
      <c r="K882" s="215" t="s">
        <v>11423</v>
      </c>
      <c r="L882" s="215" t="s">
        <v>13113</v>
      </c>
      <c r="M882" s="215" t="s">
        <v>14804</v>
      </c>
      <c r="N882" s="215" t="s">
        <v>16504</v>
      </c>
      <c r="O882" s="215" t="s">
        <v>18214</v>
      </c>
      <c r="P882" s="215" t="s">
        <v>19899</v>
      </c>
      <c r="Q882" s="4"/>
      <c r="R882" s="4"/>
      <c r="S882" s="4"/>
      <c r="T882" s="4"/>
      <c r="U882" s="4"/>
      <c r="V882" s="4"/>
      <c r="W882" s="4"/>
      <c r="X882" s="4"/>
      <c r="Y882" s="4"/>
      <c r="Z882" s="4"/>
      <c r="AA882" s="4"/>
      <c r="AB882" s="4"/>
      <c r="AC882" s="4"/>
      <c r="AD882" s="4"/>
      <c r="AE882" s="4"/>
      <c r="AF882" s="4"/>
    </row>
    <row r="883" spans="1:32" ht="49.9" customHeight="1">
      <c r="A883" s="4"/>
      <c r="B883" s="213">
        <v>14121013111110</v>
      </c>
      <c r="C883" s="214">
        <v>7</v>
      </c>
      <c r="D883" s="215" t="s">
        <v>967</v>
      </c>
      <c r="E883" s="215" t="s">
        <v>2022</v>
      </c>
      <c r="F883" s="216" t="s">
        <v>3196</v>
      </c>
      <c r="G883" s="215" t="s">
        <v>4579</v>
      </c>
      <c r="H883" s="215" t="s">
        <v>6306</v>
      </c>
      <c r="I883" s="215" t="s">
        <v>8018</v>
      </c>
      <c r="J883" s="215" t="s">
        <v>9719</v>
      </c>
      <c r="K883" s="215" t="s">
        <v>11424</v>
      </c>
      <c r="L883" s="215" t="s">
        <v>13114</v>
      </c>
      <c r="M883" s="215" t="s">
        <v>14805</v>
      </c>
      <c r="N883" s="215" t="s">
        <v>16505</v>
      </c>
      <c r="O883" s="215" t="s">
        <v>18215</v>
      </c>
      <c r="P883" s="215" t="s">
        <v>19893</v>
      </c>
      <c r="Q883" s="4"/>
      <c r="R883" s="4"/>
      <c r="S883" s="4"/>
      <c r="T883" s="4"/>
      <c r="U883" s="4"/>
      <c r="V883" s="4"/>
      <c r="W883" s="4"/>
      <c r="X883" s="4"/>
      <c r="Y883" s="4"/>
      <c r="Z883" s="4"/>
      <c r="AA883" s="4"/>
      <c r="AB883" s="4"/>
      <c r="AC883" s="4"/>
      <c r="AD883" s="4"/>
      <c r="AE883" s="4"/>
      <c r="AF883" s="4"/>
    </row>
    <row r="884" spans="1:32" ht="49.9" customHeight="1">
      <c r="A884" s="4"/>
      <c r="B884" s="219">
        <v>14121013111111</v>
      </c>
      <c r="C884" s="220">
        <v>7</v>
      </c>
      <c r="D884" s="221" t="s">
        <v>968</v>
      </c>
      <c r="E884" s="221" t="s">
        <v>2023</v>
      </c>
      <c r="F884" s="216" t="s">
        <v>3197</v>
      </c>
      <c r="G884" s="221" t="s">
        <v>4580</v>
      </c>
      <c r="H884" s="221" t="s">
        <v>6307</v>
      </c>
      <c r="I884" s="221" t="s">
        <v>8019</v>
      </c>
      <c r="J884" s="221" t="s">
        <v>9720</v>
      </c>
      <c r="K884" s="221" t="s">
        <v>11425</v>
      </c>
      <c r="L884" s="221" t="s">
        <v>13115</v>
      </c>
      <c r="M884" s="221" t="s">
        <v>14806</v>
      </c>
      <c r="N884" s="221" t="s">
        <v>16506</v>
      </c>
      <c r="O884" s="221" t="s">
        <v>18216</v>
      </c>
      <c r="P884" s="221" t="s">
        <v>19900</v>
      </c>
      <c r="Q884" s="4"/>
      <c r="R884" s="4"/>
      <c r="S884" s="4"/>
      <c r="T884" s="4"/>
      <c r="U884" s="4"/>
      <c r="V884" s="4"/>
      <c r="W884" s="4"/>
      <c r="X884" s="4"/>
      <c r="Y884" s="4"/>
      <c r="Z884" s="4"/>
      <c r="AA884" s="4"/>
      <c r="AB884" s="4"/>
      <c r="AC884" s="4"/>
      <c r="AD884" s="4"/>
      <c r="AE884" s="4"/>
      <c r="AF884" s="4"/>
    </row>
    <row r="885" spans="1:32" ht="49.9" customHeight="1">
      <c r="A885" s="4"/>
      <c r="B885" s="219">
        <v>14121013111112</v>
      </c>
      <c r="C885" s="220">
        <v>7</v>
      </c>
      <c r="D885" s="221" t="s">
        <v>969</v>
      </c>
      <c r="E885" s="221" t="s">
        <v>2024</v>
      </c>
      <c r="F885" s="216" t="s">
        <v>3198</v>
      </c>
      <c r="G885" s="221" t="s">
        <v>4581</v>
      </c>
      <c r="H885" s="221" t="s">
        <v>6308</v>
      </c>
      <c r="I885" s="221" t="s">
        <v>8020</v>
      </c>
      <c r="J885" s="221" t="s">
        <v>9721</v>
      </c>
      <c r="K885" s="221" t="s">
        <v>11426</v>
      </c>
      <c r="L885" s="221" t="s">
        <v>13116</v>
      </c>
      <c r="M885" s="221" t="s">
        <v>14807</v>
      </c>
      <c r="N885" s="221" t="s">
        <v>16507</v>
      </c>
      <c r="O885" s="221" t="s">
        <v>18217</v>
      </c>
      <c r="P885" s="221" t="s">
        <v>19901</v>
      </c>
      <c r="Q885" s="4"/>
      <c r="R885" s="4"/>
      <c r="S885" s="4"/>
      <c r="T885" s="4"/>
      <c r="U885" s="4"/>
      <c r="V885" s="4"/>
      <c r="W885" s="4"/>
      <c r="X885" s="4"/>
      <c r="Y885" s="4"/>
      <c r="Z885" s="4"/>
      <c r="AA885" s="4"/>
      <c r="AB885" s="4"/>
      <c r="AC885" s="4"/>
      <c r="AD885" s="4"/>
      <c r="AE885" s="4"/>
      <c r="AF885" s="4"/>
    </row>
    <row r="886" spans="1:32" ht="49.9" customHeight="1">
      <c r="A886" s="4"/>
      <c r="B886" s="219">
        <v>14121014</v>
      </c>
      <c r="C886" s="220">
        <v>4</v>
      </c>
      <c r="D886" s="221" t="s">
        <v>970</v>
      </c>
      <c r="E886" s="221" t="s">
        <v>970</v>
      </c>
      <c r="F886" s="216" t="s">
        <v>3199</v>
      </c>
      <c r="G886" s="221" t="s">
        <v>4582</v>
      </c>
      <c r="H886" s="221" t="s">
        <v>6309</v>
      </c>
      <c r="I886" s="221" t="s">
        <v>8021</v>
      </c>
      <c r="J886" s="221" t="s">
        <v>9722</v>
      </c>
      <c r="K886" s="221" t="s">
        <v>11427</v>
      </c>
      <c r="L886" s="221" t="s">
        <v>13117</v>
      </c>
      <c r="M886" s="221" t="s">
        <v>14808</v>
      </c>
      <c r="N886" s="221" t="s">
        <v>16508</v>
      </c>
      <c r="O886" s="221" t="s">
        <v>18218</v>
      </c>
      <c r="P886" s="221" t="s">
        <v>19902</v>
      </c>
      <c r="Q886" s="4"/>
      <c r="R886" s="4"/>
      <c r="S886" s="4"/>
      <c r="T886" s="4"/>
      <c r="U886" s="4"/>
      <c r="V886" s="4"/>
      <c r="W886" s="4"/>
      <c r="X886" s="4"/>
      <c r="Y886" s="4"/>
      <c r="Z886" s="4"/>
      <c r="AA886" s="4"/>
      <c r="AB886" s="4"/>
      <c r="AC886" s="4"/>
      <c r="AD886" s="4"/>
      <c r="AE886" s="4"/>
      <c r="AF886" s="4"/>
    </row>
    <row r="887" spans="1:32" ht="49.9" customHeight="1">
      <c r="A887" s="4"/>
      <c r="B887" s="213">
        <v>15</v>
      </c>
      <c r="C887" s="214">
        <v>1</v>
      </c>
      <c r="D887" s="215" t="s">
        <v>216</v>
      </c>
      <c r="E887" s="215" t="s">
        <v>216</v>
      </c>
      <c r="F887" s="216" t="s">
        <v>3200</v>
      </c>
      <c r="G887" s="215" t="s">
        <v>4583</v>
      </c>
      <c r="H887" s="215" t="s">
        <v>6310</v>
      </c>
      <c r="I887" s="215" t="s">
        <v>8022</v>
      </c>
      <c r="J887" s="215" t="s">
        <v>9723</v>
      </c>
      <c r="K887" s="215" t="s">
        <v>11428</v>
      </c>
      <c r="L887" s="215" t="s">
        <v>13118</v>
      </c>
      <c r="M887" s="215" t="s">
        <v>14809</v>
      </c>
      <c r="N887" s="215" t="s">
        <v>16509</v>
      </c>
      <c r="O887" s="215" t="s">
        <v>18219</v>
      </c>
      <c r="P887" s="215" t="s">
        <v>19903</v>
      </c>
      <c r="Q887" s="4"/>
      <c r="R887" s="4"/>
      <c r="S887" s="4"/>
      <c r="T887" s="4"/>
      <c r="U887" s="4"/>
      <c r="V887" s="4"/>
      <c r="W887" s="4"/>
      <c r="X887" s="4"/>
      <c r="Y887" s="4"/>
      <c r="Z887" s="4"/>
      <c r="AA887" s="4"/>
      <c r="AB887" s="4"/>
      <c r="AC887" s="4"/>
      <c r="AD887" s="4"/>
      <c r="AE887" s="4"/>
      <c r="AF887" s="4"/>
    </row>
    <row r="888" spans="1:32" ht="49.9" customHeight="1">
      <c r="A888" s="4"/>
      <c r="B888" s="213">
        <v>1510</v>
      </c>
      <c r="C888" s="214">
        <v>2</v>
      </c>
      <c r="D888" s="215" t="s">
        <v>216</v>
      </c>
      <c r="E888" s="215" t="s">
        <v>216</v>
      </c>
      <c r="F888" s="216" t="s">
        <v>3201</v>
      </c>
      <c r="G888" s="215" t="s">
        <v>4583</v>
      </c>
      <c r="H888" s="215" t="s">
        <v>6310</v>
      </c>
      <c r="I888" s="215" t="s">
        <v>8022</v>
      </c>
      <c r="J888" s="215" t="s">
        <v>9723</v>
      </c>
      <c r="K888" s="215" t="s">
        <v>11428</v>
      </c>
      <c r="L888" s="215" t="s">
        <v>13118</v>
      </c>
      <c r="M888" s="215" t="s">
        <v>14809</v>
      </c>
      <c r="N888" s="215" t="s">
        <v>16509</v>
      </c>
      <c r="O888" s="215" t="s">
        <v>18219</v>
      </c>
      <c r="P888" s="215" t="s">
        <v>19903</v>
      </c>
      <c r="Q888" s="4"/>
      <c r="R888" s="4"/>
      <c r="S888" s="4"/>
      <c r="T888" s="4"/>
      <c r="U888" s="4"/>
      <c r="V888" s="4"/>
      <c r="W888" s="4"/>
      <c r="X888" s="4"/>
      <c r="Y888" s="4"/>
      <c r="Z888" s="4"/>
      <c r="AA888" s="4"/>
      <c r="AB888" s="4"/>
      <c r="AC888" s="4"/>
      <c r="AD888" s="4"/>
      <c r="AE888" s="4"/>
      <c r="AF888" s="4"/>
    </row>
    <row r="889" spans="1:32" ht="49.9" customHeight="1">
      <c r="A889" s="4"/>
      <c r="B889" s="219">
        <v>151010</v>
      </c>
      <c r="C889" s="220">
        <v>3</v>
      </c>
      <c r="D889" s="221" t="s">
        <v>217</v>
      </c>
      <c r="E889" s="221" t="s">
        <v>217</v>
      </c>
      <c r="F889" s="216" t="s">
        <v>3202</v>
      </c>
      <c r="G889" s="221" t="s">
        <v>4584</v>
      </c>
      <c r="H889" s="221" t="s">
        <v>6311</v>
      </c>
      <c r="I889" s="221" t="s">
        <v>8023</v>
      </c>
      <c r="J889" s="221" t="s">
        <v>9724</v>
      </c>
      <c r="K889" s="221" t="s">
        <v>11429</v>
      </c>
      <c r="L889" s="221" t="s">
        <v>13119</v>
      </c>
      <c r="M889" s="221" t="s">
        <v>14810</v>
      </c>
      <c r="N889" s="221" t="s">
        <v>16510</v>
      </c>
      <c r="O889" s="221" t="s">
        <v>18220</v>
      </c>
      <c r="P889" s="221" t="s">
        <v>19904</v>
      </c>
      <c r="Q889" s="4"/>
      <c r="R889" s="4"/>
      <c r="S889" s="4"/>
      <c r="T889" s="4"/>
      <c r="U889" s="4"/>
      <c r="V889" s="4"/>
      <c r="W889" s="4"/>
      <c r="X889" s="4"/>
      <c r="Y889" s="4"/>
      <c r="Z889" s="4"/>
      <c r="AA889" s="4"/>
      <c r="AB889" s="4"/>
      <c r="AC889" s="4"/>
      <c r="AD889" s="4"/>
      <c r="AE889" s="4"/>
      <c r="AF889" s="4"/>
    </row>
    <row r="890" spans="1:32" ht="49.9" customHeight="1">
      <c r="A890" s="4"/>
      <c r="B890" s="219">
        <v>15101010</v>
      </c>
      <c r="C890" s="220">
        <v>4</v>
      </c>
      <c r="D890" s="221" t="s">
        <v>981</v>
      </c>
      <c r="E890" s="221" t="s">
        <v>2032</v>
      </c>
      <c r="F890" s="216" t="s">
        <v>23156</v>
      </c>
      <c r="G890" s="221" t="s">
        <v>4585</v>
      </c>
      <c r="H890" s="221" t="s">
        <v>6312</v>
      </c>
      <c r="I890" s="221" t="s">
        <v>8024</v>
      </c>
      <c r="J890" s="221" t="s">
        <v>9725</v>
      </c>
      <c r="K890" s="221" t="s">
        <v>11430</v>
      </c>
      <c r="L890" s="221" t="s">
        <v>13120</v>
      </c>
      <c r="M890" s="221" t="s">
        <v>14811</v>
      </c>
      <c r="N890" s="221" t="s">
        <v>16511</v>
      </c>
      <c r="O890" s="221" t="s">
        <v>18221</v>
      </c>
      <c r="P890" s="221" t="s">
        <v>19905</v>
      </c>
      <c r="Q890" s="4"/>
      <c r="R890" s="4"/>
      <c r="S890" s="4"/>
      <c r="T890" s="4"/>
      <c r="U890" s="4"/>
      <c r="V890" s="4"/>
      <c r="W890" s="4"/>
      <c r="X890" s="4"/>
      <c r="Y890" s="4"/>
      <c r="Z890" s="4"/>
      <c r="AA890" s="4"/>
      <c r="AB890" s="4"/>
      <c r="AC890" s="4"/>
      <c r="AD890" s="4"/>
      <c r="AE890" s="4"/>
      <c r="AF890" s="4"/>
    </row>
    <row r="891" spans="1:32" ht="49.9" customHeight="1">
      <c r="A891" s="4"/>
      <c r="B891" s="219">
        <v>15101011</v>
      </c>
      <c r="C891" s="220">
        <v>4</v>
      </c>
      <c r="D891" s="221" t="s">
        <v>971</v>
      </c>
      <c r="E891" s="221" t="s">
        <v>2025</v>
      </c>
      <c r="F891" s="216" t="s">
        <v>3203</v>
      </c>
      <c r="G891" s="221" t="s">
        <v>4586</v>
      </c>
      <c r="H891" s="221" t="s">
        <v>6313</v>
      </c>
      <c r="I891" s="221" t="s">
        <v>8025</v>
      </c>
      <c r="J891" s="221" t="s">
        <v>9726</v>
      </c>
      <c r="K891" s="221" t="s">
        <v>11431</v>
      </c>
      <c r="L891" s="221" t="s">
        <v>13121</v>
      </c>
      <c r="M891" s="221" t="s">
        <v>14812</v>
      </c>
      <c r="N891" s="221" t="s">
        <v>16512</v>
      </c>
      <c r="O891" s="221" t="s">
        <v>18222</v>
      </c>
      <c r="P891" s="221" t="s">
        <v>19906</v>
      </c>
      <c r="Q891" s="4"/>
      <c r="R891" s="4"/>
      <c r="S891" s="4"/>
      <c r="T891" s="4"/>
      <c r="U891" s="4"/>
      <c r="V891" s="4"/>
      <c r="W891" s="4"/>
      <c r="X891" s="4"/>
      <c r="Y891" s="4"/>
      <c r="Z891" s="4"/>
      <c r="AA891" s="4"/>
      <c r="AB891" s="4"/>
      <c r="AC891" s="4"/>
      <c r="AD891" s="4"/>
      <c r="AE891" s="4"/>
      <c r="AF891" s="4"/>
    </row>
    <row r="892" spans="1:32" ht="49.9" customHeight="1">
      <c r="A892" s="4"/>
      <c r="B892" s="219">
        <v>15101012</v>
      </c>
      <c r="C892" s="220">
        <v>4</v>
      </c>
      <c r="D892" s="221" t="s">
        <v>972</v>
      </c>
      <c r="E892" s="221" t="s">
        <v>972</v>
      </c>
      <c r="F892" s="216" t="s">
        <v>3204</v>
      </c>
      <c r="G892" s="221" t="s">
        <v>4587</v>
      </c>
      <c r="H892" s="221" t="s">
        <v>6314</v>
      </c>
      <c r="I892" s="221" t="s">
        <v>8026</v>
      </c>
      <c r="J892" s="221" t="s">
        <v>9727</v>
      </c>
      <c r="K892" s="221" t="s">
        <v>11432</v>
      </c>
      <c r="L892" s="221" t="s">
        <v>13122</v>
      </c>
      <c r="M892" s="221" t="s">
        <v>14813</v>
      </c>
      <c r="N892" s="221" t="s">
        <v>16513</v>
      </c>
      <c r="O892" s="221" t="s">
        <v>18223</v>
      </c>
      <c r="P892" s="221" t="s">
        <v>19907</v>
      </c>
      <c r="Q892" s="4"/>
      <c r="R892" s="4"/>
      <c r="S892" s="4"/>
      <c r="T892" s="4"/>
      <c r="U892" s="4"/>
      <c r="V892" s="4"/>
      <c r="W892" s="4"/>
      <c r="X892" s="4"/>
      <c r="Y892" s="4"/>
      <c r="Z892" s="4"/>
      <c r="AA892" s="4"/>
      <c r="AB892" s="4"/>
      <c r="AC892" s="4"/>
      <c r="AD892" s="4"/>
      <c r="AE892" s="4"/>
      <c r="AF892" s="4"/>
    </row>
    <row r="893" spans="1:32" ht="49.9" customHeight="1">
      <c r="A893" s="4"/>
      <c r="B893" s="219">
        <v>15101013</v>
      </c>
      <c r="C893" s="220">
        <v>4</v>
      </c>
      <c r="D893" s="221" t="s">
        <v>973</v>
      </c>
      <c r="E893" s="221" t="s">
        <v>973</v>
      </c>
      <c r="F893" s="216" t="s">
        <v>23157</v>
      </c>
      <c r="G893" s="221" t="s">
        <v>4588</v>
      </c>
      <c r="H893" s="221" t="s">
        <v>6315</v>
      </c>
      <c r="I893" s="221" t="s">
        <v>8027</v>
      </c>
      <c r="J893" s="221" t="s">
        <v>9728</v>
      </c>
      <c r="K893" s="221" t="s">
        <v>11433</v>
      </c>
      <c r="L893" s="221" t="s">
        <v>13123</v>
      </c>
      <c r="M893" s="221" t="s">
        <v>14814</v>
      </c>
      <c r="N893" s="221" t="s">
        <v>16514</v>
      </c>
      <c r="O893" s="221" t="s">
        <v>18224</v>
      </c>
      <c r="P893" s="221" t="s">
        <v>19908</v>
      </c>
      <c r="Q893" s="4"/>
      <c r="R893" s="4"/>
      <c r="S893" s="4"/>
      <c r="T893" s="4"/>
      <c r="U893" s="4"/>
      <c r="V893" s="4"/>
      <c r="W893" s="4"/>
      <c r="X893" s="4"/>
      <c r="Y893" s="4"/>
      <c r="Z893" s="4"/>
      <c r="AA893" s="4"/>
      <c r="AB893" s="4"/>
      <c r="AC893" s="4"/>
      <c r="AD893" s="4"/>
      <c r="AE893" s="4"/>
      <c r="AF893" s="4"/>
    </row>
    <row r="894" spans="1:32" ht="49.9" customHeight="1">
      <c r="A894" s="4"/>
      <c r="B894" s="213">
        <v>1510101310</v>
      </c>
      <c r="C894" s="214">
        <v>5</v>
      </c>
      <c r="D894" s="215" t="s">
        <v>974</v>
      </c>
      <c r="E894" s="215" t="s">
        <v>2026</v>
      </c>
      <c r="F894" s="216" t="s">
        <v>3205</v>
      </c>
      <c r="G894" s="215" t="s">
        <v>4589</v>
      </c>
      <c r="H894" s="215" t="s">
        <v>6316</v>
      </c>
      <c r="I894" s="215" t="s">
        <v>8028</v>
      </c>
      <c r="J894" s="215" t="s">
        <v>9729</v>
      </c>
      <c r="K894" s="215" t="s">
        <v>11434</v>
      </c>
      <c r="L894" s="215" t="s">
        <v>13124</v>
      </c>
      <c r="M894" s="215" t="s">
        <v>14815</v>
      </c>
      <c r="N894" s="215" t="s">
        <v>16515</v>
      </c>
      <c r="O894" s="215" t="s">
        <v>18224</v>
      </c>
      <c r="P894" s="215" t="s">
        <v>19909</v>
      </c>
      <c r="Q894" s="4"/>
      <c r="R894" s="4"/>
      <c r="S894" s="4"/>
      <c r="T894" s="4"/>
      <c r="U894" s="4"/>
      <c r="V894" s="4"/>
      <c r="W894" s="4"/>
      <c r="X894" s="4"/>
      <c r="Y894" s="4"/>
      <c r="Z894" s="4"/>
      <c r="AA894" s="4"/>
      <c r="AB894" s="4"/>
      <c r="AC894" s="4"/>
      <c r="AD894" s="4"/>
      <c r="AE894" s="4"/>
      <c r="AF894" s="4"/>
    </row>
    <row r="895" spans="1:32" ht="49.9" customHeight="1">
      <c r="A895" s="4"/>
      <c r="B895" s="213">
        <v>1510101311</v>
      </c>
      <c r="C895" s="214">
        <v>5</v>
      </c>
      <c r="D895" s="215" t="s">
        <v>975</v>
      </c>
      <c r="E895" s="215" t="s">
        <v>2027</v>
      </c>
      <c r="F895" s="216" t="s">
        <v>23158</v>
      </c>
      <c r="G895" s="215" t="s">
        <v>4590</v>
      </c>
      <c r="H895" s="215" t="s">
        <v>6317</v>
      </c>
      <c r="I895" s="215" t="s">
        <v>8029</v>
      </c>
      <c r="J895" s="215" t="s">
        <v>9730</v>
      </c>
      <c r="K895" s="215" t="s">
        <v>11435</v>
      </c>
      <c r="L895" s="215" t="s">
        <v>13125</v>
      </c>
      <c r="M895" s="215" t="s">
        <v>14816</v>
      </c>
      <c r="N895" s="215" t="s">
        <v>16516</v>
      </c>
      <c r="O895" s="215" t="s">
        <v>18225</v>
      </c>
      <c r="P895" s="215" t="s">
        <v>19910</v>
      </c>
      <c r="Q895" s="4"/>
      <c r="R895" s="4"/>
      <c r="S895" s="4"/>
      <c r="T895" s="4"/>
      <c r="U895" s="4"/>
      <c r="V895" s="4"/>
      <c r="W895" s="4"/>
      <c r="X895" s="4"/>
      <c r="Y895" s="4"/>
      <c r="Z895" s="4"/>
      <c r="AA895" s="4"/>
      <c r="AB895" s="4"/>
      <c r="AC895" s="4"/>
      <c r="AD895" s="4"/>
      <c r="AE895" s="4"/>
      <c r="AF895" s="4"/>
    </row>
    <row r="896" spans="1:32" ht="49.9" customHeight="1">
      <c r="A896" s="4"/>
      <c r="B896" s="213">
        <v>1510101312</v>
      </c>
      <c r="C896" s="214">
        <v>5</v>
      </c>
      <c r="D896" s="215" t="s">
        <v>976</v>
      </c>
      <c r="E896" s="215" t="s">
        <v>2028</v>
      </c>
      <c r="F896" s="216" t="s">
        <v>3206</v>
      </c>
      <c r="G896" s="215" t="s">
        <v>4591</v>
      </c>
      <c r="H896" s="215" t="s">
        <v>6318</v>
      </c>
      <c r="I896" s="215" t="s">
        <v>8030</v>
      </c>
      <c r="J896" s="215" t="s">
        <v>9731</v>
      </c>
      <c r="K896" s="215" t="s">
        <v>11436</v>
      </c>
      <c r="L896" s="215" t="s">
        <v>13126</v>
      </c>
      <c r="M896" s="215" t="s">
        <v>14817</v>
      </c>
      <c r="N896" s="215" t="s">
        <v>16517</v>
      </c>
      <c r="O896" s="215" t="s">
        <v>18226</v>
      </c>
      <c r="P896" s="215" t="s">
        <v>19911</v>
      </c>
      <c r="Q896" s="4"/>
      <c r="R896" s="4"/>
      <c r="S896" s="4"/>
      <c r="T896" s="4"/>
      <c r="U896" s="4"/>
      <c r="V896" s="4"/>
      <c r="W896" s="4"/>
      <c r="X896" s="4"/>
      <c r="Y896" s="4"/>
      <c r="Z896" s="4"/>
      <c r="AA896" s="4"/>
      <c r="AB896" s="4"/>
      <c r="AC896" s="4"/>
      <c r="AD896" s="4"/>
      <c r="AE896" s="4"/>
      <c r="AF896" s="4"/>
    </row>
    <row r="897" spans="1:32" ht="49.9" customHeight="1">
      <c r="A897" s="4"/>
      <c r="B897" s="213">
        <v>15101014</v>
      </c>
      <c r="C897" s="214">
        <v>4</v>
      </c>
      <c r="D897" s="215" t="s">
        <v>977</v>
      </c>
      <c r="E897" s="215" t="s">
        <v>977</v>
      </c>
      <c r="F897" s="216" t="s">
        <v>3207</v>
      </c>
      <c r="G897" s="215" t="s">
        <v>4592</v>
      </c>
      <c r="H897" s="215" t="s">
        <v>6319</v>
      </c>
      <c r="I897" s="215" t="s">
        <v>8031</v>
      </c>
      <c r="J897" s="215" t="s">
        <v>9732</v>
      </c>
      <c r="K897" s="215" t="s">
        <v>11437</v>
      </c>
      <c r="L897" s="215" t="s">
        <v>13127</v>
      </c>
      <c r="M897" s="215" t="s">
        <v>14818</v>
      </c>
      <c r="N897" s="215" t="s">
        <v>16518</v>
      </c>
      <c r="O897" s="215" t="s">
        <v>18227</v>
      </c>
      <c r="P897" s="215" t="s">
        <v>19912</v>
      </c>
      <c r="Q897" s="4"/>
      <c r="R897" s="4"/>
      <c r="S897" s="4"/>
      <c r="T897" s="4"/>
      <c r="U897" s="4"/>
      <c r="V897" s="4"/>
      <c r="W897" s="4"/>
      <c r="X897" s="4"/>
      <c r="Y897" s="4"/>
      <c r="Z897" s="4"/>
      <c r="AA897" s="4"/>
      <c r="AB897" s="4"/>
      <c r="AC897" s="4"/>
      <c r="AD897" s="4"/>
      <c r="AE897" s="4"/>
      <c r="AF897" s="4"/>
    </row>
    <row r="898" spans="1:32" ht="49.9" customHeight="1">
      <c r="A898" s="4"/>
      <c r="B898" s="213">
        <v>1510101410</v>
      </c>
      <c r="C898" s="214">
        <v>5</v>
      </c>
      <c r="D898" s="215" t="s">
        <v>978</v>
      </c>
      <c r="E898" s="215" t="s">
        <v>2029</v>
      </c>
      <c r="F898" s="216" t="s">
        <v>23159</v>
      </c>
      <c r="G898" s="215" t="s">
        <v>4593</v>
      </c>
      <c r="H898" s="215" t="s">
        <v>6320</v>
      </c>
      <c r="I898" s="215" t="s">
        <v>8032</v>
      </c>
      <c r="J898" s="215" t="s">
        <v>9733</v>
      </c>
      <c r="K898" s="215" t="s">
        <v>11438</v>
      </c>
      <c r="L898" s="215" t="s">
        <v>13128</v>
      </c>
      <c r="M898" s="215" t="s">
        <v>14819</v>
      </c>
      <c r="N898" s="215" t="s">
        <v>16519</v>
      </c>
      <c r="O898" s="215" t="s">
        <v>18228</v>
      </c>
      <c r="P898" s="215" t="s">
        <v>19913</v>
      </c>
      <c r="Q898" s="4"/>
      <c r="R898" s="4"/>
      <c r="S898" s="4"/>
      <c r="T898" s="4"/>
      <c r="U898" s="4"/>
      <c r="V898" s="4"/>
      <c r="W898" s="4"/>
      <c r="X898" s="4"/>
      <c r="Y898" s="4"/>
      <c r="Z898" s="4"/>
      <c r="AA898" s="4"/>
      <c r="AB898" s="4"/>
      <c r="AC898" s="4"/>
      <c r="AD898" s="4"/>
      <c r="AE898" s="4"/>
      <c r="AF898" s="4"/>
    </row>
    <row r="899" spans="1:32" ht="49.9" customHeight="1">
      <c r="A899" s="4"/>
      <c r="B899" s="213">
        <v>1510101411</v>
      </c>
      <c r="C899" s="214">
        <v>5</v>
      </c>
      <c r="D899" s="215" t="s">
        <v>979</v>
      </c>
      <c r="E899" s="215" t="s">
        <v>2030</v>
      </c>
      <c r="F899" s="216" t="s">
        <v>23794</v>
      </c>
      <c r="G899" s="215" t="s">
        <v>4594</v>
      </c>
      <c r="H899" s="215" t="s">
        <v>6321</v>
      </c>
      <c r="I899" s="215" t="s">
        <v>8033</v>
      </c>
      <c r="J899" s="215" t="s">
        <v>9734</v>
      </c>
      <c r="K899" s="215" t="s">
        <v>11439</v>
      </c>
      <c r="L899" s="215" t="s">
        <v>13129</v>
      </c>
      <c r="M899" s="215" t="s">
        <v>14820</v>
      </c>
      <c r="N899" s="215" t="s">
        <v>16520</v>
      </c>
      <c r="O899" s="215" t="s">
        <v>18229</v>
      </c>
      <c r="P899" s="215" t="s">
        <v>19914</v>
      </c>
      <c r="Q899" s="4"/>
      <c r="R899" s="4"/>
      <c r="S899" s="4"/>
      <c r="T899" s="4"/>
      <c r="U899" s="4"/>
      <c r="V899" s="4"/>
      <c r="W899" s="4"/>
      <c r="X899" s="4"/>
      <c r="Y899" s="4"/>
      <c r="Z899" s="4"/>
      <c r="AA899" s="4"/>
      <c r="AB899" s="4"/>
      <c r="AC899" s="4"/>
      <c r="AD899" s="4"/>
      <c r="AE899" s="4"/>
      <c r="AF899" s="4"/>
    </row>
    <row r="900" spans="1:32" ht="49.9" customHeight="1">
      <c r="A900" s="4"/>
      <c r="B900" s="213">
        <v>1510101412</v>
      </c>
      <c r="C900" s="214">
        <v>5</v>
      </c>
      <c r="D900" s="215" t="s">
        <v>980</v>
      </c>
      <c r="E900" s="215" t="s">
        <v>2031</v>
      </c>
      <c r="F900" s="216" t="s">
        <v>23161</v>
      </c>
      <c r="G900" s="215" t="s">
        <v>4595</v>
      </c>
      <c r="H900" s="215" t="s">
        <v>6322</v>
      </c>
      <c r="I900" s="215" t="s">
        <v>8034</v>
      </c>
      <c r="J900" s="215" t="s">
        <v>9735</v>
      </c>
      <c r="K900" s="215" t="s">
        <v>11440</v>
      </c>
      <c r="L900" s="215" t="s">
        <v>13130</v>
      </c>
      <c r="M900" s="215" t="s">
        <v>14821</v>
      </c>
      <c r="N900" s="215" t="s">
        <v>16521</v>
      </c>
      <c r="O900" s="215" t="s">
        <v>18230</v>
      </c>
      <c r="P900" s="215" t="s">
        <v>19915</v>
      </c>
      <c r="Q900" s="4"/>
      <c r="R900" s="4"/>
      <c r="S900" s="4"/>
      <c r="T900" s="4"/>
      <c r="U900" s="4"/>
      <c r="V900" s="4"/>
      <c r="W900" s="4"/>
      <c r="X900" s="4"/>
      <c r="Y900" s="4"/>
      <c r="Z900" s="4"/>
      <c r="AA900" s="4"/>
      <c r="AB900" s="4"/>
      <c r="AC900" s="4"/>
      <c r="AD900" s="4"/>
      <c r="AE900" s="4"/>
      <c r="AF900" s="4"/>
    </row>
    <row r="901" spans="1:32" ht="49.9" customHeight="1">
      <c r="A901" s="4"/>
      <c r="B901" s="219">
        <v>15101015</v>
      </c>
      <c r="C901" s="220">
        <v>4</v>
      </c>
      <c r="D901" s="221" t="s">
        <v>982</v>
      </c>
      <c r="E901" s="221" t="s">
        <v>982</v>
      </c>
      <c r="F901" s="216" t="s">
        <v>3208</v>
      </c>
      <c r="G901" s="221" t="s">
        <v>4596</v>
      </c>
      <c r="H901" s="221" t="s">
        <v>6323</v>
      </c>
      <c r="I901" s="221" t="s">
        <v>8035</v>
      </c>
      <c r="J901" s="221" t="s">
        <v>9736</v>
      </c>
      <c r="K901" s="221" t="s">
        <v>11441</v>
      </c>
      <c r="L901" s="221" t="s">
        <v>13131</v>
      </c>
      <c r="M901" s="221" t="s">
        <v>14822</v>
      </c>
      <c r="N901" s="221" t="s">
        <v>16522</v>
      </c>
      <c r="O901" s="221" t="s">
        <v>18231</v>
      </c>
      <c r="P901" s="221" t="s">
        <v>19916</v>
      </c>
      <c r="Q901" s="4"/>
      <c r="R901" s="4"/>
      <c r="S901" s="4"/>
      <c r="T901" s="4"/>
      <c r="U901" s="4"/>
      <c r="V901" s="4"/>
      <c r="W901" s="4"/>
      <c r="X901" s="4"/>
      <c r="Y901" s="4"/>
      <c r="Z901" s="4"/>
      <c r="AA901" s="4"/>
      <c r="AB901" s="4"/>
      <c r="AC901" s="4"/>
      <c r="AD901" s="4"/>
      <c r="AE901" s="4"/>
      <c r="AF901" s="4"/>
    </row>
    <row r="902" spans="1:32" ht="49.9" customHeight="1">
      <c r="A902" s="4"/>
      <c r="B902" s="213">
        <v>1510101510</v>
      </c>
      <c r="C902" s="214">
        <v>5</v>
      </c>
      <c r="D902" s="215" t="s">
        <v>983</v>
      </c>
      <c r="E902" s="215" t="s">
        <v>2033</v>
      </c>
      <c r="F902" s="216" t="s">
        <v>23162</v>
      </c>
      <c r="G902" s="215" t="s">
        <v>4597</v>
      </c>
      <c r="H902" s="215" t="s">
        <v>6324</v>
      </c>
      <c r="I902" s="215" t="s">
        <v>8036</v>
      </c>
      <c r="J902" s="215" t="s">
        <v>9737</v>
      </c>
      <c r="K902" s="215" t="s">
        <v>11442</v>
      </c>
      <c r="L902" s="215" t="s">
        <v>13132</v>
      </c>
      <c r="M902" s="215" t="s">
        <v>14823</v>
      </c>
      <c r="N902" s="215" t="s">
        <v>16523</v>
      </c>
      <c r="O902" s="215" t="s">
        <v>18232</v>
      </c>
      <c r="P902" s="215" t="s">
        <v>19917</v>
      </c>
      <c r="Q902" s="4"/>
      <c r="R902" s="4"/>
      <c r="S902" s="4"/>
      <c r="T902" s="4"/>
      <c r="U902" s="4"/>
      <c r="V902" s="4"/>
      <c r="W902" s="4"/>
      <c r="X902" s="4"/>
      <c r="Y902" s="4"/>
      <c r="Z902" s="4"/>
      <c r="AA902" s="4"/>
      <c r="AB902" s="4"/>
      <c r="AC902" s="4"/>
      <c r="AD902" s="4"/>
      <c r="AE902" s="4"/>
      <c r="AF902" s="4"/>
    </row>
    <row r="903" spans="1:32" ht="49.9" customHeight="1">
      <c r="A903" s="4"/>
      <c r="B903" s="213">
        <v>1510101511</v>
      </c>
      <c r="C903" s="214">
        <v>5</v>
      </c>
      <c r="D903" s="215" t="s">
        <v>984</v>
      </c>
      <c r="E903" s="215" t="s">
        <v>2034</v>
      </c>
      <c r="F903" s="216" t="s">
        <v>23163</v>
      </c>
      <c r="G903" s="215" t="s">
        <v>4598</v>
      </c>
      <c r="H903" s="215" t="s">
        <v>6325</v>
      </c>
      <c r="I903" s="215" t="s">
        <v>8037</v>
      </c>
      <c r="J903" s="215" t="s">
        <v>9738</v>
      </c>
      <c r="K903" s="215" t="s">
        <v>11443</v>
      </c>
      <c r="L903" s="215" t="s">
        <v>13133</v>
      </c>
      <c r="M903" s="215" t="s">
        <v>14824</v>
      </c>
      <c r="N903" s="215" t="s">
        <v>16524</v>
      </c>
      <c r="O903" s="215" t="s">
        <v>18233</v>
      </c>
      <c r="P903" s="215" t="s">
        <v>19918</v>
      </c>
      <c r="Q903" s="4"/>
      <c r="R903" s="4"/>
      <c r="S903" s="4"/>
      <c r="T903" s="4"/>
      <c r="U903" s="4"/>
      <c r="V903" s="4"/>
      <c r="W903" s="4"/>
      <c r="X903" s="4"/>
      <c r="Y903" s="4"/>
      <c r="Z903" s="4"/>
      <c r="AA903" s="4"/>
      <c r="AB903" s="4"/>
      <c r="AC903" s="4"/>
      <c r="AD903" s="4"/>
      <c r="AE903" s="4"/>
      <c r="AF903" s="4"/>
    </row>
    <row r="904" spans="1:32" ht="49.9" customHeight="1">
      <c r="A904" s="4"/>
      <c r="B904" s="213">
        <v>15101016</v>
      </c>
      <c r="C904" s="214">
        <v>4</v>
      </c>
      <c r="D904" s="215" t="s">
        <v>985</v>
      </c>
      <c r="E904" s="215" t="s">
        <v>985</v>
      </c>
      <c r="F904" s="216" t="s">
        <v>23164</v>
      </c>
      <c r="G904" s="215" t="s">
        <v>4599</v>
      </c>
      <c r="H904" s="215" t="s">
        <v>6326</v>
      </c>
      <c r="I904" s="215" t="s">
        <v>8038</v>
      </c>
      <c r="J904" s="215" t="s">
        <v>9739</v>
      </c>
      <c r="K904" s="215" t="s">
        <v>11444</v>
      </c>
      <c r="L904" s="215" t="s">
        <v>13134</v>
      </c>
      <c r="M904" s="215" t="s">
        <v>14825</v>
      </c>
      <c r="N904" s="215" t="s">
        <v>16525</v>
      </c>
      <c r="O904" s="215" t="s">
        <v>18234</v>
      </c>
      <c r="P904" s="215" t="s">
        <v>19919</v>
      </c>
      <c r="Q904" s="4"/>
      <c r="R904" s="4"/>
      <c r="S904" s="4"/>
      <c r="T904" s="4"/>
      <c r="U904" s="4"/>
      <c r="V904" s="4"/>
      <c r="W904" s="4"/>
      <c r="X904" s="4"/>
      <c r="Y904" s="4"/>
      <c r="Z904" s="4"/>
      <c r="AA904" s="4"/>
      <c r="AB904" s="4"/>
      <c r="AC904" s="4"/>
      <c r="AD904" s="4"/>
      <c r="AE904" s="4"/>
      <c r="AF904" s="4"/>
    </row>
    <row r="905" spans="1:32" ht="49.9" customHeight="1">
      <c r="A905" s="4"/>
      <c r="B905" s="213">
        <v>1510101610</v>
      </c>
      <c r="C905" s="214">
        <v>5</v>
      </c>
      <c r="D905" s="215" t="s">
        <v>986</v>
      </c>
      <c r="E905" s="215" t="s">
        <v>2035</v>
      </c>
      <c r="F905" s="216" t="s">
        <v>23165</v>
      </c>
      <c r="G905" s="215" t="s">
        <v>4600</v>
      </c>
      <c r="H905" s="215" t="s">
        <v>6327</v>
      </c>
      <c r="I905" s="215" t="s">
        <v>8039</v>
      </c>
      <c r="J905" s="215" t="s">
        <v>9740</v>
      </c>
      <c r="K905" s="215" t="s">
        <v>11445</v>
      </c>
      <c r="L905" s="215" t="s">
        <v>13135</v>
      </c>
      <c r="M905" s="215" t="s">
        <v>14826</v>
      </c>
      <c r="N905" s="215" t="s">
        <v>16526</v>
      </c>
      <c r="O905" s="215" t="s">
        <v>18235</v>
      </c>
      <c r="P905" s="215" t="s">
        <v>19920</v>
      </c>
      <c r="Q905" s="4"/>
      <c r="R905" s="4"/>
      <c r="S905" s="4"/>
      <c r="T905" s="4"/>
      <c r="U905" s="4"/>
      <c r="V905" s="4"/>
      <c r="W905" s="4"/>
      <c r="X905" s="4"/>
      <c r="Y905" s="4"/>
      <c r="Z905" s="4"/>
      <c r="AA905" s="4"/>
      <c r="AB905" s="4"/>
      <c r="AC905" s="4"/>
      <c r="AD905" s="4"/>
      <c r="AE905" s="4"/>
      <c r="AF905" s="4"/>
    </row>
    <row r="906" spans="1:32" ht="49.9" customHeight="1">
      <c r="A906" s="4"/>
      <c r="B906" s="213">
        <v>1510101611</v>
      </c>
      <c r="C906" s="214">
        <v>5</v>
      </c>
      <c r="D906" s="215" t="s">
        <v>987</v>
      </c>
      <c r="E906" s="215" t="s">
        <v>2036</v>
      </c>
      <c r="F906" s="216" t="s">
        <v>23795</v>
      </c>
      <c r="G906" s="215" t="s">
        <v>4601</v>
      </c>
      <c r="H906" s="215" t="s">
        <v>6328</v>
      </c>
      <c r="I906" s="215" t="s">
        <v>8040</v>
      </c>
      <c r="J906" s="215" t="s">
        <v>9741</v>
      </c>
      <c r="K906" s="215" t="s">
        <v>11446</v>
      </c>
      <c r="L906" s="215" t="s">
        <v>13136</v>
      </c>
      <c r="M906" s="215" t="s">
        <v>14827</v>
      </c>
      <c r="N906" s="215" t="s">
        <v>16527</v>
      </c>
      <c r="O906" s="215" t="s">
        <v>18236</v>
      </c>
      <c r="P906" s="215" t="s">
        <v>19921</v>
      </c>
      <c r="Q906" s="4"/>
      <c r="R906" s="4"/>
      <c r="S906" s="4"/>
      <c r="T906" s="4"/>
      <c r="U906" s="4"/>
      <c r="V906" s="4"/>
      <c r="W906" s="4"/>
      <c r="X906" s="4"/>
      <c r="Y906" s="4"/>
      <c r="Z906" s="4"/>
      <c r="AA906" s="4"/>
      <c r="AB906" s="4"/>
      <c r="AC906" s="4"/>
      <c r="AD906" s="4"/>
      <c r="AE906" s="4"/>
      <c r="AF906" s="4"/>
    </row>
    <row r="907" spans="1:32" ht="49.9" customHeight="1">
      <c r="A907" s="4"/>
      <c r="B907" s="213">
        <v>1510101612</v>
      </c>
      <c r="C907" s="214">
        <v>5</v>
      </c>
      <c r="D907" s="215" t="s">
        <v>988</v>
      </c>
      <c r="E907" s="215" t="s">
        <v>2037</v>
      </c>
      <c r="F907" s="216" t="s">
        <v>3209</v>
      </c>
      <c r="G907" s="215" t="s">
        <v>4602</v>
      </c>
      <c r="H907" s="215" t="s">
        <v>6329</v>
      </c>
      <c r="I907" s="215" t="s">
        <v>8041</v>
      </c>
      <c r="J907" s="215" t="s">
        <v>9742</v>
      </c>
      <c r="K907" s="215" t="s">
        <v>11447</v>
      </c>
      <c r="L907" s="215" t="s">
        <v>13137</v>
      </c>
      <c r="M907" s="215" t="s">
        <v>14828</v>
      </c>
      <c r="N907" s="215" t="s">
        <v>16528</v>
      </c>
      <c r="O907" s="215" t="s">
        <v>18237</v>
      </c>
      <c r="P907" s="215" t="s">
        <v>19922</v>
      </c>
      <c r="Q907" s="4"/>
      <c r="R907" s="4"/>
      <c r="S907" s="4"/>
      <c r="T907" s="4"/>
      <c r="U907" s="4"/>
      <c r="V907" s="4"/>
      <c r="W907" s="4"/>
      <c r="X907" s="4"/>
      <c r="Y907" s="4"/>
      <c r="Z907" s="4"/>
      <c r="AA907" s="4"/>
      <c r="AB907" s="4"/>
      <c r="AC907" s="4"/>
      <c r="AD907" s="4"/>
      <c r="AE907" s="4"/>
      <c r="AF907" s="4"/>
    </row>
    <row r="908" spans="1:32" ht="49.9" customHeight="1">
      <c r="A908" s="4"/>
      <c r="B908" s="213">
        <v>15101017</v>
      </c>
      <c r="C908" s="214">
        <v>4</v>
      </c>
      <c r="D908" s="215" t="s">
        <v>989</v>
      </c>
      <c r="E908" s="215" t="s">
        <v>2038</v>
      </c>
      <c r="F908" s="216" t="s">
        <v>3210</v>
      </c>
      <c r="G908" s="215" t="s">
        <v>4603</v>
      </c>
      <c r="H908" s="215" t="s">
        <v>6330</v>
      </c>
      <c r="I908" s="215" t="s">
        <v>8042</v>
      </c>
      <c r="J908" s="215" t="s">
        <v>9743</v>
      </c>
      <c r="K908" s="215" t="s">
        <v>11448</v>
      </c>
      <c r="L908" s="215" t="s">
        <v>13138</v>
      </c>
      <c r="M908" s="215" t="s">
        <v>14829</v>
      </c>
      <c r="N908" s="215" t="s">
        <v>16529</v>
      </c>
      <c r="O908" s="215" t="s">
        <v>18238</v>
      </c>
      <c r="P908" s="215" t="s">
        <v>19923</v>
      </c>
      <c r="Q908" s="4"/>
      <c r="R908" s="4"/>
      <c r="S908" s="4"/>
      <c r="T908" s="4"/>
      <c r="U908" s="4"/>
      <c r="V908" s="4"/>
      <c r="W908" s="4"/>
      <c r="X908" s="4"/>
      <c r="Y908" s="4"/>
      <c r="Z908" s="4"/>
      <c r="AA908" s="4"/>
      <c r="AB908" s="4"/>
      <c r="AC908" s="4"/>
      <c r="AD908" s="4"/>
      <c r="AE908" s="4"/>
      <c r="AF908" s="4"/>
    </row>
    <row r="909" spans="1:32" ht="49.9" customHeight="1">
      <c r="A909" s="4"/>
      <c r="B909" s="213">
        <v>15101018</v>
      </c>
      <c r="C909" s="214">
        <v>4</v>
      </c>
      <c r="D909" s="215" t="s">
        <v>990</v>
      </c>
      <c r="E909" s="215" t="s">
        <v>990</v>
      </c>
      <c r="F909" s="216" t="s">
        <v>3211</v>
      </c>
      <c r="G909" s="215" t="s">
        <v>4604</v>
      </c>
      <c r="H909" s="215" t="s">
        <v>6331</v>
      </c>
      <c r="I909" s="215" t="s">
        <v>8043</v>
      </c>
      <c r="J909" s="215" t="s">
        <v>9744</v>
      </c>
      <c r="K909" s="215" t="s">
        <v>11449</v>
      </c>
      <c r="L909" s="215" t="s">
        <v>13139</v>
      </c>
      <c r="M909" s="215" t="s">
        <v>14830</v>
      </c>
      <c r="N909" s="215" t="s">
        <v>16530</v>
      </c>
      <c r="O909" s="215" t="s">
        <v>18239</v>
      </c>
      <c r="P909" s="215" t="s">
        <v>19924</v>
      </c>
      <c r="Q909" s="4"/>
      <c r="R909" s="4"/>
      <c r="S909" s="4"/>
      <c r="T909" s="4"/>
      <c r="U909" s="4"/>
      <c r="V909" s="4"/>
      <c r="W909" s="4"/>
      <c r="X909" s="4"/>
      <c r="Y909" s="4"/>
      <c r="Z909" s="4"/>
      <c r="AA909" s="4"/>
      <c r="AB909" s="4"/>
      <c r="AC909" s="4"/>
      <c r="AD909" s="4"/>
      <c r="AE909" s="4"/>
      <c r="AF909" s="4"/>
    </row>
    <row r="910" spans="1:32" ht="49.9" customHeight="1">
      <c r="A910" s="4"/>
      <c r="B910" s="213">
        <v>151011</v>
      </c>
      <c r="C910" s="214">
        <v>3</v>
      </c>
      <c r="D910" s="215" t="s">
        <v>991</v>
      </c>
      <c r="E910" s="215" t="s">
        <v>2039</v>
      </c>
      <c r="F910" s="216" t="s">
        <v>3212</v>
      </c>
      <c r="G910" s="215" t="s">
        <v>991</v>
      </c>
      <c r="H910" s="215" t="s">
        <v>991</v>
      </c>
      <c r="I910" s="215" t="s">
        <v>991</v>
      </c>
      <c r="J910" s="215" t="s">
        <v>991</v>
      </c>
      <c r="K910" s="215" t="s">
        <v>991</v>
      </c>
      <c r="L910" s="215" t="s">
        <v>991</v>
      </c>
      <c r="M910" s="215" t="s">
        <v>14831</v>
      </c>
      <c r="N910" s="215" t="s">
        <v>16531</v>
      </c>
      <c r="O910" s="215" t="s">
        <v>991</v>
      </c>
      <c r="P910" s="215" t="s">
        <v>991</v>
      </c>
      <c r="Q910" s="4"/>
      <c r="R910" s="4"/>
      <c r="S910" s="4"/>
      <c r="T910" s="4"/>
      <c r="U910" s="4"/>
      <c r="V910" s="4"/>
      <c r="W910" s="4"/>
      <c r="X910" s="4"/>
      <c r="Y910" s="4"/>
      <c r="Z910" s="4"/>
      <c r="AA910" s="4"/>
      <c r="AB910" s="4"/>
      <c r="AC910" s="4"/>
      <c r="AD910" s="4"/>
      <c r="AE910" s="4"/>
      <c r="AF910" s="4"/>
    </row>
    <row r="911" spans="1:32" ht="49.9" customHeight="1">
      <c r="A911" s="4"/>
      <c r="B911" s="213">
        <v>15101110</v>
      </c>
      <c r="C911" s="214">
        <v>4</v>
      </c>
      <c r="D911" s="215" t="s">
        <v>224</v>
      </c>
      <c r="E911" s="215" t="s">
        <v>224</v>
      </c>
      <c r="F911" s="216" t="s">
        <v>23167</v>
      </c>
      <c r="G911" s="215" t="s">
        <v>4605</v>
      </c>
      <c r="H911" s="215" t="s">
        <v>6332</v>
      </c>
      <c r="I911" s="215" t="s">
        <v>8044</v>
      </c>
      <c r="J911" s="215" t="s">
        <v>9745</v>
      </c>
      <c r="K911" s="215" t="s">
        <v>11450</v>
      </c>
      <c r="L911" s="215" t="s">
        <v>13140</v>
      </c>
      <c r="M911" s="215" t="s">
        <v>14832</v>
      </c>
      <c r="N911" s="215" t="s">
        <v>16532</v>
      </c>
      <c r="O911" s="215" t="s">
        <v>18240</v>
      </c>
      <c r="P911" s="215" t="s">
        <v>19925</v>
      </c>
      <c r="Q911" s="4"/>
      <c r="R911" s="4"/>
      <c r="S911" s="4"/>
      <c r="T911" s="4"/>
      <c r="U911" s="4"/>
      <c r="V911" s="4"/>
      <c r="W911" s="4"/>
      <c r="X911" s="4"/>
      <c r="Y911" s="4"/>
      <c r="Z911" s="4"/>
      <c r="AA911" s="4"/>
      <c r="AB911" s="4"/>
      <c r="AC911" s="4"/>
      <c r="AD911" s="4"/>
      <c r="AE911" s="4"/>
      <c r="AF911" s="4"/>
    </row>
    <row r="912" spans="1:32" ht="49.9" customHeight="1">
      <c r="A912" s="4"/>
      <c r="B912" s="213">
        <v>15101111</v>
      </c>
      <c r="C912" s="214">
        <v>4</v>
      </c>
      <c r="D912" s="215" t="s">
        <v>220</v>
      </c>
      <c r="E912" s="215" t="s">
        <v>220</v>
      </c>
      <c r="F912" s="216" t="s">
        <v>3213</v>
      </c>
      <c r="G912" s="215" t="s">
        <v>4606</v>
      </c>
      <c r="H912" s="215" t="s">
        <v>6333</v>
      </c>
      <c r="I912" s="215" t="s">
        <v>8045</v>
      </c>
      <c r="J912" s="215" t="s">
        <v>9746</v>
      </c>
      <c r="K912" s="215" t="s">
        <v>11451</v>
      </c>
      <c r="L912" s="215" t="s">
        <v>13141</v>
      </c>
      <c r="M912" s="215" t="s">
        <v>14833</v>
      </c>
      <c r="N912" s="215" t="s">
        <v>16533</v>
      </c>
      <c r="O912" s="215" t="s">
        <v>18241</v>
      </c>
      <c r="P912" s="215" t="s">
        <v>19926</v>
      </c>
      <c r="Q912" s="4"/>
      <c r="R912" s="4"/>
      <c r="S912" s="4"/>
      <c r="T912" s="4"/>
      <c r="U912" s="4"/>
      <c r="V912" s="4"/>
      <c r="W912" s="4"/>
      <c r="X912" s="4"/>
      <c r="Y912" s="4"/>
      <c r="Z912" s="4"/>
      <c r="AA912" s="4"/>
      <c r="AB912" s="4"/>
      <c r="AC912" s="4"/>
      <c r="AD912" s="4"/>
      <c r="AE912" s="4"/>
      <c r="AF912" s="4"/>
    </row>
    <row r="913" spans="1:32" ht="49.9" customHeight="1">
      <c r="A913" s="4"/>
      <c r="B913" s="213">
        <v>1510111110</v>
      </c>
      <c r="C913" s="214">
        <v>5</v>
      </c>
      <c r="D913" s="215" t="s">
        <v>992</v>
      </c>
      <c r="E913" s="215" t="s">
        <v>992</v>
      </c>
      <c r="F913" s="216" t="s">
        <v>3214</v>
      </c>
      <c r="G913" s="215" t="s">
        <v>4607</v>
      </c>
      <c r="H913" s="215" t="s">
        <v>6334</v>
      </c>
      <c r="I913" s="215" t="s">
        <v>8046</v>
      </c>
      <c r="J913" s="215" t="s">
        <v>992</v>
      </c>
      <c r="K913" s="215" t="s">
        <v>992</v>
      </c>
      <c r="L913" s="215" t="s">
        <v>13142</v>
      </c>
      <c r="M913" s="215" t="s">
        <v>14834</v>
      </c>
      <c r="N913" s="215" t="s">
        <v>16534</v>
      </c>
      <c r="O913" s="215" t="s">
        <v>18242</v>
      </c>
      <c r="P913" s="215" t="s">
        <v>19927</v>
      </c>
      <c r="Q913" s="4"/>
      <c r="R913" s="4"/>
      <c r="S913" s="4"/>
      <c r="T913" s="4"/>
      <c r="U913" s="4"/>
      <c r="V913" s="4"/>
      <c r="W913" s="4"/>
      <c r="X913" s="4"/>
      <c r="Y913" s="4"/>
      <c r="Z913" s="4"/>
      <c r="AA913" s="4"/>
      <c r="AB913" s="4"/>
      <c r="AC913" s="4"/>
      <c r="AD913" s="4"/>
      <c r="AE913" s="4"/>
      <c r="AF913" s="4"/>
    </row>
    <row r="914" spans="1:32" ht="49.9" customHeight="1">
      <c r="A914" s="4"/>
      <c r="B914" s="213">
        <v>1510111111</v>
      </c>
      <c r="C914" s="214">
        <v>5</v>
      </c>
      <c r="D914" s="215" t="s">
        <v>993</v>
      </c>
      <c r="E914" s="215" t="s">
        <v>993</v>
      </c>
      <c r="F914" s="216" t="s">
        <v>23168</v>
      </c>
      <c r="G914" s="215" t="s">
        <v>4608</v>
      </c>
      <c r="H914" s="215" t="s">
        <v>6335</v>
      </c>
      <c r="I914" s="215" t="s">
        <v>8047</v>
      </c>
      <c r="J914" s="215" t="s">
        <v>9747</v>
      </c>
      <c r="K914" s="215" t="s">
        <v>11452</v>
      </c>
      <c r="L914" s="215" t="s">
        <v>13143</v>
      </c>
      <c r="M914" s="215" t="s">
        <v>14835</v>
      </c>
      <c r="N914" s="215" t="s">
        <v>16535</v>
      </c>
      <c r="O914" s="215" t="s">
        <v>18243</v>
      </c>
      <c r="P914" s="215" t="s">
        <v>19928</v>
      </c>
      <c r="Q914" s="4"/>
      <c r="R914" s="4"/>
      <c r="S914" s="4"/>
      <c r="T914" s="4"/>
      <c r="U914" s="4"/>
      <c r="V914" s="4"/>
      <c r="W914" s="4"/>
      <c r="X914" s="4"/>
      <c r="Y914" s="4"/>
      <c r="Z914" s="4"/>
      <c r="AA914" s="4"/>
      <c r="AB914" s="4"/>
      <c r="AC914" s="4"/>
      <c r="AD914" s="4"/>
      <c r="AE914" s="4"/>
      <c r="AF914" s="4"/>
    </row>
    <row r="915" spans="1:32" ht="49.9" customHeight="1">
      <c r="A915" s="4"/>
      <c r="B915" s="213">
        <v>1510111112</v>
      </c>
      <c r="C915" s="214">
        <v>5</v>
      </c>
      <c r="D915" s="215" t="s">
        <v>994</v>
      </c>
      <c r="E915" s="215" t="s">
        <v>994</v>
      </c>
      <c r="F915" s="216" t="s">
        <v>3215</v>
      </c>
      <c r="G915" s="215" t="s">
        <v>4609</v>
      </c>
      <c r="H915" s="215" t="s">
        <v>6336</v>
      </c>
      <c r="I915" s="215" t="s">
        <v>8048</v>
      </c>
      <c r="J915" s="215" t="s">
        <v>9748</v>
      </c>
      <c r="K915" s="215" t="s">
        <v>11453</v>
      </c>
      <c r="L915" s="215" t="s">
        <v>13144</v>
      </c>
      <c r="M915" s="215" t="s">
        <v>14836</v>
      </c>
      <c r="N915" s="215" t="s">
        <v>16536</v>
      </c>
      <c r="O915" s="215" t="s">
        <v>18244</v>
      </c>
      <c r="P915" s="215" t="s">
        <v>19929</v>
      </c>
      <c r="Q915" s="4"/>
      <c r="R915" s="4"/>
      <c r="S915" s="4"/>
      <c r="T915" s="4"/>
      <c r="U915" s="4"/>
      <c r="V915" s="4"/>
      <c r="W915" s="4"/>
      <c r="X915" s="4"/>
      <c r="Y915" s="4"/>
      <c r="Z915" s="4"/>
      <c r="AA915" s="4"/>
      <c r="AB915" s="4"/>
      <c r="AC915" s="4"/>
      <c r="AD915" s="4"/>
      <c r="AE915" s="4"/>
      <c r="AF915" s="4"/>
    </row>
    <row r="916" spans="1:32" ht="49.9" customHeight="1">
      <c r="A916" s="4"/>
      <c r="B916" s="213">
        <v>1510111113</v>
      </c>
      <c r="C916" s="214">
        <v>5</v>
      </c>
      <c r="D916" s="215" t="s">
        <v>995</v>
      </c>
      <c r="E916" s="215" t="s">
        <v>995</v>
      </c>
      <c r="F916" s="216" t="s">
        <v>3216</v>
      </c>
      <c r="G916" s="215" t="s">
        <v>4610</v>
      </c>
      <c r="H916" s="215" t="s">
        <v>6337</v>
      </c>
      <c r="I916" s="215" t="s">
        <v>8049</v>
      </c>
      <c r="J916" s="215" t="s">
        <v>9749</v>
      </c>
      <c r="K916" s="215" t="s">
        <v>11454</v>
      </c>
      <c r="L916" s="215" t="s">
        <v>13145</v>
      </c>
      <c r="M916" s="215" t="s">
        <v>14837</v>
      </c>
      <c r="N916" s="215" t="s">
        <v>16537</v>
      </c>
      <c r="O916" s="215" t="s">
        <v>18245</v>
      </c>
      <c r="P916" s="215" t="s">
        <v>19930</v>
      </c>
      <c r="Q916" s="4"/>
      <c r="R916" s="4"/>
      <c r="S916" s="4"/>
      <c r="T916" s="4"/>
      <c r="U916" s="4"/>
      <c r="V916" s="4"/>
      <c r="W916" s="4"/>
      <c r="X916" s="4"/>
      <c r="Y916" s="4"/>
      <c r="Z916" s="4"/>
      <c r="AA916" s="4"/>
      <c r="AB916" s="4"/>
      <c r="AC916" s="4"/>
      <c r="AD916" s="4"/>
      <c r="AE916" s="4"/>
      <c r="AF916" s="4"/>
    </row>
    <row r="917" spans="1:32" ht="49.9" customHeight="1">
      <c r="A917" s="4"/>
      <c r="B917" s="213">
        <v>15101112</v>
      </c>
      <c r="C917" s="214">
        <v>4</v>
      </c>
      <c r="D917" s="215" t="s">
        <v>221</v>
      </c>
      <c r="E917" s="215" t="s">
        <v>221</v>
      </c>
      <c r="F917" s="216" t="s">
        <v>3217</v>
      </c>
      <c r="G917" s="215" t="s">
        <v>4611</v>
      </c>
      <c r="H917" s="215" t="s">
        <v>6338</v>
      </c>
      <c r="I917" s="215" t="s">
        <v>8050</v>
      </c>
      <c r="J917" s="215" t="s">
        <v>221</v>
      </c>
      <c r="K917" s="215" t="s">
        <v>221</v>
      </c>
      <c r="L917" s="215" t="s">
        <v>13146</v>
      </c>
      <c r="M917" s="215" t="s">
        <v>14838</v>
      </c>
      <c r="N917" s="215" t="s">
        <v>16538</v>
      </c>
      <c r="O917" s="215" t="s">
        <v>18246</v>
      </c>
      <c r="P917" s="215" t="s">
        <v>19931</v>
      </c>
      <c r="Q917" s="4"/>
      <c r="R917" s="4"/>
      <c r="S917" s="4"/>
      <c r="T917" s="4"/>
      <c r="U917" s="4"/>
      <c r="V917" s="4"/>
      <c r="W917" s="4"/>
      <c r="X917" s="4"/>
      <c r="Y917" s="4"/>
      <c r="Z917" s="4"/>
      <c r="AA917" s="4"/>
      <c r="AB917" s="4"/>
      <c r="AC917" s="4"/>
      <c r="AD917" s="4"/>
      <c r="AE917" s="4"/>
      <c r="AF917" s="4"/>
    </row>
    <row r="918" spans="1:32" ht="49.9" customHeight="1">
      <c r="A918" s="4"/>
      <c r="B918" s="213">
        <v>15101113</v>
      </c>
      <c r="C918" s="214">
        <v>4</v>
      </c>
      <c r="D918" s="215" t="s">
        <v>996</v>
      </c>
      <c r="E918" s="215" t="s">
        <v>996</v>
      </c>
      <c r="F918" s="216" t="s">
        <v>23169</v>
      </c>
      <c r="G918" s="215" t="s">
        <v>4612</v>
      </c>
      <c r="H918" s="215" t="s">
        <v>6339</v>
      </c>
      <c r="I918" s="215" t="s">
        <v>996</v>
      </c>
      <c r="J918" s="215" t="s">
        <v>9750</v>
      </c>
      <c r="K918" s="215" t="s">
        <v>11455</v>
      </c>
      <c r="L918" s="215" t="s">
        <v>13147</v>
      </c>
      <c r="M918" s="215" t="s">
        <v>14839</v>
      </c>
      <c r="N918" s="215" t="s">
        <v>16539</v>
      </c>
      <c r="O918" s="215" t="s">
        <v>4612</v>
      </c>
      <c r="P918" s="215" t="s">
        <v>19932</v>
      </c>
      <c r="Q918" s="4"/>
      <c r="R918" s="4"/>
      <c r="S918" s="4"/>
      <c r="T918" s="4"/>
      <c r="U918" s="4"/>
      <c r="V918" s="4"/>
      <c r="W918" s="4"/>
      <c r="X918" s="4"/>
      <c r="Y918" s="4"/>
      <c r="Z918" s="4"/>
      <c r="AA918" s="4"/>
      <c r="AB918" s="4"/>
      <c r="AC918" s="4"/>
      <c r="AD918" s="4"/>
      <c r="AE918" s="4"/>
      <c r="AF918" s="4"/>
    </row>
    <row r="919" spans="1:32" ht="49.9" customHeight="1">
      <c r="A919" s="4"/>
      <c r="B919" s="213">
        <v>1510111310</v>
      </c>
      <c r="C919" s="214">
        <v>5</v>
      </c>
      <c r="D919" s="215" t="s">
        <v>997</v>
      </c>
      <c r="E919" s="215" t="s">
        <v>997</v>
      </c>
      <c r="F919" s="216" t="s">
        <v>3218</v>
      </c>
      <c r="G919" s="215" t="s">
        <v>4613</v>
      </c>
      <c r="H919" s="215" t="s">
        <v>6340</v>
      </c>
      <c r="I919" s="215" t="s">
        <v>8051</v>
      </c>
      <c r="J919" s="215" t="s">
        <v>9751</v>
      </c>
      <c r="K919" s="215" t="s">
        <v>9751</v>
      </c>
      <c r="L919" s="215" t="s">
        <v>13148</v>
      </c>
      <c r="M919" s="215" t="s">
        <v>14840</v>
      </c>
      <c r="N919" s="215" t="s">
        <v>16540</v>
      </c>
      <c r="O919" s="215" t="s">
        <v>14840</v>
      </c>
      <c r="P919" s="215" t="s">
        <v>19933</v>
      </c>
      <c r="Q919" s="4"/>
      <c r="R919" s="4"/>
      <c r="S919" s="4"/>
      <c r="T919" s="4"/>
      <c r="U919" s="4"/>
      <c r="V919" s="4"/>
      <c r="W919" s="4"/>
      <c r="X919" s="4"/>
      <c r="Y919" s="4"/>
      <c r="Z919" s="4"/>
      <c r="AA919" s="4"/>
      <c r="AB919" s="4"/>
      <c r="AC919" s="4"/>
      <c r="AD919" s="4"/>
      <c r="AE919" s="4"/>
      <c r="AF919" s="4"/>
    </row>
    <row r="920" spans="1:32" ht="49.9" customHeight="1">
      <c r="A920" s="4"/>
      <c r="B920" s="213">
        <v>1510111311</v>
      </c>
      <c r="C920" s="214">
        <v>5</v>
      </c>
      <c r="D920" s="215" t="s">
        <v>998</v>
      </c>
      <c r="E920" s="215" t="s">
        <v>998</v>
      </c>
      <c r="F920" s="216" t="s">
        <v>3219</v>
      </c>
      <c r="G920" s="215" t="s">
        <v>4614</v>
      </c>
      <c r="H920" s="215" t="s">
        <v>6341</v>
      </c>
      <c r="I920" s="215" t="s">
        <v>8052</v>
      </c>
      <c r="J920" s="215" t="s">
        <v>9752</v>
      </c>
      <c r="K920" s="215" t="s">
        <v>11456</v>
      </c>
      <c r="L920" s="215" t="s">
        <v>13149</v>
      </c>
      <c r="M920" s="215" t="s">
        <v>14841</v>
      </c>
      <c r="N920" s="215" t="s">
        <v>16541</v>
      </c>
      <c r="O920" s="215" t="s">
        <v>18247</v>
      </c>
      <c r="P920" s="215" t="s">
        <v>19934</v>
      </c>
      <c r="Q920" s="4"/>
      <c r="R920" s="4"/>
      <c r="S920" s="4"/>
      <c r="T920" s="4"/>
      <c r="U920" s="4"/>
      <c r="V920" s="4"/>
      <c r="W920" s="4"/>
      <c r="X920" s="4"/>
      <c r="Y920" s="4"/>
      <c r="Z920" s="4"/>
      <c r="AA920" s="4"/>
      <c r="AB920" s="4"/>
      <c r="AC920" s="4"/>
      <c r="AD920" s="4"/>
      <c r="AE920" s="4"/>
      <c r="AF920" s="4"/>
    </row>
    <row r="921" spans="1:32" ht="49.9" customHeight="1">
      <c r="A921" s="4"/>
      <c r="B921" s="213">
        <v>1510111312</v>
      </c>
      <c r="C921" s="214">
        <v>5</v>
      </c>
      <c r="D921" s="215" t="s">
        <v>222</v>
      </c>
      <c r="E921" s="215" t="s">
        <v>222</v>
      </c>
      <c r="F921" s="216" t="s">
        <v>23170</v>
      </c>
      <c r="G921" s="215" t="s">
        <v>4615</v>
      </c>
      <c r="H921" s="215" t="s">
        <v>6342</v>
      </c>
      <c r="I921" s="215" t="s">
        <v>8053</v>
      </c>
      <c r="J921" s="215" t="s">
        <v>9753</v>
      </c>
      <c r="K921" s="215" t="s">
        <v>11457</v>
      </c>
      <c r="L921" s="215" t="s">
        <v>13150</v>
      </c>
      <c r="M921" s="215" t="s">
        <v>14842</v>
      </c>
      <c r="N921" s="215" t="s">
        <v>16542</v>
      </c>
      <c r="O921" s="215" t="s">
        <v>18248</v>
      </c>
      <c r="P921" s="215" t="s">
        <v>19935</v>
      </c>
      <c r="Q921" s="4"/>
      <c r="R921" s="4"/>
      <c r="S921" s="4"/>
      <c r="T921" s="4"/>
      <c r="U921" s="4"/>
      <c r="V921" s="4"/>
      <c r="W921" s="4"/>
      <c r="X921" s="4"/>
      <c r="Y921" s="4"/>
      <c r="Z921" s="4"/>
      <c r="AA921" s="4"/>
      <c r="AB921" s="4"/>
      <c r="AC921" s="4"/>
      <c r="AD921" s="4"/>
      <c r="AE921" s="4"/>
      <c r="AF921" s="4"/>
    </row>
    <row r="922" spans="1:32" ht="49.9" customHeight="1">
      <c r="A922" s="4"/>
      <c r="B922" s="213">
        <v>1510111313</v>
      </c>
      <c r="C922" s="214">
        <v>5</v>
      </c>
      <c r="D922" s="215" t="s">
        <v>999</v>
      </c>
      <c r="E922" s="215" t="s">
        <v>999</v>
      </c>
      <c r="F922" s="216" t="s">
        <v>3220</v>
      </c>
      <c r="G922" s="215" t="s">
        <v>4616</v>
      </c>
      <c r="H922" s="215" t="s">
        <v>6343</v>
      </c>
      <c r="I922" s="215" t="s">
        <v>8054</v>
      </c>
      <c r="J922" s="215" t="s">
        <v>9754</v>
      </c>
      <c r="K922" s="215" t="s">
        <v>11458</v>
      </c>
      <c r="L922" s="215" t="s">
        <v>13151</v>
      </c>
      <c r="M922" s="215" t="s">
        <v>14843</v>
      </c>
      <c r="N922" s="215" t="s">
        <v>16543</v>
      </c>
      <c r="O922" s="215" t="s">
        <v>18249</v>
      </c>
      <c r="P922" s="215" t="s">
        <v>19936</v>
      </c>
      <c r="Q922" s="4"/>
      <c r="R922" s="4"/>
      <c r="S922" s="4"/>
      <c r="T922" s="4"/>
      <c r="U922" s="4"/>
      <c r="V922" s="4"/>
      <c r="W922" s="4"/>
      <c r="X922" s="4"/>
      <c r="Y922" s="4"/>
      <c r="Z922" s="4"/>
      <c r="AA922" s="4"/>
      <c r="AB922" s="4"/>
      <c r="AC922" s="4"/>
      <c r="AD922" s="4"/>
      <c r="AE922" s="4"/>
      <c r="AF922" s="4"/>
    </row>
    <row r="923" spans="1:32" ht="49.9" customHeight="1">
      <c r="A923" s="4"/>
      <c r="B923" s="213">
        <v>15101114</v>
      </c>
      <c r="C923" s="214">
        <v>4</v>
      </c>
      <c r="D923" s="215" t="s">
        <v>223</v>
      </c>
      <c r="E923" s="215" t="s">
        <v>223</v>
      </c>
      <c r="F923" s="216" t="s">
        <v>23171</v>
      </c>
      <c r="G923" s="215" t="s">
        <v>4617</v>
      </c>
      <c r="H923" s="215" t="s">
        <v>6344</v>
      </c>
      <c r="I923" s="215" t="s">
        <v>8055</v>
      </c>
      <c r="J923" s="215" t="s">
        <v>223</v>
      </c>
      <c r="K923" s="215" t="s">
        <v>223</v>
      </c>
      <c r="L923" s="215" t="s">
        <v>13152</v>
      </c>
      <c r="M923" s="215" t="s">
        <v>14844</v>
      </c>
      <c r="N923" s="215" t="s">
        <v>16544</v>
      </c>
      <c r="O923" s="215" t="s">
        <v>18250</v>
      </c>
      <c r="P923" s="215" t="s">
        <v>19937</v>
      </c>
      <c r="Q923" s="4"/>
      <c r="R923" s="4"/>
      <c r="S923" s="4"/>
      <c r="T923" s="4"/>
      <c r="U923" s="4"/>
      <c r="V923" s="4"/>
      <c r="W923" s="4"/>
      <c r="X923" s="4"/>
      <c r="Y923" s="4"/>
      <c r="Z923" s="4"/>
      <c r="AA923" s="4"/>
      <c r="AB923" s="4"/>
      <c r="AC923" s="4"/>
      <c r="AD923" s="4"/>
      <c r="AE923" s="4"/>
      <c r="AF923" s="4"/>
    </row>
    <row r="924" spans="1:32" ht="49.9" customHeight="1">
      <c r="A924" s="4"/>
      <c r="B924" s="213">
        <v>1510111410</v>
      </c>
      <c r="C924" s="214">
        <v>5</v>
      </c>
      <c r="D924" s="215" t="s">
        <v>1000</v>
      </c>
      <c r="E924" s="215" t="s">
        <v>1000</v>
      </c>
      <c r="F924" s="216" t="s">
        <v>23172</v>
      </c>
      <c r="G924" s="215" t="s">
        <v>4618</v>
      </c>
      <c r="H924" s="215" t="s">
        <v>6345</v>
      </c>
      <c r="I924" s="215" t="s">
        <v>8056</v>
      </c>
      <c r="J924" s="215" t="s">
        <v>9755</v>
      </c>
      <c r="K924" s="215" t="s">
        <v>11459</v>
      </c>
      <c r="L924" s="215" t="s">
        <v>13153</v>
      </c>
      <c r="M924" s="215" t="s">
        <v>14845</v>
      </c>
      <c r="N924" s="215" t="s">
        <v>16545</v>
      </c>
      <c r="O924" s="215" t="s">
        <v>18251</v>
      </c>
      <c r="P924" s="215" t="s">
        <v>19938</v>
      </c>
      <c r="Q924" s="4"/>
      <c r="R924" s="4"/>
      <c r="S924" s="4"/>
      <c r="T924" s="4"/>
      <c r="U924" s="4"/>
      <c r="V924" s="4"/>
      <c r="W924" s="4"/>
      <c r="X924" s="4"/>
      <c r="Y924" s="4"/>
      <c r="Z924" s="4"/>
      <c r="AA924" s="4"/>
      <c r="AB924" s="4"/>
      <c r="AC924" s="4"/>
      <c r="AD924" s="4"/>
      <c r="AE924" s="4"/>
      <c r="AF924" s="4"/>
    </row>
    <row r="925" spans="1:32" ht="49.9" customHeight="1">
      <c r="A925" s="4"/>
      <c r="B925" s="213">
        <v>1510111411</v>
      </c>
      <c r="C925" s="214">
        <v>5</v>
      </c>
      <c r="D925" s="215" t="s">
        <v>1001</v>
      </c>
      <c r="E925" s="215" t="s">
        <v>1001</v>
      </c>
      <c r="F925" s="216" t="s">
        <v>23173</v>
      </c>
      <c r="G925" s="215" t="s">
        <v>4619</v>
      </c>
      <c r="H925" s="215" t="s">
        <v>6346</v>
      </c>
      <c r="I925" s="215" t="s">
        <v>8057</v>
      </c>
      <c r="J925" s="215" t="s">
        <v>1001</v>
      </c>
      <c r="K925" s="215" t="s">
        <v>11460</v>
      </c>
      <c r="L925" s="215" t="s">
        <v>13154</v>
      </c>
      <c r="M925" s="215" t="s">
        <v>14846</v>
      </c>
      <c r="N925" s="215" t="s">
        <v>16546</v>
      </c>
      <c r="O925" s="215" t="s">
        <v>18252</v>
      </c>
      <c r="P925" s="215" t="s">
        <v>19939</v>
      </c>
      <c r="Q925" s="4"/>
      <c r="R925" s="4"/>
      <c r="S925" s="4"/>
      <c r="T925" s="4"/>
      <c r="U925" s="4"/>
      <c r="V925" s="4"/>
      <c r="W925" s="4"/>
      <c r="X925" s="4"/>
      <c r="Y925" s="4"/>
      <c r="Z925" s="4"/>
      <c r="AA925" s="4"/>
      <c r="AB925" s="4"/>
      <c r="AC925" s="4"/>
      <c r="AD925" s="4"/>
      <c r="AE925" s="4"/>
      <c r="AF925" s="4"/>
    </row>
    <row r="926" spans="1:32" ht="49.9" customHeight="1">
      <c r="A926" s="4"/>
      <c r="B926" s="213">
        <v>1510111412</v>
      </c>
      <c r="C926" s="214">
        <v>5</v>
      </c>
      <c r="D926" s="215" t="s">
        <v>1002</v>
      </c>
      <c r="E926" s="215" t="s">
        <v>2040</v>
      </c>
      <c r="F926" s="216" t="s">
        <v>23174</v>
      </c>
      <c r="G926" s="215" t="s">
        <v>4620</v>
      </c>
      <c r="H926" s="215" t="s">
        <v>6347</v>
      </c>
      <c r="I926" s="215" t="s">
        <v>8058</v>
      </c>
      <c r="J926" s="215" t="s">
        <v>9756</v>
      </c>
      <c r="K926" s="215" t="s">
        <v>11461</v>
      </c>
      <c r="L926" s="215" t="s">
        <v>13155</v>
      </c>
      <c r="M926" s="215" t="s">
        <v>14847</v>
      </c>
      <c r="N926" s="215" t="s">
        <v>16547</v>
      </c>
      <c r="O926" s="215" t="s">
        <v>18253</v>
      </c>
      <c r="P926" s="215" t="s">
        <v>19940</v>
      </c>
      <c r="Q926" s="4"/>
      <c r="R926" s="4"/>
      <c r="S926" s="4"/>
      <c r="T926" s="4"/>
      <c r="U926" s="4"/>
      <c r="V926" s="4"/>
      <c r="W926" s="4"/>
      <c r="X926" s="4"/>
      <c r="Y926" s="4"/>
      <c r="Z926" s="4"/>
      <c r="AA926" s="4"/>
      <c r="AB926" s="4"/>
      <c r="AC926" s="4"/>
      <c r="AD926" s="4"/>
      <c r="AE926" s="4"/>
      <c r="AF926" s="4"/>
    </row>
    <row r="927" spans="1:32" ht="49.9" customHeight="1">
      <c r="A927" s="4"/>
      <c r="B927" s="213">
        <v>15101115</v>
      </c>
      <c r="C927" s="214">
        <v>4</v>
      </c>
      <c r="D927" s="215" t="s">
        <v>225</v>
      </c>
      <c r="E927" s="215" t="s">
        <v>225</v>
      </c>
      <c r="F927" s="216" t="s">
        <v>3221</v>
      </c>
      <c r="G927" s="215" t="s">
        <v>4621</v>
      </c>
      <c r="H927" s="215" t="s">
        <v>6348</v>
      </c>
      <c r="I927" s="215" t="s">
        <v>8059</v>
      </c>
      <c r="J927" s="215" t="s">
        <v>9757</v>
      </c>
      <c r="K927" s="215" t="s">
        <v>11462</v>
      </c>
      <c r="L927" s="215" t="s">
        <v>13156</v>
      </c>
      <c r="M927" s="215" t="s">
        <v>14848</v>
      </c>
      <c r="N927" s="215" t="s">
        <v>16548</v>
      </c>
      <c r="O927" s="215" t="s">
        <v>18254</v>
      </c>
      <c r="P927" s="215" t="s">
        <v>19941</v>
      </c>
      <c r="Q927" s="4"/>
      <c r="R927" s="4"/>
      <c r="S927" s="4"/>
      <c r="T927" s="4"/>
      <c r="U927" s="4"/>
      <c r="V927" s="4"/>
      <c r="W927" s="4"/>
      <c r="X927" s="4"/>
      <c r="Y927" s="4"/>
      <c r="Z927" s="4"/>
      <c r="AA927" s="4"/>
      <c r="AB927" s="4"/>
      <c r="AC927" s="4"/>
      <c r="AD927" s="4"/>
      <c r="AE927" s="4"/>
      <c r="AF927" s="4"/>
    </row>
    <row r="928" spans="1:32" ht="49.9" customHeight="1">
      <c r="A928" s="4"/>
      <c r="B928" s="213">
        <v>1510111510</v>
      </c>
      <c r="C928" s="214">
        <v>5</v>
      </c>
      <c r="D928" s="215" t="s">
        <v>1003</v>
      </c>
      <c r="E928" s="215" t="s">
        <v>2041</v>
      </c>
      <c r="F928" s="216" t="s">
        <v>23175</v>
      </c>
      <c r="G928" s="215" t="s">
        <v>4622</v>
      </c>
      <c r="H928" s="215" t="s">
        <v>6349</v>
      </c>
      <c r="I928" s="215" t="s">
        <v>8060</v>
      </c>
      <c r="J928" s="215" t="s">
        <v>9758</v>
      </c>
      <c r="K928" s="215" t="s">
        <v>11463</v>
      </c>
      <c r="L928" s="215" t="s">
        <v>13157</v>
      </c>
      <c r="M928" s="215" t="s">
        <v>14849</v>
      </c>
      <c r="N928" s="215" t="s">
        <v>16549</v>
      </c>
      <c r="O928" s="215" t="s">
        <v>18255</v>
      </c>
      <c r="P928" s="215" t="s">
        <v>19942</v>
      </c>
      <c r="Q928" s="4"/>
      <c r="R928" s="4"/>
      <c r="S928" s="4"/>
      <c r="T928" s="4"/>
      <c r="U928" s="4"/>
      <c r="V928" s="4"/>
      <c r="W928" s="4"/>
      <c r="X928" s="4"/>
      <c r="Y928" s="4"/>
      <c r="Z928" s="4"/>
      <c r="AA928" s="4"/>
      <c r="AB928" s="4"/>
      <c r="AC928" s="4"/>
      <c r="AD928" s="4"/>
      <c r="AE928" s="4"/>
      <c r="AF928" s="4"/>
    </row>
    <row r="929" spans="1:32" ht="49.9" customHeight="1">
      <c r="A929" s="4"/>
      <c r="B929" s="213">
        <v>1510111511</v>
      </c>
      <c r="C929" s="214">
        <v>5</v>
      </c>
      <c r="D929" s="215" t="s">
        <v>1004</v>
      </c>
      <c r="E929" s="215" t="s">
        <v>1004</v>
      </c>
      <c r="F929" s="216" t="s">
        <v>23176</v>
      </c>
      <c r="G929" s="215" t="s">
        <v>4623</v>
      </c>
      <c r="H929" s="215" t="s">
        <v>6350</v>
      </c>
      <c r="I929" s="215" t="s">
        <v>8061</v>
      </c>
      <c r="J929" s="215" t="s">
        <v>9759</v>
      </c>
      <c r="K929" s="215" t="s">
        <v>11464</v>
      </c>
      <c r="L929" s="215" t="s">
        <v>13158</v>
      </c>
      <c r="M929" s="215" t="s">
        <v>14850</v>
      </c>
      <c r="N929" s="215" t="s">
        <v>16550</v>
      </c>
      <c r="O929" s="215" t="s">
        <v>18256</v>
      </c>
      <c r="P929" s="215" t="s">
        <v>19943</v>
      </c>
      <c r="Q929" s="4"/>
      <c r="R929" s="4"/>
      <c r="S929" s="4"/>
      <c r="T929" s="4"/>
      <c r="U929" s="4"/>
      <c r="V929" s="4"/>
      <c r="W929" s="4"/>
      <c r="X929" s="4"/>
      <c r="Y929" s="4"/>
      <c r="Z929" s="4"/>
      <c r="AA929" s="4"/>
      <c r="AB929" s="4"/>
      <c r="AC929" s="4"/>
      <c r="AD929" s="4"/>
      <c r="AE929" s="4"/>
      <c r="AF929" s="4"/>
    </row>
    <row r="930" spans="1:32" ht="49.9" customHeight="1">
      <c r="A930" s="4"/>
      <c r="B930" s="213">
        <v>15101116</v>
      </c>
      <c r="C930" s="214">
        <v>4</v>
      </c>
      <c r="D930" s="215" t="s">
        <v>1005</v>
      </c>
      <c r="E930" s="215" t="s">
        <v>1005</v>
      </c>
      <c r="F930" s="216" t="s">
        <v>23177</v>
      </c>
      <c r="G930" s="215" t="s">
        <v>4624</v>
      </c>
      <c r="H930" s="215" t="s">
        <v>6351</v>
      </c>
      <c r="I930" s="215" t="s">
        <v>8062</v>
      </c>
      <c r="J930" s="215" t="s">
        <v>9760</v>
      </c>
      <c r="K930" s="215" t="s">
        <v>11465</v>
      </c>
      <c r="L930" s="215" t="s">
        <v>13159</v>
      </c>
      <c r="M930" s="215" t="s">
        <v>14851</v>
      </c>
      <c r="N930" s="215" t="s">
        <v>16551</v>
      </c>
      <c r="O930" s="215" t="s">
        <v>18257</v>
      </c>
      <c r="P930" s="215" t="s">
        <v>19944</v>
      </c>
      <c r="Q930" s="4"/>
      <c r="R930" s="4"/>
      <c r="S930" s="4"/>
      <c r="T930" s="4"/>
      <c r="U930" s="4"/>
      <c r="V930" s="4"/>
      <c r="W930" s="4"/>
      <c r="X930" s="4"/>
      <c r="Y930" s="4"/>
      <c r="Z930" s="4"/>
      <c r="AA930" s="4"/>
      <c r="AB930" s="4"/>
      <c r="AC930" s="4"/>
      <c r="AD930" s="4"/>
      <c r="AE930" s="4"/>
      <c r="AF930" s="4"/>
    </row>
    <row r="931" spans="1:32" ht="49.9" customHeight="1">
      <c r="A931" s="4"/>
      <c r="B931" s="213">
        <v>1510111610</v>
      </c>
      <c r="C931" s="214">
        <v>5</v>
      </c>
      <c r="D931" s="215" t="s">
        <v>226</v>
      </c>
      <c r="E931" s="215" t="s">
        <v>226</v>
      </c>
      <c r="F931" s="216" t="s">
        <v>23178</v>
      </c>
      <c r="G931" s="215" t="s">
        <v>4625</v>
      </c>
      <c r="H931" s="215" t="s">
        <v>6352</v>
      </c>
      <c r="I931" s="215" t="s">
        <v>8063</v>
      </c>
      <c r="J931" s="215" t="s">
        <v>9761</v>
      </c>
      <c r="K931" s="215" t="s">
        <v>11466</v>
      </c>
      <c r="L931" s="215" t="s">
        <v>13160</v>
      </c>
      <c r="M931" s="215" t="s">
        <v>14852</v>
      </c>
      <c r="N931" s="215" t="s">
        <v>16552</v>
      </c>
      <c r="O931" s="215" t="s">
        <v>18258</v>
      </c>
      <c r="P931" s="215" t="s">
        <v>19945</v>
      </c>
      <c r="Q931" s="4"/>
      <c r="R931" s="4"/>
      <c r="S931" s="4"/>
      <c r="T931" s="4"/>
      <c r="U931" s="4"/>
      <c r="V931" s="4"/>
      <c r="W931" s="4"/>
      <c r="X931" s="4"/>
      <c r="Y931" s="4"/>
      <c r="Z931" s="4"/>
      <c r="AA931" s="4"/>
      <c r="AB931" s="4"/>
      <c r="AC931" s="4"/>
      <c r="AD931" s="4"/>
      <c r="AE931" s="4"/>
      <c r="AF931" s="4"/>
    </row>
    <row r="932" spans="1:32" ht="49.9" customHeight="1">
      <c r="A932" s="4"/>
      <c r="B932" s="213">
        <v>1510111611</v>
      </c>
      <c r="C932" s="214">
        <v>5</v>
      </c>
      <c r="D932" s="215" t="s">
        <v>227</v>
      </c>
      <c r="E932" s="215" t="s">
        <v>227</v>
      </c>
      <c r="F932" s="216" t="s">
        <v>23179</v>
      </c>
      <c r="G932" s="215" t="s">
        <v>4626</v>
      </c>
      <c r="H932" s="215" t="s">
        <v>6353</v>
      </c>
      <c r="I932" s="215" t="s">
        <v>8064</v>
      </c>
      <c r="J932" s="215" t="s">
        <v>9762</v>
      </c>
      <c r="K932" s="215" t="s">
        <v>11467</v>
      </c>
      <c r="L932" s="215" t="s">
        <v>13161</v>
      </c>
      <c r="M932" s="215" t="s">
        <v>14853</v>
      </c>
      <c r="N932" s="215" t="s">
        <v>16553</v>
      </c>
      <c r="O932" s="215" t="s">
        <v>18259</v>
      </c>
      <c r="P932" s="215" t="s">
        <v>19946</v>
      </c>
      <c r="Q932" s="4"/>
      <c r="R932" s="4"/>
      <c r="S932" s="4"/>
      <c r="T932" s="4"/>
      <c r="U932" s="4"/>
      <c r="V932" s="4"/>
      <c r="W932" s="4"/>
      <c r="X932" s="4"/>
      <c r="Y932" s="4"/>
      <c r="Z932" s="4"/>
      <c r="AA932" s="4"/>
      <c r="AB932" s="4"/>
      <c r="AC932" s="4"/>
      <c r="AD932" s="4"/>
      <c r="AE932" s="4"/>
      <c r="AF932" s="4"/>
    </row>
    <row r="933" spans="1:32" ht="49.9" customHeight="1">
      <c r="A933" s="4"/>
      <c r="B933" s="213">
        <v>1510111612</v>
      </c>
      <c r="C933" s="214">
        <v>5</v>
      </c>
      <c r="D933" s="215" t="s">
        <v>228</v>
      </c>
      <c r="E933" s="215" t="s">
        <v>228</v>
      </c>
      <c r="F933" s="216" t="s">
        <v>23180</v>
      </c>
      <c r="G933" s="215" t="s">
        <v>4627</v>
      </c>
      <c r="H933" s="215" t="s">
        <v>6354</v>
      </c>
      <c r="I933" s="215" t="s">
        <v>8065</v>
      </c>
      <c r="J933" s="215" t="s">
        <v>9763</v>
      </c>
      <c r="K933" s="215" t="s">
        <v>11468</v>
      </c>
      <c r="L933" s="215" t="s">
        <v>13162</v>
      </c>
      <c r="M933" s="215" t="s">
        <v>14854</v>
      </c>
      <c r="N933" s="215" t="s">
        <v>16554</v>
      </c>
      <c r="O933" s="215" t="s">
        <v>18260</v>
      </c>
      <c r="P933" s="215" t="s">
        <v>19947</v>
      </c>
      <c r="Q933" s="4"/>
      <c r="R933" s="4"/>
      <c r="S933" s="4"/>
      <c r="T933" s="4"/>
      <c r="U933" s="4"/>
      <c r="V933" s="4"/>
      <c r="W933" s="4"/>
      <c r="X933" s="4"/>
      <c r="Y933" s="4"/>
      <c r="Z933" s="4"/>
      <c r="AA933" s="4"/>
      <c r="AB933" s="4"/>
      <c r="AC933" s="4"/>
      <c r="AD933" s="4"/>
      <c r="AE933" s="4"/>
      <c r="AF933" s="4"/>
    </row>
    <row r="934" spans="1:32" ht="49.9" customHeight="1">
      <c r="A934" s="4"/>
      <c r="B934" s="213">
        <v>15101117</v>
      </c>
      <c r="C934" s="214">
        <v>4</v>
      </c>
      <c r="D934" s="215" t="s">
        <v>229</v>
      </c>
      <c r="E934" s="215" t="s">
        <v>2042</v>
      </c>
      <c r="F934" s="216" t="s">
        <v>3222</v>
      </c>
      <c r="G934" s="215" t="s">
        <v>4628</v>
      </c>
      <c r="H934" s="215" t="s">
        <v>6355</v>
      </c>
      <c r="I934" s="215" t="s">
        <v>8066</v>
      </c>
      <c r="J934" s="215" t="s">
        <v>9764</v>
      </c>
      <c r="K934" s="215" t="s">
        <v>11469</v>
      </c>
      <c r="L934" s="215" t="s">
        <v>13163</v>
      </c>
      <c r="M934" s="215" t="s">
        <v>14855</v>
      </c>
      <c r="N934" s="215" t="s">
        <v>16555</v>
      </c>
      <c r="O934" s="215" t="s">
        <v>18261</v>
      </c>
      <c r="P934" s="215" t="s">
        <v>19948</v>
      </c>
      <c r="Q934" s="4"/>
      <c r="R934" s="4"/>
      <c r="S934" s="4"/>
      <c r="T934" s="4"/>
      <c r="U934" s="4"/>
      <c r="V934" s="4"/>
      <c r="W934" s="4"/>
      <c r="X934" s="4"/>
      <c r="Y934" s="4"/>
      <c r="Z934" s="4"/>
      <c r="AA934" s="4"/>
      <c r="AB934" s="4"/>
      <c r="AC934" s="4"/>
      <c r="AD934" s="4"/>
      <c r="AE934" s="4"/>
      <c r="AF934" s="4"/>
    </row>
    <row r="935" spans="1:32" ht="49.9" customHeight="1">
      <c r="A935" s="4"/>
      <c r="B935" s="213">
        <v>15101118</v>
      </c>
      <c r="C935" s="214">
        <v>4</v>
      </c>
      <c r="D935" s="215" t="s">
        <v>1006</v>
      </c>
      <c r="E935" s="215" t="s">
        <v>1006</v>
      </c>
      <c r="F935" s="216" t="s">
        <v>3223</v>
      </c>
      <c r="G935" s="215" t="s">
        <v>4629</v>
      </c>
      <c r="H935" s="215" t="s">
        <v>6356</v>
      </c>
      <c r="I935" s="215" t="s">
        <v>8067</v>
      </c>
      <c r="J935" s="215" t="s">
        <v>9765</v>
      </c>
      <c r="K935" s="215" t="s">
        <v>11470</v>
      </c>
      <c r="L935" s="215" t="s">
        <v>13164</v>
      </c>
      <c r="M935" s="215" t="s">
        <v>4629</v>
      </c>
      <c r="N935" s="215" t="s">
        <v>16556</v>
      </c>
      <c r="O935" s="215" t="s">
        <v>4629</v>
      </c>
      <c r="P935" s="215" t="s">
        <v>19949</v>
      </c>
      <c r="Q935" s="4"/>
      <c r="R935" s="4"/>
      <c r="S935" s="4"/>
      <c r="T935" s="4"/>
      <c r="U935" s="4"/>
      <c r="V935" s="4"/>
      <c r="W935" s="4"/>
      <c r="X935" s="4"/>
      <c r="Y935" s="4"/>
      <c r="Z935" s="4"/>
      <c r="AA935" s="4"/>
      <c r="AB935" s="4"/>
      <c r="AC935" s="4"/>
      <c r="AD935" s="4"/>
      <c r="AE935" s="4"/>
      <c r="AF935" s="4"/>
    </row>
    <row r="936" spans="1:32" ht="49.9" customHeight="1">
      <c r="A936" s="4"/>
      <c r="B936" s="213">
        <v>15101119</v>
      </c>
      <c r="C936" s="214">
        <v>4</v>
      </c>
      <c r="D936" s="215" t="s">
        <v>1007</v>
      </c>
      <c r="E936" s="215" t="s">
        <v>1007</v>
      </c>
      <c r="F936" s="216" t="s">
        <v>3224</v>
      </c>
      <c r="G936" s="215" t="s">
        <v>4630</v>
      </c>
      <c r="H936" s="215" t="s">
        <v>6357</v>
      </c>
      <c r="I936" s="215" t="s">
        <v>8068</v>
      </c>
      <c r="J936" s="215" t="s">
        <v>9766</v>
      </c>
      <c r="K936" s="215" t="s">
        <v>11471</v>
      </c>
      <c r="L936" s="215" t="s">
        <v>13165</v>
      </c>
      <c r="M936" s="215" t="s">
        <v>14856</v>
      </c>
      <c r="N936" s="215" t="s">
        <v>16557</v>
      </c>
      <c r="O936" s="215" t="s">
        <v>18262</v>
      </c>
      <c r="P936" s="215" t="s">
        <v>19950</v>
      </c>
      <c r="Q936" s="4"/>
      <c r="R936" s="4"/>
      <c r="S936" s="4"/>
      <c r="T936" s="4"/>
      <c r="U936" s="4"/>
      <c r="V936" s="4"/>
      <c r="W936" s="4"/>
      <c r="X936" s="4"/>
      <c r="Y936" s="4"/>
      <c r="Z936" s="4"/>
      <c r="AA936" s="4"/>
      <c r="AB936" s="4"/>
      <c r="AC936" s="4"/>
      <c r="AD936" s="4"/>
      <c r="AE936" s="4"/>
      <c r="AF936" s="4"/>
    </row>
    <row r="937" spans="1:32" ht="49.9" customHeight="1">
      <c r="A937" s="4"/>
      <c r="B937" s="213">
        <v>15101120</v>
      </c>
      <c r="C937" s="214">
        <v>4</v>
      </c>
      <c r="D937" s="215" t="s">
        <v>1008</v>
      </c>
      <c r="E937" s="215" t="s">
        <v>1008</v>
      </c>
      <c r="F937" s="216" t="s">
        <v>23181</v>
      </c>
      <c r="G937" s="215" t="s">
        <v>4631</v>
      </c>
      <c r="H937" s="215" t="s">
        <v>6358</v>
      </c>
      <c r="I937" s="215" t="s">
        <v>8069</v>
      </c>
      <c r="J937" s="215" t="s">
        <v>9767</v>
      </c>
      <c r="K937" s="215" t="s">
        <v>11472</v>
      </c>
      <c r="L937" s="215" t="s">
        <v>13166</v>
      </c>
      <c r="M937" s="215" t="s">
        <v>14857</v>
      </c>
      <c r="N937" s="215" t="s">
        <v>16558</v>
      </c>
      <c r="O937" s="215" t="s">
        <v>18263</v>
      </c>
      <c r="P937" s="215" t="s">
        <v>19951</v>
      </c>
      <c r="Q937" s="4"/>
      <c r="R937" s="4"/>
      <c r="S937" s="4"/>
      <c r="T937" s="4"/>
      <c r="U937" s="4"/>
      <c r="V937" s="4"/>
      <c r="W937" s="4"/>
      <c r="X937" s="4"/>
      <c r="Y937" s="4"/>
      <c r="Z937" s="4"/>
      <c r="AA937" s="4"/>
      <c r="AB937" s="4"/>
      <c r="AC937" s="4"/>
      <c r="AD937" s="4"/>
      <c r="AE937" s="4"/>
      <c r="AF937" s="4"/>
    </row>
    <row r="938" spans="1:32" ht="49.9" customHeight="1">
      <c r="A938" s="4"/>
      <c r="B938" s="213">
        <v>15101121</v>
      </c>
      <c r="C938" s="214">
        <v>4</v>
      </c>
      <c r="D938" s="215" t="s">
        <v>2623</v>
      </c>
      <c r="E938" s="215" t="s">
        <v>2623</v>
      </c>
      <c r="F938" s="216" t="s">
        <v>3225</v>
      </c>
      <c r="G938" s="215" t="s">
        <v>4632</v>
      </c>
      <c r="H938" s="215" t="s">
        <v>6359</v>
      </c>
      <c r="I938" s="215" t="s">
        <v>8070</v>
      </c>
      <c r="J938" s="215" t="s">
        <v>9768</v>
      </c>
      <c r="K938" s="215" t="s">
        <v>11473</v>
      </c>
      <c r="L938" s="215" t="s">
        <v>13167</v>
      </c>
      <c r="M938" s="215" t="s">
        <v>14858</v>
      </c>
      <c r="N938" s="215" t="s">
        <v>16559</v>
      </c>
      <c r="O938" s="215" t="s">
        <v>18264</v>
      </c>
      <c r="P938" s="215" t="s">
        <v>19952</v>
      </c>
      <c r="Q938" s="4"/>
      <c r="R938" s="4"/>
      <c r="S938" s="4"/>
      <c r="T938" s="4"/>
      <c r="U938" s="4"/>
      <c r="V938" s="4"/>
      <c r="W938" s="4"/>
      <c r="X938" s="4"/>
      <c r="Y938" s="4"/>
      <c r="Z938" s="4"/>
      <c r="AA938" s="4"/>
      <c r="AB938" s="4"/>
      <c r="AC938" s="4"/>
      <c r="AD938" s="4"/>
      <c r="AE938" s="4"/>
      <c r="AF938" s="4"/>
    </row>
    <row r="939" spans="1:32" ht="49.9" customHeight="1">
      <c r="A939" s="4"/>
      <c r="B939" s="213">
        <v>15101122</v>
      </c>
      <c r="C939" s="214">
        <v>4</v>
      </c>
      <c r="D939" s="215" t="s">
        <v>1009</v>
      </c>
      <c r="E939" s="215" t="s">
        <v>1009</v>
      </c>
      <c r="F939" s="216" t="s">
        <v>3226</v>
      </c>
      <c r="G939" s="215" t="s">
        <v>4633</v>
      </c>
      <c r="H939" s="215" t="s">
        <v>6360</v>
      </c>
      <c r="I939" s="215" t="s">
        <v>8071</v>
      </c>
      <c r="J939" s="215" t="s">
        <v>9769</v>
      </c>
      <c r="K939" s="215" t="s">
        <v>11474</v>
      </c>
      <c r="L939" s="215" t="s">
        <v>13168</v>
      </c>
      <c r="M939" s="215" t="s">
        <v>14859</v>
      </c>
      <c r="N939" s="215" t="s">
        <v>16560</v>
      </c>
      <c r="O939" s="215" t="s">
        <v>18265</v>
      </c>
      <c r="P939" s="215" t="s">
        <v>19953</v>
      </c>
      <c r="Q939" s="4"/>
      <c r="R939" s="4"/>
      <c r="S939" s="4"/>
      <c r="T939" s="4"/>
      <c r="U939" s="4"/>
      <c r="V939" s="4"/>
      <c r="W939" s="4"/>
      <c r="X939" s="4"/>
      <c r="Y939" s="4"/>
      <c r="Z939" s="4"/>
      <c r="AA939" s="4"/>
      <c r="AB939" s="4"/>
      <c r="AC939" s="4"/>
      <c r="AD939" s="4"/>
      <c r="AE939" s="4"/>
      <c r="AF939" s="4"/>
    </row>
    <row r="940" spans="1:32" ht="49.9" customHeight="1">
      <c r="A940" s="4"/>
      <c r="B940" s="213">
        <v>151012</v>
      </c>
      <c r="C940" s="214">
        <v>3</v>
      </c>
      <c r="D940" s="215" t="s">
        <v>218</v>
      </c>
      <c r="E940" s="215" t="s">
        <v>218</v>
      </c>
      <c r="F940" s="216" t="s">
        <v>23182</v>
      </c>
      <c r="G940" s="215" t="s">
        <v>4634</v>
      </c>
      <c r="H940" s="215" t="s">
        <v>6361</v>
      </c>
      <c r="I940" s="215" t="s">
        <v>8072</v>
      </c>
      <c r="J940" s="215" t="s">
        <v>9770</v>
      </c>
      <c r="K940" s="215" t="s">
        <v>11475</v>
      </c>
      <c r="L940" s="215" t="s">
        <v>13169</v>
      </c>
      <c r="M940" s="215" t="s">
        <v>14860</v>
      </c>
      <c r="N940" s="215" t="s">
        <v>16561</v>
      </c>
      <c r="O940" s="215" t="s">
        <v>18266</v>
      </c>
      <c r="P940" s="215" t="s">
        <v>19954</v>
      </c>
      <c r="Q940" s="4"/>
      <c r="R940" s="4"/>
      <c r="S940" s="4"/>
      <c r="T940" s="4"/>
      <c r="U940" s="4"/>
      <c r="V940" s="4"/>
      <c r="W940" s="4"/>
      <c r="X940" s="4"/>
      <c r="Y940" s="4"/>
      <c r="Z940" s="4"/>
      <c r="AA940" s="4"/>
      <c r="AB940" s="4"/>
      <c r="AC940" s="4"/>
      <c r="AD940" s="4"/>
      <c r="AE940" s="4"/>
      <c r="AF940" s="4"/>
    </row>
    <row r="941" spans="1:32" ht="49.9" customHeight="1">
      <c r="A941" s="4"/>
      <c r="B941" s="213">
        <v>15101210</v>
      </c>
      <c r="C941" s="214">
        <v>4</v>
      </c>
      <c r="D941" s="215" t="s">
        <v>218</v>
      </c>
      <c r="E941" s="215" t="s">
        <v>218</v>
      </c>
      <c r="F941" s="216" t="s">
        <v>23182</v>
      </c>
      <c r="G941" s="215" t="s">
        <v>4634</v>
      </c>
      <c r="H941" s="215" t="s">
        <v>6361</v>
      </c>
      <c r="I941" s="215" t="s">
        <v>8072</v>
      </c>
      <c r="J941" s="215" t="s">
        <v>9770</v>
      </c>
      <c r="K941" s="215" t="s">
        <v>11475</v>
      </c>
      <c r="L941" s="215" t="s">
        <v>13169</v>
      </c>
      <c r="M941" s="215" t="s">
        <v>14860</v>
      </c>
      <c r="N941" s="215" t="s">
        <v>16561</v>
      </c>
      <c r="O941" s="215" t="s">
        <v>18266</v>
      </c>
      <c r="P941" s="215" t="s">
        <v>19954</v>
      </c>
      <c r="Q941" s="4"/>
      <c r="R941" s="4"/>
      <c r="S941" s="4"/>
      <c r="T941" s="4"/>
      <c r="U941" s="4"/>
      <c r="V941" s="4"/>
      <c r="W941" s="4"/>
      <c r="X941" s="4"/>
      <c r="Y941" s="4"/>
      <c r="Z941" s="4"/>
      <c r="AA941" s="4"/>
      <c r="AB941" s="4"/>
      <c r="AC941" s="4"/>
      <c r="AD941" s="4"/>
      <c r="AE941" s="4"/>
      <c r="AF941" s="4"/>
    </row>
    <row r="942" spans="1:32" ht="49.9" customHeight="1">
      <c r="A942" s="4"/>
      <c r="B942" s="213">
        <v>1510121010</v>
      </c>
      <c r="C942" s="214">
        <v>5</v>
      </c>
      <c r="D942" s="215" t="s">
        <v>1010</v>
      </c>
      <c r="E942" s="215" t="s">
        <v>1010</v>
      </c>
      <c r="F942" s="216" t="s">
        <v>23183</v>
      </c>
      <c r="G942" s="215" t="s">
        <v>4635</v>
      </c>
      <c r="H942" s="215" t="s">
        <v>6362</v>
      </c>
      <c r="I942" s="215" t="s">
        <v>8073</v>
      </c>
      <c r="J942" s="215" t="s">
        <v>9771</v>
      </c>
      <c r="K942" s="215" t="s">
        <v>11476</v>
      </c>
      <c r="L942" s="215" t="s">
        <v>13170</v>
      </c>
      <c r="M942" s="215" t="s">
        <v>14861</v>
      </c>
      <c r="N942" s="215" t="s">
        <v>16562</v>
      </c>
      <c r="O942" s="215" t="s">
        <v>18267</v>
      </c>
      <c r="P942" s="215" t="s">
        <v>19955</v>
      </c>
      <c r="Q942" s="4"/>
      <c r="R942" s="4"/>
      <c r="S942" s="4"/>
      <c r="T942" s="4"/>
      <c r="U942" s="4"/>
      <c r="V942" s="4"/>
      <c r="W942" s="4"/>
      <c r="X942" s="4"/>
      <c r="Y942" s="4"/>
      <c r="Z942" s="4"/>
      <c r="AA942" s="4"/>
      <c r="AB942" s="4"/>
      <c r="AC942" s="4"/>
      <c r="AD942" s="4"/>
      <c r="AE942" s="4"/>
      <c r="AF942" s="4"/>
    </row>
    <row r="943" spans="1:32" ht="49.9" customHeight="1">
      <c r="A943" s="4"/>
      <c r="B943" s="213">
        <v>151012101010</v>
      </c>
      <c r="C943" s="214">
        <v>6</v>
      </c>
      <c r="D943" s="215" t="s">
        <v>1011</v>
      </c>
      <c r="E943" s="215" t="s">
        <v>2043</v>
      </c>
      <c r="F943" s="216" t="s">
        <v>23184</v>
      </c>
      <c r="G943" s="215" t="s">
        <v>4636</v>
      </c>
      <c r="H943" s="215" t="s">
        <v>6363</v>
      </c>
      <c r="I943" s="215" t="s">
        <v>8074</v>
      </c>
      <c r="J943" s="215" t="s">
        <v>9772</v>
      </c>
      <c r="K943" s="215" t="s">
        <v>11477</v>
      </c>
      <c r="L943" s="215" t="s">
        <v>13171</v>
      </c>
      <c r="M943" s="215" t="s">
        <v>14862</v>
      </c>
      <c r="N943" s="215" t="s">
        <v>16563</v>
      </c>
      <c r="O943" s="215" t="s">
        <v>18268</v>
      </c>
      <c r="P943" s="215" t="s">
        <v>19956</v>
      </c>
      <c r="Q943" s="4"/>
      <c r="R943" s="4"/>
      <c r="S943" s="4"/>
      <c r="T943" s="4"/>
      <c r="U943" s="4"/>
      <c r="V943" s="4"/>
      <c r="W943" s="4"/>
      <c r="X943" s="4"/>
      <c r="Y943" s="4"/>
      <c r="Z943" s="4"/>
      <c r="AA943" s="4"/>
      <c r="AB943" s="4"/>
      <c r="AC943" s="4"/>
      <c r="AD943" s="4"/>
      <c r="AE943" s="4"/>
      <c r="AF943" s="4"/>
    </row>
    <row r="944" spans="1:32" ht="49.9" customHeight="1">
      <c r="A944" s="4"/>
      <c r="B944" s="213">
        <v>151012101011</v>
      </c>
      <c r="C944" s="214">
        <v>6</v>
      </c>
      <c r="D944" s="215" t="s">
        <v>1012</v>
      </c>
      <c r="E944" s="215" t="s">
        <v>2044</v>
      </c>
      <c r="F944" s="216" t="s">
        <v>3227</v>
      </c>
      <c r="G944" s="215" t="s">
        <v>4637</v>
      </c>
      <c r="H944" s="215" t="s">
        <v>6364</v>
      </c>
      <c r="I944" s="215" t="s">
        <v>8075</v>
      </c>
      <c r="J944" s="215" t="s">
        <v>9773</v>
      </c>
      <c r="K944" s="215" t="s">
        <v>11478</v>
      </c>
      <c r="L944" s="215" t="s">
        <v>13172</v>
      </c>
      <c r="M944" s="215" t="s">
        <v>14863</v>
      </c>
      <c r="N944" s="215" t="s">
        <v>16564</v>
      </c>
      <c r="O944" s="215" t="s">
        <v>18269</v>
      </c>
      <c r="P944" s="215" t="s">
        <v>19957</v>
      </c>
      <c r="Q944" s="4"/>
      <c r="R944" s="4"/>
      <c r="S944" s="4"/>
      <c r="T944" s="4"/>
      <c r="U944" s="4"/>
      <c r="V944" s="4"/>
      <c r="W944" s="4"/>
      <c r="X944" s="4"/>
      <c r="Y944" s="4"/>
      <c r="Z944" s="4"/>
      <c r="AA944" s="4"/>
      <c r="AB944" s="4"/>
      <c r="AC944" s="4"/>
      <c r="AD944" s="4"/>
      <c r="AE944" s="4"/>
      <c r="AF944" s="4"/>
    </row>
    <row r="945" spans="1:32" ht="49.9" customHeight="1">
      <c r="A945" s="4"/>
      <c r="B945" s="213">
        <v>151012101012</v>
      </c>
      <c r="C945" s="214">
        <v>6</v>
      </c>
      <c r="D945" s="215" t="s">
        <v>1013</v>
      </c>
      <c r="E945" s="215" t="s">
        <v>1013</v>
      </c>
      <c r="F945" s="216" t="s">
        <v>23185</v>
      </c>
      <c r="G945" s="215" t="s">
        <v>4638</v>
      </c>
      <c r="H945" s="215" t="s">
        <v>6365</v>
      </c>
      <c r="I945" s="215" t="s">
        <v>8076</v>
      </c>
      <c r="J945" s="215" t="s">
        <v>9774</v>
      </c>
      <c r="K945" s="215" t="s">
        <v>11479</v>
      </c>
      <c r="L945" s="215" t="s">
        <v>13173</v>
      </c>
      <c r="M945" s="215" t="s">
        <v>14864</v>
      </c>
      <c r="N945" s="215" t="s">
        <v>16565</v>
      </c>
      <c r="O945" s="215" t="s">
        <v>18270</v>
      </c>
      <c r="P945" s="215" t="s">
        <v>19958</v>
      </c>
      <c r="Q945" s="4"/>
      <c r="R945" s="4"/>
      <c r="S945" s="4"/>
      <c r="T945" s="4"/>
      <c r="U945" s="4"/>
      <c r="V945" s="4"/>
      <c r="W945" s="4"/>
      <c r="X945" s="4"/>
      <c r="Y945" s="4"/>
      <c r="Z945" s="4"/>
      <c r="AA945" s="4"/>
      <c r="AB945" s="4"/>
      <c r="AC945" s="4"/>
      <c r="AD945" s="4"/>
      <c r="AE945" s="4"/>
      <c r="AF945" s="4"/>
    </row>
    <row r="946" spans="1:32" ht="49.9" customHeight="1">
      <c r="A946" s="4"/>
      <c r="B946" s="213">
        <v>1510121011</v>
      </c>
      <c r="C946" s="214">
        <v>5</v>
      </c>
      <c r="D946" s="215" t="s">
        <v>1014</v>
      </c>
      <c r="E946" s="215" t="s">
        <v>1014</v>
      </c>
      <c r="F946" s="216" t="s">
        <v>23186</v>
      </c>
      <c r="G946" s="215" t="s">
        <v>4639</v>
      </c>
      <c r="H946" s="215" t="s">
        <v>6366</v>
      </c>
      <c r="I946" s="215" t="s">
        <v>8077</v>
      </c>
      <c r="J946" s="215" t="s">
        <v>9775</v>
      </c>
      <c r="K946" s="215" t="s">
        <v>11480</v>
      </c>
      <c r="L946" s="215" t="s">
        <v>13174</v>
      </c>
      <c r="M946" s="215" t="s">
        <v>14865</v>
      </c>
      <c r="N946" s="215" t="s">
        <v>16566</v>
      </c>
      <c r="O946" s="215" t="s">
        <v>18271</v>
      </c>
      <c r="P946" s="215" t="s">
        <v>19959</v>
      </c>
      <c r="Q946" s="4"/>
      <c r="R946" s="4"/>
      <c r="S946" s="4"/>
      <c r="T946" s="4"/>
      <c r="U946" s="4"/>
      <c r="V946" s="4"/>
      <c r="W946" s="4"/>
      <c r="X946" s="4"/>
      <c r="Y946" s="4"/>
      <c r="Z946" s="4"/>
      <c r="AA946" s="4"/>
      <c r="AB946" s="4"/>
      <c r="AC946" s="4"/>
      <c r="AD946" s="4"/>
      <c r="AE946" s="4"/>
      <c r="AF946" s="4"/>
    </row>
    <row r="947" spans="1:32" ht="49.9" customHeight="1">
      <c r="A947" s="4"/>
      <c r="B947" s="213">
        <v>151012101110</v>
      </c>
      <c r="C947" s="214">
        <v>6</v>
      </c>
      <c r="D947" s="215" t="s">
        <v>1015</v>
      </c>
      <c r="E947" s="215" t="s">
        <v>1015</v>
      </c>
      <c r="F947" s="216" t="s">
        <v>3228</v>
      </c>
      <c r="G947" s="215" t="s">
        <v>4640</v>
      </c>
      <c r="H947" s="215" t="s">
        <v>6367</v>
      </c>
      <c r="I947" s="215" t="s">
        <v>8078</v>
      </c>
      <c r="J947" s="215" t="s">
        <v>9776</v>
      </c>
      <c r="K947" s="215" t="s">
        <v>11481</v>
      </c>
      <c r="L947" s="215" t="s">
        <v>13175</v>
      </c>
      <c r="M947" s="215" t="s">
        <v>14866</v>
      </c>
      <c r="N947" s="215" t="s">
        <v>16567</v>
      </c>
      <c r="O947" s="215" t="s">
        <v>18272</v>
      </c>
      <c r="P947" s="215" t="s">
        <v>19960</v>
      </c>
      <c r="Q947" s="4"/>
      <c r="R947" s="4"/>
      <c r="S947" s="4"/>
      <c r="T947" s="4"/>
      <c r="U947" s="4"/>
      <c r="V947" s="4"/>
      <c r="W947" s="4"/>
      <c r="X947" s="4"/>
      <c r="Y947" s="4"/>
      <c r="Z947" s="4"/>
      <c r="AA947" s="4"/>
      <c r="AB947" s="4"/>
      <c r="AC947" s="4"/>
      <c r="AD947" s="4"/>
      <c r="AE947" s="4"/>
      <c r="AF947" s="4"/>
    </row>
    <row r="948" spans="1:32" ht="49.9" customHeight="1">
      <c r="A948" s="4"/>
      <c r="B948" s="213">
        <v>151012101111</v>
      </c>
      <c r="C948" s="214">
        <v>6</v>
      </c>
      <c r="D948" s="215" t="s">
        <v>1016</v>
      </c>
      <c r="E948" s="215" t="s">
        <v>1016</v>
      </c>
      <c r="F948" s="216" t="s">
        <v>23187</v>
      </c>
      <c r="G948" s="215" t="s">
        <v>4641</v>
      </c>
      <c r="H948" s="215" t="s">
        <v>6368</v>
      </c>
      <c r="I948" s="215" t="s">
        <v>8079</v>
      </c>
      <c r="J948" s="215" t="s">
        <v>9777</v>
      </c>
      <c r="K948" s="215" t="s">
        <v>11482</v>
      </c>
      <c r="L948" s="215" t="s">
        <v>13176</v>
      </c>
      <c r="M948" s="215" t="s">
        <v>14867</v>
      </c>
      <c r="N948" s="215" t="s">
        <v>16568</v>
      </c>
      <c r="O948" s="215" t="s">
        <v>18273</v>
      </c>
      <c r="P948" s="215" t="s">
        <v>19961</v>
      </c>
      <c r="Q948" s="4"/>
      <c r="R948" s="4"/>
      <c r="S948" s="4"/>
      <c r="T948" s="4"/>
      <c r="U948" s="4"/>
      <c r="V948" s="4"/>
      <c r="W948" s="4"/>
      <c r="X948" s="4"/>
      <c r="Y948" s="4"/>
      <c r="Z948" s="4"/>
      <c r="AA948" s="4"/>
      <c r="AB948" s="4"/>
      <c r="AC948" s="4"/>
      <c r="AD948" s="4"/>
      <c r="AE948" s="4"/>
      <c r="AF948" s="4"/>
    </row>
    <row r="949" spans="1:32" ht="49.9" customHeight="1">
      <c r="A949" s="4"/>
      <c r="B949" s="213">
        <v>16</v>
      </c>
      <c r="C949" s="214">
        <v>1</v>
      </c>
      <c r="D949" s="215" t="s">
        <v>1017</v>
      </c>
      <c r="E949" s="215" t="s">
        <v>1017</v>
      </c>
      <c r="F949" s="216" t="s">
        <v>23188</v>
      </c>
      <c r="G949" s="215" t="s">
        <v>4642</v>
      </c>
      <c r="H949" s="215" t="s">
        <v>6369</v>
      </c>
      <c r="I949" s="215" t="s">
        <v>8080</v>
      </c>
      <c r="J949" s="215" t="s">
        <v>9778</v>
      </c>
      <c r="K949" s="215" t="s">
        <v>11483</v>
      </c>
      <c r="L949" s="215" t="s">
        <v>13177</v>
      </c>
      <c r="M949" s="215" t="s">
        <v>14868</v>
      </c>
      <c r="N949" s="215" t="s">
        <v>16569</v>
      </c>
      <c r="O949" s="215" t="s">
        <v>18274</v>
      </c>
      <c r="P949" s="215" t="s">
        <v>19962</v>
      </c>
      <c r="Q949" s="4"/>
      <c r="R949" s="4"/>
      <c r="S949" s="4"/>
      <c r="T949" s="4"/>
      <c r="U949" s="4"/>
      <c r="V949" s="4"/>
      <c r="W949" s="4"/>
      <c r="X949" s="4"/>
      <c r="Y949" s="4"/>
      <c r="Z949" s="4"/>
      <c r="AA949" s="4"/>
      <c r="AB949" s="4"/>
      <c r="AC949" s="4"/>
      <c r="AD949" s="4"/>
      <c r="AE949" s="4"/>
      <c r="AF949" s="4"/>
    </row>
    <row r="950" spans="1:32" ht="49.9" customHeight="1">
      <c r="A950" s="4"/>
      <c r="B950" s="213">
        <v>1610</v>
      </c>
      <c r="C950" s="214">
        <v>2</v>
      </c>
      <c r="D950" s="215" t="s">
        <v>1017</v>
      </c>
      <c r="E950" s="215" t="s">
        <v>1017</v>
      </c>
      <c r="F950" s="216" t="s">
        <v>23189</v>
      </c>
      <c r="G950" s="215" t="s">
        <v>4642</v>
      </c>
      <c r="H950" s="215" t="s">
        <v>6369</v>
      </c>
      <c r="I950" s="215" t="s">
        <v>8080</v>
      </c>
      <c r="J950" s="215" t="s">
        <v>9778</v>
      </c>
      <c r="K950" s="215" t="s">
        <v>11483</v>
      </c>
      <c r="L950" s="215" t="s">
        <v>13177</v>
      </c>
      <c r="M950" s="215" t="s">
        <v>14868</v>
      </c>
      <c r="N950" s="215" t="s">
        <v>16569</v>
      </c>
      <c r="O950" s="215" t="s">
        <v>18274</v>
      </c>
      <c r="P950" s="215" t="s">
        <v>19962</v>
      </c>
      <c r="Q950" s="4"/>
      <c r="R950" s="4"/>
      <c r="S950" s="4"/>
      <c r="T950" s="4"/>
      <c r="U950" s="4"/>
      <c r="V950" s="4"/>
      <c r="W950" s="4"/>
      <c r="X950" s="4"/>
      <c r="Y950" s="4"/>
      <c r="Z950" s="4"/>
      <c r="AA950" s="4"/>
      <c r="AB950" s="4"/>
      <c r="AC950" s="4"/>
      <c r="AD950" s="4"/>
      <c r="AE950" s="4"/>
      <c r="AF950" s="4"/>
    </row>
    <row r="951" spans="1:32" ht="49.9" customHeight="1">
      <c r="A951" s="4"/>
      <c r="B951" s="213">
        <v>161010</v>
      </c>
      <c r="C951" s="214">
        <v>3</v>
      </c>
      <c r="D951" s="215" t="s">
        <v>1018</v>
      </c>
      <c r="E951" s="215" t="s">
        <v>2045</v>
      </c>
      <c r="F951" s="216" t="s">
        <v>3229</v>
      </c>
      <c r="G951" s="215" t="s">
        <v>4643</v>
      </c>
      <c r="H951" s="215" t="s">
        <v>6370</v>
      </c>
      <c r="I951" s="215" t="s">
        <v>8081</v>
      </c>
      <c r="J951" s="215" t="s">
        <v>9779</v>
      </c>
      <c r="K951" s="215" t="s">
        <v>11484</v>
      </c>
      <c r="L951" s="215" t="s">
        <v>13178</v>
      </c>
      <c r="M951" s="215" t="s">
        <v>14869</v>
      </c>
      <c r="N951" s="215" t="s">
        <v>16570</v>
      </c>
      <c r="O951" s="215" t="s">
        <v>18275</v>
      </c>
      <c r="P951" s="215" t="s">
        <v>19963</v>
      </c>
      <c r="Q951" s="4"/>
      <c r="R951" s="4"/>
      <c r="S951" s="4"/>
      <c r="T951" s="4"/>
      <c r="U951" s="4"/>
      <c r="V951" s="4"/>
      <c r="W951" s="4"/>
      <c r="X951" s="4"/>
      <c r="Y951" s="4"/>
      <c r="Z951" s="4"/>
      <c r="AA951" s="4"/>
      <c r="AB951" s="4"/>
      <c r="AC951" s="4"/>
      <c r="AD951" s="4"/>
      <c r="AE951" s="4"/>
      <c r="AF951" s="4"/>
    </row>
    <row r="952" spans="1:32" ht="49.9" customHeight="1">
      <c r="A952" s="4"/>
      <c r="B952" s="213">
        <v>16101010</v>
      </c>
      <c r="C952" s="214">
        <v>4</v>
      </c>
      <c r="D952" s="215" t="s">
        <v>1019</v>
      </c>
      <c r="E952" s="215" t="s">
        <v>2046</v>
      </c>
      <c r="F952" s="216" t="s">
        <v>23796</v>
      </c>
      <c r="G952" s="215" t="s">
        <v>4644</v>
      </c>
      <c r="H952" s="215" t="s">
        <v>6371</v>
      </c>
      <c r="I952" s="215" t="s">
        <v>8082</v>
      </c>
      <c r="J952" s="215" t="s">
        <v>9780</v>
      </c>
      <c r="K952" s="215" t="s">
        <v>11485</v>
      </c>
      <c r="L952" s="215" t="s">
        <v>13179</v>
      </c>
      <c r="M952" s="215" t="s">
        <v>14870</v>
      </c>
      <c r="N952" s="215" t="s">
        <v>16571</v>
      </c>
      <c r="O952" s="215" t="s">
        <v>18276</v>
      </c>
      <c r="P952" s="215" t="s">
        <v>19964</v>
      </c>
      <c r="Q952" s="4"/>
      <c r="R952" s="4"/>
      <c r="S952" s="4"/>
      <c r="T952" s="4"/>
      <c r="U952" s="4"/>
      <c r="V952" s="4"/>
      <c r="W952" s="4"/>
      <c r="X952" s="4"/>
      <c r="Y952" s="4"/>
      <c r="Z952" s="4"/>
      <c r="AA952" s="4"/>
      <c r="AB952" s="4"/>
      <c r="AC952" s="4"/>
      <c r="AD952" s="4"/>
      <c r="AE952" s="4"/>
      <c r="AF952" s="4"/>
    </row>
    <row r="953" spans="1:32" ht="49.9" customHeight="1">
      <c r="A953" s="4"/>
      <c r="B953" s="213">
        <v>16101011</v>
      </c>
      <c r="C953" s="214">
        <v>4</v>
      </c>
      <c r="D953" s="215" t="s">
        <v>160</v>
      </c>
      <c r="E953" s="215" t="s">
        <v>1633</v>
      </c>
      <c r="F953" s="216" t="s">
        <v>23191</v>
      </c>
      <c r="G953" s="215" t="s">
        <v>4645</v>
      </c>
      <c r="H953" s="215" t="s">
        <v>160</v>
      </c>
      <c r="I953" s="215" t="s">
        <v>8083</v>
      </c>
      <c r="J953" s="215" t="s">
        <v>9781</v>
      </c>
      <c r="K953" s="215" t="s">
        <v>9781</v>
      </c>
      <c r="L953" s="215" t="s">
        <v>9781</v>
      </c>
      <c r="M953" s="215" t="s">
        <v>14871</v>
      </c>
      <c r="N953" s="215" t="s">
        <v>16572</v>
      </c>
      <c r="O953" s="215" t="s">
        <v>14871</v>
      </c>
      <c r="P953" s="215" t="s">
        <v>19965</v>
      </c>
      <c r="Q953" s="4"/>
      <c r="R953" s="4"/>
      <c r="S953" s="4"/>
      <c r="T953" s="4"/>
      <c r="U953" s="4"/>
      <c r="V953" s="4"/>
      <c r="W953" s="4"/>
      <c r="X953" s="4"/>
      <c r="Y953" s="4"/>
      <c r="Z953" s="4"/>
      <c r="AA953" s="4"/>
      <c r="AB953" s="4"/>
      <c r="AC953" s="4"/>
      <c r="AD953" s="4"/>
      <c r="AE953" s="4"/>
      <c r="AF953" s="4"/>
    </row>
    <row r="954" spans="1:32" ht="49.9" customHeight="1">
      <c r="A954" s="4"/>
      <c r="B954" s="213">
        <v>16101012</v>
      </c>
      <c r="C954" s="214">
        <v>4</v>
      </c>
      <c r="D954" s="215" t="s">
        <v>1622</v>
      </c>
      <c r="E954" s="215" t="s">
        <v>2047</v>
      </c>
      <c r="F954" s="216" t="s">
        <v>23797</v>
      </c>
      <c r="G954" s="215" t="s">
        <v>4646</v>
      </c>
      <c r="H954" s="215" t="s">
        <v>6372</v>
      </c>
      <c r="I954" s="215" t="s">
        <v>8084</v>
      </c>
      <c r="J954" s="215" t="s">
        <v>9782</v>
      </c>
      <c r="K954" s="215" t="s">
        <v>11486</v>
      </c>
      <c r="L954" s="215" t="s">
        <v>13180</v>
      </c>
      <c r="M954" s="215" t="s">
        <v>14872</v>
      </c>
      <c r="N954" s="215" t="s">
        <v>16573</v>
      </c>
      <c r="O954" s="215" t="s">
        <v>18277</v>
      </c>
      <c r="P954" s="215" t="s">
        <v>19966</v>
      </c>
      <c r="Q954" s="4"/>
      <c r="R954" s="4"/>
      <c r="S954" s="4"/>
      <c r="T954" s="4"/>
      <c r="U954" s="4"/>
      <c r="V954" s="4"/>
      <c r="W954" s="4"/>
      <c r="X954" s="4"/>
      <c r="Y954" s="4"/>
      <c r="Z954" s="4"/>
      <c r="AA954" s="4"/>
      <c r="AB954" s="4"/>
      <c r="AC954" s="4"/>
      <c r="AD954" s="4"/>
      <c r="AE954" s="4"/>
      <c r="AF954" s="4"/>
    </row>
    <row r="955" spans="1:32" ht="49.9" customHeight="1">
      <c r="A955" s="4"/>
      <c r="B955" s="213">
        <v>1610101210</v>
      </c>
      <c r="C955" s="214">
        <v>5</v>
      </c>
      <c r="D955" s="215" t="s">
        <v>161</v>
      </c>
      <c r="E955" s="215" t="s">
        <v>2048</v>
      </c>
      <c r="F955" s="216" t="s">
        <v>23798</v>
      </c>
      <c r="G955" s="215" t="s">
        <v>4647</v>
      </c>
      <c r="H955" s="215" t="s">
        <v>6373</v>
      </c>
      <c r="I955" s="215" t="s">
        <v>8085</v>
      </c>
      <c r="J955" s="215" t="s">
        <v>9783</v>
      </c>
      <c r="K955" s="215" t="s">
        <v>11487</v>
      </c>
      <c r="L955" s="215" t="s">
        <v>13181</v>
      </c>
      <c r="M955" s="215" t="s">
        <v>14873</v>
      </c>
      <c r="N955" s="215" t="s">
        <v>16574</v>
      </c>
      <c r="O955" s="215" t="s">
        <v>18278</v>
      </c>
      <c r="P955" s="215" t="s">
        <v>19967</v>
      </c>
      <c r="Q955" s="4"/>
      <c r="R955" s="4"/>
      <c r="S955" s="4"/>
      <c r="T955" s="4"/>
      <c r="U955" s="4"/>
      <c r="V955" s="4"/>
      <c r="W955" s="4"/>
      <c r="X955" s="4"/>
      <c r="Y955" s="4"/>
      <c r="Z955" s="4"/>
      <c r="AA955" s="4"/>
      <c r="AB955" s="4"/>
      <c r="AC955" s="4"/>
      <c r="AD955" s="4"/>
      <c r="AE955" s="4"/>
      <c r="AF955" s="4"/>
    </row>
    <row r="956" spans="1:32" ht="49.9" customHeight="1">
      <c r="A956" s="4"/>
      <c r="B956" s="213">
        <v>1610101211</v>
      </c>
      <c r="C956" s="214">
        <v>5</v>
      </c>
      <c r="D956" s="215" t="s">
        <v>162</v>
      </c>
      <c r="E956" s="215" t="s">
        <v>2049</v>
      </c>
      <c r="F956" s="216" t="s">
        <v>23194</v>
      </c>
      <c r="G956" s="215" t="s">
        <v>4648</v>
      </c>
      <c r="H956" s="215" t="s">
        <v>6374</v>
      </c>
      <c r="I956" s="215" t="s">
        <v>8086</v>
      </c>
      <c r="J956" s="215" t="s">
        <v>9784</v>
      </c>
      <c r="K956" s="215" t="s">
        <v>11488</v>
      </c>
      <c r="L956" s="215" t="s">
        <v>13182</v>
      </c>
      <c r="M956" s="215" t="s">
        <v>14874</v>
      </c>
      <c r="N956" s="215" t="s">
        <v>16575</v>
      </c>
      <c r="O956" s="215" t="s">
        <v>18279</v>
      </c>
      <c r="P956" s="215" t="s">
        <v>19968</v>
      </c>
      <c r="Q956" s="4"/>
      <c r="R956" s="4"/>
      <c r="S956" s="4"/>
      <c r="T956" s="4"/>
      <c r="U956" s="4"/>
      <c r="V956" s="4"/>
      <c r="W956" s="4"/>
      <c r="X956" s="4"/>
      <c r="Y956" s="4"/>
      <c r="Z956" s="4"/>
      <c r="AA956" s="4"/>
      <c r="AB956" s="4"/>
      <c r="AC956" s="4"/>
      <c r="AD956" s="4"/>
      <c r="AE956" s="4"/>
      <c r="AF956" s="4"/>
    </row>
    <row r="957" spans="1:32" ht="49.9" customHeight="1">
      <c r="A957" s="4"/>
      <c r="B957" s="213">
        <v>161011</v>
      </c>
      <c r="C957" s="214">
        <v>3</v>
      </c>
      <c r="D957" s="215" t="s">
        <v>1020</v>
      </c>
      <c r="E957" s="215" t="s">
        <v>1634</v>
      </c>
      <c r="F957" s="216" t="s">
        <v>3230</v>
      </c>
      <c r="G957" s="215" t="s">
        <v>4649</v>
      </c>
      <c r="H957" s="215" t="s">
        <v>6375</v>
      </c>
      <c r="I957" s="215" t="s">
        <v>8087</v>
      </c>
      <c r="J957" s="215" t="s">
        <v>9785</v>
      </c>
      <c r="K957" s="215" t="s">
        <v>11489</v>
      </c>
      <c r="L957" s="215" t="s">
        <v>13183</v>
      </c>
      <c r="M957" s="215" t="s">
        <v>14875</v>
      </c>
      <c r="N957" s="215" t="s">
        <v>16576</v>
      </c>
      <c r="O957" s="215" t="s">
        <v>18280</v>
      </c>
      <c r="P957" s="215" t="s">
        <v>19969</v>
      </c>
      <c r="Q957" s="4"/>
      <c r="R957" s="4"/>
      <c r="S957" s="4"/>
      <c r="T957" s="4"/>
      <c r="U957" s="4"/>
      <c r="V957" s="4"/>
      <c r="W957" s="4"/>
      <c r="X957" s="4"/>
      <c r="Y957" s="4"/>
      <c r="Z957" s="4"/>
      <c r="AA957" s="4"/>
      <c r="AB957" s="4"/>
      <c r="AC957" s="4"/>
      <c r="AD957" s="4"/>
      <c r="AE957" s="4"/>
      <c r="AF957" s="4"/>
    </row>
    <row r="958" spans="1:32" ht="49.9" customHeight="1">
      <c r="A958" s="4"/>
      <c r="B958" s="213">
        <v>16101110</v>
      </c>
      <c r="C958" s="214">
        <v>4</v>
      </c>
      <c r="D958" s="215" t="s">
        <v>150</v>
      </c>
      <c r="E958" s="215" t="s">
        <v>150</v>
      </c>
      <c r="F958" s="216" t="s">
        <v>23195</v>
      </c>
      <c r="G958" s="215" t="s">
        <v>4650</v>
      </c>
      <c r="H958" s="215" t="s">
        <v>6376</v>
      </c>
      <c r="I958" s="215" t="s">
        <v>8088</v>
      </c>
      <c r="J958" s="215" t="s">
        <v>9786</v>
      </c>
      <c r="K958" s="215" t="s">
        <v>11490</v>
      </c>
      <c r="L958" s="215" t="s">
        <v>13184</v>
      </c>
      <c r="M958" s="215" t="s">
        <v>14876</v>
      </c>
      <c r="N958" s="215" t="s">
        <v>16577</v>
      </c>
      <c r="O958" s="215" t="s">
        <v>18281</v>
      </c>
      <c r="P958" s="215" t="s">
        <v>19970</v>
      </c>
      <c r="Q958" s="4"/>
      <c r="R958" s="4"/>
      <c r="S958" s="4"/>
      <c r="T958" s="4"/>
      <c r="U958" s="4"/>
      <c r="V958" s="4"/>
      <c r="W958" s="4"/>
      <c r="X958" s="4"/>
      <c r="Y958" s="4"/>
      <c r="Z958" s="4"/>
      <c r="AA958" s="4"/>
      <c r="AB958" s="4"/>
      <c r="AC958" s="4"/>
      <c r="AD958" s="4"/>
      <c r="AE958" s="4"/>
      <c r="AF958" s="4"/>
    </row>
    <row r="959" spans="1:32" ht="49.9" customHeight="1">
      <c r="A959" s="4"/>
      <c r="B959" s="213">
        <v>1610111010</v>
      </c>
      <c r="C959" s="214">
        <v>5</v>
      </c>
      <c r="D959" s="215" t="s">
        <v>151</v>
      </c>
      <c r="E959" s="215" t="s">
        <v>151</v>
      </c>
      <c r="F959" s="216" t="s">
        <v>3231</v>
      </c>
      <c r="G959" s="215" t="s">
        <v>4651</v>
      </c>
      <c r="H959" s="215" t="s">
        <v>6377</v>
      </c>
      <c r="I959" s="215" t="s">
        <v>8089</v>
      </c>
      <c r="J959" s="215" t="s">
        <v>9787</v>
      </c>
      <c r="K959" s="215" t="s">
        <v>11491</v>
      </c>
      <c r="L959" s="215" t="s">
        <v>13185</v>
      </c>
      <c r="M959" s="215" t="s">
        <v>14877</v>
      </c>
      <c r="N959" s="215" t="s">
        <v>16578</v>
      </c>
      <c r="O959" s="215" t="s">
        <v>18282</v>
      </c>
      <c r="P959" s="215" t="s">
        <v>19971</v>
      </c>
      <c r="Q959" s="4"/>
      <c r="R959" s="4"/>
      <c r="S959" s="4"/>
      <c r="T959" s="4"/>
      <c r="U959" s="4"/>
      <c r="V959" s="4"/>
      <c r="W959" s="4"/>
      <c r="X959" s="4"/>
      <c r="Y959" s="4"/>
      <c r="Z959" s="4"/>
      <c r="AA959" s="4"/>
      <c r="AB959" s="4"/>
      <c r="AC959" s="4"/>
      <c r="AD959" s="4"/>
      <c r="AE959" s="4"/>
      <c r="AF959" s="4"/>
    </row>
    <row r="960" spans="1:32" ht="49.9" customHeight="1">
      <c r="A960" s="4"/>
      <c r="B960" s="213">
        <v>1610111011</v>
      </c>
      <c r="C960" s="214">
        <v>5</v>
      </c>
      <c r="D960" s="215" t="s">
        <v>152</v>
      </c>
      <c r="E960" s="215" t="s">
        <v>152</v>
      </c>
      <c r="F960" s="216" t="s">
        <v>23196</v>
      </c>
      <c r="G960" s="215" t="s">
        <v>4652</v>
      </c>
      <c r="H960" s="215" t="s">
        <v>6378</v>
      </c>
      <c r="I960" s="215" t="s">
        <v>8090</v>
      </c>
      <c r="J960" s="215" t="s">
        <v>9788</v>
      </c>
      <c r="K960" s="215" t="s">
        <v>11492</v>
      </c>
      <c r="L960" s="215" t="s">
        <v>13186</v>
      </c>
      <c r="M960" s="215" t="s">
        <v>14878</v>
      </c>
      <c r="N960" s="215" t="s">
        <v>16579</v>
      </c>
      <c r="O960" s="215" t="s">
        <v>18283</v>
      </c>
      <c r="P960" s="215" t="s">
        <v>19972</v>
      </c>
      <c r="Q960" s="4"/>
      <c r="R960" s="4"/>
      <c r="S960" s="4"/>
      <c r="T960" s="4"/>
      <c r="U960" s="4"/>
      <c r="V960" s="4"/>
      <c r="W960" s="4"/>
      <c r="X960" s="4"/>
      <c r="Y960" s="4"/>
      <c r="Z960" s="4"/>
      <c r="AA960" s="4"/>
      <c r="AB960" s="4"/>
      <c r="AC960" s="4"/>
      <c r="AD960" s="4"/>
      <c r="AE960" s="4"/>
      <c r="AF960" s="4"/>
    </row>
    <row r="961" spans="1:32" ht="49.9" customHeight="1">
      <c r="A961" s="4"/>
      <c r="B961" s="213">
        <v>161011101110</v>
      </c>
      <c r="C961" s="214">
        <v>6</v>
      </c>
      <c r="D961" s="215" t="s">
        <v>1021</v>
      </c>
      <c r="E961" s="215" t="s">
        <v>1021</v>
      </c>
      <c r="F961" s="216" t="s">
        <v>23197</v>
      </c>
      <c r="G961" s="215" t="s">
        <v>4653</v>
      </c>
      <c r="H961" s="215" t="s">
        <v>6379</v>
      </c>
      <c r="I961" s="215" t="s">
        <v>8091</v>
      </c>
      <c r="J961" s="215" t="s">
        <v>9789</v>
      </c>
      <c r="K961" s="215" t="s">
        <v>11493</v>
      </c>
      <c r="L961" s="215" t="s">
        <v>13187</v>
      </c>
      <c r="M961" s="215" t="s">
        <v>14879</v>
      </c>
      <c r="N961" s="215" t="s">
        <v>16580</v>
      </c>
      <c r="O961" s="215" t="s">
        <v>18284</v>
      </c>
      <c r="P961" s="215" t="s">
        <v>19973</v>
      </c>
      <c r="Q961" s="4"/>
      <c r="R961" s="4"/>
      <c r="S961" s="4"/>
      <c r="T961" s="4"/>
      <c r="U961" s="4"/>
      <c r="V961" s="4"/>
      <c r="W961" s="4"/>
      <c r="X961" s="4"/>
      <c r="Y961" s="4"/>
      <c r="Z961" s="4"/>
      <c r="AA961" s="4"/>
      <c r="AB961" s="4"/>
      <c r="AC961" s="4"/>
      <c r="AD961" s="4"/>
      <c r="AE961" s="4"/>
      <c r="AF961" s="4"/>
    </row>
    <row r="962" spans="1:32" ht="49.9" customHeight="1">
      <c r="A962" s="4"/>
      <c r="B962" s="213">
        <v>161011101111</v>
      </c>
      <c r="C962" s="214">
        <v>6</v>
      </c>
      <c r="D962" s="215" t="s">
        <v>1022</v>
      </c>
      <c r="E962" s="215" t="s">
        <v>2050</v>
      </c>
      <c r="F962" s="216" t="s">
        <v>23799</v>
      </c>
      <c r="G962" s="215" t="s">
        <v>4654</v>
      </c>
      <c r="H962" s="215" t="s">
        <v>6380</v>
      </c>
      <c r="I962" s="215" t="s">
        <v>8092</v>
      </c>
      <c r="J962" s="215" t="s">
        <v>9790</v>
      </c>
      <c r="K962" s="215" t="s">
        <v>11494</v>
      </c>
      <c r="L962" s="215" t="s">
        <v>13188</v>
      </c>
      <c r="M962" s="215" t="s">
        <v>14880</v>
      </c>
      <c r="N962" s="215" t="s">
        <v>16581</v>
      </c>
      <c r="O962" s="215" t="s">
        <v>18285</v>
      </c>
      <c r="P962" s="215" t="s">
        <v>19974</v>
      </c>
      <c r="Q962" s="4"/>
      <c r="R962" s="4"/>
      <c r="S962" s="4"/>
      <c r="T962" s="4"/>
      <c r="U962" s="4"/>
      <c r="V962" s="4"/>
      <c r="W962" s="4"/>
      <c r="X962" s="4"/>
      <c r="Y962" s="4"/>
      <c r="Z962" s="4"/>
      <c r="AA962" s="4"/>
      <c r="AB962" s="4"/>
      <c r="AC962" s="4"/>
      <c r="AD962" s="4"/>
      <c r="AE962" s="4"/>
      <c r="AF962" s="4"/>
    </row>
    <row r="963" spans="1:32" ht="49.9" customHeight="1">
      <c r="A963" s="4"/>
      <c r="B963" s="213">
        <v>1610111012</v>
      </c>
      <c r="C963" s="214">
        <v>5</v>
      </c>
      <c r="D963" s="215" t="s">
        <v>1023</v>
      </c>
      <c r="E963" s="215" t="s">
        <v>2051</v>
      </c>
      <c r="F963" s="216" t="s">
        <v>23199</v>
      </c>
      <c r="G963" s="215" t="s">
        <v>4655</v>
      </c>
      <c r="H963" s="215" t="s">
        <v>6381</v>
      </c>
      <c r="I963" s="215" t="s">
        <v>8093</v>
      </c>
      <c r="J963" s="215" t="s">
        <v>9791</v>
      </c>
      <c r="K963" s="215" t="s">
        <v>11495</v>
      </c>
      <c r="L963" s="215" t="s">
        <v>13189</v>
      </c>
      <c r="M963" s="215" t="s">
        <v>14881</v>
      </c>
      <c r="N963" s="215" t="s">
        <v>16582</v>
      </c>
      <c r="O963" s="215" t="s">
        <v>18286</v>
      </c>
      <c r="P963" s="215" t="s">
        <v>19975</v>
      </c>
      <c r="Q963" s="4"/>
      <c r="R963" s="4"/>
      <c r="S963" s="4"/>
      <c r="T963" s="4"/>
      <c r="U963" s="4"/>
      <c r="V963" s="4"/>
      <c r="W963" s="4"/>
      <c r="X963" s="4"/>
      <c r="Y963" s="4"/>
      <c r="Z963" s="4"/>
      <c r="AA963" s="4"/>
      <c r="AB963" s="4"/>
      <c r="AC963" s="4"/>
      <c r="AD963" s="4"/>
      <c r="AE963" s="4"/>
      <c r="AF963" s="4"/>
    </row>
    <row r="964" spans="1:32" ht="49.9" customHeight="1">
      <c r="A964" s="4"/>
      <c r="B964" s="213">
        <v>1610111013</v>
      </c>
      <c r="C964" s="214">
        <v>5</v>
      </c>
      <c r="D964" s="215" t="s">
        <v>1024</v>
      </c>
      <c r="E964" s="215" t="s">
        <v>1024</v>
      </c>
      <c r="F964" s="216" t="s">
        <v>23800</v>
      </c>
      <c r="G964" s="215" t="s">
        <v>4656</v>
      </c>
      <c r="H964" s="215" t="s">
        <v>6382</v>
      </c>
      <c r="I964" s="215" t="s">
        <v>8094</v>
      </c>
      <c r="J964" s="215" t="s">
        <v>9792</v>
      </c>
      <c r="K964" s="215" t="s">
        <v>11496</v>
      </c>
      <c r="L964" s="215" t="s">
        <v>13190</v>
      </c>
      <c r="M964" s="215" t="s">
        <v>14882</v>
      </c>
      <c r="N964" s="215" t="s">
        <v>16583</v>
      </c>
      <c r="O964" s="215" t="s">
        <v>18287</v>
      </c>
      <c r="P964" s="215" t="s">
        <v>19976</v>
      </c>
      <c r="Q964" s="4"/>
      <c r="R964" s="4"/>
      <c r="S964" s="4"/>
      <c r="T964" s="4"/>
      <c r="U964" s="4"/>
      <c r="V964" s="4"/>
      <c r="W964" s="4"/>
      <c r="X964" s="4"/>
      <c r="Y964" s="4"/>
      <c r="Z964" s="4"/>
      <c r="AA964" s="4"/>
      <c r="AB964" s="4"/>
      <c r="AC964" s="4"/>
      <c r="AD964" s="4"/>
      <c r="AE964" s="4"/>
      <c r="AF964" s="4"/>
    </row>
    <row r="965" spans="1:32" ht="49.9" customHeight="1">
      <c r="A965" s="4"/>
      <c r="B965" s="213">
        <v>161011101310</v>
      </c>
      <c r="C965" s="214">
        <v>6</v>
      </c>
      <c r="D965" s="215" t="s">
        <v>153</v>
      </c>
      <c r="E965" s="215" t="s">
        <v>153</v>
      </c>
      <c r="F965" s="216" t="s">
        <v>3232</v>
      </c>
      <c r="G965" s="215" t="s">
        <v>4657</v>
      </c>
      <c r="H965" s="215" t="s">
        <v>6383</v>
      </c>
      <c r="I965" s="215" t="s">
        <v>8095</v>
      </c>
      <c r="J965" s="215" t="s">
        <v>9793</v>
      </c>
      <c r="K965" s="215" t="s">
        <v>11497</v>
      </c>
      <c r="L965" s="215" t="s">
        <v>13191</v>
      </c>
      <c r="M965" s="215" t="s">
        <v>14883</v>
      </c>
      <c r="N965" s="215" t="s">
        <v>16584</v>
      </c>
      <c r="O965" s="215" t="s">
        <v>18288</v>
      </c>
      <c r="P965" s="215" t="s">
        <v>19977</v>
      </c>
      <c r="Q965" s="4"/>
      <c r="R965" s="4"/>
      <c r="S965" s="4"/>
      <c r="T965" s="4"/>
      <c r="U965" s="4"/>
      <c r="V965" s="4"/>
      <c r="W965" s="4"/>
      <c r="X965" s="4"/>
      <c r="Y965" s="4"/>
      <c r="Z965" s="4"/>
      <c r="AA965" s="4"/>
      <c r="AB965" s="4"/>
      <c r="AC965" s="4"/>
      <c r="AD965" s="4"/>
      <c r="AE965" s="4"/>
      <c r="AF965" s="4"/>
    </row>
    <row r="966" spans="1:32" ht="49.9" customHeight="1">
      <c r="A966" s="4"/>
      <c r="B966" s="213">
        <v>161011101311</v>
      </c>
      <c r="C966" s="214">
        <v>6</v>
      </c>
      <c r="D966" s="215" t="s">
        <v>1025</v>
      </c>
      <c r="E966" s="215" t="s">
        <v>1025</v>
      </c>
      <c r="F966" s="216" t="s">
        <v>23201</v>
      </c>
      <c r="G966" s="215" t="s">
        <v>4658</v>
      </c>
      <c r="H966" s="215" t="s">
        <v>6384</v>
      </c>
      <c r="I966" s="215" t="s">
        <v>8096</v>
      </c>
      <c r="J966" s="215" t="s">
        <v>9794</v>
      </c>
      <c r="K966" s="215" t="s">
        <v>11498</v>
      </c>
      <c r="L966" s="215" t="s">
        <v>13192</v>
      </c>
      <c r="M966" s="215" t="s">
        <v>14884</v>
      </c>
      <c r="N966" s="215" t="s">
        <v>16585</v>
      </c>
      <c r="O966" s="215" t="s">
        <v>18289</v>
      </c>
      <c r="P966" s="215" t="s">
        <v>19978</v>
      </c>
      <c r="Q966" s="4"/>
      <c r="R966" s="4"/>
      <c r="S966" s="4"/>
      <c r="T966" s="4"/>
      <c r="U966" s="4"/>
      <c r="V966" s="4"/>
      <c r="W966" s="4"/>
      <c r="X966" s="4"/>
      <c r="Y966" s="4"/>
      <c r="Z966" s="4"/>
      <c r="AA966" s="4"/>
      <c r="AB966" s="4"/>
      <c r="AC966" s="4"/>
      <c r="AD966" s="4"/>
      <c r="AE966" s="4"/>
      <c r="AF966" s="4"/>
    </row>
    <row r="967" spans="1:32" ht="49.9" customHeight="1">
      <c r="A967" s="4"/>
      <c r="B967" s="213">
        <v>161011101312</v>
      </c>
      <c r="C967" s="214">
        <v>6</v>
      </c>
      <c r="D967" s="215" t="s">
        <v>1026</v>
      </c>
      <c r="E967" s="215" t="s">
        <v>1026</v>
      </c>
      <c r="F967" s="216" t="s">
        <v>3233</v>
      </c>
      <c r="G967" s="215" t="s">
        <v>4659</v>
      </c>
      <c r="H967" s="215" t="s">
        <v>6385</v>
      </c>
      <c r="I967" s="215" t="s">
        <v>8097</v>
      </c>
      <c r="J967" s="215" t="s">
        <v>9795</v>
      </c>
      <c r="K967" s="215" t="s">
        <v>11499</v>
      </c>
      <c r="L967" s="215" t="s">
        <v>13193</v>
      </c>
      <c r="M967" s="215" t="s">
        <v>14885</v>
      </c>
      <c r="N967" s="215" t="s">
        <v>16586</v>
      </c>
      <c r="O967" s="215" t="s">
        <v>18290</v>
      </c>
      <c r="P967" s="215" t="s">
        <v>19979</v>
      </c>
      <c r="Q967" s="4"/>
      <c r="R967" s="4"/>
      <c r="S967" s="4"/>
      <c r="T967" s="4"/>
      <c r="U967" s="4"/>
      <c r="V967" s="4"/>
      <c r="W967" s="4"/>
      <c r="X967" s="4"/>
      <c r="Y967" s="4"/>
      <c r="Z967" s="4"/>
      <c r="AA967" s="4"/>
      <c r="AB967" s="4"/>
      <c r="AC967" s="4"/>
      <c r="AD967" s="4"/>
      <c r="AE967" s="4"/>
      <c r="AF967" s="4"/>
    </row>
    <row r="968" spans="1:32" ht="49.9" customHeight="1">
      <c r="A968" s="4"/>
      <c r="B968" s="213">
        <v>161011101313</v>
      </c>
      <c r="C968" s="214">
        <v>6</v>
      </c>
      <c r="D968" s="215" t="s">
        <v>1027</v>
      </c>
      <c r="E968" s="215" t="s">
        <v>1027</v>
      </c>
      <c r="F968" s="216" t="s">
        <v>23202</v>
      </c>
      <c r="G968" s="215" t="s">
        <v>4660</v>
      </c>
      <c r="H968" s="215" t="s">
        <v>6386</v>
      </c>
      <c r="I968" s="215" t="s">
        <v>8098</v>
      </c>
      <c r="J968" s="215" t="s">
        <v>9796</v>
      </c>
      <c r="K968" s="215" t="s">
        <v>11500</v>
      </c>
      <c r="L968" s="215" t="s">
        <v>13194</v>
      </c>
      <c r="M968" s="215" t="s">
        <v>14886</v>
      </c>
      <c r="N968" s="215" t="s">
        <v>16587</v>
      </c>
      <c r="O968" s="215" t="s">
        <v>18291</v>
      </c>
      <c r="P968" s="215" t="s">
        <v>19980</v>
      </c>
      <c r="Q968" s="4"/>
      <c r="R968" s="4"/>
      <c r="S968" s="4"/>
      <c r="T968" s="4"/>
      <c r="U968" s="4"/>
      <c r="V968" s="4"/>
      <c r="W968" s="4"/>
      <c r="X968" s="4"/>
      <c r="Y968" s="4"/>
      <c r="Z968" s="4"/>
      <c r="AA968" s="4"/>
      <c r="AB968" s="4"/>
      <c r="AC968" s="4"/>
      <c r="AD968" s="4"/>
      <c r="AE968" s="4"/>
      <c r="AF968" s="4"/>
    </row>
    <row r="969" spans="1:32" ht="49.9" customHeight="1">
      <c r="A969" s="4"/>
      <c r="B969" s="213">
        <v>16101111</v>
      </c>
      <c r="C969" s="214">
        <v>4</v>
      </c>
      <c r="D969" s="215" t="s">
        <v>154</v>
      </c>
      <c r="E969" s="215" t="s">
        <v>154</v>
      </c>
      <c r="F969" s="216" t="s">
        <v>3234</v>
      </c>
      <c r="G969" s="215" t="s">
        <v>4661</v>
      </c>
      <c r="H969" s="215" t="s">
        <v>6387</v>
      </c>
      <c r="I969" s="215" t="s">
        <v>8099</v>
      </c>
      <c r="J969" s="215" t="s">
        <v>9797</v>
      </c>
      <c r="K969" s="215" t="s">
        <v>11501</v>
      </c>
      <c r="L969" s="215" t="s">
        <v>13195</v>
      </c>
      <c r="M969" s="215" t="s">
        <v>14887</v>
      </c>
      <c r="N969" s="215" t="s">
        <v>16588</v>
      </c>
      <c r="O969" s="215" t="s">
        <v>18292</v>
      </c>
      <c r="P969" s="215" t="s">
        <v>19981</v>
      </c>
      <c r="Q969" s="4"/>
      <c r="R969" s="4"/>
      <c r="S969" s="4"/>
      <c r="T969" s="4"/>
      <c r="U969" s="4"/>
      <c r="V969" s="4"/>
      <c r="W969" s="4"/>
      <c r="X969" s="4"/>
      <c r="Y969" s="4"/>
      <c r="Z969" s="4"/>
      <c r="AA969" s="4"/>
      <c r="AB969" s="4"/>
      <c r="AC969" s="4"/>
      <c r="AD969" s="4"/>
      <c r="AE969" s="4"/>
      <c r="AF969" s="4"/>
    </row>
    <row r="970" spans="1:32" ht="49.9" customHeight="1">
      <c r="A970" s="4"/>
      <c r="B970" s="213">
        <v>1610111110</v>
      </c>
      <c r="C970" s="214">
        <v>5</v>
      </c>
      <c r="D970" s="215" t="s">
        <v>1028</v>
      </c>
      <c r="E970" s="215" t="s">
        <v>1028</v>
      </c>
      <c r="F970" s="216" t="s">
        <v>3637</v>
      </c>
      <c r="G970" s="215" t="s">
        <v>4662</v>
      </c>
      <c r="H970" s="215" t="s">
        <v>6388</v>
      </c>
      <c r="I970" s="215" t="s">
        <v>8100</v>
      </c>
      <c r="J970" s="215" t="s">
        <v>9798</v>
      </c>
      <c r="K970" s="215" t="s">
        <v>11502</v>
      </c>
      <c r="L970" s="215" t="s">
        <v>13196</v>
      </c>
      <c r="M970" s="215" t="s">
        <v>14888</v>
      </c>
      <c r="N970" s="215" t="s">
        <v>16589</v>
      </c>
      <c r="O970" s="215" t="s">
        <v>18293</v>
      </c>
      <c r="P970" s="215" t="s">
        <v>19982</v>
      </c>
      <c r="Q970" s="4"/>
      <c r="R970" s="4"/>
      <c r="S970" s="4"/>
      <c r="T970" s="4"/>
      <c r="U970" s="4"/>
      <c r="V970" s="4"/>
      <c r="W970" s="4"/>
      <c r="X970" s="4"/>
      <c r="Y970" s="4"/>
      <c r="Z970" s="4"/>
      <c r="AA970" s="4"/>
      <c r="AB970" s="4"/>
      <c r="AC970" s="4"/>
      <c r="AD970" s="4"/>
      <c r="AE970" s="4"/>
      <c r="AF970" s="4"/>
    </row>
    <row r="971" spans="1:32" ht="49.9" customHeight="1">
      <c r="A971" s="4"/>
      <c r="B971" s="213">
        <v>1610111111</v>
      </c>
      <c r="C971" s="214">
        <v>5</v>
      </c>
      <c r="D971" s="215" t="s">
        <v>155</v>
      </c>
      <c r="E971" s="215" t="s">
        <v>155</v>
      </c>
      <c r="F971" s="216" t="s">
        <v>3235</v>
      </c>
      <c r="G971" s="215" t="s">
        <v>4663</v>
      </c>
      <c r="H971" s="215" t="s">
        <v>6389</v>
      </c>
      <c r="I971" s="215" t="s">
        <v>8101</v>
      </c>
      <c r="J971" s="215" t="s">
        <v>9799</v>
      </c>
      <c r="K971" s="215" t="s">
        <v>11503</v>
      </c>
      <c r="L971" s="215" t="s">
        <v>13197</v>
      </c>
      <c r="M971" s="215" t="s">
        <v>14889</v>
      </c>
      <c r="N971" s="215" t="s">
        <v>16590</v>
      </c>
      <c r="O971" s="215" t="s">
        <v>18294</v>
      </c>
      <c r="P971" s="215" t="s">
        <v>19983</v>
      </c>
      <c r="Q971" s="4"/>
      <c r="R971" s="4"/>
      <c r="S971" s="4"/>
      <c r="T971" s="4"/>
      <c r="U971" s="4"/>
      <c r="V971" s="4"/>
      <c r="W971" s="4"/>
      <c r="X971" s="4"/>
      <c r="Y971" s="4"/>
      <c r="Z971" s="4"/>
      <c r="AA971" s="4"/>
      <c r="AB971" s="4"/>
      <c r="AC971" s="4"/>
      <c r="AD971" s="4"/>
      <c r="AE971" s="4"/>
      <c r="AF971" s="4"/>
    </row>
    <row r="972" spans="1:32" ht="49.9" customHeight="1">
      <c r="A972" s="4"/>
      <c r="B972" s="213">
        <v>161011111110</v>
      </c>
      <c r="C972" s="214">
        <v>6</v>
      </c>
      <c r="D972" s="215" t="s">
        <v>1029</v>
      </c>
      <c r="E972" s="215" t="s">
        <v>1029</v>
      </c>
      <c r="F972" s="216" t="s">
        <v>3236</v>
      </c>
      <c r="G972" s="215" t="s">
        <v>4664</v>
      </c>
      <c r="H972" s="215" t="s">
        <v>6390</v>
      </c>
      <c r="I972" s="215" t="s">
        <v>8102</v>
      </c>
      <c r="J972" s="215" t="s">
        <v>9800</v>
      </c>
      <c r="K972" s="215" t="s">
        <v>11504</v>
      </c>
      <c r="L972" s="215" t="s">
        <v>13198</v>
      </c>
      <c r="M972" s="215" t="s">
        <v>14890</v>
      </c>
      <c r="N972" s="215" t="s">
        <v>16591</v>
      </c>
      <c r="O972" s="215" t="s">
        <v>18295</v>
      </c>
      <c r="P972" s="215" t="s">
        <v>19984</v>
      </c>
      <c r="Q972" s="4"/>
      <c r="R972" s="4"/>
      <c r="S972" s="4"/>
      <c r="T972" s="4"/>
      <c r="U972" s="4"/>
      <c r="V972" s="4"/>
      <c r="W972" s="4"/>
      <c r="X972" s="4"/>
      <c r="Y972" s="4"/>
      <c r="Z972" s="4"/>
      <c r="AA972" s="4"/>
      <c r="AB972" s="4"/>
      <c r="AC972" s="4"/>
      <c r="AD972" s="4"/>
      <c r="AE972" s="4"/>
      <c r="AF972" s="4"/>
    </row>
    <row r="973" spans="1:32" ht="49.9" customHeight="1">
      <c r="A973" s="4"/>
      <c r="B973" s="213">
        <v>161011111111</v>
      </c>
      <c r="C973" s="214">
        <v>6</v>
      </c>
      <c r="D973" s="215" t="s">
        <v>156</v>
      </c>
      <c r="E973" s="215" t="s">
        <v>156</v>
      </c>
      <c r="F973" s="216" t="s">
        <v>23203</v>
      </c>
      <c r="G973" s="215" t="s">
        <v>4665</v>
      </c>
      <c r="H973" s="215" t="s">
        <v>6391</v>
      </c>
      <c r="I973" s="215" t="s">
        <v>8103</v>
      </c>
      <c r="J973" s="215" t="s">
        <v>9801</v>
      </c>
      <c r="K973" s="215" t="s">
        <v>11505</v>
      </c>
      <c r="L973" s="215" t="s">
        <v>13199</v>
      </c>
      <c r="M973" s="215" t="s">
        <v>14891</v>
      </c>
      <c r="N973" s="215" t="s">
        <v>16592</v>
      </c>
      <c r="O973" s="215" t="s">
        <v>18296</v>
      </c>
      <c r="P973" s="215" t="s">
        <v>19985</v>
      </c>
      <c r="Q973" s="4"/>
      <c r="R973" s="4"/>
      <c r="S973" s="4"/>
      <c r="T973" s="4"/>
      <c r="U973" s="4"/>
      <c r="V973" s="4"/>
      <c r="W973" s="4"/>
      <c r="X973" s="4"/>
      <c r="Y973" s="4"/>
      <c r="Z973" s="4"/>
      <c r="AA973" s="4"/>
      <c r="AB973" s="4"/>
      <c r="AC973" s="4"/>
      <c r="AD973" s="4"/>
      <c r="AE973" s="4"/>
      <c r="AF973" s="4"/>
    </row>
    <row r="974" spans="1:32" ht="49.9" customHeight="1">
      <c r="A974" s="4"/>
      <c r="B974" s="213">
        <v>1610111112</v>
      </c>
      <c r="C974" s="214">
        <v>5</v>
      </c>
      <c r="D974" s="215" t="s">
        <v>1030</v>
      </c>
      <c r="E974" s="215" t="s">
        <v>1030</v>
      </c>
      <c r="F974" s="216" t="s">
        <v>23204</v>
      </c>
      <c r="G974" s="215" t="s">
        <v>4666</v>
      </c>
      <c r="H974" s="215" t="s">
        <v>6392</v>
      </c>
      <c r="I974" s="215" t="s">
        <v>8104</v>
      </c>
      <c r="J974" s="215" t="s">
        <v>9802</v>
      </c>
      <c r="K974" s="215" t="s">
        <v>11506</v>
      </c>
      <c r="L974" s="215" t="s">
        <v>13200</v>
      </c>
      <c r="M974" s="215" t="s">
        <v>14892</v>
      </c>
      <c r="N974" s="215" t="s">
        <v>16593</v>
      </c>
      <c r="O974" s="215" t="s">
        <v>18297</v>
      </c>
      <c r="P974" s="215" t="s">
        <v>19986</v>
      </c>
      <c r="Q974" s="4"/>
      <c r="R974" s="4"/>
      <c r="S974" s="4"/>
      <c r="T974" s="4"/>
      <c r="U974" s="4"/>
      <c r="V974" s="4"/>
      <c r="W974" s="4"/>
      <c r="X974" s="4"/>
      <c r="Y974" s="4"/>
      <c r="Z974" s="4"/>
      <c r="AA974" s="4"/>
      <c r="AB974" s="4"/>
      <c r="AC974" s="4"/>
      <c r="AD974" s="4"/>
      <c r="AE974" s="4"/>
      <c r="AF974" s="4"/>
    </row>
    <row r="975" spans="1:32" ht="49.9" customHeight="1">
      <c r="A975" s="4"/>
      <c r="B975" s="213">
        <v>161011111210</v>
      </c>
      <c r="C975" s="214">
        <v>6</v>
      </c>
      <c r="D975" s="215" t="s">
        <v>1031</v>
      </c>
      <c r="E975" s="215" t="s">
        <v>1031</v>
      </c>
      <c r="F975" s="216" t="s">
        <v>3237</v>
      </c>
      <c r="G975" s="215" t="s">
        <v>4667</v>
      </c>
      <c r="H975" s="215" t="s">
        <v>6393</v>
      </c>
      <c r="I975" s="215" t="s">
        <v>8105</v>
      </c>
      <c r="J975" s="215" t="s">
        <v>9803</v>
      </c>
      <c r="K975" s="215" t="s">
        <v>11507</v>
      </c>
      <c r="L975" s="215" t="s">
        <v>13201</v>
      </c>
      <c r="M975" s="215" t="s">
        <v>14893</v>
      </c>
      <c r="N975" s="215" t="s">
        <v>16594</v>
      </c>
      <c r="O975" s="215" t="s">
        <v>18298</v>
      </c>
      <c r="P975" s="215" t="s">
        <v>19987</v>
      </c>
      <c r="Q975" s="4"/>
      <c r="R975" s="4"/>
      <c r="S975" s="4"/>
      <c r="T975" s="4"/>
      <c r="U975" s="4"/>
      <c r="V975" s="4"/>
      <c r="W975" s="4"/>
      <c r="X975" s="4"/>
      <c r="Y975" s="4"/>
      <c r="Z975" s="4"/>
      <c r="AA975" s="4"/>
      <c r="AB975" s="4"/>
      <c r="AC975" s="4"/>
      <c r="AD975" s="4"/>
      <c r="AE975" s="4"/>
      <c r="AF975" s="4"/>
    </row>
    <row r="976" spans="1:32" ht="49.9" customHeight="1">
      <c r="A976" s="4"/>
      <c r="B976" s="213">
        <v>161011111211</v>
      </c>
      <c r="C976" s="214">
        <v>6</v>
      </c>
      <c r="D976" s="215" t="s">
        <v>157</v>
      </c>
      <c r="E976" s="215" t="s">
        <v>157</v>
      </c>
      <c r="F976" s="216" t="s">
        <v>23205</v>
      </c>
      <c r="G976" s="215" t="s">
        <v>4668</v>
      </c>
      <c r="H976" s="215" t="s">
        <v>6394</v>
      </c>
      <c r="I976" s="215" t="s">
        <v>8106</v>
      </c>
      <c r="J976" s="215" t="s">
        <v>9804</v>
      </c>
      <c r="K976" s="215" t="s">
        <v>11508</v>
      </c>
      <c r="L976" s="215" t="s">
        <v>13202</v>
      </c>
      <c r="M976" s="215" t="s">
        <v>14894</v>
      </c>
      <c r="N976" s="215" t="s">
        <v>16595</v>
      </c>
      <c r="O976" s="215" t="s">
        <v>18299</v>
      </c>
      <c r="P976" s="215" t="s">
        <v>19988</v>
      </c>
      <c r="Q976" s="4"/>
      <c r="R976" s="4"/>
      <c r="S976" s="4"/>
      <c r="T976" s="4"/>
      <c r="U976" s="4"/>
      <c r="V976" s="4"/>
      <c r="W976" s="4"/>
      <c r="X976" s="4"/>
      <c r="Y976" s="4"/>
      <c r="Z976" s="4"/>
      <c r="AA976" s="4"/>
      <c r="AB976" s="4"/>
      <c r="AC976" s="4"/>
      <c r="AD976" s="4"/>
      <c r="AE976" s="4"/>
      <c r="AF976" s="4"/>
    </row>
    <row r="977" spans="1:32" ht="49.9" customHeight="1">
      <c r="A977" s="4"/>
      <c r="B977" s="213">
        <v>1610111113</v>
      </c>
      <c r="C977" s="214">
        <v>5</v>
      </c>
      <c r="D977" s="215" t="s">
        <v>1032</v>
      </c>
      <c r="E977" s="215" t="s">
        <v>1032</v>
      </c>
      <c r="F977" s="216" t="s">
        <v>23801</v>
      </c>
      <c r="G977" s="215" t="s">
        <v>4669</v>
      </c>
      <c r="H977" s="215" t="s">
        <v>6395</v>
      </c>
      <c r="I977" s="215" t="s">
        <v>8107</v>
      </c>
      <c r="J977" s="215" t="s">
        <v>9805</v>
      </c>
      <c r="K977" s="215" t="s">
        <v>11509</v>
      </c>
      <c r="L977" s="215" t="s">
        <v>13203</v>
      </c>
      <c r="M977" s="215" t="s">
        <v>14895</v>
      </c>
      <c r="N977" s="215" t="s">
        <v>16596</v>
      </c>
      <c r="O977" s="215" t="s">
        <v>18300</v>
      </c>
      <c r="P977" s="215" t="s">
        <v>19989</v>
      </c>
      <c r="Q977" s="4"/>
      <c r="R977" s="4"/>
      <c r="S977" s="4"/>
      <c r="T977" s="4"/>
      <c r="U977" s="4"/>
      <c r="V977" s="4"/>
      <c r="W977" s="4"/>
      <c r="X977" s="4"/>
      <c r="Y977" s="4"/>
      <c r="Z977" s="4"/>
      <c r="AA977" s="4"/>
      <c r="AB977" s="4"/>
      <c r="AC977" s="4"/>
      <c r="AD977" s="4"/>
      <c r="AE977" s="4"/>
      <c r="AF977" s="4"/>
    </row>
    <row r="978" spans="1:32" ht="49.9" customHeight="1">
      <c r="A978" s="4"/>
      <c r="B978" s="213">
        <v>16101112</v>
      </c>
      <c r="C978" s="214">
        <v>4</v>
      </c>
      <c r="D978" s="215" t="s">
        <v>1033</v>
      </c>
      <c r="E978" s="215" t="s">
        <v>1033</v>
      </c>
      <c r="F978" s="216" t="s">
        <v>3238</v>
      </c>
      <c r="G978" s="215" t="s">
        <v>4670</v>
      </c>
      <c r="H978" s="215" t="s">
        <v>6396</v>
      </c>
      <c r="I978" s="215" t="s">
        <v>8108</v>
      </c>
      <c r="J978" s="215" t="s">
        <v>9806</v>
      </c>
      <c r="K978" s="215" t="s">
        <v>11510</v>
      </c>
      <c r="L978" s="215" t="s">
        <v>13204</v>
      </c>
      <c r="M978" s="215" t="s">
        <v>14896</v>
      </c>
      <c r="N978" s="215" t="s">
        <v>16597</v>
      </c>
      <c r="O978" s="215" t="s">
        <v>18301</v>
      </c>
      <c r="P978" s="215" t="s">
        <v>19990</v>
      </c>
      <c r="Q978" s="4"/>
      <c r="R978" s="4"/>
      <c r="S978" s="4"/>
      <c r="T978" s="4"/>
      <c r="U978" s="4"/>
      <c r="V978" s="4"/>
      <c r="W978" s="4"/>
      <c r="X978" s="4"/>
      <c r="Y978" s="4"/>
      <c r="Z978" s="4"/>
      <c r="AA978" s="4"/>
      <c r="AB978" s="4"/>
      <c r="AC978" s="4"/>
      <c r="AD978" s="4"/>
      <c r="AE978" s="4"/>
      <c r="AF978" s="4"/>
    </row>
    <row r="979" spans="1:32" ht="49.9" customHeight="1">
      <c r="A979" s="4"/>
      <c r="B979" s="213">
        <v>1610111210</v>
      </c>
      <c r="C979" s="214">
        <v>5</v>
      </c>
      <c r="D979" s="215" t="s">
        <v>1034</v>
      </c>
      <c r="E979" s="215" t="s">
        <v>1034</v>
      </c>
      <c r="F979" s="216" t="s">
        <v>23207</v>
      </c>
      <c r="G979" s="215" t="s">
        <v>4671</v>
      </c>
      <c r="H979" s="215" t="s">
        <v>6397</v>
      </c>
      <c r="I979" s="215" t="s">
        <v>8109</v>
      </c>
      <c r="J979" s="215" t="s">
        <v>9807</v>
      </c>
      <c r="K979" s="215" t="s">
        <v>11511</v>
      </c>
      <c r="L979" s="215" t="s">
        <v>13205</v>
      </c>
      <c r="M979" s="215" t="s">
        <v>14897</v>
      </c>
      <c r="N979" s="215" t="s">
        <v>16598</v>
      </c>
      <c r="O979" s="215" t="s">
        <v>18302</v>
      </c>
      <c r="P979" s="215" t="s">
        <v>19991</v>
      </c>
      <c r="Q979" s="4"/>
      <c r="R979" s="4"/>
      <c r="S979" s="4"/>
      <c r="T979" s="4"/>
      <c r="U979" s="4"/>
      <c r="V979" s="4"/>
      <c r="W979" s="4"/>
      <c r="X979" s="4"/>
      <c r="Y979" s="4"/>
      <c r="Z979" s="4"/>
      <c r="AA979" s="4"/>
      <c r="AB979" s="4"/>
      <c r="AC979" s="4"/>
      <c r="AD979" s="4"/>
      <c r="AE979" s="4"/>
      <c r="AF979" s="4"/>
    </row>
    <row r="980" spans="1:32" ht="49.9" customHeight="1">
      <c r="A980" s="4"/>
      <c r="B980" s="213">
        <v>161011121010</v>
      </c>
      <c r="C980" s="214">
        <v>6</v>
      </c>
      <c r="D980" s="215" t="s">
        <v>1035</v>
      </c>
      <c r="E980" s="215" t="s">
        <v>2052</v>
      </c>
      <c r="F980" s="216" t="s">
        <v>23208</v>
      </c>
      <c r="G980" s="215" t="s">
        <v>4672</v>
      </c>
      <c r="H980" s="215" t="s">
        <v>6398</v>
      </c>
      <c r="I980" s="215" t="s">
        <v>8110</v>
      </c>
      <c r="J980" s="215" t="s">
        <v>9808</v>
      </c>
      <c r="K980" s="215" t="s">
        <v>11512</v>
      </c>
      <c r="L980" s="215" t="s">
        <v>13206</v>
      </c>
      <c r="M980" s="215" t="s">
        <v>14898</v>
      </c>
      <c r="N980" s="215" t="s">
        <v>16599</v>
      </c>
      <c r="O980" s="215" t="s">
        <v>18303</v>
      </c>
      <c r="P980" s="215" t="s">
        <v>19992</v>
      </c>
      <c r="Q980" s="4"/>
      <c r="R980" s="4"/>
      <c r="S980" s="4"/>
      <c r="T980" s="4"/>
      <c r="U980" s="4"/>
      <c r="V980" s="4"/>
      <c r="W980" s="4"/>
      <c r="X980" s="4"/>
      <c r="Y980" s="4"/>
      <c r="Z980" s="4"/>
      <c r="AA980" s="4"/>
      <c r="AB980" s="4"/>
      <c r="AC980" s="4"/>
      <c r="AD980" s="4"/>
      <c r="AE980" s="4"/>
      <c r="AF980" s="4"/>
    </row>
    <row r="981" spans="1:32" ht="49.9" customHeight="1">
      <c r="A981" s="4"/>
      <c r="B981" s="213">
        <v>161011121011</v>
      </c>
      <c r="C981" s="214">
        <v>6</v>
      </c>
      <c r="D981" s="215" t="s">
        <v>1036</v>
      </c>
      <c r="E981" s="215" t="s">
        <v>1036</v>
      </c>
      <c r="F981" s="216" t="s">
        <v>23209</v>
      </c>
      <c r="G981" s="215" t="s">
        <v>4673</v>
      </c>
      <c r="H981" s="215" t="s">
        <v>6399</v>
      </c>
      <c r="I981" s="215" t="s">
        <v>8111</v>
      </c>
      <c r="J981" s="215" t="s">
        <v>9809</v>
      </c>
      <c r="K981" s="215" t="s">
        <v>11513</v>
      </c>
      <c r="L981" s="215" t="s">
        <v>13207</v>
      </c>
      <c r="M981" s="215" t="s">
        <v>14899</v>
      </c>
      <c r="N981" s="215" t="s">
        <v>16600</v>
      </c>
      <c r="O981" s="215" t="s">
        <v>18304</v>
      </c>
      <c r="P981" s="215" t="s">
        <v>19993</v>
      </c>
      <c r="Q981" s="4"/>
      <c r="R981" s="4"/>
      <c r="S981" s="4"/>
      <c r="T981" s="4"/>
      <c r="U981" s="4"/>
      <c r="V981" s="4"/>
      <c r="W981" s="4"/>
      <c r="X981" s="4"/>
      <c r="Y981" s="4"/>
      <c r="Z981" s="4"/>
      <c r="AA981" s="4"/>
      <c r="AB981" s="4"/>
      <c r="AC981" s="4"/>
      <c r="AD981" s="4"/>
      <c r="AE981" s="4"/>
      <c r="AF981" s="4"/>
    </row>
    <row r="982" spans="1:32" ht="49.9" customHeight="1">
      <c r="A982" s="4"/>
      <c r="B982" s="213">
        <v>161011121012</v>
      </c>
      <c r="C982" s="214">
        <v>6</v>
      </c>
      <c r="D982" s="215" t="s">
        <v>163</v>
      </c>
      <c r="E982" s="215" t="s">
        <v>2053</v>
      </c>
      <c r="F982" s="216" t="s">
        <v>23210</v>
      </c>
      <c r="G982" s="215" t="s">
        <v>4674</v>
      </c>
      <c r="H982" s="215" t="s">
        <v>6400</v>
      </c>
      <c r="I982" s="215" t="s">
        <v>8112</v>
      </c>
      <c r="J982" s="215" t="s">
        <v>9810</v>
      </c>
      <c r="K982" s="215" t="s">
        <v>11514</v>
      </c>
      <c r="L982" s="215" t="s">
        <v>13208</v>
      </c>
      <c r="M982" s="215" t="s">
        <v>14900</v>
      </c>
      <c r="N982" s="215" t="s">
        <v>16601</v>
      </c>
      <c r="O982" s="215" t="s">
        <v>18305</v>
      </c>
      <c r="P982" s="215" t="s">
        <v>19994</v>
      </c>
      <c r="Q982" s="4"/>
      <c r="R982" s="4"/>
      <c r="S982" s="4"/>
      <c r="T982" s="4"/>
      <c r="U982" s="4"/>
      <c r="V982" s="4"/>
      <c r="W982" s="4"/>
      <c r="X982" s="4"/>
      <c r="Y982" s="4"/>
      <c r="Z982" s="4"/>
      <c r="AA982" s="4"/>
      <c r="AB982" s="4"/>
      <c r="AC982" s="4"/>
      <c r="AD982" s="4"/>
      <c r="AE982" s="4"/>
      <c r="AF982" s="4"/>
    </row>
    <row r="983" spans="1:32" ht="49.9" customHeight="1">
      <c r="A983" s="4"/>
      <c r="B983" s="213">
        <v>16101112101210</v>
      </c>
      <c r="C983" s="214">
        <v>7</v>
      </c>
      <c r="D983" s="215" t="s">
        <v>1037</v>
      </c>
      <c r="E983" s="215" t="s">
        <v>1037</v>
      </c>
      <c r="F983" s="216" t="s">
        <v>3239</v>
      </c>
      <c r="G983" s="215" t="s">
        <v>4675</v>
      </c>
      <c r="H983" s="215" t="s">
        <v>6401</v>
      </c>
      <c r="I983" s="215" t="s">
        <v>8113</v>
      </c>
      <c r="J983" s="215" t="s">
        <v>9811</v>
      </c>
      <c r="K983" s="215" t="s">
        <v>11515</v>
      </c>
      <c r="L983" s="215" t="s">
        <v>13209</v>
      </c>
      <c r="M983" s="215" t="s">
        <v>14901</v>
      </c>
      <c r="N983" s="215" t="s">
        <v>16602</v>
      </c>
      <c r="O983" s="215" t="s">
        <v>18306</v>
      </c>
      <c r="P983" s="215" t="s">
        <v>19995</v>
      </c>
      <c r="Q983" s="4"/>
      <c r="R983" s="4"/>
      <c r="S983" s="4"/>
      <c r="T983" s="4"/>
      <c r="U983" s="4"/>
      <c r="V983" s="4"/>
      <c r="W983" s="4"/>
      <c r="X983" s="4"/>
      <c r="Y983" s="4"/>
      <c r="Z983" s="4"/>
      <c r="AA983" s="4"/>
      <c r="AB983" s="4"/>
      <c r="AC983" s="4"/>
      <c r="AD983" s="4"/>
      <c r="AE983" s="4"/>
      <c r="AF983" s="4"/>
    </row>
    <row r="984" spans="1:32" ht="49.9" customHeight="1">
      <c r="A984" s="4"/>
      <c r="B984" s="213">
        <v>16101112101211</v>
      </c>
      <c r="C984" s="214">
        <v>7</v>
      </c>
      <c r="D984" s="215" t="s">
        <v>1038</v>
      </c>
      <c r="E984" s="215" t="s">
        <v>1038</v>
      </c>
      <c r="F984" s="216" t="s">
        <v>23211</v>
      </c>
      <c r="G984" s="215" t="s">
        <v>4676</v>
      </c>
      <c r="H984" s="215" t="s">
        <v>6402</v>
      </c>
      <c r="I984" s="215" t="s">
        <v>8114</v>
      </c>
      <c r="J984" s="215" t="s">
        <v>9812</v>
      </c>
      <c r="K984" s="215" t="s">
        <v>11516</v>
      </c>
      <c r="L984" s="215" t="s">
        <v>13210</v>
      </c>
      <c r="M984" s="215" t="s">
        <v>14902</v>
      </c>
      <c r="N984" s="215" t="s">
        <v>16603</v>
      </c>
      <c r="O984" s="215" t="s">
        <v>18307</v>
      </c>
      <c r="P984" s="215" t="s">
        <v>19996</v>
      </c>
      <c r="Q984" s="4"/>
      <c r="R984" s="4"/>
      <c r="S984" s="4"/>
      <c r="T984" s="4"/>
      <c r="U984" s="4"/>
      <c r="V984" s="4"/>
      <c r="W984" s="4"/>
      <c r="X984" s="4"/>
      <c r="Y984" s="4"/>
      <c r="Z984" s="4"/>
      <c r="AA984" s="4"/>
      <c r="AB984" s="4"/>
      <c r="AC984" s="4"/>
      <c r="AD984" s="4"/>
      <c r="AE984" s="4"/>
      <c r="AF984" s="4"/>
    </row>
    <row r="985" spans="1:32" ht="49.9" customHeight="1">
      <c r="A985" s="4"/>
      <c r="B985" s="213">
        <v>1610111211</v>
      </c>
      <c r="C985" s="214">
        <v>5</v>
      </c>
      <c r="D985" s="215" t="s">
        <v>164</v>
      </c>
      <c r="E985" s="215" t="s">
        <v>2054</v>
      </c>
      <c r="F985" s="216" t="s">
        <v>23212</v>
      </c>
      <c r="G985" s="215" t="s">
        <v>4677</v>
      </c>
      <c r="H985" s="215" t="s">
        <v>6403</v>
      </c>
      <c r="I985" s="215" t="s">
        <v>6403</v>
      </c>
      <c r="J985" s="215" t="s">
        <v>9813</v>
      </c>
      <c r="K985" s="215" t="s">
        <v>11517</v>
      </c>
      <c r="L985" s="215" t="s">
        <v>6403</v>
      </c>
      <c r="M985" s="215" t="s">
        <v>6403</v>
      </c>
      <c r="N985" s="215" t="s">
        <v>6403</v>
      </c>
      <c r="O985" s="215" t="s">
        <v>6403</v>
      </c>
      <c r="P985" s="215" t="s">
        <v>19997</v>
      </c>
      <c r="Q985" s="4"/>
      <c r="R985" s="4"/>
      <c r="S985" s="4"/>
      <c r="T985" s="4"/>
      <c r="U985" s="4"/>
      <c r="V985" s="4"/>
      <c r="W985" s="4"/>
      <c r="X985" s="4"/>
      <c r="Y985" s="4"/>
      <c r="Z985" s="4"/>
      <c r="AA985" s="4"/>
      <c r="AB985" s="4"/>
      <c r="AC985" s="4"/>
      <c r="AD985" s="4"/>
      <c r="AE985" s="4"/>
      <c r="AF985" s="4"/>
    </row>
    <row r="986" spans="1:32" ht="49.9" customHeight="1">
      <c r="A986" s="4"/>
      <c r="B986" s="213">
        <v>16101113</v>
      </c>
      <c r="C986" s="214">
        <v>4</v>
      </c>
      <c r="D986" s="215" t="s">
        <v>158</v>
      </c>
      <c r="E986" s="215" t="s">
        <v>158</v>
      </c>
      <c r="F986" s="216" t="s">
        <v>3240</v>
      </c>
      <c r="G986" s="215" t="s">
        <v>4678</v>
      </c>
      <c r="H986" s="215" t="s">
        <v>6404</v>
      </c>
      <c r="I986" s="215" t="s">
        <v>158</v>
      </c>
      <c r="J986" s="215" t="s">
        <v>9814</v>
      </c>
      <c r="K986" s="215" t="s">
        <v>11518</v>
      </c>
      <c r="L986" s="215" t="s">
        <v>158</v>
      </c>
      <c r="M986" s="215" t="s">
        <v>14903</v>
      </c>
      <c r="N986" s="215" t="s">
        <v>16604</v>
      </c>
      <c r="O986" s="215" t="s">
        <v>18308</v>
      </c>
      <c r="P986" s="215" t="s">
        <v>19998</v>
      </c>
      <c r="Q986" s="4"/>
      <c r="R986" s="4"/>
      <c r="S986" s="4"/>
      <c r="T986" s="4"/>
      <c r="U986" s="4"/>
      <c r="V986" s="4"/>
      <c r="W986" s="4"/>
      <c r="X986" s="4"/>
      <c r="Y986" s="4"/>
      <c r="Z986" s="4"/>
      <c r="AA986" s="4"/>
      <c r="AB986" s="4"/>
      <c r="AC986" s="4"/>
      <c r="AD986" s="4"/>
      <c r="AE986" s="4"/>
      <c r="AF986" s="4"/>
    </row>
    <row r="987" spans="1:32" ht="49.9" customHeight="1">
      <c r="A987" s="4"/>
      <c r="B987" s="213">
        <v>1610111310</v>
      </c>
      <c r="C987" s="214">
        <v>5</v>
      </c>
      <c r="D987" s="215" t="s">
        <v>1039</v>
      </c>
      <c r="E987" s="215" t="s">
        <v>2055</v>
      </c>
      <c r="F987" s="216" t="s">
        <v>3241</v>
      </c>
      <c r="G987" s="215" t="s">
        <v>4679</v>
      </c>
      <c r="H987" s="215" t="s">
        <v>6405</v>
      </c>
      <c r="I987" s="215" t="s">
        <v>8115</v>
      </c>
      <c r="J987" s="215" t="s">
        <v>9815</v>
      </c>
      <c r="K987" s="215" t="s">
        <v>11519</v>
      </c>
      <c r="L987" s="215" t="s">
        <v>13211</v>
      </c>
      <c r="M987" s="215" t="s">
        <v>14904</v>
      </c>
      <c r="N987" s="215" t="s">
        <v>16605</v>
      </c>
      <c r="O987" s="215" t="s">
        <v>18309</v>
      </c>
      <c r="P987" s="215" t="s">
        <v>19999</v>
      </c>
      <c r="Q987" s="4"/>
      <c r="R987" s="4"/>
      <c r="S987" s="4"/>
      <c r="T987" s="4"/>
      <c r="U987" s="4"/>
      <c r="V987" s="4"/>
      <c r="W987" s="4"/>
      <c r="X987" s="4"/>
      <c r="Y987" s="4"/>
      <c r="Z987" s="4"/>
      <c r="AA987" s="4"/>
      <c r="AB987" s="4"/>
      <c r="AC987" s="4"/>
      <c r="AD987" s="4"/>
      <c r="AE987" s="4"/>
      <c r="AF987" s="4"/>
    </row>
    <row r="988" spans="1:32" ht="49.9" customHeight="1">
      <c r="A988" s="4"/>
      <c r="B988" s="213">
        <v>1610111311</v>
      </c>
      <c r="C988" s="214">
        <v>5</v>
      </c>
      <c r="D988" s="215" t="s">
        <v>1040</v>
      </c>
      <c r="E988" s="215" t="s">
        <v>2056</v>
      </c>
      <c r="F988" s="216" t="s">
        <v>3242</v>
      </c>
      <c r="G988" s="215" t="s">
        <v>4680</v>
      </c>
      <c r="H988" s="215" t="s">
        <v>6406</v>
      </c>
      <c r="I988" s="215" t="s">
        <v>8116</v>
      </c>
      <c r="J988" s="215" t="s">
        <v>9816</v>
      </c>
      <c r="K988" s="215" t="s">
        <v>11520</v>
      </c>
      <c r="L988" s="215" t="s">
        <v>13212</v>
      </c>
      <c r="M988" s="215" t="s">
        <v>14905</v>
      </c>
      <c r="N988" s="215" t="s">
        <v>16606</v>
      </c>
      <c r="O988" s="215" t="s">
        <v>18310</v>
      </c>
      <c r="P988" s="215" t="s">
        <v>20000</v>
      </c>
      <c r="Q988" s="4"/>
      <c r="R988" s="4"/>
      <c r="S988" s="4"/>
      <c r="T988" s="4"/>
      <c r="U988" s="4"/>
      <c r="V988" s="4"/>
      <c r="W988" s="4"/>
      <c r="X988" s="4"/>
      <c r="Y988" s="4"/>
      <c r="Z988" s="4"/>
      <c r="AA988" s="4"/>
      <c r="AB988" s="4"/>
      <c r="AC988" s="4"/>
      <c r="AD988" s="4"/>
      <c r="AE988" s="4"/>
      <c r="AF988" s="4"/>
    </row>
    <row r="989" spans="1:32" ht="49.9" customHeight="1">
      <c r="A989" s="4"/>
      <c r="B989" s="213">
        <v>1610111312</v>
      </c>
      <c r="C989" s="214">
        <v>5</v>
      </c>
      <c r="D989" s="215" t="s">
        <v>1041</v>
      </c>
      <c r="E989" s="215" t="s">
        <v>2057</v>
      </c>
      <c r="F989" s="216" t="s">
        <v>3243</v>
      </c>
      <c r="G989" s="215" t="s">
        <v>4681</v>
      </c>
      <c r="H989" s="215" t="s">
        <v>6407</v>
      </c>
      <c r="I989" s="215" t="s">
        <v>8117</v>
      </c>
      <c r="J989" s="215" t="s">
        <v>9817</v>
      </c>
      <c r="K989" s="215" t="s">
        <v>11521</v>
      </c>
      <c r="L989" s="215" t="s">
        <v>13213</v>
      </c>
      <c r="M989" s="215" t="s">
        <v>14906</v>
      </c>
      <c r="N989" s="215" t="s">
        <v>16607</v>
      </c>
      <c r="O989" s="215" t="s">
        <v>18311</v>
      </c>
      <c r="P989" s="215" t="s">
        <v>20001</v>
      </c>
      <c r="Q989" s="4"/>
      <c r="R989" s="4"/>
      <c r="S989" s="4"/>
      <c r="T989" s="4"/>
      <c r="U989" s="4"/>
      <c r="V989" s="4"/>
      <c r="W989" s="4"/>
      <c r="X989" s="4"/>
      <c r="Y989" s="4"/>
      <c r="Z989" s="4"/>
      <c r="AA989" s="4"/>
      <c r="AB989" s="4"/>
      <c r="AC989" s="4"/>
      <c r="AD989" s="4"/>
      <c r="AE989" s="4"/>
      <c r="AF989" s="4"/>
    </row>
    <row r="990" spans="1:32" ht="49.9" customHeight="1">
      <c r="A990" s="4"/>
      <c r="B990" s="213">
        <v>161011131210</v>
      </c>
      <c r="C990" s="214">
        <v>6</v>
      </c>
      <c r="D990" s="215" t="s">
        <v>1042</v>
      </c>
      <c r="E990" s="215" t="s">
        <v>2058</v>
      </c>
      <c r="F990" s="216" t="s">
        <v>3244</v>
      </c>
      <c r="G990" s="215" t="s">
        <v>4682</v>
      </c>
      <c r="H990" s="215" t="s">
        <v>6408</v>
      </c>
      <c r="I990" s="215" t="s">
        <v>2058</v>
      </c>
      <c r="J990" s="215" t="s">
        <v>9818</v>
      </c>
      <c r="K990" s="215" t="s">
        <v>11522</v>
      </c>
      <c r="L990" s="215" t="s">
        <v>13214</v>
      </c>
      <c r="M990" s="215" t="s">
        <v>14907</v>
      </c>
      <c r="N990" s="215" t="s">
        <v>16608</v>
      </c>
      <c r="O990" s="215" t="s">
        <v>2058</v>
      </c>
      <c r="P990" s="215" t="s">
        <v>20002</v>
      </c>
      <c r="Q990" s="4"/>
      <c r="R990" s="4"/>
      <c r="S990" s="4"/>
      <c r="T990" s="4"/>
      <c r="U990" s="4"/>
      <c r="V990" s="4"/>
      <c r="W990" s="4"/>
      <c r="X990" s="4"/>
      <c r="Y990" s="4"/>
      <c r="Z990" s="4"/>
      <c r="AA990" s="4"/>
      <c r="AB990" s="4"/>
      <c r="AC990" s="4"/>
      <c r="AD990" s="4"/>
      <c r="AE990" s="4"/>
      <c r="AF990" s="4"/>
    </row>
    <row r="991" spans="1:32" ht="49.9" customHeight="1">
      <c r="A991" s="4"/>
      <c r="B991" s="213">
        <v>161011131211</v>
      </c>
      <c r="C991" s="214">
        <v>6</v>
      </c>
      <c r="D991" s="215" t="s">
        <v>1043</v>
      </c>
      <c r="E991" s="215" t="s">
        <v>1043</v>
      </c>
      <c r="F991" s="216" t="s">
        <v>3245</v>
      </c>
      <c r="G991" s="215" t="s">
        <v>4683</v>
      </c>
      <c r="H991" s="215" t="s">
        <v>6409</v>
      </c>
      <c r="I991" s="215" t="s">
        <v>8118</v>
      </c>
      <c r="J991" s="215" t="s">
        <v>9819</v>
      </c>
      <c r="K991" s="215" t="s">
        <v>11523</v>
      </c>
      <c r="L991" s="215" t="s">
        <v>13215</v>
      </c>
      <c r="M991" s="215" t="s">
        <v>14908</v>
      </c>
      <c r="N991" s="215" t="s">
        <v>16609</v>
      </c>
      <c r="O991" s="215" t="s">
        <v>18312</v>
      </c>
      <c r="P991" s="215" t="s">
        <v>20003</v>
      </c>
      <c r="Q991" s="4"/>
      <c r="R991" s="4"/>
      <c r="S991" s="4"/>
      <c r="T991" s="4"/>
      <c r="U991" s="4"/>
      <c r="V991" s="4"/>
      <c r="W991" s="4"/>
      <c r="X991" s="4"/>
      <c r="Y991" s="4"/>
      <c r="Z991" s="4"/>
      <c r="AA991" s="4"/>
      <c r="AB991" s="4"/>
      <c r="AC991" s="4"/>
      <c r="AD991" s="4"/>
      <c r="AE991" s="4"/>
      <c r="AF991" s="4"/>
    </row>
    <row r="992" spans="1:32" ht="49.9" customHeight="1">
      <c r="A992" s="4"/>
      <c r="B992" s="213">
        <v>161012</v>
      </c>
      <c r="C992" s="214">
        <v>3</v>
      </c>
      <c r="D992" s="215" t="s">
        <v>1044</v>
      </c>
      <c r="E992" s="215" t="s">
        <v>1635</v>
      </c>
      <c r="F992" s="216" t="s">
        <v>3246</v>
      </c>
      <c r="G992" s="215" t="s">
        <v>4684</v>
      </c>
      <c r="H992" s="215" t="s">
        <v>6410</v>
      </c>
      <c r="I992" s="215" t="s">
        <v>8119</v>
      </c>
      <c r="J992" s="215" t="s">
        <v>9820</v>
      </c>
      <c r="K992" s="215" t="s">
        <v>11524</v>
      </c>
      <c r="L992" s="215" t="s">
        <v>13216</v>
      </c>
      <c r="M992" s="215" t="s">
        <v>14909</v>
      </c>
      <c r="N992" s="215" t="s">
        <v>16610</v>
      </c>
      <c r="O992" s="215" t="s">
        <v>18313</v>
      </c>
      <c r="P992" s="215" t="s">
        <v>20004</v>
      </c>
      <c r="Q992" s="4"/>
      <c r="R992" s="4"/>
      <c r="S992" s="4"/>
      <c r="T992" s="4"/>
      <c r="U992" s="4"/>
      <c r="V992" s="4"/>
      <c r="W992" s="4"/>
      <c r="X992" s="4"/>
      <c r="Y992" s="4"/>
      <c r="Z992" s="4"/>
      <c r="AA992" s="4"/>
      <c r="AB992" s="4"/>
      <c r="AC992" s="4"/>
      <c r="AD992" s="4"/>
      <c r="AE992" s="4"/>
      <c r="AF992" s="4"/>
    </row>
    <row r="993" spans="1:32" ht="49.9" customHeight="1">
      <c r="A993" s="4"/>
      <c r="B993" s="213">
        <v>16101210</v>
      </c>
      <c r="C993" s="214">
        <v>4</v>
      </c>
      <c r="D993" s="215" t="s">
        <v>140</v>
      </c>
      <c r="E993" s="215" t="s">
        <v>2059</v>
      </c>
      <c r="F993" s="216" t="s">
        <v>23213</v>
      </c>
      <c r="G993" s="215" t="s">
        <v>4685</v>
      </c>
      <c r="H993" s="215" t="s">
        <v>6411</v>
      </c>
      <c r="I993" s="215" t="s">
        <v>8120</v>
      </c>
      <c r="J993" s="215" t="s">
        <v>9821</v>
      </c>
      <c r="K993" s="215" t="s">
        <v>11525</v>
      </c>
      <c r="L993" s="215" t="s">
        <v>13217</v>
      </c>
      <c r="M993" s="215" t="s">
        <v>14910</v>
      </c>
      <c r="N993" s="215" t="s">
        <v>16611</v>
      </c>
      <c r="O993" s="215" t="s">
        <v>18314</v>
      </c>
      <c r="P993" s="215" t="s">
        <v>20005</v>
      </c>
      <c r="Q993" s="4"/>
      <c r="R993" s="4"/>
      <c r="S993" s="4"/>
      <c r="T993" s="4"/>
      <c r="U993" s="4"/>
      <c r="V993" s="4"/>
      <c r="W993" s="4"/>
      <c r="X993" s="4"/>
      <c r="Y993" s="4"/>
      <c r="Z993" s="4"/>
      <c r="AA993" s="4"/>
      <c r="AB993" s="4"/>
      <c r="AC993" s="4"/>
      <c r="AD993" s="4"/>
      <c r="AE993" s="4"/>
      <c r="AF993" s="4"/>
    </row>
    <row r="994" spans="1:32" ht="49.9" customHeight="1">
      <c r="A994" s="4"/>
      <c r="B994" s="213">
        <v>1610121010</v>
      </c>
      <c r="C994" s="214">
        <v>5</v>
      </c>
      <c r="D994" s="215" t="s">
        <v>143</v>
      </c>
      <c r="E994" s="215" t="s">
        <v>2060</v>
      </c>
      <c r="F994" s="216" t="s">
        <v>23214</v>
      </c>
      <c r="G994" s="215" t="s">
        <v>4686</v>
      </c>
      <c r="H994" s="215" t="s">
        <v>6412</v>
      </c>
      <c r="I994" s="215" t="s">
        <v>8121</v>
      </c>
      <c r="J994" s="215" t="s">
        <v>9822</v>
      </c>
      <c r="K994" s="215" t="s">
        <v>11526</v>
      </c>
      <c r="L994" s="215" t="s">
        <v>13218</v>
      </c>
      <c r="M994" s="215" t="s">
        <v>14911</v>
      </c>
      <c r="N994" s="215" t="s">
        <v>16612</v>
      </c>
      <c r="O994" s="215" t="s">
        <v>4686</v>
      </c>
      <c r="P994" s="215" t="s">
        <v>20006</v>
      </c>
      <c r="Q994" s="4"/>
      <c r="R994" s="4"/>
      <c r="S994" s="4"/>
      <c r="T994" s="4"/>
      <c r="U994" s="4"/>
      <c r="V994" s="4"/>
      <c r="W994" s="4"/>
      <c r="X994" s="4"/>
      <c r="Y994" s="4"/>
      <c r="Z994" s="4"/>
      <c r="AA994" s="4"/>
      <c r="AB994" s="4"/>
      <c r="AC994" s="4"/>
      <c r="AD994" s="4"/>
      <c r="AE994" s="4"/>
      <c r="AF994" s="4"/>
    </row>
    <row r="995" spans="1:32" ht="49.9" customHeight="1">
      <c r="A995" s="4"/>
      <c r="B995" s="213">
        <v>1610121011</v>
      </c>
      <c r="C995" s="214">
        <v>5</v>
      </c>
      <c r="D995" s="215" t="s">
        <v>144</v>
      </c>
      <c r="E995" s="215" t="s">
        <v>2061</v>
      </c>
      <c r="F995" s="216" t="s">
        <v>23802</v>
      </c>
      <c r="G995" s="215" t="s">
        <v>4687</v>
      </c>
      <c r="H995" s="215" t="s">
        <v>6413</v>
      </c>
      <c r="I995" s="215" t="s">
        <v>8122</v>
      </c>
      <c r="J995" s="215" t="s">
        <v>9823</v>
      </c>
      <c r="K995" s="215" t="s">
        <v>11527</v>
      </c>
      <c r="L995" s="215" t="s">
        <v>13219</v>
      </c>
      <c r="M995" s="215" t="s">
        <v>14912</v>
      </c>
      <c r="N995" s="215" t="s">
        <v>16613</v>
      </c>
      <c r="O995" s="215" t="s">
        <v>18315</v>
      </c>
      <c r="P995" s="215" t="s">
        <v>20007</v>
      </c>
      <c r="Q995" s="4"/>
      <c r="R995" s="4"/>
      <c r="S995" s="4"/>
      <c r="T995" s="4"/>
      <c r="U995" s="4"/>
      <c r="V995" s="4"/>
      <c r="W995" s="4"/>
      <c r="X995" s="4"/>
      <c r="Y995" s="4"/>
      <c r="Z995" s="4"/>
      <c r="AA995" s="4"/>
      <c r="AB995" s="4"/>
      <c r="AC995" s="4"/>
      <c r="AD995" s="4"/>
      <c r="AE995" s="4"/>
      <c r="AF995" s="4"/>
    </row>
    <row r="996" spans="1:32" ht="49.9" customHeight="1">
      <c r="A996" s="4"/>
      <c r="B996" s="213">
        <v>16101211</v>
      </c>
      <c r="C996" s="214">
        <v>4</v>
      </c>
      <c r="D996" s="215" t="s">
        <v>1045</v>
      </c>
      <c r="E996" s="215" t="s">
        <v>1045</v>
      </c>
      <c r="F996" s="216" t="s">
        <v>23216</v>
      </c>
      <c r="G996" s="215" t="s">
        <v>4688</v>
      </c>
      <c r="H996" s="215" t="s">
        <v>6414</v>
      </c>
      <c r="I996" s="215" t="s">
        <v>8123</v>
      </c>
      <c r="J996" s="215" t="s">
        <v>9824</v>
      </c>
      <c r="K996" s="215" t="s">
        <v>11528</v>
      </c>
      <c r="L996" s="215" t="s">
        <v>13220</v>
      </c>
      <c r="M996" s="215" t="s">
        <v>14913</v>
      </c>
      <c r="N996" s="215" t="s">
        <v>16614</v>
      </c>
      <c r="O996" s="215" t="s">
        <v>18316</v>
      </c>
      <c r="P996" s="215" t="s">
        <v>20008</v>
      </c>
      <c r="Q996" s="4"/>
      <c r="R996" s="4"/>
      <c r="S996" s="4"/>
      <c r="T996" s="4"/>
      <c r="U996" s="4"/>
      <c r="V996" s="4"/>
      <c r="W996" s="4"/>
      <c r="X996" s="4"/>
      <c r="Y996" s="4"/>
      <c r="Z996" s="4"/>
      <c r="AA996" s="4"/>
      <c r="AB996" s="4"/>
      <c r="AC996" s="4"/>
      <c r="AD996" s="4"/>
      <c r="AE996" s="4"/>
      <c r="AF996" s="4"/>
    </row>
    <row r="997" spans="1:32" ht="49.9" customHeight="1">
      <c r="A997" s="4"/>
      <c r="B997" s="213">
        <v>1610121110</v>
      </c>
      <c r="C997" s="214">
        <v>5</v>
      </c>
      <c r="D997" s="215" t="s">
        <v>145</v>
      </c>
      <c r="E997" s="215" t="s">
        <v>2062</v>
      </c>
      <c r="F997" s="216" t="s">
        <v>3247</v>
      </c>
      <c r="G997" s="215" t="s">
        <v>4689</v>
      </c>
      <c r="H997" s="215" t="s">
        <v>6415</v>
      </c>
      <c r="I997" s="215" t="s">
        <v>145</v>
      </c>
      <c r="J997" s="215" t="s">
        <v>9825</v>
      </c>
      <c r="K997" s="215" t="s">
        <v>11529</v>
      </c>
      <c r="L997" s="215" t="s">
        <v>13221</v>
      </c>
      <c r="M997" s="215" t="s">
        <v>14914</v>
      </c>
      <c r="N997" s="215" t="s">
        <v>16615</v>
      </c>
      <c r="O997" s="215" t="s">
        <v>18317</v>
      </c>
      <c r="P997" s="215" t="s">
        <v>20009</v>
      </c>
      <c r="Q997" s="4"/>
      <c r="R997" s="4"/>
      <c r="S997" s="4"/>
      <c r="T997" s="4"/>
      <c r="U997" s="4"/>
      <c r="V997" s="4"/>
      <c r="W997" s="4"/>
      <c r="X997" s="4"/>
      <c r="Y997" s="4"/>
      <c r="Z997" s="4"/>
      <c r="AA997" s="4"/>
      <c r="AB997" s="4"/>
      <c r="AC997" s="4"/>
      <c r="AD997" s="4"/>
      <c r="AE997" s="4"/>
      <c r="AF997" s="4"/>
    </row>
    <row r="998" spans="1:32" ht="49.9" customHeight="1">
      <c r="A998" s="4"/>
      <c r="B998" s="213">
        <v>1610121111</v>
      </c>
      <c r="C998" s="214">
        <v>5</v>
      </c>
      <c r="D998" s="215" t="s">
        <v>1046</v>
      </c>
      <c r="E998" s="215" t="s">
        <v>2063</v>
      </c>
      <c r="F998" s="216" t="s">
        <v>3248</v>
      </c>
      <c r="G998" s="215" t="s">
        <v>4690</v>
      </c>
      <c r="H998" s="215" t="s">
        <v>6416</v>
      </c>
      <c r="I998" s="215" t="s">
        <v>8124</v>
      </c>
      <c r="J998" s="215" t="s">
        <v>9826</v>
      </c>
      <c r="K998" s="215" t="s">
        <v>9826</v>
      </c>
      <c r="L998" s="215" t="s">
        <v>13222</v>
      </c>
      <c r="M998" s="215" t="s">
        <v>14915</v>
      </c>
      <c r="N998" s="215" t="s">
        <v>16616</v>
      </c>
      <c r="O998" s="215" t="s">
        <v>18318</v>
      </c>
      <c r="P998" s="215" t="s">
        <v>20010</v>
      </c>
      <c r="Q998" s="4"/>
      <c r="R998" s="4"/>
      <c r="S998" s="4"/>
      <c r="T998" s="4"/>
      <c r="U998" s="4"/>
      <c r="V998" s="4"/>
      <c r="W998" s="4"/>
      <c r="X998" s="4"/>
      <c r="Y998" s="4"/>
      <c r="Z998" s="4"/>
      <c r="AA998" s="4"/>
      <c r="AB998" s="4"/>
      <c r="AC998" s="4"/>
      <c r="AD998" s="4"/>
      <c r="AE998" s="4"/>
      <c r="AF998" s="4"/>
    </row>
    <row r="999" spans="1:32" ht="49.9" customHeight="1">
      <c r="A999" s="4"/>
      <c r="B999" s="213">
        <v>16101212</v>
      </c>
      <c r="C999" s="214">
        <v>4</v>
      </c>
      <c r="D999" s="215" t="s">
        <v>141</v>
      </c>
      <c r="E999" s="215" t="s">
        <v>2064</v>
      </c>
      <c r="F999" s="216" t="s">
        <v>3249</v>
      </c>
      <c r="G999" s="215" t="s">
        <v>21585</v>
      </c>
      <c r="H999" s="215" t="s">
        <v>6417</v>
      </c>
      <c r="I999" s="215" t="s">
        <v>8125</v>
      </c>
      <c r="J999" s="215" t="s">
        <v>9827</v>
      </c>
      <c r="K999" s="215" t="s">
        <v>9827</v>
      </c>
      <c r="L999" s="215" t="s">
        <v>13223</v>
      </c>
      <c r="M999" s="215" t="s">
        <v>21646</v>
      </c>
      <c r="N999" s="215" t="s">
        <v>16617</v>
      </c>
      <c r="O999" s="215" t="s">
        <v>21629</v>
      </c>
      <c r="P999" s="215" t="s">
        <v>20011</v>
      </c>
      <c r="Q999" s="4"/>
      <c r="R999" s="4"/>
      <c r="S999" s="4"/>
      <c r="T999" s="4"/>
      <c r="U999" s="4"/>
      <c r="V999" s="4"/>
      <c r="W999" s="4"/>
      <c r="X999" s="4"/>
      <c r="Y999" s="4"/>
      <c r="Z999" s="4"/>
      <c r="AA999" s="4"/>
      <c r="AB999" s="4"/>
      <c r="AC999" s="4"/>
      <c r="AD999" s="4"/>
      <c r="AE999" s="4"/>
      <c r="AF999" s="4"/>
    </row>
    <row r="1000" spans="1:32" ht="49.9" customHeight="1">
      <c r="A1000" s="4"/>
      <c r="B1000" s="213">
        <v>1610121210</v>
      </c>
      <c r="C1000" s="214">
        <v>5</v>
      </c>
      <c r="D1000" s="215" t="s">
        <v>1047</v>
      </c>
      <c r="E1000" s="215" t="s">
        <v>2065</v>
      </c>
      <c r="F1000" s="216" t="s">
        <v>23217</v>
      </c>
      <c r="G1000" s="215" t="s">
        <v>4692</v>
      </c>
      <c r="H1000" s="215" t="s">
        <v>6418</v>
      </c>
      <c r="I1000" s="215" t="s">
        <v>8126</v>
      </c>
      <c r="J1000" s="215" t="s">
        <v>9828</v>
      </c>
      <c r="K1000" s="215" t="s">
        <v>11530</v>
      </c>
      <c r="L1000" s="215" t="s">
        <v>13224</v>
      </c>
      <c r="M1000" s="215" t="s">
        <v>14916</v>
      </c>
      <c r="N1000" s="215" t="s">
        <v>16618</v>
      </c>
      <c r="O1000" s="215" t="s">
        <v>18320</v>
      </c>
      <c r="P1000" s="215" t="s">
        <v>20012</v>
      </c>
      <c r="Q1000" s="4"/>
      <c r="R1000" s="4"/>
      <c r="S1000" s="4"/>
      <c r="T1000" s="4"/>
      <c r="U1000" s="4"/>
      <c r="V1000" s="4"/>
      <c r="W1000" s="4"/>
      <c r="X1000" s="4"/>
      <c r="Y1000" s="4"/>
      <c r="Z1000" s="4"/>
      <c r="AA1000" s="4"/>
      <c r="AB1000" s="4"/>
      <c r="AC1000" s="4"/>
      <c r="AD1000" s="4"/>
      <c r="AE1000" s="4"/>
      <c r="AF1000" s="4"/>
    </row>
    <row r="1001" spans="1:32" ht="49.9" customHeight="1">
      <c r="A1001" s="4"/>
      <c r="B1001" s="213">
        <v>161012121010</v>
      </c>
      <c r="C1001" s="214">
        <v>6</v>
      </c>
      <c r="D1001" s="215" t="s">
        <v>1048</v>
      </c>
      <c r="E1001" s="215" t="s">
        <v>2066</v>
      </c>
      <c r="F1001" s="216" t="s">
        <v>23218</v>
      </c>
      <c r="G1001" s="215" t="s">
        <v>4693</v>
      </c>
      <c r="H1001" s="215" t="s">
        <v>6419</v>
      </c>
      <c r="I1001" s="215" t="s">
        <v>8127</v>
      </c>
      <c r="J1001" s="215" t="s">
        <v>9829</v>
      </c>
      <c r="K1001" s="215" t="s">
        <v>11531</v>
      </c>
      <c r="L1001" s="215" t="s">
        <v>13225</v>
      </c>
      <c r="M1001" s="215" t="s">
        <v>14917</v>
      </c>
      <c r="N1001" s="215" t="s">
        <v>16619</v>
      </c>
      <c r="O1001" s="215" t="s">
        <v>18321</v>
      </c>
      <c r="P1001" s="215" t="s">
        <v>20013</v>
      </c>
      <c r="Q1001" s="4"/>
      <c r="R1001" s="4"/>
      <c r="S1001" s="4"/>
      <c r="T1001" s="4"/>
      <c r="U1001" s="4"/>
      <c r="V1001" s="4"/>
      <c r="W1001" s="4"/>
      <c r="X1001" s="4"/>
      <c r="Y1001" s="4"/>
      <c r="Z1001" s="4"/>
      <c r="AA1001" s="4"/>
      <c r="AB1001" s="4"/>
      <c r="AC1001" s="4"/>
      <c r="AD1001" s="4"/>
      <c r="AE1001" s="4"/>
      <c r="AF1001" s="4"/>
    </row>
    <row r="1002" spans="1:32" ht="49.9" customHeight="1">
      <c r="A1002" s="4"/>
      <c r="B1002" s="213">
        <v>16101212101010</v>
      </c>
      <c r="C1002" s="214">
        <v>7</v>
      </c>
      <c r="D1002" s="215" t="s">
        <v>1049</v>
      </c>
      <c r="E1002" s="215" t="s">
        <v>2067</v>
      </c>
      <c r="F1002" s="216" t="s">
        <v>23219</v>
      </c>
      <c r="G1002" s="215" t="s">
        <v>4694</v>
      </c>
      <c r="H1002" s="215" t="s">
        <v>6420</v>
      </c>
      <c r="I1002" s="215" t="s">
        <v>8128</v>
      </c>
      <c r="J1002" s="215" t="s">
        <v>9830</v>
      </c>
      <c r="K1002" s="215" t="s">
        <v>11532</v>
      </c>
      <c r="L1002" s="215" t="s">
        <v>13226</v>
      </c>
      <c r="M1002" s="215" t="s">
        <v>14918</v>
      </c>
      <c r="N1002" s="215" t="s">
        <v>16620</v>
      </c>
      <c r="O1002" s="215" t="s">
        <v>18322</v>
      </c>
      <c r="P1002" s="215" t="s">
        <v>20014</v>
      </c>
      <c r="Q1002" s="4"/>
      <c r="R1002" s="4"/>
      <c r="S1002" s="4"/>
      <c r="T1002" s="4"/>
      <c r="U1002" s="4"/>
      <c r="V1002" s="4"/>
      <c r="W1002" s="4"/>
      <c r="X1002" s="4"/>
      <c r="Y1002" s="4"/>
      <c r="Z1002" s="4"/>
      <c r="AA1002" s="4"/>
      <c r="AB1002" s="4"/>
      <c r="AC1002" s="4"/>
      <c r="AD1002" s="4"/>
      <c r="AE1002" s="4"/>
      <c r="AF1002" s="4"/>
    </row>
    <row r="1003" spans="1:32" ht="49.9" customHeight="1">
      <c r="A1003" s="4"/>
      <c r="B1003" s="213">
        <v>16101212101011</v>
      </c>
      <c r="C1003" s="214">
        <v>7</v>
      </c>
      <c r="D1003" s="215" t="s">
        <v>1050</v>
      </c>
      <c r="E1003" s="215" t="s">
        <v>2068</v>
      </c>
      <c r="F1003" s="216" t="s">
        <v>23803</v>
      </c>
      <c r="G1003" s="215" t="s">
        <v>4695</v>
      </c>
      <c r="H1003" s="215" t="s">
        <v>6421</v>
      </c>
      <c r="I1003" s="215" t="s">
        <v>8129</v>
      </c>
      <c r="J1003" s="215" t="s">
        <v>9831</v>
      </c>
      <c r="K1003" s="215" t="s">
        <v>11533</v>
      </c>
      <c r="L1003" s="215" t="s">
        <v>13227</v>
      </c>
      <c r="M1003" s="215" t="s">
        <v>14919</v>
      </c>
      <c r="N1003" s="215" t="s">
        <v>16621</v>
      </c>
      <c r="O1003" s="215" t="s">
        <v>18323</v>
      </c>
      <c r="P1003" s="215" t="s">
        <v>20015</v>
      </c>
      <c r="Q1003" s="4"/>
      <c r="R1003" s="4"/>
      <c r="S1003" s="4"/>
      <c r="T1003" s="4"/>
      <c r="U1003" s="4"/>
      <c r="V1003" s="4"/>
      <c r="W1003" s="4"/>
      <c r="X1003" s="4"/>
      <c r="Y1003" s="4"/>
      <c r="Z1003" s="4"/>
      <c r="AA1003" s="4"/>
      <c r="AB1003" s="4"/>
      <c r="AC1003" s="4"/>
      <c r="AD1003" s="4"/>
      <c r="AE1003" s="4"/>
      <c r="AF1003" s="4"/>
    </row>
    <row r="1004" spans="1:32" ht="49.9" customHeight="1">
      <c r="A1004" s="4"/>
      <c r="B1004" s="213">
        <v>161012121011</v>
      </c>
      <c r="C1004" s="214">
        <v>6</v>
      </c>
      <c r="D1004" s="215" t="s">
        <v>1051</v>
      </c>
      <c r="E1004" s="215" t="s">
        <v>2069</v>
      </c>
      <c r="F1004" s="216" t="s">
        <v>23221</v>
      </c>
      <c r="G1004" s="215" t="s">
        <v>4696</v>
      </c>
      <c r="H1004" s="215" t="s">
        <v>6422</v>
      </c>
      <c r="I1004" s="215" t="s">
        <v>8130</v>
      </c>
      <c r="J1004" s="215" t="s">
        <v>9832</v>
      </c>
      <c r="K1004" s="215" t="s">
        <v>11534</v>
      </c>
      <c r="L1004" s="215" t="s">
        <v>11534</v>
      </c>
      <c r="M1004" s="215" t="s">
        <v>14920</v>
      </c>
      <c r="N1004" s="215" t="s">
        <v>16622</v>
      </c>
      <c r="O1004" s="215" t="s">
        <v>18324</v>
      </c>
      <c r="P1004" s="215" t="s">
        <v>20016</v>
      </c>
      <c r="Q1004" s="4"/>
      <c r="R1004" s="4"/>
      <c r="S1004" s="4"/>
      <c r="T1004" s="4"/>
      <c r="U1004" s="4"/>
      <c r="V1004" s="4"/>
      <c r="W1004" s="4"/>
      <c r="X1004" s="4"/>
      <c r="Y1004" s="4"/>
      <c r="Z1004" s="4"/>
      <c r="AA1004" s="4"/>
      <c r="AB1004" s="4"/>
      <c r="AC1004" s="4"/>
      <c r="AD1004" s="4"/>
      <c r="AE1004" s="4"/>
      <c r="AF1004" s="4"/>
    </row>
    <row r="1005" spans="1:32" ht="49.9" customHeight="1">
      <c r="A1005" s="4"/>
      <c r="B1005" s="213">
        <v>1610121211</v>
      </c>
      <c r="C1005" s="214">
        <v>5</v>
      </c>
      <c r="D1005" s="215" t="s">
        <v>1052</v>
      </c>
      <c r="E1005" s="215" t="s">
        <v>2070</v>
      </c>
      <c r="F1005" s="216" t="s">
        <v>23222</v>
      </c>
      <c r="G1005" s="215" t="s">
        <v>4697</v>
      </c>
      <c r="H1005" s="215" t="s">
        <v>6423</v>
      </c>
      <c r="I1005" s="215" t="s">
        <v>8131</v>
      </c>
      <c r="J1005" s="215" t="s">
        <v>9833</v>
      </c>
      <c r="K1005" s="215" t="s">
        <v>11535</v>
      </c>
      <c r="L1005" s="215" t="s">
        <v>13228</v>
      </c>
      <c r="M1005" s="215" t="s">
        <v>14921</v>
      </c>
      <c r="N1005" s="215" t="s">
        <v>16623</v>
      </c>
      <c r="O1005" s="215" t="s">
        <v>18325</v>
      </c>
      <c r="P1005" s="215" t="s">
        <v>20017</v>
      </c>
      <c r="Q1005" s="4"/>
      <c r="R1005" s="4"/>
      <c r="S1005" s="4"/>
      <c r="T1005" s="4"/>
      <c r="U1005" s="4"/>
      <c r="V1005" s="4"/>
      <c r="W1005" s="4"/>
      <c r="X1005" s="4"/>
      <c r="Y1005" s="4"/>
      <c r="Z1005" s="4"/>
      <c r="AA1005" s="4"/>
      <c r="AB1005" s="4"/>
      <c r="AC1005" s="4"/>
      <c r="AD1005" s="4"/>
      <c r="AE1005" s="4"/>
      <c r="AF1005" s="4"/>
    </row>
    <row r="1006" spans="1:32" ht="49.9" customHeight="1">
      <c r="A1006" s="4"/>
      <c r="B1006" s="213">
        <v>1610121212</v>
      </c>
      <c r="C1006" s="214">
        <v>5</v>
      </c>
      <c r="D1006" s="215" t="s">
        <v>1053</v>
      </c>
      <c r="E1006" s="215" t="s">
        <v>2071</v>
      </c>
      <c r="F1006" s="216" t="s">
        <v>23223</v>
      </c>
      <c r="G1006" s="215" t="s">
        <v>4698</v>
      </c>
      <c r="H1006" s="215" t="s">
        <v>6424</v>
      </c>
      <c r="I1006" s="215" t="s">
        <v>8132</v>
      </c>
      <c r="J1006" s="215" t="s">
        <v>9834</v>
      </c>
      <c r="K1006" s="215" t="s">
        <v>11536</v>
      </c>
      <c r="L1006" s="215" t="s">
        <v>13229</v>
      </c>
      <c r="M1006" s="215" t="s">
        <v>14922</v>
      </c>
      <c r="N1006" s="215" t="s">
        <v>16624</v>
      </c>
      <c r="O1006" s="215" t="s">
        <v>18326</v>
      </c>
      <c r="P1006" s="215" t="s">
        <v>20018</v>
      </c>
      <c r="Q1006" s="4"/>
      <c r="R1006" s="4"/>
      <c r="S1006" s="4"/>
      <c r="T1006" s="4"/>
      <c r="U1006" s="4"/>
      <c r="V1006" s="4"/>
      <c r="W1006" s="4"/>
      <c r="X1006" s="4"/>
      <c r="Y1006" s="4"/>
      <c r="Z1006" s="4"/>
      <c r="AA1006" s="4"/>
      <c r="AB1006" s="4"/>
      <c r="AC1006" s="4"/>
      <c r="AD1006" s="4"/>
      <c r="AE1006" s="4"/>
      <c r="AF1006" s="4"/>
    </row>
    <row r="1007" spans="1:32" ht="49.9" customHeight="1">
      <c r="A1007" s="4"/>
      <c r="B1007" s="213">
        <v>161012121210</v>
      </c>
      <c r="C1007" s="214">
        <v>6</v>
      </c>
      <c r="D1007" s="215" t="s">
        <v>1054</v>
      </c>
      <c r="E1007" s="215" t="s">
        <v>2072</v>
      </c>
      <c r="F1007" s="216" t="s">
        <v>23224</v>
      </c>
      <c r="G1007" s="215" t="s">
        <v>4699</v>
      </c>
      <c r="H1007" s="215" t="s">
        <v>6425</v>
      </c>
      <c r="I1007" s="215" t="s">
        <v>8133</v>
      </c>
      <c r="J1007" s="215" t="s">
        <v>9835</v>
      </c>
      <c r="K1007" s="215" t="s">
        <v>11537</v>
      </c>
      <c r="L1007" s="215" t="s">
        <v>13230</v>
      </c>
      <c r="M1007" s="215" t="s">
        <v>14923</v>
      </c>
      <c r="N1007" s="215" t="s">
        <v>16625</v>
      </c>
      <c r="O1007" s="215" t="s">
        <v>18327</v>
      </c>
      <c r="P1007" s="215" t="s">
        <v>20019</v>
      </c>
      <c r="Q1007" s="4"/>
      <c r="R1007" s="4"/>
      <c r="S1007" s="4"/>
      <c r="T1007" s="4"/>
      <c r="U1007" s="4"/>
      <c r="V1007" s="4"/>
      <c r="W1007" s="4"/>
      <c r="X1007" s="4"/>
      <c r="Y1007" s="4"/>
      <c r="Z1007" s="4"/>
      <c r="AA1007" s="4"/>
      <c r="AB1007" s="4"/>
      <c r="AC1007" s="4"/>
      <c r="AD1007" s="4"/>
      <c r="AE1007" s="4"/>
      <c r="AF1007" s="4"/>
    </row>
    <row r="1008" spans="1:32" ht="49.9" customHeight="1">
      <c r="A1008" s="4"/>
      <c r="B1008" s="213">
        <v>16101212121010</v>
      </c>
      <c r="C1008" s="214">
        <v>7</v>
      </c>
      <c r="D1008" s="215" t="s">
        <v>1055</v>
      </c>
      <c r="E1008" s="215" t="s">
        <v>2073</v>
      </c>
      <c r="F1008" s="216" t="s">
        <v>23225</v>
      </c>
      <c r="G1008" s="215" t="s">
        <v>4700</v>
      </c>
      <c r="H1008" s="215" t="s">
        <v>6426</v>
      </c>
      <c r="I1008" s="215" t="s">
        <v>8134</v>
      </c>
      <c r="J1008" s="215" t="s">
        <v>9836</v>
      </c>
      <c r="K1008" s="215" t="s">
        <v>11538</v>
      </c>
      <c r="L1008" s="215" t="s">
        <v>13231</v>
      </c>
      <c r="M1008" s="215" t="s">
        <v>14924</v>
      </c>
      <c r="N1008" s="215" t="s">
        <v>16626</v>
      </c>
      <c r="O1008" s="215" t="s">
        <v>18328</v>
      </c>
      <c r="P1008" s="215" t="s">
        <v>20020</v>
      </c>
      <c r="Q1008" s="4"/>
      <c r="R1008" s="4"/>
      <c r="S1008" s="4"/>
      <c r="T1008" s="4"/>
      <c r="U1008" s="4"/>
      <c r="V1008" s="4"/>
      <c r="W1008" s="4"/>
      <c r="X1008" s="4"/>
      <c r="Y1008" s="4"/>
      <c r="Z1008" s="4"/>
      <c r="AA1008" s="4"/>
      <c r="AB1008" s="4"/>
      <c r="AC1008" s="4"/>
      <c r="AD1008" s="4"/>
      <c r="AE1008" s="4"/>
      <c r="AF1008" s="4"/>
    </row>
    <row r="1009" spans="1:32" ht="49.9" customHeight="1">
      <c r="A1009" s="4"/>
      <c r="B1009" s="213">
        <v>16101212121011</v>
      </c>
      <c r="C1009" s="214">
        <v>7</v>
      </c>
      <c r="D1009" s="215" t="s">
        <v>1056</v>
      </c>
      <c r="E1009" s="215" t="s">
        <v>2074</v>
      </c>
      <c r="F1009" s="216" t="s">
        <v>3250</v>
      </c>
      <c r="G1009" s="215" t="s">
        <v>4701</v>
      </c>
      <c r="H1009" s="215" t="s">
        <v>6427</v>
      </c>
      <c r="I1009" s="215" t="s">
        <v>8135</v>
      </c>
      <c r="J1009" s="215" t="s">
        <v>9837</v>
      </c>
      <c r="K1009" s="215" t="s">
        <v>11539</v>
      </c>
      <c r="L1009" s="215" t="s">
        <v>13232</v>
      </c>
      <c r="M1009" s="215" t="s">
        <v>21647</v>
      </c>
      <c r="N1009" s="215" t="s">
        <v>16627</v>
      </c>
      <c r="O1009" s="215" t="s">
        <v>18329</v>
      </c>
      <c r="P1009" s="215" t="s">
        <v>20021</v>
      </c>
      <c r="Q1009" s="4"/>
      <c r="R1009" s="4"/>
      <c r="S1009" s="4"/>
      <c r="T1009" s="4"/>
      <c r="U1009" s="4"/>
      <c r="V1009" s="4"/>
      <c r="W1009" s="4"/>
      <c r="X1009" s="4"/>
      <c r="Y1009" s="4"/>
      <c r="Z1009" s="4"/>
      <c r="AA1009" s="4"/>
      <c r="AB1009" s="4"/>
      <c r="AC1009" s="4"/>
      <c r="AD1009" s="4"/>
      <c r="AE1009" s="4"/>
      <c r="AF1009" s="4"/>
    </row>
    <row r="1010" spans="1:32" ht="49.9" customHeight="1">
      <c r="A1010" s="4"/>
      <c r="B1010" s="213">
        <v>16101212121012</v>
      </c>
      <c r="C1010" s="214">
        <v>7</v>
      </c>
      <c r="D1010" s="215" t="s">
        <v>1057</v>
      </c>
      <c r="E1010" s="215" t="s">
        <v>2075</v>
      </c>
      <c r="F1010" s="216" t="s">
        <v>3251</v>
      </c>
      <c r="G1010" s="215" t="s">
        <v>4702</v>
      </c>
      <c r="H1010" s="215" t="s">
        <v>6428</v>
      </c>
      <c r="I1010" s="215" t="s">
        <v>8136</v>
      </c>
      <c r="J1010" s="215" t="s">
        <v>9838</v>
      </c>
      <c r="K1010" s="215" t="s">
        <v>11540</v>
      </c>
      <c r="L1010" s="215" t="s">
        <v>13233</v>
      </c>
      <c r="M1010" s="215" t="s">
        <v>14925</v>
      </c>
      <c r="N1010" s="215" t="s">
        <v>16628</v>
      </c>
      <c r="O1010" s="215" t="s">
        <v>18330</v>
      </c>
      <c r="P1010" s="215" t="s">
        <v>20022</v>
      </c>
      <c r="Q1010" s="4"/>
      <c r="R1010" s="4"/>
      <c r="S1010" s="4"/>
      <c r="T1010" s="4"/>
      <c r="U1010" s="4"/>
      <c r="V1010" s="4"/>
      <c r="W1010" s="4"/>
      <c r="X1010" s="4"/>
      <c r="Y1010" s="4"/>
      <c r="Z1010" s="4"/>
      <c r="AA1010" s="4"/>
      <c r="AB1010" s="4"/>
      <c r="AC1010" s="4"/>
      <c r="AD1010" s="4"/>
      <c r="AE1010" s="4"/>
      <c r="AF1010" s="4"/>
    </row>
    <row r="1011" spans="1:32" ht="49.9" customHeight="1">
      <c r="A1011" s="4"/>
      <c r="B1011" s="213">
        <v>161012121211</v>
      </c>
      <c r="C1011" s="214">
        <v>6</v>
      </c>
      <c r="D1011" s="215" t="s">
        <v>1058</v>
      </c>
      <c r="E1011" s="215" t="s">
        <v>2076</v>
      </c>
      <c r="F1011" s="216" t="s">
        <v>3252</v>
      </c>
      <c r="G1011" s="215" t="s">
        <v>4703</v>
      </c>
      <c r="H1011" s="215" t="s">
        <v>6429</v>
      </c>
      <c r="I1011" s="215" t="s">
        <v>8137</v>
      </c>
      <c r="J1011" s="215" t="s">
        <v>9839</v>
      </c>
      <c r="K1011" s="215" t="s">
        <v>11541</v>
      </c>
      <c r="L1011" s="215" t="s">
        <v>13234</v>
      </c>
      <c r="M1011" s="215" t="s">
        <v>14926</v>
      </c>
      <c r="N1011" s="215" t="s">
        <v>16629</v>
      </c>
      <c r="O1011" s="215" t="s">
        <v>18331</v>
      </c>
      <c r="P1011" s="215" t="s">
        <v>20023</v>
      </c>
      <c r="Q1011" s="4"/>
      <c r="R1011" s="4"/>
      <c r="S1011" s="4"/>
      <c r="T1011" s="4"/>
      <c r="U1011" s="4"/>
      <c r="V1011" s="4"/>
      <c r="W1011" s="4"/>
      <c r="X1011" s="4"/>
      <c r="Y1011" s="4"/>
      <c r="Z1011" s="4"/>
      <c r="AA1011" s="4"/>
      <c r="AB1011" s="4"/>
      <c r="AC1011" s="4"/>
      <c r="AD1011" s="4"/>
      <c r="AE1011" s="4"/>
      <c r="AF1011" s="4"/>
    </row>
    <row r="1012" spans="1:32" ht="49.9" customHeight="1">
      <c r="A1012" s="4"/>
      <c r="B1012" s="213">
        <v>16101213</v>
      </c>
      <c r="C1012" s="214">
        <v>4</v>
      </c>
      <c r="D1012" s="215" t="s">
        <v>142</v>
      </c>
      <c r="E1012" s="215" t="s">
        <v>2077</v>
      </c>
      <c r="F1012" s="216" t="s">
        <v>23804</v>
      </c>
      <c r="G1012" s="215" t="s">
        <v>4691</v>
      </c>
      <c r="H1012" s="215" t="s">
        <v>6430</v>
      </c>
      <c r="I1012" s="215" t="s">
        <v>8125</v>
      </c>
      <c r="J1012" s="215" t="s">
        <v>9840</v>
      </c>
      <c r="K1012" s="215" t="s">
        <v>11542</v>
      </c>
      <c r="L1012" s="215" t="s">
        <v>13235</v>
      </c>
      <c r="M1012" s="215" t="s">
        <v>14927</v>
      </c>
      <c r="N1012" s="215" t="s">
        <v>16630</v>
      </c>
      <c r="O1012" s="215" t="s">
        <v>18319</v>
      </c>
      <c r="P1012" s="215" t="s">
        <v>20024</v>
      </c>
      <c r="Q1012" s="4"/>
      <c r="R1012" s="4"/>
      <c r="S1012" s="4"/>
      <c r="T1012" s="4"/>
      <c r="U1012" s="4"/>
      <c r="V1012" s="4"/>
      <c r="W1012" s="4"/>
      <c r="X1012" s="4"/>
      <c r="Y1012" s="4"/>
      <c r="Z1012" s="4"/>
      <c r="AA1012" s="4"/>
      <c r="AB1012" s="4"/>
      <c r="AC1012" s="4"/>
      <c r="AD1012" s="4"/>
      <c r="AE1012" s="4"/>
      <c r="AF1012" s="4"/>
    </row>
    <row r="1013" spans="1:32" ht="49.9" customHeight="1">
      <c r="A1013" s="4"/>
      <c r="B1013" s="213">
        <v>1610121310</v>
      </c>
      <c r="C1013" s="214">
        <v>5</v>
      </c>
      <c r="D1013" s="215" t="s">
        <v>1059</v>
      </c>
      <c r="E1013" s="215" t="s">
        <v>2078</v>
      </c>
      <c r="F1013" s="216" t="s">
        <v>23805</v>
      </c>
      <c r="G1013" s="215" t="s">
        <v>4704</v>
      </c>
      <c r="H1013" s="215" t="s">
        <v>6431</v>
      </c>
      <c r="I1013" s="215" t="s">
        <v>8138</v>
      </c>
      <c r="J1013" s="215" t="s">
        <v>9841</v>
      </c>
      <c r="K1013" s="215" t="s">
        <v>11543</v>
      </c>
      <c r="L1013" s="215" t="s">
        <v>13236</v>
      </c>
      <c r="M1013" s="215" t="s">
        <v>14928</v>
      </c>
      <c r="N1013" s="215" t="s">
        <v>16631</v>
      </c>
      <c r="O1013" s="215" t="s">
        <v>18332</v>
      </c>
      <c r="P1013" s="215" t="s">
        <v>20025</v>
      </c>
      <c r="Q1013" s="4"/>
      <c r="R1013" s="4"/>
      <c r="S1013" s="4"/>
      <c r="T1013" s="4"/>
      <c r="U1013" s="4"/>
      <c r="V1013" s="4"/>
      <c r="W1013" s="4"/>
      <c r="X1013" s="4"/>
      <c r="Y1013" s="4"/>
      <c r="Z1013" s="4"/>
      <c r="AA1013" s="4"/>
      <c r="AB1013" s="4"/>
      <c r="AC1013" s="4"/>
      <c r="AD1013" s="4"/>
      <c r="AE1013" s="4"/>
      <c r="AF1013" s="4"/>
    </row>
    <row r="1014" spans="1:32" ht="49.9" customHeight="1">
      <c r="A1014" s="4"/>
      <c r="B1014" s="213">
        <v>1610121311</v>
      </c>
      <c r="C1014" s="214">
        <v>5</v>
      </c>
      <c r="D1014" s="215" t="s">
        <v>146</v>
      </c>
      <c r="E1014" s="215" t="s">
        <v>2079</v>
      </c>
      <c r="F1014" s="216" t="s">
        <v>23228</v>
      </c>
      <c r="G1014" s="215" t="s">
        <v>4705</v>
      </c>
      <c r="H1014" s="215" t="s">
        <v>6432</v>
      </c>
      <c r="I1014" s="215" t="s">
        <v>8139</v>
      </c>
      <c r="J1014" s="215" t="s">
        <v>9842</v>
      </c>
      <c r="K1014" s="215" t="s">
        <v>11544</v>
      </c>
      <c r="L1014" s="215" t="s">
        <v>13237</v>
      </c>
      <c r="M1014" s="215" t="s">
        <v>14929</v>
      </c>
      <c r="N1014" s="215" t="s">
        <v>16632</v>
      </c>
      <c r="O1014" s="215" t="s">
        <v>18333</v>
      </c>
      <c r="P1014" s="215" t="s">
        <v>20026</v>
      </c>
      <c r="Q1014" s="4"/>
      <c r="R1014" s="4"/>
      <c r="S1014" s="4"/>
      <c r="T1014" s="4"/>
      <c r="U1014" s="4"/>
      <c r="V1014" s="4"/>
      <c r="W1014" s="4"/>
      <c r="X1014" s="4"/>
      <c r="Y1014" s="4"/>
      <c r="Z1014" s="4"/>
      <c r="AA1014" s="4"/>
      <c r="AB1014" s="4"/>
      <c r="AC1014" s="4"/>
      <c r="AD1014" s="4"/>
      <c r="AE1014" s="4"/>
      <c r="AF1014" s="4"/>
    </row>
    <row r="1015" spans="1:32" ht="49.9" customHeight="1">
      <c r="A1015" s="4"/>
      <c r="B1015" s="213">
        <v>1610121312</v>
      </c>
      <c r="C1015" s="214">
        <v>5</v>
      </c>
      <c r="D1015" s="215" t="s">
        <v>1060</v>
      </c>
      <c r="E1015" s="215" t="s">
        <v>2080</v>
      </c>
      <c r="F1015" s="216" t="s">
        <v>3253</v>
      </c>
      <c r="G1015" s="215" t="s">
        <v>4706</v>
      </c>
      <c r="H1015" s="215" t="s">
        <v>6433</v>
      </c>
      <c r="I1015" s="215" t="s">
        <v>8140</v>
      </c>
      <c r="J1015" s="215" t="s">
        <v>9843</v>
      </c>
      <c r="K1015" s="215" t="s">
        <v>11545</v>
      </c>
      <c r="L1015" s="215" t="s">
        <v>13238</v>
      </c>
      <c r="M1015" s="215" t="s">
        <v>14930</v>
      </c>
      <c r="N1015" s="215" t="s">
        <v>16633</v>
      </c>
      <c r="O1015" s="215" t="s">
        <v>18334</v>
      </c>
      <c r="P1015" s="215" t="s">
        <v>20027</v>
      </c>
      <c r="Q1015" s="4"/>
      <c r="R1015" s="4"/>
      <c r="S1015" s="4"/>
      <c r="T1015" s="4"/>
      <c r="U1015" s="4"/>
      <c r="V1015" s="4"/>
      <c r="W1015" s="4"/>
      <c r="X1015" s="4"/>
      <c r="Y1015" s="4"/>
      <c r="Z1015" s="4"/>
      <c r="AA1015" s="4"/>
      <c r="AB1015" s="4"/>
      <c r="AC1015" s="4"/>
      <c r="AD1015" s="4"/>
      <c r="AE1015" s="4"/>
      <c r="AF1015" s="4"/>
    </row>
    <row r="1016" spans="1:32" ht="49.9" customHeight="1">
      <c r="A1016" s="4"/>
      <c r="B1016" s="213">
        <v>1610121313</v>
      </c>
      <c r="C1016" s="214">
        <v>5</v>
      </c>
      <c r="D1016" s="215" t="s">
        <v>147</v>
      </c>
      <c r="E1016" s="215" t="s">
        <v>2081</v>
      </c>
      <c r="F1016" s="216" t="s">
        <v>23229</v>
      </c>
      <c r="G1016" s="215" t="s">
        <v>4707</v>
      </c>
      <c r="H1016" s="215" t="s">
        <v>6434</v>
      </c>
      <c r="I1016" s="215" t="s">
        <v>8141</v>
      </c>
      <c r="J1016" s="215" t="s">
        <v>9844</v>
      </c>
      <c r="K1016" s="215" t="s">
        <v>11546</v>
      </c>
      <c r="L1016" s="215" t="s">
        <v>13239</v>
      </c>
      <c r="M1016" s="215" t="s">
        <v>14931</v>
      </c>
      <c r="N1016" s="215" t="s">
        <v>16634</v>
      </c>
      <c r="O1016" s="215" t="s">
        <v>18335</v>
      </c>
      <c r="P1016" s="215" t="s">
        <v>20028</v>
      </c>
      <c r="Q1016" s="4"/>
      <c r="R1016" s="4"/>
      <c r="S1016" s="4"/>
      <c r="T1016" s="4"/>
      <c r="U1016" s="4"/>
      <c r="V1016" s="4"/>
      <c r="W1016" s="4"/>
      <c r="X1016" s="4"/>
      <c r="Y1016" s="4"/>
      <c r="Z1016" s="4"/>
      <c r="AA1016" s="4"/>
      <c r="AB1016" s="4"/>
      <c r="AC1016" s="4"/>
      <c r="AD1016" s="4"/>
      <c r="AE1016" s="4"/>
      <c r="AF1016" s="4"/>
    </row>
    <row r="1017" spans="1:32" ht="49.9" customHeight="1">
      <c r="A1017" s="4"/>
      <c r="B1017" s="213">
        <v>161012131310</v>
      </c>
      <c r="C1017" s="214">
        <v>6</v>
      </c>
      <c r="D1017" s="215" t="s">
        <v>148</v>
      </c>
      <c r="E1017" s="215" t="s">
        <v>2082</v>
      </c>
      <c r="F1017" s="216" t="s">
        <v>23230</v>
      </c>
      <c r="G1017" s="215" t="s">
        <v>4708</v>
      </c>
      <c r="H1017" s="215" t="s">
        <v>6435</v>
      </c>
      <c r="I1017" s="215" t="s">
        <v>8142</v>
      </c>
      <c r="J1017" s="215" t="s">
        <v>9845</v>
      </c>
      <c r="K1017" s="215" t="s">
        <v>11547</v>
      </c>
      <c r="L1017" s="215" t="s">
        <v>13240</v>
      </c>
      <c r="M1017" s="215" t="s">
        <v>14932</v>
      </c>
      <c r="N1017" s="215" t="s">
        <v>16635</v>
      </c>
      <c r="O1017" s="215" t="s">
        <v>18336</v>
      </c>
      <c r="P1017" s="215" t="s">
        <v>20029</v>
      </c>
      <c r="Q1017" s="4"/>
      <c r="R1017" s="4"/>
      <c r="S1017" s="4"/>
      <c r="T1017" s="4"/>
      <c r="U1017" s="4"/>
      <c r="V1017" s="4"/>
      <c r="W1017" s="4"/>
      <c r="X1017" s="4"/>
      <c r="Y1017" s="4"/>
      <c r="Z1017" s="4"/>
      <c r="AA1017" s="4"/>
      <c r="AB1017" s="4"/>
      <c r="AC1017" s="4"/>
      <c r="AD1017" s="4"/>
      <c r="AE1017" s="4"/>
      <c r="AF1017" s="4"/>
    </row>
    <row r="1018" spans="1:32" ht="49.9" customHeight="1">
      <c r="A1018" s="4"/>
      <c r="B1018" s="213">
        <v>161012131311</v>
      </c>
      <c r="C1018" s="214">
        <v>6</v>
      </c>
      <c r="D1018" s="215" t="s">
        <v>1061</v>
      </c>
      <c r="E1018" s="215" t="s">
        <v>2083</v>
      </c>
      <c r="F1018" s="216" t="s">
        <v>3254</v>
      </c>
      <c r="G1018" s="215" t="s">
        <v>4709</v>
      </c>
      <c r="H1018" s="215" t="s">
        <v>6436</v>
      </c>
      <c r="I1018" s="215" t="s">
        <v>8143</v>
      </c>
      <c r="J1018" s="215" t="s">
        <v>9846</v>
      </c>
      <c r="K1018" s="215" t="s">
        <v>11548</v>
      </c>
      <c r="L1018" s="215" t="s">
        <v>13241</v>
      </c>
      <c r="M1018" s="215" t="s">
        <v>14933</v>
      </c>
      <c r="N1018" s="215" t="s">
        <v>16636</v>
      </c>
      <c r="O1018" s="215" t="s">
        <v>18337</v>
      </c>
      <c r="P1018" s="215" t="s">
        <v>20030</v>
      </c>
      <c r="Q1018" s="4"/>
      <c r="R1018" s="4"/>
      <c r="S1018" s="4"/>
      <c r="T1018" s="4"/>
      <c r="U1018" s="4"/>
      <c r="V1018" s="4"/>
      <c r="W1018" s="4"/>
      <c r="X1018" s="4"/>
      <c r="Y1018" s="4"/>
      <c r="Z1018" s="4"/>
      <c r="AA1018" s="4"/>
      <c r="AB1018" s="4"/>
      <c r="AC1018" s="4"/>
      <c r="AD1018" s="4"/>
      <c r="AE1018" s="4"/>
      <c r="AF1018" s="4"/>
    </row>
    <row r="1019" spans="1:32" ht="49.9" customHeight="1">
      <c r="A1019" s="4"/>
      <c r="B1019" s="213">
        <v>1610121314</v>
      </c>
      <c r="C1019" s="214">
        <v>5</v>
      </c>
      <c r="D1019" s="215" t="s">
        <v>149</v>
      </c>
      <c r="E1019" s="215" t="s">
        <v>2084</v>
      </c>
      <c r="F1019" s="216" t="s">
        <v>23231</v>
      </c>
      <c r="G1019" s="215" t="s">
        <v>4710</v>
      </c>
      <c r="H1019" s="215" t="s">
        <v>6437</v>
      </c>
      <c r="I1019" s="215" t="s">
        <v>8144</v>
      </c>
      <c r="J1019" s="215" t="s">
        <v>9847</v>
      </c>
      <c r="K1019" s="215" t="s">
        <v>11549</v>
      </c>
      <c r="L1019" s="215" t="s">
        <v>13242</v>
      </c>
      <c r="M1019" s="215" t="s">
        <v>14934</v>
      </c>
      <c r="N1019" s="215" t="s">
        <v>16637</v>
      </c>
      <c r="O1019" s="215" t="s">
        <v>18338</v>
      </c>
      <c r="P1019" s="215" t="s">
        <v>20031</v>
      </c>
      <c r="Q1019" s="4"/>
      <c r="R1019" s="4"/>
      <c r="S1019" s="4"/>
      <c r="T1019" s="4"/>
      <c r="U1019" s="4"/>
      <c r="V1019" s="4"/>
      <c r="W1019" s="4"/>
      <c r="X1019" s="4"/>
      <c r="Y1019" s="4"/>
      <c r="Z1019" s="4"/>
      <c r="AA1019" s="4"/>
      <c r="AB1019" s="4"/>
      <c r="AC1019" s="4"/>
      <c r="AD1019" s="4"/>
      <c r="AE1019" s="4"/>
      <c r="AF1019" s="4"/>
    </row>
    <row r="1020" spans="1:32" ht="49.9" customHeight="1">
      <c r="A1020" s="4"/>
      <c r="B1020" s="213">
        <v>17</v>
      </c>
      <c r="C1020" s="214">
        <v>1</v>
      </c>
      <c r="D1020" s="215" t="s">
        <v>1062</v>
      </c>
      <c r="E1020" s="215" t="s">
        <v>1062</v>
      </c>
      <c r="F1020" s="216" t="s">
        <v>23232</v>
      </c>
      <c r="G1020" s="215" t="s">
        <v>4711</v>
      </c>
      <c r="H1020" s="215" t="s">
        <v>6438</v>
      </c>
      <c r="I1020" s="215" t="s">
        <v>6438</v>
      </c>
      <c r="J1020" s="215" t="s">
        <v>9848</v>
      </c>
      <c r="K1020" s="215" t="s">
        <v>11550</v>
      </c>
      <c r="L1020" s="215" t="s">
        <v>13243</v>
      </c>
      <c r="M1020" s="215" t="s">
        <v>4711</v>
      </c>
      <c r="N1020" s="215" t="s">
        <v>16638</v>
      </c>
      <c r="O1020" s="215" t="s">
        <v>18339</v>
      </c>
      <c r="P1020" s="215" t="s">
        <v>20032</v>
      </c>
      <c r="Q1020" s="4"/>
      <c r="R1020" s="4"/>
      <c r="S1020" s="4"/>
      <c r="T1020" s="4"/>
      <c r="U1020" s="4"/>
      <c r="V1020" s="4"/>
      <c r="W1020" s="4"/>
      <c r="X1020" s="4"/>
      <c r="Y1020" s="4"/>
      <c r="Z1020" s="4"/>
      <c r="AA1020" s="4"/>
      <c r="AB1020" s="4"/>
      <c r="AC1020" s="4"/>
      <c r="AD1020" s="4"/>
      <c r="AE1020" s="4"/>
      <c r="AF1020" s="4"/>
    </row>
    <row r="1021" spans="1:32" ht="49.9" customHeight="1">
      <c r="A1021" s="4"/>
      <c r="B1021" s="213">
        <v>1710</v>
      </c>
      <c r="C1021" s="214">
        <v>2</v>
      </c>
      <c r="D1021" s="215" t="s">
        <v>1063</v>
      </c>
      <c r="E1021" s="215" t="s">
        <v>1063</v>
      </c>
      <c r="F1021" s="216" t="s">
        <v>3255</v>
      </c>
      <c r="G1021" s="215" t="s">
        <v>4712</v>
      </c>
      <c r="H1021" s="215" t="s">
        <v>6439</v>
      </c>
      <c r="I1021" s="215" t="s">
        <v>8145</v>
      </c>
      <c r="J1021" s="215" t="s">
        <v>9849</v>
      </c>
      <c r="K1021" s="215" t="s">
        <v>11551</v>
      </c>
      <c r="L1021" s="215" t="s">
        <v>13244</v>
      </c>
      <c r="M1021" s="215" t="s">
        <v>14935</v>
      </c>
      <c r="N1021" s="215" t="s">
        <v>16639</v>
      </c>
      <c r="O1021" s="215" t="s">
        <v>18340</v>
      </c>
      <c r="P1021" s="215" t="s">
        <v>20033</v>
      </c>
      <c r="Q1021" s="4"/>
      <c r="R1021" s="4"/>
      <c r="S1021" s="4"/>
      <c r="T1021" s="4"/>
      <c r="U1021" s="4"/>
      <c r="V1021" s="4"/>
      <c r="W1021" s="4"/>
      <c r="X1021" s="4"/>
      <c r="Y1021" s="4"/>
      <c r="Z1021" s="4"/>
      <c r="AA1021" s="4"/>
      <c r="AB1021" s="4"/>
      <c r="AC1021" s="4"/>
      <c r="AD1021" s="4"/>
      <c r="AE1021" s="4"/>
      <c r="AF1021" s="4"/>
    </row>
    <row r="1022" spans="1:32" ht="49.9" customHeight="1">
      <c r="A1022" s="4"/>
      <c r="B1022" s="213">
        <v>171010</v>
      </c>
      <c r="C1022" s="214">
        <v>3</v>
      </c>
      <c r="D1022" s="215" t="s">
        <v>1064</v>
      </c>
      <c r="E1022" s="215" t="s">
        <v>1064</v>
      </c>
      <c r="F1022" s="216" t="s">
        <v>23806</v>
      </c>
      <c r="G1022" s="215" t="s">
        <v>4713</v>
      </c>
      <c r="H1022" s="215" t="s">
        <v>6440</v>
      </c>
      <c r="I1022" s="215" t="s">
        <v>8146</v>
      </c>
      <c r="J1022" s="215" t="s">
        <v>9850</v>
      </c>
      <c r="K1022" s="215" t="s">
        <v>11552</v>
      </c>
      <c r="L1022" s="215" t="s">
        <v>13245</v>
      </c>
      <c r="M1022" s="215" t="s">
        <v>14936</v>
      </c>
      <c r="N1022" s="215" t="s">
        <v>16640</v>
      </c>
      <c r="O1022" s="215" t="s">
        <v>18341</v>
      </c>
      <c r="P1022" s="215" t="s">
        <v>20034</v>
      </c>
      <c r="Q1022" s="4"/>
      <c r="R1022" s="4"/>
      <c r="S1022" s="4"/>
      <c r="T1022" s="4"/>
      <c r="U1022" s="4"/>
      <c r="V1022" s="4"/>
      <c r="W1022" s="4"/>
      <c r="X1022" s="4"/>
      <c r="Y1022" s="4"/>
      <c r="Z1022" s="4"/>
      <c r="AA1022" s="4"/>
      <c r="AB1022" s="4"/>
      <c r="AC1022" s="4"/>
      <c r="AD1022" s="4"/>
      <c r="AE1022" s="4"/>
      <c r="AF1022" s="4"/>
    </row>
    <row r="1023" spans="1:32" ht="49.9" customHeight="1">
      <c r="A1023" s="4"/>
      <c r="B1023" s="213">
        <v>17101010</v>
      </c>
      <c r="C1023" s="214">
        <v>4</v>
      </c>
      <c r="D1023" s="215" t="s">
        <v>1064</v>
      </c>
      <c r="E1023" s="215" t="s">
        <v>1064</v>
      </c>
      <c r="F1023" s="216" t="s">
        <v>23807</v>
      </c>
      <c r="G1023" s="215" t="s">
        <v>4713</v>
      </c>
      <c r="H1023" s="215" t="s">
        <v>6440</v>
      </c>
      <c r="I1023" s="215" t="s">
        <v>8146</v>
      </c>
      <c r="J1023" s="215" t="s">
        <v>9850</v>
      </c>
      <c r="K1023" s="215" t="s">
        <v>11552</v>
      </c>
      <c r="L1023" s="215" t="s">
        <v>13245</v>
      </c>
      <c r="M1023" s="215" t="s">
        <v>14936</v>
      </c>
      <c r="N1023" s="215" t="s">
        <v>16640</v>
      </c>
      <c r="O1023" s="215" t="s">
        <v>18341</v>
      </c>
      <c r="P1023" s="215" t="s">
        <v>20034</v>
      </c>
      <c r="Q1023" s="4"/>
      <c r="R1023" s="4"/>
      <c r="S1023" s="4"/>
      <c r="T1023" s="4"/>
      <c r="U1023" s="4"/>
      <c r="V1023" s="4"/>
      <c r="W1023" s="4"/>
      <c r="X1023" s="4"/>
      <c r="Y1023" s="4"/>
      <c r="Z1023" s="4"/>
      <c r="AA1023" s="4"/>
      <c r="AB1023" s="4"/>
      <c r="AC1023" s="4"/>
      <c r="AD1023" s="4"/>
      <c r="AE1023" s="4"/>
      <c r="AF1023" s="4"/>
    </row>
    <row r="1024" spans="1:32" ht="49.9" customHeight="1">
      <c r="A1024" s="4"/>
      <c r="B1024" s="213">
        <v>171011</v>
      </c>
      <c r="C1024" s="214">
        <v>3</v>
      </c>
      <c r="D1024" s="215" t="s">
        <v>1065</v>
      </c>
      <c r="E1024" s="215" t="s">
        <v>1065</v>
      </c>
      <c r="F1024" s="216" t="s">
        <v>3256</v>
      </c>
      <c r="G1024" s="215" t="s">
        <v>4714</v>
      </c>
      <c r="H1024" s="215" t="s">
        <v>6441</v>
      </c>
      <c r="I1024" s="215" t="s">
        <v>8147</v>
      </c>
      <c r="J1024" s="215" t="s">
        <v>9851</v>
      </c>
      <c r="K1024" s="215" t="s">
        <v>11553</v>
      </c>
      <c r="L1024" s="215" t="s">
        <v>13246</v>
      </c>
      <c r="M1024" s="215" t="s">
        <v>14937</v>
      </c>
      <c r="N1024" s="215" t="s">
        <v>16641</v>
      </c>
      <c r="O1024" s="215" t="s">
        <v>18342</v>
      </c>
      <c r="P1024" s="215" t="s">
        <v>20035</v>
      </c>
      <c r="Q1024" s="4"/>
      <c r="R1024" s="4"/>
      <c r="S1024" s="4"/>
      <c r="T1024" s="4"/>
      <c r="U1024" s="4"/>
      <c r="V1024" s="4"/>
      <c r="W1024" s="4"/>
      <c r="X1024" s="4"/>
      <c r="Y1024" s="4"/>
      <c r="Z1024" s="4"/>
      <c r="AA1024" s="4"/>
      <c r="AB1024" s="4"/>
      <c r="AC1024" s="4"/>
      <c r="AD1024" s="4"/>
      <c r="AE1024" s="4"/>
      <c r="AF1024" s="4"/>
    </row>
    <row r="1025" spans="1:32" ht="49.9" customHeight="1">
      <c r="A1025" s="4"/>
      <c r="B1025" s="213">
        <v>17101110</v>
      </c>
      <c r="C1025" s="214">
        <v>4</v>
      </c>
      <c r="D1025" s="215" t="s">
        <v>230</v>
      </c>
      <c r="E1025" s="215" t="s">
        <v>2085</v>
      </c>
      <c r="F1025" s="216" t="s">
        <v>3257</v>
      </c>
      <c r="G1025" s="217" t="s">
        <v>4715</v>
      </c>
      <c r="H1025" s="217" t="s">
        <v>6442</v>
      </c>
      <c r="I1025" s="217" t="s">
        <v>8148</v>
      </c>
      <c r="J1025" s="217" t="s">
        <v>9852</v>
      </c>
      <c r="K1025" s="217" t="s">
        <v>11554</v>
      </c>
      <c r="L1025" s="217" t="s">
        <v>13247</v>
      </c>
      <c r="M1025" s="217" t="s">
        <v>14938</v>
      </c>
      <c r="N1025" s="217" t="s">
        <v>16642</v>
      </c>
      <c r="O1025" s="217" t="s">
        <v>18343</v>
      </c>
      <c r="P1025" s="217" t="s">
        <v>20036</v>
      </c>
      <c r="Q1025" s="4"/>
      <c r="R1025" s="4"/>
      <c r="S1025" s="4"/>
      <c r="T1025" s="4"/>
      <c r="U1025" s="4"/>
      <c r="V1025" s="4"/>
      <c r="W1025" s="4"/>
      <c r="X1025" s="4"/>
      <c r="Y1025" s="4"/>
      <c r="Z1025" s="4"/>
      <c r="AA1025" s="4"/>
      <c r="AB1025" s="4"/>
      <c r="AC1025" s="4"/>
      <c r="AD1025" s="4"/>
      <c r="AE1025" s="4"/>
      <c r="AF1025" s="4"/>
    </row>
    <row r="1026" spans="1:32" ht="49.9" customHeight="1">
      <c r="A1026" s="4"/>
      <c r="B1026" s="213">
        <v>1710111010</v>
      </c>
      <c r="C1026" s="214">
        <v>5</v>
      </c>
      <c r="D1026" s="215" t="s">
        <v>1066</v>
      </c>
      <c r="E1026" s="215" t="s">
        <v>2086</v>
      </c>
      <c r="F1026" s="216" t="s">
        <v>3258</v>
      </c>
      <c r="G1026" s="215" t="s">
        <v>4716</v>
      </c>
      <c r="H1026" s="215" t="s">
        <v>6443</v>
      </c>
      <c r="I1026" s="215" t="s">
        <v>8149</v>
      </c>
      <c r="J1026" s="215" t="s">
        <v>9853</v>
      </c>
      <c r="K1026" s="215" t="s">
        <v>11555</v>
      </c>
      <c r="L1026" s="215" t="s">
        <v>13248</v>
      </c>
      <c r="M1026" s="215" t="s">
        <v>14939</v>
      </c>
      <c r="N1026" s="215" t="s">
        <v>16643</v>
      </c>
      <c r="O1026" s="215" t="s">
        <v>18344</v>
      </c>
      <c r="P1026" s="215" t="s">
        <v>20037</v>
      </c>
      <c r="Q1026" s="4"/>
      <c r="R1026" s="4"/>
      <c r="S1026" s="4"/>
      <c r="T1026" s="4"/>
      <c r="U1026" s="4"/>
      <c r="V1026" s="4"/>
      <c r="W1026" s="4"/>
      <c r="X1026" s="4"/>
      <c r="Y1026" s="4"/>
      <c r="Z1026" s="4"/>
      <c r="AA1026" s="4"/>
      <c r="AB1026" s="4"/>
      <c r="AC1026" s="4"/>
      <c r="AD1026" s="4"/>
      <c r="AE1026" s="4"/>
      <c r="AF1026" s="4"/>
    </row>
    <row r="1027" spans="1:32" ht="49.9" customHeight="1">
      <c r="A1027" s="4"/>
      <c r="B1027" s="213">
        <v>1710111011</v>
      </c>
      <c r="C1027" s="214">
        <v>5</v>
      </c>
      <c r="D1027" s="215" t="s">
        <v>1067</v>
      </c>
      <c r="E1027" s="215" t="s">
        <v>2087</v>
      </c>
      <c r="F1027" s="216" t="s">
        <v>23235</v>
      </c>
      <c r="G1027" s="215" t="s">
        <v>4717</v>
      </c>
      <c r="H1027" s="215" t="s">
        <v>6444</v>
      </c>
      <c r="I1027" s="215" t="s">
        <v>8148</v>
      </c>
      <c r="J1027" s="215" t="s">
        <v>9854</v>
      </c>
      <c r="K1027" s="215" t="s">
        <v>11556</v>
      </c>
      <c r="L1027" s="215" t="s">
        <v>13249</v>
      </c>
      <c r="M1027" s="215" t="s">
        <v>14940</v>
      </c>
      <c r="N1027" s="215" t="s">
        <v>16644</v>
      </c>
      <c r="O1027" s="215" t="s">
        <v>18345</v>
      </c>
      <c r="P1027" s="215" t="s">
        <v>20038</v>
      </c>
      <c r="Q1027" s="4"/>
      <c r="R1027" s="4"/>
      <c r="S1027" s="4"/>
      <c r="T1027" s="4"/>
      <c r="U1027" s="4"/>
      <c r="V1027" s="4"/>
      <c r="W1027" s="4"/>
      <c r="X1027" s="4"/>
      <c r="Y1027" s="4"/>
      <c r="Z1027" s="4"/>
      <c r="AA1027" s="4"/>
      <c r="AB1027" s="4"/>
      <c r="AC1027" s="4"/>
      <c r="AD1027" s="4"/>
      <c r="AE1027" s="4"/>
      <c r="AF1027" s="4"/>
    </row>
    <row r="1028" spans="1:32" ht="49.9" customHeight="1">
      <c r="A1028" s="4"/>
      <c r="B1028" s="213">
        <v>171011101110</v>
      </c>
      <c r="C1028" s="214">
        <v>6</v>
      </c>
      <c r="D1028" s="215" t="s">
        <v>1068</v>
      </c>
      <c r="E1028" s="215" t="s">
        <v>2088</v>
      </c>
      <c r="F1028" s="216" t="s">
        <v>23236</v>
      </c>
      <c r="G1028" s="215" t="s">
        <v>4718</v>
      </c>
      <c r="H1028" s="215" t="s">
        <v>6445</v>
      </c>
      <c r="I1028" s="215" t="s">
        <v>8150</v>
      </c>
      <c r="J1028" s="215" t="s">
        <v>9855</v>
      </c>
      <c r="K1028" s="215" t="s">
        <v>11557</v>
      </c>
      <c r="L1028" s="215" t="s">
        <v>13250</v>
      </c>
      <c r="M1028" s="215" t="s">
        <v>14941</v>
      </c>
      <c r="N1028" s="215" t="s">
        <v>16645</v>
      </c>
      <c r="O1028" s="215" t="s">
        <v>18346</v>
      </c>
      <c r="P1028" s="215" t="s">
        <v>20039</v>
      </c>
      <c r="Q1028" s="4"/>
      <c r="R1028" s="4"/>
      <c r="S1028" s="4"/>
      <c r="T1028" s="4"/>
      <c r="U1028" s="4"/>
      <c r="V1028" s="4"/>
      <c r="W1028" s="4"/>
      <c r="X1028" s="4"/>
      <c r="Y1028" s="4"/>
      <c r="Z1028" s="4"/>
      <c r="AA1028" s="4"/>
      <c r="AB1028" s="4"/>
      <c r="AC1028" s="4"/>
      <c r="AD1028" s="4"/>
      <c r="AE1028" s="4"/>
      <c r="AF1028" s="4"/>
    </row>
    <row r="1029" spans="1:32" ht="49.9" customHeight="1">
      <c r="A1029" s="4"/>
      <c r="B1029" s="213">
        <v>171011101111</v>
      </c>
      <c r="C1029" s="214">
        <v>6</v>
      </c>
      <c r="D1029" s="215" t="s">
        <v>2680</v>
      </c>
      <c r="E1029" s="215" t="s">
        <v>2089</v>
      </c>
      <c r="F1029" s="216" t="s">
        <v>23237</v>
      </c>
      <c r="G1029" s="215" t="s">
        <v>4719</v>
      </c>
      <c r="H1029" s="215" t="s">
        <v>6446</v>
      </c>
      <c r="I1029" s="215" t="s">
        <v>8151</v>
      </c>
      <c r="J1029" s="215" t="s">
        <v>9856</v>
      </c>
      <c r="K1029" s="215" t="s">
        <v>11558</v>
      </c>
      <c r="L1029" s="215" t="s">
        <v>13251</v>
      </c>
      <c r="M1029" s="215" t="s">
        <v>14942</v>
      </c>
      <c r="N1029" s="215" t="s">
        <v>16646</v>
      </c>
      <c r="O1029" s="215" t="s">
        <v>18347</v>
      </c>
      <c r="P1029" s="215" t="s">
        <v>20040</v>
      </c>
      <c r="Q1029" s="4"/>
      <c r="R1029" s="4"/>
      <c r="S1029" s="4"/>
      <c r="T1029" s="4"/>
      <c r="U1029" s="4"/>
      <c r="V1029" s="4"/>
      <c r="W1029" s="4"/>
      <c r="X1029" s="4"/>
      <c r="Y1029" s="4"/>
      <c r="Z1029" s="4"/>
      <c r="AA1029" s="4"/>
      <c r="AB1029" s="4"/>
      <c r="AC1029" s="4"/>
      <c r="AD1029" s="4"/>
      <c r="AE1029" s="4"/>
      <c r="AF1029" s="4"/>
    </row>
    <row r="1030" spans="1:32" ht="49.9" customHeight="1">
      <c r="A1030" s="4"/>
      <c r="B1030" s="213">
        <v>171011101112</v>
      </c>
      <c r="C1030" s="214">
        <v>6</v>
      </c>
      <c r="D1030" s="215" t="s">
        <v>2681</v>
      </c>
      <c r="E1030" s="215" t="s">
        <v>2090</v>
      </c>
      <c r="F1030" s="216" t="s">
        <v>23238</v>
      </c>
      <c r="G1030" s="215" t="s">
        <v>4720</v>
      </c>
      <c r="H1030" s="215" t="s">
        <v>6447</v>
      </c>
      <c r="I1030" s="215" t="s">
        <v>8152</v>
      </c>
      <c r="J1030" s="215" t="s">
        <v>9857</v>
      </c>
      <c r="K1030" s="215" t="s">
        <v>11559</v>
      </c>
      <c r="L1030" s="215" t="s">
        <v>13252</v>
      </c>
      <c r="M1030" s="215" t="s">
        <v>14943</v>
      </c>
      <c r="N1030" s="215" t="s">
        <v>16647</v>
      </c>
      <c r="O1030" s="215" t="s">
        <v>18348</v>
      </c>
      <c r="P1030" s="215" t="s">
        <v>20041</v>
      </c>
      <c r="Q1030" s="4"/>
      <c r="R1030" s="4"/>
      <c r="S1030" s="4"/>
      <c r="T1030" s="4"/>
      <c r="U1030" s="4"/>
      <c r="V1030" s="4"/>
      <c r="W1030" s="4"/>
      <c r="X1030" s="4"/>
      <c r="Y1030" s="4"/>
      <c r="Z1030" s="4"/>
      <c r="AA1030" s="4"/>
      <c r="AB1030" s="4"/>
      <c r="AC1030" s="4"/>
      <c r="AD1030" s="4"/>
      <c r="AE1030" s="4"/>
      <c r="AF1030" s="4"/>
    </row>
    <row r="1031" spans="1:32" ht="49.9" customHeight="1">
      <c r="A1031" s="4"/>
      <c r="B1031" s="213">
        <v>17101111</v>
      </c>
      <c r="C1031" s="214">
        <v>4</v>
      </c>
      <c r="D1031" s="215" t="s">
        <v>1069</v>
      </c>
      <c r="E1031" s="215" t="s">
        <v>1069</v>
      </c>
      <c r="F1031" s="216" t="s">
        <v>23239</v>
      </c>
      <c r="G1031" s="215" t="s">
        <v>4721</v>
      </c>
      <c r="H1031" s="215" t="s">
        <v>6448</v>
      </c>
      <c r="I1031" s="215" t="s">
        <v>8153</v>
      </c>
      <c r="J1031" s="215" t="s">
        <v>9858</v>
      </c>
      <c r="K1031" s="215" t="s">
        <v>11560</v>
      </c>
      <c r="L1031" s="215" t="s">
        <v>13253</v>
      </c>
      <c r="M1031" s="215" t="s">
        <v>14944</v>
      </c>
      <c r="N1031" s="215" t="s">
        <v>16648</v>
      </c>
      <c r="O1031" s="215" t="s">
        <v>18349</v>
      </c>
      <c r="P1031" s="215" t="s">
        <v>20042</v>
      </c>
      <c r="Q1031" s="4"/>
      <c r="R1031" s="4"/>
      <c r="S1031" s="4"/>
      <c r="T1031" s="4"/>
      <c r="U1031" s="4"/>
      <c r="V1031" s="4"/>
      <c r="W1031" s="4"/>
      <c r="X1031" s="4"/>
      <c r="Y1031" s="4"/>
      <c r="Z1031" s="4"/>
      <c r="AA1031" s="4"/>
      <c r="AB1031" s="4"/>
      <c r="AC1031" s="4"/>
      <c r="AD1031" s="4"/>
      <c r="AE1031" s="4"/>
      <c r="AF1031" s="4"/>
    </row>
    <row r="1032" spans="1:32" ht="49.9" customHeight="1">
      <c r="A1032" s="4"/>
      <c r="B1032" s="213">
        <v>1710111110</v>
      </c>
      <c r="C1032" s="214">
        <v>5</v>
      </c>
      <c r="D1032" s="215" t="s">
        <v>1070</v>
      </c>
      <c r="E1032" s="215" t="s">
        <v>2091</v>
      </c>
      <c r="F1032" s="216" t="s">
        <v>3259</v>
      </c>
      <c r="G1032" s="215" t="s">
        <v>4722</v>
      </c>
      <c r="H1032" s="215" t="s">
        <v>6449</v>
      </c>
      <c r="I1032" s="215" t="s">
        <v>8154</v>
      </c>
      <c r="J1032" s="215" t="s">
        <v>9859</v>
      </c>
      <c r="K1032" s="215" t="s">
        <v>11561</v>
      </c>
      <c r="L1032" s="215" t="s">
        <v>13254</v>
      </c>
      <c r="M1032" s="215" t="s">
        <v>14945</v>
      </c>
      <c r="N1032" s="215" t="s">
        <v>16649</v>
      </c>
      <c r="O1032" s="215" t="s">
        <v>18350</v>
      </c>
      <c r="P1032" s="215" t="s">
        <v>20043</v>
      </c>
      <c r="Q1032" s="4"/>
      <c r="R1032" s="4"/>
      <c r="S1032" s="4"/>
      <c r="T1032" s="4"/>
      <c r="U1032" s="4"/>
      <c r="V1032" s="4"/>
      <c r="W1032" s="4"/>
      <c r="X1032" s="4"/>
      <c r="Y1032" s="4"/>
      <c r="Z1032" s="4"/>
      <c r="AA1032" s="4"/>
      <c r="AB1032" s="4"/>
      <c r="AC1032" s="4"/>
      <c r="AD1032" s="4"/>
      <c r="AE1032" s="4"/>
      <c r="AF1032" s="4"/>
    </row>
    <row r="1033" spans="1:32" ht="49.9" customHeight="1">
      <c r="A1033" s="4"/>
      <c r="B1033" s="213">
        <v>1710111111</v>
      </c>
      <c r="C1033" s="214">
        <v>5</v>
      </c>
      <c r="D1033" s="215" t="s">
        <v>1071</v>
      </c>
      <c r="E1033" s="215" t="s">
        <v>2092</v>
      </c>
      <c r="F1033" s="216" t="s">
        <v>3260</v>
      </c>
      <c r="G1033" s="215" t="s">
        <v>4723</v>
      </c>
      <c r="H1033" s="215" t="s">
        <v>6450</v>
      </c>
      <c r="I1033" s="215" t="s">
        <v>8155</v>
      </c>
      <c r="J1033" s="215" t="s">
        <v>9860</v>
      </c>
      <c r="K1033" s="215" t="s">
        <v>11562</v>
      </c>
      <c r="L1033" s="215" t="s">
        <v>13255</v>
      </c>
      <c r="M1033" s="215" t="s">
        <v>14946</v>
      </c>
      <c r="N1033" s="215" t="s">
        <v>16650</v>
      </c>
      <c r="O1033" s="215" t="s">
        <v>18351</v>
      </c>
      <c r="P1033" s="215" t="s">
        <v>20044</v>
      </c>
      <c r="Q1033" s="4"/>
      <c r="R1033" s="4"/>
      <c r="S1033" s="4"/>
      <c r="T1033" s="4"/>
      <c r="U1033" s="4"/>
      <c r="V1033" s="4"/>
      <c r="W1033" s="4"/>
      <c r="X1033" s="4"/>
      <c r="Y1033" s="4"/>
      <c r="Z1033" s="4"/>
      <c r="AA1033" s="4"/>
      <c r="AB1033" s="4"/>
      <c r="AC1033" s="4"/>
      <c r="AD1033" s="4"/>
      <c r="AE1033" s="4"/>
      <c r="AF1033" s="4"/>
    </row>
    <row r="1034" spans="1:32" ht="49.9" customHeight="1">
      <c r="A1034" s="4"/>
      <c r="B1034" s="213">
        <v>1710111112</v>
      </c>
      <c r="C1034" s="214">
        <v>5</v>
      </c>
      <c r="D1034" s="215" t="s">
        <v>1072</v>
      </c>
      <c r="E1034" s="215" t="s">
        <v>2093</v>
      </c>
      <c r="F1034" s="216" t="s">
        <v>23240</v>
      </c>
      <c r="G1034" s="215" t="s">
        <v>4724</v>
      </c>
      <c r="H1034" s="215" t="s">
        <v>6451</v>
      </c>
      <c r="I1034" s="215" t="s">
        <v>8156</v>
      </c>
      <c r="J1034" s="215" t="s">
        <v>9861</v>
      </c>
      <c r="K1034" s="215" t="s">
        <v>11563</v>
      </c>
      <c r="L1034" s="215" t="s">
        <v>13256</v>
      </c>
      <c r="M1034" s="215" t="s">
        <v>14947</v>
      </c>
      <c r="N1034" s="215" t="s">
        <v>16651</v>
      </c>
      <c r="O1034" s="215" t="s">
        <v>18352</v>
      </c>
      <c r="P1034" s="215" t="s">
        <v>20045</v>
      </c>
      <c r="Q1034" s="4"/>
      <c r="R1034" s="4"/>
      <c r="S1034" s="4"/>
      <c r="T1034" s="4"/>
      <c r="U1034" s="4"/>
      <c r="V1034" s="4"/>
      <c r="W1034" s="4"/>
      <c r="X1034" s="4"/>
      <c r="Y1034" s="4"/>
      <c r="Z1034" s="4"/>
      <c r="AA1034" s="4"/>
      <c r="AB1034" s="4"/>
      <c r="AC1034" s="4"/>
      <c r="AD1034" s="4"/>
      <c r="AE1034" s="4"/>
      <c r="AF1034" s="4"/>
    </row>
    <row r="1035" spans="1:32" ht="49.9" customHeight="1">
      <c r="A1035" s="4"/>
      <c r="B1035" s="213">
        <v>1710111113</v>
      </c>
      <c r="C1035" s="214">
        <v>5</v>
      </c>
      <c r="D1035" s="215" t="s">
        <v>2682</v>
      </c>
      <c r="E1035" s="215" t="s">
        <v>2094</v>
      </c>
      <c r="F1035" s="216" t="s">
        <v>23241</v>
      </c>
      <c r="G1035" s="215" t="s">
        <v>4725</v>
      </c>
      <c r="H1035" s="215" t="s">
        <v>6452</v>
      </c>
      <c r="I1035" s="215" t="s">
        <v>8157</v>
      </c>
      <c r="J1035" s="215" t="s">
        <v>9862</v>
      </c>
      <c r="K1035" s="215" t="s">
        <v>11564</v>
      </c>
      <c r="L1035" s="215" t="s">
        <v>13257</v>
      </c>
      <c r="M1035" s="215" t="s">
        <v>14948</v>
      </c>
      <c r="N1035" s="215" t="s">
        <v>16652</v>
      </c>
      <c r="O1035" s="215" t="s">
        <v>18353</v>
      </c>
      <c r="P1035" s="215" t="s">
        <v>20046</v>
      </c>
      <c r="Q1035" s="4"/>
      <c r="R1035" s="4"/>
      <c r="S1035" s="4"/>
      <c r="T1035" s="4"/>
      <c r="U1035" s="4"/>
      <c r="V1035" s="4"/>
      <c r="W1035" s="4"/>
      <c r="X1035" s="4"/>
      <c r="Y1035" s="4"/>
      <c r="Z1035" s="4"/>
      <c r="AA1035" s="4"/>
      <c r="AB1035" s="4"/>
      <c r="AC1035" s="4"/>
      <c r="AD1035" s="4"/>
      <c r="AE1035" s="4"/>
      <c r="AF1035" s="4"/>
    </row>
    <row r="1036" spans="1:32" ht="49.9" customHeight="1">
      <c r="A1036" s="4"/>
      <c r="B1036" s="213">
        <v>1710111114</v>
      </c>
      <c r="C1036" s="214">
        <v>5</v>
      </c>
      <c r="D1036" s="215" t="s">
        <v>2683</v>
      </c>
      <c r="E1036" s="215" t="s">
        <v>2537</v>
      </c>
      <c r="F1036" s="216" t="s">
        <v>23242</v>
      </c>
      <c r="G1036" s="215" t="s">
        <v>4726</v>
      </c>
      <c r="H1036" s="215" t="s">
        <v>6453</v>
      </c>
      <c r="I1036" s="215" t="s">
        <v>8158</v>
      </c>
      <c r="J1036" s="215" t="s">
        <v>9863</v>
      </c>
      <c r="K1036" s="215" t="s">
        <v>11565</v>
      </c>
      <c r="L1036" s="215" t="s">
        <v>13258</v>
      </c>
      <c r="M1036" s="215" t="s">
        <v>14949</v>
      </c>
      <c r="N1036" s="215" t="s">
        <v>16653</v>
      </c>
      <c r="O1036" s="215" t="s">
        <v>18354</v>
      </c>
      <c r="P1036" s="215" t="s">
        <v>20047</v>
      </c>
      <c r="Q1036" s="4"/>
      <c r="R1036" s="4"/>
      <c r="S1036" s="4"/>
      <c r="T1036" s="4"/>
      <c r="U1036" s="4"/>
      <c r="V1036" s="4"/>
      <c r="W1036" s="4"/>
      <c r="X1036" s="4"/>
      <c r="Y1036" s="4"/>
      <c r="Z1036" s="4"/>
      <c r="AA1036" s="4"/>
      <c r="AB1036" s="4"/>
      <c r="AC1036" s="4"/>
      <c r="AD1036" s="4"/>
      <c r="AE1036" s="4"/>
      <c r="AF1036" s="4"/>
    </row>
    <row r="1037" spans="1:32" ht="49.9" customHeight="1">
      <c r="A1037" s="4"/>
      <c r="B1037" s="213">
        <v>1710111115</v>
      </c>
      <c r="C1037" s="214">
        <v>5</v>
      </c>
      <c r="D1037" s="215" t="s">
        <v>2684</v>
      </c>
      <c r="E1037" s="215" t="s">
        <v>2095</v>
      </c>
      <c r="F1037" s="216" t="s">
        <v>23243</v>
      </c>
      <c r="G1037" s="215" t="s">
        <v>4727</v>
      </c>
      <c r="H1037" s="215" t="s">
        <v>6454</v>
      </c>
      <c r="I1037" s="215" t="s">
        <v>8159</v>
      </c>
      <c r="J1037" s="215" t="s">
        <v>9864</v>
      </c>
      <c r="K1037" s="215" t="s">
        <v>11566</v>
      </c>
      <c r="L1037" s="215" t="s">
        <v>13259</v>
      </c>
      <c r="M1037" s="215" t="s">
        <v>14950</v>
      </c>
      <c r="N1037" s="215" t="s">
        <v>16654</v>
      </c>
      <c r="O1037" s="215" t="s">
        <v>18355</v>
      </c>
      <c r="P1037" s="215" t="s">
        <v>20048</v>
      </c>
      <c r="Q1037" s="4"/>
      <c r="R1037" s="4"/>
      <c r="S1037" s="4"/>
      <c r="T1037" s="4"/>
      <c r="U1037" s="4"/>
      <c r="V1037" s="4"/>
      <c r="W1037" s="4"/>
      <c r="X1037" s="4"/>
      <c r="Y1037" s="4"/>
      <c r="Z1037" s="4"/>
      <c r="AA1037" s="4"/>
      <c r="AB1037" s="4"/>
      <c r="AC1037" s="4"/>
      <c r="AD1037" s="4"/>
      <c r="AE1037" s="4"/>
      <c r="AF1037" s="4"/>
    </row>
    <row r="1038" spans="1:32" ht="49.9" customHeight="1">
      <c r="A1038" s="4"/>
      <c r="B1038" s="213">
        <v>171012</v>
      </c>
      <c r="C1038" s="214">
        <v>3</v>
      </c>
      <c r="D1038" s="215" t="s">
        <v>1073</v>
      </c>
      <c r="E1038" s="215" t="s">
        <v>1636</v>
      </c>
      <c r="F1038" s="216" t="s">
        <v>23244</v>
      </c>
      <c r="G1038" s="215" t="s">
        <v>4728</v>
      </c>
      <c r="H1038" s="215" t="s">
        <v>6455</v>
      </c>
      <c r="I1038" s="215" t="s">
        <v>8160</v>
      </c>
      <c r="J1038" s="215" t="s">
        <v>9865</v>
      </c>
      <c r="K1038" s="215" t="s">
        <v>11567</v>
      </c>
      <c r="L1038" s="215" t="s">
        <v>13260</v>
      </c>
      <c r="M1038" s="215" t="s">
        <v>14951</v>
      </c>
      <c r="N1038" s="215" t="s">
        <v>16655</v>
      </c>
      <c r="O1038" s="215" t="s">
        <v>21630</v>
      </c>
      <c r="P1038" s="215" t="s">
        <v>20049</v>
      </c>
      <c r="Q1038" s="4"/>
      <c r="R1038" s="4"/>
      <c r="S1038" s="4"/>
      <c r="T1038" s="4"/>
      <c r="U1038" s="4"/>
      <c r="V1038" s="4"/>
      <c r="W1038" s="4"/>
      <c r="X1038" s="4"/>
      <c r="Y1038" s="4"/>
      <c r="Z1038" s="4"/>
      <c r="AA1038" s="4"/>
      <c r="AB1038" s="4"/>
      <c r="AC1038" s="4"/>
      <c r="AD1038" s="4"/>
      <c r="AE1038" s="4"/>
      <c r="AF1038" s="4"/>
    </row>
    <row r="1039" spans="1:32" ht="49.9" customHeight="1">
      <c r="A1039" s="4"/>
      <c r="B1039" s="213">
        <v>17101210</v>
      </c>
      <c r="C1039" s="214">
        <v>4</v>
      </c>
      <c r="D1039" s="215" t="s">
        <v>1074</v>
      </c>
      <c r="E1039" s="215" t="s">
        <v>2096</v>
      </c>
      <c r="F1039" s="216" t="s">
        <v>23245</v>
      </c>
      <c r="G1039" s="215" t="s">
        <v>4729</v>
      </c>
      <c r="H1039" s="215" t="s">
        <v>6456</v>
      </c>
      <c r="I1039" s="215" t="s">
        <v>8161</v>
      </c>
      <c r="J1039" s="215" t="s">
        <v>9866</v>
      </c>
      <c r="K1039" s="215" t="s">
        <v>11568</v>
      </c>
      <c r="L1039" s="215" t="s">
        <v>13261</v>
      </c>
      <c r="M1039" s="215" t="s">
        <v>14952</v>
      </c>
      <c r="N1039" s="215" t="s">
        <v>16656</v>
      </c>
      <c r="O1039" s="215" t="s">
        <v>18357</v>
      </c>
      <c r="P1039" s="215" t="s">
        <v>20050</v>
      </c>
      <c r="Q1039" s="4"/>
      <c r="R1039" s="4"/>
      <c r="S1039" s="4"/>
      <c r="T1039" s="4"/>
      <c r="U1039" s="4"/>
      <c r="V1039" s="4"/>
      <c r="W1039" s="4"/>
      <c r="X1039" s="4"/>
      <c r="Y1039" s="4"/>
      <c r="Z1039" s="4"/>
      <c r="AA1039" s="4"/>
      <c r="AB1039" s="4"/>
      <c r="AC1039" s="4"/>
      <c r="AD1039" s="4"/>
      <c r="AE1039" s="4"/>
      <c r="AF1039" s="4"/>
    </row>
    <row r="1040" spans="1:32" ht="49.9" customHeight="1">
      <c r="A1040" s="4"/>
      <c r="B1040" s="213">
        <v>1710121010</v>
      </c>
      <c r="C1040" s="214">
        <v>5</v>
      </c>
      <c r="D1040" s="215" t="s">
        <v>1075</v>
      </c>
      <c r="E1040" s="215" t="s">
        <v>2097</v>
      </c>
      <c r="F1040" s="216" t="s">
        <v>23246</v>
      </c>
      <c r="G1040" s="215" t="s">
        <v>4730</v>
      </c>
      <c r="H1040" s="215" t="s">
        <v>6457</v>
      </c>
      <c r="I1040" s="215" t="s">
        <v>8162</v>
      </c>
      <c r="J1040" s="215" t="s">
        <v>9867</v>
      </c>
      <c r="K1040" s="215" t="s">
        <v>11569</v>
      </c>
      <c r="L1040" s="215" t="s">
        <v>13262</v>
      </c>
      <c r="M1040" s="215" t="s">
        <v>14953</v>
      </c>
      <c r="N1040" s="215" t="s">
        <v>16657</v>
      </c>
      <c r="O1040" s="215" t="s">
        <v>18358</v>
      </c>
      <c r="P1040" s="215" t="s">
        <v>20051</v>
      </c>
      <c r="Q1040" s="4"/>
      <c r="R1040" s="4"/>
      <c r="S1040" s="4"/>
      <c r="T1040" s="4"/>
      <c r="U1040" s="4"/>
      <c r="V1040" s="4"/>
      <c r="W1040" s="4"/>
      <c r="X1040" s="4"/>
      <c r="Y1040" s="4"/>
      <c r="Z1040" s="4"/>
      <c r="AA1040" s="4"/>
      <c r="AB1040" s="4"/>
      <c r="AC1040" s="4"/>
      <c r="AD1040" s="4"/>
      <c r="AE1040" s="4"/>
      <c r="AF1040" s="4"/>
    </row>
    <row r="1041" spans="1:32" ht="49.9" customHeight="1">
      <c r="A1041" s="4"/>
      <c r="B1041" s="213">
        <v>1710121011</v>
      </c>
      <c r="C1041" s="214">
        <v>5</v>
      </c>
      <c r="D1041" s="215" t="s">
        <v>258</v>
      </c>
      <c r="E1041" s="215" t="s">
        <v>2098</v>
      </c>
      <c r="F1041" s="216" t="s">
        <v>3261</v>
      </c>
      <c r="G1041" s="215" t="s">
        <v>4731</v>
      </c>
      <c r="H1041" s="215" t="s">
        <v>6458</v>
      </c>
      <c r="I1041" s="215" t="s">
        <v>8163</v>
      </c>
      <c r="J1041" s="215" t="s">
        <v>9868</v>
      </c>
      <c r="K1041" s="215" t="s">
        <v>11570</v>
      </c>
      <c r="L1041" s="215" t="s">
        <v>13263</v>
      </c>
      <c r="M1041" s="215" t="s">
        <v>14954</v>
      </c>
      <c r="N1041" s="215" t="s">
        <v>16658</v>
      </c>
      <c r="O1041" s="215" t="s">
        <v>18359</v>
      </c>
      <c r="P1041" s="215" t="s">
        <v>20052</v>
      </c>
      <c r="Q1041" s="4"/>
      <c r="R1041" s="4"/>
      <c r="S1041" s="4"/>
      <c r="T1041" s="4"/>
      <c r="U1041" s="4"/>
      <c r="V1041" s="4"/>
      <c r="W1041" s="4"/>
      <c r="X1041" s="4"/>
      <c r="Y1041" s="4"/>
      <c r="Z1041" s="4"/>
      <c r="AA1041" s="4"/>
      <c r="AB1041" s="4"/>
      <c r="AC1041" s="4"/>
      <c r="AD1041" s="4"/>
      <c r="AE1041" s="4"/>
      <c r="AF1041" s="4"/>
    </row>
    <row r="1042" spans="1:32" ht="49.9" customHeight="1">
      <c r="A1042" s="4"/>
      <c r="B1042" s="213">
        <v>171012101110</v>
      </c>
      <c r="C1042" s="214">
        <v>6</v>
      </c>
      <c r="D1042" s="215" t="s">
        <v>1076</v>
      </c>
      <c r="E1042" s="215" t="s">
        <v>2099</v>
      </c>
      <c r="F1042" s="216" t="s">
        <v>3262</v>
      </c>
      <c r="G1042" s="215" t="s">
        <v>4732</v>
      </c>
      <c r="H1042" s="215" t="s">
        <v>6459</v>
      </c>
      <c r="I1042" s="215" t="s">
        <v>8164</v>
      </c>
      <c r="J1042" s="215" t="s">
        <v>9869</v>
      </c>
      <c r="K1042" s="215" t="s">
        <v>11571</v>
      </c>
      <c r="L1042" s="215" t="s">
        <v>13264</v>
      </c>
      <c r="M1042" s="215" t="s">
        <v>14955</v>
      </c>
      <c r="N1042" s="215" t="s">
        <v>16659</v>
      </c>
      <c r="O1042" s="215" t="s">
        <v>18360</v>
      </c>
      <c r="P1042" s="215" t="s">
        <v>20053</v>
      </c>
      <c r="Q1042" s="4"/>
      <c r="R1042" s="4"/>
      <c r="S1042" s="4"/>
      <c r="T1042" s="4"/>
      <c r="U1042" s="4"/>
      <c r="V1042" s="4"/>
      <c r="W1042" s="4"/>
      <c r="X1042" s="4"/>
      <c r="Y1042" s="4"/>
      <c r="Z1042" s="4"/>
      <c r="AA1042" s="4"/>
      <c r="AB1042" s="4"/>
      <c r="AC1042" s="4"/>
      <c r="AD1042" s="4"/>
      <c r="AE1042" s="4"/>
      <c r="AF1042" s="4"/>
    </row>
    <row r="1043" spans="1:32" ht="49.9" customHeight="1">
      <c r="A1043" s="4"/>
      <c r="B1043" s="213">
        <v>171012101111</v>
      </c>
      <c r="C1043" s="214">
        <v>6</v>
      </c>
      <c r="D1043" s="215" t="s">
        <v>2685</v>
      </c>
      <c r="E1043" s="215" t="s">
        <v>2100</v>
      </c>
      <c r="F1043" s="216" t="s">
        <v>3263</v>
      </c>
      <c r="G1043" s="215" t="s">
        <v>4733</v>
      </c>
      <c r="H1043" s="215" t="s">
        <v>6460</v>
      </c>
      <c r="I1043" s="215" t="s">
        <v>8165</v>
      </c>
      <c r="J1043" s="215" t="s">
        <v>9870</v>
      </c>
      <c r="K1043" s="215" t="s">
        <v>11572</v>
      </c>
      <c r="L1043" s="215" t="s">
        <v>13265</v>
      </c>
      <c r="M1043" s="215" t="s">
        <v>14956</v>
      </c>
      <c r="N1043" s="215" t="s">
        <v>16660</v>
      </c>
      <c r="O1043" s="215" t="s">
        <v>17607</v>
      </c>
      <c r="P1043" s="215" t="s">
        <v>20054</v>
      </c>
      <c r="Q1043" s="4"/>
      <c r="R1043" s="4"/>
      <c r="S1043" s="4"/>
      <c r="T1043" s="4"/>
      <c r="U1043" s="4"/>
      <c r="V1043" s="4"/>
      <c r="W1043" s="4"/>
      <c r="X1043" s="4"/>
      <c r="Y1043" s="4"/>
      <c r="Z1043" s="4"/>
      <c r="AA1043" s="4"/>
      <c r="AB1043" s="4"/>
      <c r="AC1043" s="4"/>
      <c r="AD1043" s="4"/>
      <c r="AE1043" s="4"/>
      <c r="AF1043" s="4"/>
    </row>
    <row r="1044" spans="1:32" ht="49.9" customHeight="1">
      <c r="A1044" s="4"/>
      <c r="B1044" s="213">
        <v>171012101112</v>
      </c>
      <c r="C1044" s="214">
        <v>6</v>
      </c>
      <c r="D1044" s="215" t="s">
        <v>1077</v>
      </c>
      <c r="E1044" s="215" t="s">
        <v>2101</v>
      </c>
      <c r="F1044" s="216" t="s">
        <v>3264</v>
      </c>
      <c r="G1044" s="215" t="s">
        <v>4734</v>
      </c>
      <c r="H1044" s="215" t="s">
        <v>6461</v>
      </c>
      <c r="I1044" s="215" t="s">
        <v>8166</v>
      </c>
      <c r="J1044" s="215" t="s">
        <v>9871</v>
      </c>
      <c r="K1044" s="215" t="s">
        <v>11573</v>
      </c>
      <c r="L1044" s="215" t="s">
        <v>13266</v>
      </c>
      <c r="M1044" s="215" t="s">
        <v>14957</v>
      </c>
      <c r="N1044" s="215" t="s">
        <v>16661</v>
      </c>
      <c r="O1044" s="215" t="s">
        <v>18361</v>
      </c>
      <c r="P1044" s="215" t="s">
        <v>20055</v>
      </c>
      <c r="Q1044" s="4"/>
      <c r="R1044" s="4"/>
      <c r="S1044" s="4"/>
      <c r="T1044" s="4"/>
      <c r="U1044" s="4"/>
      <c r="V1044" s="4"/>
      <c r="W1044" s="4"/>
      <c r="X1044" s="4"/>
      <c r="Y1044" s="4"/>
      <c r="Z1044" s="4"/>
      <c r="AA1044" s="4"/>
      <c r="AB1044" s="4"/>
      <c r="AC1044" s="4"/>
      <c r="AD1044" s="4"/>
      <c r="AE1044" s="4"/>
      <c r="AF1044" s="4"/>
    </row>
    <row r="1045" spans="1:32" ht="49.9" customHeight="1">
      <c r="A1045" s="4"/>
      <c r="B1045" s="213">
        <v>1710121012</v>
      </c>
      <c r="C1045" s="214">
        <v>5</v>
      </c>
      <c r="D1045" s="215" t="s">
        <v>259</v>
      </c>
      <c r="E1045" s="215" t="s">
        <v>2102</v>
      </c>
      <c r="F1045" s="216" t="s">
        <v>23248</v>
      </c>
      <c r="G1045" s="215" t="s">
        <v>4735</v>
      </c>
      <c r="H1045" s="215" t="s">
        <v>6462</v>
      </c>
      <c r="I1045" s="215" t="s">
        <v>8167</v>
      </c>
      <c r="J1045" s="215" t="s">
        <v>9872</v>
      </c>
      <c r="K1045" s="215" t="s">
        <v>11574</v>
      </c>
      <c r="L1045" s="215" t="s">
        <v>13267</v>
      </c>
      <c r="M1045" s="215" t="s">
        <v>14958</v>
      </c>
      <c r="N1045" s="215" t="s">
        <v>16662</v>
      </c>
      <c r="O1045" s="215" t="s">
        <v>18362</v>
      </c>
      <c r="P1045" s="215" t="s">
        <v>20056</v>
      </c>
      <c r="Q1045" s="4"/>
      <c r="R1045" s="4"/>
      <c r="S1045" s="4"/>
      <c r="T1045" s="4"/>
      <c r="U1045" s="4"/>
      <c r="V1045" s="4"/>
      <c r="W1045" s="4"/>
      <c r="X1045" s="4"/>
      <c r="Y1045" s="4"/>
      <c r="Z1045" s="4"/>
      <c r="AA1045" s="4"/>
      <c r="AB1045" s="4"/>
      <c r="AC1045" s="4"/>
      <c r="AD1045" s="4"/>
      <c r="AE1045" s="4"/>
      <c r="AF1045" s="4"/>
    </row>
    <row r="1046" spans="1:32" ht="49.9" customHeight="1">
      <c r="A1046" s="4"/>
      <c r="B1046" s="219">
        <v>171012101210</v>
      </c>
      <c r="C1046" s="220">
        <v>6</v>
      </c>
      <c r="D1046" s="221" t="s">
        <v>1078</v>
      </c>
      <c r="E1046" s="221" t="s">
        <v>2103</v>
      </c>
      <c r="F1046" s="216" t="s">
        <v>23254</v>
      </c>
      <c r="G1046" s="221" t="s">
        <v>4736</v>
      </c>
      <c r="H1046" s="221" t="s">
        <v>6463</v>
      </c>
      <c r="I1046" s="221" t="s">
        <v>8168</v>
      </c>
      <c r="J1046" s="221" t="s">
        <v>9873</v>
      </c>
      <c r="K1046" s="221" t="s">
        <v>11575</v>
      </c>
      <c r="L1046" s="221" t="s">
        <v>13268</v>
      </c>
      <c r="M1046" s="221" t="s">
        <v>14959</v>
      </c>
      <c r="N1046" s="221" t="s">
        <v>16663</v>
      </c>
      <c r="O1046" s="221" t="s">
        <v>18363</v>
      </c>
      <c r="P1046" s="221" t="s">
        <v>20057</v>
      </c>
      <c r="Q1046" s="4"/>
      <c r="R1046" s="4"/>
      <c r="S1046" s="4"/>
      <c r="T1046" s="4"/>
      <c r="U1046" s="4"/>
      <c r="V1046" s="4"/>
      <c r="W1046" s="4"/>
      <c r="X1046" s="4"/>
      <c r="Y1046" s="4"/>
      <c r="Z1046" s="4"/>
      <c r="AA1046" s="4"/>
      <c r="AB1046" s="4"/>
      <c r="AC1046" s="4"/>
      <c r="AD1046" s="4"/>
      <c r="AE1046" s="4"/>
      <c r="AF1046" s="4"/>
    </row>
    <row r="1047" spans="1:32" ht="49.9" customHeight="1">
      <c r="A1047" s="4"/>
      <c r="B1047" s="219">
        <v>171012101211</v>
      </c>
      <c r="C1047" s="220">
        <v>6</v>
      </c>
      <c r="D1047" s="221" t="s">
        <v>1079</v>
      </c>
      <c r="E1047" s="221" t="s">
        <v>2104</v>
      </c>
      <c r="F1047" s="216" t="s">
        <v>23260</v>
      </c>
      <c r="G1047" s="221" t="s">
        <v>4737</v>
      </c>
      <c r="H1047" s="221" t="s">
        <v>6464</v>
      </c>
      <c r="I1047" s="221" t="s">
        <v>8169</v>
      </c>
      <c r="J1047" s="221" t="s">
        <v>9874</v>
      </c>
      <c r="K1047" s="221" t="s">
        <v>11576</v>
      </c>
      <c r="L1047" s="221" t="s">
        <v>13269</v>
      </c>
      <c r="M1047" s="221" t="s">
        <v>14960</v>
      </c>
      <c r="N1047" s="221" t="s">
        <v>16664</v>
      </c>
      <c r="O1047" s="221" t="s">
        <v>18364</v>
      </c>
      <c r="P1047" s="221" t="s">
        <v>20058</v>
      </c>
      <c r="Q1047" s="4"/>
      <c r="R1047" s="4"/>
      <c r="S1047" s="4"/>
      <c r="T1047" s="4"/>
      <c r="U1047" s="4"/>
      <c r="V1047" s="4"/>
      <c r="W1047" s="4"/>
      <c r="X1047" s="4"/>
      <c r="Y1047" s="4"/>
      <c r="Z1047" s="4"/>
      <c r="AA1047" s="4"/>
      <c r="AB1047" s="4"/>
      <c r="AC1047" s="4"/>
      <c r="AD1047" s="4"/>
      <c r="AE1047" s="4"/>
      <c r="AF1047" s="4"/>
    </row>
    <row r="1048" spans="1:32" ht="49.9" customHeight="1">
      <c r="A1048" s="4"/>
      <c r="B1048" s="213">
        <v>1710121013</v>
      </c>
      <c r="C1048" s="214">
        <v>5</v>
      </c>
      <c r="D1048" s="215" t="s">
        <v>234</v>
      </c>
      <c r="E1048" s="215" t="s">
        <v>2105</v>
      </c>
      <c r="F1048" s="216" t="s">
        <v>23808</v>
      </c>
      <c r="G1048" s="215" t="s">
        <v>4738</v>
      </c>
      <c r="H1048" s="215" t="s">
        <v>6465</v>
      </c>
      <c r="I1048" s="215" t="s">
        <v>8170</v>
      </c>
      <c r="J1048" s="215" t="s">
        <v>9875</v>
      </c>
      <c r="K1048" s="215" t="s">
        <v>11577</v>
      </c>
      <c r="L1048" s="215" t="s">
        <v>13270</v>
      </c>
      <c r="M1048" s="215" t="s">
        <v>14961</v>
      </c>
      <c r="N1048" s="215" t="s">
        <v>16665</v>
      </c>
      <c r="O1048" s="215" t="s">
        <v>18365</v>
      </c>
      <c r="P1048" s="215" t="s">
        <v>20059</v>
      </c>
      <c r="Q1048" s="4"/>
      <c r="R1048" s="4"/>
      <c r="S1048" s="4"/>
      <c r="T1048" s="4"/>
      <c r="U1048" s="4"/>
      <c r="V1048" s="4"/>
      <c r="W1048" s="4"/>
      <c r="X1048" s="4"/>
      <c r="Y1048" s="4"/>
      <c r="Z1048" s="4"/>
      <c r="AA1048" s="4"/>
      <c r="AB1048" s="4"/>
      <c r="AC1048" s="4"/>
      <c r="AD1048" s="4"/>
      <c r="AE1048" s="4"/>
      <c r="AF1048" s="4"/>
    </row>
    <row r="1049" spans="1:32" ht="49.9" customHeight="1">
      <c r="A1049" s="4"/>
      <c r="B1049" s="213">
        <v>171012101310</v>
      </c>
      <c r="C1049" s="214">
        <v>6</v>
      </c>
      <c r="D1049" s="215" t="s">
        <v>1080</v>
      </c>
      <c r="E1049" s="215" t="s">
        <v>2106</v>
      </c>
      <c r="F1049" s="216" t="s">
        <v>3266</v>
      </c>
      <c r="G1049" s="215" t="s">
        <v>4739</v>
      </c>
      <c r="H1049" s="215" t="s">
        <v>6466</v>
      </c>
      <c r="I1049" s="215" t="s">
        <v>8171</v>
      </c>
      <c r="J1049" s="215" t="s">
        <v>9876</v>
      </c>
      <c r="K1049" s="215" t="s">
        <v>11578</v>
      </c>
      <c r="L1049" s="215" t="s">
        <v>13271</v>
      </c>
      <c r="M1049" s="215" t="s">
        <v>14962</v>
      </c>
      <c r="N1049" s="215" t="s">
        <v>16666</v>
      </c>
      <c r="O1049" s="215" t="s">
        <v>18366</v>
      </c>
      <c r="P1049" s="215" t="s">
        <v>20060</v>
      </c>
      <c r="Q1049" s="4"/>
      <c r="R1049" s="4"/>
      <c r="S1049" s="4"/>
      <c r="T1049" s="4"/>
      <c r="U1049" s="4"/>
      <c r="V1049" s="4"/>
      <c r="W1049" s="4"/>
      <c r="X1049" s="4"/>
      <c r="Y1049" s="4"/>
      <c r="Z1049" s="4"/>
      <c r="AA1049" s="4"/>
      <c r="AB1049" s="4"/>
      <c r="AC1049" s="4"/>
      <c r="AD1049" s="4"/>
      <c r="AE1049" s="4"/>
      <c r="AF1049" s="4"/>
    </row>
    <row r="1050" spans="1:32" ht="49.9" customHeight="1">
      <c r="A1050" s="4"/>
      <c r="B1050" s="213">
        <v>171012101311</v>
      </c>
      <c r="C1050" s="214">
        <v>6</v>
      </c>
      <c r="D1050" s="215" t="s">
        <v>1081</v>
      </c>
      <c r="E1050" s="215" t="s">
        <v>2107</v>
      </c>
      <c r="F1050" s="216" t="s">
        <v>23809</v>
      </c>
      <c r="G1050" s="215" t="s">
        <v>4740</v>
      </c>
      <c r="H1050" s="215" t="s">
        <v>6467</v>
      </c>
      <c r="I1050" s="215" t="s">
        <v>8172</v>
      </c>
      <c r="J1050" s="215" t="s">
        <v>9877</v>
      </c>
      <c r="K1050" s="215" t="s">
        <v>11579</v>
      </c>
      <c r="L1050" s="215" t="s">
        <v>13272</v>
      </c>
      <c r="M1050" s="215" t="s">
        <v>14963</v>
      </c>
      <c r="N1050" s="215" t="s">
        <v>16667</v>
      </c>
      <c r="O1050" s="215" t="s">
        <v>18367</v>
      </c>
      <c r="P1050" s="215" t="s">
        <v>20061</v>
      </c>
      <c r="Q1050" s="4"/>
      <c r="R1050" s="4"/>
      <c r="S1050" s="4"/>
      <c r="T1050" s="4"/>
      <c r="U1050" s="4"/>
      <c r="V1050" s="4"/>
      <c r="W1050" s="4"/>
      <c r="X1050" s="4"/>
      <c r="Y1050" s="4"/>
      <c r="Z1050" s="4"/>
      <c r="AA1050" s="4"/>
      <c r="AB1050" s="4"/>
      <c r="AC1050" s="4"/>
      <c r="AD1050" s="4"/>
      <c r="AE1050" s="4"/>
      <c r="AF1050" s="4"/>
    </row>
    <row r="1051" spans="1:32" ht="49.9" customHeight="1">
      <c r="A1051" s="4"/>
      <c r="B1051" s="213">
        <v>17101211</v>
      </c>
      <c r="C1051" s="214">
        <v>4</v>
      </c>
      <c r="D1051" s="215" t="s">
        <v>1082</v>
      </c>
      <c r="E1051" s="215" t="s">
        <v>2108</v>
      </c>
      <c r="F1051" s="216" t="s">
        <v>3268</v>
      </c>
      <c r="G1051" s="215" t="s">
        <v>4741</v>
      </c>
      <c r="H1051" s="215" t="s">
        <v>6468</v>
      </c>
      <c r="I1051" s="215" t="s">
        <v>8173</v>
      </c>
      <c r="J1051" s="215" t="s">
        <v>9878</v>
      </c>
      <c r="K1051" s="215" t="s">
        <v>11580</v>
      </c>
      <c r="L1051" s="215" t="s">
        <v>13273</v>
      </c>
      <c r="M1051" s="215" t="s">
        <v>4741</v>
      </c>
      <c r="N1051" s="215" t="s">
        <v>16668</v>
      </c>
      <c r="O1051" s="215" t="s">
        <v>18356</v>
      </c>
      <c r="P1051" s="215" t="s">
        <v>20062</v>
      </c>
      <c r="Q1051" s="4"/>
      <c r="R1051" s="4"/>
      <c r="S1051" s="4"/>
      <c r="T1051" s="4"/>
      <c r="U1051" s="4"/>
      <c r="V1051" s="4"/>
      <c r="W1051" s="4"/>
      <c r="X1051" s="4"/>
      <c r="Y1051" s="4"/>
      <c r="Z1051" s="4"/>
      <c r="AA1051" s="4"/>
      <c r="AB1051" s="4"/>
      <c r="AC1051" s="4"/>
      <c r="AD1051" s="4"/>
      <c r="AE1051" s="4"/>
      <c r="AF1051" s="4"/>
    </row>
    <row r="1052" spans="1:32" ht="49.9" customHeight="1">
      <c r="A1052" s="4"/>
      <c r="B1052" s="213">
        <v>1710121110</v>
      </c>
      <c r="C1052" s="214">
        <v>5</v>
      </c>
      <c r="D1052" s="215" t="s">
        <v>1083</v>
      </c>
      <c r="E1052" s="215" t="s">
        <v>2109</v>
      </c>
      <c r="F1052" s="216" t="s">
        <v>3269</v>
      </c>
      <c r="G1052" s="215" t="s">
        <v>4742</v>
      </c>
      <c r="H1052" s="215" t="s">
        <v>6469</v>
      </c>
      <c r="I1052" s="215" t="s">
        <v>8174</v>
      </c>
      <c r="J1052" s="215" t="s">
        <v>9879</v>
      </c>
      <c r="K1052" s="215" t="s">
        <v>11581</v>
      </c>
      <c r="L1052" s="215" t="s">
        <v>13274</v>
      </c>
      <c r="M1052" s="215" t="s">
        <v>14964</v>
      </c>
      <c r="N1052" s="215" t="s">
        <v>16669</v>
      </c>
      <c r="O1052" s="215" t="s">
        <v>18368</v>
      </c>
      <c r="P1052" s="215" t="s">
        <v>20063</v>
      </c>
      <c r="Q1052" s="4"/>
      <c r="R1052" s="4"/>
      <c r="S1052" s="4"/>
      <c r="T1052" s="4"/>
      <c r="U1052" s="4"/>
      <c r="V1052" s="4"/>
      <c r="W1052" s="4"/>
      <c r="X1052" s="4"/>
      <c r="Y1052" s="4"/>
      <c r="Z1052" s="4"/>
      <c r="AA1052" s="4"/>
      <c r="AB1052" s="4"/>
      <c r="AC1052" s="4"/>
      <c r="AD1052" s="4"/>
      <c r="AE1052" s="4"/>
      <c r="AF1052" s="4"/>
    </row>
    <row r="1053" spans="1:32" ht="49.9" customHeight="1">
      <c r="A1053" s="4"/>
      <c r="B1053" s="213">
        <v>171012111010</v>
      </c>
      <c r="C1053" s="214">
        <v>6</v>
      </c>
      <c r="D1053" s="215" t="s">
        <v>243</v>
      </c>
      <c r="E1053" s="215" t="s">
        <v>2110</v>
      </c>
      <c r="F1053" s="216" t="s">
        <v>23277</v>
      </c>
      <c r="G1053" s="215" t="s">
        <v>4743</v>
      </c>
      <c r="H1053" s="215" t="s">
        <v>6470</v>
      </c>
      <c r="I1053" s="215" t="s">
        <v>8175</v>
      </c>
      <c r="J1053" s="215" t="s">
        <v>9880</v>
      </c>
      <c r="K1053" s="215" t="s">
        <v>11582</v>
      </c>
      <c r="L1053" s="215" t="s">
        <v>13275</v>
      </c>
      <c r="M1053" s="215" t="s">
        <v>14965</v>
      </c>
      <c r="N1053" s="215" t="s">
        <v>16670</v>
      </c>
      <c r="O1053" s="215" t="s">
        <v>18369</v>
      </c>
      <c r="P1053" s="215" t="s">
        <v>20064</v>
      </c>
      <c r="Q1053" s="4"/>
      <c r="R1053" s="4"/>
      <c r="S1053" s="4"/>
      <c r="T1053" s="4"/>
      <c r="U1053" s="4"/>
      <c r="V1053" s="4"/>
      <c r="W1053" s="4"/>
      <c r="X1053" s="4"/>
      <c r="Y1053" s="4"/>
      <c r="Z1053" s="4"/>
      <c r="AA1053" s="4"/>
      <c r="AB1053" s="4"/>
      <c r="AC1053" s="4"/>
      <c r="AD1053" s="4"/>
      <c r="AE1053" s="4"/>
      <c r="AF1053" s="4"/>
    </row>
    <row r="1054" spans="1:32" ht="49.9" customHeight="1">
      <c r="A1054" s="4"/>
      <c r="B1054" s="213">
        <v>171012111011</v>
      </c>
      <c r="C1054" s="214">
        <v>6</v>
      </c>
      <c r="D1054" s="215" t="s">
        <v>1084</v>
      </c>
      <c r="E1054" s="215" t="s">
        <v>2111</v>
      </c>
      <c r="F1054" s="216" t="s">
        <v>3270</v>
      </c>
      <c r="G1054" s="215" t="s">
        <v>4744</v>
      </c>
      <c r="H1054" s="215" t="s">
        <v>6471</v>
      </c>
      <c r="I1054" s="215" t="s">
        <v>8176</v>
      </c>
      <c r="J1054" s="215" t="s">
        <v>9881</v>
      </c>
      <c r="K1054" s="215" t="s">
        <v>11583</v>
      </c>
      <c r="L1054" s="215" t="s">
        <v>13276</v>
      </c>
      <c r="M1054" s="215" t="s">
        <v>14966</v>
      </c>
      <c r="N1054" s="215" t="s">
        <v>16671</v>
      </c>
      <c r="O1054" s="215" t="s">
        <v>18370</v>
      </c>
      <c r="P1054" s="215" t="s">
        <v>20065</v>
      </c>
      <c r="Q1054" s="4"/>
      <c r="R1054" s="4"/>
      <c r="S1054" s="4"/>
      <c r="T1054" s="4"/>
      <c r="U1054" s="4"/>
      <c r="V1054" s="4"/>
      <c r="W1054" s="4"/>
      <c r="X1054" s="4"/>
      <c r="Y1054" s="4"/>
      <c r="Z1054" s="4"/>
      <c r="AA1054" s="4"/>
      <c r="AB1054" s="4"/>
      <c r="AC1054" s="4"/>
      <c r="AD1054" s="4"/>
      <c r="AE1054" s="4"/>
      <c r="AF1054" s="4"/>
    </row>
    <row r="1055" spans="1:32" ht="49.9" customHeight="1">
      <c r="A1055" s="4"/>
      <c r="B1055" s="213">
        <v>171012111012</v>
      </c>
      <c r="C1055" s="214">
        <v>6</v>
      </c>
      <c r="D1055" s="215" t="s">
        <v>1085</v>
      </c>
      <c r="E1055" s="215" t="s">
        <v>2112</v>
      </c>
      <c r="F1055" s="216" t="s">
        <v>23810</v>
      </c>
      <c r="G1055" s="215" t="s">
        <v>4745</v>
      </c>
      <c r="H1055" s="215" t="s">
        <v>6472</v>
      </c>
      <c r="I1055" s="215" t="s">
        <v>8177</v>
      </c>
      <c r="J1055" s="215" t="s">
        <v>9882</v>
      </c>
      <c r="K1055" s="215" t="s">
        <v>11584</v>
      </c>
      <c r="L1055" s="215" t="s">
        <v>13277</v>
      </c>
      <c r="M1055" s="215" t="s">
        <v>14967</v>
      </c>
      <c r="N1055" s="215" t="s">
        <v>16672</v>
      </c>
      <c r="O1055" s="215" t="s">
        <v>18371</v>
      </c>
      <c r="P1055" s="215" t="s">
        <v>20066</v>
      </c>
      <c r="Q1055" s="4"/>
      <c r="R1055" s="4"/>
      <c r="S1055" s="4"/>
      <c r="T1055" s="4"/>
      <c r="U1055" s="4"/>
      <c r="V1055" s="4"/>
      <c r="W1055" s="4"/>
      <c r="X1055" s="4"/>
      <c r="Y1055" s="4"/>
      <c r="Z1055" s="4"/>
      <c r="AA1055" s="4"/>
      <c r="AB1055" s="4"/>
      <c r="AC1055" s="4"/>
      <c r="AD1055" s="4"/>
      <c r="AE1055" s="4"/>
      <c r="AF1055" s="4"/>
    </row>
    <row r="1056" spans="1:32" ht="49.9" customHeight="1">
      <c r="A1056" s="4"/>
      <c r="B1056" s="213">
        <v>171012111013</v>
      </c>
      <c r="C1056" s="214">
        <v>6</v>
      </c>
      <c r="D1056" s="215" t="s">
        <v>1086</v>
      </c>
      <c r="E1056" s="215" t="s">
        <v>2113</v>
      </c>
      <c r="F1056" s="216" t="s">
        <v>3271</v>
      </c>
      <c r="G1056" s="215" t="s">
        <v>4746</v>
      </c>
      <c r="H1056" s="215" t="s">
        <v>6473</v>
      </c>
      <c r="I1056" s="215" t="s">
        <v>8178</v>
      </c>
      <c r="J1056" s="215" t="s">
        <v>9883</v>
      </c>
      <c r="K1056" s="215" t="s">
        <v>11585</v>
      </c>
      <c r="L1056" s="215" t="s">
        <v>13278</v>
      </c>
      <c r="M1056" s="215" t="s">
        <v>14968</v>
      </c>
      <c r="N1056" s="215" t="s">
        <v>16673</v>
      </c>
      <c r="O1056" s="215" t="s">
        <v>18372</v>
      </c>
      <c r="P1056" s="215" t="s">
        <v>20067</v>
      </c>
      <c r="Q1056" s="4"/>
      <c r="R1056" s="4"/>
      <c r="S1056" s="4"/>
      <c r="T1056" s="4"/>
      <c r="U1056" s="4"/>
      <c r="V1056" s="4"/>
      <c r="W1056" s="4"/>
      <c r="X1056" s="4"/>
      <c r="Y1056" s="4"/>
      <c r="Z1056" s="4"/>
      <c r="AA1056" s="4"/>
      <c r="AB1056" s="4"/>
      <c r="AC1056" s="4"/>
      <c r="AD1056" s="4"/>
      <c r="AE1056" s="4"/>
      <c r="AF1056" s="4"/>
    </row>
    <row r="1057" spans="1:32" ht="49.9" customHeight="1">
      <c r="A1057" s="4"/>
      <c r="B1057" s="213">
        <v>171012111014</v>
      </c>
      <c r="C1057" s="214">
        <v>6</v>
      </c>
      <c r="D1057" s="215" t="s">
        <v>1087</v>
      </c>
      <c r="E1057" s="215" t="s">
        <v>2114</v>
      </c>
      <c r="F1057" s="216" t="s">
        <v>23279</v>
      </c>
      <c r="G1057" s="215" t="s">
        <v>4747</v>
      </c>
      <c r="H1057" s="215" t="s">
        <v>6474</v>
      </c>
      <c r="I1057" s="215" t="s">
        <v>8179</v>
      </c>
      <c r="J1057" s="215" t="s">
        <v>9884</v>
      </c>
      <c r="K1057" s="215" t="s">
        <v>11586</v>
      </c>
      <c r="L1057" s="215" t="s">
        <v>13279</v>
      </c>
      <c r="M1057" s="215" t="s">
        <v>14969</v>
      </c>
      <c r="N1057" s="215" t="s">
        <v>16674</v>
      </c>
      <c r="O1057" s="215" t="s">
        <v>18373</v>
      </c>
      <c r="P1057" s="215" t="s">
        <v>20068</v>
      </c>
      <c r="Q1057" s="4"/>
      <c r="R1057" s="4"/>
      <c r="S1057" s="4"/>
      <c r="T1057" s="4"/>
      <c r="U1057" s="4"/>
      <c r="V1057" s="4"/>
      <c r="W1057" s="4"/>
      <c r="X1057" s="4"/>
      <c r="Y1057" s="4"/>
      <c r="Z1057" s="4"/>
      <c r="AA1057" s="4"/>
      <c r="AB1057" s="4"/>
      <c r="AC1057" s="4"/>
      <c r="AD1057" s="4"/>
      <c r="AE1057" s="4"/>
      <c r="AF1057" s="4"/>
    </row>
    <row r="1058" spans="1:32" ht="49.9" customHeight="1">
      <c r="A1058" s="4"/>
      <c r="B1058" s="219">
        <v>1710121111</v>
      </c>
      <c r="C1058" s="220">
        <v>5</v>
      </c>
      <c r="D1058" s="221" t="s">
        <v>231</v>
      </c>
      <c r="E1058" s="221" t="s">
        <v>2115</v>
      </c>
      <c r="F1058" s="216" t="s">
        <v>23280</v>
      </c>
      <c r="G1058" s="221" t="s">
        <v>4748</v>
      </c>
      <c r="H1058" s="221" t="s">
        <v>6475</v>
      </c>
      <c r="I1058" s="221" t="s">
        <v>8180</v>
      </c>
      <c r="J1058" s="221" t="s">
        <v>9885</v>
      </c>
      <c r="K1058" s="221" t="s">
        <v>11587</v>
      </c>
      <c r="L1058" s="221" t="s">
        <v>13280</v>
      </c>
      <c r="M1058" s="221" t="s">
        <v>14970</v>
      </c>
      <c r="N1058" s="221" t="s">
        <v>16675</v>
      </c>
      <c r="O1058" s="221" t="s">
        <v>18374</v>
      </c>
      <c r="P1058" s="221" t="s">
        <v>20069</v>
      </c>
      <c r="Q1058" s="4"/>
      <c r="R1058" s="4"/>
      <c r="S1058" s="4"/>
      <c r="T1058" s="4"/>
      <c r="U1058" s="4"/>
      <c r="V1058" s="4"/>
      <c r="W1058" s="4"/>
      <c r="X1058" s="4"/>
      <c r="Y1058" s="4"/>
      <c r="Z1058" s="4"/>
      <c r="AA1058" s="4"/>
      <c r="AB1058" s="4"/>
      <c r="AC1058" s="4"/>
      <c r="AD1058" s="4"/>
      <c r="AE1058" s="4"/>
      <c r="AF1058" s="4"/>
    </row>
    <row r="1059" spans="1:32" ht="49.9" customHeight="1">
      <c r="A1059" s="4"/>
      <c r="B1059" s="213">
        <v>171012111110</v>
      </c>
      <c r="C1059" s="214">
        <v>6</v>
      </c>
      <c r="D1059" s="215" t="s">
        <v>1088</v>
      </c>
      <c r="E1059" s="215" t="s">
        <v>2116</v>
      </c>
      <c r="F1059" s="216" t="s">
        <v>3272</v>
      </c>
      <c r="G1059" s="215" t="s">
        <v>4749</v>
      </c>
      <c r="H1059" s="215" t="s">
        <v>6476</v>
      </c>
      <c r="I1059" s="215" t="s">
        <v>8181</v>
      </c>
      <c r="J1059" s="215" t="s">
        <v>9886</v>
      </c>
      <c r="K1059" s="215" t="s">
        <v>11588</v>
      </c>
      <c r="L1059" s="215" t="s">
        <v>13281</v>
      </c>
      <c r="M1059" s="215" t="s">
        <v>14971</v>
      </c>
      <c r="N1059" s="215" t="s">
        <v>16676</v>
      </c>
      <c r="O1059" s="215" t="s">
        <v>18375</v>
      </c>
      <c r="P1059" s="215" t="s">
        <v>20070</v>
      </c>
      <c r="Q1059" s="4"/>
      <c r="R1059" s="4"/>
      <c r="S1059" s="4"/>
      <c r="T1059" s="4"/>
      <c r="U1059" s="4"/>
      <c r="V1059" s="4"/>
      <c r="W1059" s="4"/>
      <c r="X1059" s="4"/>
      <c r="Y1059" s="4"/>
      <c r="Z1059" s="4"/>
      <c r="AA1059" s="4"/>
      <c r="AB1059" s="4"/>
      <c r="AC1059" s="4"/>
      <c r="AD1059" s="4"/>
      <c r="AE1059" s="4"/>
      <c r="AF1059" s="4"/>
    </row>
    <row r="1060" spans="1:32" ht="49.9" customHeight="1">
      <c r="A1060" s="4"/>
      <c r="B1060" s="213">
        <v>171012111111</v>
      </c>
      <c r="C1060" s="214">
        <v>6</v>
      </c>
      <c r="D1060" s="215" t="s">
        <v>2686</v>
      </c>
      <c r="E1060" s="215" t="s">
        <v>2117</v>
      </c>
      <c r="F1060" s="216" t="s">
        <v>3273</v>
      </c>
      <c r="G1060" s="215" t="s">
        <v>4750</v>
      </c>
      <c r="H1060" s="215" t="s">
        <v>6477</v>
      </c>
      <c r="I1060" s="215" t="s">
        <v>8182</v>
      </c>
      <c r="J1060" s="215" t="s">
        <v>9887</v>
      </c>
      <c r="K1060" s="215" t="s">
        <v>11589</v>
      </c>
      <c r="L1060" s="215" t="s">
        <v>13282</v>
      </c>
      <c r="M1060" s="215" t="s">
        <v>14972</v>
      </c>
      <c r="N1060" s="215" t="s">
        <v>16677</v>
      </c>
      <c r="O1060" s="215" t="s">
        <v>18376</v>
      </c>
      <c r="P1060" s="215" t="s">
        <v>20071</v>
      </c>
      <c r="Q1060" s="4"/>
      <c r="R1060" s="4"/>
      <c r="S1060" s="4"/>
      <c r="T1060" s="4"/>
      <c r="U1060" s="4"/>
      <c r="V1060" s="4"/>
      <c r="W1060" s="4"/>
      <c r="X1060" s="4"/>
      <c r="Y1060" s="4"/>
      <c r="Z1060" s="4"/>
      <c r="AA1060" s="4"/>
      <c r="AB1060" s="4"/>
      <c r="AC1060" s="4"/>
      <c r="AD1060" s="4"/>
      <c r="AE1060" s="4"/>
      <c r="AF1060" s="4"/>
    </row>
    <row r="1061" spans="1:32" ht="49.9" customHeight="1">
      <c r="A1061" s="4"/>
      <c r="B1061" s="213">
        <v>171012111112</v>
      </c>
      <c r="C1061" s="214">
        <v>6</v>
      </c>
      <c r="D1061" s="215" t="s">
        <v>1089</v>
      </c>
      <c r="E1061" s="215" t="s">
        <v>2118</v>
      </c>
      <c r="F1061" s="216" t="s">
        <v>23811</v>
      </c>
      <c r="G1061" s="215" t="s">
        <v>4751</v>
      </c>
      <c r="H1061" s="215" t="s">
        <v>6478</v>
      </c>
      <c r="I1061" s="215" t="s">
        <v>8183</v>
      </c>
      <c r="J1061" s="215" t="s">
        <v>9888</v>
      </c>
      <c r="K1061" s="215" t="s">
        <v>11590</v>
      </c>
      <c r="L1061" s="215" t="s">
        <v>13283</v>
      </c>
      <c r="M1061" s="215" t="s">
        <v>14973</v>
      </c>
      <c r="N1061" s="215" t="s">
        <v>16678</v>
      </c>
      <c r="O1061" s="215" t="s">
        <v>18377</v>
      </c>
      <c r="P1061" s="215" t="s">
        <v>20072</v>
      </c>
      <c r="Q1061" s="4"/>
      <c r="R1061" s="4"/>
      <c r="S1061" s="4"/>
      <c r="T1061" s="4"/>
      <c r="U1061" s="4"/>
      <c r="V1061" s="4"/>
      <c r="W1061" s="4"/>
      <c r="X1061" s="4"/>
      <c r="Y1061" s="4"/>
      <c r="Z1061" s="4"/>
      <c r="AA1061" s="4"/>
      <c r="AB1061" s="4"/>
      <c r="AC1061" s="4"/>
      <c r="AD1061" s="4"/>
      <c r="AE1061" s="4"/>
      <c r="AF1061" s="4"/>
    </row>
    <row r="1062" spans="1:32" ht="49.9" customHeight="1">
      <c r="A1062" s="4"/>
      <c r="B1062" s="213">
        <v>17101212</v>
      </c>
      <c r="C1062" s="214">
        <v>4</v>
      </c>
      <c r="D1062" s="215" t="s">
        <v>235</v>
      </c>
      <c r="E1062" s="215" t="s">
        <v>2119</v>
      </c>
      <c r="F1062" s="216" t="s">
        <v>23282</v>
      </c>
      <c r="G1062" s="215" t="s">
        <v>4752</v>
      </c>
      <c r="H1062" s="215" t="s">
        <v>6479</v>
      </c>
      <c r="I1062" s="215" t="s">
        <v>8184</v>
      </c>
      <c r="J1062" s="215" t="s">
        <v>9889</v>
      </c>
      <c r="K1062" s="215" t="s">
        <v>11591</v>
      </c>
      <c r="L1062" s="215" t="s">
        <v>13284</v>
      </c>
      <c r="M1062" s="215" t="s">
        <v>14974</v>
      </c>
      <c r="N1062" s="215" t="s">
        <v>16679</v>
      </c>
      <c r="O1062" s="215" t="s">
        <v>18378</v>
      </c>
      <c r="P1062" s="215" t="s">
        <v>20073</v>
      </c>
      <c r="Q1062" s="4"/>
      <c r="R1062" s="4"/>
      <c r="S1062" s="4"/>
      <c r="T1062" s="4"/>
      <c r="U1062" s="4"/>
      <c r="V1062" s="4"/>
      <c r="W1062" s="4"/>
      <c r="X1062" s="4"/>
      <c r="Y1062" s="4"/>
      <c r="Z1062" s="4"/>
      <c r="AA1062" s="4"/>
      <c r="AB1062" s="4"/>
      <c r="AC1062" s="4"/>
      <c r="AD1062" s="4"/>
      <c r="AE1062" s="4"/>
      <c r="AF1062" s="4"/>
    </row>
    <row r="1063" spans="1:32" ht="49.9" customHeight="1">
      <c r="A1063" s="4"/>
      <c r="B1063" s="213">
        <v>1710121210</v>
      </c>
      <c r="C1063" s="214">
        <v>5</v>
      </c>
      <c r="D1063" s="215" t="s">
        <v>1090</v>
      </c>
      <c r="E1063" s="215" t="s">
        <v>2120</v>
      </c>
      <c r="F1063" s="216" t="s">
        <v>23283</v>
      </c>
      <c r="G1063" s="215" t="s">
        <v>4753</v>
      </c>
      <c r="H1063" s="215" t="s">
        <v>6480</v>
      </c>
      <c r="I1063" s="215" t="s">
        <v>8185</v>
      </c>
      <c r="J1063" s="215" t="s">
        <v>9890</v>
      </c>
      <c r="K1063" s="215" t="s">
        <v>11592</v>
      </c>
      <c r="L1063" s="215" t="s">
        <v>13285</v>
      </c>
      <c r="M1063" s="215" t="s">
        <v>14975</v>
      </c>
      <c r="N1063" s="215" t="s">
        <v>16680</v>
      </c>
      <c r="O1063" s="215" t="s">
        <v>18379</v>
      </c>
      <c r="P1063" s="215" t="s">
        <v>20074</v>
      </c>
      <c r="Q1063" s="4"/>
      <c r="R1063" s="4"/>
      <c r="S1063" s="4"/>
      <c r="T1063" s="4"/>
      <c r="U1063" s="4"/>
      <c r="V1063" s="4"/>
      <c r="W1063" s="4"/>
      <c r="X1063" s="4"/>
      <c r="Y1063" s="4"/>
      <c r="Z1063" s="4"/>
      <c r="AA1063" s="4"/>
      <c r="AB1063" s="4"/>
      <c r="AC1063" s="4"/>
      <c r="AD1063" s="4"/>
      <c r="AE1063" s="4"/>
      <c r="AF1063" s="4"/>
    </row>
    <row r="1064" spans="1:32" ht="49.9" customHeight="1">
      <c r="A1064" s="4"/>
      <c r="B1064" s="213">
        <v>1710121211</v>
      </c>
      <c r="C1064" s="214">
        <v>5</v>
      </c>
      <c r="D1064" s="215" t="s">
        <v>1091</v>
      </c>
      <c r="E1064" s="215" t="s">
        <v>2121</v>
      </c>
      <c r="F1064" s="216" t="s">
        <v>23284</v>
      </c>
      <c r="G1064" s="215" t="s">
        <v>4754</v>
      </c>
      <c r="H1064" s="215" t="s">
        <v>6481</v>
      </c>
      <c r="I1064" s="215" t="s">
        <v>8186</v>
      </c>
      <c r="J1064" s="215" t="s">
        <v>9891</v>
      </c>
      <c r="K1064" s="215" t="s">
        <v>11593</v>
      </c>
      <c r="L1064" s="215" t="s">
        <v>13286</v>
      </c>
      <c r="M1064" s="215" t="s">
        <v>14976</v>
      </c>
      <c r="N1064" s="215" t="s">
        <v>16681</v>
      </c>
      <c r="O1064" s="215" t="s">
        <v>18380</v>
      </c>
      <c r="P1064" s="215" t="s">
        <v>20075</v>
      </c>
      <c r="Q1064" s="4"/>
      <c r="R1064" s="4"/>
      <c r="S1064" s="4"/>
      <c r="T1064" s="4"/>
      <c r="U1064" s="4"/>
      <c r="V1064" s="4"/>
      <c r="W1064" s="4"/>
      <c r="X1064" s="4"/>
      <c r="Y1064" s="4"/>
      <c r="Z1064" s="4"/>
      <c r="AA1064" s="4"/>
      <c r="AB1064" s="4"/>
      <c r="AC1064" s="4"/>
      <c r="AD1064" s="4"/>
      <c r="AE1064" s="4"/>
      <c r="AF1064" s="4"/>
    </row>
    <row r="1065" spans="1:32" ht="49.9" customHeight="1">
      <c r="A1065" s="4"/>
      <c r="B1065" s="213">
        <v>17101213</v>
      </c>
      <c r="C1065" s="214">
        <v>4</v>
      </c>
      <c r="D1065" s="215" t="s">
        <v>236</v>
      </c>
      <c r="E1065" s="215" t="s">
        <v>2122</v>
      </c>
      <c r="F1065" s="216" t="s">
        <v>23285</v>
      </c>
      <c r="G1065" s="215" t="s">
        <v>4755</v>
      </c>
      <c r="H1065" s="215" t="s">
        <v>6482</v>
      </c>
      <c r="I1065" s="215" t="s">
        <v>8187</v>
      </c>
      <c r="J1065" s="215" t="s">
        <v>9892</v>
      </c>
      <c r="K1065" s="215" t="s">
        <v>11594</v>
      </c>
      <c r="L1065" s="215" t="s">
        <v>13287</v>
      </c>
      <c r="M1065" s="215" t="s">
        <v>14977</v>
      </c>
      <c r="N1065" s="215" t="s">
        <v>16682</v>
      </c>
      <c r="O1065" s="215" t="s">
        <v>18381</v>
      </c>
      <c r="P1065" s="215" t="s">
        <v>20076</v>
      </c>
      <c r="Q1065" s="4"/>
      <c r="R1065" s="4"/>
      <c r="S1065" s="4"/>
      <c r="T1065" s="4"/>
      <c r="U1065" s="4"/>
      <c r="V1065" s="4"/>
      <c r="W1065" s="4"/>
      <c r="X1065" s="4"/>
      <c r="Y1065" s="4"/>
      <c r="Z1065" s="4"/>
      <c r="AA1065" s="4"/>
      <c r="AB1065" s="4"/>
      <c r="AC1065" s="4"/>
      <c r="AD1065" s="4"/>
      <c r="AE1065" s="4"/>
      <c r="AF1065" s="4"/>
    </row>
    <row r="1066" spans="1:32" ht="49.9" customHeight="1">
      <c r="A1066" s="4"/>
      <c r="B1066" s="213">
        <v>1710121310</v>
      </c>
      <c r="C1066" s="214">
        <v>5</v>
      </c>
      <c r="D1066" s="215" t="s">
        <v>1092</v>
      </c>
      <c r="E1066" s="215" t="s">
        <v>2123</v>
      </c>
      <c r="F1066" s="216" t="s">
        <v>23286</v>
      </c>
      <c r="G1066" s="215" t="s">
        <v>4756</v>
      </c>
      <c r="H1066" s="215" t="s">
        <v>6483</v>
      </c>
      <c r="I1066" s="215" t="s">
        <v>8188</v>
      </c>
      <c r="J1066" s="215" t="s">
        <v>9893</v>
      </c>
      <c r="K1066" s="215" t="s">
        <v>11595</v>
      </c>
      <c r="L1066" s="215" t="s">
        <v>13288</v>
      </c>
      <c r="M1066" s="215" t="s">
        <v>14978</v>
      </c>
      <c r="N1066" s="215" t="s">
        <v>16683</v>
      </c>
      <c r="O1066" s="215" t="s">
        <v>18382</v>
      </c>
      <c r="P1066" s="215" t="s">
        <v>20077</v>
      </c>
      <c r="Q1066" s="4"/>
      <c r="R1066" s="4"/>
      <c r="S1066" s="4"/>
      <c r="T1066" s="4"/>
      <c r="U1066" s="4"/>
      <c r="V1066" s="4"/>
      <c r="W1066" s="4"/>
      <c r="X1066" s="4"/>
      <c r="Y1066" s="4"/>
      <c r="Z1066" s="4"/>
      <c r="AA1066" s="4"/>
      <c r="AB1066" s="4"/>
      <c r="AC1066" s="4"/>
      <c r="AD1066" s="4"/>
      <c r="AE1066" s="4"/>
      <c r="AF1066" s="4"/>
    </row>
    <row r="1067" spans="1:32" ht="49.9" customHeight="1">
      <c r="A1067" s="4"/>
      <c r="B1067" s="213">
        <v>1710121311</v>
      </c>
      <c r="C1067" s="214">
        <v>5</v>
      </c>
      <c r="D1067" s="215" t="s">
        <v>1093</v>
      </c>
      <c r="E1067" s="215" t="s">
        <v>2124</v>
      </c>
      <c r="F1067" s="216" t="s">
        <v>3274</v>
      </c>
      <c r="G1067" s="215" t="s">
        <v>4757</v>
      </c>
      <c r="H1067" s="215" t="s">
        <v>6484</v>
      </c>
      <c r="I1067" s="215" t="s">
        <v>8189</v>
      </c>
      <c r="J1067" s="215" t="s">
        <v>9894</v>
      </c>
      <c r="K1067" s="215" t="s">
        <v>11596</v>
      </c>
      <c r="L1067" s="215" t="s">
        <v>13289</v>
      </c>
      <c r="M1067" s="215" t="s">
        <v>14979</v>
      </c>
      <c r="N1067" s="215" t="s">
        <v>16684</v>
      </c>
      <c r="O1067" s="215" t="s">
        <v>18383</v>
      </c>
      <c r="P1067" s="215" t="s">
        <v>20078</v>
      </c>
      <c r="Q1067" s="4"/>
      <c r="R1067" s="4"/>
      <c r="S1067" s="4"/>
      <c r="T1067" s="4"/>
      <c r="U1067" s="4"/>
      <c r="V1067" s="4"/>
      <c r="W1067" s="4"/>
      <c r="X1067" s="4"/>
      <c r="Y1067" s="4"/>
      <c r="Z1067" s="4"/>
      <c r="AA1067" s="4"/>
      <c r="AB1067" s="4"/>
      <c r="AC1067" s="4"/>
      <c r="AD1067" s="4"/>
      <c r="AE1067" s="4"/>
      <c r="AF1067" s="4"/>
    </row>
    <row r="1068" spans="1:32" ht="49.9" customHeight="1">
      <c r="A1068" s="4"/>
      <c r="B1068" s="213">
        <v>1710121312</v>
      </c>
      <c r="C1068" s="214">
        <v>5</v>
      </c>
      <c r="D1068" s="215" t="s">
        <v>1094</v>
      </c>
      <c r="E1068" s="215" t="s">
        <v>2125</v>
      </c>
      <c r="F1068" s="216" t="s">
        <v>23287</v>
      </c>
      <c r="G1068" s="215" t="s">
        <v>4758</v>
      </c>
      <c r="H1068" s="215" t="s">
        <v>6485</v>
      </c>
      <c r="I1068" s="215" t="s">
        <v>8190</v>
      </c>
      <c r="J1068" s="215" t="s">
        <v>9895</v>
      </c>
      <c r="K1068" s="215" t="s">
        <v>11597</v>
      </c>
      <c r="L1068" s="215" t="s">
        <v>13290</v>
      </c>
      <c r="M1068" s="215" t="s">
        <v>14980</v>
      </c>
      <c r="N1068" s="215" t="s">
        <v>16685</v>
      </c>
      <c r="O1068" s="215" t="s">
        <v>18384</v>
      </c>
      <c r="P1068" s="215" t="s">
        <v>20079</v>
      </c>
      <c r="Q1068" s="4"/>
      <c r="R1068" s="4"/>
      <c r="S1068" s="4"/>
      <c r="T1068" s="4"/>
      <c r="U1068" s="4"/>
      <c r="V1068" s="4"/>
      <c r="W1068" s="4"/>
      <c r="X1068" s="4"/>
      <c r="Y1068" s="4"/>
      <c r="Z1068" s="4"/>
      <c r="AA1068" s="4"/>
      <c r="AB1068" s="4"/>
      <c r="AC1068" s="4"/>
      <c r="AD1068" s="4"/>
      <c r="AE1068" s="4"/>
      <c r="AF1068" s="4"/>
    </row>
    <row r="1069" spans="1:32" ht="49.9" customHeight="1">
      <c r="A1069" s="4"/>
      <c r="B1069" s="213">
        <v>17101214</v>
      </c>
      <c r="C1069" s="214">
        <v>4</v>
      </c>
      <c r="D1069" s="215" t="s">
        <v>232</v>
      </c>
      <c r="E1069" s="215" t="s">
        <v>2126</v>
      </c>
      <c r="F1069" s="216" t="s">
        <v>23288</v>
      </c>
      <c r="G1069" s="215" t="s">
        <v>4759</v>
      </c>
      <c r="H1069" s="215" t="s">
        <v>6486</v>
      </c>
      <c r="I1069" s="215" t="s">
        <v>8191</v>
      </c>
      <c r="J1069" s="215" t="s">
        <v>9896</v>
      </c>
      <c r="K1069" s="215" t="s">
        <v>11598</v>
      </c>
      <c r="L1069" s="215" t="s">
        <v>13291</v>
      </c>
      <c r="M1069" s="215" t="s">
        <v>14981</v>
      </c>
      <c r="N1069" s="215" t="s">
        <v>16686</v>
      </c>
      <c r="O1069" s="215" t="s">
        <v>18385</v>
      </c>
      <c r="P1069" s="215" t="s">
        <v>20080</v>
      </c>
      <c r="Q1069" s="4"/>
      <c r="R1069" s="4"/>
      <c r="S1069" s="4"/>
      <c r="T1069" s="4"/>
      <c r="U1069" s="4"/>
      <c r="V1069" s="4"/>
      <c r="W1069" s="4"/>
      <c r="X1069" s="4"/>
      <c r="Y1069" s="4"/>
      <c r="Z1069" s="4"/>
      <c r="AA1069" s="4"/>
      <c r="AB1069" s="4"/>
      <c r="AC1069" s="4"/>
      <c r="AD1069" s="4"/>
      <c r="AE1069" s="4"/>
      <c r="AF1069" s="4"/>
    </row>
    <row r="1070" spans="1:32" ht="49.9" customHeight="1">
      <c r="A1070" s="4"/>
      <c r="B1070" s="213">
        <v>1710121410</v>
      </c>
      <c r="C1070" s="214">
        <v>5</v>
      </c>
      <c r="D1070" s="215" t="s">
        <v>1095</v>
      </c>
      <c r="E1070" s="215" t="s">
        <v>2127</v>
      </c>
      <c r="F1070" s="216" t="s">
        <v>3275</v>
      </c>
      <c r="G1070" s="215" t="s">
        <v>4760</v>
      </c>
      <c r="H1070" s="215" t="s">
        <v>6487</v>
      </c>
      <c r="I1070" s="215" t="s">
        <v>8192</v>
      </c>
      <c r="J1070" s="215" t="s">
        <v>9897</v>
      </c>
      <c r="K1070" s="215" t="s">
        <v>11599</v>
      </c>
      <c r="L1070" s="215" t="s">
        <v>13292</v>
      </c>
      <c r="M1070" s="215" t="s">
        <v>14982</v>
      </c>
      <c r="N1070" s="215" t="s">
        <v>16687</v>
      </c>
      <c r="O1070" s="215" t="s">
        <v>18386</v>
      </c>
      <c r="P1070" s="215" t="s">
        <v>20081</v>
      </c>
      <c r="Q1070" s="4"/>
      <c r="R1070" s="4"/>
      <c r="S1070" s="4"/>
      <c r="T1070" s="4"/>
      <c r="U1070" s="4"/>
      <c r="V1070" s="4"/>
      <c r="W1070" s="4"/>
      <c r="X1070" s="4"/>
      <c r="Y1070" s="4"/>
      <c r="Z1070" s="4"/>
      <c r="AA1070" s="4"/>
      <c r="AB1070" s="4"/>
      <c r="AC1070" s="4"/>
      <c r="AD1070" s="4"/>
      <c r="AE1070" s="4"/>
      <c r="AF1070" s="4"/>
    </row>
    <row r="1071" spans="1:32" ht="49.9" customHeight="1">
      <c r="A1071" s="4"/>
      <c r="B1071" s="213">
        <v>1710121411</v>
      </c>
      <c r="C1071" s="214">
        <v>5</v>
      </c>
      <c r="D1071" s="215" t="s">
        <v>237</v>
      </c>
      <c r="E1071" s="215" t="s">
        <v>2128</v>
      </c>
      <c r="F1071" s="216" t="s">
        <v>3276</v>
      </c>
      <c r="G1071" s="215" t="s">
        <v>4761</v>
      </c>
      <c r="H1071" s="215" t="s">
        <v>6488</v>
      </c>
      <c r="I1071" s="215" t="s">
        <v>8193</v>
      </c>
      <c r="J1071" s="215" t="s">
        <v>9898</v>
      </c>
      <c r="K1071" s="215" t="s">
        <v>11600</v>
      </c>
      <c r="L1071" s="215" t="s">
        <v>13293</v>
      </c>
      <c r="M1071" s="215" t="s">
        <v>14983</v>
      </c>
      <c r="N1071" s="215" t="s">
        <v>16688</v>
      </c>
      <c r="O1071" s="215" t="s">
        <v>18387</v>
      </c>
      <c r="P1071" s="215" t="s">
        <v>20082</v>
      </c>
      <c r="Q1071" s="4"/>
      <c r="R1071" s="4"/>
      <c r="S1071" s="4"/>
      <c r="T1071" s="4"/>
      <c r="U1071" s="4"/>
      <c r="V1071" s="4"/>
      <c r="W1071" s="4"/>
      <c r="X1071" s="4"/>
      <c r="Y1071" s="4"/>
      <c r="Z1071" s="4"/>
      <c r="AA1071" s="4"/>
      <c r="AB1071" s="4"/>
      <c r="AC1071" s="4"/>
      <c r="AD1071" s="4"/>
      <c r="AE1071" s="4"/>
      <c r="AF1071" s="4"/>
    </row>
    <row r="1072" spans="1:32" ht="49.9" customHeight="1">
      <c r="A1072" s="4"/>
      <c r="B1072" s="213">
        <v>1710121412</v>
      </c>
      <c r="C1072" s="214">
        <v>5</v>
      </c>
      <c r="D1072" s="215" t="s">
        <v>238</v>
      </c>
      <c r="E1072" s="215" t="s">
        <v>2129</v>
      </c>
      <c r="F1072" s="216" t="s">
        <v>23289</v>
      </c>
      <c r="G1072" s="215" t="s">
        <v>4762</v>
      </c>
      <c r="H1072" s="215" t="s">
        <v>6489</v>
      </c>
      <c r="I1072" s="215" t="s">
        <v>8194</v>
      </c>
      <c r="J1072" s="215" t="s">
        <v>9899</v>
      </c>
      <c r="K1072" s="215" t="s">
        <v>11601</v>
      </c>
      <c r="L1072" s="215" t="s">
        <v>13294</v>
      </c>
      <c r="M1072" s="215" t="s">
        <v>14984</v>
      </c>
      <c r="N1072" s="215" t="s">
        <v>16689</v>
      </c>
      <c r="O1072" s="215" t="s">
        <v>18388</v>
      </c>
      <c r="P1072" s="215" t="s">
        <v>20083</v>
      </c>
      <c r="Q1072" s="4"/>
      <c r="R1072" s="4"/>
      <c r="S1072" s="4"/>
      <c r="T1072" s="4"/>
      <c r="U1072" s="4"/>
      <c r="V1072" s="4"/>
      <c r="W1072" s="4"/>
      <c r="X1072" s="4"/>
      <c r="Y1072" s="4"/>
      <c r="Z1072" s="4"/>
      <c r="AA1072" s="4"/>
      <c r="AB1072" s="4"/>
      <c r="AC1072" s="4"/>
      <c r="AD1072" s="4"/>
      <c r="AE1072" s="4"/>
      <c r="AF1072" s="4"/>
    </row>
    <row r="1073" spans="1:32" ht="49.9" customHeight="1">
      <c r="A1073" s="4"/>
      <c r="B1073" s="213">
        <v>1710121413</v>
      </c>
      <c r="C1073" s="214">
        <v>5</v>
      </c>
      <c r="D1073" s="215" t="s">
        <v>233</v>
      </c>
      <c r="E1073" s="215" t="s">
        <v>2130</v>
      </c>
      <c r="F1073" s="216" t="s">
        <v>3277</v>
      </c>
      <c r="G1073" s="215" t="s">
        <v>4763</v>
      </c>
      <c r="H1073" s="215" t="s">
        <v>6490</v>
      </c>
      <c r="I1073" s="215" t="s">
        <v>8195</v>
      </c>
      <c r="J1073" s="215" t="s">
        <v>9900</v>
      </c>
      <c r="K1073" s="215" t="s">
        <v>11602</v>
      </c>
      <c r="L1073" s="215" t="s">
        <v>13295</v>
      </c>
      <c r="M1073" s="215" t="s">
        <v>14985</v>
      </c>
      <c r="N1073" s="215" t="s">
        <v>16690</v>
      </c>
      <c r="O1073" s="215" t="s">
        <v>18389</v>
      </c>
      <c r="P1073" s="215" t="s">
        <v>20084</v>
      </c>
      <c r="Q1073" s="4"/>
      <c r="R1073" s="4"/>
      <c r="S1073" s="4"/>
      <c r="T1073" s="4"/>
      <c r="U1073" s="4"/>
      <c r="V1073" s="4"/>
      <c r="W1073" s="4"/>
      <c r="X1073" s="4"/>
      <c r="Y1073" s="4"/>
      <c r="Z1073" s="4"/>
      <c r="AA1073" s="4"/>
      <c r="AB1073" s="4"/>
      <c r="AC1073" s="4"/>
      <c r="AD1073" s="4"/>
      <c r="AE1073" s="4"/>
      <c r="AF1073" s="4"/>
    </row>
    <row r="1074" spans="1:32" ht="49.9" customHeight="1">
      <c r="A1074" s="4"/>
      <c r="B1074" s="213">
        <v>171013</v>
      </c>
      <c r="C1074" s="214">
        <v>3</v>
      </c>
      <c r="D1074" s="215" t="s">
        <v>1096</v>
      </c>
      <c r="E1074" s="215" t="s">
        <v>1637</v>
      </c>
      <c r="F1074" s="216" t="s">
        <v>3278</v>
      </c>
      <c r="G1074" s="215" t="s">
        <v>4764</v>
      </c>
      <c r="H1074" s="215" t="s">
        <v>6491</v>
      </c>
      <c r="I1074" s="215" t="s">
        <v>8196</v>
      </c>
      <c r="J1074" s="215" t="s">
        <v>9901</v>
      </c>
      <c r="K1074" s="215" t="s">
        <v>11603</v>
      </c>
      <c r="L1074" s="215" t="s">
        <v>13296</v>
      </c>
      <c r="M1074" s="215" t="s">
        <v>4764</v>
      </c>
      <c r="N1074" s="215" t="s">
        <v>16691</v>
      </c>
      <c r="O1074" s="215" t="s">
        <v>18390</v>
      </c>
      <c r="P1074" s="215" t="s">
        <v>20085</v>
      </c>
      <c r="Q1074" s="4"/>
      <c r="R1074" s="4"/>
      <c r="S1074" s="4"/>
      <c r="T1074" s="4"/>
      <c r="U1074" s="4"/>
      <c r="V1074" s="4"/>
      <c r="W1074" s="4"/>
      <c r="X1074" s="4"/>
      <c r="Y1074" s="4"/>
      <c r="Z1074" s="4"/>
      <c r="AA1074" s="4"/>
      <c r="AB1074" s="4"/>
      <c r="AC1074" s="4"/>
      <c r="AD1074" s="4"/>
      <c r="AE1074" s="4"/>
      <c r="AF1074" s="4"/>
    </row>
    <row r="1075" spans="1:32" ht="49.9" customHeight="1">
      <c r="A1075" s="4"/>
      <c r="B1075" s="213">
        <v>17101310</v>
      </c>
      <c r="C1075" s="214">
        <v>4</v>
      </c>
      <c r="D1075" s="215" t="s">
        <v>245</v>
      </c>
      <c r="E1075" s="215" t="s">
        <v>2131</v>
      </c>
      <c r="F1075" s="216" t="s">
        <v>3279</v>
      </c>
      <c r="G1075" s="215" t="s">
        <v>4765</v>
      </c>
      <c r="H1075" s="215" t="s">
        <v>6492</v>
      </c>
      <c r="I1075" s="215" t="s">
        <v>8197</v>
      </c>
      <c r="J1075" s="215" t="s">
        <v>9902</v>
      </c>
      <c r="K1075" s="215" t="s">
        <v>11604</v>
      </c>
      <c r="L1075" s="215" t="s">
        <v>13297</v>
      </c>
      <c r="M1075" s="215" t="s">
        <v>4765</v>
      </c>
      <c r="N1075" s="215" t="s">
        <v>16692</v>
      </c>
      <c r="O1075" s="215" t="s">
        <v>18391</v>
      </c>
      <c r="P1075" s="215" t="s">
        <v>20086</v>
      </c>
      <c r="Q1075" s="4"/>
      <c r="R1075" s="4"/>
      <c r="S1075" s="4"/>
      <c r="T1075" s="4"/>
      <c r="U1075" s="4"/>
      <c r="V1075" s="4"/>
      <c r="W1075" s="4"/>
      <c r="X1075" s="4"/>
      <c r="Y1075" s="4"/>
      <c r="Z1075" s="4"/>
      <c r="AA1075" s="4"/>
      <c r="AB1075" s="4"/>
      <c r="AC1075" s="4"/>
      <c r="AD1075" s="4"/>
      <c r="AE1075" s="4"/>
      <c r="AF1075" s="4"/>
    </row>
    <row r="1076" spans="1:32" ht="49.9" customHeight="1">
      <c r="A1076" s="4"/>
      <c r="B1076" s="213">
        <v>1710131010</v>
      </c>
      <c r="C1076" s="214">
        <v>5</v>
      </c>
      <c r="D1076" s="215" t="s">
        <v>1097</v>
      </c>
      <c r="E1076" s="215" t="s">
        <v>2132</v>
      </c>
      <c r="F1076" s="216" t="s">
        <v>3280</v>
      </c>
      <c r="G1076" s="215" t="s">
        <v>4766</v>
      </c>
      <c r="H1076" s="215" t="s">
        <v>6493</v>
      </c>
      <c r="I1076" s="215" t="s">
        <v>8198</v>
      </c>
      <c r="J1076" s="215" t="s">
        <v>9903</v>
      </c>
      <c r="K1076" s="215" t="s">
        <v>11605</v>
      </c>
      <c r="L1076" s="215" t="s">
        <v>13298</v>
      </c>
      <c r="M1076" s="215" t="s">
        <v>14986</v>
      </c>
      <c r="N1076" s="215" t="s">
        <v>16693</v>
      </c>
      <c r="O1076" s="215" t="s">
        <v>18392</v>
      </c>
      <c r="P1076" s="215" t="s">
        <v>20087</v>
      </c>
      <c r="Q1076" s="4"/>
      <c r="R1076" s="4"/>
      <c r="S1076" s="4"/>
      <c r="T1076" s="4"/>
      <c r="U1076" s="4"/>
      <c r="V1076" s="4"/>
      <c r="W1076" s="4"/>
      <c r="X1076" s="4"/>
      <c r="Y1076" s="4"/>
      <c r="Z1076" s="4"/>
      <c r="AA1076" s="4"/>
      <c r="AB1076" s="4"/>
      <c r="AC1076" s="4"/>
      <c r="AD1076" s="4"/>
      <c r="AE1076" s="4"/>
      <c r="AF1076" s="4"/>
    </row>
    <row r="1077" spans="1:32" ht="49.9" customHeight="1">
      <c r="A1077" s="4"/>
      <c r="B1077" s="213">
        <v>171013101010</v>
      </c>
      <c r="C1077" s="214">
        <v>6</v>
      </c>
      <c r="D1077" s="215" t="s">
        <v>1098</v>
      </c>
      <c r="E1077" s="215" t="s">
        <v>2133</v>
      </c>
      <c r="F1077" s="216" t="s">
        <v>23290</v>
      </c>
      <c r="G1077" s="215" t="s">
        <v>4767</v>
      </c>
      <c r="H1077" s="215" t="s">
        <v>6494</v>
      </c>
      <c r="I1077" s="215" t="s">
        <v>8199</v>
      </c>
      <c r="J1077" s="215" t="s">
        <v>9904</v>
      </c>
      <c r="K1077" s="215" t="s">
        <v>11606</v>
      </c>
      <c r="L1077" s="215" t="s">
        <v>13299</v>
      </c>
      <c r="M1077" s="215" t="s">
        <v>14987</v>
      </c>
      <c r="N1077" s="215" t="s">
        <v>16694</v>
      </c>
      <c r="O1077" s="215" t="s">
        <v>18393</v>
      </c>
      <c r="P1077" s="215" t="s">
        <v>20088</v>
      </c>
      <c r="Q1077" s="4"/>
      <c r="R1077" s="4"/>
      <c r="S1077" s="4"/>
      <c r="T1077" s="4"/>
      <c r="U1077" s="4"/>
      <c r="V1077" s="4"/>
      <c r="W1077" s="4"/>
      <c r="X1077" s="4"/>
      <c r="Y1077" s="4"/>
      <c r="Z1077" s="4"/>
      <c r="AA1077" s="4"/>
      <c r="AB1077" s="4"/>
      <c r="AC1077" s="4"/>
      <c r="AD1077" s="4"/>
      <c r="AE1077" s="4"/>
      <c r="AF1077" s="4"/>
    </row>
    <row r="1078" spans="1:32" ht="49.9" customHeight="1">
      <c r="A1078" s="4"/>
      <c r="B1078" s="213">
        <v>171013101011</v>
      </c>
      <c r="C1078" s="214">
        <v>6</v>
      </c>
      <c r="D1078" s="215" t="s">
        <v>1099</v>
      </c>
      <c r="E1078" s="215" t="s">
        <v>2134</v>
      </c>
      <c r="F1078" s="216" t="s">
        <v>23291</v>
      </c>
      <c r="G1078" s="215" t="s">
        <v>4768</v>
      </c>
      <c r="H1078" s="215" t="s">
        <v>6495</v>
      </c>
      <c r="I1078" s="215" t="s">
        <v>8200</v>
      </c>
      <c r="J1078" s="215" t="s">
        <v>9905</v>
      </c>
      <c r="K1078" s="215" t="s">
        <v>11607</v>
      </c>
      <c r="L1078" s="215" t="s">
        <v>13300</v>
      </c>
      <c r="M1078" s="215" t="s">
        <v>14988</v>
      </c>
      <c r="N1078" s="215" t="s">
        <v>16695</v>
      </c>
      <c r="O1078" s="215" t="s">
        <v>18394</v>
      </c>
      <c r="P1078" s="215" t="s">
        <v>20089</v>
      </c>
      <c r="Q1078" s="4"/>
      <c r="R1078" s="4"/>
      <c r="S1078" s="4"/>
      <c r="T1078" s="4"/>
      <c r="U1078" s="4"/>
      <c r="V1078" s="4"/>
      <c r="W1078" s="4"/>
      <c r="X1078" s="4"/>
      <c r="Y1078" s="4"/>
      <c r="Z1078" s="4"/>
      <c r="AA1078" s="4"/>
      <c r="AB1078" s="4"/>
      <c r="AC1078" s="4"/>
      <c r="AD1078" s="4"/>
      <c r="AE1078" s="4"/>
      <c r="AF1078" s="4"/>
    </row>
    <row r="1079" spans="1:32" ht="49.9" customHeight="1">
      <c r="A1079" s="4"/>
      <c r="B1079" s="213">
        <v>1710131011</v>
      </c>
      <c r="C1079" s="214">
        <v>5</v>
      </c>
      <c r="D1079" s="215" t="s">
        <v>1100</v>
      </c>
      <c r="E1079" s="215" t="s">
        <v>2135</v>
      </c>
      <c r="F1079" s="216" t="s">
        <v>23292</v>
      </c>
      <c r="G1079" s="215" t="s">
        <v>4769</v>
      </c>
      <c r="H1079" s="215" t="s">
        <v>6496</v>
      </c>
      <c r="I1079" s="215" t="s">
        <v>8201</v>
      </c>
      <c r="J1079" s="215" t="s">
        <v>9906</v>
      </c>
      <c r="K1079" s="215" t="s">
        <v>11608</v>
      </c>
      <c r="L1079" s="215" t="s">
        <v>13301</v>
      </c>
      <c r="M1079" s="215" t="s">
        <v>14989</v>
      </c>
      <c r="N1079" s="215" t="s">
        <v>16696</v>
      </c>
      <c r="O1079" s="215" t="s">
        <v>18395</v>
      </c>
      <c r="P1079" s="215" t="s">
        <v>20090</v>
      </c>
      <c r="Q1079" s="4"/>
      <c r="R1079" s="4"/>
      <c r="S1079" s="4"/>
      <c r="T1079" s="4"/>
      <c r="U1079" s="4"/>
      <c r="V1079" s="4"/>
      <c r="W1079" s="4"/>
      <c r="X1079" s="4"/>
      <c r="Y1079" s="4"/>
      <c r="Z1079" s="4"/>
      <c r="AA1079" s="4"/>
      <c r="AB1079" s="4"/>
      <c r="AC1079" s="4"/>
      <c r="AD1079" s="4"/>
      <c r="AE1079" s="4"/>
      <c r="AF1079" s="4"/>
    </row>
    <row r="1080" spans="1:32" ht="49.9" customHeight="1">
      <c r="A1080" s="4"/>
      <c r="B1080" s="213">
        <v>1710131012</v>
      </c>
      <c r="C1080" s="214">
        <v>5</v>
      </c>
      <c r="D1080" s="215" t="s">
        <v>1101</v>
      </c>
      <c r="E1080" s="215" t="s">
        <v>2136</v>
      </c>
      <c r="F1080" s="216" t="s">
        <v>23293</v>
      </c>
      <c r="G1080" s="215" t="s">
        <v>4770</v>
      </c>
      <c r="H1080" s="215" t="s">
        <v>6497</v>
      </c>
      <c r="I1080" s="215" t="s">
        <v>8202</v>
      </c>
      <c r="J1080" s="215" t="s">
        <v>9907</v>
      </c>
      <c r="K1080" s="215" t="s">
        <v>11609</v>
      </c>
      <c r="L1080" s="215" t="s">
        <v>13302</v>
      </c>
      <c r="M1080" s="215" t="s">
        <v>14990</v>
      </c>
      <c r="N1080" s="215" t="s">
        <v>16697</v>
      </c>
      <c r="O1080" s="215" t="s">
        <v>18396</v>
      </c>
      <c r="P1080" s="215" t="s">
        <v>20091</v>
      </c>
      <c r="Q1080" s="4"/>
      <c r="R1080" s="4"/>
      <c r="S1080" s="4"/>
      <c r="T1080" s="4"/>
      <c r="U1080" s="4"/>
      <c r="V1080" s="4"/>
      <c r="W1080" s="4"/>
      <c r="X1080" s="4"/>
      <c r="Y1080" s="4"/>
      <c r="Z1080" s="4"/>
      <c r="AA1080" s="4"/>
      <c r="AB1080" s="4"/>
      <c r="AC1080" s="4"/>
      <c r="AD1080" s="4"/>
      <c r="AE1080" s="4"/>
      <c r="AF1080" s="4"/>
    </row>
    <row r="1081" spans="1:32" ht="49.9" customHeight="1">
      <c r="A1081" s="4"/>
      <c r="B1081" s="213">
        <v>17101311</v>
      </c>
      <c r="C1081" s="214">
        <v>4</v>
      </c>
      <c r="D1081" s="215" t="s">
        <v>244</v>
      </c>
      <c r="E1081" s="215" t="s">
        <v>2137</v>
      </c>
      <c r="F1081" s="216" t="s">
        <v>23294</v>
      </c>
      <c r="G1081" s="215" t="s">
        <v>4771</v>
      </c>
      <c r="H1081" s="215" t="s">
        <v>6498</v>
      </c>
      <c r="I1081" s="215" t="s">
        <v>8203</v>
      </c>
      <c r="J1081" s="215" t="s">
        <v>9908</v>
      </c>
      <c r="K1081" s="215" t="s">
        <v>11610</v>
      </c>
      <c r="L1081" s="215" t="s">
        <v>13303</v>
      </c>
      <c r="M1081" s="215" t="s">
        <v>14991</v>
      </c>
      <c r="N1081" s="215" t="s">
        <v>16698</v>
      </c>
      <c r="O1081" s="215" t="s">
        <v>18397</v>
      </c>
      <c r="P1081" s="215" t="s">
        <v>20092</v>
      </c>
      <c r="Q1081" s="4"/>
      <c r="R1081" s="4"/>
      <c r="S1081" s="4"/>
      <c r="T1081" s="4"/>
      <c r="U1081" s="4"/>
      <c r="V1081" s="4"/>
      <c r="W1081" s="4"/>
      <c r="X1081" s="4"/>
      <c r="Y1081" s="4"/>
      <c r="Z1081" s="4"/>
      <c r="AA1081" s="4"/>
      <c r="AB1081" s="4"/>
      <c r="AC1081" s="4"/>
      <c r="AD1081" s="4"/>
      <c r="AE1081" s="4"/>
      <c r="AF1081" s="4"/>
    </row>
    <row r="1082" spans="1:32" ht="49.9" customHeight="1">
      <c r="A1082" s="4"/>
      <c r="B1082" s="213">
        <v>1710131110</v>
      </c>
      <c r="C1082" s="214">
        <v>5</v>
      </c>
      <c r="D1082" s="215" t="s">
        <v>1102</v>
      </c>
      <c r="E1082" s="215" t="s">
        <v>2138</v>
      </c>
      <c r="F1082" s="216" t="s">
        <v>23295</v>
      </c>
      <c r="G1082" s="215" t="s">
        <v>4772</v>
      </c>
      <c r="H1082" s="215" t="s">
        <v>6499</v>
      </c>
      <c r="I1082" s="215" t="s">
        <v>8204</v>
      </c>
      <c r="J1082" s="215" t="s">
        <v>9909</v>
      </c>
      <c r="K1082" s="215" t="s">
        <v>11611</v>
      </c>
      <c r="L1082" s="215" t="s">
        <v>13304</v>
      </c>
      <c r="M1082" s="215" t="s">
        <v>14992</v>
      </c>
      <c r="N1082" s="215" t="s">
        <v>16699</v>
      </c>
      <c r="O1082" s="215" t="s">
        <v>18398</v>
      </c>
      <c r="P1082" s="215" t="s">
        <v>20093</v>
      </c>
      <c r="Q1082" s="4"/>
      <c r="R1082" s="4"/>
      <c r="S1082" s="4"/>
      <c r="T1082" s="4"/>
      <c r="U1082" s="4"/>
      <c r="V1082" s="4"/>
      <c r="W1082" s="4"/>
      <c r="X1082" s="4"/>
      <c r="Y1082" s="4"/>
      <c r="Z1082" s="4"/>
      <c r="AA1082" s="4"/>
      <c r="AB1082" s="4"/>
      <c r="AC1082" s="4"/>
      <c r="AD1082" s="4"/>
      <c r="AE1082" s="4"/>
      <c r="AF1082" s="4"/>
    </row>
    <row r="1083" spans="1:32" ht="49.9" customHeight="1">
      <c r="A1083" s="4"/>
      <c r="B1083" s="213">
        <v>1710131111</v>
      </c>
      <c r="C1083" s="214">
        <v>5</v>
      </c>
      <c r="D1083" s="215" t="s">
        <v>1103</v>
      </c>
      <c r="E1083" s="215" t="s">
        <v>2139</v>
      </c>
      <c r="F1083" s="216" t="s">
        <v>3281</v>
      </c>
      <c r="G1083" s="215" t="s">
        <v>4773</v>
      </c>
      <c r="H1083" s="215" t="s">
        <v>6500</v>
      </c>
      <c r="I1083" s="215" t="s">
        <v>8205</v>
      </c>
      <c r="J1083" s="215" t="s">
        <v>9910</v>
      </c>
      <c r="K1083" s="215" t="s">
        <v>11612</v>
      </c>
      <c r="L1083" s="215" t="s">
        <v>13305</v>
      </c>
      <c r="M1083" s="215" t="s">
        <v>14993</v>
      </c>
      <c r="N1083" s="215" t="s">
        <v>16700</v>
      </c>
      <c r="O1083" s="215" t="s">
        <v>18399</v>
      </c>
      <c r="P1083" s="215" t="s">
        <v>20094</v>
      </c>
      <c r="Q1083" s="4"/>
      <c r="R1083" s="4"/>
      <c r="S1083" s="4"/>
      <c r="T1083" s="4"/>
      <c r="U1083" s="4"/>
      <c r="V1083" s="4"/>
      <c r="W1083" s="4"/>
      <c r="X1083" s="4"/>
      <c r="Y1083" s="4"/>
      <c r="Z1083" s="4"/>
      <c r="AA1083" s="4"/>
      <c r="AB1083" s="4"/>
      <c r="AC1083" s="4"/>
      <c r="AD1083" s="4"/>
      <c r="AE1083" s="4"/>
      <c r="AF1083" s="4"/>
    </row>
    <row r="1084" spans="1:32" ht="49.9" customHeight="1">
      <c r="A1084" s="4"/>
      <c r="B1084" s="213">
        <v>171013111110</v>
      </c>
      <c r="C1084" s="214">
        <v>6</v>
      </c>
      <c r="D1084" s="215" t="s">
        <v>1104</v>
      </c>
      <c r="E1084" s="215" t="s">
        <v>2140</v>
      </c>
      <c r="F1084" s="216" t="s">
        <v>23296</v>
      </c>
      <c r="G1084" s="215" t="s">
        <v>4774</v>
      </c>
      <c r="H1084" s="215" t="s">
        <v>6501</v>
      </c>
      <c r="I1084" s="215" t="s">
        <v>8206</v>
      </c>
      <c r="J1084" s="215" t="s">
        <v>9911</v>
      </c>
      <c r="K1084" s="215" t="s">
        <v>11613</v>
      </c>
      <c r="L1084" s="215" t="s">
        <v>13306</v>
      </c>
      <c r="M1084" s="215" t="s">
        <v>14994</v>
      </c>
      <c r="N1084" s="215" t="s">
        <v>16701</v>
      </c>
      <c r="O1084" s="215" t="s">
        <v>18400</v>
      </c>
      <c r="P1084" s="215" t="s">
        <v>20095</v>
      </c>
      <c r="Q1084" s="4"/>
      <c r="R1084" s="4"/>
      <c r="S1084" s="4"/>
      <c r="T1084" s="4"/>
      <c r="U1084" s="4"/>
      <c r="V1084" s="4"/>
      <c r="W1084" s="4"/>
      <c r="X1084" s="4"/>
      <c r="Y1084" s="4"/>
      <c r="Z1084" s="4"/>
      <c r="AA1084" s="4"/>
      <c r="AB1084" s="4"/>
      <c r="AC1084" s="4"/>
      <c r="AD1084" s="4"/>
      <c r="AE1084" s="4"/>
      <c r="AF1084" s="4"/>
    </row>
    <row r="1085" spans="1:32" ht="49.9" customHeight="1">
      <c r="A1085" s="4"/>
      <c r="B1085" s="213">
        <v>171013111111</v>
      </c>
      <c r="C1085" s="214">
        <v>6</v>
      </c>
      <c r="D1085" s="215" t="s">
        <v>1105</v>
      </c>
      <c r="E1085" s="215" t="s">
        <v>2141</v>
      </c>
      <c r="F1085" s="216" t="s">
        <v>23297</v>
      </c>
      <c r="G1085" s="215" t="s">
        <v>4775</v>
      </c>
      <c r="H1085" s="215" t="s">
        <v>6502</v>
      </c>
      <c r="I1085" s="215" t="s">
        <v>8207</v>
      </c>
      <c r="J1085" s="215" t="s">
        <v>9912</v>
      </c>
      <c r="K1085" s="215" t="s">
        <v>11614</v>
      </c>
      <c r="L1085" s="215" t="s">
        <v>13307</v>
      </c>
      <c r="M1085" s="215" t="s">
        <v>14995</v>
      </c>
      <c r="N1085" s="215" t="s">
        <v>16702</v>
      </c>
      <c r="O1085" s="215" t="s">
        <v>18401</v>
      </c>
      <c r="P1085" s="215" t="s">
        <v>20096</v>
      </c>
      <c r="Q1085" s="4"/>
      <c r="R1085" s="4"/>
      <c r="S1085" s="4"/>
      <c r="T1085" s="4"/>
      <c r="U1085" s="4"/>
      <c r="V1085" s="4"/>
      <c r="W1085" s="4"/>
      <c r="X1085" s="4"/>
      <c r="Y1085" s="4"/>
      <c r="Z1085" s="4"/>
      <c r="AA1085" s="4"/>
      <c r="AB1085" s="4"/>
      <c r="AC1085" s="4"/>
      <c r="AD1085" s="4"/>
      <c r="AE1085" s="4"/>
      <c r="AF1085" s="4"/>
    </row>
    <row r="1086" spans="1:32" ht="49.9" customHeight="1">
      <c r="A1086" s="4"/>
      <c r="B1086" s="213">
        <v>171013111112</v>
      </c>
      <c r="C1086" s="214">
        <v>6</v>
      </c>
      <c r="D1086" s="215" t="s">
        <v>1106</v>
      </c>
      <c r="E1086" s="215" t="s">
        <v>2142</v>
      </c>
      <c r="F1086" s="216" t="s">
        <v>3282</v>
      </c>
      <c r="G1086" s="215" t="s">
        <v>4776</v>
      </c>
      <c r="H1086" s="215" t="s">
        <v>6503</v>
      </c>
      <c r="I1086" s="215" t="s">
        <v>8208</v>
      </c>
      <c r="J1086" s="215" t="s">
        <v>9913</v>
      </c>
      <c r="K1086" s="215" t="s">
        <v>11615</v>
      </c>
      <c r="L1086" s="215" t="s">
        <v>13308</v>
      </c>
      <c r="M1086" s="215" t="s">
        <v>14996</v>
      </c>
      <c r="N1086" s="215" t="s">
        <v>16703</v>
      </c>
      <c r="O1086" s="215" t="s">
        <v>18402</v>
      </c>
      <c r="P1086" s="215" t="s">
        <v>20097</v>
      </c>
      <c r="Q1086" s="4"/>
      <c r="R1086" s="4"/>
      <c r="S1086" s="4"/>
      <c r="T1086" s="4"/>
      <c r="U1086" s="4"/>
      <c r="V1086" s="4"/>
      <c r="W1086" s="4"/>
      <c r="X1086" s="4"/>
      <c r="Y1086" s="4"/>
      <c r="Z1086" s="4"/>
      <c r="AA1086" s="4"/>
      <c r="AB1086" s="4"/>
      <c r="AC1086" s="4"/>
      <c r="AD1086" s="4"/>
      <c r="AE1086" s="4"/>
      <c r="AF1086" s="4"/>
    </row>
    <row r="1087" spans="1:32" ht="49.9" customHeight="1">
      <c r="A1087" s="4"/>
      <c r="B1087" s="213">
        <v>1710131112</v>
      </c>
      <c r="C1087" s="214">
        <v>5</v>
      </c>
      <c r="D1087" s="215" t="s">
        <v>1107</v>
      </c>
      <c r="E1087" s="215" t="s">
        <v>2143</v>
      </c>
      <c r="F1087" s="216" t="s">
        <v>3283</v>
      </c>
      <c r="G1087" s="215" t="s">
        <v>4777</v>
      </c>
      <c r="H1087" s="215" t="s">
        <v>6504</v>
      </c>
      <c r="I1087" s="215" t="s">
        <v>8209</v>
      </c>
      <c r="J1087" s="215" t="s">
        <v>9914</v>
      </c>
      <c r="K1087" s="215" t="s">
        <v>11616</v>
      </c>
      <c r="L1087" s="215" t="s">
        <v>13309</v>
      </c>
      <c r="M1087" s="215" t="s">
        <v>14997</v>
      </c>
      <c r="N1087" s="215" t="s">
        <v>16704</v>
      </c>
      <c r="O1087" s="215" t="s">
        <v>18403</v>
      </c>
      <c r="P1087" s="215" t="s">
        <v>20098</v>
      </c>
      <c r="Q1087" s="4"/>
      <c r="R1087" s="4"/>
      <c r="S1087" s="4"/>
      <c r="T1087" s="4"/>
      <c r="U1087" s="4"/>
      <c r="V1087" s="4"/>
      <c r="W1087" s="4"/>
      <c r="X1087" s="4"/>
      <c r="Y1087" s="4"/>
      <c r="Z1087" s="4"/>
      <c r="AA1087" s="4"/>
      <c r="AB1087" s="4"/>
      <c r="AC1087" s="4"/>
      <c r="AD1087" s="4"/>
      <c r="AE1087" s="4"/>
      <c r="AF1087" s="4"/>
    </row>
    <row r="1088" spans="1:32" ht="49.9" customHeight="1">
      <c r="A1088" s="4"/>
      <c r="B1088" s="213">
        <v>17101312</v>
      </c>
      <c r="C1088" s="214">
        <v>4</v>
      </c>
      <c r="D1088" s="215" t="s">
        <v>246</v>
      </c>
      <c r="E1088" s="215" t="s">
        <v>2144</v>
      </c>
      <c r="F1088" s="216" t="s">
        <v>3284</v>
      </c>
      <c r="G1088" s="215" t="s">
        <v>4778</v>
      </c>
      <c r="H1088" s="215" t="s">
        <v>6505</v>
      </c>
      <c r="I1088" s="215" t="s">
        <v>8210</v>
      </c>
      <c r="J1088" s="215" t="s">
        <v>9915</v>
      </c>
      <c r="K1088" s="215" t="s">
        <v>11617</v>
      </c>
      <c r="L1088" s="215" t="s">
        <v>13310</v>
      </c>
      <c r="M1088" s="215" t="s">
        <v>14998</v>
      </c>
      <c r="N1088" s="215" t="s">
        <v>16705</v>
      </c>
      <c r="O1088" s="215" t="s">
        <v>18404</v>
      </c>
      <c r="P1088" s="215" t="s">
        <v>20099</v>
      </c>
      <c r="Q1088" s="4"/>
      <c r="R1088" s="4"/>
      <c r="S1088" s="4"/>
      <c r="T1088" s="4"/>
      <c r="U1088" s="4"/>
      <c r="V1088" s="4"/>
      <c r="W1088" s="4"/>
      <c r="X1088" s="4"/>
      <c r="Y1088" s="4"/>
      <c r="Z1088" s="4"/>
      <c r="AA1088" s="4"/>
      <c r="AB1088" s="4"/>
      <c r="AC1088" s="4"/>
      <c r="AD1088" s="4"/>
      <c r="AE1088" s="4"/>
      <c r="AF1088" s="4"/>
    </row>
    <row r="1089" spans="1:32" ht="49.9" customHeight="1">
      <c r="A1089" s="4"/>
      <c r="B1089" s="213">
        <v>1710131210</v>
      </c>
      <c r="C1089" s="214">
        <v>5</v>
      </c>
      <c r="D1089" s="215" t="s">
        <v>1108</v>
      </c>
      <c r="E1089" s="215" t="s">
        <v>2145</v>
      </c>
      <c r="F1089" s="216" t="s">
        <v>3285</v>
      </c>
      <c r="G1089" s="215" t="s">
        <v>4779</v>
      </c>
      <c r="H1089" s="215" t="s">
        <v>6506</v>
      </c>
      <c r="I1089" s="215" t="s">
        <v>8211</v>
      </c>
      <c r="J1089" s="215" t="s">
        <v>9916</v>
      </c>
      <c r="K1089" s="215" t="s">
        <v>11618</v>
      </c>
      <c r="L1089" s="215" t="s">
        <v>13311</v>
      </c>
      <c r="M1089" s="215" t="s">
        <v>14999</v>
      </c>
      <c r="N1089" s="215" t="s">
        <v>16706</v>
      </c>
      <c r="O1089" s="215" t="s">
        <v>18405</v>
      </c>
      <c r="P1089" s="215" t="s">
        <v>20100</v>
      </c>
      <c r="Q1089" s="4"/>
      <c r="R1089" s="4"/>
      <c r="S1089" s="4"/>
      <c r="T1089" s="4"/>
      <c r="U1089" s="4"/>
      <c r="V1089" s="4"/>
      <c r="W1089" s="4"/>
      <c r="X1089" s="4"/>
      <c r="Y1089" s="4"/>
      <c r="Z1089" s="4"/>
      <c r="AA1089" s="4"/>
      <c r="AB1089" s="4"/>
      <c r="AC1089" s="4"/>
      <c r="AD1089" s="4"/>
      <c r="AE1089" s="4"/>
      <c r="AF1089" s="4"/>
    </row>
    <row r="1090" spans="1:32" ht="49.9" customHeight="1">
      <c r="A1090" s="4"/>
      <c r="B1090" s="213">
        <v>1710131211</v>
      </c>
      <c r="C1090" s="214">
        <v>5</v>
      </c>
      <c r="D1090" s="215" t="s">
        <v>1109</v>
      </c>
      <c r="E1090" s="215" t="s">
        <v>2146</v>
      </c>
      <c r="F1090" s="216" t="s">
        <v>3286</v>
      </c>
      <c r="G1090" s="215" t="s">
        <v>4780</v>
      </c>
      <c r="H1090" s="215" t="s">
        <v>6507</v>
      </c>
      <c r="I1090" s="215" t="s">
        <v>8212</v>
      </c>
      <c r="J1090" s="215" t="s">
        <v>9917</v>
      </c>
      <c r="K1090" s="215" t="s">
        <v>11619</v>
      </c>
      <c r="L1090" s="215" t="s">
        <v>13312</v>
      </c>
      <c r="M1090" s="215" t="s">
        <v>15000</v>
      </c>
      <c r="N1090" s="215" t="s">
        <v>16707</v>
      </c>
      <c r="O1090" s="215" t="s">
        <v>18406</v>
      </c>
      <c r="P1090" s="215" t="s">
        <v>20101</v>
      </c>
      <c r="Q1090" s="4"/>
      <c r="R1090" s="4"/>
      <c r="S1090" s="4"/>
      <c r="T1090" s="4"/>
      <c r="U1090" s="4"/>
      <c r="V1090" s="4"/>
      <c r="W1090" s="4"/>
      <c r="X1090" s="4"/>
      <c r="Y1090" s="4"/>
      <c r="Z1090" s="4"/>
      <c r="AA1090" s="4"/>
      <c r="AB1090" s="4"/>
      <c r="AC1090" s="4"/>
      <c r="AD1090" s="4"/>
      <c r="AE1090" s="4"/>
      <c r="AF1090" s="4"/>
    </row>
    <row r="1091" spans="1:32" ht="49.9" customHeight="1">
      <c r="A1091" s="4"/>
      <c r="B1091" s="213">
        <v>1710131212</v>
      </c>
      <c r="C1091" s="214">
        <v>5</v>
      </c>
      <c r="D1091" s="215" t="s">
        <v>1110</v>
      </c>
      <c r="E1091" s="215" t="s">
        <v>2147</v>
      </c>
      <c r="F1091" s="216" t="s">
        <v>3287</v>
      </c>
      <c r="G1091" s="215" t="s">
        <v>4781</v>
      </c>
      <c r="H1091" s="215" t="s">
        <v>6508</v>
      </c>
      <c r="I1091" s="215" t="s">
        <v>8213</v>
      </c>
      <c r="J1091" s="215" t="s">
        <v>9918</v>
      </c>
      <c r="K1091" s="215" t="s">
        <v>11620</v>
      </c>
      <c r="L1091" s="215" t="s">
        <v>13313</v>
      </c>
      <c r="M1091" s="215" t="s">
        <v>15001</v>
      </c>
      <c r="N1091" s="215" t="s">
        <v>16708</v>
      </c>
      <c r="O1091" s="215" t="s">
        <v>18407</v>
      </c>
      <c r="P1091" s="215" t="s">
        <v>20102</v>
      </c>
      <c r="Q1091" s="4"/>
      <c r="R1091" s="4"/>
      <c r="S1091" s="4"/>
      <c r="T1091" s="4"/>
      <c r="U1091" s="4"/>
      <c r="V1091" s="4"/>
      <c r="W1091" s="4"/>
      <c r="X1091" s="4"/>
      <c r="Y1091" s="4"/>
      <c r="Z1091" s="4"/>
      <c r="AA1091" s="4"/>
      <c r="AB1091" s="4"/>
      <c r="AC1091" s="4"/>
      <c r="AD1091" s="4"/>
      <c r="AE1091" s="4"/>
      <c r="AF1091" s="4"/>
    </row>
    <row r="1092" spans="1:32" ht="49.9" customHeight="1">
      <c r="A1092" s="4"/>
      <c r="B1092" s="213">
        <v>17101313</v>
      </c>
      <c r="C1092" s="214">
        <v>4</v>
      </c>
      <c r="D1092" s="215" t="s">
        <v>247</v>
      </c>
      <c r="E1092" s="215" t="s">
        <v>2148</v>
      </c>
      <c r="F1092" s="216" t="s">
        <v>23298</v>
      </c>
      <c r="G1092" s="215" t="s">
        <v>4782</v>
      </c>
      <c r="H1092" s="215" t="s">
        <v>6509</v>
      </c>
      <c r="I1092" s="215" t="s">
        <v>8214</v>
      </c>
      <c r="J1092" s="215" t="s">
        <v>9919</v>
      </c>
      <c r="K1092" s="215" t="s">
        <v>11621</v>
      </c>
      <c r="L1092" s="215" t="s">
        <v>13314</v>
      </c>
      <c r="M1092" s="215" t="s">
        <v>15002</v>
      </c>
      <c r="N1092" s="215" t="s">
        <v>16709</v>
      </c>
      <c r="O1092" s="215" t="s">
        <v>18408</v>
      </c>
      <c r="P1092" s="215" t="s">
        <v>20103</v>
      </c>
      <c r="Q1092" s="4"/>
      <c r="R1092" s="4"/>
      <c r="S1092" s="4"/>
      <c r="T1092" s="4"/>
      <c r="U1092" s="4"/>
      <c r="V1092" s="4"/>
      <c r="W1092" s="4"/>
      <c r="X1092" s="4"/>
      <c r="Y1092" s="4"/>
      <c r="Z1092" s="4"/>
      <c r="AA1092" s="4"/>
      <c r="AB1092" s="4"/>
      <c r="AC1092" s="4"/>
      <c r="AD1092" s="4"/>
      <c r="AE1092" s="4"/>
      <c r="AF1092" s="4"/>
    </row>
    <row r="1093" spans="1:32" ht="49.9" customHeight="1">
      <c r="A1093" s="4"/>
      <c r="B1093" s="213">
        <v>1710131310</v>
      </c>
      <c r="C1093" s="214">
        <v>5</v>
      </c>
      <c r="D1093" s="215" t="s">
        <v>1111</v>
      </c>
      <c r="E1093" s="215" t="s">
        <v>2149</v>
      </c>
      <c r="F1093" s="216" t="s">
        <v>3288</v>
      </c>
      <c r="G1093" s="215" t="s">
        <v>4783</v>
      </c>
      <c r="H1093" s="215" t="s">
        <v>6510</v>
      </c>
      <c r="I1093" s="215" t="s">
        <v>8215</v>
      </c>
      <c r="J1093" s="215" t="s">
        <v>9920</v>
      </c>
      <c r="K1093" s="215" t="s">
        <v>11622</v>
      </c>
      <c r="L1093" s="215" t="s">
        <v>13315</v>
      </c>
      <c r="M1093" s="215" t="s">
        <v>15003</v>
      </c>
      <c r="N1093" s="215" t="s">
        <v>16710</v>
      </c>
      <c r="O1093" s="215" t="s">
        <v>18409</v>
      </c>
      <c r="P1093" s="215" t="s">
        <v>20104</v>
      </c>
      <c r="Q1093" s="4"/>
      <c r="R1093" s="4"/>
      <c r="S1093" s="4"/>
      <c r="T1093" s="4"/>
      <c r="U1093" s="4"/>
      <c r="V1093" s="4"/>
      <c r="W1093" s="4"/>
      <c r="X1093" s="4"/>
      <c r="Y1093" s="4"/>
      <c r="Z1093" s="4"/>
      <c r="AA1093" s="4"/>
      <c r="AB1093" s="4"/>
      <c r="AC1093" s="4"/>
      <c r="AD1093" s="4"/>
      <c r="AE1093" s="4"/>
      <c r="AF1093" s="4"/>
    </row>
    <row r="1094" spans="1:32" ht="49.9" customHeight="1">
      <c r="A1094" s="4"/>
      <c r="B1094" s="213">
        <v>1710131311</v>
      </c>
      <c r="C1094" s="214">
        <v>5</v>
      </c>
      <c r="D1094" s="215" t="s">
        <v>1112</v>
      </c>
      <c r="E1094" s="215" t="s">
        <v>2150</v>
      </c>
      <c r="F1094" s="216" t="s">
        <v>3289</v>
      </c>
      <c r="G1094" s="215" t="s">
        <v>4784</v>
      </c>
      <c r="H1094" s="215" t="s">
        <v>6511</v>
      </c>
      <c r="I1094" s="215" t="s">
        <v>8216</v>
      </c>
      <c r="J1094" s="215" t="s">
        <v>9921</v>
      </c>
      <c r="K1094" s="215" t="s">
        <v>11623</v>
      </c>
      <c r="L1094" s="215" t="s">
        <v>13316</v>
      </c>
      <c r="M1094" s="215" t="s">
        <v>15004</v>
      </c>
      <c r="N1094" s="215" t="s">
        <v>16711</v>
      </c>
      <c r="O1094" s="215" t="s">
        <v>18410</v>
      </c>
      <c r="P1094" s="215" t="s">
        <v>20105</v>
      </c>
      <c r="Q1094" s="4"/>
      <c r="R1094" s="4"/>
      <c r="S1094" s="4"/>
      <c r="T1094" s="4"/>
      <c r="U1094" s="4"/>
      <c r="V1094" s="4"/>
      <c r="W1094" s="4"/>
      <c r="X1094" s="4"/>
      <c r="Y1094" s="4"/>
      <c r="Z1094" s="4"/>
      <c r="AA1094" s="4"/>
      <c r="AB1094" s="4"/>
      <c r="AC1094" s="4"/>
      <c r="AD1094" s="4"/>
      <c r="AE1094" s="4"/>
      <c r="AF1094" s="4"/>
    </row>
    <row r="1095" spans="1:32" ht="49.9" customHeight="1">
      <c r="A1095" s="4"/>
      <c r="B1095" s="213">
        <v>1710131312</v>
      </c>
      <c r="C1095" s="214">
        <v>5</v>
      </c>
      <c r="D1095" s="215" t="s">
        <v>1113</v>
      </c>
      <c r="E1095" s="215" t="s">
        <v>2151</v>
      </c>
      <c r="F1095" s="216" t="s">
        <v>23299</v>
      </c>
      <c r="G1095" s="215" t="s">
        <v>4785</v>
      </c>
      <c r="H1095" s="215" t="s">
        <v>6512</v>
      </c>
      <c r="I1095" s="215" t="s">
        <v>8217</v>
      </c>
      <c r="J1095" s="215" t="s">
        <v>9922</v>
      </c>
      <c r="K1095" s="215" t="s">
        <v>11624</v>
      </c>
      <c r="L1095" s="215" t="s">
        <v>13317</v>
      </c>
      <c r="M1095" s="215" t="s">
        <v>15005</v>
      </c>
      <c r="N1095" s="215" t="s">
        <v>16712</v>
      </c>
      <c r="O1095" s="215" t="s">
        <v>18411</v>
      </c>
      <c r="P1095" s="215" t="s">
        <v>20106</v>
      </c>
      <c r="Q1095" s="4"/>
      <c r="R1095" s="4"/>
      <c r="S1095" s="4"/>
      <c r="T1095" s="4"/>
      <c r="U1095" s="4"/>
      <c r="V1095" s="4"/>
      <c r="W1095" s="4"/>
      <c r="X1095" s="4"/>
      <c r="Y1095" s="4"/>
      <c r="Z1095" s="4"/>
      <c r="AA1095" s="4"/>
      <c r="AB1095" s="4"/>
      <c r="AC1095" s="4"/>
      <c r="AD1095" s="4"/>
      <c r="AE1095" s="4"/>
      <c r="AF1095" s="4"/>
    </row>
    <row r="1096" spans="1:32" ht="49.9" customHeight="1">
      <c r="A1096" s="4"/>
      <c r="B1096" s="213">
        <v>1710131313</v>
      </c>
      <c r="C1096" s="214">
        <v>5</v>
      </c>
      <c r="D1096" s="215" t="s">
        <v>1114</v>
      </c>
      <c r="E1096" s="215" t="s">
        <v>2152</v>
      </c>
      <c r="F1096" s="216" t="s">
        <v>3290</v>
      </c>
      <c r="G1096" s="215" t="s">
        <v>4786</v>
      </c>
      <c r="H1096" s="215" t="s">
        <v>6513</v>
      </c>
      <c r="I1096" s="215" t="s">
        <v>8218</v>
      </c>
      <c r="J1096" s="215" t="s">
        <v>9923</v>
      </c>
      <c r="K1096" s="215" t="s">
        <v>11625</v>
      </c>
      <c r="L1096" s="215" t="s">
        <v>13318</v>
      </c>
      <c r="M1096" s="215" t="s">
        <v>15006</v>
      </c>
      <c r="N1096" s="215" t="s">
        <v>16713</v>
      </c>
      <c r="O1096" s="215" t="s">
        <v>18412</v>
      </c>
      <c r="P1096" s="215" t="s">
        <v>20107</v>
      </c>
      <c r="Q1096" s="4"/>
      <c r="R1096" s="4"/>
      <c r="S1096" s="4"/>
      <c r="T1096" s="4"/>
      <c r="U1096" s="4"/>
      <c r="V1096" s="4"/>
      <c r="W1096" s="4"/>
      <c r="X1096" s="4"/>
      <c r="Y1096" s="4"/>
      <c r="Z1096" s="4"/>
      <c r="AA1096" s="4"/>
      <c r="AB1096" s="4"/>
      <c r="AC1096" s="4"/>
      <c r="AD1096" s="4"/>
      <c r="AE1096" s="4"/>
      <c r="AF1096" s="4"/>
    </row>
    <row r="1097" spans="1:32" ht="49.9" customHeight="1">
      <c r="A1097" s="4"/>
      <c r="B1097" s="213">
        <v>17101314</v>
      </c>
      <c r="C1097" s="214">
        <v>4</v>
      </c>
      <c r="D1097" s="215" t="s">
        <v>1115</v>
      </c>
      <c r="E1097" s="215" t="s">
        <v>2153</v>
      </c>
      <c r="F1097" s="216" t="s">
        <v>23300</v>
      </c>
      <c r="G1097" s="215" t="s">
        <v>4787</v>
      </c>
      <c r="H1097" s="215" t="s">
        <v>6514</v>
      </c>
      <c r="I1097" s="215" t="s">
        <v>8219</v>
      </c>
      <c r="J1097" s="215" t="s">
        <v>9924</v>
      </c>
      <c r="K1097" s="215" t="s">
        <v>11626</v>
      </c>
      <c r="L1097" s="215" t="s">
        <v>13319</v>
      </c>
      <c r="M1097" s="215" t="s">
        <v>15007</v>
      </c>
      <c r="N1097" s="215" t="s">
        <v>16714</v>
      </c>
      <c r="O1097" s="215" t="s">
        <v>18413</v>
      </c>
      <c r="P1097" s="215" t="s">
        <v>20108</v>
      </c>
      <c r="Q1097" s="4"/>
      <c r="R1097" s="4"/>
      <c r="S1097" s="4"/>
      <c r="T1097" s="4"/>
      <c r="U1097" s="4"/>
      <c r="V1097" s="4"/>
      <c r="W1097" s="4"/>
      <c r="X1097" s="4"/>
      <c r="Y1097" s="4"/>
      <c r="Z1097" s="4"/>
      <c r="AA1097" s="4"/>
      <c r="AB1097" s="4"/>
      <c r="AC1097" s="4"/>
      <c r="AD1097" s="4"/>
      <c r="AE1097" s="4"/>
      <c r="AF1097" s="4"/>
    </row>
    <row r="1098" spans="1:32" ht="49.9" customHeight="1">
      <c r="A1098" s="4"/>
      <c r="B1098" s="213">
        <v>1710131410</v>
      </c>
      <c r="C1098" s="214">
        <v>5</v>
      </c>
      <c r="D1098" s="215" t="s">
        <v>1116</v>
      </c>
      <c r="E1098" s="215" t="s">
        <v>2154</v>
      </c>
      <c r="F1098" s="216" t="s">
        <v>3291</v>
      </c>
      <c r="G1098" s="215" t="s">
        <v>4788</v>
      </c>
      <c r="H1098" s="215" t="s">
        <v>6515</v>
      </c>
      <c r="I1098" s="215" t="s">
        <v>8220</v>
      </c>
      <c r="J1098" s="215" t="s">
        <v>9925</v>
      </c>
      <c r="K1098" s="215" t="s">
        <v>11627</v>
      </c>
      <c r="L1098" s="215" t="s">
        <v>13320</v>
      </c>
      <c r="M1098" s="215" t="s">
        <v>15008</v>
      </c>
      <c r="N1098" s="215" t="s">
        <v>16715</v>
      </c>
      <c r="O1098" s="215" t="s">
        <v>18414</v>
      </c>
      <c r="P1098" s="215" t="s">
        <v>20109</v>
      </c>
      <c r="Q1098" s="4"/>
      <c r="R1098" s="4"/>
      <c r="S1098" s="4"/>
      <c r="T1098" s="4"/>
      <c r="U1098" s="4"/>
      <c r="V1098" s="4"/>
      <c r="W1098" s="4"/>
      <c r="X1098" s="4"/>
      <c r="Y1098" s="4"/>
      <c r="Z1098" s="4"/>
      <c r="AA1098" s="4"/>
      <c r="AB1098" s="4"/>
      <c r="AC1098" s="4"/>
      <c r="AD1098" s="4"/>
      <c r="AE1098" s="4"/>
      <c r="AF1098" s="4"/>
    </row>
    <row r="1099" spans="1:32" ht="49.9" customHeight="1">
      <c r="A1099" s="4"/>
      <c r="B1099" s="213">
        <v>1710131411</v>
      </c>
      <c r="C1099" s="214">
        <v>5</v>
      </c>
      <c r="D1099" s="215" t="s">
        <v>1117</v>
      </c>
      <c r="E1099" s="215" t="s">
        <v>2155</v>
      </c>
      <c r="F1099" s="216" t="s">
        <v>3292</v>
      </c>
      <c r="G1099" s="215" t="s">
        <v>4789</v>
      </c>
      <c r="H1099" s="215" t="s">
        <v>6516</v>
      </c>
      <c r="I1099" s="215" t="s">
        <v>8221</v>
      </c>
      <c r="J1099" s="215" t="s">
        <v>9926</v>
      </c>
      <c r="K1099" s="215" t="s">
        <v>11628</v>
      </c>
      <c r="L1099" s="215" t="s">
        <v>13321</v>
      </c>
      <c r="M1099" s="215" t="s">
        <v>15009</v>
      </c>
      <c r="N1099" s="215" t="s">
        <v>16716</v>
      </c>
      <c r="O1099" s="215" t="s">
        <v>18415</v>
      </c>
      <c r="P1099" s="215" t="s">
        <v>20110</v>
      </c>
      <c r="Q1099" s="4"/>
      <c r="R1099" s="4"/>
      <c r="S1099" s="4"/>
      <c r="T1099" s="4"/>
      <c r="U1099" s="4"/>
      <c r="V1099" s="4"/>
      <c r="W1099" s="4"/>
      <c r="X1099" s="4"/>
      <c r="Y1099" s="4"/>
      <c r="Z1099" s="4"/>
      <c r="AA1099" s="4"/>
      <c r="AB1099" s="4"/>
      <c r="AC1099" s="4"/>
      <c r="AD1099" s="4"/>
      <c r="AE1099" s="4"/>
      <c r="AF1099" s="4"/>
    </row>
    <row r="1100" spans="1:32" ht="49.9" customHeight="1">
      <c r="A1100" s="4"/>
      <c r="B1100" s="213">
        <v>1710131412</v>
      </c>
      <c r="C1100" s="214">
        <v>5</v>
      </c>
      <c r="D1100" s="215" t="s">
        <v>1118</v>
      </c>
      <c r="E1100" s="215" t="s">
        <v>2156</v>
      </c>
      <c r="F1100" s="216" t="s">
        <v>23301</v>
      </c>
      <c r="G1100" s="215" t="s">
        <v>4790</v>
      </c>
      <c r="H1100" s="215" t="s">
        <v>6517</v>
      </c>
      <c r="I1100" s="215" t="s">
        <v>8222</v>
      </c>
      <c r="J1100" s="215" t="s">
        <v>9927</v>
      </c>
      <c r="K1100" s="215" t="s">
        <v>11629</v>
      </c>
      <c r="L1100" s="215" t="s">
        <v>13322</v>
      </c>
      <c r="M1100" s="215" t="s">
        <v>15010</v>
      </c>
      <c r="N1100" s="215" t="s">
        <v>16717</v>
      </c>
      <c r="O1100" s="215" t="s">
        <v>18416</v>
      </c>
      <c r="P1100" s="215" t="s">
        <v>20111</v>
      </c>
      <c r="Q1100" s="4"/>
      <c r="R1100" s="4"/>
      <c r="S1100" s="4"/>
      <c r="T1100" s="4"/>
      <c r="U1100" s="4"/>
      <c r="V1100" s="4"/>
      <c r="W1100" s="4"/>
      <c r="X1100" s="4"/>
      <c r="Y1100" s="4"/>
      <c r="Z1100" s="4"/>
      <c r="AA1100" s="4"/>
      <c r="AB1100" s="4"/>
      <c r="AC1100" s="4"/>
      <c r="AD1100" s="4"/>
      <c r="AE1100" s="4"/>
      <c r="AF1100" s="4"/>
    </row>
    <row r="1101" spans="1:32" ht="49.9" customHeight="1">
      <c r="A1101" s="4"/>
      <c r="B1101" s="213">
        <v>1710131413</v>
      </c>
      <c r="C1101" s="214">
        <v>5</v>
      </c>
      <c r="D1101" s="215" t="s">
        <v>1119</v>
      </c>
      <c r="E1101" s="215" t="s">
        <v>2157</v>
      </c>
      <c r="F1101" s="216" t="s">
        <v>3293</v>
      </c>
      <c r="G1101" s="215" t="s">
        <v>4791</v>
      </c>
      <c r="H1101" s="215" t="s">
        <v>6518</v>
      </c>
      <c r="I1101" s="215" t="s">
        <v>8223</v>
      </c>
      <c r="J1101" s="215" t="s">
        <v>9928</v>
      </c>
      <c r="K1101" s="215" t="s">
        <v>11630</v>
      </c>
      <c r="L1101" s="215" t="s">
        <v>13323</v>
      </c>
      <c r="M1101" s="215" t="s">
        <v>15011</v>
      </c>
      <c r="N1101" s="215" t="s">
        <v>16718</v>
      </c>
      <c r="O1101" s="215" t="s">
        <v>18417</v>
      </c>
      <c r="P1101" s="215" t="s">
        <v>20112</v>
      </c>
      <c r="Q1101" s="4"/>
      <c r="R1101" s="4"/>
      <c r="S1101" s="4"/>
      <c r="T1101" s="4"/>
      <c r="U1101" s="4"/>
      <c r="V1101" s="4"/>
      <c r="W1101" s="4"/>
      <c r="X1101" s="4"/>
      <c r="Y1101" s="4"/>
      <c r="Z1101" s="4"/>
      <c r="AA1101" s="4"/>
      <c r="AB1101" s="4"/>
      <c r="AC1101" s="4"/>
      <c r="AD1101" s="4"/>
      <c r="AE1101" s="4"/>
      <c r="AF1101" s="4"/>
    </row>
    <row r="1102" spans="1:32" ht="49.9" customHeight="1">
      <c r="A1102" s="4"/>
      <c r="B1102" s="213">
        <v>1710131414</v>
      </c>
      <c r="C1102" s="214">
        <v>5</v>
      </c>
      <c r="D1102" s="215" t="s">
        <v>1120</v>
      </c>
      <c r="E1102" s="215" t="s">
        <v>2158</v>
      </c>
      <c r="F1102" s="216" t="s">
        <v>3294</v>
      </c>
      <c r="G1102" s="215" t="s">
        <v>4792</v>
      </c>
      <c r="H1102" s="215" t="s">
        <v>6519</v>
      </c>
      <c r="I1102" s="215" t="s">
        <v>8224</v>
      </c>
      <c r="J1102" s="215" t="s">
        <v>9929</v>
      </c>
      <c r="K1102" s="215" t="s">
        <v>11631</v>
      </c>
      <c r="L1102" s="215" t="s">
        <v>13324</v>
      </c>
      <c r="M1102" s="215" t="s">
        <v>15012</v>
      </c>
      <c r="N1102" s="215" t="s">
        <v>16719</v>
      </c>
      <c r="O1102" s="215" t="s">
        <v>18418</v>
      </c>
      <c r="P1102" s="215" t="s">
        <v>20113</v>
      </c>
      <c r="Q1102" s="4"/>
      <c r="R1102" s="4"/>
      <c r="S1102" s="4"/>
      <c r="T1102" s="4"/>
      <c r="U1102" s="4"/>
      <c r="V1102" s="4"/>
      <c r="W1102" s="4"/>
      <c r="X1102" s="4"/>
      <c r="Y1102" s="4"/>
      <c r="Z1102" s="4"/>
      <c r="AA1102" s="4"/>
      <c r="AB1102" s="4"/>
      <c r="AC1102" s="4"/>
      <c r="AD1102" s="4"/>
      <c r="AE1102" s="4"/>
      <c r="AF1102" s="4"/>
    </row>
    <row r="1103" spans="1:32" ht="49.9" customHeight="1">
      <c r="A1103" s="4"/>
      <c r="B1103" s="213">
        <v>1710131415</v>
      </c>
      <c r="C1103" s="214">
        <v>5</v>
      </c>
      <c r="D1103" s="215" t="s">
        <v>1121</v>
      </c>
      <c r="E1103" s="215" t="s">
        <v>2159</v>
      </c>
      <c r="F1103" s="216" t="s">
        <v>23302</v>
      </c>
      <c r="G1103" s="215" t="s">
        <v>4793</v>
      </c>
      <c r="H1103" s="215" t="s">
        <v>6520</v>
      </c>
      <c r="I1103" s="215" t="s">
        <v>8225</v>
      </c>
      <c r="J1103" s="215" t="s">
        <v>9930</v>
      </c>
      <c r="K1103" s="215" t="s">
        <v>11632</v>
      </c>
      <c r="L1103" s="215" t="s">
        <v>13325</v>
      </c>
      <c r="M1103" s="215" t="s">
        <v>15013</v>
      </c>
      <c r="N1103" s="215" t="s">
        <v>16720</v>
      </c>
      <c r="O1103" s="215" t="s">
        <v>18419</v>
      </c>
      <c r="P1103" s="215" t="s">
        <v>20114</v>
      </c>
      <c r="Q1103" s="4"/>
      <c r="R1103" s="4"/>
      <c r="S1103" s="4"/>
      <c r="T1103" s="4"/>
      <c r="U1103" s="4"/>
      <c r="V1103" s="4"/>
      <c r="W1103" s="4"/>
      <c r="X1103" s="4"/>
      <c r="Y1103" s="4"/>
      <c r="Z1103" s="4"/>
      <c r="AA1103" s="4"/>
      <c r="AB1103" s="4"/>
      <c r="AC1103" s="4"/>
      <c r="AD1103" s="4"/>
      <c r="AE1103" s="4"/>
      <c r="AF1103" s="4"/>
    </row>
    <row r="1104" spans="1:32" ht="49.9" customHeight="1">
      <c r="A1104" s="4"/>
      <c r="B1104" s="213">
        <v>1710131416</v>
      </c>
      <c r="C1104" s="214">
        <v>5</v>
      </c>
      <c r="D1104" s="215" t="s">
        <v>248</v>
      </c>
      <c r="E1104" s="215" t="s">
        <v>2160</v>
      </c>
      <c r="F1104" s="216" t="s">
        <v>23303</v>
      </c>
      <c r="G1104" s="215" t="s">
        <v>4794</v>
      </c>
      <c r="H1104" s="215" t="s">
        <v>6521</v>
      </c>
      <c r="I1104" s="215" t="s">
        <v>8226</v>
      </c>
      <c r="J1104" s="215" t="s">
        <v>9931</v>
      </c>
      <c r="K1104" s="215" t="s">
        <v>11633</v>
      </c>
      <c r="L1104" s="215" t="s">
        <v>13326</v>
      </c>
      <c r="M1104" s="215" t="s">
        <v>15014</v>
      </c>
      <c r="N1104" s="215" t="s">
        <v>16721</v>
      </c>
      <c r="O1104" s="215" t="s">
        <v>18420</v>
      </c>
      <c r="P1104" s="215" t="s">
        <v>20115</v>
      </c>
      <c r="Q1104" s="4"/>
      <c r="R1104" s="4"/>
      <c r="S1104" s="4"/>
      <c r="T1104" s="4"/>
      <c r="U1104" s="4"/>
      <c r="V1104" s="4"/>
      <c r="W1104" s="4"/>
      <c r="X1104" s="4"/>
      <c r="Y1104" s="4"/>
      <c r="Z1104" s="4"/>
      <c r="AA1104" s="4"/>
      <c r="AB1104" s="4"/>
      <c r="AC1104" s="4"/>
      <c r="AD1104" s="4"/>
      <c r="AE1104" s="4"/>
      <c r="AF1104" s="4"/>
    </row>
    <row r="1105" spans="1:32" ht="49.9" customHeight="1">
      <c r="A1105" s="4"/>
      <c r="B1105" s="213">
        <v>1710131417</v>
      </c>
      <c r="C1105" s="214">
        <v>5</v>
      </c>
      <c r="D1105" s="215" t="s">
        <v>1122</v>
      </c>
      <c r="E1105" s="215" t="s">
        <v>2161</v>
      </c>
      <c r="F1105" s="216" t="s">
        <v>23304</v>
      </c>
      <c r="G1105" s="215" t="s">
        <v>4795</v>
      </c>
      <c r="H1105" s="215" t="s">
        <v>6522</v>
      </c>
      <c r="I1105" s="215" t="s">
        <v>8227</v>
      </c>
      <c r="J1105" s="215" t="s">
        <v>9932</v>
      </c>
      <c r="K1105" s="215" t="s">
        <v>11634</v>
      </c>
      <c r="L1105" s="215" t="s">
        <v>13327</v>
      </c>
      <c r="M1105" s="215" t="s">
        <v>15015</v>
      </c>
      <c r="N1105" s="215" t="s">
        <v>16722</v>
      </c>
      <c r="O1105" s="215" t="s">
        <v>18421</v>
      </c>
      <c r="P1105" s="215" t="s">
        <v>20116</v>
      </c>
      <c r="Q1105" s="4"/>
      <c r="R1105" s="4"/>
      <c r="S1105" s="4"/>
      <c r="T1105" s="4"/>
      <c r="U1105" s="4"/>
      <c r="V1105" s="4"/>
      <c r="W1105" s="4"/>
      <c r="X1105" s="4"/>
      <c r="Y1105" s="4"/>
      <c r="Z1105" s="4"/>
      <c r="AA1105" s="4"/>
      <c r="AB1105" s="4"/>
      <c r="AC1105" s="4"/>
      <c r="AD1105" s="4"/>
      <c r="AE1105" s="4"/>
      <c r="AF1105" s="4"/>
    </row>
    <row r="1106" spans="1:32" ht="49.9" customHeight="1">
      <c r="A1106" s="4"/>
      <c r="B1106" s="213">
        <v>17101315</v>
      </c>
      <c r="C1106" s="214">
        <v>4</v>
      </c>
      <c r="D1106" s="215" t="s">
        <v>1123</v>
      </c>
      <c r="E1106" s="215" t="s">
        <v>2162</v>
      </c>
      <c r="F1106" s="216" t="s">
        <v>3295</v>
      </c>
      <c r="G1106" s="215" t="s">
        <v>4796</v>
      </c>
      <c r="H1106" s="215" t="s">
        <v>6523</v>
      </c>
      <c r="I1106" s="215" t="s">
        <v>8228</v>
      </c>
      <c r="J1106" s="215" t="s">
        <v>9933</v>
      </c>
      <c r="K1106" s="215" t="s">
        <v>11635</v>
      </c>
      <c r="L1106" s="215" t="s">
        <v>13328</v>
      </c>
      <c r="M1106" s="215" t="s">
        <v>15016</v>
      </c>
      <c r="N1106" s="215" t="s">
        <v>16723</v>
      </c>
      <c r="O1106" s="215" t="s">
        <v>21631</v>
      </c>
      <c r="P1106" s="215" t="s">
        <v>20117</v>
      </c>
      <c r="Q1106" s="4"/>
      <c r="R1106" s="4"/>
      <c r="S1106" s="4"/>
      <c r="T1106" s="4"/>
      <c r="U1106" s="4"/>
      <c r="V1106" s="4"/>
      <c r="W1106" s="4"/>
      <c r="X1106" s="4"/>
      <c r="Y1106" s="4"/>
      <c r="Z1106" s="4"/>
      <c r="AA1106" s="4"/>
      <c r="AB1106" s="4"/>
      <c r="AC1106" s="4"/>
      <c r="AD1106" s="4"/>
      <c r="AE1106" s="4"/>
      <c r="AF1106" s="4"/>
    </row>
    <row r="1107" spans="1:32" ht="49.9" customHeight="1">
      <c r="A1107" s="4"/>
      <c r="B1107" s="213">
        <v>1710131510</v>
      </c>
      <c r="C1107" s="214">
        <v>5</v>
      </c>
      <c r="D1107" s="215" t="s">
        <v>1124</v>
      </c>
      <c r="E1107" s="215" t="s">
        <v>2163</v>
      </c>
      <c r="F1107" s="216" t="s">
        <v>3296</v>
      </c>
      <c r="G1107" s="215" t="s">
        <v>4797</v>
      </c>
      <c r="H1107" s="215" t="s">
        <v>6524</v>
      </c>
      <c r="I1107" s="215" t="s">
        <v>8229</v>
      </c>
      <c r="J1107" s="215" t="s">
        <v>9934</v>
      </c>
      <c r="K1107" s="215" t="s">
        <v>11636</v>
      </c>
      <c r="L1107" s="215" t="s">
        <v>13329</v>
      </c>
      <c r="M1107" s="215" t="s">
        <v>15017</v>
      </c>
      <c r="N1107" s="215" t="s">
        <v>16724</v>
      </c>
      <c r="O1107" s="215" t="s">
        <v>18422</v>
      </c>
      <c r="P1107" s="215" t="s">
        <v>20118</v>
      </c>
      <c r="Q1107" s="4"/>
      <c r="R1107" s="4"/>
      <c r="S1107" s="4"/>
      <c r="T1107" s="4"/>
      <c r="U1107" s="4"/>
      <c r="V1107" s="4"/>
      <c r="W1107" s="4"/>
      <c r="X1107" s="4"/>
      <c r="Y1107" s="4"/>
      <c r="Z1107" s="4"/>
      <c r="AA1107" s="4"/>
      <c r="AB1107" s="4"/>
      <c r="AC1107" s="4"/>
      <c r="AD1107" s="4"/>
      <c r="AE1107" s="4"/>
      <c r="AF1107" s="4"/>
    </row>
    <row r="1108" spans="1:32" ht="49.9" customHeight="1">
      <c r="A1108" s="4"/>
      <c r="B1108" s="213">
        <v>171013151010</v>
      </c>
      <c r="C1108" s="214">
        <v>6</v>
      </c>
      <c r="D1108" s="215" t="s">
        <v>1125</v>
      </c>
      <c r="E1108" s="215" t="s">
        <v>2164</v>
      </c>
      <c r="F1108" s="216" t="s">
        <v>3297</v>
      </c>
      <c r="G1108" s="215" t="s">
        <v>4798</v>
      </c>
      <c r="H1108" s="215" t="s">
        <v>6525</v>
      </c>
      <c r="I1108" s="215" t="s">
        <v>8230</v>
      </c>
      <c r="J1108" s="215" t="s">
        <v>9935</v>
      </c>
      <c r="K1108" s="215" t="s">
        <v>11637</v>
      </c>
      <c r="L1108" s="215" t="s">
        <v>13330</v>
      </c>
      <c r="M1108" s="215" t="s">
        <v>15018</v>
      </c>
      <c r="N1108" s="215" t="s">
        <v>16725</v>
      </c>
      <c r="O1108" s="215" t="s">
        <v>18423</v>
      </c>
      <c r="P1108" s="215" t="s">
        <v>20119</v>
      </c>
      <c r="Q1108" s="4"/>
      <c r="R1108" s="4"/>
      <c r="S1108" s="4"/>
      <c r="T1108" s="4"/>
      <c r="U1108" s="4"/>
      <c r="V1108" s="4"/>
      <c r="W1108" s="4"/>
      <c r="X1108" s="4"/>
      <c r="Y1108" s="4"/>
      <c r="Z1108" s="4"/>
      <c r="AA1108" s="4"/>
      <c r="AB1108" s="4"/>
      <c r="AC1108" s="4"/>
      <c r="AD1108" s="4"/>
      <c r="AE1108" s="4"/>
      <c r="AF1108" s="4"/>
    </row>
    <row r="1109" spans="1:32" ht="49.9" customHeight="1">
      <c r="A1109" s="4"/>
      <c r="B1109" s="213">
        <v>171013151011</v>
      </c>
      <c r="C1109" s="214">
        <v>6</v>
      </c>
      <c r="D1109" s="215" t="s">
        <v>1126</v>
      </c>
      <c r="E1109" s="215" t="s">
        <v>2165</v>
      </c>
      <c r="F1109" s="216" t="s">
        <v>3298</v>
      </c>
      <c r="G1109" s="215" t="s">
        <v>4799</v>
      </c>
      <c r="H1109" s="215" t="s">
        <v>6526</v>
      </c>
      <c r="I1109" s="215" t="s">
        <v>8231</v>
      </c>
      <c r="J1109" s="215" t="s">
        <v>9936</v>
      </c>
      <c r="K1109" s="215" t="s">
        <v>11638</v>
      </c>
      <c r="L1109" s="215" t="s">
        <v>13331</v>
      </c>
      <c r="M1109" s="215" t="s">
        <v>15019</v>
      </c>
      <c r="N1109" s="215" t="s">
        <v>16726</v>
      </c>
      <c r="O1109" s="215" t="s">
        <v>18424</v>
      </c>
      <c r="P1109" s="215" t="s">
        <v>20120</v>
      </c>
      <c r="Q1109" s="4"/>
      <c r="R1109" s="4"/>
      <c r="S1109" s="4"/>
      <c r="T1109" s="4"/>
      <c r="U1109" s="4"/>
      <c r="V1109" s="4"/>
      <c r="W1109" s="4"/>
      <c r="X1109" s="4"/>
      <c r="Y1109" s="4"/>
      <c r="Z1109" s="4"/>
      <c r="AA1109" s="4"/>
      <c r="AB1109" s="4"/>
      <c r="AC1109" s="4"/>
      <c r="AD1109" s="4"/>
      <c r="AE1109" s="4"/>
      <c r="AF1109" s="4"/>
    </row>
    <row r="1110" spans="1:32" ht="49.9" customHeight="1">
      <c r="A1110" s="4"/>
      <c r="B1110" s="213">
        <v>1710131511</v>
      </c>
      <c r="C1110" s="214">
        <v>5</v>
      </c>
      <c r="D1110" s="215" t="s">
        <v>1127</v>
      </c>
      <c r="E1110" s="215" t="s">
        <v>2166</v>
      </c>
      <c r="F1110" s="216" t="s">
        <v>3299</v>
      </c>
      <c r="G1110" s="215" t="s">
        <v>4800</v>
      </c>
      <c r="H1110" s="215" t="s">
        <v>6527</v>
      </c>
      <c r="I1110" s="215" t="s">
        <v>8232</v>
      </c>
      <c r="J1110" s="215" t="s">
        <v>9937</v>
      </c>
      <c r="K1110" s="215" t="s">
        <v>11639</v>
      </c>
      <c r="L1110" s="215" t="s">
        <v>13332</v>
      </c>
      <c r="M1110" s="215" t="s">
        <v>15020</v>
      </c>
      <c r="N1110" s="215" t="s">
        <v>16727</v>
      </c>
      <c r="O1110" s="215" t="s">
        <v>18425</v>
      </c>
      <c r="P1110" s="215" t="s">
        <v>20121</v>
      </c>
      <c r="Q1110" s="4"/>
      <c r="R1110" s="4"/>
      <c r="S1110" s="4"/>
      <c r="T1110" s="4"/>
      <c r="U1110" s="4"/>
      <c r="V1110" s="4"/>
      <c r="W1110" s="4"/>
      <c r="X1110" s="4"/>
      <c r="Y1110" s="4"/>
      <c r="Z1110" s="4"/>
      <c r="AA1110" s="4"/>
      <c r="AB1110" s="4"/>
      <c r="AC1110" s="4"/>
      <c r="AD1110" s="4"/>
      <c r="AE1110" s="4"/>
      <c r="AF1110" s="4"/>
    </row>
    <row r="1111" spans="1:32" ht="49.9" customHeight="1">
      <c r="A1111" s="4"/>
      <c r="B1111" s="213">
        <v>1710131512</v>
      </c>
      <c r="C1111" s="214">
        <v>5</v>
      </c>
      <c r="D1111" s="215" t="s">
        <v>1128</v>
      </c>
      <c r="E1111" s="215" t="s">
        <v>2167</v>
      </c>
      <c r="F1111" s="216" t="s">
        <v>23305</v>
      </c>
      <c r="G1111" s="215" t="s">
        <v>4801</v>
      </c>
      <c r="H1111" s="215" t="s">
        <v>6528</v>
      </c>
      <c r="I1111" s="215" t="s">
        <v>8233</v>
      </c>
      <c r="J1111" s="215" t="s">
        <v>9938</v>
      </c>
      <c r="K1111" s="215" t="s">
        <v>11640</v>
      </c>
      <c r="L1111" s="215" t="s">
        <v>13333</v>
      </c>
      <c r="M1111" s="215" t="s">
        <v>15021</v>
      </c>
      <c r="N1111" s="215" t="s">
        <v>16728</v>
      </c>
      <c r="O1111" s="215" t="s">
        <v>18426</v>
      </c>
      <c r="P1111" s="215" t="s">
        <v>20122</v>
      </c>
      <c r="Q1111" s="4"/>
      <c r="R1111" s="4"/>
      <c r="S1111" s="4"/>
      <c r="T1111" s="4"/>
      <c r="U1111" s="4"/>
      <c r="V1111" s="4"/>
      <c r="W1111" s="4"/>
      <c r="X1111" s="4"/>
      <c r="Y1111" s="4"/>
      <c r="Z1111" s="4"/>
      <c r="AA1111" s="4"/>
      <c r="AB1111" s="4"/>
      <c r="AC1111" s="4"/>
      <c r="AD1111" s="4"/>
      <c r="AE1111" s="4"/>
      <c r="AF1111" s="4"/>
    </row>
    <row r="1112" spans="1:32" ht="49.9" customHeight="1">
      <c r="A1112" s="4"/>
      <c r="B1112" s="213">
        <v>1710131513</v>
      </c>
      <c r="C1112" s="214">
        <v>5</v>
      </c>
      <c r="D1112" s="215" t="s">
        <v>1129</v>
      </c>
      <c r="E1112" s="215" t="s">
        <v>2168</v>
      </c>
      <c r="F1112" s="216" t="s">
        <v>3300</v>
      </c>
      <c r="G1112" s="215" t="s">
        <v>4802</v>
      </c>
      <c r="H1112" s="215" t="s">
        <v>6529</v>
      </c>
      <c r="I1112" s="215" t="s">
        <v>8234</v>
      </c>
      <c r="J1112" s="215" t="s">
        <v>9939</v>
      </c>
      <c r="K1112" s="215" t="s">
        <v>11641</v>
      </c>
      <c r="L1112" s="215" t="s">
        <v>13334</v>
      </c>
      <c r="M1112" s="215" t="s">
        <v>15022</v>
      </c>
      <c r="N1112" s="215" t="s">
        <v>16729</v>
      </c>
      <c r="O1112" s="215" t="s">
        <v>18427</v>
      </c>
      <c r="P1112" s="215" t="s">
        <v>20123</v>
      </c>
      <c r="Q1112" s="4"/>
      <c r="R1112" s="4"/>
      <c r="S1112" s="4"/>
      <c r="T1112" s="4"/>
      <c r="U1112" s="4"/>
      <c r="V1112" s="4"/>
      <c r="W1112" s="4"/>
      <c r="X1112" s="4"/>
      <c r="Y1112" s="4"/>
      <c r="Z1112" s="4"/>
      <c r="AA1112" s="4"/>
      <c r="AB1112" s="4"/>
      <c r="AC1112" s="4"/>
      <c r="AD1112" s="4"/>
      <c r="AE1112" s="4"/>
      <c r="AF1112" s="4"/>
    </row>
    <row r="1113" spans="1:32" ht="49.9" customHeight="1">
      <c r="A1113" s="4"/>
      <c r="B1113" s="213">
        <v>1710131514</v>
      </c>
      <c r="C1113" s="214">
        <v>5</v>
      </c>
      <c r="D1113" s="215" t="s">
        <v>249</v>
      </c>
      <c r="E1113" s="215" t="s">
        <v>2169</v>
      </c>
      <c r="F1113" s="216" t="s">
        <v>23306</v>
      </c>
      <c r="G1113" s="215" t="s">
        <v>4803</v>
      </c>
      <c r="H1113" s="215" t="s">
        <v>6530</v>
      </c>
      <c r="I1113" s="215" t="s">
        <v>8235</v>
      </c>
      <c r="J1113" s="215" t="s">
        <v>9940</v>
      </c>
      <c r="K1113" s="215" t="s">
        <v>11642</v>
      </c>
      <c r="L1113" s="215" t="s">
        <v>13335</v>
      </c>
      <c r="M1113" s="215" t="s">
        <v>15023</v>
      </c>
      <c r="N1113" s="215" t="s">
        <v>16730</v>
      </c>
      <c r="O1113" s="215" t="s">
        <v>18428</v>
      </c>
      <c r="P1113" s="215" t="s">
        <v>20124</v>
      </c>
      <c r="Q1113" s="4"/>
      <c r="R1113" s="4"/>
      <c r="S1113" s="4"/>
      <c r="T1113" s="4"/>
      <c r="U1113" s="4"/>
      <c r="V1113" s="4"/>
      <c r="W1113" s="4"/>
      <c r="X1113" s="4"/>
      <c r="Y1113" s="4"/>
      <c r="Z1113" s="4"/>
      <c r="AA1113" s="4"/>
      <c r="AB1113" s="4"/>
      <c r="AC1113" s="4"/>
      <c r="AD1113" s="4"/>
      <c r="AE1113" s="4"/>
      <c r="AF1113" s="4"/>
    </row>
    <row r="1114" spans="1:32" ht="49.9" customHeight="1">
      <c r="A1114" s="4"/>
      <c r="B1114" s="213">
        <v>1710131515</v>
      </c>
      <c r="C1114" s="214">
        <v>5</v>
      </c>
      <c r="D1114" s="215" t="s">
        <v>1130</v>
      </c>
      <c r="E1114" s="215" t="s">
        <v>2170</v>
      </c>
      <c r="F1114" s="216" t="s">
        <v>23307</v>
      </c>
      <c r="G1114" s="215" t="s">
        <v>4804</v>
      </c>
      <c r="H1114" s="215" t="s">
        <v>6531</v>
      </c>
      <c r="I1114" s="215" t="s">
        <v>8236</v>
      </c>
      <c r="J1114" s="215" t="s">
        <v>9941</v>
      </c>
      <c r="K1114" s="215" t="s">
        <v>11643</v>
      </c>
      <c r="L1114" s="215" t="s">
        <v>13336</v>
      </c>
      <c r="M1114" s="215" t="s">
        <v>15024</v>
      </c>
      <c r="N1114" s="215" t="s">
        <v>16731</v>
      </c>
      <c r="O1114" s="215" t="s">
        <v>18429</v>
      </c>
      <c r="P1114" s="215" t="s">
        <v>20125</v>
      </c>
      <c r="Q1114" s="4"/>
      <c r="R1114" s="4"/>
      <c r="S1114" s="4"/>
      <c r="T1114" s="4"/>
      <c r="U1114" s="4"/>
      <c r="V1114" s="4"/>
      <c r="W1114" s="4"/>
      <c r="X1114" s="4"/>
      <c r="Y1114" s="4"/>
      <c r="Z1114" s="4"/>
      <c r="AA1114" s="4"/>
      <c r="AB1114" s="4"/>
      <c r="AC1114" s="4"/>
      <c r="AD1114" s="4"/>
      <c r="AE1114" s="4"/>
      <c r="AF1114" s="4"/>
    </row>
    <row r="1115" spans="1:32" ht="49.9" customHeight="1">
      <c r="A1115" s="4"/>
      <c r="B1115" s="213">
        <v>1710131516</v>
      </c>
      <c r="C1115" s="214">
        <v>5</v>
      </c>
      <c r="D1115" s="215" t="s">
        <v>1131</v>
      </c>
      <c r="E1115" s="215" t="s">
        <v>2171</v>
      </c>
      <c r="F1115" s="216" t="s">
        <v>23308</v>
      </c>
      <c r="G1115" s="215" t="s">
        <v>4805</v>
      </c>
      <c r="H1115" s="215" t="s">
        <v>6532</v>
      </c>
      <c r="I1115" s="215" t="s">
        <v>8237</v>
      </c>
      <c r="J1115" s="215" t="s">
        <v>9942</v>
      </c>
      <c r="K1115" s="215" t="s">
        <v>11644</v>
      </c>
      <c r="L1115" s="215" t="s">
        <v>13337</v>
      </c>
      <c r="M1115" s="215" t="s">
        <v>15025</v>
      </c>
      <c r="N1115" s="215" t="s">
        <v>16732</v>
      </c>
      <c r="O1115" s="215" t="s">
        <v>18430</v>
      </c>
      <c r="P1115" s="215" t="s">
        <v>20126</v>
      </c>
      <c r="Q1115" s="4"/>
      <c r="R1115" s="4"/>
      <c r="S1115" s="4"/>
      <c r="T1115" s="4"/>
      <c r="U1115" s="4"/>
      <c r="V1115" s="4"/>
      <c r="W1115" s="4"/>
      <c r="X1115" s="4"/>
      <c r="Y1115" s="4"/>
      <c r="Z1115" s="4"/>
      <c r="AA1115" s="4"/>
      <c r="AB1115" s="4"/>
      <c r="AC1115" s="4"/>
      <c r="AD1115" s="4"/>
      <c r="AE1115" s="4"/>
      <c r="AF1115" s="4"/>
    </row>
    <row r="1116" spans="1:32" ht="49.9" customHeight="1">
      <c r="A1116" s="4"/>
      <c r="B1116" s="213">
        <v>1710131517</v>
      </c>
      <c r="C1116" s="214">
        <v>5</v>
      </c>
      <c r="D1116" s="215" t="s">
        <v>253</v>
      </c>
      <c r="E1116" s="215" t="s">
        <v>2172</v>
      </c>
      <c r="F1116" s="216" t="s">
        <v>23309</v>
      </c>
      <c r="G1116" s="215" t="s">
        <v>4806</v>
      </c>
      <c r="H1116" s="215" t="s">
        <v>6533</v>
      </c>
      <c r="I1116" s="215" t="s">
        <v>8238</v>
      </c>
      <c r="J1116" s="215" t="s">
        <v>9943</v>
      </c>
      <c r="K1116" s="215" t="s">
        <v>11645</v>
      </c>
      <c r="L1116" s="215" t="s">
        <v>13338</v>
      </c>
      <c r="M1116" s="215" t="s">
        <v>4806</v>
      </c>
      <c r="N1116" s="215" t="s">
        <v>16733</v>
      </c>
      <c r="O1116" s="215" t="s">
        <v>4806</v>
      </c>
      <c r="P1116" s="215" t="s">
        <v>20127</v>
      </c>
      <c r="Q1116" s="4"/>
      <c r="R1116" s="4"/>
      <c r="S1116" s="4"/>
      <c r="T1116" s="4"/>
      <c r="U1116" s="4"/>
      <c r="V1116" s="4"/>
      <c r="W1116" s="4"/>
      <c r="X1116" s="4"/>
      <c r="Y1116" s="4"/>
      <c r="Z1116" s="4"/>
      <c r="AA1116" s="4"/>
      <c r="AB1116" s="4"/>
      <c r="AC1116" s="4"/>
      <c r="AD1116" s="4"/>
      <c r="AE1116" s="4"/>
      <c r="AF1116" s="4"/>
    </row>
    <row r="1117" spans="1:32" ht="49.9" customHeight="1">
      <c r="A1117" s="4"/>
      <c r="B1117" s="213">
        <v>171013151710</v>
      </c>
      <c r="C1117" s="214">
        <v>6</v>
      </c>
      <c r="D1117" s="215" t="s">
        <v>1132</v>
      </c>
      <c r="E1117" s="215" t="s">
        <v>2173</v>
      </c>
      <c r="F1117" s="216" t="s">
        <v>23310</v>
      </c>
      <c r="G1117" s="215" t="s">
        <v>4807</v>
      </c>
      <c r="H1117" s="215" t="s">
        <v>6534</v>
      </c>
      <c r="I1117" s="215" t="s">
        <v>8239</v>
      </c>
      <c r="J1117" s="215" t="s">
        <v>9944</v>
      </c>
      <c r="K1117" s="215" t="s">
        <v>11646</v>
      </c>
      <c r="L1117" s="215" t="s">
        <v>13338</v>
      </c>
      <c r="M1117" s="215" t="s">
        <v>15026</v>
      </c>
      <c r="N1117" s="215" t="s">
        <v>16734</v>
      </c>
      <c r="O1117" s="215" t="s">
        <v>18431</v>
      </c>
      <c r="P1117" s="215" t="s">
        <v>20128</v>
      </c>
      <c r="Q1117" s="4"/>
      <c r="R1117" s="4"/>
      <c r="S1117" s="4"/>
      <c r="T1117" s="4"/>
      <c r="U1117" s="4"/>
      <c r="V1117" s="4"/>
      <c r="W1117" s="4"/>
      <c r="X1117" s="4"/>
      <c r="Y1117" s="4"/>
      <c r="Z1117" s="4"/>
      <c r="AA1117" s="4"/>
      <c r="AB1117" s="4"/>
      <c r="AC1117" s="4"/>
      <c r="AD1117" s="4"/>
      <c r="AE1117" s="4"/>
      <c r="AF1117" s="4"/>
    </row>
    <row r="1118" spans="1:32" ht="49.9" customHeight="1">
      <c r="A1118" s="4"/>
      <c r="B1118" s="213">
        <v>171013151711</v>
      </c>
      <c r="C1118" s="214">
        <v>6</v>
      </c>
      <c r="D1118" s="215" t="s">
        <v>1133</v>
      </c>
      <c r="E1118" s="215" t="s">
        <v>2174</v>
      </c>
      <c r="F1118" s="216" t="s">
        <v>23311</v>
      </c>
      <c r="G1118" s="215" t="s">
        <v>4808</v>
      </c>
      <c r="H1118" s="215" t="s">
        <v>6535</v>
      </c>
      <c r="I1118" s="215" t="s">
        <v>8240</v>
      </c>
      <c r="J1118" s="215" t="s">
        <v>9945</v>
      </c>
      <c r="K1118" s="215" t="s">
        <v>11647</v>
      </c>
      <c r="L1118" s="215" t="s">
        <v>13339</v>
      </c>
      <c r="M1118" s="215" t="s">
        <v>15027</v>
      </c>
      <c r="N1118" s="215" t="s">
        <v>16735</v>
      </c>
      <c r="O1118" s="215" t="s">
        <v>18432</v>
      </c>
      <c r="P1118" s="215" t="s">
        <v>20129</v>
      </c>
      <c r="Q1118" s="4"/>
      <c r="R1118" s="4"/>
      <c r="S1118" s="4"/>
      <c r="T1118" s="4"/>
      <c r="U1118" s="4"/>
      <c r="V1118" s="4"/>
      <c r="W1118" s="4"/>
      <c r="X1118" s="4"/>
      <c r="Y1118" s="4"/>
      <c r="Z1118" s="4"/>
      <c r="AA1118" s="4"/>
      <c r="AB1118" s="4"/>
      <c r="AC1118" s="4"/>
      <c r="AD1118" s="4"/>
      <c r="AE1118" s="4"/>
      <c r="AF1118" s="4"/>
    </row>
    <row r="1119" spans="1:32" ht="49.9" customHeight="1">
      <c r="A1119" s="4"/>
      <c r="B1119" s="213">
        <v>171013151712</v>
      </c>
      <c r="C1119" s="214">
        <v>6</v>
      </c>
      <c r="D1119" s="215" t="s">
        <v>1134</v>
      </c>
      <c r="E1119" s="215" t="s">
        <v>2175</v>
      </c>
      <c r="F1119" s="216" t="s">
        <v>23312</v>
      </c>
      <c r="G1119" s="215" t="s">
        <v>4809</v>
      </c>
      <c r="H1119" s="215" t="s">
        <v>6536</v>
      </c>
      <c r="I1119" s="215" t="s">
        <v>8241</v>
      </c>
      <c r="J1119" s="215" t="s">
        <v>9946</v>
      </c>
      <c r="K1119" s="215" t="s">
        <v>11648</v>
      </c>
      <c r="L1119" s="215" t="s">
        <v>13340</v>
      </c>
      <c r="M1119" s="215" t="s">
        <v>15028</v>
      </c>
      <c r="N1119" s="215" t="s">
        <v>16736</v>
      </c>
      <c r="O1119" s="215" t="s">
        <v>15028</v>
      </c>
      <c r="P1119" s="215" t="s">
        <v>20130</v>
      </c>
      <c r="Q1119" s="4"/>
      <c r="R1119" s="4"/>
      <c r="S1119" s="4"/>
      <c r="T1119" s="4"/>
      <c r="U1119" s="4"/>
      <c r="V1119" s="4"/>
      <c r="W1119" s="4"/>
      <c r="X1119" s="4"/>
      <c r="Y1119" s="4"/>
      <c r="Z1119" s="4"/>
      <c r="AA1119" s="4"/>
      <c r="AB1119" s="4"/>
      <c r="AC1119" s="4"/>
      <c r="AD1119" s="4"/>
      <c r="AE1119" s="4"/>
      <c r="AF1119" s="4"/>
    </row>
    <row r="1120" spans="1:32" ht="49.9" customHeight="1">
      <c r="A1120" s="4"/>
      <c r="B1120" s="213">
        <v>1710131518</v>
      </c>
      <c r="C1120" s="214">
        <v>5</v>
      </c>
      <c r="D1120" s="215" t="s">
        <v>1135</v>
      </c>
      <c r="E1120" s="215" t="s">
        <v>2176</v>
      </c>
      <c r="F1120" s="216" t="s">
        <v>3301</v>
      </c>
      <c r="G1120" s="215" t="s">
        <v>4810</v>
      </c>
      <c r="H1120" s="215" t="s">
        <v>6537</v>
      </c>
      <c r="I1120" s="215" t="s">
        <v>8242</v>
      </c>
      <c r="J1120" s="215" t="s">
        <v>9947</v>
      </c>
      <c r="K1120" s="215" t="s">
        <v>11649</v>
      </c>
      <c r="L1120" s="215" t="s">
        <v>13341</v>
      </c>
      <c r="M1120" s="215" t="s">
        <v>15029</v>
      </c>
      <c r="N1120" s="215" t="s">
        <v>16737</v>
      </c>
      <c r="O1120" s="215" t="s">
        <v>18433</v>
      </c>
      <c r="P1120" s="215" t="s">
        <v>20131</v>
      </c>
      <c r="Q1120" s="4"/>
      <c r="R1120" s="4"/>
      <c r="S1120" s="4"/>
      <c r="T1120" s="4"/>
      <c r="U1120" s="4"/>
      <c r="V1120" s="4"/>
      <c r="W1120" s="4"/>
      <c r="X1120" s="4"/>
      <c r="Y1120" s="4"/>
      <c r="Z1120" s="4"/>
      <c r="AA1120" s="4"/>
      <c r="AB1120" s="4"/>
      <c r="AC1120" s="4"/>
      <c r="AD1120" s="4"/>
      <c r="AE1120" s="4"/>
      <c r="AF1120" s="4"/>
    </row>
    <row r="1121" spans="1:32" ht="49.9" customHeight="1">
      <c r="A1121" s="4"/>
      <c r="B1121" s="213">
        <v>171013151810</v>
      </c>
      <c r="C1121" s="214">
        <v>6</v>
      </c>
      <c r="D1121" s="215" t="s">
        <v>250</v>
      </c>
      <c r="E1121" s="215" t="s">
        <v>2177</v>
      </c>
      <c r="F1121" s="216" t="s">
        <v>23313</v>
      </c>
      <c r="G1121" s="215" t="s">
        <v>4811</v>
      </c>
      <c r="H1121" s="215" t="s">
        <v>6538</v>
      </c>
      <c r="I1121" s="215" t="s">
        <v>8243</v>
      </c>
      <c r="J1121" s="215" t="s">
        <v>9948</v>
      </c>
      <c r="K1121" s="215" t="s">
        <v>11650</v>
      </c>
      <c r="L1121" s="215" t="s">
        <v>13342</v>
      </c>
      <c r="M1121" s="215" t="s">
        <v>15030</v>
      </c>
      <c r="N1121" s="215" t="s">
        <v>16738</v>
      </c>
      <c r="O1121" s="215" t="s">
        <v>18434</v>
      </c>
      <c r="P1121" s="215" t="s">
        <v>20132</v>
      </c>
      <c r="Q1121" s="4"/>
      <c r="R1121" s="4"/>
      <c r="S1121" s="4"/>
      <c r="T1121" s="4"/>
      <c r="U1121" s="4"/>
      <c r="V1121" s="4"/>
      <c r="W1121" s="4"/>
      <c r="X1121" s="4"/>
      <c r="Y1121" s="4"/>
      <c r="Z1121" s="4"/>
      <c r="AA1121" s="4"/>
      <c r="AB1121" s="4"/>
      <c r="AC1121" s="4"/>
      <c r="AD1121" s="4"/>
      <c r="AE1121" s="4"/>
      <c r="AF1121" s="4"/>
    </row>
    <row r="1122" spans="1:32" ht="49.9" customHeight="1">
      <c r="A1122" s="4"/>
      <c r="B1122" s="213">
        <v>171013151811</v>
      </c>
      <c r="C1122" s="214">
        <v>6</v>
      </c>
      <c r="D1122" s="215" t="s">
        <v>1136</v>
      </c>
      <c r="E1122" s="215" t="s">
        <v>2178</v>
      </c>
      <c r="F1122" s="216" t="s">
        <v>23314</v>
      </c>
      <c r="G1122" s="215" t="s">
        <v>4812</v>
      </c>
      <c r="H1122" s="215" t="s">
        <v>6539</v>
      </c>
      <c r="I1122" s="215" t="s">
        <v>8244</v>
      </c>
      <c r="J1122" s="215" t="s">
        <v>9949</v>
      </c>
      <c r="K1122" s="215" t="s">
        <v>11651</v>
      </c>
      <c r="L1122" s="215" t="s">
        <v>13343</v>
      </c>
      <c r="M1122" s="215" t="s">
        <v>15031</v>
      </c>
      <c r="N1122" s="215" t="s">
        <v>16739</v>
      </c>
      <c r="O1122" s="215" t="s">
        <v>18435</v>
      </c>
      <c r="P1122" s="215" t="s">
        <v>20133</v>
      </c>
      <c r="Q1122" s="4"/>
      <c r="R1122" s="4"/>
      <c r="S1122" s="4"/>
      <c r="T1122" s="4"/>
      <c r="U1122" s="4"/>
      <c r="V1122" s="4"/>
      <c r="W1122" s="4"/>
      <c r="X1122" s="4"/>
      <c r="Y1122" s="4"/>
      <c r="Z1122" s="4"/>
      <c r="AA1122" s="4"/>
      <c r="AB1122" s="4"/>
      <c r="AC1122" s="4"/>
      <c r="AD1122" s="4"/>
      <c r="AE1122" s="4"/>
      <c r="AF1122" s="4"/>
    </row>
    <row r="1123" spans="1:32" ht="49.9" customHeight="1">
      <c r="A1123" s="4"/>
      <c r="B1123" s="213">
        <v>171013151812</v>
      </c>
      <c r="C1123" s="214">
        <v>6</v>
      </c>
      <c r="D1123" s="215" t="s">
        <v>1137</v>
      </c>
      <c r="E1123" s="215" t="s">
        <v>2179</v>
      </c>
      <c r="F1123" s="216" t="s">
        <v>23315</v>
      </c>
      <c r="G1123" s="215" t="s">
        <v>4813</v>
      </c>
      <c r="H1123" s="215" t="s">
        <v>6540</v>
      </c>
      <c r="I1123" s="215" t="s">
        <v>8245</v>
      </c>
      <c r="J1123" s="215" t="s">
        <v>9950</v>
      </c>
      <c r="K1123" s="215" t="s">
        <v>11652</v>
      </c>
      <c r="L1123" s="215" t="s">
        <v>13344</v>
      </c>
      <c r="M1123" s="215" t="s">
        <v>15032</v>
      </c>
      <c r="N1123" s="215" t="s">
        <v>16740</v>
      </c>
      <c r="O1123" s="215" t="s">
        <v>18436</v>
      </c>
      <c r="P1123" s="215" t="s">
        <v>20134</v>
      </c>
      <c r="Q1123" s="4"/>
      <c r="R1123" s="4"/>
      <c r="S1123" s="4"/>
      <c r="T1123" s="4"/>
      <c r="U1123" s="4"/>
      <c r="V1123" s="4"/>
      <c r="W1123" s="4"/>
      <c r="X1123" s="4"/>
      <c r="Y1123" s="4"/>
      <c r="Z1123" s="4"/>
      <c r="AA1123" s="4"/>
      <c r="AB1123" s="4"/>
      <c r="AC1123" s="4"/>
      <c r="AD1123" s="4"/>
      <c r="AE1123" s="4"/>
      <c r="AF1123" s="4"/>
    </row>
    <row r="1124" spans="1:32" ht="49.9" customHeight="1">
      <c r="A1124" s="4"/>
      <c r="B1124" s="213">
        <v>1710131519</v>
      </c>
      <c r="C1124" s="214">
        <v>5</v>
      </c>
      <c r="D1124" s="215" t="s">
        <v>1138</v>
      </c>
      <c r="E1124" s="215" t="s">
        <v>2180</v>
      </c>
      <c r="F1124" s="216" t="s">
        <v>23316</v>
      </c>
      <c r="G1124" s="215" t="s">
        <v>4814</v>
      </c>
      <c r="H1124" s="215" t="s">
        <v>6541</v>
      </c>
      <c r="I1124" s="215" t="s">
        <v>8246</v>
      </c>
      <c r="J1124" s="215" t="s">
        <v>9951</v>
      </c>
      <c r="K1124" s="215" t="s">
        <v>11653</v>
      </c>
      <c r="L1124" s="215" t="s">
        <v>13345</v>
      </c>
      <c r="M1124" s="215" t="s">
        <v>15033</v>
      </c>
      <c r="N1124" s="215" t="s">
        <v>16741</v>
      </c>
      <c r="O1124" s="215" t="s">
        <v>18437</v>
      </c>
      <c r="P1124" s="215" t="s">
        <v>20135</v>
      </c>
      <c r="Q1124" s="4"/>
      <c r="R1124" s="4"/>
      <c r="S1124" s="4"/>
      <c r="T1124" s="4"/>
      <c r="U1124" s="4"/>
      <c r="V1124" s="4"/>
      <c r="W1124" s="4"/>
      <c r="X1124" s="4"/>
      <c r="Y1124" s="4"/>
      <c r="Z1124" s="4"/>
      <c r="AA1124" s="4"/>
      <c r="AB1124" s="4"/>
      <c r="AC1124" s="4"/>
      <c r="AD1124" s="4"/>
      <c r="AE1124" s="4"/>
      <c r="AF1124" s="4"/>
    </row>
    <row r="1125" spans="1:32" ht="49.9" customHeight="1">
      <c r="A1125" s="4"/>
      <c r="B1125" s="213">
        <v>1710131520</v>
      </c>
      <c r="C1125" s="214">
        <v>5</v>
      </c>
      <c r="D1125" s="215" t="s">
        <v>1139</v>
      </c>
      <c r="E1125" s="215" t="s">
        <v>1139</v>
      </c>
      <c r="F1125" s="216" t="s">
        <v>23317</v>
      </c>
      <c r="G1125" s="215" t="s">
        <v>4815</v>
      </c>
      <c r="H1125" s="215" t="s">
        <v>6542</v>
      </c>
      <c r="I1125" s="215" t="s">
        <v>8247</v>
      </c>
      <c r="J1125" s="215" t="s">
        <v>9952</v>
      </c>
      <c r="K1125" s="215" t="s">
        <v>11654</v>
      </c>
      <c r="L1125" s="215" t="s">
        <v>13346</v>
      </c>
      <c r="M1125" s="215" t="s">
        <v>15034</v>
      </c>
      <c r="N1125" s="215" t="s">
        <v>16742</v>
      </c>
      <c r="O1125" s="215" t="s">
        <v>18438</v>
      </c>
      <c r="P1125" s="215" t="s">
        <v>20136</v>
      </c>
      <c r="Q1125" s="4"/>
      <c r="R1125" s="4"/>
      <c r="S1125" s="4"/>
      <c r="T1125" s="4"/>
      <c r="U1125" s="4"/>
      <c r="V1125" s="4"/>
      <c r="W1125" s="4"/>
      <c r="X1125" s="4"/>
      <c r="Y1125" s="4"/>
      <c r="Z1125" s="4"/>
      <c r="AA1125" s="4"/>
      <c r="AB1125" s="4"/>
      <c r="AC1125" s="4"/>
      <c r="AD1125" s="4"/>
      <c r="AE1125" s="4"/>
      <c r="AF1125" s="4"/>
    </row>
    <row r="1126" spans="1:32" ht="49.9" customHeight="1">
      <c r="A1126" s="4"/>
      <c r="B1126" s="213">
        <v>1710131521</v>
      </c>
      <c r="C1126" s="214">
        <v>5</v>
      </c>
      <c r="D1126" s="215" t="s">
        <v>2687</v>
      </c>
      <c r="E1126" s="215" t="s">
        <v>2181</v>
      </c>
      <c r="F1126" s="216" t="s">
        <v>3302</v>
      </c>
      <c r="G1126" s="215" t="s">
        <v>4816</v>
      </c>
      <c r="H1126" s="215" t="s">
        <v>6543</v>
      </c>
      <c r="I1126" s="215" t="s">
        <v>8248</v>
      </c>
      <c r="J1126" s="215" t="s">
        <v>9953</v>
      </c>
      <c r="K1126" s="215" t="s">
        <v>11655</v>
      </c>
      <c r="L1126" s="215" t="s">
        <v>13347</v>
      </c>
      <c r="M1126" s="215" t="s">
        <v>15035</v>
      </c>
      <c r="N1126" s="215" t="s">
        <v>16743</v>
      </c>
      <c r="O1126" s="215" t="s">
        <v>18439</v>
      </c>
      <c r="P1126" s="215" t="s">
        <v>20137</v>
      </c>
      <c r="Q1126" s="4"/>
      <c r="R1126" s="4"/>
      <c r="S1126" s="4"/>
      <c r="T1126" s="4"/>
      <c r="U1126" s="4"/>
      <c r="V1126" s="4"/>
      <c r="W1126" s="4"/>
      <c r="X1126" s="4"/>
      <c r="Y1126" s="4"/>
      <c r="Z1126" s="4"/>
      <c r="AA1126" s="4"/>
      <c r="AB1126" s="4"/>
      <c r="AC1126" s="4"/>
      <c r="AD1126" s="4"/>
      <c r="AE1126" s="4"/>
      <c r="AF1126" s="4"/>
    </row>
    <row r="1127" spans="1:32" ht="49.9" customHeight="1">
      <c r="A1127" s="4"/>
      <c r="B1127" s="213">
        <v>17101316</v>
      </c>
      <c r="C1127" s="214">
        <v>4</v>
      </c>
      <c r="D1127" s="215" t="s">
        <v>251</v>
      </c>
      <c r="E1127" s="215" t="s">
        <v>2182</v>
      </c>
      <c r="F1127" s="216" t="s">
        <v>23318</v>
      </c>
      <c r="G1127" s="215" t="s">
        <v>4817</v>
      </c>
      <c r="H1127" s="215" t="s">
        <v>6544</v>
      </c>
      <c r="I1127" s="215" t="s">
        <v>8249</v>
      </c>
      <c r="J1127" s="215" t="s">
        <v>9954</v>
      </c>
      <c r="K1127" s="215" t="s">
        <v>11656</v>
      </c>
      <c r="L1127" s="215" t="s">
        <v>13348</v>
      </c>
      <c r="M1127" s="215" t="s">
        <v>15036</v>
      </c>
      <c r="N1127" s="215" t="s">
        <v>16744</v>
      </c>
      <c r="O1127" s="215" t="s">
        <v>18440</v>
      </c>
      <c r="P1127" s="215" t="s">
        <v>20138</v>
      </c>
      <c r="Q1127" s="4"/>
      <c r="R1127" s="4"/>
      <c r="S1127" s="4"/>
      <c r="T1127" s="4"/>
      <c r="U1127" s="4"/>
      <c r="V1127" s="4"/>
      <c r="W1127" s="4"/>
      <c r="X1127" s="4"/>
      <c r="Y1127" s="4"/>
      <c r="Z1127" s="4"/>
      <c r="AA1127" s="4"/>
      <c r="AB1127" s="4"/>
      <c r="AC1127" s="4"/>
      <c r="AD1127" s="4"/>
      <c r="AE1127" s="4"/>
      <c r="AF1127" s="4"/>
    </row>
    <row r="1128" spans="1:32" ht="49.9" customHeight="1">
      <c r="A1128" s="4"/>
      <c r="B1128" s="213">
        <v>1710131610</v>
      </c>
      <c r="C1128" s="214">
        <v>5</v>
      </c>
      <c r="D1128" s="215" t="s">
        <v>1140</v>
      </c>
      <c r="E1128" s="215" t="s">
        <v>2183</v>
      </c>
      <c r="F1128" s="216" t="s">
        <v>23319</v>
      </c>
      <c r="G1128" s="215" t="s">
        <v>4818</v>
      </c>
      <c r="H1128" s="215" t="s">
        <v>6545</v>
      </c>
      <c r="I1128" s="215" t="s">
        <v>8250</v>
      </c>
      <c r="J1128" s="215" t="s">
        <v>9955</v>
      </c>
      <c r="K1128" s="215" t="s">
        <v>11657</v>
      </c>
      <c r="L1128" s="215" t="s">
        <v>13349</v>
      </c>
      <c r="M1128" s="215" t="s">
        <v>15037</v>
      </c>
      <c r="N1128" s="215" t="s">
        <v>16745</v>
      </c>
      <c r="O1128" s="215" t="s">
        <v>18441</v>
      </c>
      <c r="P1128" s="215" t="s">
        <v>20139</v>
      </c>
      <c r="Q1128" s="4"/>
      <c r="R1128" s="4"/>
      <c r="S1128" s="4"/>
      <c r="T1128" s="4"/>
      <c r="U1128" s="4"/>
      <c r="V1128" s="4"/>
      <c r="W1128" s="4"/>
      <c r="X1128" s="4"/>
      <c r="Y1128" s="4"/>
      <c r="Z1128" s="4"/>
      <c r="AA1128" s="4"/>
      <c r="AB1128" s="4"/>
      <c r="AC1128" s="4"/>
      <c r="AD1128" s="4"/>
      <c r="AE1128" s="4"/>
      <c r="AF1128" s="4"/>
    </row>
    <row r="1129" spans="1:32" ht="49.9" customHeight="1">
      <c r="A1129" s="4"/>
      <c r="B1129" s="213">
        <v>1710131611</v>
      </c>
      <c r="C1129" s="214">
        <v>5</v>
      </c>
      <c r="D1129" s="215" t="s">
        <v>1141</v>
      </c>
      <c r="E1129" s="215" t="s">
        <v>2184</v>
      </c>
      <c r="F1129" s="216" t="s">
        <v>23320</v>
      </c>
      <c r="G1129" s="215" t="s">
        <v>4819</v>
      </c>
      <c r="H1129" s="215" t="s">
        <v>6546</v>
      </c>
      <c r="I1129" s="215" t="s">
        <v>8251</v>
      </c>
      <c r="J1129" s="215" t="s">
        <v>9956</v>
      </c>
      <c r="K1129" s="215" t="s">
        <v>11658</v>
      </c>
      <c r="L1129" s="215" t="s">
        <v>13350</v>
      </c>
      <c r="M1129" s="215" t="s">
        <v>15038</v>
      </c>
      <c r="N1129" s="215" t="s">
        <v>16746</v>
      </c>
      <c r="O1129" s="215" t="s">
        <v>18442</v>
      </c>
      <c r="P1129" s="215" t="s">
        <v>20140</v>
      </c>
      <c r="Q1129" s="4"/>
      <c r="R1129" s="4"/>
      <c r="S1129" s="4"/>
      <c r="T1129" s="4"/>
      <c r="U1129" s="4"/>
      <c r="V1129" s="4"/>
      <c r="W1129" s="4"/>
      <c r="X1129" s="4"/>
      <c r="Y1129" s="4"/>
      <c r="Z1129" s="4"/>
      <c r="AA1129" s="4"/>
      <c r="AB1129" s="4"/>
      <c r="AC1129" s="4"/>
      <c r="AD1129" s="4"/>
      <c r="AE1129" s="4"/>
      <c r="AF1129" s="4"/>
    </row>
    <row r="1130" spans="1:32" ht="49.9" customHeight="1">
      <c r="A1130" s="4"/>
      <c r="B1130" s="213">
        <v>1710131612</v>
      </c>
      <c r="C1130" s="214">
        <v>5</v>
      </c>
      <c r="D1130" s="215" t="s">
        <v>1142</v>
      </c>
      <c r="E1130" s="215" t="s">
        <v>2185</v>
      </c>
      <c r="F1130" s="216" t="s">
        <v>23321</v>
      </c>
      <c r="G1130" s="215" t="s">
        <v>4820</v>
      </c>
      <c r="H1130" s="215" t="s">
        <v>6547</v>
      </c>
      <c r="I1130" s="215" t="s">
        <v>8252</v>
      </c>
      <c r="J1130" s="215" t="s">
        <v>9957</v>
      </c>
      <c r="K1130" s="215" t="s">
        <v>11659</v>
      </c>
      <c r="L1130" s="215" t="s">
        <v>13351</v>
      </c>
      <c r="M1130" s="215" t="s">
        <v>15039</v>
      </c>
      <c r="N1130" s="215" t="s">
        <v>16747</v>
      </c>
      <c r="O1130" s="215" t="s">
        <v>18443</v>
      </c>
      <c r="P1130" s="215" t="s">
        <v>20141</v>
      </c>
      <c r="Q1130" s="4"/>
      <c r="R1130" s="4"/>
      <c r="S1130" s="4"/>
      <c r="T1130" s="4"/>
      <c r="U1130" s="4"/>
      <c r="V1130" s="4"/>
      <c r="W1130" s="4"/>
      <c r="X1130" s="4"/>
      <c r="Y1130" s="4"/>
      <c r="Z1130" s="4"/>
      <c r="AA1130" s="4"/>
      <c r="AB1130" s="4"/>
      <c r="AC1130" s="4"/>
      <c r="AD1130" s="4"/>
      <c r="AE1130" s="4"/>
      <c r="AF1130" s="4"/>
    </row>
    <row r="1131" spans="1:32" ht="49.9" customHeight="1">
      <c r="A1131" s="4"/>
      <c r="B1131" s="213">
        <v>17101317</v>
      </c>
      <c r="C1131" s="214">
        <v>4</v>
      </c>
      <c r="D1131" s="215" t="s">
        <v>252</v>
      </c>
      <c r="E1131" s="215" t="s">
        <v>2186</v>
      </c>
      <c r="F1131" s="216" t="s">
        <v>23322</v>
      </c>
      <c r="G1131" s="215" t="s">
        <v>4821</v>
      </c>
      <c r="H1131" s="215" t="s">
        <v>6548</v>
      </c>
      <c r="I1131" s="215" t="s">
        <v>8253</v>
      </c>
      <c r="J1131" s="215" t="s">
        <v>9958</v>
      </c>
      <c r="K1131" s="215" t="s">
        <v>11660</v>
      </c>
      <c r="L1131" s="215" t="s">
        <v>13352</v>
      </c>
      <c r="M1131" s="215" t="s">
        <v>15040</v>
      </c>
      <c r="N1131" s="215" t="s">
        <v>16748</v>
      </c>
      <c r="O1131" s="215" t="s">
        <v>18444</v>
      </c>
      <c r="P1131" s="215" t="s">
        <v>20142</v>
      </c>
      <c r="Q1131" s="4"/>
      <c r="R1131" s="4"/>
      <c r="S1131" s="4"/>
      <c r="T1131" s="4"/>
      <c r="U1131" s="4"/>
      <c r="V1131" s="4"/>
      <c r="W1131" s="4"/>
      <c r="X1131" s="4"/>
      <c r="Y1131" s="4"/>
      <c r="Z1131" s="4"/>
      <c r="AA1131" s="4"/>
      <c r="AB1131" s="4"/>
      <c r="AC1131" s="4"/>
      <c r="AD1131" s="4"/>
      <c r="AE1131" s="4"/>
      <c r="AF1131" s="4"/>
    </row>
    <row r="1132" spans="1:32" ht="49.9" customHeight="1">
      <c r="A1132" s="4"/>
      <c r="B1132" s="213">
        <v>1710131710</v>
      </c>
      <c r="C1132" s="214">
        <v>5</v>
      </c>
      <c r="D1132" s="215" t="s">
        <v>1143</v>
      </c>
      <c r="E1132" s="215" t="s">
        <v>2187</v>
      </c>
      <c r="F1132" s="216" t="s">
        <v>23323</v>
      </c>
      <c r="G1132" s="215" t="s">
        <v>4822</v>
      </c>
      <c r="H1132" s="215" t="s">
        <v>6549</v>
      </c>
      <c r="I1132" s="215" t="s">
        <v>8254</v>
      </c>
      <c r="J1132" s="215" t="s">
        <v>9959</v>
      </c>
      <c r="K1132" s="215" t="s">
        <v>11661</v>
      </c>
      <c r="L1132" s="215" t="s">
        <v>13353</v>
      </c>
      <c r="M1132" s="215" t="s">
        <v>15041</v>
      </c>
      <c r="N1132" s="215" t="s">
        <v>16749</v>
      </c>
      <c r="O1132" s="215" t="s">
        <v>18445</v>
      </c>
      <c r="P1132" s="215" t="s">
        <v>20143</v>
      </c>
      <c r="Q1132" s="4"/>
      <c r="R1132" s="4"/>
      <c r="S1132" s="4"/>
      <c r="T1132" s="4"/>
      <c r="U1132" s="4"/>
      <c r="V1132" s="4"/>
      <c r="W1132" s="4"/>
      <c r="X1132" s="4"/>
      <c r="Y1132" s="4"/>
      <c r="Z1132" s="4"/>
      <c r="AA1132" s="4"/>
      <c r="AB1132" s="4"/>
      <c r="AC1132" s="4"/>
      <c r="AD1132" s="4"/>
      <c r="AE1132" s="4"/>
      <c r="AF1132" s="4"/>
    </row>
    <row r="1133" spans="1:32" ht="49.9" customHeight="1">
      <c r="A1133" s="4"/>
      <c r="B1133" s="213">
        <v>1710131711</v>
      </c>
      <c r="C1133" s="214">
        <v>5</v>
      </c>
      <c r="D1133" s="215" t="s">
        <v>1144</v>
      </c>
      <c r="E1133" s="215" t="s">
        <v>2188</v>
      </c>
      <c r="F1133" s="216" t="s">
        <v>3303</v>
      </c>
      <c r="G1133" s="215" t="s">
        <v>4823</v>
      </c>
      <c r="H1133" s="215" t="s">
        <v>6550</v>
      </c>
      <c r="I1133" s="215" t="s">
        <v>8255</v>
      </c>
      <c r="J1133" s="215" t="s">
        <v>9960</v>
      </c>
      <c r="K1133" s="215" t="s">
        <v>11662</v>
      </c>
      <c r="L1133" s="215" t="s">
        <v>13354</v>
      </c>
      <c r="M1133" s="215" t="s">
        <v>15042</v>
      </c>
      <c r="N1133" s="215" t="s">
        <v>16750</v>
      </c>
      <c r="O1133" s="215" t="s">
        <v>18446</v>
      </c>
      <c r="P1133" s="215" t="s">
        <v>20144</v>
      </c>
      <c r="Q1133" s="4"/>
      <c r="R1133" s="4"/>
      <c r="S1133" s="4"/>
      <c r="T1133" s="4"/>
      <c r="U1133" s="4"/>
      <c r="V1133" s="4"/>
      <c r="W1133" s="4"/>
      <c r="X1133" s="4"/>
      <c r="Y1133" s="4"/>
      <c r="Z1133" s="4"/>
      <c r="AA1133" s="4"/>
      <c r="AB1133" s="4"/>
      <c r="AC1133" s="4"/>
      <c r="AD1133" s="4"/>
      <c r="AE1133" s="4"/>
      <c r="AF1133" s="4"/>
    </row>
    <row r="1134" spans="1:32" ht="49.9" customHeight="1">
      <c r="A1134" s="4"/>
      <c r="B1134" s="213">
        <v>1710131712</v>
      </c>
      <c r="C1134" s="214">
        <v>5</v>
      </c>
      <c r="D1134" s="215" t="s">
        <v>1145</v>
      </c>
      <c r="E1134" s="215" t="s">
        <v>2189</v>
      </c>
      <c r="F1134" s="216" t="s">
        <v>23324</v>
      </c>
      <c r="G1134" s="215" t="s">
        <v>4824</v>
      </c>
      <c r="H1134" s="215" t="s">
        <v>6551</v>
      </c>
      <c r="I1134" s="215" t="s">
        <v>8256</v>
      </c>
      <c r="J1134" s="215" t="s">
        <v>9961</v>
      </c>
      <c r="K1134" s="215" t="s">
        <v>11663</v>
      </c>
      <c r="L1134" s="215" t="s">
        <v>13355</v>
      </c>
      <c r="M1134" s="215" t="s">
        <v>15043</v>
      </c>
      <c r="N1134" s="215" t="s">
        <v>16751</v>
      </c>
      <c r="O1134" s="215" t="s">
        <v>18447</v>
      </c>
      <c r="P1134" s="215" t="s">
        <v>20145</v>
      </c>
      <c r="Q1134" s="4"/>
      <c r="R1134" s="4"/>
      <c r="S1134" s="4"/>
      <c r="T1134" s="4"/>
      <c r="U1134" s="4"/>
      <c r="V1134" s="4"/>
      <c r="W1134" s="4"/>
      <c r="X1134" s="4"/>
      <c r="Y1134" s="4"/>
      <c r="Z1134" s="4"/>
      <c r="AA1134" s="4"/>
      <c r="AB1134" s="4"/>
      <c r="AC1134" s="4"/>
      <c r="AD1134" s="4"/>
      <c r="AE1134" s="4"/>
      <c r="AF1134" s="4"/>
    </row>
    <row r="1135" spans="1:32" ht="49.9" customHeight="1">
      <c r="A1135" s="4"/>
      <c r="B1135" s="213">
        <v>1710131713</v>
      </c>
      <c r="C1135" s="214">
        <v>5</v>
      </c>
      <c r="D1135" s="215" t="s">
        <v>1146</v>
      </c>
      <c r="E1135" s="215" t="s">
        <v>2190</v>
      </c>
      <c r="F1135" s="216" t="s">
        <v>23325</v>
      </c>
      <c r="G1135" s="215" t="s">
        <v>4825</v>
      </c>
      <c r="H1135" s="215" t="s">
        <v>6552</v>
      </c>
      <c r="I1135" s="215" t="s">
        <v>8257</v>
      </c>
      <c r="J1135" s="215" t="s">
        <v>9962</v>
      </c>
      <c r="K1135" s="215" t="s">
        <v>11664</v>
      </c>
      <c r="L1135" s="215" t="s">
        <v>13356</v>
      </c>
      <c r="M1135" s="215" t="s">
        <v>15044</v>
      </c>
      <c r="N1135" s="215" t="s">
        <v>16752</v>
      </c>
      <c r="O1135" s="215" t="s">
        <v>18448</v>
      </c>
      <c r="P1135" s="215" t="s">
        <v>20146</v>
      </c>
      <c r="Q1135" s="4"/>
      <c r="R1135" s="4"/>
      <c r="S1135" s="4"/>
      <c r="T1135" s="4"/>
      <c r="U1135" s="4"/>
      <c r="V1135" s="4"/>
      <c r="W1135" s="4"/>
      <c r="X1135" s="4"/>
      <c r="Y1135" s="4"/>
      <c r="Z1135" s="4"/>
      <c r="AA1135" s="4"/>
      <c r="AB1135" s="4"/>
      <c r="AC1135" s="4"/>
      <c r="AD1135" s="4"/>
      <c r="AE1135" s="4"/>
      <c r="AF1135" s="4"/>
    </row>
    <row r="1136" spans="1:32" ht="49.9" customHeight="1">
      <c r="A1136" s="4"/>
      <c r="B1136" s="213">
        <v>1710131714</v>
      </c>
      <c r="C1136" s="214">
        <v>5</v>
      </c>
      <c r="D1136" s="215" t="s">
        <v>1147</v>
      </c>
      <c r="E1136" s="215" t="s">
        <v>2191</v>
      </c>
      <c r="F1136" s="216" t="s">
        <v>23326</v>
      </c>
      <c r="G1136" s="215" t="s">
        <v>4826</v>
      </c>
      <c r="H1136" s="215" t="s">
        <v>6553</v>
      </c>
      <c r="I1136" s="215" t="s">
        <v>8258</v>
      </c>
      <c r="J1136" s="215" t="s">
        <v>9963</v>
      </c>
      <c r="K1136" s="215" t="s">
        <v>11665</v>
      </c>
      <c r="L1136" s="215" t="s">
        <v>13357</v>
      </c>
      <c r="M1136" s="215" t="s">
        <v>15045</v>
      </c>
      <c r="N1136" s="215" t="s">
        <v>16753</v>
      </c>
      <c r="O1136" s="215" t="s">
        <v>18449</v>
      </c>
      <c r="P1136" s="215" t="s">
        <v>20147</v>
      </c>
      <c r="Q1136" s="4"/>
      <c r="R1136" s="4"/>
      <c r="S1136" s="4"/>
      <c r="T1136" s="4"/>
      <c r="U1136" s="4"/>
      <c r="V1136" s="4"/>
      <c r="W1136" s="4"/>
      <c r="X1136" s="4"/>
      <c r="Y1136" s="4"/>
      <c r="Z1136" s="4"/>
      <c r="AA1136" s="4"/>
      <c r="AB1136" s="4"/>
      <c r="AC1136" s="4"/>
      <c r="AD1136" s="4"/>
      <c r="AE1136" s="4"/>
      <c r="AF1136" s="4"/>
    </row>
    <row r="1137" spans="1:32" ht="49.9" customHeight="1">
      <c r="A1137" s="4"/>
      <c r="B1137" s="213">
        <v>1710131715</v>
      </c>
      <c r="C1137" s="214">
        <v>5</v>
      </c>
      <c r="D1137" s="215" t="s">
        <v>1148</v>
      </c>
      <c r="E1137" s="215" t="s">
        <v>2192</v>
      </c>
      <c r="F1137" s="216" t="s">
        <v>23327</v>
      </c>
      <c r="G1137" s="215" t="s">
        <v>4827</v>
      </c>
      <c r="H1137" s="215" t="s">
        <v>6554</v>
      </c>
      <c r="I1137" s="215" t="s">
        <v>8259</v>
      </c>
      <c r="J1137" s="215" t="s">
        <v>9964</v>
      </c>
      <c r="K1137" s="215" t="s">
        <v>11666</v>
      </c>
      <c r="L1137" s="215" t="s">
        <v>13358</v>
      </c>
      <c r="M1137" s="215" t="s">
        <v>15046</v>
      </c>
      <c r="N1137" s="215" t="s">
        <v>16754</v>
      </c>
      <c r="O1137" s="215" t="s">
        <v>18450</v>
      </c>
      <c r="P1137" s="215" t="s">
        <v>20148</v>
      </c>
      <c r="Q1137" s="4"/>
      <c r="R1137" s="4"/>
      <c r="S1137" s="4"/>
      <c r="T1137" s="4"/>
      <c r="U1137" s="4"/>
      <c r="V1137" s="4"/>
      <c r="W1137" s="4"/>
      <c r="X1137" s="4"/>
      <c r="Y1137" s="4"/>
      <c r="Z1137" s="4"/>
      <c r="AA1137" s="4"/>
      <c r="AB1137" s="4"/>
      <c r="AC1137" s="4"/>
      <c r="AD1137" s="4"/>
      <c r="AE1137" s="4"/>
      <c r="AF1137" s="4"/>
    </row>
    <row r="1138" spans="1:32" ht="49.9" customHeight="1">
      <c r="A1138" s="4"/>
      <c r="B1138" s="213">
        <v>1710131716</v>
      </c>
      <c r="C1138" s="214">
        <v>5</v>
      </c>
      <c r="D1138" s="215" t="s">
        <v>1149</v>
      </c>
      <c r="E1138" s="215" t="s">
        <v>2193</v>
      </c>
      <c r="F1138" s="216" t="s">
        <v>3304</v>
      </c>
      <c r="G1138" s="215" t="s">
        <v>4828</v>
      </c>
      <c r="H1138" s="215" t="s">
        <v>6555</v>
      </c>
      <c r="I1138" s="215" t="s">
        <v>8260</v>
      </c>
      <c r="J1138" s="215" t="s">
        <v>9965</v>
      </c>
      <c r="K1138" s="215" t="s">
        <v>11667</v>
      </c>
      <c r="L1138" s="215" t="s">
        <v>13359</v>
      </c>
      <c r="M1138" s="215" t="s">
        <v>15047</v>
      </c>
      <c r="N1138" s="215" t="s">
        <v>16755</v>
      </c>
      <c r="O1138" s="215" t="s">
        <v>18451</v>
      </c>
      <c r="P1138" s="215" t="s">
        <v>20149</v>
      </c>
      <c r="Q1138" s="4"/>
      <c r="R1138" s="4"/>
      <c r="S1138" s="4"/>
      <c r="T1138" s="4"/>
      <c r="U1138" s="4"/>
      <c r="V1138" s="4"/>
      <c r="W1138" s="4"/>
      <c r="X1138" s="4"/>
      <c r="Y1138" s="4"/>
      <c r="Z1138" s="4"/>
      <c r="AA1138" s="4"/>
      <c r="AB1138" s="4"/>
      <c r="AC1138" s="4"/>
      <c r="AD1138" s="4"/>
      <c r="AE1138" s="4"/>
      <c r="AF1138" s="4"/>
    </row>
    <row r="1139" spans="1:32" ht="49.9" customHeight="1">
      <c r="A1139" s="4"/>
      <c r="B1139" s="213">
        <v>1710131717</v>
      </c>
      <c r="C1139" s="214">
        <v>5</v>
      </c>
      <c r="D1139" s="215" t="s">
        <v>1150</v>
      </c>
      <c r="E1139" s="215" t="s">
        <v>2194</v>
      </c>
      <c r="F1139" s="216" t="s">
        <v>3305</v>
      </c>
      <c r="G1139" s="215" t="s">
        <v>4829</v>
      </c>
      <c r="H1139" s="215" t="s">
        <v>6556</v>
      </c>
      <c r="I1139" s="215" t="s">
        <v>8261</v>
      </c>
      <c r="J1139" s="215" t="s">
        <v>9966</v>
      </c>
      <c r="K1139" s="215" t="s">
        <v>11668</v>
      </c>
      <c r="L1139" s="215" t="s">
        <v>13360</v>
      </c>
      <c r="M1139" s="215" t="s">
        <v>15048</v>
      </c>
      <c r="N1139" s="215" t="s">
        <v>16756</v>
      </c>
      <c r="O1139" s="215" t="s">
        <v>18452</v>
      </c>
      <c r="P1139" s="215" t="s">
        <v>20150</v>
      </c>
      <c r="Q1139" s="4"/>
      <c r="R1139" s="4"/>
      <c r="S1139" s="4"/>
      <c r="T1139" s="4"/>
      <c r="U1139" s="4"/>
      <c r="V1139" s="4"/>
      <c r="W1139" s="4"/>
      <c r="X1139" s="4"/>
      <c r="Y1139" s="4"/>
      <c r="Z1139" s="4"/>
      <c r="AA1139" s="4"/>
      <c r="AB1139" s="4"/>
      <c r="AC1139" s="4"/>
      <c r="AD1139" s="4"/>
      <c r="AE1139" s="4"/>
      <c r="AF1139" s="4"/>
    </row>
    <row r="1140" spans="1:32" ht="49.9" customHeight="1">
      <c r="A1140" s="4"/>
      <c r="B1140" s="213">
        <v>1710131718</v>
      </c>
      <c r="C1140" s="214">
        <v>5</v>
      </c>
      <c r="D1140" s="215" t="s">
        <v>1151</v>
      </c>
      <c r="E1140" s="215" t="s">
        <v>2195</v>
      </c>
      <c r="F1140" s="216" t="s">
        <v>23328</v>
      </c>
      <c r="G1140" s="215" t="s">
        <v>4830</v>
      </c>
      <c r="H1140" s="215" t="s">
        <v>6557</v>
      </c>
      <c r="I1140" s="215" t="s">
        <v>8262</v>
      </c>
      <c r="J1140" s="215" t="s">
        <v>9967</v>
      </c>
      <c r="K1140" s="215" t="s">
        <v>11669</v>
      </c>
      <c r="L1140" s="215" t="s">
        <v>13361</v>
      </c>
      <c r="M1140" s="215" t="s">
        <v>15049</v>
      </c>
      <c r="N1140" s="215" t="s">
        <v>16757</v>
      </c>
      <c r="O1140" s="215" t="s">
        <v>18453</v>
      </c>
      <c r="P1140" s="215" t="s">
        <v>20151</v>
      </c>
      <c r="Q1140" s="4"/>
      <c r="R1140" s="4"/>
      <c r="S1140" s="4"/>
      <c r="T1140" s="4"/>
      <c r="U1140" s="4"/>
      <c r="V1140" s="4"/>
      <c r="W1140" s="4"/>
      <c r="X1140" s="4"/>
      <c r="Y1140" s="4"/>
      <c r="Z1140" s="4"/>
      <c r="AA1140" s="4"/>
      <c r="AB1140" s="4"/>
      <c r="AC1140" s="4"/>
      <c r="AD1140" s="4"/>
      <c r="AE1140" s="4"/>
      <c r="AF1140" s="4"/>
    </row>
    <row r="1141" spans="1:32" ht="49.9" customHeight="1">
      <c r="A1141" s="4"/>
      <c r="B1141" s="213">
        <v>17101318</v>
      </c>
      <c r="C1141" s="214">
        <v>4</v>
      </c>
      <c r="D1141" s="215" t="s">
        <v>273</v>
      </c>
      <c r="E1141" s="215" t="s">
        <v>2196</v>
      </c>
      <c r="F1141" s="216" t="s">
        <v>23329</v>
      </c>
      <c r="G1141" s="215" t="s">
        <v>4831</v>
      </c>
      <c r="H1141" s="215" t="s">
        <v>6558</v>
      </c>
      <c r="I1141" s="215" t="s">
        <v>8263</v>
      </c>
      <c r="J1141" s="215" t="s">
        <v>9968</v>
      </c>
      <c r="K1141" s="215" t="s">
        <v>11670</v>
      </c>
      <c r="L1141" s="215" t="s">
        <v>13362</v>
      </c>
      <c r="M1141" s="215" t="s">
        <v>15050</v>
      </c>
      <c r="N1141" s="215" t="s">
        <v>16758</v>
      </c>
      <c r="O1141" s="215" t="s">
        <v>18454</v>
      </c>
      <c r="P1141" s="215" t="s">
        <v>20152</v>
      </c>
      <c r="Q1141" s="4"/>
      <c r="R1141" s="4"/>
      <c r="S1141" s="4"/>
      <c r="T1141" s="4"/>
      <c r="U1141" s="4"/>
      <c r="V1141" s="4"/>
      <c r="W1141" s="4"/>
      <c r="X1141" s="4"/>
      <c r="Y1141" s="4"/>
      <c r="Z1141" s="4"/>
      <c r="AA1141" s="4"/>
      <c r="AB1141" s="4"/>
      <c r="AC1141" s="4"/>
      <c r="AD1141" s="4"/>
      <c r="AE1141" s="4"/>
      <c r="AF1141" s="4"/>
    </row>
    <row r="1142" spans="1:32" ht="49.9" customHeight="1">
      <c r="A1142" s="4"/>
      <c r="B1142" s="213">
        <v>1710131810</v>
      </c>
      <c r="C1142" s="214">
        <v>5</v>
      </c>
      <c r="D1142" s="215" t="s">
        <v>1152</v>
      </c>
      <c r="E1142" s="215" t="s">
        <v>2197</v>
      </c>
      <c r="F1142" s="216" t="s">
        <v>23330</v>
      </c>
      <c r="G1142" s="215" t="s">
        <v>4832</v>
      </c>
      <c r="H1142" s="215" t="s">
        <v>6559</v>
      </c>
      <c r="I1142" s="215" t="s">
        <v>8264</v>
      </c>
      <c r="J1142" s="215" t="s">
        <v>9969</v>
      </c>
      <c r="K1142" s="215" t="s">
        <v>11671</v>
      </c>
      <c r="L1142" s="215" t="s">
        <v>13363</v>
      </c>
      <c r="M1142" s="215" t="s">
        <v>15051</v>
      </c>
      <c r="N1142" s="215" t="s">
        <v>16759</v>
      </c>
      <c r="O1142" s="215" t="s">
        <v>18455</v>
      </c>
      <c r="P1142" s="215" t="s">
        <v>20153</v>
      </c>
      <c r="Q1142" s="4"/>
      <c r="R1142" s="4"/>
      <c r="S1142" s="4"/>
      <c r="T1142" s="4"/>
      <c r="U1142" s="4"/>
      <c r="V1142" s="4"/>
      <c r="W1142" s="4"/>
      <c r="X1142" s="4"/>
      <c r="Y1142" s="4"/>
      <c r="Z1142" s="4"/>
      <c r="AA1142" s="4"/>
      <c r="AB1142" s="4"/>
      <c r="AC1142" s="4"/>
      <c r="AD1142" s="4"/>
      <c r="AE1142" s="4"/>
      <c r="AF1142" s="4"/>
    </row>
    <row r="1143" spans="1:32" ht="49.9" customHeight="1">
      <c r="A1143" s="4"/>
      <c r="B1143" s="213">
        <v>1710131811</v>
      </c>
      <c r="C1143" s="214">
        <v>5</v>
      </c>
      <c r="D1143" s="215" t="s">
        <v>1153</v>
      </c>
      <c r="E1143" s="215" t="s">
        <v>2198</v>
      </c>
      <c r="F1143" s="216" t="s">
        <v>23331</v>
      </c>
      <c r="G1143" s="215" t="s">
        <v>4833</v>
      </c>
      <c r="H1143" s="215" t="s">
        <v>6560</v>
      </c>
      <c r="I1143" s="215" t="s">
        <v>8265</v>
      </c>
      <c r="J1143" s="215" t="s">
        <v>9970</v>
      </c>
      <c r="K1143" s="215" t="s">
        <v>11672</v>
      </c>
      <c r="L1143" s="215" t="s">
        <v>13364</v>
      </c>
      <c r="M1143" s="215" t="s">
        <v>15052</v>
      </c>
      <c r="N1143" s="215" t="s">
        <v>16760</v>
      </c>
      <c r="O1143" s="215" t="s">
        <v>18456</v>
      </c>
      <c r="P1143" s="215" t="s">
        <v>20154</v>
      </c>
      <c r="Q1143" s="4"/>
      <c r="R1143" s="4"/>
      <c r="S1143" s="4"/>
      <c r="T1143" s="4"/>
      <c r="U1143" s="4"/>
      <c r="V1143" s="4"/>
      <c r="W1143" s="4"/>
      <c r="X1143" s="4"/>
      <c r="Y1143" s="4"/>
      <c r="Z1143" s="4"/>
      <c r="AA1143" s="4"/>
      <c r="AB1143" s="4"/>
      <c r="AC1143" s="4"/>
      <c r="AD1143" s="4"/>
      <c r="AE1143" s="4"/>
      <c r="AF1143" s="4"/>
    </row>
    <row r="1144" spans="1:32" ht="49.9" customHeight="1">
      <c r="A1144" s="4"/>
      <c r="B1144" s="213">
        <v>1710131812</v>
      </c>
      <c r="C1144" s="214">
        <v>5</v>
      </c>
      <c r="D1144" s="215" t="s">
        <v>274</v>
      </c>
      <c r="E1144" s="215" t="s">
        <v>2199</v>
      </c>
      <c r="F1144" s="216" t="s">
        <v>23332</v>
      </c>
      <c r="G1144" s="215" t="s">
        <v>4834</v>
      </c>
      <c r="H1144" s="215" t="s">
        <v>6561</v>
      </c>
      <c r="I1144" s="215" t="s">
        <v>8266</v>
      </c>
      <c r="J1144" s="215" t="s">
        <v>9971</v>
      </c>
      <c r="K1144" s="215" t="s">
        <v>11673</v>
      </c>
      <c r="L1144" s="215" t="s">
        <v>13365</v>
      </c>
      <c r="M1144" s="215" t="s">
        <v>15053</v>
      </c>
      <c r="N1144" s="215" t="s">
        <v>16761</v>
      </c>
      <c r="O1144" s="215" t="s">
        <v>18457</v>
      </c>
      <c r="P1144" s="215" t="s">
        <v>20155</v>
      </c>
      <c r="Q1144" s="4"/>
      <c r="R1144" s="4"/>
      <c r="S1144" s="4"/>
      <c r="T1144" s="4"/>
      <c r="U1144" s="4"/>
      <c r="V1144" s="4"/>
      <c r="W1144" s="4"/>
      <c r="X1144" s="4"/>
      <c r="Y1144" s="4"/>
      <c r="Z1144" s="4"/>
      <c r="AA1144" s="4"/>
      <c r="AB1144" s="4"/>
      <c r="AC1144" s="4"/>
      <c r="AD1144" s="4"/>
      <c r="AE1144" s="4"/>
      <c r="AF1144" s="4"/>
    </row>
    <row r="1145" spans="1:32" ht="49.9" customHeight="1">
      <c r="A1145" s="4"/>
      <c r="B1145" s="213">
        <v>171014</v>
      </c>
      <c r="C1145" s="214">
        <v>3</v>
      </c>
      <c r="D1145" s="215" t="s">
        <v>1154</v>
      </c>
      <c r="E1145" s="215" t="s">
        <v>2200</v>
      </c>
      <c r="F1145" s="216" t="s">
        <v>3306</v>
      </c>
      <c r="G1145" s="215" t="s">
        <v>4835</v>
      </c>
      <c r="H1145" s="215" t="s">
        <v>6562</v>
      </c>
      <c r="I1145" s="215" t="s">
        <v>8267</v>
      </c>
      <c r="J1145" s="215" t="s">
        <v>9972</v>
      </c>
      <c r="K1145" s="215" t="s">
        <v>11674</v>
      </c>
      <c r="L1145" s="215" t="s">
        <v>13366</v>
      </c>
      <c r="M1145" s="215" t="s">
        <v>15054</v>
      </c>
      <c r="N1145" s="215" t="s">
        <v>16762</v>
      </c>
      <c r="O1145" s="215" t="s">
        <v>18458</v>
      </c>
      <c r="P1145" s="215" t="s">
        <v>20156</v>
      </c>
      <c r="Q1145" s="4"/>
      <c r="R1145" s="4"/>
      <c r="S1145" s="4"/>
      <c r="T1145" s="4"/>
      <c r="U1145" s="4"/>
      <c r="V1145" s="4"/>
      <c r="W1145" s="4"/>
      <c r="X1145" s="4"/>
      <c r="Y1145" s="4"/>
      <c r="Z1145" s="4"/>
      <c r="AA1145" s="4"/>
      <c r="AB1145" s="4"/>
      <c r="AC1145" s="4"/>
      <c r="AD1145" s="4"/>
      <c r="AE1145" s="4"/>
      <c r="AF1145" s="4"/>
    </row>
    <row r="1146" spans="1:32" ht="49.9" customHeight="1">
      <c r="A1146" s="4"/>
      <c r="B1146" s="213">
        <v>17101410</v>
      </c>
      <c r="C1146" s="214">
        <v>4</v>
      </c>
      <c r="D1146" s="215" t="s">
        <v>1155</v>
      </c>
      <c r="E1146" s="215" t="s">
        <v>1155</v>
      </c>
      <c r="F1146" s="216" t="s">
        <v>23333</v>
      </c>
      <c r="G1146" s="215" t="s">
        <v>4836</v>
      </c>
      <c r="H1146" s="215" t="s">
        <v>6563</v>
      </c>
      <c r="I1146" s="215" t="s">
        <v>8268</v>
      </c>
      <c r="J1146" s="215" t="s">
        <v>9973</v>
      </c>
      <c r="K1146" s="215" t="s">
        <v>11675</v>
      </c>
      <c r="L1146" s="215" t="s">
        <v>13367</v>
      </c>
      <c r="M1146" s="215" t="s">
        <v>15055</v>
      </c>
      <c r="N1146" s="215" t="s">
        <v>16763</v>
      </c>
      <c r="O1146" s="215" t="s">
        <v>18459</v>
      </c>
      <c r="P1146" s="215" t="s">
        <v>20157</v>
      </c>
      <c r="Q1146" s="4"/>
      <c r="R1146" s="4"/>
      <c r="S1146" s="4"/>
      <c r="T1146" s="4"/>
      <c r="U1146" s="4"/>
      <c r="V1146" s="4"/>
      <c r="W1146" s="4"/>
      <c r="X1146" s="4"/>
      <c r="Y1146" s="4"/>
      <c r="Z1146" s="4"/>
      <c r="AA1146" s="4"/>
      <c r="AB1146" s="4"/>
      <c r="AC1146" s="4"/>
      <c r="AD1146" s="4"/>
      <c r="AE1146" s="4"/>
      <c r="AF1146" s="4"/>
    </row>
    <row r="1147" spans="1:32" ht="49.9" customHeight="1">
      <c r="A1147" s="4"/>
      <c r="B1147" s="213">
        <v>1710141010</v>
      </c>
      <c r="C1147" s="214">
        <v>5</v>
      </c>
      <c r="D1147" s="215" t="s">
        <v>41</v>
      </c>
      <c r="E1147" s="215" t="s">
        <v>2201</v>
      </c>
      <c r="F1147" s="216" t="s">
        <v>3307</v>
      </c>
      <c r="G1147" s="215" t="s">
        <v>4836</v>
      </c>
      <c r="H1147" s="215" t="s">
        <v>6564</v>
      </c>
      <c r="I1147" s="215" t="s">
        <v>8269</v>
      </c>
      <c r="J1147" s="215" t="s">
        <v>9974</v>
      </c>
      <c r="K1147" s="215" t="s">
        <v>11676</v>
      </c>
      <c r="L1147" s="215" t="s">
        <v>13368</v>
      </c>
      <c r="M1147" s="215" t="s">
        <v>15055</v>
      </c>
      <c r="N1147" s="215" t="s">
        <v>16764</v>
      </c>
      <c r="O1147" s="215" t="s">
        <v>18460</v>
      </c>
      <c r="P1147" s="215" t="s">
        <v>20157</v>
      </c>
      <c r="Q1147" s="4"/>
      <c r="R1147" s="4"/>
      <c r="S1147" s="4"/>
      <c r="T1147" s="4"/>
      <c r="U1147" s="4"/>
      <c r="V1147" s="4"/>
      <c r="W1147" s="4"/>
      <c r="X1147" s="4"/>
      <c r="Y1147" s="4"/>
      <c r="Z1147" s="4"/>
      <c r="AA1147" s="4"/>
      <c r="AB1147" s="4"/>
      <c r="AC1147" s="4"/>
      <c r="AD1147" s="4"/>
      <c r="AE1147" s="4"/>
      <c r="AF1147" s="4"/>
    </row>
    <row r="1148" spans="1:32" ht="49.9" customHeight="1">
      <c r="A1148" s="4"/>
      <c r="B1148" s="213">
        <v>171014101010</v>
      </c>
      <c r="C1148" s="214" t="s">
        <v>21672</v>
      </c>
      <c r="D1148" s="215" t="s">
        <v>21675</v>
      </c>
      <c r="E1148" s="215" t="s">
        <v>21741</v>
      </c>
      <c r="F1148" s="216" t="s">
        <v>23334</v>
      </c>
      <c r="G1148" s="215" t="s">
        <v>21969</v>
      </c>
      <c r="H1148" s="215" t="s">
        <v>21970</v>
      </c>
      <c r="I1148" s="215" t="s">
        <v>21971</v>
      </c>
      <c r="J1148" s="215" t="s">
        <v>21972</v>
      </c>
      <c r="K1148" s="215" t="s">
        <v>21973</v>
      </c>
      <c r="L1148" s="215" t="s">
        <v>21974</v>
      </c>
      <c r="M1148" s="215" t="s">
        <v>21975</v>
      </c>
      <c r="N1148" s="215" t="s">
        <v>21976</v>
      </c>
      <c r="O1148" s="215" t="s">
        <v>21977</v>
      </c>
      <c r="P1148" s="215" t="s">
        <v>21978</v>
      </c>
      <c r="Q1148" s="4"/>
      <c r="R1148" s="4"/>
      <c r="S1148" s="4"/>
      <c r="T1148" s="4"/>
      <c r="U1148" s="4"/>
      <c r="V1148" s="4"/>
      <c r="W1148" s="4"/>
      <c r="X1148" s="4"/>
      <c r="Y1148" s="4"/>
      <c r="Z1148" s="4"/>
      <c r="AA1148" s="4"/>
      <c r="AB1148" s="4"/>
      <c r="AC1148" s="4"/>
      <c r="AD1148" s="4"/>
      <c r="AE1148" s="4"/>
      <c r="AF1148" s="4"/>
    </row>
    <row r="1149" spans="1:32" ht="49.9" customHeight="1">
      <c r="A1149" s="4"/>
      <c r="B1149" s="213">
        <v>171014101011</v>
      </c>
      <c r="C1149" s="214" t="s">
        <v>21672</v>
      </c>
      <c r="D1149" s="215" t="s">
        <v>21676</v>
      </c>
      <c r="E1149" s="215" t="s">
        <v>21742</v>
      </c>
      <c r="F1149" s="216" t="s">
        <v>23335</v>
      </c>
      <c r="G1149" s="215" t="s">
        <v>21979</v>
      </c>
      <c r="H1149" s="215" t="s">
        <v>21980</v>
      </c>
      <c r="I1149" s="215" t="s">
        <v>21981</v>
      </c>
      <c r="J1149" s="215" t="s">
        <v>21982</v>
      </c>
      <c r="K1149" s="215" t="s">
        <v>21983</v>
      </c>
      <c r="L1149" s="215" t="s">
        <v>21984</v>
      </c>
      <c r="M1149" s="215" t="s">
        <v>21985</v>
      </c>
      <c r="N1149" s="215" t="s">
        <v>21986</v>
      </c>
      <c r="O1149" s="215" t="s">
        <v>21987</v>
      </c>
      <c r="P1149" s="215" t="s">
        <v>21988</v>
      </c>
      <c r="Q1149" s="4"/>
      <c r="R1149" s="4"/>
      <c r="S1149" s="4"/>
      <c r="T1149" s="4"/>
      <c r="U1149" s="4"/>
      <c r="V1149" s="4"/>
      <c r="W1149" s="4"/>
      <c r="X1149" s="4"/>
      <c r="Y1149" s="4"/>
      <c r="Z1149" s="4"/>
      <c r="AA1149" s="4"/>
      <c r="AB1149" s="4"/>
      <c r="AC1149" s="4"/>
      <c r="AD1149" s="4"/>
      <c r="AE1149" s="4"/>
      <c r="AF1149" s="4"/>
    </row>
    <row r="1150" spans="1:32" ht="49.9" customHeight="1">
      <c r="A1150" s="4"/>
      <c r="B1150" s="213">
        <v>1710141011</v>
      </c>
      <c r="C1150" s="214">
        <v>5</v>
      </c>
      <c r="D1150" s="215" t="s">
        <v>2688</v>
      </c>
      <c r="E1150" s="215" t="s">
        <v>2202</v>
      </c>
      <c r="F1150" s="216" t="s">
        <v>23336</v>
      </c>
      <c r="G1150" s="215" t="s">
        <v>4837</v>
      </c>
      <c r="H1150" s="215" t="s">
        <v>6565</v>
      </c>
      <c r="I1150" s="215" t="s">
        <v>8270</v>
      </c>
      <c r="J1150" s="215" t="s">
        <v>9975</v>
      </c>
      <c r="K1150" s="215" t="s">
        <v>11677</v>
      </c>
      <c r="L1150" s="215" t="s">
        <v>13369</v>
      </c>
      <c r="M1150" s="215" t="s">
        <v>15056</v>
      </c>
      <c r="N1150" s="215" t="s">
        <v>16765</v>
      </c>
      <c r="O1150" s="215" t="s">
        <v>18461</v>
      </c>
      <c r="P1150" s="215" t="s">
        <v>20158</v>
      </c>
      <c r="Q1150" s="4"/>
      <c r="R1150" s="4"/>
      <c r="S1150" s="4"/>
      <c r="T1150" s="4"/>
      <c r="U1150" s="4"/>
      <c r="V1150" s="4"/>
      <c r="W1150" s="4"/>
      <c r="X1150" s="4"/>
      <c r="Y1150" s="4"/>
      <c r="Z1150" s="4"/>
      <c r="AA1150" s="4"/>
      <c r="AB1150" s="4"/>
      <c r="AC1150" s="4"/>
      <c r="AD1150" s="4"/>
      <c r="AE1150" s="4"/>
      <c r="AF1150" s="4"/>
    </row>
    <row r="1151" spans="1:32" ht="49.9" customHeight="1">
      <c r="A1151" s="4"/>
      <c r="B1151" s="213">
        <v>1710141012</v>
      </c>
      <c r="C1151" s="214">
        <v>5</v>
      </c>
      <c r="D1151" s="215" t="s">
        <v>42</v>
      </c>
      <c r="E1151" s="215" t="s">
        <v>2203</v>
      </c>
      <c r="F1151" s="216" t="s">
        <v>3308</v>
      </c>
      <c r="G1151" s="215" t="s">
        <v>4838</v>
      </c>
      <c r="H1151" s="215" t="s">
        <v>6566</v>
      </c>
      <c r="I1151" s="215" t="s">
        <v>8271</v>
      </c>
      <c r="J1151" s="215" t="s">
        <v>9976</v>
      </c>
      <c r="K1151" s="215" t="s">
        <v>11678</v>
      </c>
      <c r="L1151" s="215" t="s">
        <v>13370</v>
      </c>
      <c r="M1151" s="215" t="s">
        <v>15057</v>
      </c>
      <c r="N1151" s="215" t="s">
        <v>16766</v>
      </c>
      <c r="O1151" s="215" t="s">
        <v>18462</v>
      </c>
      <c r="P1151" s="215" t="s">
        <v>20159</v>
      </c>
      <c r="Q1151" s="4"/>
      <c r="R1151" s="4"/>
      <c r="S1151" s="4"/>
      <c r="T1151" s="4"/>
      <c r="U1151" s="4"/>
      <c r="V1151" s="4"/>
      <c r="W1151" s="4"/>
      <c r="X1151" s="4"/>
      <c r="Y1151" s="4"/>
      <c r="Z1151" s="4"/>
      <c r="AA1151" s="4"/>
      <c r="AB1151" s="4"/>
      <c r="AC1151" s="4"/>
      <c r="AD1151" s="4"/>
      <c r="AE1151" s="4"/>
      <c r="AF1151" s="4"/>
    </row>
    <row r="1152" spans="1:32" ht="49.9" customHeight="1">
      <c r="A1152" s="4"/>
      <c r="B1152" s="213">
        <v>17101411</v>
      </c>
      <c r="C1152" s="214">
        <v>4</v>
      </c>
      <c r="D1152" s="215" t="s">
        <v>1156</v>
      </c>
      <c r="E1152" s="215" t="s">
        <v>1156</v>
      </c>
      <c r="F1152" s="216" t="s">
        <v>23337</v>
      </c>
      <c r="G1152" s="215" t="s">
        <v>4839</v>
      </c>
      <c r="H1152" s="215" t="s">
        <v>6567</v>
      </c>
      <c r="I1152" s="215" t="s">
        <v>8272</v>
      </c>
      <c r="J1152" s="215" t="s">
        <v>9977</v>
      </c>
      <c r="K1152" s="215" t="s">
        <v>11679</v>
      </c>
      <c r="L1152" s="215" t="s">
        <v>13371</v>
      </c>
      <c r="M1152" s="215" t="s">
        <v>15058</v>
      </c>
      <c r="N1152" s="215" t="s">
        <v>16767</v>
      </c>
      <c r="O1152" s="215" t="s">
        <v>18463</v>
      </c>
      <c r="P1152" s="215" t="s">
        <v>20160</v>
      </c>
      <c r="Q1152" s="4"/>
      <c r="R1152" s="4"/>
      <c r="S1152" s="4"/>
      <c r="T1152" s="4"/>
      <c r="U1152" s="4"/>
      <c r="V1152" s="4"/>
      <c r="W1152" s="4"/>
      <c r="X1152" s="4"/>
      <c r="Y1152" s="4"/>
      <c r="Z1152" s="4"/>
      <c r="AA1152" s="4"/>
      <c r="AB1152" s="4"/>
      <c r="AC1152" s="4"/>
      <c r="AD1152" s="4"/>
      <c r="AE1152" s="4"/>
      <c r="AF1152" s="4"/>
    </row>
    <row r="1153" spans="1:32" ht="49.9" customHeight="1">
      <c r="A1153" s="4"/>
      <c r="B1153" s="213">
        <v>1710141110</v>
      </c>
      <c r="C1153" s="214">
        <v>5</v>
      </c>
      <c r="D1153" s="215" t="s">
        <v>1157</v>
      </c>
      <c r="E1153" s="215" t="s">
        <v>2204</v>
      </c>
      <c r="F1153" s="216" t="s">
        <v>3309</v>
      </c>
      <c r="G1153" s="215" t="s">
        <v>4840</v>
      </c>
      <c r="H1153" s="215" t="s">
        <v>1157</v>
      </c>
      <c r="I1153" s="215" t="s">
        <v>8273</v>
      </c>
      <c r="J1153" s="215" t="s">
        <v>9978</v>
      </c>
      <c r="K1153" s="215" t="s">
        <v>11680</v>
      </c>
      <c r="L1153" s="215" t="s">
        <v>13372</v>
      </c>
      <c r="M1153" s="215" t="s">
        <v>15059</v>
      </c>
      <c r="N1153" s="215" t="s">
        <v>16768</v>
      </c>
      <c r="O1153" s="215" t="s">
        <v>18464</v>
      </c>
      <c r="P1153" s="215" t="s">
        <v>20161</v>
      </c>
      <c r="Q1153" s="4"/>
      <c r="R1153" s="4"/>
      <c r="S1153" s="4"/>
      <c r="T1153" s="4"/>
      <c r="U1153" s="4"/>
      <c r="V1153" s="4"/>
      <c r="W1153" s="4"/>
      <c r="X1153" s="4"/>
      <c r="Y1153" s="4"/>
      <c r="Z1153" s="4"/>
      <c r="AA1153" s="4"/>
      <c r="AB1153" s="4"/>
      <c r="AC1153" s="4"/>
      <c r="AD1153" s="4"/>
      <c r="AE1153" s="4"/>
      <c r="AF1153" s="4"/>
    </row>
    <row r="1154" spans="1:32" ht="49.9" customHeight="1">
      <c r="A1154" s="4"/>
      <c r="B1154" s="213">
        <v>171014111010</v>
      </c>
      <c r="C1154" s="214">
        <v>6</v>
      </c>
      <c r="D1154" s="215" t="s">
        <v>2689</v>
      </c>
      <c r="E1154" s="215" t="s">
        <v>2205</v>
      </c>
      <c r="F1154" s="216" t="s">
        <v>3310</v>
      </c>
      <c r="G1154" s="215" t="s">
        <v>4841</v>
      </c>
      <c r="H1154" s="215" t="s">
        <v>6568</v>
      </c>
      <c r="I1154" s="215" t="s">
        <v>8274</v>
      </c>
      <c r="J1154" s="215" t="s">
        <v>9979</v>
      </c>
      <c r="K1154" s="215" t="s">
        <v>11681</v>
      </c>
      <c r="L1154" s="215" t="s">
        <v>13373</v>
      </c>
      <c r="M1154" s="215" t="s">
        <v>15060</v>
      </c>
      <c r="N1154" s="215" t="s">
        <v>16769</v>
      </c>
      <c r="O1154" s="215" t="s">
        <v>18465</v>
      </c>
      <c r="P1154" s="215" t="s">
        <v>20162</v>
      </c>
      <c r="Q1154" s="4"/>
      <c r="R1154" s="4"/>
      <c r="S1154" s="4"/>
      <c r="T1154" s="4"/>
      <c r="U1154" s="4"/>
      <c r="V1154" s="4"/>
      <c r="W1154" s="4"/>
      <c r="X1154" s="4"/>
      <c r="Y1154" s="4"/>
      <c r="Z1154" s="4"/>
      <c r="AA1154" s="4"/>
      <c r="AB1154" s="4"/>
      <c r="AC1154" s="4"/>
      <c r="AD1154" s="4"/>
      <c r="AE1154" s="4"/>
      <c r="AF1154" s="4"/>
    </row>
    <row r="1155" spans="1:32" ht="49.9" customHeight="1">
      <c r="A1155" s="4"/>
      <c r="B1155" s="213">
        <v>171014111011</v>
      </c>
      <c r="C1155" s="214">
        <v>6</v>
      </c>
      <c r="D1155" s="215" t="s">
        <v>2690</v>
      </c>
      <c r="E1155" s="215" t="s">
        <v>2206</v>
      </c>
      <c r="F1155" s="216" t="s">
        <v>3311</v>
      </c>
      <c r="G1155" s="215" t="s">
        <v>4842</v>
      </c>
      <c r="H1155" s="215" t="s">
        <v>6569</v>
      </c>
      <c r="I1155" s="215" t="s">
        <v>8275</v>
      </c>
      <c r="J1155" s="215" t="s">
        <v>9980</v>
      </c>
      <c r="K1155" s="215" t="s">
        <v>11682</v>
      </c>
      <c r="L1155" s="215" t="s">
        <v>13374</v>
      </c>
      <c r="M1155" s="215" t="s">
        <v>15061</v>
      </c>
      <c r="N1155" s="215" t="s">
        <v>16770</v>
      </c>
      <c r="O1155" s="215" t="s">
        <v>18466</v>
      </c>
      <c r="P1155" s="215" t="s">
        <v>20163</v>
      </c>
      <c r="Q1155" s="4"/>
      <c r="R1155" s="4"/>
      <c r="S1155" s="4"/>
      <c r="T1155" s="4"/>
      <c r="U1155" s="4"/>
      <c r="V1155" s="4"/>
      <c r="W1155" s="4"/>
      <c r="X1155" s="4"/>
      <c r="Y1155" s="4"/>
      <c r="Z1155" s="4"/>
      <c r="AA1155" s="4"/>
      <c r="AB1155" s="4"/>
      <c r="AC1155" s="4"/>
      <c r="AD1155" s="4"/>
      <c r="AE1155" s="4"/>
      <c r="AF1155" s="4"/>
    </row>
    <row r="1156" spans="1:32" ht="49.9" customHeight="1">
      <c r="A1156" s="4"/>
      <c r="B1156" s="213">
        <v>1710141111</v>
      </c>
      <c r="C1156" s="214">
        <v>5</v>
      </c>
      <c r="D1156" s="215" t="s">
        <v>1158</v>
      </c>
      <c r="E1156" s="215" t="s">
        <v>2207</v>
      </c>
      <c r="F1156" s="216" t="s">
        <v>3312</v>
      </c>
      <c r="G1156" s="215" t="s">
        <v>4843</v>
      </c>
      <c r="H1156" s="215" t="s">
        <v>6570</v>
      </c>
      <c r="I1156" s="215" t="s">
        <v>8276</v>
      </c>
      <c r="J1156" s="215" t="s">
        <v>9981</v>
      </c>
      <c r="K1156" s="215" t="s">
        <v>11683</v>
      </c>
      <c r="L1156" s="215" t="s">
        <v>13375</v>
      </c>
      <c r="M1156" s="215" t="s">
        <v>15062</v>
      </c>
      <c r="N1156" s="215" t="s">
        <v>16771</v>
      </c>
      <c r="O1156" s="215" t="s">
        <v>18467</v>
      </c>
      <c r="P1156" s="215" t="s">
        <v>20164</v>
      </c>
      <c r="Q1156" s="4"/>
      <c r="R1156" s="4"/>
      <c r="S1156" s="4"/>
      <c r="T1156" s="4"/>
      <c r="U1156" s="4"/>
      <c r="V1156" s="4"/>
      <c r="W1156" s="4"/>
      <c r="X1156" s="4"/>
      <c r="Y1156" s="4"/>
      <c r="Z1156" s="4"/>
      <c r="AA1156" s="4"/>
      <c r="AB1156" s="4"/>
      <c r="AC1156" s="4"/>
      <c r="AD1156" s="4"/>
      <c r="AE1156" s="4"/>
      <c r="AF1156" s="4"/>
    </row>
    <row r="1157" spans="1:32" ht="49.9" customHeight="1">
      <c r="A1157" s="4"/>
      <c r="B1157" s="219">
        <v>171014111110</v>
      </c>
      <c r="C1157" s="220">
        <v>6</v>
      </c>
      <c r="D1157" s="221" t="s">
        <v>1159</v>
      </c>
      <c r="E1157" s="221" t="s">
        <v>2208</v>
      </c>
      <c r="F1157" s="216" t="s">
        <v>3313</v>
      </c>
      <c r="G1157" s="221" t="s">
        <v>4844</v>
      </c>
      <c r="H1157" s="221" t="s">
        <v>6571</v>
      </c>
      <c r="I1157" s="221" t="s">
        <v>8277</v>
      </c>
      <c r="J1157" s="221" t="s">
        <v>9982</v>
      </c>
      <c r="K1157" s="221" t="s">
        <v>11684</v>
      </c>
      <c r="L1157" s="221" t="s">
        <v>13376</v>
      </c>
      <c r="M1157" s="221" t="s">
        <v>15063</v>
      </c>
      <c r="N1157" s="221" t="s">
        <v>16772</v>
      </c>
      <c r="O1157" s="221" t="s">
        <v>18468</v>
      </c>
      <c r="P1157" s="221" t="s">
        <v>20165</v>
      </c>
      <c r="Q1157" s="4"/>
      <c r="R1157" s="4"/>
      <c r="S1157" s="4"/>
      <c r="T1157" s="4"/>
      <c r="U1157" s="4"/>
      <c r="V1157" s="4"/>
      <c r="W1157" s="4"/>
      <c r="X1157" s="4"/>
      <c r="Y1157" s="4"/>
      <c r="Z1157" s="4"/>
      <c r="AA1157" s="4"/>
      <c r="AB1157" s="4"/>
      <c r="AC1157" s="4"/>
      <c r="AD1157" s="4"/>
      <c r="AE1157" s="4"/>
      <c r="AF1157" s="4"/>
    </row>
    <row r="1158" spans="1:32" ht="49.9" customHeight="1">
      <c r="A1158" s="4"/>
      <c r="B1158" s="213">
        <v>171014111111</v>
      </c>
      <c r="C1158" s="214">
        <v>6</v>
      </c>
      <c r="D1158" s="215" t="s">
        <v>1160</v>
      </c>
      <c r="E1158" s="215" t="s">
        <v>2209</v>
      </c>
      <c r="F1158" s="216" t="s">
        <v>3314</v>
      </c>
      <c r="G1158" s="215" t="s">
        <v>4845</v>
      </c>
      <c r="H1158" s="215" t="s">
        <v>6572</v>
      </c>
      <c r="I1158" s="215" t="s">
        <v>8278</v>
      </c>
      <c r="J1158" s="215" t="s">
        <v>9983</v>
      </c>
      <c r="K1158" s="215" t="s">
        <v>11685</v>
      </c>
      <c r="L1158" s="215" t="s">
        <v>13377</v>
      </c>
      <c r="M1158" s="215" t="s">
        <v>15064</v>
      </c>
      <c r="N1158" s="215" t="s">
        <v>16773</v>
      </c>
      <c r="O1158" s="215" t="s">
        <v>18469</v>
      </c>
      <c r="P1158" s="215" t="s">
        <v>20166</v>
      </c>
      <c r="Q1158" s="4"/>
      <c r="R1158" s="4"/>
      <c r="S1158" s="4"/>
      <c r="T1158" s="4"/>
      <c r="U1158" s="4"/>
      <c r="V1158" s="4"/>
      <c r="W1158" s="4"/>
      <c r="X1158" s="4"/>
      <c r="Y1158" s="4"/>
      <c r="Z1158" s="4"/>
      <c r="AA1158" s="4"/>
      <c r="AB1158" s="4"/>
      <c r="AC1158" s="4"/>
      <c r="AD1158" s="4"/>
      <c r="AE1158" s="4"/>
      <c r="AF1158" s="4"/>
    </row>
    <row r="1159" spans="1:32" ht="49.9" customHeight="1">
      <c r="A1159" s="4"/>
      <c r="B1159" s="213">
        <v>1710141112</v>
      </c>
      <c r="C1159" s="214">
        <v>5</v>
      </c>
      <c r="D1159" s="215" t="s">
        <v>1161</v>
      </c>
      <c r="E1159" s="215" t="s">
        <v>2210</v>
      </c>
      <c r="F1159" s="216" t="s">
        <v>3315</v>
      </c>
      <c r="G1159" s="215" t="s">
        <v>4846</v>
      </c>
      <c r="H1159" s="215" t="s">
        <v>6573</v>
      </c>
      <c r="I1159" s="215" t="s">
        <v>8279</v>
      </c>
      <c r="J1159" s="215" t="s">
        <v>9984</v>
      </c>
      <c r="K1159" s="215" t="s">
        <v>11686</v>
      </c>
      <c r="L1159" s="215" t="s">
        <v>13378</v>
      </c>
      <c r="M1159" s="215" t="s">
        <v>15065</v>
      </c>
      <c r="N1159" s="215" t="s">
        <v>16774</v>
      </c>
      <c r="O1159" s="215" t="s">
        <v>18470</v>
      </c>
      <c r="P1159" s="215" t="s">
        <v>20167</v>
      </c>
      <c r="Q1159" s="4"/>
      <c r="R1159" s="4"/>
      <c r="S1159" s="4"/>
      <c r="T1159" s="4"/>
      <c r="U1159" s="4"/>
      <c r="V1159" s="4"/>
      <c r="W1159" s="4"/>
      <c r="X1159" s="4"/>
      <c r="Y1159" s="4"/>
      <c r="Z1159" s="4"/>
      <c r="AA1159" s="4"/>
      <c r="AB1159" s="4"/>
      <c r="AC1159" s="4"/>
      <c r="AD1159" s="4"/>
      <c r="AE1159" s="4"/>
      <c r="AF1159" s="4"/>
    </row>
    <row r="1160" spans="1:32" ht="49.9" customHeight="1">
      <c r="A1160" s="4"/>
      <c r="B1160" s="213">
        <v>1710141113</v>
      </c>
      <c r="C1160" s="214">
        <v>5</v>
      </c>
      <c r="D1160" s="215" t="s">
        <v>1162</v>
      </c>
      <c r="E1160" s="215" t="s">
        <v>2211</v>
      </c>
      <c r="F1160" s="216" t="s">
        <v>3316</v>
      </c>
      <c r="G1160" s="215" t="s">
        <v>4847</v>
      </c>
      <c r="H1160" s="215" t="s">
        <v>6574</v>
      </c>
      <c r="I1160" s="215" t="s">
        <v>8280</v>
      </c>
      <c r="J1160" s="215" t="s">
        <v>9985</v>
      </c>
      <c r="K1160" s="215" t="s">
        <v>11686</v>
      </c>
      <c r="L1160" s="215" t="s">
        <v>13379</v>
      </c>
      <c r="M1160" s="215" t="s">
        <v>15066</v>
      </c>
      <c r="N1160" s="215" t="s">
        <v>16775</v>
      </c>
      <c r="O1160" s="215" t="s">
        <v>18471</v>
      </c>
      <c r="P1160" s="215" t="s">
        <v>20168</v>
      </c>
      <c r="Q1160" s="4"/>
      <c r="R1160" s="4"/>
      <c r="S1160" s="4"/>
      <c r="T1160" s="4"/>
      <c r="U1160" s="4"/>
      <c r="V1160" s="4"/>
      <c r="W1160" s="4"/>
      <c r="X1160" s="4"/>
      <c r="Y1160" s="4"/>
      <c r="Z1160" s="4"/>
      <c r="AA1160" s="4"/>
      <c r="AB1160" s="4"/>
      <c r="AC1160" s="4"/>
      <c r="AD1160" s="4"/>
      <c r="AE1160" s="4"/>
      <c r="AF1160" s="4"/>
    </row>
    <row r="1161" spans="1:32" ht="49.9" customHeight="1">
      <c r="A1161" s="4"/>
      <c r="B1161" s="213">
        <v>17101412</v>
      </c>
      <c r="C1161" s="214">
        <v>4</v>
      </c>
      <c r="D1161" s="215" t="s">
        <v>256</v>
      </c>
      <c r="E1161" s="215" t="s">
        <v>256</v>
      </c>
      <c r="F1161" s="216" t="s">
        <v>23338</v>
      </c>
      <c r="G1161" s="215" t="s">
        <v>4848</v>
      </c>
      <c r="H1161" s="215" t="s">
        <v>6453</v>
      </c>
      <c r="I1161" s="215" t="s">
        <v>8281</v>
      </c>
      <c r="J1161" s="215" t="s">
        <v>9986</v>
      </c>
      <c r="K1161" s="215" t="s">
        <v>11687</v>
      </c>
      <c r="L1161" s="215" t="s">
        <v>13380</v>
      </c>
      <c r="M1161" s="215" t="s">
        <v>4848</v>
      </c>
      <c r="N1161" s="215" t="s">
        <v>16776</v>
      </c>
      <c r="O1161" s="215" t="s">
        <v>4848</v>
      </c>
      <c r="P1161" s="215" t="s">
        <v>20169</v>
      </c>
      <c r="Q1161" s="4"/>
      <c r="R1161" s="4"/>
      <c r="S1161" s="4"/>
      <c r="T1161" s="4"/>
      <c r="U1161" s="4"/>
      <c r="V1161" s="4"/>
      <c r="W1161" s="4"/>
      <c r="X1161" s="4"/>
      <c r="Y1161" s="4"/>
      <c r="Z1161" s="4"/>
      <c r="AA1161" s="4"/>
      <c r="AB1161" s="4"/>
      <c r="AC1161" s="4"/>
      <c r="AD1161" s="4"/>
      <c r="AE1161" s="4"/>
      <c r="AF1161" s="4"/>
    </row>
    <row r="1162" spans="1:32" ht="49.9" customHeight="1">
      <c r="A1162" s="4"/>
      <c r="B1162" s="213">
        <v>1710141210</v>
      </c>
      <c r="C1162" s="214">
        <v>5</v>
      </c>
      <c r="D1162" s="215" t="s">
        <v>1163</v>
      </c>
      <c r="E1162" s="215" t="s">
        <v>1163</v>
      </c>
      <c r="F1162" s="216" t="s">
        <v>3317</v>
      </c>
      <c r="G1162" s="215" t="s">
        <v>4849</v>
      </c>
      <c r="H1162" s="215" t="s">
        <v>6575</v>
      </c>
      <c r="I1162" s="215" t="s">
        <v>8282</v>
      </c>
      <c r="J1162" s="215" t="s">
        <v>9987</v>
      </c>
      <c r="K1162" s="215" t="s">
        <v>11688</v>
      </c>
      <c r="L1162" s="215" t="s">
        <v>13381</v>
      </c>
      <c r="M1162" s="215" t="s">
        <v>15067</v>
      </c>
      <c r="N1162" s="215" t="s">
        <v>16777</v>
      </c>
      <c r="O1162" s="215" t="s">
        <v>18472</v>
      </c>
      <c r="P1162" s="215" t="s">
        <v>20170</v>
      </c>
      <c r="Q1162" s="4"/>
      <c r="R1162" s="4"/>
      <c r="S1162" s="4"/>
      <c r="T1162" s="4"/>
      <c r="U1162" s="4"/>
      <c r="V1162" s="4"/>
      <c r="W1162" s="4"/>
      <c r="X1162" s="4"/>
      <c r="Y1162" s="4"/>
      <c r="Z1162" s="4"/>
      <c r="AA1162" s="4"/>
      <c r="AB1162" s="4"/>
      <c r="AC1162" s="4"/>
      <c r="AD1162" s="4"/>
      <c r="AE1162" s="4"/>
      <c r="AF1162" s="4"/>
    </row>
    <row r="1163" spans="1:32" ht="49.9" customHeight="1">
      <c r="A1163" s="4"/>
      <c r="B1163" s="213">
        <v>1710141211</v>
      </c>
      <c r="C1163" s="214">
        <v>5</v>
      </c>
      <c r="D1163" s="215" t="s">
        <v>1164</v>
      </c>
      <c r="E1163" s="215" t="s">
        <v>2212</v>
      </c>
      <c r="F1163" s="216" t="s">
        <v>3318</v>
      </c>
      <c r="G1163" s="215" t="s">
        <v>4850</v>
      </c>
      <c r="H1163" s="215" t="s">
        <v>6576</v>
      </c>
      <c r="I1163" s="215" t="s">
        <v>8283</v>
      </c>
      <c r="J1163" s="215" t="s">
        <v>9988</v>
      </c>
      <c r="K1163" s="215" t="s">
        <v>11689</v>
      </c>
      <c r="L1163" s="215" t="s">
        <v>13382</v>
      </c>
      <c r="M1163" s="215" t="s">
        <v>15068</v>
      </c>
      <c r="N1163" s="215" t="s">
        <v>16778</v>
      </c>
      <c r="O1163" s="215" t="s">
        <v>18473</v>
      </c>
      <c r="P1163" s="215" t="s">
        <v>20171</v>
      </c>
      <c r="Q1163" s="4"/>
      <c r="R1163" s="4"/>
      <c r="S1163" s="4"/>
      <c r="T1163" s="4"/>
      <c r="U1163" s="4"/>
      <c r="V1163" s="4"/>
      <c r="W1163" s="4"/>
      <c r="X1163" s="4"/>
      <c r="Y1163" s="4"/>
      <c r="Z1163" s="4"/>
      <c r="AA1163" s="4"/>
      <c r="AB1163" s="4"/>
      <c r="AC1163" s="4"/>
      <c r="AD1163" s="4"/>
      <c r="AE1163" s="4"/>
      <c r="AF1163" s="4"/>
    </row>
    <row r="1164" spans="1:32" ht="49.9" customHeight="1">
      <c r="A1164" s="4"/>
      <c r="B1164" s="213">
        <v>171015</v>
      </c>
      <c r="C1164" s="214">
        <v>3</v>
      </c>
      <c r="D1164" s="215" t="s">
        <v>1165</v>
      </c>
      <c r="E1164" s="215" t="s">
        <v>2213</v>
      </c>
      <c r="F1164" s="216" t="s">
        <v>3319</v>
      </c>
      <c r="G1164" s="215" t="s">
        <v>4851</v>
      </c>
      <c r="H1164" s="215" t="s">
        <v>6577</v>
      </c>
      <c r="I1164" s="215" t="s">
        <v>8284</v>
      </c>
      <c r="J1164" s="215" t="s">
        <v>9989</v>
      </c>
      <c r="K1164" s="215" t="s">
        <v>11690</v>
      </c>
      <c r="L1164" s="215" t="s">
        <v>13383</v>
      </c>
      <c r="M1164" s="215" t="s">
        <v>15069</v>
      </c>
      <c r="N1164" s="215" t="s">
        <v>16779</v>
      </c>
      <c r="O1164" s="215" t="s">
        <v>18474</v>
      </c>
      <c r="P1164" s="215" t="s">
        <v>20172</v>
      </c>
      <c r="Q1164" s="4"/>
      <c r="R1164" s="4"/>
      <c r="S1164" s="4"/>
      <c r="T1164" s="4"/>
      <c r="U1164" s="4"/>
      <c r="V1164" s="4"/>
      <c r="W1164" s="4"/>
      <c r="X1164" s="4"/>
      <c r="Y1164" s="4"/>
      <c r="Z1164" s="4"/>
      <c r="AA1164" s="4"/>
      <c r="AB1164" s="4"/>
      <c r="AC1164" s="4"/>
      <c r="AD1164" s="4"/>
      <c r="AE1164" s="4"/>
      <c r="AF1164" s="4"/>
    </row>
    <row r="1165" spans="1:32" ht="49.9" customHeight="1">
      <c r="A1165" s="4"/>
      <c r="B1165" s="213">
        <v>17101510</v>
      </c>
      <c r="C1165" s="214">
        <v>4</v>
      </c>
      <c r="D1165" s="215" t="s">
        <v>254</v>
      </c>
      <c r="E1165" s="215" t="s">
        <v>2214</v>
      </c>
      <c r="F1165" s="216" t="s">
        <v>23339</v>
      </c>
      <c r="G1165" s="215" t="s">
        <v>4852</v>
      </c>
      <c r="H1165" s="215" t="s">
        <v>6578</v>
      </c>
      <c r="I1165" s="215" t="s">
        <v>8285</v>
      </c>
      <c r="J1165" s="215" t="s">
        <v>9990</v>
      </c>
      <c r="K1165" s="215" t="s">
        <v>11691</v>
      </c>
      <c r="L1165" s="215" t="s">
        <v>13384</v>
      </c>
      <c r="M1165" s="215" t="s">
        <v>15070</v>
      </c>
      <c r="N1165" s="215" t="s">
        <v>16780</v>
      </c>
      <c r="O1165" s="215" t="s">
        <v>18475</v>
      </c>
      <c r="P1165" s="215" t="s">
        <v>20173</v>
      </c>
      <c r="Q1165" s="4"/>
      <c r="R1165" s="4"/>
      <c r="S1165" s="4"/>
      <c r="T1165" s="4"/>
      <c r="U1165" s="4"/>
      <c r="V1165" s="4"/>
      <c r="W1165" s="4"/>
      <c r="X1165" s="4"/>
      <c r="Y1165" s="4"/>
      <c r="Z1165" s="4"/>
      <c r="AA1165" s="4"/>
      <c r="AB1165" s="4"/>
      <c r="AC1165" s="4"/>
      <c r="AD1165" s="4"/>
      <c r="AE1165" s="4"/>
      <c r="AF1165" s="4"/>
    </row>
    <row r="1166" spans="1:32" ht="49.9" customHeight="1">
      <c r="A1166" s="4"/>
      <c r="B1166" s="213">
        <v>1710151010</v>
      </c>
      <c r="C1166" s="214">
        <v>5</v>
      </c>
      <c r="D1166" s="215" t="s">
        <v>1166</v>
      </c>
      <c r="E1166" s="215" t="s">
        <v>2215</v>
      </c>
      <c r="F1166" s="216" t="s">
        <v>23340</v>
      </c>
      <c r="G1166" s="215" t="s">
        <v>4853</v>
      </c>
      <c r="H1166" s="215" t="s">
        <v>6579</v>
      </c>
      <c r="I1166" s="215" t="s">
        <v>8286</v>
      </c>
      <c r="J1166" s="215" t="s">
        <v>1166</v>
      </c>
      <c r="K1166" s="215" t="s">
        <v>1166</v>
      </c>
      <c r="L1166" s="215" t="s">
        <v>1166</v>
      </c>
      <c r="M1166" s="215" t="s">
        <v>15071</v>
      </c>
      <c r="N1166" s="215" t="s">
        <v>16781</v>
      </c>
      <c r="O1166" s="215" t="s">
        <v>15071</v>
      </c>
      <c r="P1166" s="215" t="s">
        <v>20174</v>
      </c>
      <c r="Q1166" s="4"/>
      <c r="R1166" s="4"/>
      <c r="S1166" s="4"/>
      <c r="T1166" s="4"/>
      <c r="U1166" s="4"/>
      <c r="V1166" s="4"/>
      <c r="W1166" s="4"/>
      <c r="X1166" s="4"/>
      <c r="Y1166" s="4"/>
      <c r="Z1166" s="4"/>
      <c r="AA1166" s="4"/>
      <c r="AB1166" s="4"/>
      <c r="AC1166" s="4"/>
      <c r="AD1166" s="4"/>
      <c r="AE1166" s="4"/>
      <c r="AF1166" s="4"/>
    </row>
    <row r="1167" spans="1:32" ht="49.9" customHeight="1">
      <c r="A1167" s="4"/>
      <c r="B1167" s="213">
        <v>171015101010</v>
      </c>
      <c r="C1167" s="214">
        <v>6</v>
      </c>
      <c r="D1167" s="215" t="s">
        <v>1167</v>
      </c>
      <c r="E1167" s="215" t="s">
        <v>2216</v>
      </c>
      <c r="F1167" s="216" t="s">
        <v>3320</v>
      </c>
      <c r="G1167" s="215" t="s">
        <v>4854</v>
      </c>
      <c r="H1167" s="215" t="s">
        <v>6580</v>
      </c>
      <c r="I1167" s="215" t="s">
        <v>8287</v>
      </c>
      <c r="J1167" s="215" t="s">
        <v>9991</v>
      </c>
      <c r="K1167" s="215" t="s">
        <v>11692</v>
      </c>
      <c r="L1167" s="215" t="s">
        <v>13385</v>
      </c>
      <c r="M1167" s="215" t="s">
        <v>15072</v>
      </c>
      <c r="N1167" s="215" t="s">
        <v>16782</v>
      </c>
      <c r="O1167" s="215" t="s">
        <v>18476</v>
      </c>
      <c r="P1167" s="215" t="s">
        <v>20175</v>
      </c>
      <c r="Q1167" s="4"/>
      <c r="R1167" s="4"/>
      <c r="S1167" s="4"/>
      <c r="T1167" s="4"/>
      <c r="U1167" s="4"/>
      <c r="V1167" s="4"/>
      <c r="W1167" s="4"/>
      <c r="X1167" s="4"/>
      <c r="Y1167" s="4"/>
      <c r="Z1167" s="4"/>
      <c r="AA1167" s="4"/>
      <c r="AB1167" s="4"/>
      <c r="AC1167" s="4"/>
      <c r="AD1167" s="4"/>
      <c r="AE1167" s="4"/>
      <c r="AF1167" s="4"/>
    </row>
    <row r="1168" spans="1:32" ht="49.9" customHeight="1">
      <c r="A1168" s="4"/>
      <c r="B1168" s="213">
        <v>171015101011</v>
      </c>
      <c r="C1168" s="214">
        <v>6</v>
      </c>
      <c r="D1168" s="215" t="s">
        <v>2691</v>
      </c>
      <c r="E1168" s="215" t="s">
        <v>2217</v>
      </c>
      <c r="F1168" s="216" t="s">
        <v>23341</v>
      </c>
      <c r="G1168" s="215" t="s">
        <v>4855</v>
      </c>
      <c r="H1168" s="215" t="s">
        <v>6581</v>
      </c>
      <c r="I1168" s="215" t="s">
        <v>8288</v>
      </c>
      <c r="J1168" s="215" t="s">
        <v>9992</v>
      </c>
      <c r="K1168" s="215" t="s">
        <v>11693</v>
      </c>
      <c r="L1168" s="215" t="s">
        <v>13386</v>
      </c>
      <c r="M1168" s="215" t="s">
        <v>15073</v>
      </c>
      <c r="N1168" s="215" t="s">
        <v>16783</v>
      </c>
      <c r="O1168" s="215" t="s">
        <v>18477</v>
      </c>
      <c r="P1168" s="215" t="s">
        <v>20176</v>
      </c>
      <c r="Q1168" s="4"/>
      <c r="R1168" s="4"/>
      <c r="S1168" s="4"/>
      <c r="T1168" s="4"/>
      <c r="U1168" s="4"/>
      <c r="V1168" s="4"/>
      <c r="W1168" s="4"/>
      <c r="X1168" s="4"/>
      <c r="Y1168" s="4"/>
      <c r="Z1168" s="4"/>
      <c r="AA1168" s="4"/>
      <c r="AB1168" s="4"/>
      <c r="AC1168" s="4"/>
      <c r="AD1168" s="4"/>
      <c r="AE1168" s="4"/>
      <c r="AF1168" s="4"/>
    </row>
    <row r="1169" spans="1:32" ht="49.9" customHeight="1">
      <c r="A1169" s="4"/>
      <c r="B1169" s="213">
        <v>171015101012</v>
      </c>
      <c r="C1169" s="214">
        <v>6</v>
      </c>
      <c r="D1169" s="215" t="s">
        <v>1168</v>
      </c>
      <c r="E1169" s="215" t="s">
        <v>2218</v>
      </c>
      <c r="F1169" s="216" t="s">
        <v>3321</v>
      </c>
      <c r="G1169" s="215" t="s">
        <v>4856</v>
      </c>
      <c r="H1169" s="215" t="s">
        <v>6582</v>
      </c>
      <c r="I1169" s="215" t="s">
        <v>8289</v>
      </c>
      <c r="J1169" s="215" t="s">
        <v>9993</v>
      </c>
      <c r="K1169" s="215" t="s">
        <v>11694</v>
      </c>
      <c r="L1169" s="215" t="s">
        <v>13387</v>
      </c>
      <c r="M1169" s="215" t="s">
        <v>15074</v>
      </c>
      <c r="N1169" s="215" t="s">
        <v>16784</v>
      </c>
      <c r="O1169" s="215" t="s">
        <v>18478</v>
      </c>
      <c r="P1169" s="215" t="s">
        <v>20177</v>
      </c>
      <c r="Q1169" s="4"/>
      <c r="R1169" s="4"/>
      <c r="S1169" s="4"/>
      <c r="T1169" s="4"/>
      <c r="U1169" s="4"/>
      <c r="V1169" s="4"/>
      <c r="W1169" s="4"/>
      <c r="X1169" s="4"/>
      <c r="Y1169" s="4"/>
      <c r="Z1169" s="4"/>
      <c r="AA1169" s="4"/>
      <c r="AB1169" s="4"/>
      <c r="AC1169" s="4"/>
      <c r="AD1169" s="4"/>
      <c r="AE1169" s="4"/>
      <c r="AF1169" s="4"/>
    </row>
    <row r="1170" spans="1:32" ht="49.9" customHeight="1">
      <c r="A1170" s="4"/>
      <c r="B1170" s="213">
        <v>171015101013</v>
      </c>
      <c r="C1170" s="214">
        <v>6</v>
      </c>
      <c r="D1170" s="215" t="s">
        <v>1169</v>
      </c>
      <c r="E1170" s="215" t="s">
        <v>2219</v>
      </c>
      <c r="F1170" s="216" t="s">
        <v>3322</v>
      </c>
      <c r="G1170" s="215" t="s">
        <v>4857</v>
      </c>
      <c r="H1170" s="215" t="s">
        <v>6583</v>
      </c>
      <c r="I1170" s="215" t="s">
        <v>8290</v>
      </c>
      <c r="J1170" s="215" t="s">
        <v>9994</v>
      </c>
      <c r="K1170" s="215" t="s">
        <v>11695</v>
      </c>
      <c r="L1170" s="215" t="s">
        <v>13388</v>
      </c>
      <c r="M1170" s="215" t="s">
        <v>15075</v>
      </c>
      <c r="N1170" s="215" t="s">
        <v>16785</v>
      </c>
      <c r="O1170" s="215" t="s">
        <v>18479</v>
      </c>
      <c r="P1170" s="215" t="s">
        <v>20178</v>
      </c>
      <c r="Q1170" s="4"/>
      <c r="R1170" s="4"/>
      <c r="S1170" s="4"/>
      <c r="T1170" s="4"/>
      <c r="U1170" s="4"/>
      <c r="V1170" s="4"/>
      <c r="W1170" s="4"/>
      <c r="X1170" s="4"/>
      <c r="Y1170" s="4"/>
      <c r="Z1170" s="4"/>
      <c r="AA1170" s="4"/>
      <c r="AB1170" s="4"/>
      <c r="AC1170" s="4"/>
      <c r="AD1170" s="4"/>
      <c r="AE1170" s="4"/>
      <c r="AF1170" s="4"/>
    </row>
    <row r="1171" spans="1:32" ht="49.9" customHeight="1">
      <c r="A1171" s="4"/>
      <c r="B1171" s="213">
        <v>1710151011</v>
      </c>
      <c r="C1171" s="214">
        <v>5</v>
      </c>
      <c r="D1171" s="215" t="s">
        <v>2692</v>
      </c>
      <c r="E1171" s="215" t="s">
        <v>2220</v>
      </c>
      <c r="F1171" s="216" t="s">
        <v>3323</v>
      </c>
      <c r="G1171" s="215" t="s">
        <v>4858</v>
      </c>
      <c r="H1171" s="215" t="s">
        <v>6584</v>
      </c>
      <c r="I1171" s="215" t="s">
        <v>8291</v>
      </c>
      <c r="J1171" s="215" t="s">
        <v>9995</v>
      </c>
      <c r="K1171" s="215" t="s">
        <v>11696</v>
      </c>
      <c r="L1171" s="215" t="s">
        <v>13389</v>
      </c>
      <c r="M1171" s="215" t="s">
        <v>15076</v>
      </c>
      <c r="N1171" s="215" t="s">
        <v>16786</v>
      </c>
      <c r="O1171" s="215" t="s">
        <v>18480</v>
      </c>
      <c r="P1171" s="215" t="s">
        <v>20179</v>
      </c>
      <c r="Q1171" s="4"/>
      <c r="R1171" s="4"/>
      <c r="S1171" s="4"/>
      <c r="T1171" s="4"/>
      <c r="U1171" s="4"/>
      <c r="V1171" s="4"/>
      <c r="W1171" s="4"/>
      <c r="X1171" s="4"/>
      <c r="Y1171" s="4"/>
      <c r="Z1171" s="4"/>
      <c r="AA1171" s="4"/>
      <c r="AB1171" s="4"/>
      <c r="AC1171" s="4"/>
      <c r="AD1171" s="4"/>
      <c r="AE1171" s="4"/>
      <c r="AF1171" s="4"/>
    </row>
    <row r="1172" spans="1:32" ht="49.9" customHeight="1">
      <c r="A1172" s="4"/>
      <c r="B1172" s="213">
        <v>171015101110</v>
      </c>
      <c r="C1172" s="214">
        <v>6</v>
      </c>
      <c r="D1172" s="215" t="s">
        <v>1170</v>
      </c>
      <c r="E1172" s="215" t="s">
        <v>1170</v>
      </c>
      <c r="F1172" s="216" t="s">
        <v>23342</v>
      </c>
      <c r="G1172" s="215" t="s">
        <v>4859</v>
      </c>
      <c r="H1172" s="215" t="s">
        <v>6585</v>
      </c>
      <c r="I1172" s="215" t="s">
        <v>8292</v>
      </c>
      <c r="J1172" s="215" t="s">
        <v>9996</v>
      </c>
      <c r="K1172" s="215" t="s">
        <v>11697</v>
      </c>
      <c r="L1172" s="215" t="s">
        <v>13390</v>
      </c>
      <c r="M1172" s="215" t="s">
        <v>15077</v>
      </c>
      <c r="N1172" s="215" t="s">
        <v>16787</v>
      </c>
      <c r="O1172" s="215" t="s">
        <v>18481</v>
      </c>
      <c r="P1172" s="215" t="s">
        <v>20180</v>
      </c>
      <c r="Q1172" s="4"/>
      <c r="R1172" s="4"/>
      <c r="S1172" s="4"/>
      <c r="T1172" s="4"/>
      <c r="U1172" s="4"/>
      <c r="V1172" s="4"/>
      <c r="W1172" s="4"/>
      <c r="X1172" s="4"/>
      <c r="Y1172" s="4"/>
      <c r="Z1172" s="4"/>
      <c r="AA1172" s="4"/>
      <c r="AB1172" s="4"/>
      <c r="AC1172" s="4"/>
      <c r="AD1172" s="4"/>
      <c r="AE1172" s="4"/>
      <c r="AF1172" s="4"/>
    </row>
    <row r="1173" spans="1:32" ht="49.9" customHeight="1">
      <c r="A1173" s="4"/>
      <c r="B1173" s="213">
        <v>17101510111010</v>
      </c>
      <c r="C1173" s="214">
        <v>7</v>
      </c>
      <c r="D1173" s="215" t="s">
        <v>1171</v>
      </c>
      <c r="E1173" s="215" t="s">
        <v>1171</v>
      </c>
      <c r="F1173" s="216" t="s">
        <v>3324</v>
      </c>
      <c r="G1173" s="215" t="s">
        <v>4860</v>
      </c>
      <c r="H1173" s="215" t="s">
        <v>6586</v>
      </c>
      <c r="I1173" s="215" t="s">
        <v>8293</v>
      </c>
      <c r="J1173" s="215" t="s">
        <v>9997</v>
      </c>
      <c r="K1173" s="215" t="s">
        <v>11698</v>
      </c>
      <c r="L1173" s="215" t="s">
        <v>13391</v>
      </c>
      <c r="M1173" s="215" t="s">
        <v>15078</v>
      </c>
      <c r="N1173" s="215" t="s">
        <v>16788</v>
      </c>
      <c r="O1173" s="215" t="s">
        <v>18482</v>
      </c>
      <c r="P1173" s="215" t="s">
        <v>20181</v>
      </c>
      <c r="Q1173" s="4"/>
      <c r="R1173" s="4"/>
      <c r="S1173" s="4"/>
      <c r="T1173" s="4"/>
      <c r="U1173" s="4"/>
      <c r="V1173" s="4"/>
      <c r="W1173" s="4"/>
      <c r="X1173" s="4"/>
      <c r="Y1173" s="4"/>
      <c r="Z1173" s="4"/>
      <c r="AA1173" s="4"/>
      <c r="AB1173" s="4"/>
      <c r="AC1173" s="4"/>
      <c r="AD1173" s="4"/>
      <c r="AE1173" s="4"/>
      <c r="AF1173" s="4"/>
    </row>
    <row r="1174" spans="1:32" ht="49.9" customHeight="1">
      <c r="A1174" s="4"/>
      <c r="B1174" s="213">
        <v>17101510111011</v>
      </c>
      <c r="C1174" s="214">
        <v>7</v>
      </c>
      <c r="D1174" s="215" t="s">
        <v>1172</v>
      </c>
      <c r="E1174" s="215" t="s">
        <v>1172</v>
      </c>
      <c r="F1174" s="216" t="s">
        <v>23343</v>
      </c>
      <c r="G1174" s="215" t="s">
        <v>4861</v>
      </c>
      <c r="H1174" s="215" t="s">
        <v>6587</v>
      </c>
      <c r="I1174" s="215" t="s">
        <v>8294</v>
      </c>
      <c r="J1174" s="215" t="s">
        <v>9998</v>
      </c>
      <c r="K1174" s="215" t="s">
        <v>11699</v>
      </c>
      <c r="L1174" s="215" t="s">
        <v>13392</v>
      </c>
      <c r="M1174" s="215" t="s">
        <v>15079</v>
      </c>
      <c r="N1174" s="215" t="s">
        <v>16789</v>
      </c>
      <c r="O1174" s="215" t="s">
        <v>18483</v>
      </c>
      <c r="P1174" s="215" t="s">
        <v>20182</v>
      </c>
      <c r="Q1174" s="4"/>
      <c r="R1174" s="4"/>
      <c r="S1174" s="4"/>
      <c r="T1174" s="4"/>
      <c r="U1174" s="4"/>
      <c r="V1174" s="4"/>
      <c r="W1174" s="4"/>
      <c r="X1174" s="4"/>
      <c r="Y1174" s="4"/>
      <c r="Z1174" s="4"/>
      <c r="AA1174" s="4"/>
      <c r="AB1174" s="4"/>
      <c r="AC1174" s="4"/>
      <c r="AD1174" s="4"/>
      <c r="AE1174" s="4"/>
      <c r="AF1174" s="4"/>
    </row>
    <row r="1175" spans="1:32" ht="49.9" customHeight="1">
      <c r="A1175" s="4"/>
      <c r="B1175" s="213">
        <v>17101510111012</v>
      </c>
      <c r="C1175" s="214">
        <v>7</v>
      </c>
      <c r="D1175" s="215" t="s">
        <v>1173</v>
      </c>
      <c r="E1175" s="215" t="s">
        <v>1173</v>
      </c>
      <c r="F1175" s="216" t="s">
        <v>23344</v>
      </c>
      <c r="G1175" s="215" t="s">
        <v>4862</v>
      </c>
      <c r="H1175" s="215" t="s">
        <v>6588</v>
      </c>
      <c r="I1175" s="215" t="s">
        <v>8295</v>
      </c>
      <c r="J1175" s="215" t="s">
        <v>9999</v>
      </c>
      <c r="K1175" s="215" t="s">
        <v>11700</v>
      </c>
      <c r="L1175" s="215" t="s">
        <v>13393</v>
      </c>
      <c r="M1175" s="215" t="s">
        <v>15080</v>
      </c>
      <c r="N1175" s="215" t="s">
        <v>16790</v>
      </c>
      <c r="O1175" s="215" t="s">
        <v>18484</v>
      </c>
      <c r="P1175" s="215" t="s">
        <v>20183</v>
      </c>
      <c r="Q1175" s="4"/>
      <c r="R1175" s="4"/>
      <c r="S1175" s="4"/>
      <c r="T1175" s="4"/>
      <c r="U1175" s="4"/>
      <c r="V1175" s="4"/>
      <c r="W1175" s="4"/>
      <c r="X1175" s="4"/>
      <c r="Y1175" s="4"/>
      <c r="Z1175" s="4"/>
      <c r="AA1175" s="4"/>
      <c r="AB1175" s="4"/>
      <c r="AC1175" s="4"/>
      <c r="AD1175" s="4"/>
      <c r="AE1175" s="4"/>
      <c r="AF1175" s="4"/>
    </row>
    <row r="1176" spans="1:32" ht="49.9" customHeight="1">
      <c r="A1176" s="4"/>
      <c r="B1176" s="213">
        <v>17101510111013</v>
      </c>
      <c r="C1176" s="214">
        <v>7</v>
      </c>
      <c r="D1176" s="215" t="s">
        <v>1174</v>
      </c>
      <c r="E1176" s="215" t="s">
        <v>2221</v>
      </c>
      <c r="F1176" s="216" t="s">
        <v>23345</v>
      </c>
      <c r="G1176" s="215" t="s">
        <v>4863</v>
      </c>
      <c r="H1176" s="215" t="s">
        <v>6589</v>
      </c>
      <c r="I1176" s="215" t="s">
        <v>8296</v>
      </c>
      <c r="J1176" s="215" t="s">
        <v>10000</v>
      </c>
      <c r="K1176" s="215" t="s">
        <v>11701</v>
      </c>
      <c r="L1176" s="215" t="s">
        <v>13394</v>
      </c>
      <c r="M1176" s="215" t="s">
        <v>15081</v>
      </c>
      <c r="N1176" s="215" t="s">
        <v>16791</v>
      </c>
      <c r="O1176" s="215" t="s">
        <v>18485</v>
      </c>
      <c r="P1176" s="215" t="s">
        <v>20184</v>
      </c>
      <c r="Q1176" s="4"/>
      <c r="R1176" s="4"/>
      <c r="S1176" s="4"/>
      <c r="T1176" s="4"/>
      <c r="U1176" s="4"/>
      <c r="V1176" s="4"/>
      <c r="W1176" s="4"/>
      <c r="X1176" s="4"/>
      <c r="Y1176" s="4"/>
      <c r="Z1176" s="4"/>
      <c r="AA1176" s="4"/>
      <c r="AB1176" s="4"/>
      <c r="AC1176" s="4"/>
      <c r="AD1176" s="4"/>
      <c r="AE1176" s="4"/>
      <c r="AF1176" s="4"/>
    </row>
    <row r="1177" spans="1:32" ht="49.9" customHeight="1">
      <c r="A1177" s="4"/>
      <c r="B1177" s="213">
        <v>171015101111</v>
      </c>
      <c r="C1177" s="214">
        <v>6</v>
      </c>
      <c r="D1177" s="215" t="s">
        <v>1175</v>
      </c>
      <c r="E1177" s="215" t="s">
        <v>2222</v>
      </c>
      <c r="F1177" s="216" t="s">
        <v>3325</v>
      </c>
      <c r="G1177" s="215" t="s">
        <v>4864</v>
      </c>
      <c r="H1177" s="215" t="s">
        <v>6590</v>
      </c>
      <c r="I1177" s="215" t="s">
        <v>8297</v>
      </c>
      <c r="J1177" s="215" t="s">
        <v>10001</v>
      </c>
      <c r="K1177" s="215" t="s">
        <v>11702</v>
      </c>
      <c r="L1177" s="215" t="s">
        <v>13395</v>
      </c>
      <c r="M1177" s="215" t="s">
        <v>15082</v>
      </c>
      <c r="N1177" s="215" t="s">
        <v>16792</v>
      </c>
      <c r="O1177" s="215" t="s">
        <v>18486</v>
      </c>
      <c r="P1177" s="215" t="s">
        <v>20185</v>
      </c>
      <c r="Q1177" s="4"/>
      <c r="R1177" s="4"/>
      <c r="S1177" s="4"/>
      <c r="T1177" s="4"/>
      <c r="U1177" s="4"/>
      <c r="V1177" s="4"/>
      <c r="W1177" s="4"/>
      <c r="X1177" s="4"/>
      <c r="Y1177" s="4"/>
      <c r="Z1177" s="4"/>
      <c r="AA1177" s="4"/>
      <c r="AB1177" s="4"/>
      <c r="AC1177" s="4"/>
      <c r="AD1177" s="4"/>
      <c r="AE1177" s="4"/>
      <c r="AF1177" s="4"/>
    </row>
    <row r="1178" spans="1:32" ht="49.9" customHeight="1">
      <c r="A1178" s="4"/>
      <c r="B1178" s="213">
        <v>171015101112</v>
      </c>
      <c r="C1178" s="214">
        <v>6</v>
      </c>
      <c r="D1178" s="215" t="s">
        <v>1176</v>
      </c>
      <c r="E1178" s="215" t="s">
        <v>2223</v>
      </c>
      <c r="F1178" s="216" t="s">
        <v>23346</v>
      </c>
      <c r="G1178" s="215" t="s">
        <v>4865</v>
      </c>
      <c r="H1178" s="215" t="s">
        <v>6591</v>
      </c>
      <c r="I1178" s="215" t="s">
        <v>8298</v>
      </c>
      <c r="J1178" s="215" t="s">
        <v>10002</v>
      </c>
      <c r="K1178" s="215" t="s">
        <v>11703</v>
      </c>
      <c r="L1178" s="215" t="s">
        <v>13396</v>
      </c>
      <c r="M1178" s="215" t="s">
        <v>15083</v>
      </c>
      <c r="N1178" s="215" t="s">
        <v>16793</v>
      </c>
      <c r="O1178" s="215" t="s">
        <v>18487</v>
      </c>
      <c r="P1178" s="215" t="s">
        <v>20186</v>
      </c>
      <c r="Q1178" s="4"/>
      <c r="R1178" s="4"/>
      <c r="S1178" s="4"/>
      <c r="T1178" s="4"/>
      <c r="U1178" s="4"/>
      <c r="V1178" s="4"/>
      <c r="W1178" s="4"/>
      <c r="X1178" s="4"/>
      <c r="Y1178" s="4"/>
      <c r="Z1178" s="4"/>
      <c r="AA1178" s="4"/>
      <c r="AB1178" s="4"/>
      <c r="AC1178" s="4"/>
      <c r="AD1178" s="4"/>
      <c r="AE1178" s="4"/>
      <c r="AF1178" s="4"/>
    </row>
    <row r="1179" spans="1:32" ht="49.9" customHeight="1">
      <c r="A1179" s="4"/>
      <c r="B1179" s="213">
        <v>171015101113</v>
      </c>
      <c r="C1179" s="214">
        <v>6</v>
      </c>
      <c r="D1179" s="215" t="s">
        <v>1177</v>
      </c>
      <c r="E1179" s="215" t="s">
        <v>1177</v>
      </c>
      <c r="F1179" s="216" t="s">
        <v>23347</v>
      </c>
      <c r="G1179" s="215" t="s">
        <v>4866</v>
      </c>
      <c r="H1179" s="215" t="s">
        <v>6592</v>
      </c>
      <c r="I1179" s="215" t="s">
        <v>8299</v>
      </c>
      <c r="J1179" s="215" t="s">
        <v>10003</v>
      </c>
      <c r="K1179" s="215" t="s">
        <v>11704</v>
      </c>
      <c r="L1179" s="215" t="s">
        <v>13397</v>
      </c>
      <c r="M1179" s="215" t="s">
        <v>15084</v>
      </c>
      <c r="N1179" s="215" t="s">
        <v>16794</v>
      </c>
      <c r="O1179" s="215" t="s">
        <v>18488</v>
      </c>
      <c r="P1179" s="215" t="s">
        <v>20187</v>
      </c>
      <c r="Q1179" s="4"/>
      <c r="R1179" s="4"/>
      <c r="S1179" s="4"/>
      <c r="T1179" s="4"/>
      <c r="U1179" s="4"/>
      <c r="V1179" s="4"/>
      <c r="W1179" s="4"/>
      <c r="X1179" s="4"/>
      <c r="Y1179" s="4"/>
      <c r="Z1179" s="4"/>
      <c r="AA1179" s="4"/>
      <c r="AB1179" s="4"/>
      <c r="AC1179" s="4"/>
      <c r="AD1179" s="4"/>
      <c r="AE1179" s="4"/>
      <c r="AF1179" s="4"/>
    </row>
    <row r="1180" spans="1:32" ht="49.9" customHeight="1">
      <c r="A1180" s="4"/>
      <c r="B1180" s="213">
        <v>171015101114</v>
      </c>
      <c r="C1180" s="214">
        <v>6</v>
      </c>
      <c r="D1180" s="215" t="s">
        <v>1178</v>
      </c>
      <c r="E1180" s="215" t="s">
        <v>1178</v>
      </c>
      <c r="F1180" s="216" t="s">
        <v>3326</v>
      </c>
      <c r="G1180" s="215" t="s">
        <v>4867</v>
      </c>
      <c r="H1180" s="215" t="s">
        <v>6593</v>
      </c>
      <c r="I1180" s="215" t="s">
        <v>8300</v>
      </c>
      <c r="J1180" s="215" t="s">
        <v>10004</v>
      </c>
      <c r="K1180" s="215" t="s">
        <v>11705</v>
      </c>
      <c r="L1180" s="215" t="s">
        <v>13398</v>
      </c>
      <c r="M1180" s="215" t="s">
        <v>15085</v>
      </c>
      <c r="N1180" s="215" t="s">
        <v>16795</v>
      </c>
      <c r="O1180" s="215" t="s">
        <v>18489</v>
      </c>
      <c r="P1180" s="215" t="s">
        <v>20188</v>
      </c>
      <c r="Q1180" s="4"/>
      <c r="R1180" s="4"/>
      <c r="S1180" s="4"/>
      <c r="T1180" s="4"/>
      <c r="U1180" s="4"/>
      <c r="V1180" s="4"/>
      <c r="W1180" s="4"/>
      <c r="X1180" s="4"/>
      <c r="Y1180" s="4"/>
      <c r="Z1180" s="4"/>
      <c r="AA1180" s="4"/>
      <c r="AB1180" s="4"/>
      <c r="AC1180" s="4"/>
      <c r="AD1180" s="4"/>
      <c r="AE1180" s="4"/>
      <c r="AF1180" s="4"/>
    </row>
    <row r="1181" spans="1:32" ht="49.9" customHeight="1">
      <c r="A1181" s="4"/>
      <c r="B1181" s="213">
        <v>17101510111410</v>
      </c>
      <c r="C1181" s="214">
        <v>7</v>
      </c>
      <c r="D1181" s="215" t="s">
        <v>1179</v>
      </c>
      <c r="E1181" s="215" t="s">
        <v>1179</v>
      </c>
      <c r="F1181" s="216" t="s">
        <v>3327</v>
      </c>
      <c r="G1181" s="215" t="s">
        <v>4868</v>
      </c>
      <c r="H1181" s="215" t="s">
        <v>6594</v>
      </c>
      <c r="I1181" s="215" t="s">
        <v>8301</v>
      </c>
      <c r="J1181" s="215" t="s">
        <v>10005</v>
      </c>
      <c r="K1181" s="215" t="s">
        <v>11706</v>
      </c>
      <c r="L1181" s="215" t="s">
        <v>13399</v>
      </c>
      <c r="M1181" s="215" t="s">
        <v>15086</v>
      </c>
      <c r="N1181" s="215" t="s">
        <v>16796</v>
      </c>
      <c r="O1181" s="215" t="s">
        <v>18490</v>
      </c>
      <c r="P1181" s="215" t="s">
        <v>20189</v>
      </c>
      <c r="Q1181" s="4"/>
      <c r="R1181" s="4"/>
      <c r="S1181" s="4"/>
      <c r="T1181" s="4"/>
      <c r="U1181" s="4"/>
      <c r="V1181" s="4"/>
      <c r="W1181" s="4"/>
      <c r="X1181" s="4"/>
      <c r="Y1181" s="4"/>
      <c r="Z1181" s="4"/>
      <c r="AA1181" s="4"/>
      <c r="AB1181" s="4"/>
      <c r="AC1181" s="4"/>
      <c r="AD1181" s="4"/>
      <c r="AE1181" s="4"/>
      <c r="AF1181" s="4"/>
    </row>
    <row r="1182" spans="1:32" ht="49.9" customHeight="1">
      <c r="A1182" s="4"/>
      <c r="B1182" s="213">
        <v>17101510111411</v>
      </c>
      <c r="C1182" s="214">
        <v>7</v>
      </c>
      <c r="D1182" s="215" t="s">
        <v>1180</v>
      </c>
      <c r="E1182" s="215" t="s">
        <v>2224</v>
      </c>
      <c r="F1182" s="216" t="s">
        <v>3328</v>
      </c>
      <c r="G1182" s="215" t="s">
        <v>4869</v>
      </c>
      <c r="H1182" s="215" t="s">
        <v>6595</v>
      </c>
      <c r="I1182" s="215" t="s">
        <v>8302</v>
      </c>
      <c r="J1182" s="215" t="s">
        <v>10006</v>
      </c>
      <c r="K1182" s="215" t="s">
        <v>11707</v>
      </c>
      <c r="L1182" s="215" t="s">
        <v>13400</v>
      </c>
      <c r="M1182" s="215" t="s">
        <v>15087</v>
      </c>
      <c r="N1182" s="215" t="s">
        <v>16797</v>
      </c>
      <c r="O1182" s="215" t="s">
        <v>18491</v>
      </c>
      <c r="P1182" s="215" t="s">
        <v>20190</v>
      </c>
      <c r="Q1182" s="4"/>
      <c r="R1182" s="4"/>
      <c r="S1182" s="4"/>
      <c r="T1182" s="4"/>
      <c r="U1182" s="4"/>
      <c r="V1182" s="4"/>
      <c r="W1182" s="4"/>
      <c r="X1182" s="4"/>
      <c r="Y1182" s="4"/>
      <c r="Z1182" s="4"/>
      <c r="AA1182" s="4"/>
      <c r="AB1182" s="4"/>
      <c r="AC1182" s="4"/>
      <c r="AD1182" s="4"/>
      <c r="AE1182" s="4"/>
      <c r="AF1182" s="4"/>
    </row>
    <row r="1183" spans="1:32" ht="49.9" customHeight="1">
      <c r="A1183" s="4"/>
      <c r="B1183" s="213">
        <v>17101510111412</v>
      </c>
      <c r="C1183" s="214">
        <v>7</v>
      </c>
      <c r="D1183" s="215" t="s">
        <v>1181</v>
      </c>
      <c r="E1183" s="215" t="s">
        <v>1181</v>
      </c>
      <c r="F1183" s="216" t="s">
        <v>3329</v>
      </c>
      <c r="G1183" s="215" t="s">
        <v>4870</v>
      </c>
      <c r="H1183" s="215" t="s">
        <v>6596</v>
      </c>
      <c r="I1183" s="215" t="s">
        <v>8303</v>
      </c>
      <c r="J1183" s="215" t="s">
        <v>10007</v>
      </c>
      <c r="K1183" s="215" t="s">
        <v>11708</v>
      </c>
      <c r="L1183" s="215" t="s">
        <v>13401</v>
      </c>
      <c r="M1183" s="215" t="s">
        <v>15088</v>
      </c>
      <c r="N1183" s="215" t="s">
        <v>16798</v>
      </c>
      <c r="O1183" s="215" t="s">
        <v>18492</v>
      </c>
      <c r="P1183" s="215" t="s">
        <v>20191</v>
      </c>
      <c r="Q1183" s="4"/>
      <c r="R1183" s="4"/>
      <c r="S1183" s="4"/>
      <c r="T1183" s="4"/>
      <c r="U1183" s="4"/>
      <c r="V1183" s="4"/>
      <c r="W1183" s="4"/>
      <c r="X1183" s="4"/>
      <c r="Y1183" s="4"/>
      <c r="Z1183" s="4"/>
      <c r="AA1183" s="4"/>
      <c r="AB1183" s="4"/>
      <c r="AC1183" s="4"/>
      <c r="AD1183" s="4"/>
      <c r="AE1183" s="4"/>
      <c r="AF1183" s="4"/>
    </row>
    <row r="1184" spans="1:32" ht="49.9" customHeight="1">
      <c r="A1184" s="4"/>
      <c r="B1184" s="213">
        <v>171015101115</v>
      </c>
      <c r="C1184" s="214">
        <v>6</v>
      </c>
      <c r="D1184" s="215" t="s">
        <v>1182</v>
      </c>
      <c r="E1184" s="215" t="s">
        <v>2225</v>
      </c>
      <c r="F1184" s="216" t="s">
        <v>23348</v>
      </c>
      <c r="G1184" s="215" t="s">
        <v>4871</v>
      </c>
      <c r="H1184" s="215" t="s">
        <v>6597</v>
      </c>
      <c r="I1184" s="215" t="s">
        <v>8304</v>
      </c>
      <c r="J1184" s="215" t="s">
        <v>10008</v>
      </c>
      <c r="K1184" s="215" t="s">
        <v>11709</v>
      </c>
      <c r="L1184" s="215" t="s">
        <v>13402</v>
      </c>
      <c r="M1184" s="215" t="s">
        <v>15089</v>
      </c>
      <c r="N1184" s="215" t="s">
        <v>16799</v>
      </c>
      <c r="O1184" s="215" t="s">
        <v>18493</v>
      </c>
      <c r="P1184" s="215" t="s">
        <v>20192</v>
      </c>
      <c r="Q1184" s="4"/>
      <c r="R1184" s="4"/>
      <c r="S1184" s="4"/>
      <c r="T1184" s="4"/>
      <c r="U1184" s="4"/>
      <c r="V1184" s="4"/>
      <c r="W1184" s="4"/>
      <c r="X1184" s="4"/>
      <c r="Y1184" s="4"/>
      <c r="Z1184" s="4"/>
      <c r="AA1184" s="4"/>
      <c r="AB1184" s="4"/>
      <c r="AC1184" s="4"/>
      <c r="AD1184" s="4"/>
      <c r="AE1184" s="4"/>
      <c r="AF1184" s="4"/>
    </row>
    <row r="1185" spans="1:32" ht="49.9" customHeight="1">
      <c r="A1185" s="4"/>
      <c r="B1185" s="213">
        <v>17101510111510</v>
      </c>
      <c r="C1185" s="214">
        <v>7</v>
      </c>
      <c r="D1185" s="215" t="s">
        <v>1183</v>
      </c>
      <c r="E1185" s="215" t="s">
        <v>2226</v>
      </c>
      <c r="F1185" s="216" t="s">
        <v>23349</v>
      </c>
      <c r="G1185" s="215" t="s">
        <v>4872</v>
      </c>
      <c r="H1185" s="215" t="s">
        <v>6598</v>
      </c>
      <c r="I1185" s="215" t="s">
        <v>8305</v>
      </c>
      <c r="J1185" s="215" t="s">
        <v>10009</v>
      </c>
      <c r="K1185" s="215" t="s">
        <v>11710</v>
      </c>
      <c r="L1185" s="215" t="s">
        <v>13403</v>
      </c>
      <c r="M1185" s="215" t="s">
        <v>15090</v>
      </c>
      <c r="N1185" s="215" t="s">
        <v>16800</v>
      </c>
      <c r="O1185" s="215" t="s">
        <v>18494</v>
      </c>
      <c r="P1185" s="215" t="s">
        <v>20193</v>
      </c>
      <c r="Q1185" s="4"/>
      <c r="R1185" s="4"/>
      <c r="S1185" s="4"/>
      <c r="T1185" s="4"/>
      <c r="U1185" s="4"/>
      <c r="V1185" s="4"/>
      <c r="W1185" s="4"/>
      <c r="X1185" s="4"/>
      <c r="Y1185" s="4"/>
      <c r="Z1185" s="4"/>
      <c r="AA1185" s="4"/>
      <c r="AB1185" s="4"/>
      <c r="AC1185" s="4"/>
      <c r="AD1185" s="4"/>
      <c r="AE1185" s="4"/>
      <c r="AF1185" s="4"/>
    </row>
    <row r="1186" spans="1:32" ht="49.9" customHeight="1">
      <c r="A1186" s="4"/>
      <c r="B1186" s="213">
        <v>17101510111511</v>
      </c>
      <c r="C1186" s="214">
        <v>7</v>
      </c>
      <c r="D1186" s="215" t="s">
        <v>1184</v>
      </c>
      <c r="E1186" s="215" t="s">
        <v>2227</v>
      </c>
      <c r="F1186" s="216" t="s">
        <v>23350</v>
      </c>
      <c r="G1186" s="215" t="s">
        <v>4873</v>
      </c>
      <c r="H1186" s="215" t="s">
        <v>6599</v>
      </c>
      <c r="I1186" s="215" t="s">
        <v>8306</v>
      </c>
      <c r="J1186" s="215" t="s">
        <v>10008</v>
      </c>
      <c r="K1186" s="215" t="s">
        <v>11711</v>
      </c>
      <c r="L1186" s="215" t="s">
        <v>13404</v>
      </c>
      <c r="M1186" s="215" t="s">
        <v>4873</v>
      </c>
      <c r="N1186" s="215" t="s">
        <v>16801</v>
      </c>
      <c r="O1186" s="215" t="s">
        <v>18495</v>
      </c>
      <c r="P1186" s="215" t="s">
        <v>20194</v>
      </c>
      <c r="Q1186" s="4"/>
      <c r="R1186" s="4"/>
      <c r="S1186" s="4"/>
      <c r="T1186" s="4"/>
      <c r="U1186" s="4"/>
      <c r="V1186" s="4"/>
      <c r="W1186" s="4"/>
      <c r="X1186" s="4"/>
      <c r="Y1186" s="4"/>
      <c r="Z1186" s="4"/>
      <c r="AA1186" s="4"/>
      <c r="AB1186" s="4"/>
      <c r="AC1186" s="4"/>
      <c r="AD1186" s="4"/>
      <c r="AE1186" s="4"/>
      <c r="AF1186" s="4"/>
    </row>
    <row r="1187" spans="1:32" ht="49.9" customHeight="1">
      <c r="A1187" s="4"/>
      <c r="B1187" s="213">
        <v>171015101116</v>
      </c>
      <c r="C1187" s="214">
        <v>6</v>
      </c>
      <c r="D1187" s="215" t="s">
        <v>1185</v>
      </c>
      <c r="E1187" s="215" t="s">
        <v>2228</v>
      </c>
      <c r="F1187" s="216" t="s">
        <v>3330</v>
      </c>
      <c r="G1187" s="215" t="s">
        <v>4874</v>
      </c>
      <c r="H1187" s="215" t="s">
        <v>6600</v>
      </c>
      <c r="I1187" s="215" t="s">
        <v>8307</v>
      </c>
      <c r="J1187" s="215" t="s">
        <v>10010</v>
      </c>
      <c r="K1187" s="215" t="s">
        <v>11712</v>
      </c>
      <c r="L1187" s="215" t="s">
        <v>13405</v>
      </c>
      <c r="M1187" s="215" t="s">
        <v>15091</v>
      </c>
      <c r="N1187" s="215" t="s">
        <v>16802</v>
      </c>
      <c r="O1187" s="215" t="s">
        <v>18496</v>
      </c>
      <c r="P1187" s="215" t="s">
        <v>20195</v>
      </c>
      <c r="Q1187" s="4"/>
      <c r="R1187" s="4"/>
      <c r="S1187" s="4"/>
      <c r="T1187" s="4"/>
      <c r="U1187" s="4"/>
      <c r="V1187" s="4"/>
      <c r="W1187" s="4"/>
      <c r="X1187" s="4"/>
      <c r="Y1187" s="4"/>
      <c r="Z1187" s="4"/>
      <c r="AA1187" s="4"/>
      <c r="AB1187" s="4"/>
      <c r="AC1187" s="4"/>
      <c r="AD1187" s="4"/>
      <c r="AE1187" s="4"/>
      <c r="AF1187" s="4"/>
    </row>
    <row r="1188" spans="1:32" ht="49.9" customHeight="1">
      <c r="A1188" s="4"/>
      <c r="B1188" s="213">
        <v>17101510111610</v>
      </c>
      <c r="C1188" s="214">
        <v>7</v>
      </c>
      <c r="D1188" s="215" t="s">
        <v>1186</v>
      </c>
      <c r="E1188" s="215" t="s">
        <v>2229</v>
      </c>
      <c r="F1188" s="216" t="s">
        <v>23351</v>
      </c>
      <c r="G1188" s="215" t="s">
        <v>4875</v>
      </c>
      <c r="H1188" s="215" t="s">
        <v>6601</v>
      </c>
      <c r="I1188" s="215" t="s">
        <v>8308</v>
      </c>
      <c r="J1188" s="215" t="s">
        <v>10011</v>
      </c>
      <c r="K1188" s="215" t="s">
        <v>11713</v>
      </c>
      <c r="L1188" s="215" t="s">
        <v>13406</v>
      </c>
      <c r="M1188" s="215" t="s">
        <v>15092</v>
      </c>
      <c r="N1188" s="215" t="s">
        <v>16803</v>
      </c>
      <c r="O1188" s="215" t="s">
        <v>18497</v>
      </c>
      <c r="P1188" s="215" t="s">
        <v>20196</v>
      </c>
      <c r="Q1188" s="4"/>
      <c r="R1188" s="4"/>
      <c r="S1188" s="4"/>
      <c r="T1188" s="4"/>
      <c r="U1188" s="4"/>
      <c r="V1188" s="4"/>
      <c r="W1188" s="4"/>
      <c r="X1188" s="4"/>
      <c r="Y1188" s="4"/>
      <c r="Z1188" s="4"/>
      <c r="AA1188" s="4"/>
      <c r="AB1188" s="4"/>
      <c r="AC1188" s="4"/>
      <c r="AD1188" s="4"/>
      <c r="AE1188" s="4"/>
      <c r="AF1188" s="4"/>
    </row>
    <row r="1189" spans="1:32" ht="49.9" customHeight="1">
      <c r="A1189" s="4"/>
      <c r="B1189" s="213">
        <v>17101510111611</v>
      </c>
      <c r="C1189" s="214">
        <v>7</v>
      </c>
      <c r="D1189" s="215" t="s">
        <v>1187</v>
      </c>
      <c r="E1189" s="215" t="s">
        <v>2230</v>
      </c>
      <c r="F1189" s="216" t="s">
        <v>3331</v>
      </c>
      <c r="G1189" s="215" t="s">
        <v>4876</v>
      </c>
      <c r="H1189" s="215" t="s">
        <v>6602</v>
      </c>
      <c r="I1189" s="215" t="s">
        <v>8309</v>
      </c>
      <c r="J1189" s="215" t="s">
        <v>10012</v>
      </c>
      <c r="K1189" s="215" t="s">
        <v>11714</v>
      </c>
      <c r="L1189" s="215" t="s">
        <v>13407</v>
      </c>
      <c r="M1189" s="215" t="s">
        <v>15093</v>
      </c>
      <c r="N1189" s="215" t="s">
        <v>16804</v>
      </c>
      <c r="O1189" s="215" t="s">
        <v>18498</v>
      </c>
      <c r="P1189" s="215" t="s">
        <v>20197</v>
      </c>
      <c r="Q1189" s="4"/>
      <c r="R1189" s="4"/>
      <c r="S1189" s="4"/>
      <c r="T1189" s="4"/>
      <c r="U1189" s="4"/>
      <c r="V1189" s="4"/>
      <c r="W1189" s="4"/>
      <c r="X1189" s="4"/>
      <c r="Y1189" s="4"/>
      <c r="Z1189" s="4"/>
      <c r="AA1189" s="4"/>
      <c r="AB1189" s="4"/>
      <c r="AC1189" s="4"/>
      <c r="AD1189" s="4"/>
      <c r="AE1189" s="4"/>
      <c r="AF1189" s="4"/>
    </row>
    <row r="1190" spans="1:32" ht="49.9" customHeight="1">
      <c r="A1190" s="4"/>
      <c r="B1190" s="213">
        <v>171015101117</v>
      </c>
      <c r="C1190" s="214">
        <v>6</v>
      </c>
      <c r="D1190" s="215" t="s">
        <v>2693</v>
      </c>
      <c r="E1190" s="215" t="s">
        <v>2231</v>
      </c>
      <c r="F1190" s="216" t="s">
        <v>3332</v>
      </c>
      <c r="G1190" s="215" t="s">
        <v>4877</v>
      </c>
      <c r="H1190" s="215" t="s">
        <v>6603</v>
      </c>
      <c r="I1190" s="215" t="s">
        <v>8310</v>
      </c>
      <c r="J1190" s="215" t="s">
        <v>10013</v>
      </c>
      <c r="K1190" s="215" t="s">
        <v>11715</v>
      </c>
      <c r="L1190" s="215" t="s">
        <v>13408</v>
      </c>
      <c r="M1190" s="215" t="s">
        <v>15094</v>
      </c>
      <c r="N1190" s="215" t="s">
        <v>16805</v>
      </c>
      <c r="O1190" s="215" t="s">
        <v>18499</v>
      </c>
      <c r="P1190" s="215" t="s">
        <v>20198</v>
      </c>
      <c r="Q1190" s="4"/>
      <c r="R1190" s="4"/>
      <c r="S1190" s="4"/>
      <c r="T1190" s="4"/>
      <c r="U1190" s="4"/>
      <c r="V1190" s="4"/>
      <c r="W1190" s="4"/>
      <c r="X1190" s="4"/>
      <c r="Y1190" s="4"/>
      <c r="Z1190" s="4"/>
      <c r="AA1190" s="4"/>
      <c r="AB1190" s="4"/>
      <c r="AC1190" s="4"/>
      <c r="AD1190" s="4"/>
      <c r="AE1190" s="4"/>
      <c r="AF1190" s="4"/>
    </row>
    <row r="1191" spans="1:32" ht="49.9" customHeight="1">
      <c r="A1191" s="4"/>
      <c r="B1191" s="213">
        <v>17101510111710</v>
      </c>
      <c r="C1191" s="214">
        <v>7</v>
      </c>
      <c r="D1191" s="215" t="s">
        <v>1188</v>
      </c>
      <c r="E1191" s="215" t="s">
        <v>2232</v>
      </c>
      <c r="F1191" s="216" t="s">
        <v>3333</v>
      </c>
      <c r="G1191" s="215" t="s">
        <v>4878</v>
      </c>
      <c r="H1191" s="215" t="s">
        <v>6604</v>
      </c>
      <c r="I1191" s="215" t="s">
        <v>8311</v>
      </c>
      <c r="J1191" s="215" t="s">
        <v>10014</v>
      </c>
      <c r="K1191" s="215" t="s">
        <v>11716</v>
      </c>
      <c r="L1191" s="215" t="s">
        <v>13409</v>
      </c>
      <c r="M1191" s="215" t="s">
        <v>15095</v>
      </c>
      <c r="N1191" s="215" t="s">
        <v>16806</v>
      </c>
      <c r="O1191" s="215" t="s">
        <v>18500</v>
      </c>
      <c r="P1191" s="215" t="s">
        <v>20199</v>
      </c>
      <c r="Q1191" s="4"/>
      <c r="R1191" s="4"/>
      <c r="S1191" s="4"/>
      <c r="T1191" s="4"/>
      <c r="U1191" s="4"/>
      <c r="V1191" s="4"/>
      <c r="W1191" s="4"/>
      <c r="X1191" s="4"/>
      <c r="Y1191" s="4"/>
      <c r="Z1191" s="4"/>
      <c r="AA1191" s="4"/>
      <c r="AB1191" s="4"/>
      <c r="AC1191" s="4"/>
      <c r="AD1191" s="4"/>
      <c r="AE1191" s="4"/>
      <c r="AF1191" s="4"/>
    </row>
    <row r="1192" spans="1:32" ht="49.9" customHeight="1">
      <c r="A1192" s="4"/>
      <c r="B1192" s="213">
        <v>17101510111711</v>
      </c>
      <c r="C1192" s="214">
        <v>7</v>
      </c>
      <c r="D1192" s="215" t="s">
        <v>1189</v>
      </c>
      <c r="E1192" s="215" t="s">
        <v>2233</v>
      </c>
      <c r="F1192" s="216" t="s">
        <v>3334</v>
      </c>
      <c r="G1192" s="215" t="s">
        <v>4879</v>
      </c>
      <c r="H1192" s="215" t="s">
        <v>6605</v>
      </c>
      <c r="I1192" s="215" t="s">
        <v>8312</v>
      </c>
      <c r="J1192" s="215" t="s">
        <v>10015</v>
      </c>
      <c r="K1192" s="215" t="s">
        <v>11717</v>
      </c>
      <c r="L1192" s="215" t="s">
        <v>13410</v>
      </c>
      <c r="M1192" s="215" t="s">
        <v>15096</v>
      </c>
      <c r="N1192" s="215" t="s">
        <v>16807</v>
      </c>
      <c r="O1192" s="215" t="s">
        <v>18501</v>
      </c>
      <c r="P1192" s="215" t="s">
        <v>20200</v>
      </c>
      <c r="Q1192" s="4"/>
      <c r="R1192" s="4"/>
      <c r="S1192" s="4"/>
      <c r="T1192" s="4"/>
      <c r="U1192" s="4"/>
      <c r="V1192" s="4"/>
      <c r="W1192" s="4"/>
      <c r="X1192" s="4"/>
      <c r="Y1192" s="4"/>
      <c r="Z1192" s="4"/>
      <c r="AA1192" s="4"/>
      <c r="AB1192" s="4"/>
      <c r="AC1192" s="4"/>
      <c r="AD1192" s="4"/>
      <c r="AE1192" s="4"/>
      <c r="AF1192" s="4"/>
    </row>
    <row r="1193" spans="1:32" ht="49.9" customHeight="1">
      <c r="A1193" s="4"/>
      <c r="B1193" s="213">
        <v>17101511</v>
      </c>
      <c r="C1193" s="214">
        <v>4</v>
      </c>
      <c r="D1193" s="215" t="s">
        <v>279</v>
      </c>
      <c r="E1193" s="215" t="s">
        <v>2234</v>
      </c>
      <c r="F1193" s="216" t="s">
        <v>23352</v>
      </c>
      <c r="G1193" s="215" t="s">
        <v>4880</v>
      </c>
      <c r="H1193" s="215" t="s">
        <v>6606</v>
      </c>
      <c r="I1193" s="215" t="s">
        <v>8313</v>
      </c>
      <c r="J1193" s="215" t="s">
        <v>10016</v>
      </c>
      <c r="K1193" s="215" t="s">
        <v>11718</v>
      </c>
      <c r="L1193" s="215" t="s">
        <v>13411</v>
      </c>
      <c r="M1193" s="215" t="s">
        <v>15097</v>
      </c>
      <c r="N1193" s="215" t="s">
        <v>16808</v>
      </c>
      <c r="O1193" s="215" t="s">
        <v>18502</v>
      </c>
      <c r="P1193" s="215" t="s">
        <v>20201</v>
      </c>
      <c r="Q1193" s="4"/>
      <c r="R1193" s="4"/>
      <c r="S1193" s="4"/>
      <c r="T1193" s="4"/>
      <c r="U1193" s="4"/>
      <c r="V1193" s="4"/>
      <c r="W1193" s="4"/>
      <c r="X1193" s="4"/>
      <c r="Y1193" s="4"/>
      <c r="Z1193" s="4"/>
      <c r="AA1193" s="4"/>
      <c r="AB1193" s="4"/>
      <c r="AC1193" s="4"/>
      <c r="AD1193" s="4"/>
      <c r="AE1193" s="4"/>
      <c r="AF1193" s="4"/>
    </row>
    <row r="1194" spans="1:32" ht="49.9" customHeight="1">
      <c r="A1194" s="4"/>
      <c r="B1194" s="213">
        <v>1710151110</v>
      </c>
      <c r="C1194" s="214">
        <v>5</v>
      </c>
      <c r="D1194" s="215" t="s">
        <v>1190</v>
      </c>
      <c r="E1194" s="215" t="s">
        <v>2235</v>
      </c>
      <c r="F1194" s="216" t="s">
        <v>3335</v>
      </c>
      <c r="G1194" s="215" t="s">
        <v>4881</v>
      </c>
      <c r="H1194" s="215" t="s">
        <v>6607</v>
      </c>
      <c r="I1194" s="215" t="s">
        <v>8314</v>
      </c>
      <c r="J1194" s="215" t="s">
        <v>10017</v>
      </c>
      <c r="K1194" s="215" t="s">
        <v>11719</v>
      </c>
      <c r="L1194" s="215" t="s">
        <v>13412</v>
      </c>
      <c r="M1194" s="215" t="s">
        <v>15098</v>
      </c>
      <c r="N1194" s="215" t="s">
        <v>16809</v>
      </c>
      <c r="O1194" s="215" t="s">
        <v>18503</v>
      </c>
      <c r="P1194" s="215" t="s">
        <v>20202</v>
      </c>
      <c r="Q1194" s="4"/>
      <c r="R1194" s="4"/>
      <c r="S1194" s="4"/>
      <c r="T1194" s="4"/>
      <c r="U1194" s="4"/>
      <c r="V1194" s="4"/>
      <c r="W1194" s="4"/>
      <c r="X1194" s="4"/>
      <c r="Y1194" s="4"/>
      <c r="Z1194" s="4"/>
      <c r="AA1194" s="4"/>
      <c r="AB1194" s="4"/>
      <c r="AC1194" s="4"/>
      <c r="AD1194" s="4"/>
      <c r="AE1194" s="4"/>
      <c r="AF1194" s="4"/>
    </row>
    <row r="1195" spans="1:32" ht="49.9" customHeight="1">
      <c r="A1195" s="4"/>
      <c r="B1195" s="213">
        <v>1710151111</v>
      </c>
      <c r="C1195" s="214">
        <v>5</v>
      </c>
      <c r="D1195" s="215" t="s">
        <v>1191</v>
      </c>
      <c r="E1195" s="215" t="s">
        <v>2236</v>
      </c>
      <c r="F1195" s="216" t="s">
        <v>3336</v>
      </c>
      <c r="G1195" s="215" t="s">
        <v>4882</v>
      </c>
      <c r="H1195" s="215" t="s">
        <v>6608</v>
      </c>
      <c r="I1195" s="215" t="s">
        <v>8315</v>
      </c>
      <c r="J1195" s="215" t="s">
        <v>10018</v>
      </c>
      <c r="K1195" s="215" t="s">
        <v>11720</v>
      </c>
      <c r="L1195" s="215" t="s">
        <v>13413</v>
      </c>
      <c r="M1195" s="215" t="s">
        <v>15099</v>
      </c>
      <c r="N1195" s="215" t="s">
        <v>16810</v>
      </c>
      <c r="O1195" s="215" t="s">
        <v>18504</v>
      </c>
      <c r="P1195" s="215" t="s">
        <v>20203</v>
      </c>
      <c r="Q1195" s="4"/>
      <c r="R1195" s="4"/>
      <c r="S1195" s="4"/>
      <c r="T1195" s="4"/>
      <c r="U1195" s="4"/>
      <c r="V1195" s="4"/>
      <c r="W1195" s="4"/>
      <c r="X1195" s="4"/>
      <c r="Y1195" s="4"/>
      <c r="Z1195" s="4"/>
      <c r="AA1195" s="4"/>
      <c r="AB1195" s="4"/>
      <c r="AC1195" s="4"/>
      <c r="AD1195" s="4"/>
      <c r="AE1195" s="4"/>
      <c r="AF1195" s="4"/>
    </row>
    <row r="1196" spans="1:32" ht="49.9" customHeight="1">
      <c r="A1196" s="4"/>
      <c r="B1196" s="213">
        <v>171015111110</v>
      </c>
      <c r="C1196" s="214">
        <v>6</v>
      </c>
      <c r="D1196" s="215" t="s">
        <v>1192</v>
      </c>
      <c r="E1196" s="215" t="s">
        <v>2237</v>
      </c>
      <c r="F1196" s="216" t="s">
        <v>23353</v>
      </c>
      <c r="G1196" s="215" t="s">
        <v>4883</v>
      </c>
      <c r="H1196" s="215" t="s">
        <v>6609</v>
      </c>
      <c r="I1196" s="215" t="s">
        <v>8316</v>
      </c>
      <c r="J1196" s="215" t="s">
        <v>10019</v>
      </c>
      <c r="K1196" s="215" t="s">
        <v>11721</v>
      </c>
      <c r="L1196" s="215" t="s">
        <v>13414</v>
      </c>
      <c r="M1196" s="215" t="s">
        <v>15100</v>
      </c>
      <c r="N1196" s="215" t="s">
        <v>16811</v>
      </c>
      <c r="O1196" s="215" t="s">
        <v>18505</v>
      </c>
      <c r="P1196" s="215" t="s">
        <v>20204</v>
      </c>
      <c r="Q1196" s="4"/>
      <c r="R1196" s="4"/>
      <c r="S1196" s="4"/>
      <c r="T1196" s="4"/>
      <c r="U1196" s="4"/>
      <c r="V1196" s="4"/>
      <c r="W1196" s="4"/>
      <c r="X1196" s="4"/>
      <c r="Y1196" s="4"/>
      <c r="Z1196" s="4"/>
      <c r="AA1196" s="4"/>
      <c r="AB1196" s="4"/>
      <c r="AC1196" s="4"/>
      <c r="AD1196" s="4"/>
      <c r="AE1196" s="4"/>
      <c r="AF1196" s="4"/>
    </row>
    <row r="1197" spans="1:32" ht="49.9" customHeight="1">
      <c r="A1197" s="4"/>
      <c r="B1197" s="213">
        <v>171015111111</v>
      </c>
      <c r="C1197" s="214">
        <v>6</v>
      </c>
      <c r="D1197" s="215" t="s">
        <v>2694</v>
      </c>
      <c r="E1197" s="215" t="s">
        <v>2238</v>
      </c>
      <c r="F1197" s="216" t="s">
        <v>3337</v>
      </c>
      <c r="G1197" s="215" t="s">
        <v>4884</v>
      </c>
      <c r="H1197" s="215" t="s">
        <v>6610</v>
      </c>
      <c r="I1197" s="215" t="s">
        <v>8317</v>
      </c>
      <c r="J1197" s="215" t="s">
        <v>10020</v>
      </c>
      <c r="K1197" s="215" t="s">
        <v>11722</v>
      </c>
      <c r="L1197" s="215" t="s">
        <v>13415</v>
      </c>
      <c r="M1197" s="215" t="s">
        <v>15101</v>
      </c>
      <c r="N1197" s="215" t="s">
        <v>16812</v>
      </c>
      <c r="O1197" s="215" t="s">
        <v>18506</v>
      </c>
      <c r="P1197" s="215" t="s">
        <v>20205</v>
      </c>
      <c r="Q1197" s="4"/>
      <c r="R1197" s="4"/>
      <c r="S1197" s="4"/>
      <c r="T1197" s="4"/>
      <c r="U1197" s="4"/>
      <c r="V1197" s="4"/>
      <c r="W1197" s="4"/>
      <c r="X1197" s="4"/>
      <c r="Y1197" s="4"/>
      <c r="Z1197" s="4"/>
      <c r="AA1197" s="4"/>
      <c r="AB1197" s="4"/>
      <c r="AC1197" s="4"/>
      <c r="AD1197" s="4"/>
      <c r="AE1197" s="4"/>
      <c r="AF1197" s="4"/>
    </row>
    <row r="1198" spans="1:32" ht="49.9" customHeight="1">
      <c r="A1198" s="4"/>
      <c r="B1198" s="213">
        <v>1711</v>
      </c>
      <c r="C1198" s="214">
        <v>2</v>
      </c>
      <c r="D1198" s="215" t="s">
        <v>1209</v>
      </c>
      <c r="E1198" s="215" t="s">
        <v>1209</v>
      </c>
      <c r="F1198" s="216" t="s">
        <v>3338</v>
      </c>
      <c r="G1198" s="215" t="s">
        <v>4885</v>
      </c>
      <c r="H1198" s="215" t="s">
        <v>6611</v>
      </c>
      <c r="I1198" s="215" t="s">
        <v>8318</v>
      </c>
      <c r="J1198" s="215" t="s">
        <v>10021</v>
      </c>
      <c r="K1198" s="215" t="s">
        <v>11723</v>
      </c>
      <c r="L1198" s="215" t="s">
        <v>13416</v>
      </c>
      <c r="M1198" s="215" t="s">
        <v>15102</v>
      </c>
      <c r="N1198" s="215" t="s">
        <v>16813</v>
      </c>
      <c r="O1198" s="215" t="s">
        <v>18507</v>
      </c>
      <c r="P1198" s="215" t="s">
        <v>20206</v>
      </c>
      <c r="Q1198" s="4"/>
      <c r="R1198" s="4"/>
      <c r="S1198" s="4"/>
      <c r="T1198" s="4"/>
      <c r="U1198" s="4"/>
      <c r="V1198" s="4"/>
      <c r="W1198" s="4"/>
      <c r="X1198" s="4"/>
      <c r="Y1198" s="4"/>
      <c r="Z1198" s="4"/>
      <c r="AA1198" s="4"/>
      <c r="AB1198" s="4"/>
      <c r="AC1198" s="4"/>
      <c r="AD1198" s="4"/>
      <c r="AE1198" s="4"/>
      <c r="AF1198" s="4"/>
    </row>
    <row r="1199" spans="1:32" ht="49.9" customHeight="1">
      <c r="A1199" s="4"/>
      <c r="B1199" s="213">
        <v>171110</v>
      </c>
      <c r="C1199" s="214">
        <v>3</v>
      </c>
      <c r="D1199" s="215" t="s">
        <v>1210</v>
      </c>
      <c r="E1199" s="215" t="s">
        <v>1210</v>
      </c>
      <c r="F1199" s="216" t="s">
        <v>3339</v>
      </c>
      <c r="G1199" s="215" t="s">
        <v>4886</v>
      </c>
      <c r="H1199" s="215" t="s">
        <v>6612</v>
      </c>
      <c r="I1199" s="215" t="s">
        <v>8319</v>
      </c>
      <c r="J1199" s="215" t="s">
        <v>10022</v>
      </c>
      <c r="K1199" s="215" t="s">
        <v>11724</v>
      </c>
      <c r="L1199" s="215" t="s">
        <v>13417</v>
      </c>
      <c r="M1199" s="215" t="s">
        <v>15102</v>
      </c>
      <c r="N1199" s="215" t="s">
        <v>16814</v>
      </c>
      <c r="O1199" s="215" t="s">
        <v>18508</v>
      </c>
      <c r="P1199" s="215" t="s">
        <v>20207</v>
      </c>
      <c r="Q1199" s="4"/>
      <c r="R1199" s="4"/>
      <c r="S1199" s="4"/>
      <c r="T1199" s="4"/>
      <c r="U1199" s="4"/>
      <c r="V1199" s="4"/>
      <c r="W1199" s="4"/>
      <c r="X1199" s="4"/>
      <c r="Y1199" s="4"/>
      <c r="Z1199" s="4"/>
      <c r="AA1199" s="4"/>
      <c r="AB1199" s="4"/>
      <c r="AC1199" s="4"/>
      <c r="AD1199" s="4"/>
      <c r="AE1199" s="4"/>
      <c r="AF1199" s="4"/>
    </row>
    <row r="1200" spans="1:32" ht="49.9" customHeight="1">
      <c r="A1200" s="4"/>
      <c r="B1200" s="213">
        <v>17111010</v>
      </c>
      <c r="C1200" s="214">
        <v>4</v>
      </c>
      <c r="D1200" s="215" t="s">
        <v>1211</v>
      </c>
      <c r="E1200" s="215" t="s">
        <v>2255</v>
      </c>
      <c r="F1200" s="216" t="s">
        <v>23354</v>
      </c>
      <c r="G1200" s="215" t="s">
        <v>4887</v>
      </c>
      <c r="H1200" s="215" t="s">
        <v>6613</v>
      </c>
      <c r="I1200" s="215" t="s">
        <v>8320</v>
      </c>
      <c r="J1200" s="215" t="s">
        <v>10023</v>
      </c>
      <c r="K1200" s="215" t="s">
        <v>11725</v>
      </c>
      <c r="L1200" s="215" t="s">
        <v>13418</v>
      </c>
      <c r="M1200" s="215" t="s">
        <v>15103</v>
      </c>
      <c r="N1200" s="215" t="s">
        <v>16815</v>
      </c>
      <c r="O1200" s="215" t="s">
        <v>18509</v>
      </c>
      <c r="P1200" s="215" t="s">
        <v>20208</v>
      </c>
      <c r="Q1200" s="4"/>
      <c r="R1200" s="4"/>
      <c r="S1200" s="4"/>
      <c r="T1200" s="4"/>
      <c r="U1200" s="4"/>
      <c r="V1200" s="4"/>
      <c r="W1200" s="4"/>
      <c r="X1200" s="4"/>
      <c r="Y1200" s="4"/>
      <c r="Z1200" s="4"/>
      <c r="AA1200" s="4"/>
      <c r="AB1200" s="4"/>
      <c r="AC1200" s="4"/>
      <c r="AD1200" s="4"/>
      <c r="AE1200" s="4"/>
      <c r="AF1200" s="4"/>
    </row>
    <row r="1201" spans="1:32" ht="49.9" customHeight="1">
      <c r="A1201" s="4"/>
      <c r="B1201" s="213">
        <v>1711101010</v>
      </c>
      <c r="C1201" s="214">
        <v>5</v>
      </c>
      <c r="D1201" s="215" t="s">
        <v>2695</v>
      </c>
      <c r="E1201" s="215" t="s">
        <v>2256</v>
      </c>
      <c r="F1201" s="216" t="s">
        <v>3340</v>
      </c>
      <c r="G1201" s="215" t="s">
        <v>4888</v>
      </c>
      <c r="H1201" s="215" t="s">
        <v>6614</v>
      </c>
      <c r="I1201" s="215" t="s">
        <v>8321</v>
      </c>
      <c r="J1201" s="215" t="s">
        <v>10024</v>
      </c>
      <c r="K1201" s="215" t="s">
        <v>11726</v>
      </c>
      <c r="L1201" s="215" t="s">
        <v>13419</v>
      </c>
      <c r="M1201" s="215" t="s">
        <v>15104</v>
      </c>
      <c r="N1201" s="215" t="s">
        <v>16816</v>
      </c>
      <c r="O1201" s="215" t="s">
        <v>18510</v>
      </c>
      <c r="P1201" s="215" t="s">
        <v>20209</v>
      </c>
      <c r="Q1201" s="4"/>
      <c r="R1201" s="4"/>
      <c r="S1201" s="4"/>
      <c r="T1201" s="4"/>
      <c r="U1201" s="4"/>
      <c r="V1201" s="4"/>
      <c r="W1201" s="4"/>
      <c r="X1201" s="4"/>
      <c r="Y1201" s="4"/>
      <c r="Z1201" s="4"/>
      <c r="AA1201" s="4"/>
      <c r="AB1201" s="4"/>
      <c r="AC1201" s="4"/>
      <c r="AD1201" s="4"/>
      <c r="AE1201" s="4"/>
      <c r="AF1201" s="4"/>
    </row>
    <row r="1202" spans="1:32" ht="49.9" customHeight="1">
      <c r="A1202" s="4"/>
      <c r="B1202" s="213">
        <v>171110101010</v>
      </c>
      <c r="C1202" s="214">
        <v>6</v>
      </c>
      <c r="D1202" s="215" t="s">
        <v>2696</v>
      </c>
      <c r="E1202" s="215" t="s">
        <v>2257</v>
      </c>
      <c r="F1202" s="216" t="s">
        <v>23355</v>
      </c>
      <c r="G1202" s="215" t="s">
        <v>4889</v>
      </c>
      <c r="H1202" s="215" t="s">
        <v>6615</v>
      </c>
      <c r="I1202" s="215" t="s">
        <v>8322</v>
      </c>
      <c r="J1202" s="215" t="s">
        <v>10025</v>
      </c>
      <c r="K1202" s="215" t="s">
        <v>11727</v>
      </c>
      <c r="L1202" s="215" t="s">
        <v>13420</v>
      </c>
      <c r="M1202" s="215" t="s">
        <v>15105</v>
      </c>
      <c r="N1202" s="215" t="s">
        <v>16817</v>
      </c>
      <c r="O1202" s="215" t="s">
        <v>18511</v>
      </c>
      <c r="P1202" s="215" t="s">
        <v>20210</v>
      </c>
      <c r="Q1202" s="4"/>
      <c r="R1202" s="4"/>
      <c r="S1202" s="4"/>
      <c r="T1202" s="4"/>
      <c r="U1202" s="4"/>
      <c r="V1202" s="4"/>
      <c r="W1202" s="4"/>
      <c r="X1202" s="4"/>
      <c r="Y1202" s="4"/>
      <c r="Z1202" s="4"/>
      <c r="AA1202" s="4"/>
      <c r="AB1202" s="4"/>
      <c r="AC1202" s="4"/>
      <c r="AD1202" s="4"/>
      <c r="AE1202" s="4"/>
      <c r="AF1202" s="4"/>
    </row>
    <row r="1203" spans="1:32" ht="49.9" customHeight="1">
      <c r="A1203" s="4"/>
      <c r="B1203" s="213">
        <v>171110101011</v>
      </c>
      <c r="C1203" s="214">
        <v>6</v>
      </c>
      <c r="D1203" s="215" t="s">
        <v>2697</v>
      </c>
      <c r="E1203" s="215" t="s">
        <v>2258</v>
      </c>
      <c r="F1203" s="216" t="s">
        <v>23356</v>
      </c>
      <c r="G1203" s="215" t="s">
        <v>4890</v>
      </c>
      <c r="H1203" s="215" t="s">
        <v>6616</v>
      </c>
      <c r="I1203" s="215" t="s">
        <v>8323</v>
      </c>
      <c r="J1203" s="215" t="s">
        <v>10026</v>
      </c>
      <c r="K1203" s="215" t="s">
        <v>11728</v>
      </c>
      <c r="L1203" s="215" t="s">
        <v>13421</v>
      </c>
      <c r="M1203" s="215" t="s">
        <v>15106</v>
      </c>
      <c r="N1203" s="215" t="s">
        <v>16818</v>
      </c>
      <c r="O1203" s="215" t="s">
        <v>18512</v>
      </c>
      <c r="P1203" s="215" t="s">
        <v>20211</v>
      </c>
      <c r="Q1203" s="4"/>
      <c r="R1203" s="4"/>
      <c r="S1203" s="4"/>
      <c r="T1203" s="4"/>
      <c r="U1203" s="4"/>
      <c r="V1203" s="4"/>
      <c r="W1203" s="4"/>
      <c r="X1203" s="4"/>
      <c r="Y1203" s="4"/>
      <c r="Z1203" s="4"/>
      <c r="AA1203" s="4"/>
      <c r="AB1203" s="4"/>
      <c r="AC1203" s="4"/>
      <c r="AD1203" s="4"/>
      <c r="AE1203" s="4"/>
      <c r="AF1203" s="4"/>
    </row>
    <row r="1204" spans="1:32" ht="49.9" customHeight="1">
      <c r="A1204" s="4"/>
      <c r="B1204" s="213">
        <v>171110101012</v>
      </c>
      <c r="C1204" s="214">
        <v>6</v>
      </c>
      <c r="D1204" s="215" t="s">
        <v>2698</v>
      </c>
      <c r="E1204" s="215" t="s">
        <v>2259</v>
      </c>
      <c r="F1204" s="216" t="s">
        <v>3341</v>
      </c>
      <c r="G1204" s="215" t="s">
        <v>4891</v>
      </c>
      <c r="H1204" s="215" t="s">
        <v>6617</v>
      </c>
      <c r="I1204" s="215" t="s">
        <v>8324</v>
      </c>
      <c r="J1204" s="215" t="s">
        <v>10027</v>
      </c>
      <c r="K1204" s="215" t="s">
        <v>11729</v>
      </c>
      <c r="L1204" s="215" t="s">
        <v>13422</v>
      </c>
      <c r="M1204" s="215" t="s">
        <v>15107</v>
      </c>
      <c r="N1204" s="215" t="s">
        <v>16819</v>
      </c>
      <c r="O1204" s="215" t="s">
        <v>18513</v>
      </c>
      <c r="P1204" s="215" t="s">
        <v>20212</v>
      </c>
      <c r="Q1204" s="4"/>
      <c r="R1204" s="4"/>
      <c r="S1204" s="4"/>
      <c r="T1204" s="4"/>
      <c r="U1204" s="4"/>
      <c r="V1204" s="4"/>
      <c r="W1204" s="4"/>
      <c r="X1204" s="4"/>
      <c r="Y1204" s="4"/>
      <c r="Z1204" s="4"/>
      <c r="AA1204" s="4"/>
      <c r="AB1204" s="4"/>
      <c r="AC1204" s="4"/>
      <c r="AD1204" s="4"/>
      <c r="AE1204" s="4"/>
      <c r="AF1204" s="4"/>
    </row>
    <row r="1205" spans="1:32" ht="49.9" customHeight="1">
      <c r="A1205" s="4"/>
      <c r="B1205" s="213">
        <v>171110101013</v>
      </c>
      <c r="C1205" s="214">
        <v>6</v>
      </c>
      <c r="D1205" s="215" t="s">
        <v>2699</v>
      </c>
      <c r="E1205" s="215" t="s">
        <v>2260</v>
      </c>
      <c r="F1205" s="216" t="s">
        <v>3342</v>
      </c>
      <c r="G1205" s="215" t="s">
        <v>4892</v>
      </c>
      <c r="H1205" s="215" t="s">
        <v>6618</v>
      </c>
      <c r="I1205" s="215" t="s">
        <v>8325</v>
      </c>
      <c r="J1205" s="215" t="s">
        <v>10028</v>
      </c>
      <c r="K1205" s="215" t="s">
        <v>11730</v>
      </c>
      <c r="L1205" s="215" t="s">
        <v>13423</v>
      </c>
      <c r="M1205" s="215" t="s">
        <v>15108</v>
      </c>
      <c r="N1205" s="215" t="s">
        <v>16820</v>
      </c>
      <c r="O1205" s="215" t="s">
        <v>18514</v>
      </c>
      <c r="P1205" s="215" t="s">
        <v>20213</v>
      </c>
      <c r="Q1205" s="4"/>
      <c r="R1205" s="4"/>
      <c r="S1205" s="4"/>
      <c r="T1205" s="4"/>
      <c r="U1205" s="4"/>
      <c r="V1205" s="4"/>
      <c r="W1205" s="4"/>
      <c r="X1205" s="4"/>
      <c r="Y1205" s="4"/>
      <c r="Z1205" s="4"/>
      <c r="AA1205" s="4"/>
      <c r="AB1205" s="4"/>
      <c r="AC1205" s="4"/>
      <c r="AD1205" s="4"/>
      <c r="AE1205" s="4"/>
      <c r="AF1205" s="4"/>
    </row>
    <row r="1206" spans="1:32" ht="49.9" customHeight="1">
      <c r="A1206" s="4"/>
      <c r="B1206" s="213">
        <v>1711101011</v>
      </c>
      <c r="C1206" s="214">
        <v>5</v>
      </c>
      <c r="D1206" s="215" t="s">
        <v>2700</v>
      </c>
      <c r="E1206" s="215" t="s">
        <v>2261</v>
      </c>
      <c r="F1206" s="216" t="s">
        <v>3343</v>
      </c>
      <c r="G1206" s="215" t="s">
        <v>4893</v>
      </c>
      <c r="H1206" s="215" t="s">
        <v>6619</v>
      </c>
      <c r="I1206" s="215" t="s">
        <v>8326</v>
      </c>
      <c r="J1206" s="215" t="s">
        <v>10029</v>
      </c>
      <c r="K1206" s="215" t="s">
        <v>11731</v>
      </c>
      <c r="L1206" s="215" t="s">
        <v>13424</v>
      </c>
      <c r="M1206" s="215" t="s">
        <v>15109</v>
      </c>
      <c r="N1206" s="215" t="s">
        <v>16821</v>
      </c>
      <c r="O1206" s="215" t="s">
        <v>18515</v>
      </c>
      <c r="P1206" s="215" t="s">
        <v>20214</v>
      </c>
      <c r="Q1206" s="4"/>
      <c r="R1206" s="4"/>
      <c r="S1206" s="4"/>
      <c r="T1206" s="4"/>
      <c r="U1206" s="4"/>
      <c r="V1206" s="4"/>
      <c r="W1206" s="4"/>
      <c r="X1206" s="4"/>
      <c r="Y1206" s="4"/>
      <c r="Z1206" s="4"/>
      <c r="AA1206" s="4"/>
      <c r="AB1206" s="4"/>
      <c r="AC1206" s="4"/>
      <c r="AD1206" s="4"/>
      <c r="AE1206" s="4"/>
      <c r="AF1206" s="4"/>
    </row>
    <row r="1207" spans="1:32" ht="49.9" customHeight="1">
      <c r="A1207" s="4"/>
      <c r="B1207" s="213">
        <v>171110101110</v>
      </c>
      <c r="C1207" s="214">
        <v>6</v>
      </c>
      <c r="D1207" s="215" t="s">
        <v>2701</v>
      </c>
      <c r="E1207" s="215" t="s">
        <v>2262</v>
      </c>
      <c r="F1207" s="216" t="s">
        <v>23357</v>
      </c>
      <c r="G1207" s="215" t="s">
        <v>4894</v>
      </c>
      <c r="H1207" s="215" t="s">
        <v>6620</v>
      </c>
      <c r="I1207" s="215" t="s">
        <v>8327</v>
      </c>
      <c r="J1207" s="215" t="s">
        <v>10030</v>
      </c>
      <c r="K1207" s="215" t="s">
        <v>11732</v>
      </c>
      <c r="L1207" s="215" t="s">
        <v>13425</v>
      </c>
      <c r="M1207" s="215" t="s">
        <v>15110</v>
      </c>
      <c r="N1207" s="215" t="s">
        <v>16822</v>
      </c>
      <c r="O1207" s="215" t="s">
        <v>18516</v>
      </c>
      <c r="P1207" s="215" t="s">
        <v>20215</v>
      </c>
      <c r="Q1207" s="4"/>
      <c r="R1207" s="4"/>
      <c r="S1207" s="4"/>
      <c r="T1207" s="4"/>
      <c r="U1207" s="4"/>
      <c r="V1207" s="4"/>
      <c r="W1207" s="4"/>
      <c r="X1207" s="4"/>
      <c r="Y1207" s="4"/>
      <c r="Z1207" s="4"/>
      <c r="AA1207" s="4"/>
      <c r="AB1207" s="4"/>
      <c r="AC1207" s="4"/>
      <c r="AD1207" s="4"/>
      <c r="AE1207" s="4"/>
      <c r="AF1207" s="4"/>
    </row>
    <row r="1208" spans="1:32" ht="49.9" customHeight="1">
      <c r="A1208" s="4"/>
      <c r="B1208" s="213">
        <v>171110101111</v>
      </c>
      <c r="C1208" s="214">
        <v>6</v>
      </c>
      <c r="D1208" s="215" t="s">
        <v>2702</v>
      </c>
      <c r="E1208" s="215" t="s">
        <v>2263</v>
      </c>
      <c r="F1208" s="216" t="s">
        <v>3344</v>
      </c>
      <c r="G1208" s="215" t="s">
        <v>4895</v>
      </c>
      <c r="H1208" s="215" t="s">
        <v>6621</v>
      </c>
      <c r="I1208" s="215" t="s">
        <v>8328</v>
      </c>
      <c r="J1208" s="215" t="s">
        <v>10031</v>
      </c>
      <c r="K1208" s="215" t="s">
        <v>11733</v>
      </c>
      <c r="L1208" s="215" t="s">
        <v>13426</v>
      </c>
      <c r="M1208" s="215" t="s">
        <v>15111</v>
      </c>
      <c r="N1208" s="215" t="s">
        <v>16823</v>
      </c>
      <c r="O1208" s="215" t="s">
        <v>18517</v>
      </c>
      <c r="P1208" s="215" t="s">
        <v>20216</v>
      </c>
      <c r="Q1208" s="4"/>
      <c r="R1208" s="4"/>
      <c r="S1208" s="4"/>
      <c r="T1208" s="4"/>
      <c r="U1208" s="4"/>
      <c r="V1208" s="4"/>
      <c r="W1208" s="4"/>
      <c r="X1208" s="4"/>
      <c r="Y1208" s="4"/>
      <c r="Z1208" s="4"/>
      <c r="AA1208" s="4"/>
      <c r="AB1208" s="4"/>
      <c r="AC1208" s="4"/>
      <c r="AD1208" s="4"/>
      <c r="AE1208" s="4"/>
      <c r="AF1208" s="4"/>
    </row>
    <row r="1209" spans="1:32" ht="49.9" customHeight="1">
      <c r="A1209" s="4"/>
      <c r="B1209" s="213">
        <v>171110101112</v>
      </c>
      <c r="C1209" s="214">
        <v>6</v>
      </c>
      <c r="D1209" s="215" t="s">
        <v>2703</v>
      </c>
      <c r="E1209" s="215" t="s">
        <v>2264</v>
      </c>
      <c r="F1209" s="216" t="s">
        <v>3345</v>
      </c>
      <c r="G1209" s="215" t="s">
        <v>4896</v>
      </c>
      <c r="H1209" s="215" t="s">
        <v>6622</v>
      </c>
      <c r="I1209" s="215" t="s">
        <v>8329</v>
      </c>
      <c r="J1209" s="215" t="s">
        <v>10032</v>
      </c>
      <c r="K1209" s="215" t="s">
        <v>11734</v>
      </c>
      <c r="L1209" s="215" t="s">
        <v>13427</v>
      </c>
      <c r="M1209" s="215" t="s">
        <v>15112</v>
      </c>
      <c r="N1209" s="215" t="s">
        <v>16824</v>
      </c>
      <c r="O1209" s="215" t="s">
        <v>18518</v>
      </c>
      <c r="P1209" s="215" t="s">
        <v>20217</v>
      </c>
      <c r="Q1209" s="4"/>
      <c r="R1209" s="4"/>
      <c r="S1209" s="4"/>
      <c r="T1209" s="4"/>
      <c r="U1209" s="4"/>
      <c r="V1209" s="4"/>
      <c r="W1209" s="4"/>
      <c r="X1209" s="4"/>
      <c r="Y1209" s="4"/>
      <c r="Z1209" s="4"/>
      <c r="AA1209" s="4"/>
      <c r="AB1209" s="4"/>
      <c r="AC1209" s="4"/>
      <c r="AD1209" s="4"/>
      <c r="AE1209" s="4"/>
      <c r="AF1209" s="4"/>
    </row>
    <row r="1210" spans="1:32" ht="49.9" customHeight="1">
      <c r="A1210" s="4"/>
      <c r="B1210" s="213">
        <v>171110101113</v>
      </c>
      <c r="C1210" s="214">
        <v>6</v>
      </c>
      <c r="D1210" s="215" t="s">
        <v>2704</v>
      </c>
      <c r="E1210" s="215" t="s">
        <v>2265</v>
      </c>
      <c r="F1210" s="216" t="s">
        <v>3346</v>
      </c>
      <c r="G1210" s="215" t="s">
        <v>4897</v>
      </c>
      <c r="H1210" s="215" t="s">
        <v>6623</v>
      </c>
      <c r="I1210" s="215" t="s">
        <v>8330</v>
      </c>
      <c r="J1210" s="215" t="s">
        <v>10033</v>
      </c>
      <c r="K1210" s="215" t="s">
        <v>11735</v>
      </c>
      <c r="L1210" s="215" t="s">
        <v>13428</v>
      </c>
      <c r="M1210" s="215" t="s">
        <v>15113</v>
      </c>
      <c r="N1210" s="215" t="s">
        <v>16825</v>
      </c>
      <c r="O1210" s="215" t="s">
        <v>18519</v>
      </c>
      <c r="P1210" s="215" t="s">
        <v>20218</v>
      </c>
      <c r="Q1210" s="4"/>
      <c r="R1210" s="4"/>
      <c r="S1210" s="4"/>
      <c r="T1210" s="4"/>
      <c r="U1210" s="4"/>
      <c r="V1210" s="4"/>
      <c r="W1210" s="4"/>
      <c r="X1210" s="4"/>
      <c r="Y1210" s="4"/>
      <c r="Z1210" s="4"/>
      <c r="AA1210" s="4"/>
      <c r="AB1210" s="4"/>
      <c r="AC1210" s="4"/>
      <c r="AD1210" s="4"/>
      <c r="AE1210" s="4"/>
      <c r="AF1210" s="4"/>
    </row>
    <row r="1211" spans="1:32" ht="49.9" customHeight="1">
      <c r="A1211" s="4"/>
      <c r="B1211" s="213">
        <v>1711101012</v>
      </c>
      <c r="C1211" s="214">
        <v>5</v>
      </c>
      <c r="D1211" s="215" t="s">
        <v>1212</v>
      </c>
      <c r="E1211" s="215" t="s">
        <v>1212</v>
      </c>
      <c r="F1211" s="216" t="s">
        <v>3347</v>
      </c>
      <c r="G1211" s="215" t="s">
        <v>4898</v>
      </c>
      <c r="H1211" s="215" t="s">
        <v>6624</v>
      </c>
      <c r="I1211" s="215" t="s">
        <v>8331</v>
      </c>
      <c r="J1211" s="215" t="s">
        <v>10034</v>
      </c>
      <c r="K1211" s="215" t="s">
        <v>11736</v>
      </c>
      <c r="L1211" s="215" t="s">
        <v>13429</v>
      </c>
      <c r="M1211" s="215" t="s">
        <v>15114</v>
      </c>
      <c r="N1211" s="215" t="s">
        <v>16826</v>
      </c>
      <c r="O1211" s="215" t="s">
        <v>18520</v>
      </c>
      <c r="P1211" s="215" t="s">
        <v>20219</v>
      </c>
      <c r="Q1211" s="4"/>
      <c r="R1211" s="4"/>
      <c r="S1211" s="4"/>
      <c r="T1211" s="4"/>
      <c r="U1211" s="4"/>
      <c r="V1211" s="4"/>
      <c r="W1211" s="4"/>
      <c r="X1211" s="4"/>
      <c r="Y1211" s="4"/>
      <c r="Z1211" s="4"/>
      <c r="AA1211" s="4"/>
      <c r="AB1211" s="4"/>
      <c r="AC1211" s="4"/>
      <c r="AD1211" s="4"/>
      <c r="AE1211" s="4"/>
      <c r="AF1211" s="4"/>
    </row>
    <row r="1212" spans="1:32" ht="49.9" customHeight="1">
      <c r="A1212" s="4"/>
      <c r="B1212" s="213">
        <v>171110101210</v>
      </c>
      <c r="C1212" s="214">
        <v>6</v>
      </c>
      <c r="D1212" s="215" t="s">
        <v>1213</v>
      </c>
      <c r="E1212" s="215" t="s">
        <v>2266</v>
      </c>
      <c r="F1212" s="216" t="s">
        <v>23812</v>
      </c>
      <c r="G1212" s="215" t="s">
        <v>4899</v>
      </c>
      <c r="H1212" s="215" t="s">
        <v>6625</v>
      </c>
      <c r="I1212" s="215" t="s">
        <v>8332</v>
      </c>
      <c r="J1212" s="215" t="s">
        <v>10035</v>
      </c>
      <c r="K1212" s="215" t="s">
        <v>11737</v>
      </c>
      <c r="L1212" s="215" t="s">
        <v>13430</v>
      </c>
      <c r="M1212" s="215" t="s">
        <v>15115</v>
      </c>
      <c r="N1212" s="215" t="s">
        <v>16827</v>
      </c>
      <c r="O1212" s="215" t="s">
        <v>18521</v>
      </c>
      <c r="P1212" s="215" t="s">
        <v>20220</v>
      </c>
      <c r="Q1212" s="4"/>
      <c r="R1212" s="4"/>
      <c r="S1212" s="4"/>
      <c r="T1212" s="4"/>
      <c r="U1212" s="4"/>
      <c r="V1212" s="4"/>
      <c r="W1212" s="4"/>
      <c r="X1212" s="4"/>
      <c r="Y1212" s="4"/>
      <c r="Z1212" s="4"/>
      <c r="AA1212" s="4"/>
      <c r="AB1212" s="4"/>
      <c r="AC1212" s="4"/>
      <c r="AD1212" s="4"/>
      <c r="AE1212" s="4"/>
      <c r="AF1212" s="4"/>
    </row>
    <row r="1213" spans="1:32" ht="49.9" customHeight="1">
      <c r="A1213" s="4"/>
      <c r="B1213" s="213">
        <v>17111010121010</v>
      </c>
      <c r="C1213" s="214" t="s">
        <v>21677</v>
      </c>
      <c r="D1213" s="215" t="s">
        <v>21678</v>
      </c>
      <c r="E1213" s="215" t="s">
        <v>21743</v>
      </c>
      <c r="F1213" s="216" t="s">
        <v>21744</v>
      </c>
      <c r="G1213" s="215" t="s">
        <v>21989</v>
      </c>
      <c r="H1213" s="215" t="s">
        <v>21990</v>
      </c>
      <c r="I1213" s="215" t="s">
        <v>21991</v>
      </c>
      <c r="J1213" s="215" t="s">
        <v>21992</v>
      </c>
      <c r="K1213" s="215" t="s">
        <v>21993</v>
      </c>
      <c r="L1213" s="215" t="s">
        <v>21994</v>
      </c>
      <c r="M1213" s="215" t="s">
        <v>21995</v>
      </c>
      <c r="N1213" s="215" t="s">
        <v>21996</v>
      </c>
      <c r="O1213" s="215" t="s">
        <v>21997</v>
      </c>
      <c r="P1213" s="215" t="s">
        <v>21998</v>
      </c>
      <c r="Q1213" s="4"/>
      <c r="R1213" s="4"/>
      <c r="S1213" s="4"/>
      <c r="T1213" s="4"/>
      <c r="U1213" s="4"/>
      <c r="V1213" s="4"/>
      <c r="W1213" s="4"/>
      <c r="X1213" s="4"/>
      <c r="Y1213" s="4"/>
      <c r="Z1213" s="4"/>
      <c r="AA1213" s="4"/>
      <c r="AB1213" s="4"/>
      <c r="AC1213" s="4"/>
      <c r="AD1213" s="4"/>
      <c r="AE1213" s="4"/>
      <c r="AF1213" s="4"/>
    </row>
    <row r="1214" spans="1:32" ht="49.9" customHeight="1">
      <c r="A1214" s="4"/>
      <c r="B1214" s="213">
        <v>17111010121011</v>
      </c>
      <c r="C1214" s="214" t="s">
        <v>21677</v>
      </c>
      <c r="D1214" s="215" t="s">
        <v>21679</v>
      </c>
      <c r="E1214" s="215" t="s">
        <v>21745</v>
      </c>
      <c r="F1214" s="216" t="s">
        <v>21746</v>
      </c>
      <c r="G1214" s="215" t="s">
        <v>21999</v>
      </c>
      <c r="H1214" s="215" t="s">
        <v>22000</v>
      </c>
      <c r="I1214" s="215" t="s">
        <v>22001</v>
      </c>
      <c r="J1214" s="215" t="s">
        <v>22002</v>
      </c>
      <c r="K1214" s="215" t="s">
        <v>22003</v>
      </c>
      <c r="L1214" s="215" t="s">
        <v>22004</v>
      </c>
      <c r="M1214" s="215" t="s">
        <v>22005</v>
      </c>
      <c r="N1214" s="215" t="s">
        <v>22006</v>
      </c>
      <c r="O1214" s="215" t="s">
        <v>22007</v>
      </c>
      <c r="P1214" s="215" t="s">
        <v>22008</v>
      </c>
      <c r="Q1214" s="4"/>
      <c r="R1214" s="4"/>
      <c r="S1214" s="4"/>
      <c r="T1214" s="4"/>
      <c r="U1214" s="4"/>
      <c r="V1214" s="4"/>
      <c r="W1214" s="4"/>
      <c r="X1214" s="4"/>
      <c r="Y1214" s="4"/>
      <c r="Z1214" s="4"/>
      <c r="AA1214" s="4"/>
      <c r="AB1214" s="4"/>
      <c r="AC1214" s="4"/>
      <c r="AD1214" s="4"/>
      <c r="AE1214" s="4"/>
      <c r="AF1214" s="4"/>
    </row>
    <row r="1215" spans="1:32" ht="49.9" customHeight="1">
      <c r="A1215" s="4"/>
      <c r="B1215" s="213">
        <v>171110101211</v>
      </c>
      <c r="C1215" s="214">
        <v>6</v>
      </c>
      <c r="D1215" s="215" t="s">
        <v>1214</v>
      </c>
      <c r="E1215" s="215" t="s">
        <v>2267</v>
      </c>
      <c r="F1215" s="216" t="s">
        <v>23359</v>
      </c>
      <c r="G1215" s="215" t="s">
        <v>4900</v>
      </c>
      <c r="H1215" s="215" t="s">
        <v>6626</v>
      </c>
      <c r="I1215" s="215" t="s">
        <v>8333</v>
      </c>
      <c r="J1215" s="215" t="s">
        <v>10036</v>
      </c>
      <c r="K1215" s="215" t="s">
        <v>11738</v>
      </c>
      <c r="L1215" s="215" t="s">
        <v>13431</v>
      </c>
      <c r="M1215" s="215" t="s">
        <v>15116</v>
      </c>
      <c r="N1215" s="215" t="s">
        <v>16828</v>
      </c>
      <c r="O1215" s="215" t="s">
        <v>18522</v>
      </c>
      <c r="P1215" s="215" t="s">
        <v>20221</v>
      </c>
      <c r="Q1215" s="4"/>
      <c r="R1215" s="4"/>
      <c r="S1215" s="4"/>
      <c r="T1215" s="4"/>
      <c r="U1215" s="4"/>
      <c r="V1215" s="4"/>
      <c r="W1215" s="4"/>
      <c r="X1215" s="4"/>
      <c r="Y1215" s="4"/>
      <c r="Z1215" s="4"/>
      <c r="AA1215" s="4"/>
      <c r="AB1215" s="4"/>
      <c r="AC1215" s="4"/>
      <c r="AD1215" s="4"/>
      <c r="AE1215" s="4"/>
      <c r="AF1215" s="4"/>
    </row>
    <row r="1216" spans="1:32" ht="49.9" customHeight="1">
      <c r="A1216" s="4"/>
      <c r="B1216" s="213">
        <v>171110101212</v>
      </c>
      <c r="C1216" s="214">
        <v>6</v>
      </c>
      <c r="D1216" s="215" t="s">
        <v>1215</v>
      </c>
      <c r="E1216" s="215" t="s">
        <v>2268</v>
      </c>
      <c r="F1216" s="216" t="s">
        <v>23360</v>
      </c>
      <c r="G1216" s="215" t="s">
        <v>4901</v>
      </c>
      <c r="H1216" s="215" t="s">
        <v>6627</v>
      </c>
      <c r="I1216" s="215" t="s">
        <v>8334</v>
      </c>
      <c r="J1216" s="215" t="s">
        <v>10037</v>
      </c>
      <c r="K1216" s="215" t="s">
        <v>11739</v>
      </c>
      <c r="L1216" s="215" t="s">
        <v>13432</v>
      </c>
      <c r="M1216" s="215" t="s">
        <v>15117</v>
      </c>
      <c r="N1216" s="215" t="s">
        <v>16829</v>
      </c>
      <c r="O1216" s="215" t="s">
        <v>18523</v>
      </c>
      <c r="P1216" s="215" t="s">
        <v>20222</v>
      </c>
      <c r="Q1216" s="4"/>
      <c r="R1216" s="4"/>
      <c r="S1216" s="4"/>
      <c r="T1216" s="4"/>
      <c r="U1216" s="4"/>
      <c r="V1216" s="4"/>
      <c r="W1216" s="4"/>
      <c r="X1216" s="4"/>
      <c r="Y1216" s="4"/>
      <c r="Z1216" s="4"/>
      <c r="AA1216" s="4"/>
      <c r="AB1216" s="4"/>
      <c r="AC1216" s="4"/>
      <c r="AD1216" s="4"/>
      <c r="AE1216" s="4"/>
      <c r="AF1216" s="4"/>
    </row>
    <row r="1217" spans="1:32" ht="49.9" customHeight="1">
      <c r="A1217" s="4"/>
      <c r="B1217" s="213">
        <v>171110101213</v>
      </c>
      <c r="C1217" s="214">
        <v>6</v>
      </c>
      <c r="D1217" s="215" t="s">
        <v>1216</v>
      </c>
      <c r="E1217" s="215" t="s">
        <v>1216</v>
      </c>
      <c r="F1217" s="216" t="s">
        <v>23361</v>
      </c>
      <c r="G1217" s="215" t="s">
        <v>4902</v>
      </c>
      <c r="H1217" s="215" t="s">
        <v>6628</v>
      </c>
      <c r="I1217" s="215" t="s">
        <v>8335</v>
      </c>
      <c r="J1217" s="215" t="s">
        <v>10038</v>
      </c>
      <c r="K1217" s="215" t="s">
        <v>11740</v>
      </c>
      <c r="L1217" s="215" t="s">
        <v>13433</v>
      </c>
      <c r="M1217" s="215" t="s">
        <v>15118</v>
      </c>
      <c r="N1217" s="215" t="s">
        <v>16830</v>
      </c>
      <c r="O1217" s="215" t="s">
        <v>18524</v>
      </c>
      <c r="P1217" s="215" t="s">
        <v>20223</v>
      </c>
      <c r="Q1217" s="4"/>
      <c r="R1217" s="4"/>
      <c r="S1217" s="4"/>
      <c r="T1217" s="4"/>
      <c r="U1217" s="4"/>
      <c r="V1217" s="4"/>
      <c r="W1217" s="4"/>
      <c r="X1217" s="4"/>
      <c r="Y1217" s="4"/>
      <c r="Z1217" s="4"/>
      <c r="AA1217" s="4"/>
      <c r="AB1217" s="4"/>
      <c r="AC1217" s="4"/>
      <c r="AD1217" s="4"/>
      <c r="AE1217" s="4"/>
      <c r="AF1217" s="4"/>
    </row>
    <row r="1218" spans="1:32" ht="49.9" customHeight="1">
      <c r="A1218" s="4"/>
      <c r="B1218" s="213">
        <v>17111011</v>
      </c>
      <c r="C1218" s="214">
        <v>4</v>
      </c>
      <c r="D1218" s="215" t="s">
        <v>1217</v>
      </c>
      <c r="E1218" s="215" t="s">
        <v>2269</v>
      </c>
      <c r="F1218" s="216" t="s">
        <v>23362</v>
      </c>
      <c r="G1218" s="215" t="s">
        <v>4903</v>
      </c>
      <c r="H1218" s="215" t="s">
        <v>6629</v>
      </c>
      <c r="I1218" s="215" t="s">
        <v>8336</v>
      </c>
      <c r="J1218" s="215" t="s">
        <v>10039</v>
      </c>
      <c r="K1218" s="215" t="s">
        <v>11741</v>
      </c>
      <c r="L1218" s="215" t="s">
        <v>13434</v>
      </c>
      <c r="M1218" s="215" t="s">
        <v>15119</v>
      </c>
      <c r="N1218" s="215" t="s">
        <v>16831</v>
      </c>
      <c r="O1218" s="215" t="s">
        <v>18525</v>
      </c>
      <c r="P1218" s="215" t="s">
        <v>20224</v>
      </c>
      <c r="Q1218" s="4"/>
      <c r="R1218" s="4"/>
      <c r="S1218" s="4"/>
      <c r="T1218" s="4"/>
      <c r="U1218" s="4"/>
      <c r="V1218" s="4"/>
      <c r="W1218" s="4"/>
      <c r="X1218" s="4"/>
      <c r="Y1218" s="4"/>
      <c r="Z1218" s="4"/>
      <c r="AA1218" s="4"/>
      <c r="AB1218" s="4"/>
      <c r="AC1218" s="4"/>
      <c r="AD1218" s="4"/>
      <c r="AE1218" s="4"/>
      <c r="AF1218" s="4"/>
    </row>
    <row r="1219" spans="1:32" ht="49.9" customHeight="1">
      <c r="A1219" s="4"/>
      <c r="B1219" s="213">
        <v>1711101110</v>
      </c>
      <c r="C1219" s="214">
        <v>5</v>
      </c>
      <c r="D1219" s="215" t="s">
        <v>1218</v>
      </c>
      <c r="E1219" s="215" t="s">
        <v>2270</v>
      </c>
      <c r="F1219" s="216" t="s">
        <v>3348</v>
      </c>
      <c r="G1219" s="215" t="s">
        <v>4904</v>
      </c>
      <c r="H1219" s="215" t="s">
        <v>6630</v>
      </c>
      <c r="I1219" s="215" t="s">
        <v>8337</v>
      </c>
      <c r="J1219" s="215" t="s">
        <v>10040</v>
      </c>
      <c r="K1219" s="215" t="s">
        <v>11742</v>
      </c>
      <c r="L1219" s="215" t="s">
        <v>13435</v>
      </c>
      <c r="M1219" s="215" t="s">
        <v>15120</v>
      </c>
      <c r="N1219" s="215" t="s">
        <v>16832</v>
      </c>
      <c r="O1219" s="215" t="s">
        <v>18526</v>
      </c>
      <c r="P1219" s="215" t="s">
        <v>20225</v>
      </c>
      <c r="Q1219" s="4"/>
      <c r="R1219" s="4"/>
      <c r="S1219" s="4"/>
      <c r="T1219" s="4"/>
      <c r="U1219" s="4"/>
      <c r="V1219" s="4"/>
      <c r="W1219" s="4"/>
      <c r="X1219" s="4"/>
      <c r="Y1219" s="4"/>
      <c r="Z1219" s="4"/>
      <c r="AA1219" s="4"/>
      <c r="AB1219" s="4"/>
      <c r="AC1219" s="4"/>
      <c r="AD1219" s="4"/>
      <c r="AE1219" s="4"/>
      <c r="AF1219" s="4"/>
    </row>
    <row r="1220" spans="1:32" ht="49.9" customHeight="1">
      <c r="A1220" s="4"/>
      <c r="B1220" s="213">
        <v>1711101111</v>
      </c>
      <c r="C1220" s="214">
        <v>5</v>
      </c>
      <c r="D1220" s="215" t="s">
        <v>1219</v>
      </c>
      <c r="E1220" s="215" t="s">
        <v>2271</v>
      </c>
      <c r="F1220" s="216" t="s">
        <v>3349</v>
      </c>
      <c r="G1220" s="215" t="s">
        <v>4905</v>
      </c>
      <c r="H1220" s="215" t="s">
        <v>6631</v>
      </c>
      <c r="I1220" s="215" t="s">
        <v>8338</v>
      </c>
      <c r="J1220" s="215" t="s">
        <v>10041</v>
      </c>
      <c r="K1220" s="215" t="s">
        <v>11743</v>
      </c>
      <c r="L1220" s="215" t="s">
        <v>13436</v>
      </c>
      <c r="M1220" s="215" t="s">
        <v>15121</v>
      </c>
      <c r="N1220" s="215" t="s">
        <v>16833</v>
      </c>
      <c r="O1220" s="215" t="s">
        <v>18527</v>
      </c>
      <c r="P1220" s="215" t="s">
        <v>20226</v>
      </c>
      <c r="Q1220" s="4"/>
      <c r="R1220" s="4"/>
      <c r="S1220" s="4"/>
      <c r="T1220" s="4"/>
      <c r="U1220" s="4"/>
      <c r="V1220" s="4"/>
      <c r="W1220" s="4"/>
      <c r="X1220" s="4"/>
      <c r="Y1220" s="4"/>
      <c r="Z1220" s="4"/>
      <c r="AA1220" s="4"/>
      <c r="AB1220" s="4"/>
      <c r="AC1220" s="4"/>
      <c r="AD1220" s="4"/>
      <c r="AE1220" s="4"/>
      <c r="AF1220" s="4"/>
    </row>
    <row r="1221" spans="1:32" ht="49.9" customHeight="1">
      <c r="A1221" s="4"/>
      <c r="B1221" s="213">
        <v>1711101112</v>
      </c>
      <c r="C1221" s="214">
        <v>5</v>
      </c>
      <c r="D1221" s="215" t="s">
        <v>1220</v>
      </c>
      <c r="E1221" s="215" t="s">
        <v>2272</v>
      </c>
      <c r="F1221" s="216" t="s">
        <v>5465</v>
      </c>
      <c r="G1221" s="215" t="s">
        <v>4906</v>
      </c>
      <c r="H1221" s="215" t="s">
        <v>6632</v>
      </c>
      <c r="I1221" s="215" t="s">
        <v>8339</v>
      </c>
      <c r="J1221" s="215" t="s">
        <v>10042</v>
      </c>
      <c r="K1221" s="215" t="s">
        <v>11744</v>
      </c>
      <c r="L1221" s="215" t="s">
        <v>13437</v>
      </c>
      <c r="M1221" s="215" t="s">
        <v>15122</v>
      </c>
      <c r="N1221" s="215" t="s">
        <v>16834</v>
      </c>
      <c r="O1221" s="215" t="s">
        <v>18528</v>
      </c>
      <c r="P1221" s="215" t="s">
        <v>20227</v>
      </c>
      <c r="Q1221" s="4"/>
      <c r="R1221" s="4"/>
      <c r="S1221" s="4"/>
      <c r="T1221" s="4"/>
      <c r="U1221" s="4"/>
      <c r="V1221" s="4"/>
      <c r="W1221" s="4"/>
      <c r="X1221" s="4"/>
      <c r="Y1221" s="4"/>
      <c r="Z1221" s="4"/>
      <c r="AA1221" s="4"/>
      <c r="AB1221" s="4"/>
      <c r="AC1221" s="4"/>
      <c r="AD1221" s="4"/>
      <c r="AE1221" s="4"/>
      <c r="AF1221" s="4"/>
    </row>
    <row r="1222" spans="1:32" ht="49.9" customHeight="1">
      <c r="A1222" s="4"/>
      <c r="B1222" s="213">
        <v>171111</v>
      </c>
      <c r="C1222" s="214">
        <v>3</v>
      </c>
      <c r="D1222" s="215" t="s">
        <v>1221</v>
      </c>
      <c r="E1222" s="215" t="s">
        <v>1221</v>
      </c>
      <c r="F1222" s="216" t="s">
        <v>23363</v>
      </c>
      <c r="G1222" s="215" t="s">
        <v>4907</v>
      </c>
      <c r="H1222" s="215" t="s">
        <v>6633</v>
      </c>
      <c r="I1222" s="215" t="s">
        <v>8340</v>
      </c>
      <c r="J1222" s="215" t="s">
        <v>10043</v>
      </c>
      <c r="K1222" s="215" t="s">
        <v>11745</v>
      </c>
      <c r="L1222" s="215" t="s">
        <v>13438</v>
      </c>
      <c r="M1222" s="215" t="s">
        <v>15123</v>
      </c>
      <c r="N1222" s="215" t="s">
        <v>16835</v>
      </c>
      <c r="O1222" s="215" t="s">
        <v>18529</v>
      </c>
      <c r="P1222" s="215" t="s">
        <v>20228</v>
      </c>
      <c r="Q1222" s="4"/>
      <c r="R1222" s="4"/>
      <c r="S1222" s="4"/>
      <c r="T1222" s="4"/>
      <c r="U1222" s="4"/>
      <c r="V1222" s="4"/>
      <c r="W1222" s="4"/>
      <c r="X1222" s="4"/>
      <c r="Y1222" s="4"/>
      <c r="Z1222" s="4"/>
      <c r="AA1222" s="4"/>
      <c r="AB1222" s="4"/>
      <c r="AC1222" s="4"/>
      <c r="AD1222" s="4"/>
      <c r="AE1222" s="4"/>
      <c r="AF1222" s="4"/>
    </row>
    <row r="1223" spans="1:32" ht="49.9" customHeight="1">
      <c r="A1223" s="4"/>
      <c r="B1223" s="213">
        <v>17111110</v>
      </c>
      <c r="C1223" s="214">
        <v>4</v>
      </c>
      <c r="D1223" s="215" t="s">
        <v>165</v>
      </c>
      <c r="E1223" s="215" t="s">
        <v>165</v>
      </c>
      <c r="F1223" s="216" t="s">
        <v>23364</v>
      </c>
      <c r="G1223" s="215" t="s">
        <v>4908</v>
      </c>
      <c r="H1223" s="215" t="s">
        <v>6634</v>
      </c>
      <c r="I1223" s="215" t="s">
        <v>8341</v>
      </c>
      <c r="J1223" s="215" t="s">
        <v>10044</v>
      </c>
      <c r="K1223" s="215" t="s">
        <v>11746</v>
      </c>
      <c r="L1223" s="215" t="s">
        <v>13439</v>
      </c>
      <c r="M1223" s="215" t="s">
        <v>15124</v>
      </c>
      <c r="N1223" s="215" t="s">
        <v>16836</v>
      </c>
      <c r="O1223" s="215" t="s">
        <v>18530</v>
      </c>
      <c r="P1223" s="215" t="s">
        <v>20229</v>
      </c>
      <c r="Q1223" s="4"/>
      <c r="R1223" s="4"/>
      <c r="S1223" s="4"/>
      <c r="T1223" s="4"/>
      <c r="U1223" s="4"/>
      <c r="V1223" s="4"/>
      <c r="W1223" s="4"/>
      <c r="X1223" s="4"/>
      <c r="Y1223" s="4"/>
      <c r="Z1223" s="4"/>
      <c r="AA1223" s="4"/>
      <c r="AB1223" s="4"/>
      <c r="AC1223" s="4"/>
      <c r="AD1223" s="4"/>
      <c r="AE1223" s="4"/>
      <c r="AF1223" s="4"/>
    </row>
    <row r="1224" spans="1:32" ht="49.9" customHeight="1">
      <c r="A1224" s="4"/>
      <c r="B1224" s="213">
        <v>1711111010</v>
      </c>
      <c r="C1224" s="214">
        <v>5</v>
      </c>
      <c r="D1224" s="215" t="s">
        <v>1222</v>
      </c>
      <c r="E1224" s="215" t="s">
        <v>1222</v>
      </c>
      <c r="F1224" s="216" t="s">
        <v>3350</v>
      </c>
      <c r="G1224" s="215" t="s">
        <v>4909</v>
      </c>
      <c r="H1224" s="215" t="s">
        <v>6635</v>
      </c>
      <c r="I1224" s="215" t="s">
        <v>8342</v>
      </c>
      <c r="J1224" s="215" t="s">
        <v>10045</v>
      </c>
      <c r="K1224" s="215" t="s">
        <v>11747</v>
      </c>
      <c r="L1224" s="215" t="s">
        <v>13440</v>
      </c>
      <c r="M1224" s="215" t="s">
        <v>15125</v>
      </c>
      <c r="N1224" s="215" t="s">
        <v>16837</v>
      </c>
      <c r="O1224" s="215" t="s">
        <v>18531</v>
      </c>
      <c r="P1224" s="215" t="s">
        <v>20230</v>
      </c>
      <c r="Q1224" s="4"/>
      <c r="R1224" s="4"/>
      <c r="S1224" s="4"/>
      <c r="T1224" s="4"/>
      <c r="U1224" s="4"/>
      <c r="V1224" s="4"/>
      <c r="W1224" s="4"/>
      <c r="X1224" s="4"/>
      <c r="Y1224" s="4"/>
      <c r="Z1224" s="4"/>
      <c r="AA1224" s="4"/>
      <c r="AB1224" s="4"/>
      <c r="AC1224" s="4"/>
      <c r="AD1224" s="4"/>
      <c r="AE1224" s="4"/>
      <c r="AF1224" s="4"/>
    </row>
    <row r="1225" spans="1:32" ht="49.9" customHeight="1">
      <c r="A1225" s="4"/>
      <c r="B1225" s="219">
        <v>1711111011</v>
      </c>
      <c r="C1225" s="220">
        <v>5</v>
      </c>
      <c r="D1225" s="221" t="s">
        <v>1223</v>
      </c>
      <c r="E1225" s="221" t="s">
        <v>1223</v>
      </c>
      <c r="F1225" s="216" t="s">
        <v>23365</v>
      </c>
      <c r="G1225" s="221" t="s">
        <v>4910</v>
      </c>
      <c r="H1225" s="221" t="s">
        <v>6636</v>
      </c>
      <c r="I1225" s="221" t="s">
        <v>8343</v>
      </c>
      <c r="J1225" s="221" t="s">
        <v>10046</v>
      </c>
      <c r="K1225" s="221" t="s">
        <v>11748</v>
      </c>
      <c r="L1225" s="221" t="s">
        <v>13441</v>
      </c>
      <c r="M1225" s="221" t="s">
        <v>15126</v>
      </c>
      <c r="N1225" s="221" t="s">
        <v>16838</v>
      </c>
      <c r="O1225" s="221" t="s">
        <v>18532</v>
      </c>
      <c r="P1225" s="221" t="s">
        <v>20231</v>
      </c>
      <c r="Q1225" s="4"/>
      <c r="R1225" s="4"/>
      <c r="S1225" s="4"/>
      <c r="T1225" s="4"/>
      <c r="U1225" s="4"/>
      <c r="V1225" s="4"/>
      <c r="W1225" s="4"/>
      <c r="X1225" s="4"/>
      <c r="Y1225" s="4"/>
      <c r="Z1225" s="4"/>
      <c r="AA1225" s="4"/>
      <c r="AB1225" s="4"/>
      <c r="AC1225" s="4"/>
      <c r="AD1225" s="4"/>
      <c r="AE1225" s="4"/>
      <c r="AF1225" s="4"/>
    </row>
    <row r="1226" spans="1:32" ht="49.9" customHeight="1">
      <c r="A1226" s="4"/>
      <c r="B1226" s="213">
        <v>1711111012</v>
      </c>
      <c r="C1226" s="214">
        <v>5</v>
      </c>
      <c r="D1226" s="215" t="s">
        <v>1224</v>
      </c>
      <c r="E1226" s="215" t="s">
        <v>1224</v>
      </c>
      <c r="F1226" s="216" t="s">
        <v>23813</v>
      </c>
      <c r="G1226" s="215" t="s">
        <v>4911</v>
      </c>
      <c r="H1226" s="215" t="s">
        <v>6637</v>
      </c>
      <c r="I1226" s="215" t="s">
        <v>8344</v>
      </c>
      <c r="J1226" s="215" t="s">
        <v>10047</v>
      </c>
      <c r="K1226" s="215" t="s">
        <v>11749</v>
      </c>
      <c r="L1226" s="215" t="s">
        <v>13442</v>
      </c>
      <c r="M1226" s="215" t="s">
        <v>15127</v>
      </c>
      <c r="N1226" s="215" t="s">
        <v>16839</v>
      </c>
      <c r="O1226" s="215" t="s">
        <v>18533</v>
      </c>
      <c r="P1226" s="215" t="s">
        <v>20232</v>
      </c>
      <c r="Q1226" s="4"/>
      <c r="R1226" s="4"/>
      <c r="S1226" s="4"/>
      <c r="T1226" s="4"/>
      <c r="U1226" s="4"/>
      <c r="V1226" s="4"/>
      <c r="W1226" s="4"/>
      <c r="X1226" s="4"/>
      <c r="Y1226" s="4"/>
      <c r="Z1226" s="4"/>
      <c r="AA1226" s="4"/>
      <c r="AB1226" s="4"/>
      <c r="AC1226" s="4"/>
      <c r="AD1226" s="4"/>
      <c r="AE1226" s="4"/>
      <c r="AF1226" s="4"/>
    </row>
    <row r="1227" spans="1:32" ht="49.9" customHeight="1">
      <c r="A1227" s="4"/>
      <c r="B1227" s="213">
        <v>1711111013</v>
      </c>
      <c r="C1227" s="214">
        <v>5</v>
      </c>
      <c r="D1227" s="215" t="s">
        <v>1225</v>
      </c>
      <c r="E1227" s="215" t="s">
        <v>1225</v>
      </c>
      <c r="F1227" s="216" t="s">
        <v>23367</v>
      </c>
      <c r="G1227" s="215" t="s">
        <v>4912</v>
      </c>
      <c r="H1227" s="215" t="s">
        <v>6638</v>
      </c>
      <c r="I1227" s="215" t="s">
        <v>8345</v>
      </c>
      <c r="J1227" s="215" t="s">
        <v>10048</v>
      </c>
      <c r="K1227" s="215" t="s">
        <v>11750</v>
      </c>
      <c r="L1227" s="215" t="s">
        <v>13443</v>
      </c>
      <c r="M1227" s="215" t="s">
        <v>15128</v>
      </c>
      <c r="N1227" s="215" t="s">
        <v>16840</v>
      </c>
      <c r="O1227" s="215" t="s">
        <v>18534</v>
      </c>
      <c r="P1227" s="215" t="s">
        <v>20233</v>
      </c>
      <c r="Q1227" s="4"/>
      <c r="R1227" s="4"/>
      <c r="S1227" s="4"/>
      <c r="T1227" s="4"/>
      <c r="U1227" s="4"/>
      <c r="V1227" s="4"/>
      <c r="W1227" s="4"/>
      <c r="X1227" s="4"/>
      <c r="Y1227" s="4"/>
      <c r="Z1227" s="4"/>
      <c r="AA1227" s="4"/>
      <c r="AB1227" s="4"/>
      <c r="AC1227" s="4"/>
      <c r="AD1227" s="4"/>
      <c r="AE1227" s="4"/>
      <c r="AF1227" s="4"/>
    </row>
    <row r="1228" spans="1:32" ht="49.9" customHeight="1">
      <c r="A1228" s="4"/>
      <c r="B1228" s="219">
        <v>17111111</v>
      </c>
      <c r="C1228" s="220">
        <v>4</v>
      </c>
      <c r="D1228" s="221" t="s">
        <v>70</v>
      </c>
      <c r="E1228" s="221" t="s">
        <v>70</v>
      </c>
      <c r="F1228" s="216" t="s">
        <v>3351</v>
      </c>
      <c r="G1228" s="221" t="s">
        <v>4913</v>
      </c>
      <c r="H1228" s="221" t="s">
        <v>6639</v>
      </c>
      <c r="I1228" s="221" t="s">
        <v>8346</v>
      </c>
      <c r="J1228" s="221" t="s">
        <v>10049</v>
      </c>
      <c r="K1228" s="221" t="s">
        <v>11751</v>
      </c>
      <c r="L1228" s="221" t="s">
        <v>13444</v>
      </c>
      <c r="M1228" s="221" t="s">
        <v>15129</v>
      </c>
      <c r="N1228" s="221" t="s">
        <v>16841</v>
      </c>
      <c r="O1228" s="221" t="s">
        <v>18535</v>
      </c>
      <c r="P1228" s="221" t="s">
        <v>20234</v>
      </c>
      <c r="Q1228" s="4"/>
      <c r="R1228" s="4"/>
      <c r="S1228" s="4"/>
      <c r="T1228" s="4"/>
      <c r="U1228" s="4"/>
      <c r="V1228" s="4"/>
      <c r="W1228" s="4"/>
      <c r="X1228" s="4"/>
      <c r="Y1228" s="4"/>
      <c r="Z1228" s="4"/>
      <c r="AA1228" s="4"/>
      <c r="AB1228" s="4"/>
      <c r="AC1228" s="4"/>
      <c r="AD1228" s="4"/>
      <c r="AE1228" s="4"/>
      <c r="AF1228" s="4"/>
    </row>
    <row r="1229" spans="1:32" ht="49.9" customHeight="1">
      <c r="A1229" s="4"/>
      <c r="B1229" s="219">
        <v>1711111110</v>
      </c>
      <c r="C1229" s="220">
        <v>5</v>
      </c>
      <c r="D1229" s="221" t="s">
        <v>1226</v>
      </c>
      <c r="E1229" s="221" t="s">
        <v>1226</v>
      </c>
      <c r="F1229" s="216" t="s">
        <v>3352</v>
      </c>
      <c r="G1229" s="221" t="s">
        <v>4914</v>
      </c>
      <c r="H1229" s="221" t="s">
        <v>6640</v>
      </c>
      <c r="I1229" s="221" t="s">
        <v>8347</v>
      </c>
      <c r="J1229" s="221" t="s">
        <v>10050</v>
      </c>
      <c r="K1229" s="221" t="s">
        <v>11752</v>
      </c>
      <c r="L1229" s="221" t="s">
        <v>13445</v>
      </c>
      <c r="M1229" s="221" t="s">
        <v>15130</v>
      </c>
      <c r="N1229" s="221" t="s">
        <v>16842</v>
      </c>
      <c r="O1229" s="221" t="s">
        <v>18536</v>
      </c>
      <c r="P1229" s="221" t="s">
        <v>20235</v>
      </c>
      <c r="Q1229" s="4"/>
      <c r="R1229" s="4"/>
      <c r="S1229" s="4"/>
      <c r="T1229" s="4"/>
      <c r="U1229" s="4"/>
      <c r="V1229" s="4"/>
      <c r="W1229" s="4"/>
      <c r="X1229" s="4"/>
      <c r="Y1229" s="4"/>
      <c r="Z1229" s="4"/>
      <c r="AA1229" s="4"/>
      <c r="AB1229" s="4"/>
      <c r="AC1229" s="4"/>
      <c r="AD1229" s="4"/>
      <c r="AE1229" s="4"/>
      <c r="AF1229" s="4"/>
    </row>
    <row r="1230" spans="1:32" ht="49.9" customHeight="1">
      <c r="A1230" s="4"/>
      <c r="B1230" s="213">
        <v>1711111111</v>
      </c>
      <c r="C1230" s="214">
        <v>5</v>
      </c>
      <c r="D1230" s="215" t="s">
        <v>1227</v>
      </c>
      <c r="E1230" s="215" t="s">
        <v>1227</v>
      </c>
      <c r="F1230" s="216" t="s">
        <v>3353</v>
      </c>
      <c r="G1230" s="215" t="s">
        <v>4915</v>
      </c>
      <c r="H1230" s="215" t="s">
        <v>6641</v>
      </c>
      <c r="I1230" s="215" t="s">
        <v>8348</v>
      </c>
      <c r="J1230" s="215" t="s">
        <v>10051</v>
      </c>
      <c r="K1230" s="215" t="s">
        <v>11753</v>
      </c>
      <c r="L1230" s="215" t="s">
        <v>13446</v>
      </c>
      <c r="M1230" s="215" t="s">
        <v>15131</v>
      </c>
      <c r="N1230" s="215" t="s">
        <v>16843</v>
      </c>
      <c r="O1230" s="215" t="s">
        <v>18537</v>
      </c>
      <c r="P1230" s="215" t="s">
        <v>20236</v>
      </c>
      <c r="Q1230" s="4"/>
      <c r="R1230" s="4"/>
      <c r="S1230" s="4"/>
      <c r="T1230" s="4"/>
      <c r="U1230" s="4"/>
      <c r="V1230" s="4"/>
      <c r="W1230" s="4"/>
      <c r="X1230" s="4"/>
      <c r="Y1230" s="4"/>
      <c r="Z1230" s="4"/>
      <c r="AA1230" s="4"/>
      <c r="AB1230" s="4"/>
      <c r="AC1230" s="4"/>
      <c r="AD1230" s="4"/>
      <c r="AE1230" s="4"/>
      <c r="AF1230" s="4"/>
    </row>
    <row r="1231" spans="1:32" ht="49.9" customHeight="1">
      <c r="A1231" s="4"/>
      <c r="B1231" s="219">
        <v>17111112</v>
      </c>
      <c r="C1231" s="220">
        <v>4</v>
      </c>
      <c r="D1231" s="221" t="s">
        <v>166</v>
      </c>
      <c r="E1231" s="221" t="s">
        <v>166</v>
      </c>
      <c r="F1231" s="216" t="s">
        <v>23368</v>
      </c>
      <c r="G1231" s="221" t="s">
        <v>4916</v>
      </c>
      <c r="H1231" s="221" t="s">
        <v>6642</v>
      </c>
      <c r="I1231" s="221" t="s">
        <v>8349</v>
      </c>
      <c r="J1231" s="221" t="s">
        <v>10052</v>
      </c>
      <c r="K1231" s="221" t="s">
        <v>11754</v>
      </c>
      <c r="L1231" s="221" t="s">
        <v>13447</v>
      </c>
      <c r="M1231" s="221" t="s">
        <v>15132</v>
      </c>
      <c r="N1231" s="221" t="s">
        <v>16844</v>
      </c>
      <c r="O1231" s="221" t="s">
        <v>18538</v>
      </c>
      <c r="P1231" s="221" t="s">
        <v>20237</v>
      </c>
      <c r="Q1231" s="4"/>
      <c r="R1231" s="4"/>
      <c r="S1231" s="4"/>
      <c r="T1231" s="4"/>
      <c r="U1231" s="4"/>
      <c r="V1231" s="4"/>
      <c r="W1231" s="4"/>
      <c r="X1231" s="4"/>
      <c r="Y1231" s="4"/>
      <c r="Z1231" s="4"/>
      <c r="AA1231" s="4"/>
      <c r="AB1231" s="4"/>
      <c r="AC1231" s="4"/>
      <c r="AD1231" s="4"/>
      <c r="AE1231" s="4"/>
      <c r="AF1231" s="4"/>
    </row>
    <row r="1232" spans="1:32" ht="49.9" customHeight="1">
      <c r="A1232" s="4"/>
      <c r="B1232" s="213">
        <v>1711111210</v>
      </c>
      <c r="C1232" s="214">
        <v>5</v>
      </c>
      <c r="D1232" s="215" t="s">
        <v>1228</v>
      </c>
      <c r="E1232" s="215" t="s">
        <v>2273</v>
      </c>
      <c r="F1232" s="216" t="s">
        <v>23369</v>
      </c>
      <c r="G1232" s="215" t="s">
        <v>4917</v>
      </c>
      <c r="H1232" s="215" t="s">
        <v>6643</v>
      </c>
      <c r="I1232" s="215" t="s">
        <v>8350</v>
      </c>
      <c r="J1232" s="215" t="s">
        <v>10053</v>
      </c>
      <c r="K1232" s="215" t="s">
        <v>11755</v>
      </c>
      <c r="L1232" s="215" t="s">
        <v>13448</v>
      </c>
      <c r="M1232" s="215" t="s">
        <v>15133</v>
      </c>
      <c r="N1232" s="215" t="s">
        <v>16845</v>
      </c>
      <c r="O1232" s="215" t="s">
        <v>18539</v>
      </c>
      <c r="P1232" s="215" t="s">
        <v>20238</v>
      </c>
      <c r="Q1232" s="4"/>
      <c r="R1232" s="4"/>
      <c r="S1232" s="4"/>
      <c r="T1232" s="4"/>
      <c r="U1232" s="4"/>
      <c r="V1232" s="4"/>
      <c r="W1232" s="4"/>
      <c r="X1232" s="4"/>
      <c r="Y1232" s="4"/>
      <c r="Z1232" s="4"/>
      <c r="AA1232" s="4"/>
      <c r="AB1232" s="4"/>
      <c r="AC1232" s="4"/>
      <c r="AD1232" s="4"/>
      <c r="AE1232" s="4"/>
      <c r="AF1232" s="4"/>
    </row>
    <row r="1233" spans="1:32" ht="49.9" customHeight="1">
      <c r="A1233" s="4"/>
      <c r="B1233" s="213">
        <v>1711111211</v>
      </c>
      <c r="C1233" s="214">
        <v>5</v>
      </c>
      <c r="D1233" s="215" t="s">
        <v>1229</v>
      </c>
      <c r="E1233" s="215" t="s">
        <v>1229</v>
      </c>
      <c r="F1233" s="216" t="s">
        <v>3354</v>
      </c>
      <c r="G1233" s="215" t="s">
        <v>4918</v>
      </c>
      <c r="H1233" s="215" t="s">
        <v>6644</v>
      </c>
      <c r="I1233" s="215" t="s">
        <v>8351</v>
      </c>
      <c r="J1233" s="215" t="s">
        <v>10054</v>
      </c>
      <c r="K1233" s="215" t="s">
        <v>11756</v>
      </c>
      <c r="L1233" s="215" t="s">
        <v>13449</v>
      </c>
      <c r="M1233" s="215" t="s">
        <v>15134</v>
      </c>
      <c r="N1233" s="215" t="s">
        <v>16846</v>
      </c>
      <c r="O1233" s="215" t="s">
        <v>18540</v>
      </c>
      <c r="P1233" s="215" t="s">
        <v>20239</v>
      </c>
      <c r="Q1233" s="4"/>
      <c r="R1233" s="4"/>
      <c r="S1233" s="4"/>
      <c r="T1233" s="4"/>
      <c r="U1233" s="4"/>
      <c r="V1233" s="4"/>
      <c r="W1233" s="4"/>
      <c r="X1233" s="4"/>
      <c r="Y1233" s="4"/>
      <c r="Z1233" s="4"/>
      <c r="AA1233" s="4"/>
      <c r="AB1233" s="4"/>
      <c r="AC1233" s="4"/>
      <c r="AD1233" s="4"/>
      <c r="AE1233" s="4"/>
      <c r="AF1233" s="4"/>
    </row>
    <row r="1234" spans="1:32" ht="49.9" customHeight="1">
      <c r="A1234" s="4"/>
      <c r="B1234" s="213">
        <v>17111113</v>
      </c>
      <c r="C1234" s="214">
        <v>4</v>
      </c>
      <c r="D1234" s="215" t="s">
        <v>169</v>
      </c>
      <c r="E1234" s="215" t="s">
        <v>169</v>
      </c>
      <c r="F1234" s="216" t="s">
        <v>23370</v>
      </c>
      <c r="G1234" s="215" t="s">
        <v>4919</v>
      </c>
      <c r="H1234" s="215" t="s">
        <v>6645</v>
      </c>
      <c r="I1234" s="215" t="s">
        <v>8352</v>
      </c>
      <c r="J1234" s="215" t="s">
        <v>10055</v>
      </c>
      <c r="K1234" s="215" t="s">
        <v>11757</v>
      </c>
      <c r="L1234" s="215" t="s">
        <v>13450</v>
      </c>
      <c r="M1234" s="215" t="s">
        <v>15135</v>
      </c>
      <c r="N1234" s="215" t="s">
        <v>16847</v>
      </c>
      <c r="O1234" s="215" t="s">
        <v>18541</v>
      </c>
      <c r="P1234" s="215" t="s">
        <v>20240</v>
      </c>
      <c r="Q1234" s="4"/>
      <c r="R1234" s="4"/>
      <c r="S1234" s="4"/>
      <c r="T1234" s="4"/>
      <c r="U1234" s="4"/>
      <c r="V1234" s="4"/>
      <c r="W1234" s="4"/>
      <c r="X1234" s="4"/>
      <c r="Y1234" s="4"/>
      <c r="Z1234" s="4"/>
      <c r="AA1234" s="4"/>
      <c r="AB1234" s="4"/>
      <c r="AC1234" s="4"/>
      <c r="AD1234" s="4"/>
      <c r="AE1234" s="4"/>
      <c r="AF1234" s="4"/>
    </row>
    <row r="1235" spans="1:32" ht="49.9" customHeight="1">
      <c r="A1235" s="4"/>
      <c r="B1235" s="213">
        <v>1711111310</v>
      </c>
      <c r="C1235" s="214">
        <v>5</v>
      </c>
      <c r="D1235" s="215" t="s">
        <v>1230</v>
      </c>
      <c r="E1235" s="215" t="s">
        <v>1230</v>
      </c>
      <c r="F1235" s="216" t="s">
        <v>3355</v>
      </c>
      <c r="G1235" s="215" t="s">
        <v>4920</v>
      </c>
      <c r="H1235" s="215" t="s">
        <v>6646</v>
      </c>
      <c r="I1235" s="215" t="s">
        <v>8353</v>
      </c>
      <c r="J1235" s="215" t="s">
        <v>10056</v>
      </c>
      <c r="K1235" s="215" t="s">
        <v>11758</v>
      </c>
      <c r="L1235" s="215" t="s">
        <v>13451</v>
      </c>
      <c r="M1235" s="215" t="s">
        <v>15136</v>
      </c>
      <c r="N1235" s="215" t="s">
        <v>16848</v>
      </c>
      <c r="O1235" s="215" t="s">
        <v>18542</v>
      </c>
      <c r="P1235" s="215" t="s">
        <v>20241</v>
      </c>
      <c r="Q1235" s="4"/>
      <c r="R1235" s="4"/>
      <c r="S1235" s="4"/>
      <c r="T1235" s="4"/>
      <c r="U1235" s="4"/>
      <c r="V1235" s="4"/>
      <c r="W1235" s="4"/>
      <c r="X1235" s="4"/>
      <c r="Y1235" s="4"/>
      <c r="Z1235" s="4"/>
      <c r="AA1235" s="4"/>
      <c r="AB1235" s="4"/>
      <c r="AC1235" s="4"/>
      <c r="AD1235" s="4"/>
      <c r="AE1235" s="4"/>
      <c r="AF1235" s="4"/>
    </row>
    <row r="1236" spans="1:32" ht="49.9" customHeight="1">
      <c r="A1236" s="4"/>
      <c r="B1236" s="213">
        <v>1711111311</v>
      </c>
      <c r="C1236" s="214">
        <v>5</v>
      </c>
      <c r="D1236" s="215" t="s">
        <v>1231</v>
      </c>
      <c r="E1236" s="215" t="s">
        <v>1231</v>
      </c>
      <c r="F1236" s="216" t="s">
        <v>3356</v>
      </c>
      <c r="G1236" s="215" t="s">
        <v>4919</v>
      </c>
      <c r="H1236" s="215" t="s">
        <v>6647</v>
      </c>
      <c r="I1236" s="215" t="s">
        <v>8354</v>
      </c>
      <c r="J1236" s="215" t="s">
        <v>10057</v>
      </c>
      <c r="K1236" s="215" t="s">
        <v>11759</v>
      </c>
      <c r="L1236" s="215" t="s">
        <v>13452</v>
      </c>
      <c r="M1236" s="215" t="s">
        <v>15135</v>
      </c>
      <c r="N1236" s="215" t="s">
        <v>16849</v>
      </c>
      <c r="O1236" s="215" t="s">
        <v>18541</v>
      </c>
      <c r="P1236" s="215" t="s">
        <v>20242</v>
      </c>
      <c r="Q1236" s="4"/>
      <c r="R1236" s="4"/>
      <c r="S1236" s="4"/>
      <c r="T1236" s="4"/>
      <c r="U1236" s="4"/>
      <c r="V1236" s="4"/>
      <c r="W1236" s="4"/>
      <c r="X1236" s="4"/>
      <c r="Y1236" s="4"/>
      <c r="Z1236" s="4"/>
      <c r="AA1236" s="4"/>
      <c r="AB1236" s="4"/>
      <c r="AC1236" s="4"/>
      <c r="AD1236" s="4"/>
      <c r="AE1236" s="4"/>
      <c r="AF1236" s="4"/>
    </row>
    <row r="1237" spans="1:32" ht="49.9" customHeight="1">
      <c r="A1237" s="4"/>
      <c r="B1237" s="213">
        <v>1711111312</v>
      </c>
      <c r="C1237" s="214">
        <v>5</v>
      </c>
      <c r="D1237" s="215" t="s">
        <v>170</v>
      </c>
      <c r="E1237" s="215" t="s">
        <v>170</v>
      </c>
      <c r="F1237" s="216" t="s">
        <v>23371</v>
      </c>
      <c r="G1237" s="215" t="s">
        <v>4921</v>
      </c>
      <c r="H1237" s="215" t="s">
        <v>6648</v>
      </c>
      <c r="I1237" s="215" t="s">
        <v>8355</v>
      </c>
      <c r="J1237" s="215" t="s">
        <v>10058</v>
      </c>
      <c r="K1237" s="215" t="s">
        <v>11760</v>
      </c>
      <c r="L1237" s="215" t="s">
        <v>13453</v>
      </c>
      <c r="M1237" s="215" t="s">
        <v>15137</v>
      </c>
      <c r="N1237" s="215" t="s">
        <v>16850</v>
      </c>
      <c r="O1237" s="215" t="s">
        <v>18543</v>
      </c>
      <c r="P1237" s="215" t="s">
        <v>20243</v>
      </c>
      <c r="Q1237" s="4"/>
      <c r="R1237" s="4"/>
      <c r="S1237" s="4"/>
      <c r="T1237" s="4"/>
      <c r="U1237" s="4"/>
      <c r="V1237" s="4"/>
      <c r="W1237" s="4"/>
      <c r="X1237" s="4"/>
      <c r="Y1237" s="4"/>
      <c r="Z1237" s="4"/>
      <c r="AA1237" s="4"/>
      <c r="AB1237" s="4"/>
      <c r="AC1237" s="4"/>
      <c r="AD1237" s="4"/>
      <c r="AE1237" s="4"/>
      <c r="AF1237" s="4"/>
    </row>
    <row r="1238" spans="1:32" ht="49.9" customHeight="1">
      <c r="A1238" s="4"/>
      <c r="B1238" s="213">
        <v>1711111313</v>
      </c>
      <c r="C1238" s="214">
        <v>5</v>
      </c>
      <c r="D1238" s="215" t="s">
        <v>2622</v>
      </c>
      <c r="E1238" s="215" t="s">
        <v>2622</v>
      </c>
      <c r="F1238" s="216" t="s">
        <v>23372</v>
      </c>
      <c r="G1238" s="215" t="s">
        <v>4922</v>
      </c>
      <c r="H1238" s="215" t="s">
        <v>6649</v>
      </c>
      <c r="I1238" s="215" t="s">
        <v>8356</v>
      </c>
      <c r="J1238" s="215" t="s">
        <v>10059</v>
      </c>
      <c r="K1238" s="215" t="s">
        <v>11761</v>
      </c>
      <c r="L1238" s="215" t="s">
        <v>13454</v>
      </c>
      <c r="M1238" s="215" t="s">
        <v>15138</v>
      </c>
      <c r="N1238" s="215" t="s">
        <v>16851</v>
      </c>
      <c r="O1238" s="215" t="s">
        <v>18544</v>
      </c>
      <c r="P1238" s="215" t="s">
        <v>20244</v>
      </c>
      <c r="Q1238" s="4"/>
      <c r="R1238" s="4"/>
      <c r="S1238" s="4"/>
      <c r="T1238" s="4"/>
      <c r="U1238" s="4"/>
      <c r="V1238" s="4"/>
      <c r="W1238" s="4"/>
      <c r="X1238" s="4"/>
      <c r="Y1238" s="4"/>
      <c r="Z1238" s="4"/>
      <c r="AA1238" s="4"/>
      <c r="AB1238" s="4"/>
      <c r="AC1238" s="4"/>
      <c r="AD1238" s="4"/>
      <c r="AE1238" s="4"/>
      <c r="AF1238" s="4"/>
    </row>
    <row r="1239" spans="1:32" ht="49.9" customHeight="1">
      <c r="A1239" s="4"/>
      <c r="B1239" s="213">
        <v>17111114</v>
      </c>
      <c r="C1239" s="214">
        <v>4</v>
      </c>
      <c r="D1239" s="215" t="s">
        <v>1232</v>
      </c>
      <c r="E1239" s="215" t="s">
        <v>2274</v>
      </c>
      <c r="F1239" s="216" t="s">
        <v>3357</v>
      </c>
      <c r="G1239" s="215" t="s">
        <v>4923</v>
      </c>
      <c r="H1239" s="215" t="s">
        <v>6650</v>
      </c>
      <c r="I1239" s="215" t="s">
        <v>8357</v>
      </c>
      <c r="J1239" s="215" t="s">
        <v>10060</v>
      </c>
      <c r="K1239" s="215" t="s">
        <v>11762</v>
      </c>
      <c r="L1239" s="215" t="s">
        <v>13455</v>
      </c>
      <c r="M1239" s="215" t="s">
        <v>15139</v>
      </c>
      <c r="N1239" s="215" t="s">
        <v>16852</v>
      </c>
      <c r="O1239" s="215" t="s">
        <v>18545</v>
      </c>
      <c r="P1239" s="215" t="s">
        <v>20245</v>
      </c>
      <c r="Q1239" s="4"/>
      <c r="R1239" s="4"/>
      <c r="S1239" s="4"/>
      <c r="T1239" s="4"/>
      <c r="U1239" s="4"/>
      <c r="V1239" s="4"/>
      <c r="W1239" s="4"/>
      <c r="X1239" s="4"/>
      <c r="Y1239" s="4"/>
      <c r="Z1239" s="4"/>
      <c r="AA1239" s="4"/>
      <c r="AB1239" s="4"/>
      <c r="AC1239" s="4"/>
      <c r="AD1239" s="4"/>
      <c r="AE1239" s="4"/>
      <c r="AF1239" s="4"/>
    </row>
    <row r="1240" spans="1:32" ht="49.9" customHeight="1">
      <c r="A1240" s="4"/>
      <c r="B1240" s="213">
        <v>1711111410</v>
      </c>
      <c r="C1240" s="214">
        <v>5</v>
      </c>
      <c r="D1240" s="215" t="s">
        <v>171</v>
      </c>
      <c r="E1240" s="215" t="s">
        <v>171</v>
      </c>
      <c r="F1240" s="216" t="s">
        <v>23373</v>
      </c>
      <c r="G1240" s="215" t="s">
        <v>4924</v>
      </c>
      <c r="H1240" s="215" t="s">
        <v>6651</v>
      </c>
      <c r="I1240" s="215" t="s">
        <v>8358</v>
      </c>
      <c r="J1240" s="215" t="s">
        <v>10061</v>
      </c>
      <c r="K1240" s="215" t="s">
        <v>11763</v>
      </c>
      <c r="L1240" s="215" t="s">
        <v>13456</v>
      </c>
      <c r="M1240" s="215" t="s">
        <v>15140</v>
      </c>
      <c r="N1240" s="215" t="s">
        <v>16853</v>
      </c>
      <c r="O1240" s="215" t="s">
        <v>18546</v>
      </c>
      <c r="P1240" s="215" t="s">
        <v>20246</v>
      </c>
      <c r="Q1240" s="4"/>
      <c r="R1240" s="4"/>
      <c r="S1240" s="4"/>
      <c r="T1240" s="4"/>
      <c r="U1240" s="4"/>
      <c r="V1240" s="4"/>
      <c r="W1240" s="4"/>
      <c r="X1240" s="4"/>
      <c r="Y1240" s="4"/>
      <c r="Z1240" s="4"/>
      <c r="AA1240" s="4"/>
      <c r="AB1240" s="4"/>
      <c r="AC1240" s="4"/>
      <c r="AD1240" s="4"/>
      <c r="AE1240" s="4"/>
      <c r="AF1240" s="4"/>
    </row>
    <row r="1241" spans="1:32" ht="49.9" customHeight="1">
      <c r="A1241" s="4"/>
      <c r="B1241" s="213">
        <v>1711111411</v>
      </c>
      <c r="C1241" s="214">
        <v>5</v>
      </c>
      <c r="D1241" s="215" t="s">
        <v>1233</v>
      </c>
      <c r="E1241" s="215" t="s">
        <v>2275</v>
      </c>
      <c r="F1241" s="216" t="s">
        <v>23374</v>
      </c>
      <c r="G1241" s="215" t="s">
        <v>4925</v>
      </c>
      <c r="H1241" s="215" t="s">
        <v>6652</v>
      </c>
      <c r="I1241" s="215" t="s">
        <v>8359</v>
      </c>
      <c r="J1241" s="215" t="s">
        <v>10062</v>
      </c>
      <c r="K1241" s="215" t="s">
        <v>11764</v>
      </c>
      <c r="L1241" s="215" t="s">
        <v>13457</v>
      </c>
      <c r="M1241" s="215" t="s">
        <v>15141</v>
      </c>
      <c r="N1241" s="215" t="s">
        <v>16854</v>
      </c>
      <c r="O1241" s="215" t="s">
        <v>18547</v>
      </c>
      <c r="P1241" s="215" t="s">
        <v>20247</v>
      </c>
      <c r="Q1241" s="4"/>
      <c r="R1241" s="4"/>
      <c r="S1241" s="4"/>
      <c r="T1241" s="4"/>
      <c r="U1241" s="4"/>
      <c r="V1241" s="4"/>
      <c r="W1241" s="4"/>
      <c r="X1241" s="4"/>
      <c r="Y1241" s="4"/>
      <c r="Z1241" s="4"/>
      <c r="AA1241" s="4"/>
      <c r="AB1241" s="4"/>
      <c r="AC1241" s="4"/>
      <c r="AD1241" s="4"/>
      <c r="AE1241" s="4"/>
      <c r="AF1241" s="4"/>
    </row>
    <row r="1242" spans="1:32" ht="49.9" customHeight="1">
      <c r="A1242" s="4"/>
      <c r="B1242" s="213">
        <v>1711111412</v>
      </c>
      <c r="C1242" s="214">
        <v>5</v>
      </c>
      <c r="D1242" s="215" t="s">
        <v>1234</v>
      </c>
      <c r="E1242" s="215" t="s">
        <v>2276</v>
      </c>
      <c r="F1242" s="216" t="s">
        <v>23375</v>
      </c>
      <c r="G1242" s="215" t="s">
        <v>4926</v>
      </c>
      <c r="H1242" s="215" t="s">
        <v>6653</v>
      </c>
      <c r="I1242" s="215" t="s">
        <v>8360</v>
      </c>
      <c r="J1242" s="215" t="s">
        <v>10063</v>
      </c>
      <c r="K1242" s="215" t="s">
        <v>11765</v>
      </c>
      <c r="L1242" s="215" t="s">
        <v>13458</v>
      </c>
      <c r="M1242" s="215" t="s">
        <v>15142</v>
      </c>
      <c r="N1242" s="215" t="s">
        <v>16855</v>
      </c>
      <c r="O1242" s="215" t="s">
        <v>18548</v>
      </c>
      <c r="P1242" s="215" t="s">
        <v>20248</v>
      </c>
      <c r="Q1242" s="4"/>
      <c r="R1242" s="4"/>
      <c r="S1242" s="4"/>
      <c r="T1242" s="4"/>
      <c r="U1242" s="4"/>
      <c r="V1242" s="4"/>
      <c r="W1242" s="4"/>
      <c r="X1242" s="4"/>
      <c r="Y1242" s="4"/>
      <c r="Z1242" s="4"/>
      <c r="AA1242" s="4"/>
      <c r="AB1242" s="4"/>
      <c r="AC1242" s="4"/>
      <c r="AD1242" s="4"/>
      <c r="AE1242" s="4"/>
      <c r="AF1242" s="4"/>
    </row>
    <row r="1243" spans="1:32" ht="49.9" customHeight="1">
      <c r="A1243" s="4"/>
      <c r="B1243" s="213">
        <v>1711111413</v>
      </c>
      <c r="C1243" s="214">
        <v>5</v>
      </c>
      <c r="D1243" s="215" t="s">
        <v>172</v>
      </c>
      <c r="E1243" s="215" t="s">
        <v>172</v>
      </c>
      <c r="F1243" s="216" t="s">
        <v>23376</v>
      </c>
      <c r="G1243" s="215" t="s">
        <v>4927</v>
      </c>
      <c r="H1243" s="215" t="s">
        <v>6654</v>
      </c>
      <c r="I1243" s="215" t="s">
        <v>8361</v>
      </c>
      <c r="J1243" s="215" t="s">
        <v>10064</v>
      </c>
      <c r="K1243" s="215" t="s">
        <v>11766</v>
      </c>
      <c r="L1243" s="215" t="s">
        <v>13459</v>
      </c>
      <c r="M1243" s="215" t="s">
        <v>15143</v>
      </c>
      <c r="N1243" s="215" t="s">
        <v>16856</v>
      </c>
      <c r="O1243" s="215" t="s">
        <v>18549</v>
      </c>
      <c r="P1243" s="215" t="s">
        <v>20249</v>
      </c>
      <c r="Q1243" s="4"/>
      <c r="R1243" s="4"/>
      <c r="S1243" s="4"/>
      <c r="T1243" s="4"/>
      <c r="U1243" s="4"/>
      <c r="V1243" s="4"/>
      <c r="W1243" s="4"/>
      <c r="X1243" s="4"/>
      <c r="Y1243" s="4"/>
      <c r="Z1243" s="4"/>
      <c r="AA1243" s="4"/>
      <c r="AB1243" s="4"/>
      <c r="AC1243" s="4"/>
      <c r="AD1243" s="4"/>
      <c r="AE1243" s="4"/>
      <c r="AF1243" s="4"/>
    </row>
    <row r="1244" spans="1:32" ht="49.9" customHeight="1">
      <c r="A1244" s="4"/>
      <c r="B1244" s="213">
        <v>1711111414</v>
      </c>
      <c r="C1244" s="214">
        <v>5</v>
      </c>
      <c r="D1244" s="215" t="s">
        <v>1235</v>
      </c>
      <c r="E1244" s="215" t="s">
        <v>1235</v>
      </c>
      <c r="F1244" s="216" t="s">
        <v>3358</v>
      </c>
      <c r="G1244" s="215" t="s">
        <v>4928</v>
      </c>
      <c r="H1244" s="215" t="s">
        <v>6655</v>
      </c>
      <c r="I1244" s="215" t="s">
        <v>8362</v>
      </c>
      <c r="J1244" s="215" t="s">
        <v>10065</v>
      </c>
      <c r="K1244" s="215" t="s">
        <v>11767</v>
      </c>
      <c r="L1244" s="215" t="s">
        <v>13460</v>
      </c>
      <c r="M1244" s="215" t="s">
        <v>15144</v>
      </c>
      <c r="N1244" s="215" t="s">
        <v>16857</v>
      </c>
      <c r="O1244" s="215" t="s">
        <v>18550</v>
      </c>
      <c r="P1244" s="215" t="s">
        <v>20250</v>
      </c>
      <c r="Q1244" s="4"/>
      <c r="R1244" s="4"/>
      <c r="S1244" s="4"/>
      <c r="T1244" s="4"/>
      <c r="U1244" s="4"/>
      <c r="V1244" s="4"/>
      <c r="W1244" s="4"/>
      <c r="X1244" s="4"/>
      <c r="Y1244" s="4"/>
      <c r="Z1244" s="4"/>
      <c r="AA1244" s="4"/>
      <c r="AB1244" s="4"/>
      <c r="AC1244" s="4"/>
      <c r="AD1244" s="4"/>
      <c r="AE1244" s="4"/>
      <c r="AF1244" s="4"/>
    </row>
    <row r="1245" spans="1:32" ht="49.9" customHeight="1">
      <c r="A1245" s="4"/>
      <c r="B1245" s="213">
        <v>1711111415</v>
      </c>
      <c r="C1245" s="214">
        <v>5</v>
      </c>
      <c r="D1245" s="215" t="s">
        <v>1236</v>
      </c>
      <c r="E1245" s="215" t="s">
        <v>1236</v>
      </c>
      <c r="F1245" s="216" t="s">
        <v>23377</v>
      </c>
      <c r="G1245" s="215" t="s">
        <v>4929</v>
      </c>
      <c r="H1245" s="215" t="s">
        <v>6656</v>
      </c>
      <c r="I1245" s="215" t="s">
        <v>8363</v>
      </c>
      <c r="J1245" s="215" t="s">
        <v>10066</v>
      </c>
      <c r="K1245" s="215" t="s">
        <v>11768</v>
      </c>
      <c r="L1245" s="215" t="s">
        <v>13461</v>
      </c>
      <c r="M1245" s="215" t="s">
        <v>15145</v>
      </c>
      <c r="N1245" s="215" t="s">
        <v>16858</v>
      </c>
      <c r="O1245" s="215" t="s">
        <v>18551</v>
      </c>
      <c r="P1245" s="215" t="s">
        <v>20251</v>
      </c>
      <c r="Q1245" s="4"/>
      <c r="R1245" s="4"/>
      <c r="S1245" s="4"/>
      <c r="T1245" s="4"/>
      <c r="U1245" s="4"/>
      <c r="V1245" s="4"/>
      <c r="W1245" s="4"/>
      <c r="X1245" s="4"/>
      <c r="Y1245" s="4"/>
      <c r="Z1245" s="4"/>
      <c r="AA1245" s="4"/>
      <c r="AB1245" s="4"/>
      <c r="AC1245" s="4"/>
      <c r="AD1245" s="4"/>
      <c r="AE1245" s="4"/>
      <c r="AF1245" s="4"/>
    </row>
    <row r="1246" spans="1:32" ht="49.9" customHeight="1">
      <c r="A1246" s="4"/>
      <c r="B1246" s="213">
        <v>1711111416</v>
      </c>
      <c r="C1246" s="214">
        <v>5</v>
      </c>
      <c r="D1246" s="215" t="s">
        <v>1237</v>
      </c>
      <c r="E1246" s="215" t="s">
        <v>1237</v>
      </c>
      <c r="F1246" s="216" t="s">
        <v>23378</v>
      </c>
      <c r="G1246" s="215" t="s">
        <v>4930</v>
      </c>
      <c r="H1246" s="215" t="s">
        <v>6657</v>
      </c>
      <c r="I1246" s="215" t="s">
        <v>8364</v>
      </c>
      <c r="J1246" s="215" t="s">
        <v>10067</v>
      </c>
      <c r="K1246" s="215" t="s">
        <v>11769</v>
      </c>
      <c r="L1246" s="215" t="s">
        <v>13462</v>
      </c>
      <c r="M1246" s="215" t="s">
        <v>15146</v>
      </c>
      <c r="N1246" s="215" t="s">
        <v>16859</v>
      </c>
      <c r="O1246" s="215" t="s">
        <v>18552</v>
      </c>
      <c r="P1246" s="215" t="s">
        <v>20252</v>
      </c>
      <c r="Q1246" s="4"/>
      <c r="R1246" s="4"/>
      <c r="S1246" s="4"/>
      <c r="T1246" s="4"/>
      <c r="U1246" s="4"/>
      <c r="V1246" s="4"/>
      <c r="W1246" s="4"/>
      <c r="X1246" s="4"/>
      <c r="Y1246" s="4"/>
      <c r="Z1246" s="4"/>
      <c r="AA1246" s="4"/>
      <c r="AB1246" s="4"/>
      <c r="AC1246" s="4"/>
      <c r="AD1246" s="4"/>
      <c r="AE1246" s="4"/>
      <c r="AF1246" s="4"/>
    </row>
    <row r="1247" spans="1:32" ht="49.9" customHeight="1">
      <c r="A1247" s="4"/>
      <c r="B1247" s="213">
        <v>17111115</v>
      </c>
      <c r="C1247" s="214">
        <v>4</v>
      </c>
      <c r="D1247" s="215" t="s">
        <v>1238</v>
      </c>
      <c r="E1247" s="215" t="s">
        <v>1238</v>
      </c>
      <c r="F1247" s="216" t="s">
        <v>23379</v>
      </c>
      <c r="G1247" s="215" t="s">
        <v>4931</v>
      </c>
      <c r="H1247" s="215" t="s">
        <v>6658</v>
      </c>
      <c r="I1247" s="215" t="s">
        <v>8365</v>
      </c>
      <c r="J1247" s="215" t="s">
        <v>10068</v>
      </c>
      <c r="K1247" s="215" t="s">
        <v>11770</v>
      </c>
      <c r="L1247" s="215" t="s">
        <v>13463</v>
      </c>
      <c r="M1247" s="215" t="s">
        <v>15147</v>
      </c>
      <c r="N1247" s="215" t="s">
        <v>16860</v>
      </c>
      <c r="O1247" s="215" t="s">
        <v>18553</v>
      </c>
      <c r="P1247" s="215" t="s">
        <v>20253</v>
      </c>
      <c r="Q1247" s="4"/>
      <c r="R1247" s="4"/>
      <c r="S1247" s="4"/>
      <c r="T1247" s="4"/>
      <c r="U1247" s="4"/>
      <c r="V1247" s="4"/>
      <c r="W1247" s="4"/>
      <c r="X1247" s="4"/>
      <c r="Y1247" s="4"/>
      <c r="Z1247" s="4"/>
      <c r="AA1247" s="4"/>
      <c r="AB1247" s="4"/>
      <c r="AC1247" s="4"/>
      <c r="AD1247" s="4"/>
      <c r="AE1247" s="4"/>
      <c r="AF1247" s="4"/>
    </row>
    <row r="1248" spans="1:32" ht="49.9" customHeight="1">
      <c r="A1248" s="4"/>
      <c r="B1248" s="213">
        <v>1711111510</v>
      </c>
      <c r="C1248" s="214">
        <v>5</v>
      </c>
      <c r="D1248" s="215" t="s">
        <v>275</v>
      </c>
      <c r="E1248" s="215" t="s">
        <v>2277</v>
      </c>
      <c r="F1248" s="216" t="s">
        <v>3359</v>
      </c>
      <c r="G1248" s="215" t="s">
        <v>4932</v>
      </c>
      <c r="H1248" s="215" t="s">
        <v>6659</v>
      </c>
      <c r="I1248" s="215" t="s">
        <v>8366</v>
      </c>
      <c r="J1248" s="215" t="s">
        <v>10069</v>
      </c>
      <c r="K1248" s="215" t="s">
        <v>11771</v>
      </c>
      <c r="L1248" s="215" t="s">
        <v>13464</v>
      </c>
      <c r="M1248" s="215" t="s">
        <v>15148</v>
      </c>
      <c r="N1248" s="215" t="s">
        <v>16861</v>
      </c>
      <c r="O1248" s="215" t="s">
        <v>18554</v>
      </c>
      <c r="P1248" s="215" t="s">
        <v>20254</v>
      </c>
      <c r="Q1248" s="4"/>
      <c r="R1248" s="4"/>
      <c r="S1248" s="4"/>
      <c r="T1248" s="4"/>
      <c r="U1248" s="4"/>
      <c r="V1248" s="4"/>
      <c r="W1248" s="4"/>
      <c r="X1248" s="4"/>
      <c r="Y1248" s="4"/>
      <c r="Z1248" s="4"/>
      <c r="AA1248" s="4"/>
      <c r="AB1248" s="4"/>
      <c r="AC1248" s="4"/>
      <c r="AD1248" s="4"/>
      <c r="AE1248" s="4"/>
      <c r="AF1248" s="4"/>
    </row>
    <row r="1249" spans="1:32" ht="49.9" customHeight="1">
      <c r="A1249" s="4"/>
      <c r="B1249" s="213">
        <v>171111151010</v>
      </c>
      <c r="C1249" s="214">
        <v>6</v>
      </c>
      <c r="D1249" s="215" t="s">
        <v>1239</v>
      </c>
      <c r="E1249" s="215" t="s">
        <v>1239</v>
      </c>
      <c r="F1249" s="216" t="s">
        <v>23380</v>
      </c>
      <c r="G1249" s="215" t="s">
        <v>4933</v>
      </c>
      <c r="H1249" s="215" t="s">
        <v>6660</v>
      </c>
      <c r="I1249" s="215" t="s">
        <v>8367</v>
      </c>
      <c r="J1249" s="215" t="s">
        <v>10070</v>
      </c>
      <c r="K1249" s="215" t="s">
        <v>11772</v>
      </c>
      <c r="L1249" s="215" t="s">
        <v>13465</v>
      </c>
      <c r="M1249" s="215" t="s">
        <v>15149</v>
      </c>
      <c r="N1249" s="215" t="s">
        <v>16862</v>
      </c>
      <c r="O1249" s="215" t="s">
        <v>18555</v>
      </c>
      <c r="P1249" s="215" t="s">
        <v>20255</v>
      </c>
      <c r="Q1249" s="4"/>
      <c r="R1249" s="4"/>
      <c r="S1249" s="4"/>
      <c r="T1249" s="4"/>
      <c r="U1249" s="4"/>
      <c r="V1249" s="4"/>
      <c r="W1249" s="4"/>
      <c r="X1249" s="4"/>
      <c r="Y1249" s="4"/>
      <c r="Z1249" s="4"/>
      <c r="AA1249" s="4"/>
      <c r="AB1249" s="4"/>
      <c r="AC1249" s="4"/>
      <c r="AD1249" s="4"/>
      <c r="AE1249" s="4"/>
      <c r="AF1249" s="4"/>
    </row>
    <row r="1250" spans="1:32" ht="49.9" customHeight="1">
      <c r="A1250" s="4"/>
      <c r="B1250" s="213">
        <v>171111151011</v>
      </c>
      <c r="C1250" s="214">
        <v>6</v>
      </c>
      <c r="D1250" s="215" t="s">
        <v>1240</v>
      </c>
      <c r="E1250" s="215" t="s">
        <v>2278</v>
      </c>
      <c r="F1250" s="216" t="s">
        <v>23814</v>
      </c>
      <c r="G1250" s="215" t="s">
        <v>4934</v>
      </c>
      <c r="H1250" s="215" t="s">
        <v>6661</v>
      </c>
      <c r="I1250" s="215" t="s">
        <v>8368</v>
      </c>
      <c r="J1250" s="215" t="s">
        <v>10071</v>
      </c>
      <c r="K1250" s="215" t="s">
        <v>11773</v>
      </c>
      <c r="L1250" s="215" t="s">
        <v>13466</v>
      </c>
      <c r="M1250" s="215" t="s">
        <v>15150</v>
      </c>
      <c r="N1250" s="215" t="s">
        <v>16863</v>
      </c>
      <c r="O1250" s="215" t="s">
        <v>18556</v>
      </c>
      <c r="P1250" s="215" t="s">
        <v>20256</v>
      </c>
      <c r="Q1250" s="4"/>
      <c r="R1250" s="4"/>
      <c r="S1250" s="4"/>
      <c r="T1250" s="4"/>
      <c r="U1250" s="4"/>
      <c r="V1250" s="4"/>
      <c r="W1250" s="4"/>
      <c r="X1250" s="4"/>
      <c r="Y1250" s="4"/>
      <c r="Z1250" s="4"/>
      <c r="AA1250" s="4"/>
      <c r="AB1250" s="4"/>
      <c r="AC1250" s="4"/>
      <c r="AD1250" s="4"/>
      <c r="AE1250" s="4"/>
      <c r="AF1250" s="4"/>
    </row>
    <row r="1251" spans="1:32" ht="49.9" customHeight="1">
      <c r="A1251" s="4"/>
      <c r="B1251" s="213">
        <v>1711111511</v>
      </c>
      <c r="C1251" s="214">
        <v>5</v>
      </c>
      <c r="D1251" s="215" t="s">
        <v>1241</v>
      </c>
      <c r="E1251" s="215" t="s">
        <v>1241</v>
      </c>
      <c r="F1251" s="216" t="s">
        <v>23382</v>
      </c>
      <c r="G1251" s="215" t="s">
        <v>4935</v>
      </c>
      <c r="H1251" s="215" t="s">
        <v>6662</v>
      </c>
      <c r="I1251" s="215" t="s">
        <v>8369</v>
      </c>
      <c r="J1251" s="215" t="s">
        <v>10072</v>
      </c>
      <c r="K1251" s="215" t="s">
        <v>11774</v>
      </c>
      <c r="L1251" s="215" t="s">
        <v>13467</v>
      </c>
      <c r="M1251" s="215" t="s">
        <v>15151</v>
      </c>
      <c r="N1251" s="215" t="s">
        <v>16864</v>
      </c>
      <c r="O1251" s="215" t="s">
        <v>18557</v>
      </c>
      <c r="P1251" s="215" t="s">
        <v>20257</v>
      </c>
      <c r="Q1251" s="4"/>
      <c r="R1251" s="4"/>
      <c r="S1251" s="4"/>
      <c r="T1251" s="4"/>
      <c r="U1251" s="4"/>
      <c r="V1251" s="4"/>
      <c r="W1251" s="4"/>
      <c r="X1251" s="4"/>
      <c r="Y1251" s="4"/>
      <c r="Z1251" s="4"/>
      <c r="AA1251" s="4"/>
      <c r="AB1251" s="4"/>
      <c r="AC1251" s="4"/>
      <c r="AD1251" s="4"/>
      <c r="AE1251" s="4"/>
      <c r="AF1251" s="4"/>
    </row>
    <row r="1252" spans="1:32" ht="49.9" customHeight="1">
      <c r="A1252" s="4"/>
      <c r="B1252" s="213">
        <v>171111151110</v>
      </c>
      <c r="C1252" s="214" t="s">
        <v>21672</v>
      </c>
      <c r="D1252" s="215" t="s">
        <v>21680</v>
      </c>
      <c r="E1252" s="215" t="s">
        <v>21680</v>
      </c>
      <c r="F1252" s="216" t="s">
        <v>23383</v>
      </c>
      <c r="G1252" s="215" t="s">
        <v>22009</v>
      </c>
      <c r="H1252" s="215" t="s">
        <v>22010</v>
      </c>
      <c r="I1252" s="215" t="s">
        <v>22011</v>
      </c>
      <c r="J1252" s="215" t="s">
        <v>22012</v>
      </c>
      <c r="K1252" s="215" t="s">
        <v>22013</v>
      </c>
      <c r="L1252" s="215" t="s">
        <v>22014</v>
      </c>
      <c r="M1252" s="215" t="s">
        <v>22015</v>
      </c>
      <c r="N1252" s="215" t="s">
        <v>22016</v>
      </c>
      <c r="O1252" s="215" t="s">
        <v>22017</v>
      </c>
      <c r="P1252" s="215" t="s">
        <v>22018</v>
      </c>
      <c r="Q1252" s="4"/>
      <c r="R1252" s="4"/>
      <c r="S1252" s="4"/>
      <c r="T1252" s="4"/>
      <c r="U1252" s="4"/>
      <c r="V1252" s="4"/>
      <c r="W1252" s="4"/>
      <c r="X1252" s="4"/>
      <c r="Y1252" s="4"/>
      <c r="Z1252" s="4"/>
      <c r="AA1252" s="4"/>
      <c r="AB1252" s="4"/>
      <c r="AC1252" s="4"/>
      <c r="AD1252" s="4"/>
      <c r="AE1252" s="4"/>
      <c r="AF1252" s="4"/>
    </row>
    <row r="1253" spans="1:32" ht="49.9" customHeight="1">
      <c r="A1253" s="4"/>
      <c r="B1253" s="219">
        <v>171111151111</v>
      </c>
      <c r="C1253" s="220" t="s">
        <v>21672</v>
      </c>
      <c r="D1253" s="221" t="s">
        <v>21681</v>
      </c>
      <c r="E1253" s="221" t="s">
        <v>21681</v>
      </c>
      <c r="F1253" s="216" t="s">
        <v>21808</v>
      </c>
      <c r="G1253" s="221" t="s">
        <v>22019</v>
      </c>
      <c r="H1253" s="221" t="s">
        <v>22020</v>
      </c>
      <c r="I1253" s="221" t="s">
        <v>22021</v>
      </c>
      <c r="J1253" s="221" t="s">
        <v>22022</v>
      </c>
      <c r="K1253" s="221" t="s">
        <v>22023</v>
      </c>
      <c r="L1253" s="221" t="s">
        <v>22024</v>
      </c>
      <c r="M1253" s="221" t="s">
        <v>22025</v>
      </c>
      <c r="N1253" s="221" t="s">
        <v>22026</v>
      </c>
      <c r="O1253" s="221" t="s">
        <v>22027</v>
      </c>
      <c r="P1253" s="221" t="s">
        <v>22028</v>
      </c>
      <c r="Q1253" s="4"/>
      <c r="R1253" s="4"/>
      <c r="S1253" s="4"/>
      <c r="T1253" s="4"/>
      <c r="U1253" s="4"/>
      <c r="V1253" s="4"/>
      <c r="W1253" s="4"/>
      <c r="X1253" s="4"/>
      <c r="Y1253" s="4"/>
      <c r="Z1253" s="4"/>
      <c r="AA1253" s="4"/>
      <c r="AB1253" s="4"/>
      <c r="AC1253" s="4"/>
      <c r="AD1253" s="4"/>
      <c r="AE1253" s="4"/>
      <c r="AF1253" s="4"/>
    </row>
    <row r="1254" spans="1:32" ht="49.9" customHeight="1">
      <c r="A1254" s="4"/>
      <c r="B1254" s="213">
        <v>1711111512</v>
      </c>
      <c r="C1254" s="214">
        <v>5</v>
      </c>
      <c r="D1254" s="215" t="s">
        <v>276</v>
      </c>
      <c r="E1254" s="215" t="s">
        <v>2279</v>
      </c>
      <c r="F1254" s="216" t="s">
        <v>23384</v>
      </c>
      <c r="G1254" s="215" t="s">
        <v>4936</v>
      </c>
      <c r="H1254" s="215" t="s">
        <v>6663</v>
      </c>
      <c r="I1254" s="215" t="s">
        <v>8370</v>
      </c>
      <c r="J1254" s="215" t="s">
        <v>10073</v>
      </c>
      <c r="K1254" s="215" t="s">
        <v>11775</v>
      </c>
      <c r="L1254" s="215" t="s">
        <v>13468</v>
      </c>
      <c r="M1254" s="215" t="s">
        <v>15152</v>
      </c>
      <c r="N1254" s="215" t="s">
        <v>16865</v>
      </c>
      <c r="O1254" s="215" t="s">
        <v>18558</v>
      </c>
      <c r="P1254" s="215" t="s">
        <v>20258</v>
      </c>
      <c r="Q1254" s="4"/>
      <c r="R1254" s="4"/>
      <c r="S1254" s="4"/>
      <c r="T1254" s="4"/>
      <c r="U1254" s="4"/>
      <c r="V1254" s="4"/>
      <c r="W1254" s="4"/>
      <c r="X1254" s="4"/>
      <c r="Y1254" s="4"/>
      <c r="Z1254" s="4"/>
      <c r="AA1254" s="4"/>
      <c r="AB1254" s="4"/>
      <c r="AC1254" s="4"/>
      <c r="AD1254" s="4"/>
      <c r="AE1254" s="4"/>
      <c r="AF1254" s="4"/>
    </row>
    <row r="1255" spans="1:32" ht="49.9" customHeight="1">
      <c r="A1255" s="4"/>
      <c r="B1255" s="213">
        <v>171111151210</v>
      </c>
      <c r="C1255" s="214">
        <v>6</v>
      </c>
      <c r="D1255" s="215" t="s">
        <v>277</v>
      </c>
      <c r="E1255" s="215" t="s">
        <v>277</v>
      </c>
      <c r="F1255" s="216" t="s">
        <v>23385</v>
      </c>
      <c r="G1255" s="215" t="s">
        <v>4937</v>
      </c>
      <c r="H1255" s="215" t="s">
        <v>6664</v>
      </c>
      <c r="I1255" s="215" t="s">
        <v>8371</v>
      </c>
      <c r="J1255" s="215" t="s">
        <v>10074</v>
      </c>
      <c r="K1255" s="215" t="s">
        <v>11776</v>
      </c>
      <c r="L1255" s="215" t="s">
        <v>13469</v>
      </c>
      <c r="M1255" s="215" t="s">
        <v>15153</v>
      </c>
      <c r="N1255" s="215" t="s">
        <v>16866</v>
      </c>
      <c r="O1255" s="215" t="s">
        <v>18559</v>
      </c>
      <c r="P1255" s="215" t="s">
        <v>20259</v>
      </c>
      <c r="Q1255" s="4"/>
      <c r="R1255" s="4"/>
      <c r="S1255" s="4"/>
      <c r="T1255" s="4"/>
      <c r="U1255" s="4"/>
      <c r="V1255" s="4"/>
      <c r="W1255" s="4"/>
      <c r="X1255" s="4"/>
      <c r="Y1255" s="4"/>
      <c r="Z1255" s="4"/>
      <c r="AA1255" s="4"/>
      <c r="AB1255" s="4"/>
      <c r="AC1255" s="4"/>
      <c r="AD1255" s="4"/>
      <c r="AE1255" s="4"/>
      <c r="AF1255" s="4"/>
    </row>
    <row r="1256" spans="1:32" ht="49.9" customHeight="1">
      <c r="A1256" s="4"/>
      <c r="B1256" s="219">
        <v>171111151211</v>
      </c>
      <c r="C1256" s="220">
        <v>6</v>
      </c>
      <c r="D1256" s="221" t="s">
        <v>278</v>
      </c>
      <c r="E1256" s="221" t="s">
        <v>278</v>
      </c>
      <c r="F1256" s="216" t="s">
        <v>3360</v>
      </c>
      <c r="G1256" s="221" t="s">
        <v>4938</v>
      </c>
      <c r="H1256" s="221" t="s">
        <v>6665</v>
      </c>
      <c r="I1256" s="221" t="s">
        <v>8372</v>
      </c>
      <c r="J1256" s="221" t="s">
        <v>10075</v>
      </c>
      <c r="K1256" s="221" t="s">
        <v>11777</v>
      </c>
      <c r="L1256" s="221" t="s">
        <v>13470</v>
      </c>
      <c r="M1256" s="221" t="s">
        <v>15154</v>
      </c>
      <c r="N1256" s="221" t="s">
        <v>16867</v>
      </c>
      <c r="O1256" s="221" t="s">
        <v>18560</v>
      </c>
      <c r="P1256" s="221" t="s">
        <v>20260</v>
      </c>
      <c r="Q1256" s="4"/>
      <c r="R1256" s="4"/>
      <c r="S1256" s="4"/>
      <c r="T1256" s="4"/>
      <c r="U1256" s="4"/>
      <c r="V1256" s="4"/>
      <c r="W1256" s="4"/>
      <c r="X1256" s="4"/>
      <c r="Y1256" s="4"/>
      <c r="Z1256" s="4"/>
      <c r="AA1256" s="4"/>
      <c r="AB1256" s="4"/>
      <c r="AC1256" s="4"/>
      <c r="AD1256" s="4"/>
      <c r="AE1256" s="4"/>
      <c r="AF1256" s="4"/>
    </row>
    <row r="1257" spans="1:32" ht="49.9" customHeight="1">
      <c r="A1257" s="4"/>
      <c r="B1257" s="219">
        <v>171111151212</v>
      </c>
      <c r="C1257" s="220">
        <v>6</v>
      </c>
      <c r="D1257" s="221" t="s">
        <v>1242</v>
      </c>
      <c r="E1257" s="221" t="s">
        <v>1242</v>
      </c>
      <c r="F1257" s="216" t="s">
        <v>23386</v>
      </c>
      <c r="G1257" s="221" t="s">
        <v>4939</v>
      </c>
      <c r="H1257" s="221" t="s">
        <v>6666</v>
      </c>
      <c r="I1257" s="221" t="s">
        <v>8373</v>
      </c>
      <c r="J1257" s="221" t="s">
        <v>10076</v>
      </c>
      <c r="K1257" s="221" t="s">
        <v>11778</v>
      </c>
      <c r="L1257" s="221" t="s">
        <v>13471</v>
      </c>
      <c r="M1257" s="221" t="s">
        <v>15155</v>
      </c>
      <c r="N1257" s="221" t="s">
        <v>16868</v>
      </c>
      <c r="O1257" s="221" t="s">
        <v>18561</v>
      </c>
      <c r="P1257" s="221" t="s">
        <v>20261</v>
      </c>
      <c r="Q1257" s="4"/>
      <c r="R1257" s="4"/>
      <c r="S1257" s="4"/>
      <c r="T1257" s="4"/>
      <c r="U1257" s="4"/>
      <c r="V1257" s="4"/>
      <c r="W1257" s="4"/>
      <c r="X1257" s="4"/>
      <c r="Y1257" s="4"/>
      <c r="Z1257" s="4"/>
      <c r="AA1257" s="4"/>
      <c r="AB1257" s="4"/>
      <c r="AC1257" s="4"/>
      <c r="AD1257" s="4"/>
      <c r="AE1257" s="4"/>
      <c r="AF1257" s="4"/>
    </row>
    <row r="1258" spans="1:32" ht="49.9" customHeight="1">
      <c r="A1258" s="4"/>
      <c r="B1258" s="213">
        <v>171111151213</v>
      </c>
      <c r="C1258" s="214">
        <v>6</v>
      </c>
      <c r="D1258" s="215" t="s">
        <v>1243</v>
      </c>
      <c r="E1258" s="215" t="s">
        <v>1243</v>
      </c>
      <c r="F1258" s="216" t="s">
        <v>3361</v>
      </c>
      <c r="G1258" s="215" t="s">
        <v>4940</v>
      </c>
      <c r="H1258" s="215" t="s">
        <v>6667</v>
      </c>
      <c r="I1258" s="215" t="s">
        <v>8374</v>
      </c>
      <c r="J1258" s="215" t="s">
        <v>10077</v>
      </c>
      <c r="K1258" s="215" t="s">
        <v>11779</v>
      </c>
      <c r="L1258" s="215" t="s">
        <v>13472</v>
      </c>
      <c r="M1258" s="215" t="s">
        <v>15156</v>
      </c>
      <c r="N1258" s="215" t="s">
        <v>16869</v>
      </c>
      <c r="O1258" s="215" t="s">
        <v>18562</v>
      </c>
      <c r="P1258" s="215" t="s">
        <v>20262</v>
      </c>
      <c r="Q1258" s="4"/>
      <c r="R1258" s="4"/>
      <c r="S1258" s="4"/>
      <c r="T1258" s="4"/>
      <c r="U1258" s="4"/>
      <c r="V1258" s="4"/>
      <c r="W1258" s="4"/>
      <c r="X1258" s="4"/>
      <c r="Y1258" s="4"/>
      <c r="Z1258" s="4"/>
      <c r="AA1258" s="4"/>
      <c r="AB1258" s="4"/>
      <c r="AC1258" s="4"/>
      <c r="AD1258" s="4"/>
      <c r="AE1258" s="4"/>
      <c r="AF1258" s="4"/>
    </row>
    <row r="1259" spans="1:32" ht="49.9" customHeight="1">
      <c r="A1259" s="4"/>
      <c r="B1259" s="219">
        <v>171111151214</v>
      </c>
      <c r="C1259" s="220">
        <v>6</v>
      </c>
      <c r="D1259" s="221" t="s">
        <v>1244</v>
      </c>
      <c r="E1259" s="221" t="s">
        <v>1244</v>
      </c>
      <c r="F1259" s="216" t="s">
        <v>3362</v>
      </c>
      <c r="G1259" s="221" t="s">
        <v>4941</v>
      </c>
      <c r="H1259" s="221" t="s">
        <v>6668</v>
      </c>
      <c r="I1259" s="221" t="s">
        <v>8375</v>
      </c>
      <c r="J1259" s="221" t="s">
        <v>10078</v>
      </c>
      <c r="K1259" s="221" t="s">
        <v>11780</v>
      </c>
      <c r="L1259" s="221" t="s">
        <v>13473</v>
      </c>
      <c r="M1259" s="221" t="s">
        <v>15157</v>
      </c>
      <c r="N1259" s="221" t="s">
        <v>16870</v>
      </c>
      <c r="O1259" s="221" t="s">
        <v>18563</v>
      </c>
      <c r="P1259" s="221" t="s">
        <v>20263</v>
      </c>
      <c r="Q1259" s="4"/>
      <c r="R1259" s="4"/>
      <c r="S1259" s="4"/>
      <c r="T1259" s="4"/>
      <c r="U1259" s="4"/>
      <c r="V1259" s="4"/>
      <c r="W1259" s="4"/>
      <c r="X1259" s="4"/>
      <c r="Y1259" s="4"/>
      <c r="Z1259" s="4"/>
      <c r="AA1259" s="4"/>
      <c r="AB1259" s="4"/>
      <c r="AC1259" s="4"/>
      <c r="AD1259" s="4"/>
      <c r="AE1259" s="4"/>
      <c r="AF1259" s="4"/>
    </row>
    <row r="1260" spans="1:32" ht="49.9" customHeight="1">
      <c r="A1260" s="4"/>
      <c r="B1260" s="213">
        <v>171111151215</v>
      </c>
      <c r="C1260" s="214">
        <v>6</v>
      </c>
      <c r="D1260" s="215" t="s">
        <v>1245</v>
      </c>
      <c r="E1260" s="215" t="s">
        <v>1245</v>
      </c>
      <c r="F1260" s="216" t="s">
        <v>3363</v>
      </c>
      <c r="G1260" s="215" t="s">
        <v>4942</v>
      </c>
      <c r="H1260" s="215" t="s">
        <v>6669</v>
      </c>
      <c r="I1260" s="215" t="s">
        <v>8376</v>
      </c>
      <c r="J1260" s="215" t="s">
        <v>10079</v>
      </c>
      <c r="K1260" s="215" t="s">
        <v>11781</v>
      </c>
      <c r="L1260" s="215" t="s">
        <v>13474</v>
      </c>
      <c r="M1260" s="215" t="s">
        <v>15158</v>
      </c>
      <c r="N1260" s="215" t="s">
        <v>16871</v>
      </c>
      <c r="O1260" s="215" t="s">
        <v>18564</v>
      </c>
      <c r="P1260" s="215" t="s">
        <v>20264</v>
      </c>
      <c r="Q1260" s="4"/>
      <c r="R1260" s="4"/>
      <c r="S1260" s="4"/>
      <c r="T1260" s="4"/>
      <c r="U1260" s="4"/>
      <c r="V1260" s="4"/>
      <c r="W1260" s="4"/>
      <c r="X1260" s="4"/>
      <c r="Y1260" s="4"/>
      <c r="Z1260" s="4"/>
      <c r="AA1260" s="4"/>
      <c r="AB1260" s="4"/>
      <c r="AC1260" s="4"/>
      <c r="AD1260" s="4"/>
      <c r="AE1260" s="4"/>
      <c r="AF1260" s="4"/>
    </row>
    <row r="1261" spans="1:32" ht="49.9" customHeight="1">
      <c r="A1261" s="4"/>
      <c r="B1261" s="213">
        <v>17111116</v>
      </c>
      <c r="C1261" s="214">
        <v>4</v>
      </c>
      <c r="D1261" s="215" t="s">
        <v>167</v>
      </c>
      <c r="E1261" s="215" t="s">
        <v>167</v>
      </c>
      <c r="F1261" s="216" t="s">
        <v>23387</v>
      </c>
      <c r="G1261" s="215" t="s">
        <v>4943</v>
      </c>
      <c r="H1261" s="215" t="s">
        <v>6670</v>
      </c>
      <c r="I1261" s="215" t="s">
        <v>8377</v>
      </c>
      <c r="J1261" s="215" t="s">
        <v>10080</v>
      </c>
      <c r="K1261" s="215" t="s">
        <v>11782</v>
      </c>
      <c r="L1261" s="215" t="s">
        <v>13475</v>
      </c>
      <c r="M1261" s="215" t="s">
        <v>15159</v>
      </c>
      <c r="N1261" s="215" t="s">
        <v>16872</v>
      </c>
      <c r="O1261" s="215" t="s">
        <v>18565</v>
      </c>
      <c r="P1261" s="215" t="s">
        <v>20265</v>
      </c>
      <c r="Q1261" s="4"/>
      <c r="R1261" s="4"/>
      <c r="S1261" s="4"/>
      <c r="T1261" s="4"/>
      <c r="U1261" s="4"/>
      <c r="V1261" s="4"/>
      <c r="W1261" s="4"/>
      <c r="X1261" s="4"/>
      <c r="Y1261" s="4"/>
      <c r="Z1261" s="4"/>
      <c r="AA1261" s="4"/>
      <c r="AB1261" s="4"/>
      <c r="AC1261" s="4"/>
      <c r="AD1261" s="4"/>
      <c r="AE1261" s="4"/>
      <c r="AF1261" s="4"/>
    </row>
    <row r="1262" spans="1:32" ht="49.9" customHeight="1">
      <c r="A1262" s="4"/>
      <c r="B1262" s="213">
        <v>1711111610</v>
      </c>
      <c r="C1262" s="214">
        <v>5</v>
      </c>
      <c r="D1262" s="215" t="s">
        <v>1246</v>
      </c>
      <c r="E1262" s="215" t="s">
        <v>1246</v>
      </c>
      <c r="F1262" s="216" t="s">
        <v>3364</v>
      </c>
      <c r="G1262" s="215" t="s">
        <v>4944</v>
      </c>
      <c r="H1262" s="215" t="s">
        <v>6671</v>
      </c>
      <c r="I1262" s="215" t="s">
        <v>8378</v>
      </c>
      <c r="J1262" s="215" t="s">
        <v>10081</v>
      </c>
      <c r="K1262" s="215" t="s">
        <v>11783</v>
      </c>
      <c r="L1262" s="215" t="s">
        <v>13476</v>
      </c>
      <c r="M1262" s="215" t="s">
        <v>15160</v>
      </c>
      <c r="N1262" s="215" t="s">
        <v>16873</v>
      </c>
      <c r="O1262" s="215" t="s">
        <v>18566</v>
      </c>
      <c r="P1262" s="215" t="s">
        <v>20266</v>
      </c>
      <c r="Q1262" s="4"/>
      <c r="R1262" s="4"/>
      <c r="S1262" s="4"/>
      <c r="T1262" s="4"/>
      <c r="U1262" s="4"/>
      <c r="V1262" s="4"/>
      <c r="W1262" s="4"/>
      <c r="X1262" s="4"/>
      <c r="Y1262" s="4"/>
      <c r="Z1262" s="4"/>
      <c r="AA1262" s="4"/>
      <c r="AB1262" s="4"/>
      <c r="AC1262" s="4"/>
      <c r="AD1262" s="4"/>
      <c r="AE1262" s="4"/>
      <c r="AF1262" s="4"/>
    </row>
    <row r="1263" spans="1:32" ht="49.9" customHeight="1">
      <c r="A1263" s="4"/>
      <c r="B1263" s="219">
        <v>171111161010</v>
      </c>
      <c r="C1263" s="220">
        <v>6</v>
      </c>
      <c r="D1263" s="221" t="s">
        <v>1247</v>
      </c>
      <c r="E1263" s="221" t="s">
        <v>1247</v>
      </c>
      <c r="F1263" s="216" t="s">
        <v>23388</v>
      </c>
      <c r="G1263" s="221" t="s">
        <v>4945</v>
      </c>
      <c r="H1263" s="221" t="s">
        <v>6672</v>
      </c>
      <c r="I1263" s="221" t="s">
        <v>8379</v>
      </c>
      <c r="J1263" s="221" t="s">
        <v>10082</v>
      </c>
      <c r="K1263" s="221" t="s">
        <v>11784</v>
      </c>
      <c r="L1263" s="221" t="s">
        <v>13477</v>
      </c>
      <c r="M1263" s="221" t="s">
        <v>15161</v>
      </c>
      <c r="N1263" s="221" t="s">
        <v>16874</v>
      </c>
      <c r="O1263" s="221" t="s">
        <v>18567</v>
      </c>
      <c r="P1263" s="221" t="s">
        <v>20267</v>
      </c>
      <c r="Q1263" s="4"/>
      <c r="R1263" s="4"/>
      <c r="S1263" s="4"/>
      <c r="T1263" s="4"/>
      <c r="U1263" s="4"/>
      <c r="V1263" s="4"/>
      <c r="W1263" s="4"/>
      <c r="X1263" s="4"/>
      <c r="Y1263" s="4"/>
      <c r="Z1263" s="4"/>
      <c r="AA1263" s="4"/>
      <c r="AB1263" s="4"/>
      <c r="AC1263" s="4"/>
      <c r="AD1263" s="4"/>
      <c r="AE1263" s="4"/>
      <c r="AF1263" s="4"/>
    </row>
    <row r="1264" spans="1:32" ht="49.9" customHeight="1">
      <c r="A1264" s="4"/>
      <c r="B1264" s="213">
        <v>171111161011</v>
      </c>
      <c r="C1264" s="214">
        <v>6</v>
      </c>
      <c r="D1264" s="215" t="s">
        <v>1248</v>
      </c>
      <c r="E1264" s="215" t="s">
        <v>2280</v>
      </c>
      <c r="F1264" s="216" t="s">
        <v>23395</v>
      </c>
      <c r="G1264" s="215" t="s">
        <v>4946</v>
      </c>
      <c r="H1264" s="215" t="s">
        <v>6673</v>
      </c>
      <c r="I1264" s="215" t="s">
        <v>8380</v>
      </c>
      <c r="J1264" s="215" t="s">
        <v>10083</v>
      </c>
      <c r="K1264" s="215" t="s">
        <v>11785</v>
      </c>
      <c r="L1264" s="215" t="s">
        <v>13478</v>
      </c>
      <c r="M1264" s="215" t="s">
        <v>15162</v>
      </c>
      <c r="N1264" s="215" t="s">
        <v>16875</v>
      </c>
      <c r="O1264" s="215" t="s">
        <v>18568</v>
      </c>
      <c r="P1264" s="215" t="s">
        <v>20268</v>
      </c>
      <c r="Q1264" s="4"/>
      <c r="R1264" s="4"/>
      <c r="S1264" s="4"/>
      <c r="T1264" s="4"/>
      <c r="U1264" s="4"/>
      <c r="V1264" s="4"/>
      <c r="W1264" s="4"/>
      <c r="X1264" s="4"/>
      <c r="Y1264" s="4"/>
      <c r="Z1264" s="4"/>
      <c r="AA1264" s="4"/>
      <c r="AB1264" s="4"/>
      <c r="AC1264" s="4"/>
      <c r="AD1264" s="4"/>
      <c r="AE1264" s="4"/>
      <c r="AF1264" s="4"/>
    </row>
    <row r="1265" spans="1:32" ht="49.9" customHeight="1">
      <c r="A1265" s="4"/>
      <c r="B1265" s="213">
        <v>171111161012</v>
      </c>
      <c r="C1265" s="214">
        <v>6</v>
      </c>
      <c r="D1265" s="215" t="s">
        <v>2471</v>
      </c>
      <c r="E1265" s="215" t="s">
        <v>2471</v>
      </c>
      <c r="F1265" s="216" t="s">
        <v>23396</v>
      </c>
      <c r="G1265" s="215" t="s">
        <v>4947</v>
      </c>
      <c r="H1265" s="215" t="s">
        <v>6674</v>
      </c>
      <c r="I1265" s="215" t="s">
        <v>8381</v>
      </c>
      <c r="J1265" s="215" t="s">
        <v>10084</v>
      </c>
      <c r="K1265" s="215" t="s">
        <v>11786</v>
      </c>
      <c r="L1265" s="215" t="s">
        <v>13479</v>
      </c>
      <c r="M1265" s="215" t="s">
        <v>15163</v>
      </c>
      <c r="N1265" s="215" t="s">
        <v>16876</v>
      </c>
      <c r="O1265" s="215" t="s">
        <v>18569</v>
      </c>
      <c r="P1265" s="215" t="s">
        <v>20269</v>
      </c>
      <c r="Q1265" s="4"/>
      <c r="R1265" s="4"/>
      <c r="S1265" s="4"/>
      <c r="T1265" s="4"/>
      <c r="U1265" s="4"/>
      <c r="V1265" s="4"/>
      <c r="W1265" s="4"/>
      <c r="X1265" s="4"/>
      <c r="Y1265" s="4"/>
      <c r="Z1265" s="4"/>
      <c r="AA1265" s="4"/>
      <c r="AB1265" s="4"/>
      <c r="AC1265" s="4"/>
      <c r="AD1265" s="4"/>
      <c r="AE1265" s="4"/>
      <c r="AF1265" s="4"/>
    </row>
    <row r="1266" spans="1:32" ht="49.9" customHeight="1">
      <c r="A1266" s="4"/>
      <c r="B1266" s="213">
        <v>1711111611</v>
      </c>
      <c r="C1266" s="214">
        <v>5</v>
      </c>
      <c r="D1266" s="215" t="s">
        <v>168</v>
      </c>
      <c r="E1266" s="215" t="s">
        <v>2281</v>
      </c>
      <c r="F1266" s="216" t="s">
        <v>23397</v>
      </c>
      <c r="G1266" s="215" t="s">
        <v>4948</v>
      </c>
      <c r="H1266" s="215" t="s">
        <v>6675</v>
      </c>
      <c r="I1266" s="215" t="s">
        <v>8382</v>
      </c>
      <c r="J1266" s="215" t="s">
        <v>10085</v>
      </c>
      <c r="K1266" s="215" t="s">
        <v>11787</v>
      </c>
      <c r="L1266" s="215" t="s">
        <v>13480</v>
      </c>
      <c r="M1266" s="215" t="s">
        <v>15164</v>
      </c>
      <c r="N1266" s="215" t="s">
        <v>16877</v>
      </c>
      <c r="O1266" s="215" t="s">
        <v>18570</v>
      </c>
      <c r="P1266" s="215" t="s">
        <v>20270</v>
      </c>
      <c r="Q1266" s="4"/>
      <c r="R1266" s="4"/>
      <c r="S1266" s="4"/>
      <c r="T1266" s="4"/>
      <c r="U1266" s="4"/>
      <c r="V1266" s="4"/>
      <c r="W1266" s="4"/>
      <c r="X1266" s="4"/>
      <c r="Y1266" s="4"/>
      <c r="Z1266" s="4"/>
      <c r="AA1266" s="4"/>
      <c r="AB1266" s="4"/>
      <c r="AC1266" s="4"/>
      <c r="AD1266" s="4"/>
      <c r="AE1266" s="4"/>
      <c r="AF1266" s="4"/>
    </row>
    <row r="1267" spans="1:32" ht="49.9" customHeight="1">
      <c r="A1267" s="4"/>
      <c r="B1267" s="213">
        <v>171111161110</v>
      </c>
      <c r="C1267" s="214">
        <v>6</v>
      </c>
      <c r="D1267" s="215" t="s">
        <v>1249</v>
      </c>
      <c r="E1267" s="215" t="s">
        <v>1249</v>
      </c>
      <c r="F1267" s="216" t="s">
        <v>23398</v>
      </c>
      <c r="G1267" s="215" t="s">
        <v>4949</v>
      </c>
      <c r="H1267" s="215" t="s">
        <v>6676</v>
      </c>
      <c r="I1267" s="215" t="s">
        <v>8383</v>
      </c>
      <c r="J1267" s="215" t="s">
        <v>10086</v>
      </c>
      <c r="K1267" s="215" t="s">
        <v>11788</v>
      </c>
      <c r="L1267" s="215" t="s">
        <v>13481</v>
      </c>
      <c r="M1267" s="215" t="s">
        <v>15165</v>
      </c>
      <c r="N1267" s="215" t="s">
        <v>16878</v>
      </c>
      <c r="O1267" s="215" t="s">
        <v>18571</v>
      </c>
      <c r="P1267" s="215" t="s">
        <v>20271</v>
      </c>
      <c r="Q1267" s="4"/>
      <c r="R1267" s="4"/>
      <c r="S1267" s="4"/>
      <c r="T1267" s="4"/>
      <c r="U1267" s="4"/>
      <c r="V1267" s="4"/>
      <c r="W1267" s="4"/>
      <c r="X1267" s="4"/>
      <c r="Y1267" s="4"/>
      <c r="Z1267" s="4"/>
      <c r="AA1267" s="4"/>
      <c r="AB1267" s="4"/>
      <c r="AC1267" s="4"/>
      <c r="AD1267" s="4"/>
      <c r="AE1267" s="4"/>
      <c r="AF1267" s="4"/>
    </row>
    <row r="1268" spans="1:32" ht="49.9" customHeight="1">
      <c r="A1268" s="4"/>
      <c r="B1268" s="213">
        <v>171111161111</v>
      </c>
      <c r="C1268" s="214">
        <v>6</v>
      </c>
      <c r="D1268" s="215" t="s">
        <v>1250</v>
      </c>
      <c r="E1268" s="215" t="s">
        <v>1250</v>
      </c>
      <c r="F1268" s="216" t="s">
        <v>23399</v>
      </c>
      <c r="G1268" s="215" t="s">
        <v>4950</v>
      </c>
      <c r="H1268" s="215" t="s">
        <v>6677</v>
      </c>
      <c r="I1268" s="215" t="s">
        <v>8384</v>
      </c>
      <c r="J1268" s="215" t="s">
        <v>10087</v>
      </c>
      <c r="K1268" s="215" t="s">
        <v>11789</v>
      </c>
      <c r="L1268" s="215" t="s">
        <v>13482</v>
      </c>
      <c r="M1268" s="215" t="s">
        <v>15166</v>
      </c>
      <c r="N1268" s="215" t="s">
        <v>16879</v>
      </c>
      <c r="O1268" s="215" t="s">
        <v>18572</v>
      </c>
      <c r="P1268" s="215" t="s">
        <v>20272</v>
      </c>
      <c r="Q1268" s="4"/>
      <c r="R1268" s="4"/>
      <c r="S1268" s="4"/>
      <c r="T1268" s="4"/>
      <c r="U1268" s="4"/>
      <c r="V1268" s="4"/>
      <c r="W1268" s="4"/>
      <c r="X1268" s="4"/>
      <c r="Y1268" s="4"/>
      <c r="Z1268" s="4"/>
      <c r="AA1268" s="4"/>
      <c r="AB1268" s="4"/>
      <c r="AC1268" s="4"/>
      <c r="AD1268" s="4"/>
      <c r="AE1268" s="4"/>
      <c r="AF1268" s="4"/>
    </row>
    <row r="1269" spans="1:32" ht="49.9" customHeight="1">
      <c r="A1269" s="4"/>
      <c r="B1269" s="213">
        <v>171111161112</v>
      </c>
      <c r="C1269" s="214">
        <v>6</v>
      </c>
      <c r="D1269" s="215" t="s">
        <v>1251</v>
      </c>
      <c r="E1269" s="215" t="s">
        <v>1251</v>
      </c>
      <c r="F1269" s="216" t="s">
        <v>23400</v>
      </c>
      <c r="G1269" s="215" t="s">
        <v>4951</v>
      </c>
      <c r="H1269" s="215" t="s">
        <v>6678</v>
      </c>
      <c r="I1269" s="215" t="s">
        <v>8385</v>
      </c>
      <c r="J1269" s="215" t="s">
        <v>10088</v>
      </c>
      <c r="K1269" s="215" t="s">
        <v>11790</v>
      </c>
      <c r="L1269" s="215" t="s">
        <v>13483</v>
      </c>
      <c r="M1269" s="215" t="s">
        <v>15167</v>
      </c>
      <c r="N1269" s="215" t="s">
        <v>16880</v>
      </c>
      <c r="O1269" s="215" t="s">
        <v>18573</v>
      </c>
      <c r="P1269" s="215" t="s">
        <v>20273</v>
      </c>
      <c r="Q1269" s="4"/>
      <c r="R1269" s="4"/>
      <c r="S1269" s="4"/>
      <c r="T1269" s="4"/>
      <c r="U1269" s="4"/>
      <c r="V1269" s="4"/>
      <c r="W1269" s="4"/>
      <c r="X1269" s="4"/>
      <c r="Y1269" s="4"/>
      <c r="Z1269" s="4"/>
      <c r="AA1269" s="4"/>
      <c r="AB1269" s="4"/>
      <c r="AC1269" s="4"/>
      <c r="AD1269" s="4"/>
      <c r="AE1269" s="4"/>
      <c r="AF1269" s="4"/>
    </row>
    <row r="1270" spans="1:32" ht="49.9" customHeight="1">
      <c r="A1270" s="4"/>
      <c r="B1270" s="213">
        <v>171111161113</v>
      </c>
      <c r="C1270" s="214">
        <v>6</v>
      </c>
      <c r="D1270" s="215" t="s">
        <v>1252</v>
      </c>
      <c r="E1270" s="215" t="s">
        <v>1252</v>
      </c>
      <c r="F1270" s="216" t="s">
        <v>23401</v>
      </c>
      <c r="G1270" s="215" t="s">
        <v>4952</v>
      </c>
      <c r="H1270" s="215" t="s">
        <v>6679</v>
      </c>
      <c r="I1270" s="215" t="s">
        <v>8386</v>
      </c>
      <c r="J1270" s="215" t="s">
        <v>10089</v>
      </c>
      <c r="K1270" s="215" t="s">
        <v>11791</v>
      </c>
      <c r="L1270" s="215" t="s">
        <v>13484</v>
      </c>
      <c r="M1270" s="215" t="s">
        <v>15168</v>
      </c>
      <c r="N1270" s="215" t="s">
        <v>16881</v>
      </c>
      <c r="O1270" s="215" t="s">
        <v>18574</v>
      </c>
      <c r="P1270" s="215" t="s">
        <v>20274</v>
      </c>
      <c r="Q1270" s="4"/>
      <c r="R1270" s="4"/>
      <c r="S1270" s="4"/>
      <c r="T1270" s="4"/>
      <c r="U1270" s="4"/>
      <c r="V1270" s="4"/>
      <c r="W1270" s="4"/>
      <c r="X1270" s="4"/>
      <c r="Y1270" s="4"/>
      <c r="Z1270" s="4"/>
      <c r="AA1270" s="4"/>
      <c r="AB1270" s="4"/>
      <c r="AC1270" s="4"/>
      <c r="AD1270" s="4"/>
      <c r="AE1270" s="4"/>
      <c r="AF1270" s="4"/>
    </row>
    <row r="1271" spans="1:32" ht="49.9" customHeight="1">
      <c r="A1271" s="4"/>
      <c r="B1271" s="213">
        <v>171111161114</v>
      </c>
      <c r="C1271" s="214">
        <v>6</v>
      </c>
      <c r="D1271" s="215" t="s">
        <v>1253</v>
      </c>
      <c r="E1271" s="215" t="s">
        <v>1253</v>
      </c>
      <c r="F1271" s="216" t="s">
        <v>23402</v>
      </c>
      <c r="G1271" s="215" t="s">
        <v>4953</v>
      </c>
      <c r="H1271" s="215" t="s">
        <v>6680</v>
      </c>
      <c r="I1271" s="215" t="s">
        <v>8387</v>
      </c>
      <c r="J1271" s="215" t="s">
        <v>10090</v>
      </c>
      <c r="K1271" s="215" t="s">
        <v>11792</v>
      </c>
      <c r="L1271" s="215" t="s">
        <v>13485</v>
      </c>
      <c r="M1271" s="215" t="s">
        <v>15169</v>
      </c>
      <c r="N1271" s="215" t="s">
        <v>16882</v>
      </c>
      <c r="O1271" s="215" t="s">
        <v>18575</v>
      </c>
      <c r="P1271" s="215" t="s">
        <v>20275</v>
      </c>
      <c r="Q1271" s="4"/>
      <c r="R1271" s="4"/>
      <c r="S1271" s="4"/>
      <c r="T1271" s="4"/>
      <c r="U1271" s="4"/>
      <c r="V1271" s="4"/>
      <c r="W1271" s="4"/>
      <c r="X1271" s="4"/>
      <c r="Y1271" s="4"/>
      <c r="Z1271" s="4"/>
      <c r="AA1271" s="4"/>
      <c r="AB1271" s="4"/>
      <c r="AC1271" s="4"/>
      <c r="AD1271" s="4"/>
      <c r="AE1271" s="4"/>
      <c r="AF1271" s="4"/>
    </row>
    <row r="1272" spans="1:32" ht="49.9" customHeight="1">
      <c r="A1272" s="4"/>
      <c r="B1272" s="213">
        <v>1711111612</v>
      </c>
      <c r="C1272" s="214">
        <v>5</v>
      </c>
      <c r="D1272" s="215" t="s">
        <v>179</v>
      </c>
      <c r="E1272" s="215" t="s">
        <v>179</v>
      </c>
      <c r="F1272" s="216" t="s">
        <v>3365</v>
      </c>
      <c r="G1272" s="215" t="s">
        <v>4954</v>
      </c>
      <c r="H1272" s="215" t="s">
        <v>6681</v>
      </c>
      <c r="I1272" s="215" t="s">
        <v>8388</v>
      </c>
      <c r="J1272" s="215" t="s">
        <v>10091</v>
      </c>
      <c r="K1272" s="215" t="s">
        <v>11793</v>
      </c>
      <c r="L1272" s="215" t="s">
        <v>13486</v>
      </c>
      <c r="M1272" s="215" t="s">
        <v>15170</v>
      </c>
      <c r="N1272" s="215" t="s">
        <v>16883</v>
      </c>
      <c r="O1272" s="215" t="s">
        <v>18576</v>
      </c>
      <c r="P1272" s="215" t="s">
        <v>20276</v>
      </c>
      <c r="Q1272" s="4"/>
      <c r="R1272" s="4"/>
      <c r="S1272" s="4"/>
      <c r="T1272" s="4"/>
      <c r="U1272" s="4"/>
      <c r="V1272" s="4"/>
      <c r="W1272" s="4"/>
      <c r="X1272" s="4"/>
      <c r="Y1272" s="4"/>
      <c r="Z1272" s="4"/>
      <c r="AA1272" s="4"/>
      <c r="AB1272" s="4"/>
      <c r="AC1272" s="4"/>
      <c r="AD1272" s="4"/>
      <c r="AE1272" s="4"/>
      <c r="AF1272" s="4"/>
    </row>
    <row r="1273" spans="1:32" ht="49.9" customHeight="1">
      <c r="A1273" s="4"/>
      <c r="B1273" s="213">
        <v>171111161210</v>
      </c>
      <c r="C1273" s="214">
        <v>6</v>
      </c>
      <c r="D1273" s="215" t="s">
        <v>1254</v>
      </c>
      <c r="E1273" s="215" t="s">
        <v>1254</v>
      </c>
      <c r="F1273" s="216" t="s">
        <v>3366</v>
      </c>
      <c r="G1273" s="215" t="s">
        <v>4955</v>
      </c>
      <c r="H1273" s="215" t="s">
        <v>6682</v>
      </c>
      <c r="I1273" s="215" t="s">
        <v>8389</v>
      </c>
      <c r="J1273" s="215" t="s">
        <v>10092</v>
      </c>
      <c r="K1273" s="215" t="s">
        <v>11794</v>
      </c>
      <c r="L1273" s="215" t="s">
        <v>13487</v>
      </c>
      <c r="M1273" s="215" t="s">
        <v>15171</v>
      </c>
      <c r="N1273" s="215" t="s">
        <v>16884</v>
      </c>
      <c r="O1273" s="215" t="s">
        <v>18577</v>
      </c>
      <c r="P1273" s="215" t="s">
        <v>20277</v>
      </c>
      <c r="Q1273" s="4"/>
      <c r="R1273" s="4"/>
      <c r="S1273" s="4"/>
      <c r="T1273" s="4"/>
      <c r="U1273" s="4"/>
      <c r="V1273" s="4"/>
      <c r="W1273" s="4"/>
      <c r="X1273" s="4"/>
      <c r="Y1273" s="4"/>
      <c r="Z1273" s="4"/>
      <c r="AA1273" s="4"/>
      <c r="AB1273" s="4"/>
      <c r="AC1273" s="4"/>
      <c r="AD1273" s="4"/>
      <c r="AE1273" s="4"/>
      <c r="AF1273" s="4"/>
    </row>
    <row r="1274" spans="1:32" ht="49.9" customHeight="1">
      <c r="A1274" s="4"/>
      <c r="B1274" s="213">
        <v>171111161211</v>
      </c>
      <c r="C1274" s="214">
        <v>6</v>
      </c>
      <c r="D1274" s="215" t="s">
        <v>1255</v>
      </c>
      <c r="E1274" s="215" t="s">
        <v>1255</v>
      </c>
      <c r="F1274" s="216" t="s">
        <v>23403</v>
      </c>
      <c r="G1274" s="215" t="s">
        <v>4956</v>
      </c>
      <c r="H1274" s="215" t="s">
        <v>6683</v>
      </c>
      <c r="I1274" s="215" t="s">
        <v>8390</v>
      </c>
      <c r="J1274" s="215" t="s">
        <v>10093</v>
      </c>
      <c r="K1274" s="215" t="s">
        <v>11795</v>
      </c>
      <c r="L1274" s="215" t="s">
        <v>13488</v>
      </c>
      <c r="M1274" s="215" t="s">
        <v>15172</v>
      </c>
      <c r="N1274" s="215" t="s">
        <v>16885</v>
      </c>
      <c r="O1274" s="215" t="s">
        <v>18578</v>
      </c>
      <c r="P1274" s="215" t="s">
        <v>20278</v>
      </c>
      <c r="Q1274" s="4"/>
      <c r="R1274" s="4"/>
      <c r="S1274" s="4"/>
      <c r="T1274" s="4"/>
      <c r="U1274" s="4"/>
      <c r="V1274" s="4"/>
      <c r="W1274" s="4"/>
      <c r="X1274" s="4"/>
      <c r="Y1274" s="4"/>
      <c r="Z1274" s="4"/>
      <c r="AA1274" s="4"/>
      <c r="AB1274" s="4"/>
      <c r="AC1274" s="4"/>
      <c r="AD1274" s="4"/>
      <c r="AE1274" s="4"/>
      <c r="AF1274" s="4"/>
    </row>
    <row r="1275" spans="1:32" ht="49.9" customHeight="1">
      <c r="A1275" s="4"/>
      <c r="B1275" s="213">
        <v>171112</v>
      </c>
      <c r="C1275" s="214">
        <v>3</v>
      </c>
      <c r="D1275" s="215" t="s">
        <v>1256</v>
      </c>
      <c r="E1275" s="215" t="s">
        <v>1256</v>
      </c>
      <c r="F1275" s="216" t="s">
        <v>23404</v>
      </c>
      <c r="G1275" s="215" t="s">
        <v>4957</v>
      </c>
      <c r="H1275" s="215" t="s">
        <v>6684</v>
      </c>
      <c r="I1275" s="215" t="s">
        <v>8391</v>
      </c>
      <c r="J1275" s="215" t="s">
        <v>10094</v>
      </c>
      <c r="K1275" s="215" t="s">
        <v>11796</v>
      </c>
      <c r="L1275" s="215" t="s">
        <v>13489</v>
      </c>
      <c r="M1275" s="215" t="s">
        <v>15173</v>
      </c>
      <c r="N1275" s="215" t="s">
        <v>16886</v>
      </c>
      <c r="O1275" s="215" t="s">
        <v>18579</v>
      </c>
      <c r="P1275" s="215" t="s">
        <v>20279</v>
      </c>
      <c r="Q1275" s="4"/>
      <c r="R1275" s="4"/>
      <c r="S1275" s="4"/>
      <c r="T1275" s="4"/>
      <c r="U1275" s="4"/>
      <c r="V1275" s="4"/>
      <c r="W1275" s="4"/>
      <c r="X1275" s="4"/>
      <c r="Y1275" s="4"/>
      <c r="Z1275" s="4"/>
      <c r="AA1275" s="4"/>
      <c r="AB1275" s="4"/>
      <c r="AC1275" s="4"/>
      <c r="AD1275" s="4"/>
      <c r="AE1275" s="4"/>
      <c r="AF1275" s="4"/>
    </row>
    <row r="1276" spans="1:32" ht="49.9" customHeight="1">
      <c r="A1276" s="4"/>
      <c r="B1276" s="213">
        <v>17111210</v>
      </c>
      <c r="C1276" s="214">
        <v>4</v>
      </c>
      <c r="D1276" s="215" t="s">
        <v>74</v>
      </c>
      <c r="E1276" s="215" t="s">
        <v>74</v>
      </c>
      <c r="F1276" s="216" t="s">
        <v>23405</v>
      </c>
      <c r="G1276" s="215" t="s">
        <v>4958</v>
      </c>
      <c r="H1276" s="215" t="s">
        <v>6685</v>
      </c>
      <c r="I1276" s="215" t="s">
        <v>8392</v>
      </c>
      <c r="J1276" s="215" t="s">
        <v>10095</v>
      </c>
      <c r="K1276" s="215" t="s">
        <v>11797</v>
      </c>
      <c r="L1276" s="215" t="s">
        <v>13490</v>
      </c>
      <c r="M1276" s="215" t="s">
        <v>15174</v>
      </c>
      <c r="N1276" s="215" t="s">
        <v>16887</v>
      </c>
      <c r="O1276" s="215" t="s">
        <v>18580</v>
      </c>
      <c r="P1276" s="215" t="s">
        <v>20280</v>
      </c>
      <c r="Q1276" s="4"/>
      <c r="R1276" s="4"/>
      <c r="S1276" s="4"/>
      <c r="T1276" s="4"/>
      <c r="U1276" s="4"/>
      <c r="V1276" s="4"/>
      <c r="W1276" s="4"/>
      <c r="X1276" s="4"/>
      <c r="Y1276" s="4"/>
      <c r="Z1276" s="4"/>
      <c r="AA1276" s="4"/>
      <c r="AB1276" s="4"/>
      <c r="AC1276" s="4"/>
      <c r="AD1276" s="4"/>
      <c r="AE1276" s="4"/>
      <c r="AF1276" s="4"/>
    </row>
    <row r="1277" spans="1:32" ht="49.9" customHeight="1">
      <c r="A1277" s="4"/>
      <c r="B1277" s="213">
        <v>1711121010</v>
      </c>
      <c r="C1277" s="214">
        <v>5</v>
      </c>
      <c r="D1277" s="215" t="s">
        <v>563</v>
      </c>
      <c r="E1277" s="215" t="s">
        <v>563</v>
      </c>
      <c r="F1277" s="216" t="s">
        <v>3367</v>
      </c>
      <c r="G1277" s="215" t="s">
        <v>4959</v>
      </c>
      <c r="H1277" s="215" t="s">
        <v>6686</v>
      </c>
      <c r="I1277" s="215" t="s">
        <v>8393</v>
      </c>
      <c r="J1277" s="215" t="s">
        <v>10096</v>
      </c>
      <c r="K1277" s="215" t="s">
        <v>11798</v>
      </c>
      <c r="L1277" s="215" t="s">
        <v>13491</v>
      </c>
      <c r="M1277" s="215" t="s">
        <v>15175</v>
      </c>
      <c r="N1277" s="215" t="s">
        <v>16888</v>
      </c>
      <c r="O1277" s="215" t="s">
        <v>18581</v>
      </c>
      <c r="P1277" s="215" t="s">
        <v>20281</v>
      </c>
      <c r="Q1277" s="4"/>
      <c r="R1277" s="4"/>
      <c r="S1277" s="4"/>
      <c r="T1277" s="4"/>
      <c r="U1277" s="4"/>
      <c r="V1277" s="4"/>
      <c r="W1277" s="4"/>
      <c r="X1277" s="4"/>
      <c r="Y1277" s="4"/>
      <c r="Z1277" s="4"/>
      <c r="AA1277" s="4"/>
      <c r="AB1277" s="4"/>
      <c r="AC1277" s="4"/>
      <c r="AD1277" s="4"/>
      <c r="AE1277" s="4"/>
      <c r="AF1277" s="4"/>
    </row>
    <row r="1278" spans="1:32" ht="49.9" customHeight="1">
      <c r="A1278" s="4"/>
      <c r="B1278" s="213">
        <v>171112101010</v>
      </c>
      <c r="C1278" s="214">
        <v>6</v>
      </c>
      <c r="D1278" s="215" t="s">
        <v>564</v>
      </c>
      <c r="E1278" s="215" t="s">
        <v>1813</v>
      </c>
      <c r="F1278" s="216" t="s">
        <v>23815</v>
      </c>
      <c r="G1278" s="215" t="s">
        <v>4960</v>
      </c>
      <c r="H1278" s="215" t="s">
        <v>6687</v>
      </c>
      <c r="I1278" s="215" t="s">
        <v>8394</v>
      </c>
      <c r="J1278" s="215" t="s">
        <v>10097</v>
      </c>
      <c r="K1278" s="215" t="s">
        <v>11799</v>
      </c>
      <c r="L1278" s="215" t="s">
        <v>13492</v>
      </c>
      <c r="M1278" s="215" t="s">
        <v>15176</v>
      </c>
      <c r="N1278" s="215" t="s">
        <v>16889</v>
      </c>
      <c r="O1278" s="215" t="s">
        <v>18582</v>
      </c>
      <c r="P1278" s="215" t="s">
        <v>20282</v>
      </c>
      <c r="Q1278" s="4"/>
      <c r="R1278" s="4"/>
      <c r="S1278" s="4"/>
      <c r="T1278" s="4"/>
      <c r="U1278" s="4"/>
      <c r="V1278" s="4"/>
      <c r="W1278" s="4"/>
      <c r="X1278" s="4"/>
      <c r="Y1278" s="4"/>
      <c r="Z1278" s="4"/>
      <c r="AA1278" s="4"/>
      <c r="AB1278" s="4"/>
      <c r="AC1278" s="4"/>
      <c r="AD1278" s="4"/>
      <c r="AE1278" s="4"/>
      <c r="AF1278" s="4"/>
    </row>
    <row r="1279" spans="1:32" ht="49.9" customHeight="1">
      <c r="A1279" s="4"/>
      <c r="B1279" s="213">
        <v>171112101011</v>
      </c>
      <c r="C1279" s="214">
        <v>6</v>
      </c>
      <c r="D1279" s="215" t="s">
        <v>565</v>
      </c>
      <c r="E1279" s="215" t="s">
        <v>1814</v>
      </c>
      <c r="F1279" s="216" t="s">
        <v>3369</v>
      </c>
      <c r="G1279" s="215" t="s">
        <v>4961</v>
      </c>
      <c r="H1279" s="215" t="s">
        <v>6688</v>
      </c>
      <c r="I1279" s="215" t="s">
        <v>8395</v>
      </c>
      <c r="J1279" s="215" t="s">
        <v>10098</v>
      </c>
      <c r="K1279" s="215" t="s">
        <v>11800</v>
      </c>
      <c r="L1279" s="215" t="s">
        <v>13493</v>
      </c>
      <c r="M1279" s="215" t="s">
        <v>15177</v>
      </c>
      <c r="N1279" s="215" t="s">
        <v>16890</v>
      </c>
      <c r="O1279" s="215" t="s">
        <v>18583</v>
      </c>
      <c r="P1279" s="215" t="s">
        <v>20283</v>
      </c>
      <c r="Q1279" s="4"/>
      <c r="R1279" s="4"/>
      <c r="S1279" s="4"/>
      <c r="T1279" s="4"/>
      <c r="U1279" s="4"/>
      <c r="V1279" s="4"/>
      <c r="W1279" s="4"/>
      <c r="X1279" s="4"/>
      <c r="Y1279" s="4"/>
      <c r="Z1279" s="4"/>
      <c r="AA1279" s="4"/>
      <c r="AB1279" s="4"/>
      <c r="AC1279" s="4"/>
      <c r="AD1279" s="4"/>
      <c r="AE1279" s="4"/>
      <c r="AF1279" s="4"/>
    </row>
    <row r="1280" spans="1:32" ht="49.9" customHeight="1">
      <c r="A1280" s="4"/>
      <c r="B1280" s="213">
        <v>171112101012</v>
      </c>
      <c r="C1280" s="214">
        <v>6</v>
      </c>
      <c r="D1280" s="215" t="s">
        <v>566</v>
      </c>
      <c r="E1280" s="215" t="s">
        <v>1815</v>
      </c>
      <c r="F1280" s="216" t="s">
        <v>3370</v>
      </c>
      <c r="G1280" s="215" t="s">
        <v>4962</v>
      </c>
      <c r="H1280" s="215" t="s">
        <v>6689</v>
      </c>
      <c r="I1280" s="215" t="s">
        <v>8396</v>
      </c>
      <c r="J1280" s="215" t="s">
        <v>10099</v>
      </c>
      <c r="K1280" s="215" t="s">
        <v>11801</v>
      </c>
      <c r="L1280" s="215" t="s">
        <v>13494</v>
      </c>
      <c r="M1280" s="215" t="s">
        <v>15178</v>
      </c>
      <c r="N1280" s="215" t="s">
        <v>16891</v>
      </c>
      <c r="O1280" s="215" t="s">
        <v>18584</v>
      </c>
      <c r="P1280" s="215" t="s">
        <v>20284</v>
      </c>
      <c r="Q1280" s="4"/>
      <c r="R1280" s="4"/>
      <c r="S1280" s="4"/>
      <c r="T1280" s="4"/>
      <c r="U1280" s="4"/>
      <c r="V1280" s="4"/>
      <c r="W1280" s="4"/>
      <c r="X1280" s="4"/>
      <c r="Y1280" s="4"/>
      <c r="Z1280" s="4"/>
      <c r="AA1280" s="4"/>
      <c r="AB1280" s="4"/>
      <c r="AC1280" s="4"/>
      <c r="AD1280" s="4"/>
      <c r="AE1280" s="4"/>
      <c r="AF1280" s="4"/>
    </row>
    <row r="1281" spans="1:32" ht="49.9" customHeight="1">
      <c r="A1281" s="4"/>
      <c r="B1281" s="213">
        <v>171112101013</v>
      </c>
      <c r="C1281" s="214">
        <v>6</v>
      </c>
      <c r="D1281" s="215" t="s">
        <v>2723</v>
      </c>
      <c r="E1281" s="215" t="s">
        <v>2724</v>
      </c>
      <c r="F1281" s="216" t="s">
        <v>23406</v>
      </c>
      <c r="G1281" s="215" t="s">
        <v>4963</v>
      </c>
      <c r="H1281" s="215" t="s">
        <v>6690</v>
      </c>
      <c r="I1281" s="215" t="s">
        <v>8397</v>
      </c>
      <c r="J1281" s="215" t="s">
        <v>10100</v>
      </c>
      <c r="K1281" s="215" t="s">
        <v>11802</v>
      </c>
      <c r="L1281" s="215" t="s">
        <v>13495</v>
      </c>
      <c r="M1281" s="215" t="s">
        <v>15179</v>
      </c>
      <c r="N1281" s="215" t="s">
        <v>16892</v>
      </c>
      <c r="O1281" s="215" t="s">
        <v>18585</v>
      </c>
      <c r="P1281" s="215" t="s">
        <v>20285</v>
      </c>
      <c r="Q1281" s="4"/>
      <c r="R1281" s="4"/>
      <c r="S1281" s="4"/>
      <c r="T1281" s="4"/>
      <c r="U1281" s="4"/>
      <c r="V1281" s="4"/>
      <c r="W1281" s="4"/>
      <c r="X1281" s="4"/>
      <c r="Y1281" s="4"/>
      <c r="Z1281" s="4"/>
      <c r="AA1281" s="4"/>
      <c r="AB1281" s="4"/>
      <c r="AC1281" s="4"/>
      <c r="AD1281" s="4"/>
      <c r="AE1281" s="4"/>
      <c r="AF1281" s="4"/>
    </row>
    <row r="1282" spans="1:32" ht="49.9" customHeight="1">
      <c r="A1282" s="4"/>
      <c r="B1282" s="219">
        <v>1711121011</v>
      </c>
      <c r="C1282" s="220">
        <v>5</v>
      </c>
      <c r="D1282" s="221" t="s">
        <v>567</v>
      </c>
      <c r="E1282" s="221" t="s">
        <v>567</v>
      </c>
      <c r="F1282" s="216" t="s">
        <v>23407</v>
      </c>
      <c r="G1282" s="221" t="s">
        <v>4964</v>
      </c>
      <c r="H1282" s="221" t="s">
        <v>6691</v>
      </c>
      <c r="I1282" s="221" t="s">
        <v>8398</v>
      </c>
      <c r="J1282" s="221" t="s">
        <v>10101</v>
      </c>
      <c r="K1282" s="221" t="s">
        <v>11803</v>
      </c>
      <c r="L1282" s="221" t="s">
        <v>13496</v>
      </c>
      <c r="M1282" s="221" t="s">
        <v>15180</v>
      </c>
      <c r="N1282" s="221" t="s">
        <v>16893</v>
      </c>
      <c r="O1282" s="221" t="s">
        <v>18586</v>
      </c>
      <c r="P1282" s="221" t="s">
        <v>20286</v>
      </c>
      <c r="Q1282" s="4"/>
      <c r="R1282" s="4"/>
      <c r="S1282" s="4"/>
      <c r="T1282" s="4"/>
      <c r="U1282" s="4"/>
      <c r="V1282" s="4"/>
      <c r="W1282" s="4"/>
      <c r="X1282" s="4"/>
      <c r="Y1282" s="4"/>
      <c r="Z1282" s="4"/>
      <c r="AA1282" s="4"/>
      <c r="AB1282" s="4"/>
      <c r="AC1282" s="4"/>
      <c r="AD1282" s="4"/>
      <c r="AE1282" s="4"/>
      <c r="AF1282" s="4"/>
    </row>
    <row r="1283" spans="1:32" ht="49.9" customHeight="1">
      <c r="A1283" s="4"/>
      <c r="B1283" s="213">
        <v>171112101110</v>
      </c>
      <c r="C1283" s="214">
        <v>6</v>
      </c>
      <c r="D1283" s="215" t="s">
        <v>568</v>
      </c>
      <c r="E1283" s="215" t="s">
        <v>1816</v>
      </c>
      <c r="F1283" s="216" t="s">
        <v>3371</v>
      </c>
      <c r="G1283" s="215" t="s">
        <v>4965</v>
      </c>
      <c r="H1283" s="215" t="s">
        <v>6692</v>
      </c>
      <c r="I1283" s="215" t="s">
        <v>8399</v>
      </c>
      <c r="J1283" s="215" t="s">
        <v>10102</v>
      </c>
      <c r="K1283" s="215" t="s">
        <v>11804</v>
      </c>
      <c r="L1283" s="215" t="s">
        <v>13497</v>
      </c>
      <c r="M1283" s="215" t="s">
        <v>15181</v>
      </c>
      <c r="N1283" s="215" t="s">
        <v>16894</v>
      </c>
      <c r="O1283" s="215" t="s">
        <v>18587</v>
      </c>
      <c r="P1283" s="215" t="s">
        <v>20287</v>
      </c>
      <c r="Q1283" s="4"/>
      <c r="R1283" s="4"/>
      <c r="S1283" s="4"/>
      <c r="T1283" s="4"/>
      <c r="U1283" s="4"/>
      <c r="V1283" s="4"/>
      <c r="W1283" s="4"/>
      <c r="X1283" s="4"/>
      <c r="Y1283" s="4"/>
      <c r="Z1283" s="4"/>
      <c r="AA1283" s="4"/>
      <c r="AB1283" s="4"/>
      <c r="AC1283" s="4"/>
      <c r="AD1283" s="4"/>
      <c r="AE1283" s="4"/>
      <c r="AF1283" s="4"/>
    </row>
    <row r="1284" spans="1:32" ht="49.9" customHeight="1">
      <c r="A1284" s="4"/>
      <c r="B1284" s="213">
        <v>171112101111</v>
      </c>
      <c r="C1284" s="214">
        <v>6</v>
      </c>
      <c r="D1284" s="215" t="s">
        <v>569</v>
      </c>
      <c r="E1284" s="215" t="s">
        <v>1817</v>
      </c>
      <c r="F1284" s="216" t="s">
        <v>23816</v>
      </c>
      <c r="G1284" s="215" t="s">
        <v>4966</v>
      </c>
      <c r="H1284" s="215" t="s">
        <v>6693</v>
      </c>
      <c r="I1284" s="215" t="s">
        <v>8400</v>
      </c>
      <c r="J1284" s="215" t="s">
        <v>10103</v>
      </c>
      <c r="K1284" s="215" t="s">
        <v>11805</v>
      </c>
      <c r="L1284" s="215" t="s">
        <v>13498</v>
      </c>
      <c r="M1284" s="215" t="s">
        <v>15182</v>
      </c>
      <c r="N1284" s="215" t="s">
        <v>16895</v>
      </c>
      <c r="O1284" s="215" t="s">
        <v>18588</v>
      </c>
      <c r="P1284" s="215" t="s">
        <v>20288</v>
      </c>
      <c r="Q1284" s="4"/>
      <c r="R1284" s="4"/>
      <c r="S1284" s="4"/>
      <c r="T1284" s="4"/>
      <c r="U1284" s="4"/>
      <c r="V1284" s="4"/>
      <c r="W1284" s="4"/>
      <c r="X1284" s="4"/>
      <c r="Y1284" s="4"/>
      <c r="Z1284" s="4"/>
      <c r="AA1284" s="4"/>
      <c r="AB1284" s="4"/>
      <c r="AC1284" s="4"/>
      <c r="AD1284" s="4"/>
      <c r="AE1284" s="4"/>
      <c r="AF1284" s="4"/>
    </row>
    <row r="1285" spans="1:32" ht="49.9" customHeight="1">
      <c r="A1285" s="4"/>
      <c r="B1285" s="213">
        <v>171112101112</v>
      </c>
      <c r="C1285" s="214">
        <v>6</v>
      </c>
      <c r="D1285" s="215" t="s">
        <v>570</v>
      </c>
      <c r="E1285" s="215" t="s">
        <v>1818</v>
      </c>
      <c r="F1285" s="216" t="s">
        <v>3372</v>
      </c>
      <c r="G1285" s="215" t="s">
        <v>4967</v>
      </c>
      <c r="H1285" s="215" t="s">
        <v>6694</v>
      </c>
      <c r="I1285" s="215" t="s">
        <v>8401</v>
      </c>
      <c r="J1285" s="215" t="s">
        <v>10104</v>
      </c>
      <c r="K1285" s="215" t="s">
        <v>11806</v>
      </c>
      <c r="L1285" s="215" t="s">
        <v>13499</v>
      </c>
      <c r="M1285" s="215" t="s">
        <v>15183</v>
      </c>
      <c r="N1285" s="215" t="s">
        <v>16896</v>
      </c>
      <c r="O1285" s="215" t="s">
        <v>18589</v>
      </c>
      <c r="P1285" s="215" t="s">
        <v>20289</v>
      </c>
      <c r="Q1285" s="4"/>
      <c r="R1285" s="4"/>
      <c r="S1285" s="4"/>
      <c r="T1285" s="4"/>
      <c r="U1285" s="4"/>
      <c r="V1285" s="4"/>
      <c r="W1285" s="4"/>
      <c r="X1285" s="4"/>
      <c r="Y1285" s="4"/>
      <c r="Z1285" s="4"/>
      <c r="AA1285" s="4"/>
      <c r="AB1285" s="4"/>
      <c r="AC1285" s="4"/>
      <c r="AD1285" s="4"/>
      <c r="AE1285" s="4"/>
      <c r="AF1285" s="4"/>
    </row>
    <row r="1286" spans="1:32" ht="49.9" customHeight="1">
      <c r="A1286" s="4"/>
      <c r="B1286" s="213">
        <v>171112101113</v>
      </c>
      <c r="C1286" s="214">
        <v>6</v>
      </c>
      <c r="D1286" s="215" t="s">
        <v>2725</v>
      </c>
      <c r="E1286" s="215" t="s">
        <v>2726</v>
      </c>
      <c r="F1286" s="216" t="s">
        <v>23409</v>
      </c>
      <c r="G1286" s="215" t="s">
        <v>4968</v>
      </c>
      <c r="H1286" s="215" t="s">
        <v>6695</v>
      </c>
      <c r="I1286" s="215" t="s">
        <v>8402</v>
      </c>
      <c r="J1286" s="215" t="s">
        <v>10105</v>
      </c>
      <c r="K1286" s="215" t="s">
        <v>11807</v>
      </c>
      <c r="L1286" s="215" t="s">
        <v>13500</v>
      </c>
      <c r="M1286" s="215" t="s">
        <v>15184</v>
      </c>
      <c r="N1286" s="215" t="s">
        <v>16897</v>
      </c>
      <c r="O1286" s="215" t="s">
        <v>18590</v>
      </c>
      <c r="P1286" s="215" t="s">
        <v>20290</v>
      </c>
      <c r="Q1286" s="4"/>
      <c r="R1286" s="4"/>
      <c r="S1286" s="4"/>
      <c r="T1286" s="4"/>
      <c r="U1286" s="4"/>
      <c r="V1286" s="4"/>
      <c r="W1286" s="4"/>
      <c r="X1286" s="4"/>
      <c r="Y1286" s="4"/>
      <c r="Z1286" s="4"/>
      <c r="AA1286" s="4"/>
      <c r="AB1286" s="4"/>
      <c r="AC1286" s="4"/>
      <c r="AD1286" s="4"/>
      <c r="AE1286" s="4"/>
      <c r="AF1286" s="4"/>
    </row>
    <row r="1287" spans="1:32" ht="49.9" customHeight="1">
      <c r="A1287" s="4"/>
      <c r="B1287" s="213">
        <v>1711121012</v>
      </c>
      <c r="C1287" s="214">
        <v>5</v>
      </c>
      <c r="D1287" s="215" t="s">
        <v>571</v>
      </c>
      <c r="E1287" s="215" t="s">
        <v>571</v>
      </c>
      <c r="F1287" s="216" t="s">
        <v>3373</v>
      </c>
      <c r="G1287" s="215" t="s">
        <v>4969</v>
      </c>
      <c r="H1287" s="215" t="s">
        <v>6696</v>
      </c>
      <c r="I1287" s="215" t="s">
        <v>8403</v>
      </c>
      <c r="J1287" s="215" t="s">
        <v>10106</v>
      </c>
      <c r="K1287" s="215" t="s">
        <v>11808</v>
      </c>
      <c r="L1287" s="215" t="s">
        <v>13501</v>
      </c>
      <c r="M1287" s="215" t="s">
        <v>15185</v>
      </c>
      <c r="N1287" s="215" t="s">
        <v>16898</v>
      </c>
      <c r="O1287" s="215" t="s">
        <v>18591</v>
      </c>
      <c r="P1287" s="215" t="s">
        <v>20291</v>
      </c>
      <c r="Q1287" s="4"/>
      <c r="R1287" s="4"/>
      <c r="S1287" s="4"/>
      <c r="T1287" s="4"/>
      <c r="U1287" s="4"/>
      <c r="V1287" s="4"/>
      <c r="W1287" s="4"/>
      <c r="X1287" s="4"/>
      <c r="Y1287" s="4"/>
      <c r="Z1287" s="4"/>
      <c r="AA1287" s="4"/>
      <c r="AB1287" s="4"/>
      <c r="AC1287" s="4"/>
      <c r="AD1287" s="4"/>
      <c r="AE1287" s="4"/>
      <c r="AF1287" s="4"/>
    </row>
    <row r="1288" spans="1:32" ht="49.9" customHeight="1">
      <c r="A1288" s="4"/>
      <c r="B1288" s="219">
        <v>171112101210</v>
      </c>
      <c r="C1288" s="220">
        <v>6</v>
      </c>
      <c r="D1288" s="221" t="s">
        <v>572</v>
      </c>
      <c r="E1288" s="221" t="s">
        <v>1819</v>
      </c>
      <c r="F1288" s="216" t="s">
        <v>3374</v>
      </c>
      <c r="G1288" s="221" t="s">
        <v>4970</v>
      </c>
      <c r="H1288" s="221" t="s">
        <v>6697</v>
      </c>
      <c r="I1288" s="221" t="s">
        <v>8404</v>
      </c>
      <c r="J1288" s="221" t="s">
        <v>10107</v>
      </c>
      <c r="K1288" s="221" t="s">
        <v>11809</v>
      </c>
      <c r="L1288" s="221" t="s">
        <v>13502</v>
      </c>
      <c r="M1288" s="221" t="s">
        <v>15186</v>
      </c>
      <c r="N1288" s="221" t="s">
        <v>16899</v>
      </c>
      <c r="O1288" s="221" t="s">
        <v>18592</v>
      </c>
      <c r="P1288" s="221" t="s">
        <v>20292</v>
      </c>
      <c r="Q1288" s="4"/>
      <c r="R1288" s="4"/>
      <c r="S1288" s="4"/>
      <c r="T1288" s="4"/>
      <c r="U1288" s="4"/>
      <c r="V1288" s="4"/>
      <c r="W1288" s="4"/>
      <c r="X1288" s="4"/>
      <c r="Y1288" s="4"/>
      <c r="Z1288" s="4"/>
      <c r="AA1288" s="4"/>
      <c r="AB1288" s="4"/>
      <c r="AC1288" s="4"/>
      <c r="AD1288" s="4"/>
      <c r="AE1288" s="4"/>
      <c r="AF1288" s="4"/>
    </row>
    <row r="1289" spans="1:32" ht="49.9" customHeight="1">
      <c r="A1289" s="4"/>
      <c r="B1289" s="213">
        <v>171112101211</v>
      </c>
      <c r="C1289" s="214">
        <v>6</v>
      </c>
      <c r="D1289" s="215" t="s">
        <v>573</v>
      </c>
      <c r="E1289" s="215" t="s">
        <v>1820</v>
      </c>
      <c r="F1289" s="216" t="s">
        <v>23817</v>
      </c>
      <c r="G1289" s="215" t="s">
        <v>4971</v>
      </c>
      <c r="H1289" s="215" t="s">
        <v>6698</v>
      </c>
      <c r="I1289" s="215" t="s">
        <v>8405</v>
      </c>
      <c r="J1289" s="215" t="s">
        <v>10108</v>
      </c>
      <c r="K1289" s="215" t="s">
        <v>11810</v>
      </c>
      <c r="L1289" s="215" t="s">
        <v>13503</v>
      </c>
      <c r="M1289" s="215" t="s">
        <v>15187</v>
      </c>
      <c r="N1289" s="215" t="s">
        <v>16900</v>
      </c>
      <c r="O1289" s="215" t="s">
        <v>18593</v>
      </c>
      <c r="P1289" s="215" t="s">
        <v>20293</v>
      </c>
      <c r="Q1289" s="4"/>
      <c r="R1289" s="4"/>
      <c r="S1289" s="4"/>
      <c r="T1289" s="4"/>
      <c r="U1289" s="4"/>
      <c r="V1289" s="4"/>
      <c r="W1289" s="4"/>
      <c r="X1289" s="4"/>
      <c r="Y1289" s="4"/>
      <c r="Z1289" s="4"/>
      <c r="AA1289" s="4"/>
      <c r="AB1289" s="4"/>
      <c r="AC1289" s="4"/>
      <c r="AD1289" s="4"/>
      <c r="AE1289" s="4"/>
      <c r="AF1289" s="4"/>
    </row>
    <row r="1290" spans="1:32" ht="49.9" customHeight="1">
      <c r="A1290" s="4"/>
      <c r="B1290" s="213">
        <v>171112101212</v>
      </c>
      <c r="C1290" s="214">
        <v>6</v>
      </c>
      <c r="D1290" s="215" t="s">
        <v>574</v>
      </c>
      <c r="E1290" s="215" t="s">
        <v>1821</v>
      </c>
      <c r="F1290" s="216" t="s">
        <v>3375</v>
      </c>
      <c r="G1290" s="215" t="s">
        <v>4972</v>
      </c>
      <c r="H1290" s="215" t="s">
        <v>6699</v>
      </c>
      <c r="I1290" s="215" t="s">
        <v>8406</v>
      </c>
      <c r="J1290" s="215" t="s">
        <v>10109</v>
      </c>
      <c r="K1290" s="215" t="s">
        <v>11811</v>
      </c>
      <c r="L1290" s="215" t="s">
        <v>13504</v>
      </c>
      <c r="M1290" s="215" t="s">
        <v>15188</v>
      </c>
      <c r="N1290" s="215" t="s">
        <v>16901</v>
      </c>
      <c r="O1290" s="215" t="s">
        <v>18594</v>
      </c>
      <c r="P1290" s="215" t="s">
        <v>20294</v>
      </c>
      <c r="Q1290" s="4"/>
      <c r="R1290" s="4"/>
      <c r="S1290" s="4"/>
      <c r="T1290" s="4"/>
      <c r="U1290" s="4"/>
      <c r="V1290" s="4"/>
      <c r="W1290" s="4"/>
      <c r="X1290" s="4"/>
      <c r="Y1290" s="4"/>
      <c r="Z1290" s="4"/>
      <c r="AA1290" s="4"/>
      <c r="AB1290" s="4"/>
      <c r="AC1290" s="4"/>
      <c r="AD1290" s="4"/>
      <c r="AE1290" s="4"/>
      <c r="AF1290" s="4"/>
    </row>
    <row r="1291" spans="1:32" ht="49.9" customHeight="1">
      <c r="A1291" s="4"/>
      <c r="B1291" s="213">
        <v>171112101213</v>
      </c>
      <c r="C1291" s="214">
        <v>6</v>
      </c>
      <c r="D1291" s="215" t="s">
        <v>2727</v>
      </c>
      <c r="E1291" s="215" t="s">
        <v>2728</v>
      </c>
      <c r="F1291" s="216" t="s">
        <v>3376</v>
      </c>
      <c r="G1291" s="215" t="s">
        <v>4973</v>
      </c>
      <c r="H1291" s="215" t="s">
        <v>6700</v>
      </c>
      <c r="I1291" s="215" t="s">
        <v>8407</v>
      </c>
      <c r="J1291" s="215" t="s">
        <v>10110</v>
      </c>
      <c r="K1291" s="215" t="s">
        <v>11812</v>
      </c>
      <c r="L1291" s="215" t="s">
        <v>13505</v>
      </c>
      <c r="M1291" s="215" t="s">
        <v>15189</v>
      </c>
      <c r="N1291" s="215" t="s">
        <v>16902</v>
      </c>
      <c r="O1291" s="215" t="s">
        <v>18595</v>
      </c>
      <c r="P1291" s="215" t="s">
        <v>20295</v>
      </c>
      <c r="Q1291" s="4"/>
      <c r="R1291" s="4"/>
      <c r="S1291" s="4"/>
      <c r="T1291" s="4"/>
      <c r="U1291" s="4"/>
      <c r="V1291" s="4"/>
      <c r="W1291" s="4"/>
      <c r="X1291" s="4"/>
      <c r="Y1291" s="4"/>
      <c r="Z1291" s="4"/>
      <c r="AA1291" s="4"/>
      <c r="AB1291" s="4"/>
      <c r="AC1291" s="4"/>
      <c r="AD1291" s="4"/>
      <c r="AE1291" s="4"/>
      <c r="AF1291" s="4"/>
    </row>
    <row r="1292" spans="1:32" ht="49.9" customHeight="1">
      <c r="A1292" s="4"/>
      <c r="B1292" s="213">
        <v>17111211</v>
      </c>
      <c r="C1292" s="214">
        <v>4</v>
      </c>
      <c r="D1292" s="215" t="s">
        <v>265</v>
      </c>
      <c r="E1292" s="215" t="s">
        <v>265</v>
      </c>
      <c r="F1292" s="216" t="s">
        <v>23411</v>
      </c>
      <c r="G1292" s="215" t="s">
        <v>4974</v>
      </c>
      <c r="H1292" s="215" t="s">
        <v>6701</v>
      </c>
      <c r="I1292" s="215" t="s">
        <v>8408</v>
      </c>
      <c r="J1292" s="215" t="s">
        <v>10111</v>
      </c>
      <c r="K1292" s="215" t="s">
        <v>11813</v>
      </c>
      <c r="L1292" s="215" t="s">
        <v>13506</v>
      </c>
      <c r="M1292" s="215" t="s">
        <v>15190</v>
      </c>
      <c r="N1292" s="215" t="s">
        <v>16903</v>
      </c>
      <c r="O1292" s="215" t="s">
        <v>18596</v>
      </c>
      <c r="P1292" s="215" t="s">
        <v>20296</v>
      </c>
      <c r="Q1292" s="4"/>
      <c r="R1292" s="4"/>
      <c r="S1292" s="4"/>
      <c r="T1292" s="4"/>
      <c r="U1292" s="4"/>
      <c r="V1292" s="4"/>
      <c r="W1292" s="4"/>
      <c r="X1292" s="4"/>
      <c r="Y1292" s="4"/>
      <c r="Z1292" s="4"/>
      <c r="AA1292" s="4"/>
      <c r="AB1292" s="4"/>
      <c r="AC1292" s="4"/>
      <c r="AD1292" s="4"/>
      <c r="AE1292" s="4"/>
      <c r="AF1292" s="4"/>
    </row>
    <row r="1293" spans="1:32" ht="49.9" customHeight="1">
      <c r="A1293" s="4"/>
      <c r="B1293" s="213">
        <v>17111212</v>
      </c>
      <c r="C1293" s="214">
        <v>4</v>
      </c>
      <c r="D1293" s="215" t="s">
        <v>1257</v>
      </c>
      <c r="E1293" s="215" t="s">
        <v>1257</v>
      </c>
      <c r="F1293" s="216" t="s">
        <v>3377</v>
      </c>
      <c r="G1293" s="217" t="s">
        <v>4975</v>
      </c>
      <c r="H1293" s="217" t="s">
        <v>6702</v>
      </c>
      <c r="I1293" s="217" t="s">
        <v>8409</v>
      </c>
      <c r="J1293" s="217" t="s">
        <v>10112</v>
      </c>
      <c r="K1293" s="217" t="s">
        <v>11814</v>
      </c>
      <c r="L1293" s="217" t="s">
        <v>13507</v>
      </c>
      <c r="M1293" s="217" t="s">
        <v>15191</v>
      </c>
      <c r="N1293" s="217" t="s">
        <v>16904</v>
      </c>
      <c r="O1293" s="217" t="s">
        <v>18597</v>
      </c>
      <c r="P1293" s="217" t="s">
        <v>20297</v>
      </c>
      <c r="Q1293" s="4"/>
      <c r="R1293" s="4"/>
      <c r="S1293" s="4"/>
      <c r="T1293" s="4"/>
      <c r="U1293" s="4"/>
      <c r="V1293" s="4"/>
      <c r="W1293" s="4"/>
      <c r="X1293" s="4"/>
      <c r="Y1293" s="4"/>
      <c r="Z1293" s="4"/>
      <c r="AA1293" s="4"/>
      <c r="AB1293" s="4"/>
      <c r="AC1293" s="4"/>
      <c r="AD1293" s="4"/>
      <c r="AE1293" s="4"/>
      <c r="AF1293" s="4"/>
    </row>
    <row r="1294" spans="1:32" ht="49.9" customHeight="1">
      <c r="A1294" s="4"/>
      <c r="B1294" s="213">
        <v>1711121210</v>
      </c>
      <c r="C1294" s="214">
        <v>5</v>
      </c>
      <c r="D1294" s="215" t="s">
        <v>1258</v>
      </c>
      <c r="E1294" s="215" t="s">
        <v>1258</v>
      </c>
      <c r="F1294" s="216" t="s">
        <v>23412</v>
      </c>
      <c r="G1294" s="215" t="s">
        <v>4976</v>
      </c>
      <c r="H1294" s="215" t="s">
        <v>6703</v>
      </c>
      <c r="I1294" s="215" t="s">
        <v>8410</v>
      </c>
      <c r="J1294" s="215" t="s">
        <v>10113</v>
      </c>
      <c r="K1294" s="215" t="s">
        <v>11815</v>
      </c>
      <c r="L1294" s="215" t="s">
        <v>13508</v>
      </c>
      <c r="M1294" s="215" t="s">
        <v>15191</v>
      </c>
      <c r="N1294" s="215" t="s">
        <v>16905</v>
      </c>
      <c r="O1294" s="215" t="s">
        <v>18598</v>
      </c>
      <c r="P1294" s="215" t="s">
        <v>20298</v>
      </c>
      <c r="Q1294" s="4"/>
      <c r="R1294" s="4"/>
      <c r="S1294" s="4"/>
      <c r="T1294" s="4"/>
      <c r="U1294" s="4"/>
      <c r="V1294" s="4"/>
      <c r="W1294" s="4"/>
      <c r="X1294" s="4"/>
      <c r="Y1294" s="4"/>
      <c r="Z1294" s="4"/>
      <c r="AA1294" s="4"/>
      <c r="AB1294" s="4"/>
      <c r="AC1294" s="4"/>
      <c r="AD1294" s="4"/>
      <c r="AE1294" s="4"/>
      <c r="AF1294" s="4"/>
    </row>
    <row r="1295" spans="1:32" ht="49.9" customHeight="1">
      <c r="A1295" s="4"/>
      <c r="B1295" s="213">
        <v>1711121211</v>
      </c>
      <c r="C1295" s="214">
        <v>5</v>
      </c>
      <c r="D1295" s="215" t="s">
        <v>1259</v>
      </c>
      <c r="E1295" s="215" t="s">
        <v>1259</v>
      </c>
      <c r="F1295" s="216" t="s">
        <v>23413</v>
      </c>
      <c r="G1295" s="215" t="s">
        <v>21586</v>
      </c>
      <c r="H1295" s="215" t="s">
        <v>6704</v>
      </c>
      <c r="I1295" s="215" t="s">
        <v>8411</v>
      </c>
      <c r="J1295" s="215" t="s">
        <v>10114</v>
      </c>
      <c r="K1295" s="215" t="s">
        <v>11816</v>
      </c>
      <c r="L1295" s="215" t="s">
        <v>13509</v>
      </c>
      <c r="M1295" s="215" t="s">
        <v>15192</v>
      </c>
      <c r="N1295" s="215" t="s">
        <v>16906</v>
      </c>
      <c r="O1295" s="215" t="s">
        <v>18599</v>
      </c>
      <c r="P1295" s="215" t="s">
        <v>20299</v>
      </c>
      <c r="Q1295" s="4"/>
      <c r="R1295" s="4"/>
      <c r="S1295" s="4"/>
      <c r="T1295" s="4"/>
      <c r="U1295" s="4"/>
      <c r="V1295" s="4"/>
      <c r="W1295" s="4"/>
      <c r="X1295" s="4"/>
      <c r="Y1295" s="4"/>
      <c r="Z1295" s="4"/>
      <c r="AA1295" s="4"/>
      <c r="AB1295" s="4"/>
      <c r="AC1295" s="4"/>
      <c r="AD1295" s="4"/>
      <c r="AE1295" s="4"/>
      <c r="AF1295" s="4"/>
    </row>
    <row r="1296" spans="1:32" ht="49.9" customHeight="1">
      <c r="A1296" s="4"/>
      <c r="B1296" s="213">
        <v>1711121212</v>
      </c>
      <c r="C1296" s="214">
        <v>5</v>
      </c>
      <c r="D1296" s="215" t="s">
        <v>1260</v>
      </c>
      <c r="E1296" s="215" t="s">
        <v>1260</v>
      </c>
      <c r="F1296" s="216" t="s">
        <v>23414</v>
      </c>
      <c r="G1296" s="215" t="s">
        <v>4977</v>
      </c>
      <c r="H1296" s="215" t="s">
        <v>6705</v>
      </c>
      <c r="I1296" s="215" t="s">
        <v>8412</v>
      </c>
      <c r="J1296" s="215" t="s">
        <v>10115</v>
      </c>
      <c r="K1296" s="215" t="s">
        <v>11817</v>
      </c>
      <c r="L1296" s="215" t="s">
        <v>13510</v>
      </c>
      <c r="M1296" s="215" t="s">
        <v>15193</v>
      </c>
      <c r="N1296" s="215" t="s">
        <v>16907</v>
      </c>
      <c r="O1296" s="215" t="s">
        <v>18600</v>
      </c>
      <c r="P1296" s="215" t="s">
        <v>20300</v>
      </c>
      <c r="Q1296" s="4"/>
      <c r="R1296" s="4"/>
      <c r="S1296" s="4"/>
      <c r="T1296" s="4"/>
      <c r="U1296" s="4"/>
      <c r="V1296" s="4"/>
      <c r="W1296" s="4"/>
      <c r="X1296" s="4"/>
      <c r="Y1296" s="4"/>
      <c r="Z1296" s="4"/>
      <c r="AA1296" s="4"/>
      <c r="AB1296" s="4"/>
      <c r="AC1296" s="4"/>
      <c r="AD1296" s="4"/>
      <c r="AE1296" s="4"/>
      <c r="AF1296" s="4"/>
    </row>
    <row r="1297" spans="1:32" ht="49.9" customHeight="1">
      <c r="A1297" s="4"/>
      <c r="B1297" s="213">
        <v>17111213</v>
      </c>
      <c r="C1297" s="214">
        <v>4</v>
      </c>
      <c r="D1297" s="215" t="s">
        <v>266</v>
      </c>
      <c r="E1297" s="215" t="s">
        <v>266</v>
      </c>
      <c r="F1297" s="216" t="s">
        <v>3378</v>
      </c>
      <c r="G1297" s="215" t="s">
        <v>4978</v>
      </c>
      <c r="H1297" s="215" t="s">
        <v>6706</v>
      </c>
      <c r="I1297" s="215" t="s">
        <v>8413</v>
      </c>
      <c r="J1297" s="215" t="s">
        <v>10116</v>
      </c>
      <c r="K1297" s="215" t="s">
        <v>11818</v>
      </c>
      <c r="L1297" s="215" t="s">
        <v>13511</v>
      </c>
      <c r="M1297" s="215" t="s">
        <v>15194</v>
      </c>
      <c r="N1297" s="215" t="s">
        <v>16908</v>
      </c>
      <c r="O1297" s="215" t="s">
        <v>18601</v>
      </c>
      <c r="P1297" s="215" t="s">
        <v>20301</v>
      </c>
      <c r="Q1297" s="4"/>
      <c r="R1297" s="4"/>
      <c r="S1297" s="4"/>
      <c r="T1297" s="4"/>
      <c r="U1297" s="4"/>
      <c r="V1297" s="4"/>
      <c r="W1297" s="4"/>
      <c r="X1297" s="4"/>
      <c r="Y1297" s="4"/>
      <c r="Z1297" s="4"/>
      <c r="AA1297" s="4"/>
      <c r="AB1297" s="4"/>
      <c r="AC1297" s="4"/>
      <c r="AD1297" s="4"/>
      <c r="AE1297" s="4"/>
      <c r="AF1297" s="4"/>
    </row>
    <row r="1298" spans="1:32" ht="49.9" customHeight="1">
      <c r="A1298" s="4"/>
      <c r="B1298" s="213">
        <v>1711121310</v>
      </c>
      <c r="C1298" s="214">
        <v>5</v>
      </c>
      <c r="D1298" s="215" t="s">
        <v>1261</v>
      </c>
      <c r="E1298" s="215" t="s">
        <v>1261</v>
      </c>
      <c r="F1298" s="216" t="s">
        <v>23415</v>
      </c>
      <c r="G1298" s="215" t="s">
        <v>4979</v>
      </c>
      <c r="H1298" s="215" t="s">
        <v>6707</v>
      </c>
      <c r="I1298" s="215" t="s">
        <v>8414</v>
      </c>
      <c r="J1298" s="215" t="s">
        <v>10117</v>
      </c>
      <c r="K1298" s="215" t="s">
        <v>11819</v>
      </c>
      <c r="L1298" s="215" t="s">
        <v>13512</v>
      </c>
      <c r="M1298" s="215" t="s">
        <v>15195</v>
      </c>
      <c r="N1298" s="215" t="s">
        <v>16909</v>
      </c>
      <c r="O1298" s="215" t="s">
        <v>18602</v>
      </c>
      <c r="P1298" s="215" t="s">
        <v>20302</v>
      </c>
      <c r="Q1298" s="4"/>
      <c r="R1298" s="4"/>
      <c r="S1298" s="4"/>
      <c r="T1298" s="4"/>
      <c r="U1298" s="4"/>
      <c r="V1298" s="4"/>
      <c r="W1298" s="4"/>
      <c r="X1298" s="4"/>
      <c r="Y1298" s="4"/>
      <c r="Z1298" s="4"/>
      <c r="AA1298" s="4"/>
      <c r="AB1298" s="4"/>
      <c r="AC1298" s="4"/>
      <c r="AD1298" s="4"/>
      <c r="AE1298" s="4"/>
      <c r="AF1298" s="4"/>
    </row>
    <row r="1299" spans="1:32" ht="49.9" customHeight="1">
      <c r="A1299" s="4"/>
      <c r="B1299" s="213">
        <v>1711121311</v>
      </c>
      <c r="C1299" s="214">
        <v>5</v>
      </c>
      <c r="D1299" s="215" t="s">
        <v>1262</v>
      </c>
      <c r="E1299" s="215" t="s">
        <v>1262</v>
      </c>
      <c r="F1299" s="216" t="s">
        <v>3379</v>
      </c>
      <c r="G1299" s="215" t="s">
        <v>4980</v>
      </c>
      <c r="H1299" s="215" t="s">
        <v>6708</v>
      </c>
      <c r="I1299" s="215" t="s">
        <v>8415</v>
      </c>
      <c r="J1299" s="215" t="s">
        <v>10118</v>
      </c>
      <c r="K1299" s="215" t="s">
        <v>11820</v>
      </c>
      <c r="L1299" s="215" t="s">
        <v>13513</v>
      </c>
      <c r="M1299" s="215" t="s">
        <v>15196</v>
      </c>
      <c r="N1299" s="215" t="s">
        <v>16910</v>
      </c>
      <c r="O1299" s="215" t="s">
        <v>18603</v>
      </c>
      <c r="P1299" s="215" t="s">
        <v>20303</v>
      </c>
      <c r="Q1299" s="4"/>
      <c r="R1299" s="4"/>
      <c r="S1299" s="4"/>
      <c r="T1299" s="4"/>
      <c r="U1299" s="4"/>
      <c r="V1299" s="4"/>
      <c r="W1299" s="4"/>
      <c r="X1299" s="4"/>
      <c r="Y1299" s="4"/>
      <c r="Z1299" s="4"/>
      <c r="AA1299" s="4"/>
      <c r="AB1299" s="4"/>
      <c r="AC1299" s="4"/>
      <c r="AD1299" s="4"/>
      <c r="AE1299" s="4"/>
      <c r="AF1299" s="4"/>
    </row>
    <row r="1300" spans="1:32" ht="49.9" customHeight="1">
      <c r="A1300" s="4"/>
      <c r="B1300" s="213">
        <v>1711121312</v>
      </c>
      <c r="C1300" s="214">
        <v>5</v>
      </c>
      <c r="D1300" s="215" t="s">
        <v>1263</v>
      </c>
      <c r="E1300" s="215" t="s">
        <v>1263</v>
      </c>
      <c r="F1300" s="216" t="s">
        <v>3380</v>
      </c>
      <c r="G1300" s="215" t="s">
        <v>4981</v>
      </c>
      <c r="H1300" s="215" t="s">
        <v>6709</v>
      </c>
      <c r="I1300" s="215" t="s">
        <v>8416</v>
      </c>
      <c r="J1300" s="215" t="s">
        <v>10119</v>
      </c>
      <c r="K1300" s="215" t="s">
        <v>11821</v>
      </c>
      <c r="L1300" s="215" t="s">
        <v>13514</v>
      </c>
      <c r="M1300" s="215" t="s">
        <v>15197</v>
      </c>
      <c r="N1300" s="215" t="s">
        <v>16911</v>
      </c>
      <c r="O1300" s="215" t="s">
        <v>18604</v>
      </c>
      <c r="P1300" s="215" t="s">
        <v>20304</v>
      </c>
      <c r="Q1300" s="4"/>
      <c r="R1300" s="4"/>
      <c r="S1300" s="4"/>
      <c r="T1300" s="4"/>
      <c r="U1300" s="4"/>
      <c r="V1300" s="4"/>
      <c r="W1300" s="4"/>
      <c r="X1300" s="4"/>
      <c r="Y1300" s="4"/>
      <c r="Z1300" s="4"/>
      <c r="AA1300" s="4"/>
      <c r="AB1300" s="4"/>
      <c r="AC1300" s="4"/>
      <c r="AD1300" s="4"/>
      <c r="AE1300" s="4"/>
      <c r="AF1300" s="4"/>
    </row>
    <row r="1301" spans="1:32" ht="49.9" customHeight="1">
      <c r="A1301" s="4"/>
      <c r="B1301" s="213">
        <v>1711121313</v>
      </c>
      <c r="C1301" s="214">
        <v>5</v>
      </c>
      <c r="D1301" s="215" t="s">
        <v>1264</v>
      </c>
      <c r="E1301" s="215" t="s">
        <v>1264</v>
      </c>
      <c r="F1301" s="216" t="s">
        <v>23416</v>
      </c>
      <c r="G1301" s="215" t="s">
        <v>4982</v>
      </c>
      <c r="H1301" s="215" t="s">
        <v>6710</v>
      </c>
      <c r="I1301" s="215" t="s">
        <v>8417</v>
      </c>
      <c r="J1301" s="215" t="s">
        <v>10120</v>
      </c>
      <c r="K1301" s="215" t="s">
        <v>11822</v>
      </c>
      <c r="L1301" s="215" t="s">
        <v>13515</v>
      </c>
      <c r="M1301" s="215" t="s">
        <v>15198</v>
      </c>
      <c r="N1301" s="215" t="s">
        <v>16912</v>
      </c>
      <c r="O1301" s="215" t="s">
        <v>18605</v>
      </c>
      <c r="P1301" s="215" t="s">
        <v>20305</v>
      </c>
      <c r="Q1301" s="4"/>
      <c r="R1301" s="4"/>
      <c r="S1301" s="4"/>
      <c r="T1301" s="4"/>
      <c r="U1301" s="4"/>
      <c r="V1301" s="4"/>
      <c r="W1301" s="4"/>
      <c r="X1301" s="4"/>
      <c r="Y1301" s="4"/>
      <c r="Z1301" s="4"/>
      <c r="AA1301" s="4"/>
      <c r="AB1301" s="4"/>
      <c r="AC1301" s="4"/>
      <c r="AD1301" s="4"/>
      <c r="AE1301" s="4"/>
      <c r="AF1301" s="4"/>
    </row>
    <row r="1302" spans="1:32" ht="49.9" customHeight="1">
      <c r="A1302" s="4"/>
      <c r="B1302" s="213">
        <v>1711121314</v>
      </c>
      <c r="C1302" s="214">
        <v>5</v>
      </c>
      <c r="D1302" s="215" t="s">
        <v>1265</v>
      </c>
      <c r="E1302" s="215" t="s">
        <v>1265</v>
      </c>
      <c r="F1302" s="216" t="s">
        <v>3381</v>
      </c>
      <c r="G1302" s="215" t="s">
        <v>4983</v>
      </c>
      <c r="H1302" s="215" t="s">
        <v>6711</v>
      </c>
      <c r="I1302" s="215" t="s">
        <v>8418</v>
      </c>
      <c r="J1302" s="215" t="s">
        <v>10121</v>
      </c>
      <c r="K1302" s="215" t="s">
        <v>11823</v>
      </c>
      <c r="L1302" s="215" t="s">
        <v>13516</v>
      </c>
      <c r="M1302" s="215" t="s">
        <v>15199</v>
      </c>
      <c r="N1302" s="215" t="s">
        <v>16913</v>
      </c>
      <c r="O1302" s="215" t="s">
        <v>18606</v>
      </c>
      <c r="P1302" s="215" t="s">
        <v>20306</v>
      </c>
      <c r="Q1302" s="4"/>
      <c r="R1302" s="4"/>
      <c r="S1302" s="4"/>
      <c r="T1302" s="4"/>
      <c r="U1302" s="4"/>
      <c r="V1302" s="4"/>
      <c r="W1302" s="4"/>
      <c r="X1302" s="4"/>
      <c r="Y1302" s="4"/>
      <c r="Z1302" s="4"/>
      <c r="AA1302" s="4"/>
      <c r="AB1302" s="4"/>
      <c r="AC1302" s="4"/>
      <c r="AD1302" s="4"/>
      <c r="AE1302" s="4"/>
      <c r="AF1302" s="4"/>
    </row>
    <row r="1303" spans="1:32" ht="49.9" customHeight="1">
      <c r="A1303" s="4"/>
      <c r="B1303" s="213">
        <v>1711121315</v>
      </c>
      <c r="C1303" s="214">
        <v>5</v>
      </c>
      <c r="D1303" s="215" t="s">
        <v>1266</v>
      </c>
      <c r="E1303" s="215" t="s">
        <v>1266</v>
      </c>
      <c r="F1303" s="216" t="s">
        <v>3382</v>
      </c>
      <c r="G1303" s="215" t="s">
        <v>4984</v>
      </c>
      <c r="H1303" s="215" t="s">
        <v>6712</v>
      </c>
      <c r="I1303" s="215" t="s">
        <v>8419</v>
      </c>
      <c r="J1303" s="215" t="s">
        <v>10122</v>
      </c>
      <c r="K1303" s="215" t="s">
        <v>11824</v>
      </c>
      <c r="L1303" s="215" t="s">
        <v>13517</v>
      </c>
      <c r="M1303" s="215" t="s">
        <v>15200</v>
      </c>
      <c r="N1303" s="215" t="s">
        <v>16914</v>
      </c>
      <c r="O1303" s="215" t="s">
        <v>18607</v>
      </c>
      <c r="P1303" s="215" t="s">
        <v>20307</v>
      </c>
      <c r="Q1303" s="4"/>
      <c r="R1303" s="4"/>
      <c r="S1303" s="4"/>
      <c r="T1303" s="4"/>
      <c r="U1303" s="4"/>
      <c r="V1303" s="4"/>
      <c r="W1303" s="4"/>
      <c r="X1303" s="4"/>
      <c r="Y1303" s="4"/>
      <c r="Z1303" s="4"/>
      <c r="AA1303" s="4"/>
      <c r="AB1303" s="4"/>
      <c r="AC1303" s="4"/>
      <c r="AD1303" s="4"/>
      <c r="AE1303" s="4"/>
      <c r="AF1303" s="4"/>
    </row>
    <row r="1304" spans="1:32" ht="49.9" customHeight="1">
      <c r="A1304" s="4"/>
      <c r="B1304" s="213">
        <v>171112131510</v>
      </c>
      <c r="C1304" s="214">
        <v>6</v>
      </c>
      <c r="D1304" s="215" t="s">
        <v>1267</v>
      </c>
      <c r="E1304" s="215" t="s">
        <v>1267</v>
      </c>
      <c r="F1304" s="216" t="s">
        <v>3383</v>
      </c>
      <c r="G1304" s="215" t="s">
        <v>4985</v>
      </c>
      <c r="H1304" s="215" t="s">
        <v>6713</v>
      </c>
      <c r="I1304" s="215" t="s">
        <v>8420</v>
      </c>
      <c r="J1304" s="215" t="s">
        <v>10123</v>
      </c>
      <c r="K1304" s="215" t="s">
        <v>11825</v>
      </c>
      <c r="L1304" s="215" t="s">
        <v>13518</v>
      </c>
      <c r="M1304" s="215" t="s">
        <v>15201</v>
      </c>
      <c r="N1304" s="215" t="s">
        <v>16915</v>
      </c>
      <c r="O1304" s="215" t="s">
        <v>18608</v>
      </c>
      <c r="P1304" s="215" t="s">
        <v>20308</v>
      </c>
      <c r="Q1304" s="4"/>
      <c r="R1304" s="4"/>
      <c r="S1304" s="4"/>
      <c r="T1304" s="4"/>
      <c r="U1304" s="4"/>
      <c r="V1304" s="4"/>
      <c r="W1304" s="4"/>
      <c r="X1304" s="4"/>
      <c r="Y1304" s="4"/>
      <c r="Z1304" s="4"/>
      <c r="AA1304" s="4"/>
      <c r="AB1304" s="4"/>
      <c r="AC1304" s="4"/>
      <c r="AD1304" s="4"/>
      <c r="AE1304" s="4"/>
      <c r="AF1304" s="4"/>
    </row>
    <row r="1305" spans="1:32" ht="49.9" customHeight="1">
      <c r="A1305" s="4"/>
      <c r="B1305" s="213">
        <v>171112131511</v>
      </c>
      <c r="C1305" s="214">
        <v>6</v>
      </c>
      <c r="D1305" s="215" t="s">
        <v>1268</v>
      </c>
      <c r="E1305" s="215" t="s">
        <v>1268</v>
      </c>
      <c r="F1305" s="216" t="s">
        <v>3384</v>
      </c>
      <c r="G1305" s="215" t="s">
        <v>4986</v>
      </c>
      <c r="H1305" s="215" t="s">
        <v>6714</v>
      </c>
      <c r="I1305" s="215" t="s">
        <v>8421</v>
      </c>
      <c r="J1305" s="215" t="s">
        <v>10124</v>
      </c>
      <c r="K1305" s="215" t="s">
        <v>11826</v>
      </c>
      <c r="L1305" s="215" t="s">
        <v>13519</v>
      </c>
      <c r="M1305" s="215" t="s">
        <v>15202</v>
      </c>
      <c r="N1305" s="215" t="s">
        <v>16916</v>
      </c>
      <c r="O1305" s="215" t="s">
        <v>18609</v>
      </c>
      <c r="P1305" s="215" t="s">
        <v>20309</v>
      </c>
      <c r="Q1305" s="4"/>
      <c r="R1305" s="4"/>
      <c r="S1305" s="4"/>
      <c r="T1305" s="4"/>
      <c r="U1305" s="4"/>
      <c r="V1305" s="4"/>
      <c r="W1305" s="4"/>
      <c r="X1305" s="4"/>
      <c r="Y1305" s="4"/>
      <c r="Z1305" s="4"/>
      <c r="AA1305" s="4"/>
      <c r="AB1305" s="4"/>
      <c r="AC1305" s="4"/>
      <c r="AD1305" s="4"/>
      <c r="AE1305" s="4"/>
      <c r="AF1305" s="4"/>
    </row>
    <row r="1306" spans="1:32" ht="49.9" customHeight="1">
      <c r="A1306" s="4"/>
      <c r="B1306" s="213">
        <v>171112131512</v>
      </c>
      <c r="C1306" s="214">
        <v>6</v>
      </c>
      <c r="D1306" s="215" t="s">
        <v>1269</v>
      </c>
      <c r="E1306" s="215" t="s">
        <v>1269</v>
      </c>
      <c r="F1306" s="216" t="s">
        <v>3385</v>
      </c>
      <c r="G1306" s="215" t="s">
        <v>4987</v>
      </c>
      <c r="H1306" s="215" t="s">
        <v>6715</v>
      </c>
      <c r="I1306" s="215" t="s">
        <v>8422</v>
      </c>
      <c r="J1306" s="215" t="s">
        <v>10125</v>
      </c>
      <c r="K1306" s="215" t="s">
        <v>11824</v>
      </c>
      <c r="L1306" s="215" t="s">
        <v>13520</v>
      </c>
      <c r="M1306" s="215" t="s">
        <v>15203</v>
      </c>
      <c r="N1306" s="215" t="s">
        <v>16917</v>
      </c>
      <c r="O1306" s="215" t="s">
        <v>18610</v>
      </c>
      <c r="P1306" s="215" t="s">
        <v>20310</v>
      </c>
      <c r="Q1306" s="4"/>
      <c r="R1306" s="4"/>
      <c r="S1306" s="4"/>
      <c r="T1306" s="4"/>
      <c r="U1306" s="4"/>
      <c r="V1306" s="4"/>
      <c r="W1306" s="4"/>
      <c r="X1306" s="4"/>
      <c r="Y1306" s="4"/>
      <c r="Z1306" s="4"/>
      <c r="AA1306" s="4"/>
      <c r="AB1306" s="4"/>
      <c r="AC1306" s="4"/>
      <c r="AD1306" s="4"/>
      <c r="AE1306" s="4"/>
      <c r="AF1306" s="4"/>
    </row>
    <row r="1307" spans="1:32" ht="49.9" customHeight="1">
      <c r="A1307" s="4"/>
      <c r="B1307" s="213">
        <v>17111214</v>
      </c>
      <c r="C1307" s="214">
        <v>4</v>
      </c>
      <c r="D1307" s="215" t="s">
        <v>267</v>
      </c>
      <c r="E1307" s="215" t="s">
        <v>267</v>
      </c>
      <c r="F1307" s="216" t="s">
        <v>23417</v>
      </c>
      <c r="G1307" s="215" t="s">
        <v>4988</v>
      </c>
      <c r="H1307" s="215" t="s">
        <v>6716</v>
      </c>
      <c r="I1307" s="215" t="s">
        <v>8423</v>
      </c>
      <c r="J1307" s="215" t="s">
        <v>10126</v>
      </c>
      <c r="K1307" s="215" t="s">
        <v>11827</v>
      </c>
      <c r="L1307" s="215" t="s">
        <v>13521</v>
      </c>
      <c r="M1307" s="215" t="s">
        <v>15204</v>
      </c>
      <c r="N1307" s="215" t="s">
        <v>16918</v>
      </c>
      <c r="O1307" s="215" t="s">
        <v>18611</v>
      </c>
      <c r="P1307" s="215" t="s">
        <v>20311</v>
      </c>
      <c r="Q1307" s="4"/>
      <c r="R1307" s="4"/>
      <c r="S1307" s="4"/>
      <c r="T1307" s="4"/>
      <c r="U1307" s="4"/>
      <c r="V1307" s="4"/>
      <c r="W1307" s="4"/>
      <c r="X1307" s="4"/>
      <c r="Y1307" s="4"/>
      <c r="Z1307" s="4"/>
      <c r="AA1307" s="4"/>
      <c r="AB1307" s="4"/>
      <c r="AC1307" s="4"/>
      <c r="AD1307" s="4"/>
      <c r="AE1307" s="4"/>
      <c r="AF1307" s="4"/>
    </row>
    <row r="1308" spans="1:32" ht="49.9" customHeight="1">
      <c r="A1308" s="4"/>
      <c r="B1308" s="213">
        <v>1711121410</v>
      </c>
      <c r="C1308" s="214">
        <v>5</v>
      </c>
      <c r="D1308" s="215" t="s">
        <v>1270</v>
      </c>
      <c r="E1308" s="215" t="s">
        <v>1270</v>
      </c>
      <c r="F1308" s="216" t="s">
        <v>23418</v>
      </c>
      <c r="G1308" s="215" t="s">
        <v>4989</v>
      </c>
      <c r="H1308" s="215" t="s">
        <v>6717</v>
      </c>
      <c r="I1308" s="215" t="s">
        <v>8424</v>
      </c>
      <c r="J1308" s="215" t="s">
        <v>10127</v>
      </c>
      <c r="K1308" s="215" t="s">
        <v>11828</v>
      </c>
      <c r="L1308" s="215" t="s">
        <v>13522</v>
      </c>
      <c r="M1308" s="215" t="s">
        <v>15205</v>
      </c>
      <c r="N1308" s="215" t="s">
        <v>16919</v>
      </c>
      <c r="O1308" s="215" t="s">
        <v>18612</v>
      </c>
      <c r="P1308" s="215" t="s">
        <v>20312</v>
      </c>
      <c r="Q1308" s="4"/>
      <c r="R1308" s="4"/>
      <c r="S1308" s="4"/>
      <c r="T1308" s="4"/>
      <c r="U1308" s="4"/>
      <c r="V1308" s="4"/>
      <c r="W1308" s="4"/>
      <c r="X1308" s="4"/>
      <c r="Y1308" s="4"/>
      <c r="Z1308" s="4"/>
      <c r="AA1308" s="4"/>
      <c r="AB1308" s="4"/>
      <c r="AC1308" s="4"/>
      <c r="AD1308" s="4"/>
      <c r="AE1308" s="4"/>
      <c r="AF1308" s="4"/>
    </row>
    <row r="1309" spans="1:32" ht="49.9" customHeight="1">
      <c r="A1309" s="4"/>
      <c r="B1309" s="213">
        <v>1711121411</v>
      </c>
      <c r="C1309" s="214">
        <v>5</v>
      </c>
      <c r="D1309" s="215" t="s">
        <v>1271</v>
      </c>
      <c r="E1309" s="215" t="s">
        <v>1271</v>
      </c>
      <c r="F1309" s="216" t="s">
        <v>23419</v>
      </c>
      <c r="G1309" s="215" t="s">
        <v>4990</v>
      </c>
      <c r="H1309" s="215" t="s">
        <v>6718</v>
      </c>
      <c r="I1309" s="215" t="s">
        <v>8425</v>
      </c>
      <c r="J1309" s="215" t="s">
        <v>10128</v>
      </c>
      <c r="K1309" s="215" t="s">
        <v>11829</v>
      </c>
      <c r="L1309" s="215" t="s">
        <v>13523</v>
      </c>
      <c r="M1309" s="215" t="s">
        <v>15206</v>
      </c>
      <c r="N1309" s="215" t="s">
        <v>16920</v>
      </c>
      <c r="O1309" s="215" t="s">
        <v>18613</v>
      </c>
      <c r="P1309" s="215" t="s">
        <v>20313</v>
      </c>
      <c r="Q1309" s="4"/>
      <c r="R1309" s="4"/>
      <c r="S1309" s="4"/>
      <c r="T1309" s="4"/>
      <c r="U1309" s="4"/>
      <c r="V1309" s="4"/>
      <c r="W1309" s="4"/>
      <c r="X1309" s="4"/>
      <c r="Y1309" s="4"/>
      <c r="Z1309" s="4"/>
      <c r="AA1309" s="4"/>
      <c r="AB1309" s="4"/>
      <c r="AC1309" s="4"/>
      <c r="AD1309" s="4"/>
      <c r="AE1309" s="4"/>
      <c r="AF1309" s="4"/>
    </row>
    <row r="1310" spans="1:32" ht="49.9" customHeight="1">
      <c r="A1310" s="4"/>
      <c r="B1310" s="213">
        <v>171112141110</v>
      </c>
      <c r="C1310" s="214">
        <v>6</v>
      </c>
      <c r="D1310" s="215" t="s">
        <v>1272</v>
      </c>
      <c r="E1310" s="215" t="s">
        <v>1272</v>
      </c>
      <c r="F1310" s="216" t="s">
        <v>23420</v>
      </c>
      <c r="G1310" s="215" t="s">
        <v>4991</v>
      </c>
      <c r="H1310" s="215" t="s">
        <v>6719</v>
      </c>
      <c r="I1310" s="215" t="s">
        <v>8426</v>
      </c>
      <c r="J1310" s="215" t="s">
        <v>10129</v>
      </c>
      <c r="K1310" s="215" t="s">
        <v>11830</v>
      </c>
      <c r="L1310" s="215" t="s">
        <v>13524</v>
      </c>
      <c r="M1310" s="215" t="s">
        <v>15207</v>
      </c>
      <c r="N1310" s="215" t="s">
        <v>16921</v>
      </c>
      <c r="O1310" s="215" t="s">
        <v>18614</v>
      </c>
      <c r="P1310" s="215" t="s">
        <v>20314</v>
      </c>
      <c r="Q1310" s="4"/>
      <c r="R1310" s="4"/>
      <c r="S1310" s="4"/>
      <c r="T1310" s="4"/>
      <c r="U1310" s="4"/>
      <c r="V1310" s="4"/>
      <c r="W1310" s="4"/>
      <c r="X1310" s="4"/>
      <c r="Y1310" s="4"/>
      <c r="Z1310" s="4"/>
      <c r="AA1310" s="4"/>
      <c r="AB1310" s="4"/>
      <c r="AC1310" s="4"/>
      <c r="AD1310" s="4"/>
      <c r="AE1310" s="4"/>
      <c r="AF1310" s="4"/>
    </row>
    <row r="1311" spans="1:32" ht="49.9" customHeight="1">
      <c r="A1311" s="4"/>
      <c r="B1311" s="213">
        <v>17111214111010</v>
      </c>
      <c r="C1311" s="214" t="s">
        <v>21677</v>
      </c>
      <c r="D1311" s="215" t="s">
        <v>21682</v>
      </c>
      <c r="E1311" s="215" t="s">
        <v>21747</v>
      </c>
      <c r="F1311" s="216" t="s">
        <v>21748</v>
      </c>
      <c r="G1311" s="215" t="s">
        <v>22029</v>
      </c>
      <c r="H1311" s="215" t="s">
        <v>22030</v>
      </c>
      <c r="I1311" s="215" t="s">
        <v>22031</v>
      </c>
      <c r="J1311" s="215" t="s">
        <v>22032</v>
      </c>
      <c r="K1311" s="215" t="s">
        <v>22033</v>
      </c>
      <c r="L1311" s="215" t="s">
        <v>22034</v>
      </c>
      <c r="M1311" s="215" t="s">
        <v>22035</v>
      </c>
      <c r="N1311" s="215" t="s">
        <v>22036</v>
      </c>
      <c r="O1311" s="215" t="s">
        <v>22037</v>
      </c>
      <c r="P1311" s="215" t="s">
        <v>22038</v>
      </c>
      <c r="Q1311" s="4"/>
      <c r="R1311" s="4"/>
      <c r="S1311" s="4"/>
      <c r="T1311" s="4"/>
      <c r="U1311" s="4"/>
      <c r="V1311" s="4"/>
      <c r="W1311" s="4"/>
      <c r="X1311" s="4"/>
      <c r="Y1311" s="4"/>
      <c r="Z1311" s="4"/>
      <c r="AA1311" s="4"/>
      <c r="AB1311" s="4"/>
      <c r="AC1311" s="4"/>
      <c r="AD1311" s="4"/>
      <c r="AE1311" s="4"/>
      <c r="AF1311" s="4"/>
    </row>
    <row r="1312" spans="1:32" ht="49.9" customHeight="1">
      <c r="A1312" s="4"/>
      <c r="B1312" s="213">
        <v>17111214111011</v>
      </c>
      <c r="C1312" s="214" t="s">
        <v>21677</v>
      </c>
      <c r="D1312" s="215" t="s">
        <v>21683</v>
      </c>
      <c r="E1312" s="215" t="s">
        <v>21749</v>
      </c>
      <c r="F1312" s="216" t="s">
        <v>21750</v>
      </c>
      <c r="G1312" s="215" t="s">
        <v>22039</v>
      </c>
      <c r="H1312" s="215" t="s">
        <v>22040</v>
      </c>
      <c r="I1312" s="215" t="s">
        <v>22041</v>
      </c>
      <c r="J1312" s="215" t="s">
        <v>22042</v>
      </c>
      <c r="K1312" s="215" t="s">
        <v>22043</v>
      </c>
      <c r="L1312" s="215" t="s">
        <v>22044</v>
      </c>
      <c r="M1312" s="215" t="s">
        <v>22045</v>
      </c>
      <c r="N1312" s="215" t="s">
        <v>22046</v>
      </c>
      <c r="O1312" s="215" t="s">
        <v>22047</v>
      </c>
      <c r="P1312" s="215" t="s">
        <v>22048</v>
      </c>
      <c r="Q1312" s="4"/>
      <c r="R1312" s="4"/>
      <c r="S1312" s="4"/>
      <c r="T1312" s="4"/>
      <c r="U1312" s="4"/>
      <c r="V1312" s="4"/>
      <c r="W1312" s="4"/>
      <c r="X1312" s="4"/>
      <c r="Y1312" s="4"/>
      <c r="Z1312" s="4"/>
      <c r="AA1312" s="4"/>
      <c r="AB1312" s="4"/>
      <c r="AC1312" s="4"/>
      <c r="AD1312" s="4"/>
      <c r="AE1312" s="4"/>
      <c r="AF1312" s="4"/>
    </row>
    <row r="1313" spans="1:32" ht="49.9" customHeight="1">
      <c r="A1313" s="4"/>
      <c r="B1313" s="213">
        <v>171112141111</v>
      </c>
      <c r="C1313" s="214" t="s">
        <v>21672</v>
      </c>
      <c r="D1313" s="215" t="s">
        <v>1273</v>
      </c>
      <c r="E1313" s="215" t="s">
        <v>1273</v>
      </c>
      <c r="F1313" s="216" t="s">
        <v>23421</v>
      </c>
      <c r="G1313" s="215" t="s">
        <v>4992</v>
      </c>
      <c r="H1313" s="215" t="s">
        <v>6720</v>
      </c>
      <c r="I1313" s="215" t="s">
        <v>8427</v>
      </c>
      <c r="J1313" s="215" t="s">
        <v>10130</v>
      </c>
      <c r="K1313" s="215" t="s">
        <v>11831</v>
      </c>
      <c r="L1313" s="215" t="s">
        <v>13525</v>
      </c>
      <c r="M1313" s="215" t="s">
        <v>15208</v>
      </c>
      <c r="N1313" s="215" t="s">
        <v>16922</v>
      </c>
      <c r="O1313" s="215" t="s">
        <v>18615</v>
      </c>
      <c r="P1313" s="215" t="s">
        <v>20315</v>
      </c>
      <c r="Q1313" s="4"/>
      <c r="R1313" s="4"/>
      <c r="S1313" s="4"/>
      <c r="T1313" s="4"/>
      <c r="U1313" s="4"/>
      <c r="V1313" s="4"/>
      <c r="W1313" s="4"/>
      <c r="X1313" s="4"/>
      <c r="Y1313" s="4"/>
      <c r="Z1313" s="4"/>
      <c r="AA1313" s="4"/>
      <c r="AB1313" s="4"/>
      <c r="AC1313" s="4"/>
      <c r="AD1313" s="4"/>
      <c r="AE1313" s="4"/>
      <c r="AF1313" s="4"/>
    </row>
    <row r="1314" spans="1:32" ht="49.9" customHeight="1">
      <c r="A1314" s="4"/>
      <c r="B1314" s="213">
        <v>17111214111110</v>
      </c>
      <c r="C1314" s="214" t="s">
        <v>21677</v>
      </c>
      <c r="D1314" s="215" t="s">
        <v>21684</v>
      </c>
      <c r="E1314" s="215" t="s">
        <v>21751</v>
      </c>
      <c r="F1314" s="216" t="s">
        <v>21752</v>
      </c>
      <c r="G1314" s="215" t="s">
        <v>22049</v>
      </c>
      <c r="H1314" s="215" t="s">
        <v>22050</v>
      </c>
      <c r="I1314" s="215" t="s">
        <v>22051</v>
      </c>
      <c r="J1314" s="215" t="s">
        <v>22052</v>
      </c>
      <c r="K1314" s="215" t="s">
        <v>22053</v>
      </c>
      <c r="L1314" s="215" t="s">
        <v>22054</v>
      </c>
      <c r="M1314" s="215" t="s">
        <v>22055</v>
      </c>
      <c r="N1314" s="215" t="s">
        <v>22056</v>
      </c>
      <c r="O1314" s="215" t="s">
        <v>22057</v>
      </c>
      <c r="P1314" s="215" t="s">
        <v>22058</v>
      </c>
      <c r="Q1314" s="4"/>
      <c r="R1314" s="4"/>
      <c r="S1314" s="4"/>
      <c r="T1314" s="4"/>
      <c r="U1314" s="4"/>
      <c r="V1314" s="4"/>
      <c r="W1314" s="4"/>
      <c r="X1314" s="4"/>
      <c r="Y1314" s="4"/>
      <c r="Z1314" s="4"/>
      <c r="AA1314" s="4"/>
      <c r="AB1314" s="4"/>
      <c r="AC1314" s="4"/>
      <c r="AD1314" s="4"/>
      <c r="AE1314" s="4"/>
      <c r="AF1314" s="4"/>
    </row>
    <row r="1315" spans="1:32" ht="49.9" customHeight="1">
      <c r="A1315" s="4"/>
      <c r="B1315" s="213">
        <v>17111214111111</v>
      </c>
      <c r="C1315" s="214" t="s">
        <v>21677</v>
      </c>
      <c r="D1315" s="215" t="s">
        <v>21685</v>
      </c>
      <c r="E1315" s="215" t="s">
        <v>21753</v>
      </c>
      <c r="F1315" s="216" t="s">
        <v>21754</v>
      </c>
      <c r="G1315" s="215" t="s">
        <v>22059</v>
      </c>
      <c r="H1315" s="215" t="s">
        <v>22060</v>
      </c>
      <c r="I1315" s="215" t="s">
        <v>22061</v>
      </c>
      <c r="J1315" s="215" t="s">
        <v>22062</v>
      </c>
      <c r="K1315" s="215" t="s">
        <v>22063</v>
      </c>
      <c r="L1315" s="215" t="s">
        <v>22064</v>
      </c>
      <c r="M1315" s="215" t="s">
        <v>22065</v>
      </c>
      <c r="N1315" s="215" t="s">
        <v>22066</v>
      </c>
      <c r="O1315" s="215" t="s">
        <v>22067</v>
      </c>
      <c r="P1315" s="215" t="s">
        <v>22068</v>
      </c>
      <c r="Q1315" s="4"/>
      <c r="R1315" s="4"/>
      <c r="S1315" s="4"/>
      <c r="T1315" s="4"/>
      <c r="U1315" s="4"/>
      <c r="V1315" s="4"/>
      <c r="W1315" s="4"/>
      <c r="X1315" s="4"/>
      <c r="Y1315" s="4"/>
      <c r="Z1315" s="4"/>
      <c r="AA1315" s="4"/>
      <c r="AB1315" s="4"/>
      <c r="AC1315" s="4"/>
      <c r="AD1315" s="4"/>
      <c r="AE1315" s="4"/>
      <c r="AF1315" s="4"/>
    </row>
    <row r="1316" spans="1:32" ht="49.9" customHeight="1">
      <c r="A1316" s="4"/>
      <c r="B1316" s="213">
        <v>171112141112</v>
      </c>
      <c r="C1316" s="214" t="s">
        <v>21672</v>
      </c>
      <c r="D1316" s="215" t="s">
        <v>1274</v>
      </c>
      <c r="E1316" s="215" t="s">
        <v>1274</v>
      </c>
      <c r="F1316" s="216" t="s">
        <v>23422</v>
      </c>
      <c r="G1316" s="215" t="s">
        <v>4993</v>
      </c>
      <c r="H1316" s="215" t="s">
        <v>6721</v>
      </c>
      <c r="I1316" s="215" t="s">
        <v>8428</v>
      </c>
      <c r="J1316" s="215" t="s">
        <v>10131</v>
      </c>
      <c r="K1316" s="215" t="s">
        <v>11832</v>
      </c>
      <c r="L1316" s="215" t="s">
        <v>13526</v>
      </c>
      <c r="M1316" s="215" t="s">
        <v>15209</v>
      </c>
      <c r="N1316" s="215" t="s">
        <v>16923</v>
      </c>
      <c r="O1316" s="215" t="s">
        <v>18616</v>
      </c>
      <c r="P1316" s="215" t="s">
        <v>20316</v>
      </c>
      <c r="Q1316" s="4"/>
      <c r="R1316" s="4"/>
      <c r="S1316" s="4"/>
      <c r="T1316" s="4"/>
      <c r="U1316" s="4"/>
      <c r="V1316" s="4"/>
      <c r="W1316" s="4"/>
      <c r="X1316" s="4"/>
      <c r="Y1316" s="4"/>
      <c r="Z1316" s="4"/>
      <c r="AA1316" s="4"/>
      <c r="AB1316" s="4"/>
      <c r="AC1316" s="4"/>
      <c r="AD1316" s="4"/>
      <c r="AE1316" s="4"/>
      <c r="AF1316" s="4"/>
    </row>
    <row r="1317" spans="1:32" ht="49.9" customHeight="1">
      <c r="A1317" s="4"/>
      <c r="B1317" s="213">
        <v>17111214111210</v>
      </c>
      <c r="C1317" s="214" t="s">
        <v>21677</v>
      </c>
      <c r="D1317" s="215" t="s">
        <v>21686</v>
      </c>
      <c r="E1317" s="215" t="s">
        <v>21755</v>
      </c>
      <c r="F1317" s="216" t="s">
        <v>21756</v>
      </c>
      <c r="G1317" s="215" t="s">
        <v>22069</v>
      </c>
      <c r="H1317" s="215" t="s">
        <v>22070</v>
      </c>
      <c r="I1317" s="215" t="s">
        <v>22071</v>
      </c>
      <c r="J1317" s="215" t="s">
        <v>22072</v>
      </c>
      <c r="K1317" s="215" t="s">
        <v>22073</v>
      </c>
      <c r="L1317" s="215" t="s">
        <v>22074</v>
      </c>
      <c r="M1317" s="215" t="s">
        <v>22075</v>
      </c>
      <c r="N1317" s="215" t="s">
        <v>22076</v>
      </c>
      <c r="O1317" s="215" t="s">
        <v>22077</v>
      </c>
      <c r="P1317" s="215" t="s">
        <v>22078</v>
      </c>
      <c r="Q1317" s="4"/>
      <c r="R1317" s="4"/>
      <c r="S1317" s="4"/>
      <c r="T1317" s="4"/>
      <c r="U1317" s="4"/>
      <c r="V1317" s="4"/>
      <c r="W1317" s="4"/>
      <c r="X1317" s="4"/>
      <c r="Y1317" s="4"/>
      <c r="Z1317" s="4"/>
      <c r="AA1317" s="4"/>
      <c r="AB1317" s="4"/>
      <c r="AC1317" s="4"/>
      <c r="AD1317" s="4"/>
      <c r="AE1317" s="4"/>
      <c r="AF1317" s="4"/>
    </row>
    <row r="1318" spans="1:32" ht="49.9" customHeight="1">
      <c r="A1318" s="4"/>
      <c r="B1318" s="213">
        <v>17111214111211</v>
      </c>
      <c r="C1318" s="214" t="s">
        <v>21677</v>
      </c>
      <c r="D1318" s="215" t="s">
        <v>21687</v>
      </c>
      <c r="E1318" s="215" t="s">
        <v>21757</v>
      </c>
      <c r="F1318" s="216" t="s">
        <v>21758</v>
      </c>
      <c r="G1318" s="215" t="s">
        <v>22079</v>
      </c>
      <c r="H1318" s="215" t="s">
        <v>22080</v>
      </c>
      <c r="I1318" s="215" t="s">
        <v>22081</v>
      </c>
      <c r="J1318" s="215" t="s">
        <v>22082</v>
      </c>
      <c r="K1318" s="215" t="s">
        <v>22083</v>
      </c>
      <c r="L1318" s="215" t="s">
        <v>22084</v>
      </c>
      <c r="M1318" s="215" t="s">
        <v>22085</v>
      </c>
      <c r="N1318" s="215" t="s">
        <v>22086</v>
      </c>
      <c r="O1318" s="215" t="s">
        <v>22087</v>
      </c>
      <c r="P1318" s="215" t="s">
        <v>22088</v>
      </c>
      <c r="Q1318" s="4"/>
      <c r="R1318" s="4"/>
      <c r="S1318" s="4"/>
      <c r="T1318" s="4"/>
      <c r="U1318" s="4"/>
      <c r="V1318" s="4"/>
      <c r="W1318" s="4"/>
      <c r="X1318" s="4"/>
      <c r="Y1318" s="4"/>
      <c r="Z1318" s="4"/>
      <c r="AA1318" s="4"/>
      <c r="AB1318" s="4"/>
      <c r="AC1318" s="4"/>
      <c r="AD1318" s="4"/>
      <c r="AE1318" s="4"/>
      <c r="AF1318" s="4"/>
    </row>
    <row r="1319" spans="1:32" ht="49.9" customHeight="1">
      <c r="A1319" s="4"/>
      <c r="B1319" s="213">
        <v>171112141113</v>
      </c>
      <c r="C1319" s="214" t="s">
        <v>21672</v>
      </c>
      <c r="D1319" s="215" t="s">
        <v>1275</v>
      </c>
      <c r="E1319" s="215" t="s">
        <v>1275</v>
      </c>
      <c r="F1319" s="216" t="s">
        <v>3386</v>
      </c>
      <c r="G1319" s="215" t="s">
        <v>4994</v>
      </c>
      <c r="H1319" s="215" t="s">
        <v>6722</v>
      </c>
      <c r="I1319" s="215" t="s">
        <v>8429</v>
      </c>
      <c r="J1319" s="215" t="s">
        <v>10132</v>
      </c>
      <c r="K1319" s="215" t="s">
        <v>11833</v>
      </c>
      <c r="L1319" s="215" t="s">
        <v>13527</v>
      </c>
      <c r="M1319" s="215" t="s">
        <v>15210</v>
      </c>
      <c r="N1319" s="215" t="s">
        <v>16924</v>
      </c>
      <c r="O1319" s="215" t="s">
        <v>18617</v>
      </c>
      <c r="P1319" s="215" t="s">
        <v>20317</v>
      </c>
      <c r="Q1319" s="4"/>
      <c r="R1319" s="4"/>
      <c r="S1319" s="4"/>
      <c r="T1319" s="4"/>
      <c r="U1319" s="4"/>
      <c r="V1319" s="4"/>
      <c r="W1319" s="4"/>
      <c r="X1319" s="4"/>
      <c r="Y1319" s="4"/>
      <c r="Z1319" s="4"/>
      <c r="AA1319" s="4"/>
      <c r="AB1319" s="4"/>
      <c r="AC1319" s="4"/>
      <c r="AD1319" s="4"/>
      <c r="AE1319" s="4"/>
      <c r="AF1319" s="4"/>
    </row>
    <row r="1320" spans="1:32" ht="49.9" customHeight="1">
      <c r="A1320" s="4"/>
      <c r="B1320" s="213">
        <v>17111214111310</v>
      </c>
      <c r="C1320" s="214" t="s">
        <v>21677</v>
      </c>
      <c r="D1320" s="215" t="s">
        <v>21688</v>
      </c>
      <c r="E1320" s="215" t="s">
        <v>21759</v>
      </c>
      <c r="F1320" s="216" t="s">
        <v>21760</v>
      </c>
      <c r="G1320" s="215" t="s">
        <v>22089</v>
      </c>
      <c r="H1320" s="215" t="s">
        <v>22090</v>
      </c>
      <c r="I1320" s="215" t="s">
        <v>22091</v>
      </c>
      <c r="J1320" s="215" t="s">
        <v>22092</v>
      </c>
      <c r="K1320" s="215" t="s">
        <v>22093</v>
      </c>
      <c r="L1320" s="215" t="s">
        <v>22094</v>
      </c>
      <c r="M1320" s="215" t="s">
        <v>22095</v>
      </c>
      <c r="N1320" s="215" t="s">
        <v>22096</v>
      </c>
      <c r="O1320" s="215" t="s">
        <v>22097</v>
      </c>
      <c r="P1320" s="215" t="s">
        <v>22098</v>
      </c>
      <c r="Q1320" s="4"/>
      <c r="R1320" s="4"/>
      <c r="S1320" s="4"/>
      <c r="T1320" s="4"/>
      <c r="U1320" s="4"/>
      <c r="V1320" s="4"/>
      <c r="W1320" s="4"/>
      <c r="X1320" s="4"/>
      <c r="Y1320" s="4"/>
      <c r="Z1320" s="4"/>
      <c r="AA1320" s="4"/>
      <c r="AB1320" s="4"/>
      <c r="AC1320" s="4"/>
      <c r="AD1320" s="4"/>
      <c r="AE1320" s="4"/>
      <c r="AF1320" s="4"/>
    </row>
    <row r="1321" spans="1:32" ht="49.9" customHeight="1">
      <c r="A1321" s="4"/>
      <c r="B1321" s="213">
        <v>17111214111311</v>
      </c>
      <c r="C1321" s="214" t="s">
        <v>21677</v>
      </c>
      <c r="D1321" s="215" t="s">
        <v>21689</v>
      </c>
      <c r="E1321" s="215" t="s">
        <v>21761</v>
      </c>
      <c r="F1321" s="216" t="s">
        <v>21762</v>
      </c>
      <c r="G1321" s="215" t="s">
        <v>22099</v>
      </c>
      <c r="H1321" s="215" t="s">
        <v>22100</v>
      </c>
      <c r="I1321" s="215" t="s">
        <v>22101</v>
      </c>
      <c r="J1321" s="215" t="s">
        <v>22102</v>
      </c>
      <c r="K1321" s="215" t="s">
        <v>22103</v>
      </c>
      <c r="L1321" s="215" t="s">
        <v>22104</v>
      </c>
      <c r="M1321" s="215" t="s">
        <v>22105</v>
      </c>
      <c r="N1321" s="215" t="s">
        <v>22106</v>
      </c>
      <c r="O1321" s="215" t="s">
        <v>22107</v>
      </c>
      <c r="P1321" s="215" t="s">
        <v>22108</v>
      </c>
      <c r="Q1321" s="4"/>
      <c r="R1321" s="4"/>
      <c r="S1321" s="4"/>
      <c r="T1321" s="4"/>
      <c r="U1321" s="4"/>
      <c r="V1321" s="4"/>
      <c r="W1321" s="4"/>
      <c r="X1321" s="4"/>
      <c r="Y1321" s="4"/>
      <c r="Z1321" s="4"/>
      <c r="AA1321" s="4"/>
      <c r="AB1321" s="4"/>
      <c r="AC1321" s="4"/>
      <c r="AD1321" s="4"/>
      <c r="AE1321" s="4"/>
      <c r="AF1321" s="4"/>
    </row>
    <row r="1322" spans="1:32" ht="49.9" customHeight="1">
      <c r="A1322" s="4"/>
      <c r="B1322" s="213">
        <v>171112141114</v>
      </c>
      <c r="C1322" s="214" t="s">
        <v>21672</v>
      </c>
      <c r="D1322" s="215" t="s">
        <v>1276</v>
      </c>
      <c r="E1322" s="215" t="s">
        <v>2282</v>
      </c>
      <c r="F1322" s="216" t="s">
        <v>3387</v>
      </c>
      <c r="G1322" s="215" t="s">
        <v>4995</v>
      </c>
      <c r="H1322" s="215" t="s">
        <v>6723</v>
      </c>
      <c r="I1322" s="215" t="s">
        <v>8430</v>
      </c>
      <c r="J1322" s="215" t="s">
        <v>10133</v>
      </c>
      <c r="K1322" s="215" t="s">
        <v>11834</v>
      </c>
      <c r="L1322" s="215" t="s">
        <v>13528</v>
      </c>
      <c r="M1322" s="215" t="s">
        <v>15211</v>
      </c>
      <c r="N1322" s="215" t="s">
        <v>16925</v>
      </c>
      <c r="O1322" s="215" t="s">
        <v>18618</v>
      </c>
      <c r="P1322" s="215" t="s">
        <v>20318</v>
      </c>
      <c r="Q1322" s="4"/>
      <c r="R1322" s="4"/>
      <c r="S1322" s="4"/>
      <c r="T1322" s="4"/>
      <c r="U1322" s="4"/>
      <c r="V1322" s="4"/>
      <c r="W1322" s="4"/>
      <c r="X1322" s="4"/>
      <c r="Y1322" s="4"/>
      <c r="Z1322" s="4"/>
      <c r="AA1322" s="4"/>
      <c r="AB1322" s="4"/>
      <c r="AC1322" s="4"/>
      <c r="AD1322" s="4"/>
      <c r="AE1322" s="4"/>
      <c r="AF1322" s="4"/>
    </row>
    <row r="1323" spans="1:32" ht="49.9" customHeight="1">
      <c r="A1323" s="4"/>
      <c r="B1323" s="213">
        <v>17111214111410</v>
      </c>
      <c r="C1323" s="214" t="s">
        <v>21677</v>
      </c>
      <c r="D1323" s="215" t="s">
        <v>21690</v>
      </c>
      <c r="E1323" s="215" t="s">
        <v>21763</v>
      </c>
      <c r="F1323" s="216" t="s">
        <v>21764</v>
      </c>
      <c r="G1323" s="215" t="s">
        <v>22109</v>
      </c>
      <c r="H1323" s="215" t="s">
        <v>22110</v>
      </c>
      <c r="I1323" s="215" t="s">
        <v>22111</v>
      </c>
      <c r="J1323" s="215" t="s">
        <v>22112</v>
      </c>
      <c r="K1323" s="215" t="s">
        <v>22113</v>
      </c>
      <c r="L1323" s="215" t="s">
        <v>22114</v>
      </c>
      <c r="M1323" s="215" t="s">
        <v>22115</v>
      </c>
      <c r="N1323" s="215" t="s">
        <v>22116</v>
      </c>
      <c r="O1323" s="215" t="s">
        <v>22117</v>
      </c>
      <c r="P1323" s="215" t="s">
        <v>22118</v>
      </c>
      <c r="Q1323" s="4"/>
      <c r="R1323" s="4"/>
      <c r="S1323" s="4"/>
      <c r="T1323" s="4"/>
      <c r="U1323" s="4"/>
      <c r="V1323" s="4"/>
      <c r="W1323" s="4"/>
      <c r="X1323" s="4"/>
      <c r="Y1323" s="4"/>
      <c r="Z1323" s="4"/>
      <c r="AA1323" s="4"/>
      <c r="AB1323" s="4"/>
      <c r="AC1323" s="4"/>
      <c r="AD1323" s="4"/>
      <c r="AE1323" s="4"/>
      <c r="AF1323" s="4"/>
    </row>
    <row r="1324" spans="1:32" ht="49.9" customHeight="1">
      <c r="A1324" s="4"/>
      <c r="B1324" s="213">
        <v>17111214111411</v>
      </c>
      <c r="C1324" s="214" t="s">
        <v>21677</v>
      </c>
      <c r="D1324" s="215" t="s">
        <v>21691</v>
      </c>
      <c r="E1324" s="215" t="s">
        <v>21765</v>
      </c>
      <c r="F1324" s="216" t="s">
        <v>21766</v>
      </c>
      <c r="G1324" s="215" t="s">
        <v>22119</v>
      </c>
      <c r="H1324" s="215" t="s">
        <v>22120</v>
      </c>
      <c r="I1324" s="215" t="s">
        <v>22121</v>
      </c>
      <c r="J1324" s="215" t="s">
        <v>22122</v>
      </c>
      <c r="K1324" s="215" t="s">
        <v>22123</v>
      </c>
      <c r="L1324" s="215" t="s">
        <v>22124</v>
      </c>
      <c r="M1324" s="215" t="s">
        <v>22125</v>
      </c>
      <c r="N1324" s="215" t="s">
        <v>22126</v>
      </c>
      <c r="O1324" s="215" t="s">
        <v>22127</v>
      </c>
      <c r="P1324" s="215" t="s">
        <v>22128</v>
      </c>
      <c r="Q1324" s="4"/>
      <c r="R1324" s="4"/>
      <c r="S1324" s="4"/>
      <c r="T1324" s="4"/>
      <c r="U1324" s="4"/>
      <c r="V1324" s="4"/>
      <c r="W1324" s="4"/>
      <c r="X1324" s="4"/>
      <c r="Y1324" s="4"/>
      <c r="Z1324" s="4"/>
      <c r="AA1324" s="4"/>
      <c r="AB1324" s="4"/>
      <c r="AC1324" s="4"/>
      <c r="AD1324" s="4"/>
      <c r="AE1324" s="4"/>
      <c r="AF1324" s="4"/>
    </row>
    <row r="1325" spans="1:32" ht="49.9" customHeight="1">
      <c r="A1325" s="4"/>
      <c r="B1325" s="213">
        <v>171112141115</v>
      </c>
      <c r="C1325" s="214" t="s">
        <v>21672</v>
      </c>
      <c r="D1325" s="215" t="s">
        <v>1277</v>
      </c>
      <c r="E1325" s="215" t="s">
        <v>1277</v>
      </c>
      <c r="F1325" s="216" t="s">
        <v>3388</v>
      </c>
      <c r="G1325" s="215" t="s">
        <v>4996</v>
      </c>
      <c r="H1325" s="215" t="s">
        <v>6724</v>
      </c>
      <c r="I1325" s="215" t="s">
        <v>8431</v>
      </c>
      <c r="J1325" s="215" t="s">
        <v>10134</v>
      </c>
      <c r="K1325" s="215" t="s">
        <v>11835</v>
      </c>
      <c r="L1325" s="215" t="s">
        <v>13529</v>
      </c>
      <c r="M1325" s="215" t="s">
        <v>15212</v>
      </c>
      <c r="N1325" s="215" t="s">
        <v>16926</v>
      </c>
      <c r="O1325" s="215" t="s">
        <v>18619</v>
      </c>
      <c r="P1325" s="215" t="s">
        <v>20319</v>
      </c>
      <c r="Q1325" s="4"/>
      <c r="R1325" s="4"/>
      <c r="S1325" s="4"/>
      <c r="T1325" s="4"/>
      <c r="U1325" s="4"/>
      <c r="V1325" s="4"/>
      <c r="W1325" s="4"/>
      <c r="X1325" s="4"/>
      <c r="Y1325" s="4"/>
      <c r="Z1325" s="4"/>
      <c r="AA1325" s="4"/>
      <c r="AB1325" s="4"/>
      <c r="AC1325" s="4"/>
      <c r="AD1325" s="4"/>
      <c r="AE1325" s="4"/>
      <c r="AF1325" s="4"/>
    </row>
    <row r="1326" spans="1:32" ht="49.9" customHeight="1">
      <c r="A1326" s="4"/>
      <c r="B1326" s="213">
        <v>17111214111510</v>
      </c>
      <c r="C1326" s="214" t="s">
        <v>21677</v>
      </c>
      <c r="D1326" s="215" t="s">
        <v>21692</v>
      </c>
      <c r="E1326" s="215" t="s">
        <v>21767</v>
      </c>
      <c r="F1326" s="216" t="s">
        <v>21768</v>
      </c>
      <c r="G1326" s="215" t="s">
        <v>22129</v>
      </c>
      <c r="H1326" s="215" t="s">
        <v>22130</v>
      </c>
      <c r="I1326" s="215" t="s">
        <v>22131</v>
      </c>
      <c r="J1326" s="215" t="s">
        <v>22132</v>
      </c>
      <c r="K1326" s="215" t="s">
        <v>22133</v>
      </c>
      <c r="L1326" s="215" t="s">
        <v>22134</v>
      </c>
      <c r="M1326" s="215" t="s">
        <v>22135</v>
      </c>
      <c r="N1326" s="215" t="s">
        <v>22136</v>
      </c>
      <c r="O1326" s="215" t="s">
        <v>22137</v>
      </c>
      <c r="P1326" s="215" t="s">
        <v>22138</v>
      </c>
      <c r="Q1326" s="4"/>
      <c r="R1326" s="4"/>
      <c r="S1326" s="4"/>
      <c r="T1326" s="4"/>
      <c r="U1326" s="4"/>
      <c r="V1326" s="4"/>
      <c r="W1326" s="4"/>
      <c r="X1326" s="4"/>
      <c r="Y1326" s="4"/>
      <c r="Z1326" s="4"/>
      <c r="AA1326" s="4"/>
      <c r="AB1326" s="4"/>
      <c r="AC1326" s="4"/>
      <c r="AD1326" s="4"/>
      <c r="AE1326" s="4"/>
      <c r="AF1326" s="4"/>
    </row>
    <row r="1327" spans="1:32" ht="49.9" customHeight="1">
      <c r="A1327" s="4"/>
      <c r="B1327" s="213">
        <v>17111214111511</v>
      </c>
      <c r="C1327" s="214" t="s">
        <v>21677</v>
      </c>
      <c r="D1327" s="215" t="s">
        <v>21693</v>
      </c>
      <c r="E1327" s="215" t="s">
        <v>21769</v>
      </c>
      <c r="F1327" s="216" t="s">
        <v>21770</v>
      </c>
      <c r="G1327" s="215" t="s">
        <v>22139</v>
      </c>
      <c r="H1327" s="215" t="s">
        <v>22140</v>
      </c>
      <c r="I1327" s="215" t="s">
        <v>22141</v>
      </c>
      <c r="J1327" s="215" t="s">
        <v>22142</v>
      </c>
      <c r="K1327" s="215" t="s">
        <v>22143</v>
      </c>
      <c r="L1327" s="215" t="s">
        <v>22144</v>
      </c>
      <c r="M1327" s="215" t="s">
        <v>22145</v>
      </c>
      <c r="N1327" s="215" t="s">
        <v>22146</v>
      </c>
      <c r="O1327" s="215" t="s">
        <v>22147</v>
      </c>
      <c r="P1327" s="215" t="s">
        <v>22148</v>
      </c>
      <c r="Q1327" s="4"/>
      <c r="R1327" s="4"/>
      <c r="S1327" s="4"/>
      <c r="T1327" s="4"/>
      <c r="U1327" s="4"/>
      <c r="V1327" s="4"/>
      <c r="W1327" s="4"/>
      <c r="X1327" s="4"/>
      <c r="Y1327" s="4"/>
      <c r="Z1327" s="4"/>
      <c r="AA1327" s="4"/>
      <c r="AB1327" s="4"/>
      <c r="AC1327" s="4"/>
      <c r="AD1327" s="4"/>
      <c r="AE1327" s="4"/>
      <c r="AF1327" s="4"/>
    </row>
    <row r="1328" spans="1:32" ht="49.9" customHeight="1">
      <c r="A1328" s="4"/>
      <c r="B1328" s="213">
        <v>171112141116</v>
      </c>
      <c r="C1328" s="214" t="s">
        <v>21672</v>
      </c>
      <c r="D1328" s="215" t="s">
        <v>1278</v>
      </c>
      <c r="E1328" s="215" t="s">
        <v>2283</v>
      </c>
      <c r="F1328" s="216" t="s">
        <v>3389</v>
      </c>
      <c r="G1328" s="215" t="s">
        <v>4997</v>
      </c>
      <c r="H1328" s="215" t="s">
        <v>6725</v>
      </c>
      <c r="I1328" s="215" t="s">
        <v>8432</v>
      </c>
      <c r="J1328" s="215" t="s">
        <v>10135</v>
      </c>
      <c r="K1328" s="215" t="s">
        <v>11836</v>
      </c>
      <c r="L1328" s="215" t="s">
        <v>13530</v>
      </c>
      <c r="M1328" s="215" t="s">
        <v>15213</v>
      </c>
      <c r="N1328" s="215" t="s">
        <v>16927</v>
      </c>
      <c r="O1328" s="215" t="s">
        <v>18620</v>
      </c>
      <c r="P1328" s="215" t="s">
        <v>20320</v>
      </c>
      <c r="Q1328" s="4"/>
      <c r="R1328" s="4"/>
      <c r="S1328" s="4"/>
      <c r="T1328" s="4"/>
      <c r="U1328" s="4"/>
      <c r="V1328" s="4"/>
      <c r="W1328" s="4"/>
      <c r="X1328" s="4"/>
      <c r="Y1328" s="4"/>
      <c r="Z1328" s="4"/>
      <c r="AA1328" s="4"/>
      <c r="AB1328" s="4"/>
      <c r="AC1328" s="4"/>
      <c r="AD1328" s="4"/>
      <c r="AE1328" s="4"/>
      <c r="AF1328" s="4"/>
    </row>
    <row r="1329" spans="1:32" ht="49.9" customHeight="1">
      <c r="A1329" s="4"/>
      <c r="B1329" s="213">
        <v>17111214111610</v>
      </c>
      <c r="C1329" s="214" t="s">
        <v>21677</v>
      </c>
      <c r="D1329" s="215" t="s">
        <v>21694</v>
      </c>
      <c r="E1329" s="215" t="s">
        <v>21771</v>
      </c>
      <c r="F1329" s="216" t="s">
        <v>21772</v>
      </c>
      <c r="G1329" s="215" t="s">
        <v>22149</v>
      </c>
      <c r="H1329" s="215" t="s">
        <v>22150</v>
      </c>
      <c r="I1329" s="215" t="s">
        <v>22151</v>
      </c>
      <c r="J1329" s="215" t="s">
        <v>22152</v>
      </c>
      <c r="K1329" s="215" t="s">
        <v>22153</v>
      </c>
      <c r="L1329" s="215" t="s">
        <v>22154</v>
      </c>
      <c r="M1329" s="215" t="s">
        <v>22155</v>
      </c>
      <c r="N1329" s="215" t="s">
        <v>22156</v>
      </c>
      <c r="O1329" s="215" t="s">
        <v>22157</v>
      </c>
      <c r="P1329" s="215" t="s">
        <v>22158</v>
      </c>
      <c r="Q1329" s="4"/>
      <c r="R1329" s="4"/>
      <c r="S1329" s="4"/>
      <c r="T1329" s="4"/>
      <c r="U1329" s="4"/>
      <c r="V1329" s="4"/>
      <c r="W1329" s="4"/>
      <c r="X1329" s="4"/>
      <c r="Y1329" s="4"/>
      <c r="Z1329" s="4"/>
      <c r="AA1329" s="4"/>
      <c r="AB1329" s="4"/>
      <c r="AC1329" s="4"/>
      <c r="AD1329" s="4"/>
      <c r="AE1329" s="4"/>
      <c r="AF1329" s="4"/>
    </row>
    <row r="1330" spans="1:32" ht="49.9" customHeight="1">
      <c r="A1330" s="4"/>
      <c r="B1330" s="213">
        <v>17111214111611</v>
      </c>
      <c r="C1330" s="214" t="s">
        <v>21677</v>
      </c>
      <c r="D1330" s="215" t="s">
        <v>21695</v>
      </c>
      <c r="E1330" s="215" t="s">
        <v>21773</v>
      </c>
      <c r="F1330" s="216" t="s">
        <v>21774</v>
      </c>
      <c r="G1330" s="215" t="s">
        <v>22159</v>
      </c>
      <c r="H1330" s="215" t="s">
        <v>22160</v>
      </c>
      <c r="I1330" s="215" t="s">
        <v>22161</v>
      </c>
      <c r="J1330" s="215" t="s">
        <v>22162</v>
      </c>
      <c r="K1330" s="215" t="s">
        <v>22163</v>
      </c>
      <c r="L1330" s="215" t="s">
        <v>22164</v>
      </c>
      <c r="M1330" s="215" t="s">
        <v>22165</v>
      </c>
      <c r="N1330" s="215" t="s">
        <v>22166</v>
      </c>
      <c r="O1330" s="215" t="s">
        <v>22167</v>
      </c>
      <c r="P1330" s="215" t="s">
        <v>22168</v>
      </c>
      <c r="Q1330" s="4"/>
      <c r="R1330" s="4"/>
      <c r="S1330" s="4"/>
      <c r="T1330" s="4"/>
      <c r="U1330" s="4"/>
      <c r="V1330" s="4"/>
      <c r="W1330" s="4"/>
      <c r="X1330" s="4"/>
      <c r="Y1330" s="4"/>
      <c r="Z1330" s="4"/>
      <c r="AA1330" s="4"/>
      <c r="AB1330" s="4"/>
      <c r="AC1330" s="4"/>
      <c r="AD1330" s="4"/>
      <c r="AE1330" s="4"/>
      <c r="AF1330" s="4"/>
    </row>
    <row r="1331" spans="1:32" ht="49.9" customHeight="1">
      <c r="A1331" s="4"/>
      <c r="B1331" s="213">
        <v>171112141117</v>
      </c>
      <c r="C1331" s="214" t="s">
        <v>21672</v>
      </c>
      <c r="D1331" s="215" t="s">
        <v>1279</v>
      </c>
      <c r="E1331" s="215" t="s">
        <v>1279</v>
      </c>
      <c r="F1331" s="216" t="s">
        <v>23423</v>
      </c>
      <c r="G1331" s="215" t="s">
        <v>4998</v>
      </c>
      <c r="H1331" s="215" t="s">
        <v>6726</v>
      </c>
      <c r="I1331" s="215" t="s">
        <v>8433</v>
      </c>
      <c r="J1331" s="215" t="s">
        <v>10136</v>
      </c>
      <c r="K1331" s="215" t="s">
        <v>11837</v>
      </c>
      <c r="L1331" s="215" t="s">
        <v>13531</v>
      </c>
      <c r="M1331" s="215" t="s">
        <v>15214</v>
      </c>
      <c r="N1331" s="215" t="s">
        <v>16928</v>
      </c>
      <c r="O1331" s="215" t="s">
        <v>18621</v>
      </c>
      <c r="P1331" s="215" t="s">
        <v>20321</v>
      </c>
      <c r="Q1331" s="4"/>
      <c r="R1331" s="4"/>
      <c r="S1331" s="4"/>
      <c r="T1331" s="4"/>
      <c r="U1331" s="4"/>
      <c r="V1331" s="4"/>
      <c r="W1331" s="4"/>
      <c r="X1331" s="4"/>
      <c r="Y1331" s="4"/>
      <c r="Z1331" s="4"/>
      <c r="AA1331" s="4"/>
      <c r="AB1331" s="4"/>
      <c r="AC1331" s="4"/>
      <c r="AD1331" s="4"/>
      <c r="AE1331" s="4"/>
      <c r="AF1331" s="4"/>
    </row>
    <row r="1332" spans="1:32" ht="49.9" customHeight="1">
      <c r="A1332" s="4"/>
      <c r="B1332" s="213">
        <v>17111214111710</v>
      </c>
      <c r="C1332" s="214" t="s">
        <v>21677</v>
      </c>
      <c r="D1332" s="215" t="s">
        <v>21696</v>
      </c>
      <c r="E1332" s="215" t="s">
        <v>21775</v>
      </c>
      <c r="F1332" s="216" t="s">
        <v>21776</v>
      </c>
      <c r="G1332" s="215" t="s">
        <v>22169</v>
      </c>
      <c r="H1332" s="215" t="s">
        <v>22170</v>
      </c>
      <c r="I1332" s="215" t="s">
        <v>22171</v>
      </c>
      <c r="J1332" s="215" t="s">
        <v>22172</v>
      </c>
      <c r="K1332" s="215" t="s">
        <v>22173</v>
      </c>
      <c r="L1332" s="215" t="s">
        <v>22174</v>
      </c>
      <c r="M1332" s="215" t="s">
        <v>22175</v>
      </c>
      <c r="N1332" s="215" t="s">
        <v>22176</v>
      </c>
      <c r="O1332" s="215" t="s">
        <v>22177</v>
      </c>
      <c r="P1332" s="215" t="s">
        <v>22178</v>
      </c>
      <c r="Q1332" s="4"/>
      <c r="R1332" s="4"/>
      <c r="S1332" s="4"/>
      <c r="T1332" s="4"/>
      <c r="U1332" s="4"/>
      <c r="V1332" s="4"/>
      <c r="W1332" s="4"/>
      <c r="X1332" s="4"/>
      <c r="Y1332" s="4"/>
      <c r="Z1332" s="4"/>
      <c r="AA1332" s="4"/>
      <c r="AB1332" s="4"/>
      <c r="AC1332" s="4"/>
      <c r="AD1332" s="4"/>
      <c r="AE1332" s="4"/>
      <c r="AF1332" s="4"/>
    </row>
    <row r="1333" spans="1:32" ht="49.9" customHeight="1">
      <c r="A1333" s="4"/>
      <c r="B1333" s="213">
        <v>17111214111711</v>
      </c>
      <c r="C1333" s="214" t="s">
        <v>21677</v>
      </c>
      <c r="D1333" s="215" t="s">
        <v>21697</v>
      </c>
      <c r="E1333" s="215" t="s">
        <v>21777</v>
      </c>
      <c r="F1333" s="216" t="s">
        <v>21778</v>
      </c>
      <c r="G1333" s="215" t="s">
        <v>22179</v>
      </c>
      <c r="H1333" s="215" t="s">
        <v>22180</v>
      </c>
      <c r="I1333" s="215" t="s">
        <v>22181</v>
      </c>
      <c r="J1333" s="215" t="s">
        <v>22182</v>
      </c>
      <c r="K1333" s="215" t="s">
        <v>22183</v>
      </c>
      <c r="L1333" s="215" t="s">
        <v>22184</v>
      </c>
      <c r="M1333" s="215" t="s">
        <v>22185</v>
      </c>
      <c r="N1333" s="215" t="s">
        <v>22186</v>
      </c>
      <c r="O1333" s="215" t="s">
        <v>22187</v>
      </c>
      <c r="P1333" s="215" t="s">
        <v>22188</v>
      </c>
      <c r="Q1333" s="4"/>
      <c r="R1333" s="4"/>
      <c r="S1333" s="4"/>
      <c r="T1333" s="4"/>
      <c r="U1333" s="4"/>
      <c r="V1333" s="4"/>
      <c r="W1333" s="4"/>
      <c r="X1333" s="4"/>
      <c r="Y1333" s="4"/>
      <c r="Z1333" s="4"/>
      <c r="AA1333" s="4"/>
      <c r="AB1333" s="4"/>
      <c r="AC1333" s="4"/>
      <c r="AD1333" s="4"/>
      <c r="AE1333" s="4"/>
      <c r="AF1333" s="4"/>
    </row>
    <row r="1334" spans="1:32" ht="49.9" customHeight="1">
      <c r="A1334" s="4"/>
      <c r="B1334" s="213">
        <v>171112141118</v>
      </c>
      <c r="C1334" s="214" t="s">
        <v>21672</v>
      </c>
      <c r="D1334" s="215" t="s">
        <v>1280</v>
      </c>
      <c r="E1334" s="215" t="s">
        <v>2284</v>
      </c>
      <c r="F1334" s="216" t="s">
        <v>23424</v>
      </c>
      <c r="G1334" s="215" t="s">
        <v>4999</v>
      </c>
      <c r="H1334" s="215" t="s">
        <v>6727</v>
      </c>
      <c r="I1334" s="215" t="s">
        <v>8434</v>
      </c>
      <c r="J1334" s="215" t="s">
        <v>10137</v>
      </c>
      <c r="K1334" s="215" t="s">
        <v>11838</v>
      </c>
      <c r="L1334" s="215" t="s">
        <v>13532</v>
      </c>
      <c r="M1334" s="215" t="s">
        <v>15215</v>
      </c>
      <c r="N1334" s="215" t="s">
        <v>16929</v>
      </c>
      <c r="O1334" s="215" t="s">
        <v>18622</v>
      </c>
      <c r="P1334" s="215" t="s">
        <v>20322</v>
      </c>
      <c r="Q1334" s="4"/>
      <c r="R1334" s="4"/>
      <c r="S1334" s="4"/>
      <c r="T1334" s="4"/>
      <c r="U1334" s="4"/>
      <c r="V1334" s="4"/>
      <c r="W1334" s="4"/>
      <c r="X1334" s="4"/>
      <c r="Y1334" s="4"/>
      <c r="Z1334" s="4"/>
      <c r="AA1334" s="4"/>
      <c r="AB1334" s="4"/>
      <c r="AC1334" s="4"/>
      <c r="AD1334" s="4"/>
      <c r="AE1334" s="4"/>
      <c r="AF1334" s="4"/>
    </row>
    <row r="1335" spans="1:32" ht="49.9" customHeight="1">
      <c r="A1335" s="4"/>
      <c r="B1335" s="213">
        <v>17111214111810</v>
      </c>
      <c r="C1335" s="214" t="s">
        <v>21677</v>
      </c>
      <c r="D1335" s="215" t="s">
        <v>21698</v>
      </c>
      <c r="E1335" s="215" t="s">
        <v>21779</v>
      </c>
      <c r="F1335" s="216" t="s">
        <v>21780</v>
      </c>
      <c r="G1335" s="215" t="s">
        <v>22189</v>
      </c>
      <c r="H1335" s="215" t="s">
        <v>22190</v>
      </c>
      <c r="I1335" s="215" t="s">
        <v>22191</v>
      </c>
      <c r="J1335" s="215" t="s">
        <v>22192</v>
      </c>
      <c r="K1335" s="215" t="s">
        <v>22193</v>
      </c>
      <c r="L1335" s="215" t="s">
        <v>22194</v>
      </c>
      <c r="M1335" s="215" t="s">
        <v>22195</v>
      </c>
      <c r="N1335" s="215" t="s">
        <v>22196</v>
      </c>
      <c r="O1335" s="215" t="s">
        <v>22197</v>
      </c>
      <c r="P1335" s="215" t="s">
        <v>22198</v>
      </c>
      <c r="Q1335" s="4"/>
      <c r="R1335" s="4"/>
      <c r="S1335" s="4"/>
      <c r="T1335" s="4"/>
      <c r="U1335" s="4"/>
      <c r="V1335" s="4"/>
      <c r="W1335" s="4"/>
      <c r="X1335" s="4"/>
      <c r="Y1335" s="4"/>
      <c r="Z1335" s="4"/>
      <c r="AA1335" s="4"/>
      <c r="AB1335" s="4"/>
      <c r="AC1335" s="4"/>
      <c r="AD1335" s="4"/>
      <c r="AE1335" s="4"/>
      <c r="AF1335" s="4"/>
    </row>
    <row r="1336" spans="1:32" ht="49.9" customHeight="1">
      <c r="A1336" s="4"/>
      <c r="B1336" s="213">
        <v>17111214111811</v>
      </c>
      <c r="C1336" s="214" t="s">
        <v>21677</v>
      </c>
      <c r="D1336" s="215" t="s">
        <v>21699</v>
      </c>
      <c r="E1336" s="215" t="s">
        <v>21781</v>
      </c>
      <c r="F1336" s="216" t="s">
        <v>21782</v>
      </c>
      <c r="G1336" s="215" t="s">
        <v>22199</v>
      </c>
      <c r="H1336" s="215" t="s">
        <v>22200</v>
      </c>
      <c r="I1336" s="215" t="s">
        <v>22201</v>
      </c>
      <c r="J1336" s="215" t="s">
        <v>22202</v>
      </c>
      <c r="K1336" s="215" t="s">
        <v>22203</v>
      </c>
      <c r="L1336" s="215" t="s">
        <v>22204</v>
      </c>
      <c r="M1336" s="215" t="s">
        <v>22205</v>
      </c>
      <c r="N1336" s="215" t="s">
        <v>22206</v>
      </c>
      <c r="O1336" s="215" t="s">
        <v>22207</v>
      </c>
      <c r="P1336" s="215" t="s">
        <v>22208</v>
      </c>
      <c r="Q1336" s="4"/>
      <c r="R1336" s="4"/>
      <c r="S1336" s="4"/>
      <c r="T1336" s="4"/>
      <c r="U1336" s="4"/>
      <c r="V1336" s="4"/>
      <c r="W1336" s="4"/>
      <c r="X1336" s="4"/>
      <c r="Y1336" s="4"/>
      <c r="Z1336" s="4"/>
      <c r="AA1336" s="4"/>
      <c r="AB1336" s="4"/>
      <c r="AC1336" s="4"/>
      <c r="AD1336" s="4"/>
      <c r="AE1336" s="4"/>
      <c r="AF1336" s="4"/>
    </row>
    <row r="1337" spans="1:32" ht="49.9" customHeight="1">
      <c r="A1337" s="4"/>
      <c r="B1337" s="213">
        <v>17111215</v>
      </c>
      <c r="C1337" s="214">
        <v>4</v>
      </c>
      <c r="D1337" s="215" t="s">
        <v>268</v>
      </c>
      <c r="E1337" s="215" t="s">
        <v>268</v>
      </c>
      <c r="F1337" s="216" t="s">
        <v>23425</v>
      </c>
      <c r="G1337" s="215" t="s">
        <v>5000</v>
      </c>
      <c r="H1337" s="215" t="s">
        <v>6728</v>
      </c>
      <c r="I1337" s="215" t="s">
        <v>8435</v>
      </c>
      <c r="J1337" s="215" t="s">
        <v>10138</v>
      </c>
      <c r="K1337" s="215" t="s">
        <v>11839</v>
      </c>
      <c r="L1337" s="215" t="s">
        <v>13533</v>
      </c>
      <c r="M1337" s="215" t="s">
        <v>15216</v>
      </c>
      <c r="N1337" s="215" t="s">
        <v>16930</v>
      </c>
      <c r="O1337" s="215" t="s">
        <v>18623</v>
      </c>
      <c r="P1337" s="215" t="s">
        <v>20323</v>
      </c>
      <c r="Q1337" s="4"/>
      <c r="R1337" s="4"/>
      <c r="S1337" s="4"/>
      <c r="T1337" s="4"/>
      <c r="U1337" s="4"/>
      <c r="V1337" s="4"/>
      <c r="W1337" s="4"/>
      <c r="X1337" s="4"/>
      <c r="Y1337" s="4"/>
      <c r="Z1337" s="4"/>
      <c r="AA1337" s="4"/>
      <c r="AB1337" s="4"/>
      <c r="AC1337" s="4"/>
      <c r="AD1337" s="4"/>
      <c r="AE1337" s="4"/>
      <c r="AF1337" s="4"/>
    </row>
    <row r="1338" spans="1:32" ht="49.9" customHeight="1">
      <c r="A1338" s="4"/>
      <c r="B1338" s="213">
        <v>1711121510</v>
      </c>
      <c r="C1338" s="214">
        <v>5</v>
      </c>
      <c r="D1338" s="215" t="s">
        <v>1281</v>
      </c>
      <c r="E1338" s="215" t="s">
        <v>2285</v>
      </c>
      <c r="F1338" s="216" t="s">
        <v>3390</v>
      </c>
      <c r="G1338" s="215" t="s">
        <v>5001</v>
      </c>
      <c r="H1338" s="215" t="s">
        <v>6729</v>
      </c>
      <c r="I1338" s="215" t="s">
        <v>8436</v>
      </c>
      <c r="J1338" s="215" t="s">
        <v>10139</v>
      </c>
      <c r="K1338" s="215" t="s">
        <v>11840</v>
      </c>
      <c r="L1338" s="215" t="s">
        <v>13534</v>
      </c>
      <c r="M1338" s="215" t="s">
        <v>15217</v>
      </c>
      <c r="N1338" s="215" t="s">
        <v>16931</v>
      </c>
      <c r="O1338" s="215" t="s">
        <v>18624</v>
      </c>
      <c r="P1338" s="215" t="s">
        <v>20324</v>
      </c>
      <c r="Q1338" s="4"/>
      <c r="R1338" s="4"/>
      <c r="S1338" s="4"/>
      <c r="T1338" s="4"/>
      <c r="U1338" s="4"/>
      <c r="V1338" s="4"/>
      <c r="W1338" s="4"/>
      <c r="X1338" s="4"/>
      <c r="Y1338" s="4"/>
      <c r="Z1338" s="4"/>
      <c r="AA1338" s="4"/>
      <c r="AB1338" s="4"/>
      <c r="AC1338" s="4"/>
      <c r="AD1338" s="4"/>
      <c r="AE1338" s="4"/>
      <c r="AF1338" s="4"/>
    </row>
    <row r="1339" spans="1:32" ht="49.9" customHeight="1">
      <c r="A1339" s="4"/>
      <c r="B1339" s="213">
        <v>171112151010</v>
      </c>
      <c r="C1339" s="214">
        <v>6</v>
      </c>
      <c r="D1339" s="215" t="s">
        <v>1282</v>
      </c>
      <c r="E1339" s="215" t="s">
        <v>1282</v>
      </c>
      <c r="F1339" s="216" t="s">
        <v>3391</v>
      </c>
      <c r="G1339" s="215" t="s">
        <v>5002</v>
      </c>
      <c r="H1339" s="215" t="s">
        <v>6730</v>
      </c>
      <c r="I1339" s="215" t="s">
        <v>8437</v>
      </c>
      <c r="J1339" s="215" t="s">
        <v>10140</v>
      </c>
      <c r="K1339" s="215" t="s">
        <v>11841</v>
      </c>
      <c r="L1339" s="215" t="s">
        <v>13535</v>
      </c>
      <c r="M1339" s="215" t="s">
        <v>15218</v>
      </c>
      <c r="N1339" s="215" t="s">
        <v>16932</v>
      </c>
      <c r="O1339" s="215" t="s">
        <v>18625</v>
      </c>
      <c r="P1339" s="215" t="s">
        <v>20325</v>
      </c>
      <c r="Q1339" s="4"/>
      <c r="R1339" s="4"/>
      <c r="S1339" s="4"/>
      <c r="T1339" s="4"/>
      <c r="U1339" s="4"/>
      <c r="V1339" s="4"/>
      <c r="W1339" s="4"/>
      <c r="X1339" s="4"/>
      <c r="Y1339" s="4"/>
      <c r="Z1339" s="4"/>
      <c r="AA1339" s="4"/>
      <c r="AB1339" s="4"/>
      <c r="AC1339" s="4"/>
      <c r="AD1339" s="4"/>
      <c r="AE1339" s="4"/>
      <c r="AF1339" s="4"/>
    </row>
    <row r="1340" spans="1:32" ht="49.9" customHeight="1">
      <c r="A1340" s="4"/>
      <c r="B1340" s="213">
        <v>17111215101010</v>
      </c>
      <c r="C1340" s="214" t="s">
        <v>21677</v>
      </c>
      <c r="D1340" s="215" t="s">
        <v>21700</v>
      </c>
      <c r="E1340" s="215" t="s">
        <v>21783</v>
      </c>
      <c r="F1340" s="216" t="s">
        <v>21784</v>
      </c>
      <c r="G1340" s="215" t="s">
        <v>22209</v>
      </c>
      <c r="H1340" s="215" t="s">
        <v>22210</v>
      </c>
      <c r="I1340" s="215" t="s">
        <v>22211</v>
      </c>
      <c r="J1340" s="215" t="s">
        <v>22212</v>
      </c>
      <c r="K1340" s="215" t="s">
        <v>22213</v>
      </c>
      <c r="L1340" s="215" t="s">
        <v>22214</v>
      </c>
      <c r="M1340" s="215" t="s">
        <v>22215</v>
      </c>
      <c r="N1340" s="215" t="s">
        <v>22216</v>
      </c>
      <c r="O1340" s="215" t="s">
        <v>22217</v>
      </c>
      <c r="P1340" s="215" t="s">
        <v>22218</v>
      </c>
      <c r="Q1340" s="4"/>
      <c r="R1340" s="4"/>
      <c r="S1340" s="4"/>
      <c r="T1340" s="4"/>
      <c r="U1340" s="4"/>
      <c r="V1340" s="4"/>
      <c r="W1340" s="4"/>
      <c r="X1340" s="4"/>
      <c r="Y1340" s="4"/>
      <c r="Z1340" s="4"/>
      <c r="AA1340" s="4"/>
      <c r="AB1340" s="4"/>
      <c r="AC1340" s="4"/>
      <c r="AD1340" s="4"/>
      <c r="AE1340" s="4"/>
      <c r="AF1340" s="4"/>
    </row>
    <row r="1341" spans="1:32" ht="49.9" customHeight="1">
      <c r="A1341" s="4"/>
      <c r="B1341" s="213">
        <v>17111215101011</v>
      </c>
      <c r="C1341" s="214" t="s">
        <v>21677</v>
      </c>
      <c r="D1341" s="215" t="s">
        <v>21701</v>
      </c>
      <c r="E1341" s="215" t="s">
        <v>21785</v>
      </c>
      <c r="F1341" s="216" t="s">
        <v>21786</v>
      </c>
      <c r="G1341" s="215" t="s">
        <v>22219</v>
      </c>
      <c r="H1341" s="215" t="s">
        <v>22220</v>
      </c>
      <c r="I1341" s="215" t="s">
        <v>22221</v>
      </c>
      <c r="J1341" s="215" t="s">
        <v>22222</v>
      </c>
      <c r="K1341" s="215" t="s">
        <v>22223</v>
      </c>
      <c r="L1341" s="215" t="s">
        <v>22224</v>
      </c>
      <c r="M1341" s="215" t="s">
        <v>22225</v>
      </c>
      <c r="N1341" s="215" t="s">
        <v>22226</v>
      </c>
      <c r="O1341" s="215" t="s">
        <v>22227</v>
      </c>
      <c r="P1341" s="215" t="s">
        <v>22228</v>
      </c>
      <c r="Q1341" s="4"/>
      <c r="R1341" s="4"/>
      <c r="S1341" s="4"/>
      <c r="T1341" s="4"/>
      <c r="U1341" s="4"/>
      <c r="V1341" s="4"/>
      <c r="W1341" s="4"/>
      <c r="X1341" s="4"/>
      <c r="Y1341" s="4"/>
      <c r="Z1341" s="4"/>
      <c r="AA1341" s="4"/>
      <c r="AB1341" s="4"/>
      <c r="AC1341" s="4"/>
      <c r="AD1341" s="4"/>
      <c r="AE1341" s="4"/>
      <c r="AF1341" s="4"/>
    </row>
    <row r="1342" spans="1:32" ht="49.9" customHeight="1">
      <c r="A1342" s="4"/>
      <c r="B1342" s="213">
        <v>171112151011</v>
      </c>
      <c r="C1342" s="214">
        <v>6</v>
      </c>
      <c r="D1342" s="215" t="s">
        <v>1283</v>
      </c>
      <c r="E1342" s="215" t="s">
        <v>2286</v>
      </c>
      <c r="F1342" s="216" t="s">
        <v>3392</v>
      </c>
      <c r="G1342" s="215" t="s">
        <v>5003</v>
      </c>
      <c r="H1342" s="215" t="s">
        <v>6731</v>
      </c>
      <c r="I1342" s="215" t="s">
        <v>8438</v>
      </c>
      <c r="J1342" s="215" t="s">
        <v>10141</v>
      </c>
      <c r="K1342" s="215" t="s">
        <v>11842</v>
      </c>
      <c r="L1342" s="215" t="s">
        <v>13536</v>
      </c>
      <c r="M1342" s="215" t="s">
        <v>15219</v>
      </c>
      <c r="N1342" s="215" t="s">
        <v>16933</v>
      </c>
      <c r="O1342" s="215" t="s">
        <v>18626</v>
      </c>
      <c r="P1342" s="215" t="s">
        <v>20326</v>
      </c>
      <c r="Q1342" s="4"/>
      <c r="R1342" s="4"/>
      <c r="S1342" s="4"/>
      <c r="T1342" s="4"/>
      <c r="U1342" s="4"/>
      <c r="V1342" s="4"/>
      <c r="W1342" s="4"/>
      <c r="X1342" s="4"/>
      <c r="Y1342" s="4"/>
      <c r="Z1342" s="4"/>
      <c r="AA1342" s="4"/>
      <c r="AB1342" s="4"/>
      <c r="AC1342" s="4"/>
      <c r="AD1342" s="4"/>
      <c r="AE1342" s="4"/>
      <c r="AF1342" s="4"/>
    </row>
    <row r="1343" spans="1:32" ht="49.9" customHeight="1">
      <c r="A1343" s="4"/>
      <c r="B1343" s="213">
        <v>1711121511</v>
      </c>
      <c r="C1343" s="214">
        <v>5</v>
      </c>
      <c r="D1343" s="215" t="s">
        <v>1284</v>
      </c>
      <c r="E1343" s="215" t="s">
        <v>1284</v>
      </c>
      <c r="F1343" s="216" t="s">
        <v>23426</v>
      </c>
      <c r="G1343" s="215" t="s">
        <v>5004</v>
      </c>
      <c r="H1343" s="215" t="s">
        <v>6732</v>
      </c>
      <c r="I1343" s="215" t="s">
        <v>8439</v>
      </c>
      <c r="J1343" s="215" t="s">
        <v>10142</v>
      </c>
      <c r="K1343" s="215" t="s">
        <v>11843</v>
      </c>
      <c r="L1343" s="215" t="s">
        <v>13537</v>
      </c>
      <c r="M1343" s="215" t="s">
        <v>15220</v>
      </c>
      <c r="N1343" s="215" t="s">
        <v>16934</v>
      </c>
      <c r="O1343" s="215" t="s">
        <v>18627</v>
      </c>
      <c r="P1343" s="215" t="s">
        <v>20327</v>
      </c>
      <c r="Q1343" s="4"/>
      <c r="R1343" s="4"/>
      <c r="S1343" s="4"/>
      <c r="T1343" s="4"/>
      <c r="U1343" s="4"/>
      <c r="V1343" s="4"/>
      <c r="W1343" s="4"/>
      <c r="X1343" s="4"/>
      <c r="Y1343" s="4"/>
      <c r="Z1343" s="4"/>
      <c r="AA1343" s="4"/>
      <c r="AB1343" s="4"/>
      <c r="AC1343" s="4"/>
      <c r="AD1343" s="4"/>
      <c r="AE1343" s="4"/>
      <c r="AF1343" s="4"/>
    </row>
    <row r="1344" spans="1:32" ht="49.9" customHeight="1">
      <c r="A1344" s="4"/>
      <c r="B1344" s="213">
        <v>171112151110</v>
      </c>
      <c r="C1344" s="214">
        <v>6</v>
      </c>
      <c r="D1344" s="215" t="s">
        <v>1285</v>
      </c>
      <c r="E1344" s="215" t="s">
        <v>1285</v>
      </c>
      <c r="F1344" s="216" t="s">
        <v>3393</v>
      </c>
      <c r="G1344" s="215" t="s">
        <v>21587</v>
      </c>
      <c r="H1344" s="215" t="s">
        <v>6733</v>
      </c>
      <c r="I1344" s="215" t="s">
        <v>8440</v>
      </c>
      <c r="J1344" s="215" t="s">
        <v>10143</v>
      </c>
      <c r="K1344" s="215" t="s">
        <v>11844</v>
      </c>
      <c r="L1344" s="215" t="s">
        <v>13538</v>
      </c>
      <c r="M1344" s="215" t="s">
        <v>15221</v>
      </c>
      <c r="N1344" s="215" t="s">
        <v>16935</v>
      </c>
      <c r="O1344" s="215" t="s">
        <v>18628</v>
      </c>
      <c r="P1344" s="215" t="s">
        <v>20328</v>
      </c>
      <c r="Q1344" s="4"/>
      <c r="R1344" s="4"/>
      <c r="S1344" s="4"/>
      <c r="T1344" s="4"/>
      <c r="U1344" s="4"/>
      <c r="V1344" s="4"/>
      <c r="W1344" s="4"/>
      <c r="X1344" s="4"/>
      <c r="Y1344" s="4"/>
      <c r="Z1344" s="4"/>
      <c r="AA1344" s="4"/>
      <c r="AB1344" s="4"/>
      <c r="AC1344" s="4"/>
      <c r="AD1344" s="4"/>
      <c r="AE1344" s="4"/>
      <c r="AF1344" s="4"/>
    </row>
    <row r="1345" spans="1:32" ht="49.9" customHeight="1">
      <c r="A1345" s="4"/>
      <c r="B1345" s="213">
        <v>17111215111010</v>
      </c>
      <c r="C1345" s="214" t="s">
        <v>21677</v>
      </c>
      <c r="D1345" s="215" t="s">
        <v>21702</v>
      </c>
      <c r="E1345" s="215" t="s">
        <v>21702</v>
      </c>
      <c r="F1345" s="216" t="s">
        <v>21787</v>
      </c>
      <c r="G1345" s="215" t="s">
        <v>22229</v>
      </c>
      <c r="H1345" s="215" t="s">
        <v>22230</v>
      </c>
      <c r="I1345" s="215" t="s">
        <v>22231</v>
      </c>
      <c r="J1345" s="215" t="s">
        <v>22232</v>
      </c>
      <c r="K1345" s="215" t="s">
        <v>22233</v>
      </c>
      <c r="L1345" s="215" t="s">
        <v>22234</v>
      </c>
      <c r="M1345" s="215" t="s">
        <v>22235</v>
      </c>
      <c r="N1345" s="215" t="s">
        <v>22236</v>
      </c>
      <c r="O1345" s="215" t="s">
        <v>22237</v>
      </c>
      <c r="P1345" s="215" t="s">
        <v>22238</v>
      </c>
      <c r="Q1345" s="4"/>
      <c r="R1345" s="4"/>
      <c r="S1345" s="4"/>
      <c r="T1345" s="4"/>
      <c r="U1345" s="4"/>
      <c r="V1345" s="4"/>
      <c r="W1345" s="4"/>
      <c r="X1345" s="4"/>
      <c r="Y1345" s="4"/>
      <c r="Z1345" s="4"/>
      <c r="AA1345" s="4"/>
      <c r="AB1345" s="4"/>
      <c r="AC1345" s="4"/>
      <c r="AD1345" s="4"/>
      <c r="AE1345" s="4"/>
      <c r="AF1345" s="4"/>
    </row>
    <row r="1346" spans="1:32" ht="49.9" customHeight="1">
      <c r="A1346" s="4"/>
      <c r="B1346" s="213">
        <v>17111215111011</v>
      </c>
      <c r="C1346" s="214" t="s">
        <v>21677</v>
      </c>
      <c r="D1346" s="215" t="s">
        <v>21703</v>
      </c>
      <c r="E1346" s="215" t="s">
        <v>21703</v>
      </c>
      <c r="F1346" s="216" t="s">
        <v>21788</v>
      </c>
      <c r="G1346" s="215" t="s">
        <v>22239</v>
      </c>
      <c r="H1346" s="215" t="s">
        <v>22240</v>
      </c>
      <c r="I1346" s="215" t="s">
        <v>22241</v>
      </c>
      <c r="J1346" s="215" t="s">
        <v>22242</v>
      </c>
      <c r="K1346" s="215" t="s">
        <v>22243</v>
      </c>
      <c r="L1346" s="215" t="s">
        <v>22244</v>
      </c>
      <c r="M1346" s="215" t="s">
        <v>22245</v>
      </c>
      <c r="N1346" s="215" t="s">
        <v>22246</v>
      </c>
      <c r="O1346" s="215" t="s">
        <v>22247</v>
      </c>
      <c r="P1346" s="215" t="s">
        <v>22248</v>
      </c>
      <c r="Q1346" s="4"/>
      <c r="R1346" s="4"/>
      <c r="S1346" s="4"/>
      <c r="T1346" s="4"/>
      <c r="U1346" s="4"/>
      <c r="V1346" s="4"/>
      <c r="W1346" s="4"/>
      <c r="X1346" s="4"/>
      <c r="Y1346" s="4"/>
      <c r="Z1346" s="4"/>
      <c r="AA1346" s="4"/>
      <c r="AB1346" s="4"/>
      <c r="AC1346" s="4"/>
      <c r="AD1346" s="4"/>
      <c r="AE1346" s="4"/>
      <c r="AF1346" s="4"/>
    </row>
    <row r="1347" spans="1:32" ht="49.9" customHeight="1">
      <c r="A1347" s="4"/>
      <c r="B1347" s="213">
        <v>171112151111</v>
      </c>
      <c r="C1347" s="214">
        <v>6</v>
      </c>
      <c r="D1347" s="215" t="s">
        <v>1286</v>
      </c>
      <c r="E1347" s="215" t="s">
        <v>1286</v>
      </c>
      <c r="F1347" s="216" t="s">
        <v>3394</v>
      </c>
      <c r="G1347" s="215" t="s">
        <v>21588</v>
      </c>
      <c r="H1347" s="215" t="s">
        <v>6734</v>
      </c>
      <c r="I1347" s="215" t="s">
        <v>8441</v>
      </c>
      <c r="J1347" s="215" t="s">
        <v>10144</v>
      </c>
      <c r="K1347" s="215" t="s">
        <v>11845</v>
      </c>
      <c r="L1347" s="215" t="s">
        <v>13539</v>
      </c>
      <c r="M1347" s="215" t="s">
        <v>15222</v>
      </c>
      <c r="N1347" s="215" t="s">
        <v>16936</v>
      </c>
      <c r="O1347" s="215" t="s">
        <v>18629</v>
      </c>
      <c r="P1347" s="215" t="s">
        <v>20329</v>
      </c>
      <c r="Q1347" s="4"/>
      <c r="R1347" s="4"/>
      <c r="S1347" s="4"/>
      <c r="T1347" s="4"/>
      <c r="U1347" s="4"/>
      <c r="V1347" s="4"/>
      <c r="W1347" s="4"/>
      <c r="X1347" s="4"/>
      <c r="Y1347" s="4"/>
      <c r="Z1347" s="4"/>
      <c r="AA1347" s="4"/>
      <c r="AB1347" s="4"/>
      <c r="AC1347" s="4"/>
      <c r="AD1347" s="4"/>
      <c r="AE1347" s="4"/>
      <c r="AF1347" s="4"/>
    </row>
    <row r="1348" spans="1:32" ht="49.9" customHeight="1">
      <c r="A1348" s="4"/>
      <c r="B1348" s="213">
        <v>1711121512</v>
      </c>
      <c r="C1348" s="214">
        <v>5</v>
      </c>
      <c r="D1348" s="215" t="s">
        <v>1287</v>
      </c>
      <c r="E1348" s="215" t="s">
        <v>1287</v>
      </c>
      <c r="F1348" s="216" t="s">
        <v>23818</v>
      </c>
      <c r="G1348" s="215" t="s">
        <v>5006</v>
      </c>
      <c r="H1348" s="215" t="s">
        <v>6735</v>
      </c>
      <c r="I1348" s="215" t="s">
        <v>8442</v>
      </c>
      <c r="J1348" s="215" t="s">
        <v>10145</v>
      </c>
      <c r="K1348" s="215" t="s">
        <v>11846</v>
      </c>
      <c r="L1348" s="215" t="s">
        <v>13540</v>
      </c>
      <c r="M1348" s="215" t="s">
        <v>15223</v>
      </c>
      <c r="N1348" s="215" t="s">
        <v>16937</v>
      </c>
      <c r="O1348" s="215" t="s">
        <v>18630</v>
      </c>
      <c r="P1348" s="215" t="s">
        <v>20330</v>
      </c>
      <c r="Q1348" s="4"/>
      <c r="R1348" s="4"/>
      <c r="S1348" s="4"/>
      <c r="T1348" s="4"/>
      <c r="U1348" s="4"/>
      <c r="V1348" s="4"/>
      <c r="W1348" s="4"/>
      <c r="X1348" s="4"/>
      <c r="Y1348" s="4"/>
      <c r="Z1348" s="4"/>
      <c r="AA1348" s="4"/>
      <c r="AB1348" s="4"/>
      <c r="AC1348" s="4"/>
      <c r="AD1348" s="4"/>
      <c r="AE1348" s="4"/>
      <c r="AF1348" s="4"/>
    </row>
    <row r="1349" spans="1:32" ht="49.9" customHeight="1">
      <c r="A1349" s="4"/>
      <c r="B1349" s="213">
        <v>1711121513</v>
      </c>
      <c r="C1349" s="214">
        <v>5</v>
      </c>
      <c r="D1349" s="215" t="s">
        <v>1288</v>
      </c>
      <c r="E1349" s="215" t="s">
        <v>2287</v>
      </c>
      <c r="F1349" s="216" t="s">
        <v>3395</v>
      </c>
      <c r="G1349" s="215" t="s">
        <v>5007</v>
      </c>
      <c r="H1349" s="215" t="s">
        <v>6736</v>
      </c>
      <c r="I1349" s="215" t="s">
        <v>8443</v>
      </c>
      <c r="J1349" s="215" t="s">
        <v>10146</v>
      </c>
      <c r="K1349" s="215" t="s">
        <v>11847</v>
      </c>
      <c r="L1349" s="215" t="s">
        <v>13541</v>
      </c>
      <c r="M1349" s="215" t="s">
        <v>15224</v>
      </c>
      <c r="N1349" s="215" t="s">
        <v>16938</v>
      </c>
      <c r="O1349" s="215" t="s">
        <v>18631</v>
      </c>
      <c r="P1349" s="215" t="s">
        <v>20331</v>
      </c>
      <c r="Q1349" s="4"/>
      <c r="R1349" s="4"/>
      <c r="S1349" s="4"/>
      <c r="T1349" s="4"/>
      <c r="U1349" s="4"/>
      <c r="V1349" s="4"/>
      <c r="W1349" s="4"/>
      <c r="X1349" s="4"/>
      <c r="Y1349" s="4"/>
      <c r="Z1349" s="4"/>
      <c r="AA1349" s="4"/>
      <c r="AB1349" s="4"/>
      <c r="AC1349" s="4"/>
      <c r="AD1349" s="4"/>
      <c r="AE1349" s="4"/>
      <c r="AF1349" s="4"/>
    </row>
    <row r="1350" spans="1:32" ht="49.9" customHeight="1">
      <c r="A1350" s="4"/>
      <c r="B1350" s="213">
        <v>17111216</v>
      </c>
      <c r="C1350" s="214">
        <v>4</v>
      </c>
      <c r="D1350" s="215" t="s">
        <v>1611</v>
      </c>
      <c r="E1350" s="215" t="s">
        <v>1611</v>
      </c>
      <c r="F1350" s="216" t="s">
        <v>23428</v>
      </c>
      <c r="G1350" s="215" t="s">
        <v>5008</v>
      </c>
      <c r="H1350" s="215" t="s">
        <v>6737</v>
      </c>
      <c r="I1350" s="215" t="s">
        <v>8444</v>
      </c>
      <c r="J1350" s="215" t="s">
        <v>10147</v>
      </c>
      <c r="K1350" s="215" t="s">
        <v>11848</v>
      </c>
      <c r="L1350" s="215" t="s">
        <v>13542</v>
      </c>
      <c r="M1350" s="215" t="s">
        <v>15225</v>
      </c>
      <c r="N1350" s="215" t="s">
        <v>16939</v>
      </c>
      <c r="O1350" s="215" t="s">
        <v>18632</v>
      </c>
      <c r="P1350" s="215" t="s">
        <v>20332</v>
      </c>
      <c r="Q1350" s="4"/>
      <c r="R1350" s="4"/>
      <c r="S1350" s="4"/>
      <c r="T1350" s="4"/>
      <c r="U1350" s="4"/>
      <c r="V1350" s="4"/>
      <c r="W1350" s="4"/>
      <c r="X1350" s="4"/>
      <c r="Y1350" s="4"/>
      <c r="Z1350" s="4"/>
      <c r="AA1350" s="4"/>
      <c r="AB1350" s="4"/>
      <c r="AC1350" s="4"/>
      <c r="AD1350" s="4"/>
      <c r="AE1350" s="4"/>
      <c r="AF1350" s="4"/>
    </row>
    <row r="1351" spans="1:32" ht="49.9" customHeight="1">
      <c r="A1351" s="4"/>
      <c r="B1351" s="213">
        <v>1711121610</v>
      </c>
      <c r="C1351" s="214">
        <v>5</v>
      </c>
      <c r="D1351" s="215" t="s">
        <v>575</v>
      </c>
      <c r="E1351" s="215" t="s">
        <v>575</v>
      </c>
      <c r="F1351" s="216" t="s">
        <v>3396</v>
      </c>
      <c r="G1351" s="215" t="s">
        <v>5009</v>
      </c>
      <c r="H1351" s="215" t="s">
        <v>6738</v>
      </c>
      <c r="I1351" s="215" t="s">
        <v>8445</v>
      </c>
      <c r="J1351" s="215" t="s">
        <v>10148</v>
      </c>
      <c r="K1351" s="215" t="s">
        <v>11849</v>
      </c>
      <c r="L1351" s="215" t="s">
        <v>13543</v>
      </c>
      <c r="M1351" s="215" t="s">
        <v>15226</v>
      </c>
      <c r="N1351" s="215" t="s">
        <v>16940</v>
      </c>
      <c r="O1351" s="215" t="s">
        <v>18633</v>
      </c>
      <c r="P1351" s="215" t="s">
        <v>20333</v>
      </c>
      <c r="Q1351" s="4"/>
      <c r="R1351" s="4"/>
      <c r="S1351" s="4"/>
      <c r="T1351" s="4"/>
      <c r="U1351" s="4"/>
      <c r="V1351" s="4"/>
      <c r="W1351" s="4"/>
      <c r="X1351" s="4"/>
      <c r="Y1351" s="4"/>
      <c r="Z1351" s="4"/>
      <c r="AA1351" s="4"/>
      <c r="AB1351" s="4"/>
      <c r="AC1351" s="4"/>
      <c r="AD1351" s="4"/>
      <c r="AE1351" s="4"/>
      <c r="AF1351" s="4"/>
    </row>
    <row r="1352" spans="1:32" ht="49.9" customHeight="1">
      <c r="A1352" s="4"/>
      <c r="B1352" s="213">
        <v>171112161010</v>
      </c>
      <c r="C1352" s="214">
        <v>6</v>
      </c>
      <c r="D1352" s="215" t="s">
        <v>576</v>
      </c>
      <c r="E1352" s="215" t="s">
        <v>576</v>
      </c>
      <c r="F1352" s="216" t="s">
        <v>23429</v>
      </c>
      <c r="G1352" s="215" t="s">
        <v>5010</v>
      </c>
      <c r="H1352" s="215" t="s">
        <v>6739</v>
      </c>
      <c r="I1352" s="215" t="s">
        <v>8446</v>
      </c>
      <c r="J1352" s="215" t="s">
        <v>10149</v>
      </c>
      <c r="K1352" s="215" t="s">
        <v>11850</v>
      </c>
      <c r="L1352" s="215" t="s">
        <v>13544</v>
      </c>
      <c r="M1352" s="215" t="s">
        <v>15227</v>
      </c>
      <c r="N1352" s="215" t="s">
        <v>16941</v>
      </c>
      <c r="O1352" s="215" t="s">
        <v>18634</v>
      </c>
      <c r="P1352" s="215" t="s">
        <v>20334</v>
      </c>
      <c r="Q1352" s="4"/>
      <c r="R1352" s="4"/>
      <c r="S1352" s="4"/>
      <c r="T1352" s="4"/>
      <c r="U1352" s="4"/>
      <c r="V1352" s="4"/>
      <c r="W1352" s="4"/>
      <c r="X1352" s="4"/>
      <c r="Y1352" s="4"/>
      <c r="Z1352" s="4"/>
      <c r="AA1352" s="4"/>
      <c r="AB1352" s="4"/>
      <c r="AC1352" s="4"/>
      <c r="AD1352" s="4"/>
      <c r="AE1352" s="4"/>
      <c r="AF1352" s="4"/>
    </row>
    <row r="1353" spans="1:32" ht="49.9" customHeight="1">
      <c r="A1353" s="4"/>
      <c r="B1353" s="213">
        <v>17111216101010</v>
      </c>
      <c r="C1353" s="214" t="s">
        <v>21677</v>
      </c>
      <c r="D1353" s="215" t="s">
        <v>21704</v>
      </c>
      <c r="E1353" s="215" t="s">
        <v>21789</v>
      </c>
      <c r="F1353" s="216" t="s">
        <v>21790</v>
      </c>
      <c r="G1353" s="215" t="s">
        <v>22249</v>
      </c>
      <c r="H1353" s="215" t="s">
        <v>22250</v>
      </c>
      <c r="I1353" s="215" t="s">
        <v>22251</v>
      </c>
      <c r="J1353" s="215" t="s">
        <v>22252</v>
      </c>
      <c r="K1353" s="215" t="s">
        <v>22253</v>
      </c>
      <c r="L1353" s="215" t="s">
        <v>22254</v>
      </c>
      <c r="M1353" s="215" t="s">
        <v>22255</v>
      </c>
      <c r="N1353" s="215" t="s">
        <v>22256</v>
      </c>
      <c r="O1353" s="215" t="s">
        <v>22257</v>
      </c>
      <c r="P1353" s="215" t="s">
        <v>22258</v>
      </c>
      <c r="Q1353" s="4"/>
      <c r="R1353" s="4"/>
      <c r="S1353" s="4"/>
      <c r="T1353" s="4"/>
      <c r="U1353" s="4"/>
      <c r="V1353" s="4"/>
      <c r="W1353" s="4"/>
      <c r="X1353" s="4"/>
      <c r="Y1353" s="4"/>
      <c r="Z1353" s="4"/>
      <c r="AA1353" s="4"/>
      <c r="AB1353" s="4"/>
      <c r="AC1353" s="4"/>
      <c r="AD1353" s="4"/>
      <c r="AE1353" s="4"/>
      <c r="AF1353" s="4"/>
    </row>
    <row r="1354" spans="1:32" ht="49.9" customHeight="1">
      <c r="A1354" s="4"/>
      <c r="B1354" s="213">
        <v>17111216101011</v>
      </c>
      <c r="C1354" s="214" t="s">
        <v>21677</v>
      </c>
      <c r="D1354" s="215" t="s">
        <v>21705</v>
      </c>
      <c r="E1354" s="215" t="s">
        <v>21791</v>
      </c>
      <c r="F1354" s="216" t="s">
        <v>21792</v>
      </c>
      <c r="G1354" s="215" t="s">
        <v>22259</v>
      </c>
      <c r="H1354" s="215" t="s">
        <v>22260</v>
      </c>
      <c r="I1354" s="215" t="s">
        <v>22261</v>
      </c>
      <c r="J1354" s="215" t="s">
        <v>22262</v>
      </c>
      <c r="K1354" s="215" t="s">
        <v>22263</v>
      </c>
      <c r="L1354" s="215" t="s">
        <v>22264</v>
      </c>
      <c r="M1354" s="215" t="s">
        <v>22265</v>
      </c>
      <c r="N1354" s="215" t="s">
        <v>22266</v>
      </c>
      <c r="O1354" s="215" t="s">
        <v>22267</v>
      </c>
      <c r="P1354" s="215" t="s">
        <v>22268</v>
      </c>
      <c r="Q1354" s="4"/>
      <c r="R1354" s="4"/>
      <c r="S1354" s="4"/>
      <c r="T1354" s="4"/>
      <c r="U1354" s="4"/>
      <c r="V1354" s="4"/>
      <c r="W1354" s="4"/>
      <c r="X1354" s="4"/>
      <c r="Y1354" s="4"/>
      <c r="Z1354" s="4"/>
      <c r="AA1354" s="4"/>
      <c r="AB1354" s="4"/>
      <c r="AC1354" s="4"/>
      <c r="AD1354" s="4"/>
      <c r="AE1354" s="4"/>
      <c r="AF1354" s="4"/>
    </row>
    <row r="1355" spans="1:32" ht="49.9" customHeight="1">
      <c r="A1355" s="4"/>
      <c r="B1355" s="213">
        <v>171112161011</v>
      </c>
      <c r="C1355" s="214" t="s">
        <v>21672</v>
      </c>
      <c r="D1355" s="215" t="s">
        <v>577</v>
      </c>
      <c r="E1355" s="215" t="s">
        <v>577</v>
      </c>
      <c r="F1355" s="216" t="s">
        <v>23430</v>
      </c>
      <c r="G1355" s="215" t="s">
        <v>5011</v>
      </c>
      <c r="H1355" s="215" t="s">
        <v>6740</v>
      </c>
      <c r="I1355" s="215" t="s">
        <v>8447</v>
      </c>
      <c r="J1355" s="215" t="s">
        <v>10150</v>
      </c>
      <c r="K1355" s="215" t="s">
        <v>11851</v>
      </c>
      <c r="L1355" s="215" t="s">
        <v>13545</v>
      </c>
      <c r="M1355" s="215" t="s">
        <v>15228</v>
      </c>
      <c r="N1355" s="215" t="s">
        <v>16942</v>
      </c>
      <c r="O1355" s="215" t="s">
        <v>18635</v>
      </c>
      <c r="P1355" s="215" t="s">
        <v>20335</v>
      </c>
      <c r="Q1355" s="4"/>
      <c r="R1355" s="4"/>
      <c r="S1355" s="4"/>
      <c r="T1355" s="4"/>
      <c r="U1355" s="4"/>
      <c r="V1355" s="4"/>
      <c r="W1355" s="4"/>
      <c r="X1355" s="4"/>
      <c r="Y1355" s="4"/>
      <c r="Z1355" s="4"/>
      <c r="AA1355" s="4"/>
      <c r="AB1355" s="4"/>
      <c r="AC1355" s="4"/>
      <c r="AD1355" s="4"/>
      <c r="AE1355" s="4"/>
      <c r="AF1355" s="4"/>
    </row>
    <row r="1356" spans="1:32" ht="49.9" customHeight="1">
      <c r="A1356" s="4"/>
      <c r="B1356" s="213">
        <v>17111216101110</v>
      </c>
      <c r="C1356" s="214" t="s">
        <v>21677</v>
      </c>
      <c r="D1356" s="215" t="s">
        <v>21706</v>
      </c>
      <c r="E1356" s="215" t="s">
        <v>21706</v>
      </c>
      <c r="F1356" s="216" t="s">
        <v>21793</v>
      </c>
      <c r="G1356" s="215" t="s">
        <v>22269</v>
      </c>
      <c r="H1356" s="215" t="s">
        <v>22270</v>
      </c>
      <c r="I1356" s="215" t="s">
        <v>22271</v>
      </c>
      <c r="J1356" s="215" t="s">
        <v>22272</v>
      </c>
      <c r="K1356" s="215" t="s">
        <v>22273</v>
      </c>
      <c r="L1356" s="215" t="s">
        <v>22274</v>
      </c>
      <c r="M1356" s="215" t="s">
        <v>22275</v>
      </c>
      <c r="N1356" s="215" t="s">
        <v>22276</v>
      </c>
      <c r="O1356" s="215" t="s">
        <v>22277</v>
      </c>
      <c r="P1356" s="215" t="s">
        <v>22278</v>
      </c>
      <c r="Q1356" s="4"/>
      <c r="R1356" s="4"/>
      <c r="S1356" s="4"/>
      <c r="T1356" s="4"/>
      <c r="U1356" s="4"/>
      <c r="V1356" s="4"/>
      <c r="W1356" s="4"/>
      <c r="X1356" s="4"/>
      <c r="Y1356" s="4"/>
      <c r="Z1356" s="4"/>
      <c r="AA1356" s="4"/>
      <c r="AB1356" s="4"/>
      <c r="AC1356" s="4"/>
      <c r="AD1356" s="4"/>
      <c r="AE1356" s="4"/>
      <c r="AF1356" s="4"/>
    </row>
    <row r="1357" spans="1:32" ht="49.9" customHeight="1">
      <c r="A1357" s="4"/>
      <c r="B1357" s="213">
        <v>17111216101111</v>
      </c>
      <c r="C1357" s="214" t="s">
        <v>21677</v>
      </c>
      <c r="D1357" s="215" t="s">
        <v>21707</v>
      </c>
      <c r="E1357" s="215" t="s">
        <v>21707</v>
      </c>
      <c r="F1357" s="216" t="s">
        <v>21794</v>
      </c>
      <c r="G1357" s="215" t="s">
        <v>22279</v>
      </c>
      <c r="H1357" s="215" t="s">
        <v>22280</v>
      </c>
      <c r="I1357" s="215" t="s">
        <v>22281</v>
      </c>
      <c r="J1357" s="215" t="s">
        <v>22282</v>
      </c>
      <c r="K1357" s="215" t="s">
        <v>22283</v>
      </c>
      <c r="L1357" s="215" t="s">
        <v>22284</v>
      </c>
      <c r="M1357" s="215" t="s">
        <v>22285</v>
      </c>
      <c r="N1357" s="215" t="s">
        <v>22286</v>
      </c>
      <c r="O1357" s="215" t="s">
        <v>22287</v>
      </c>
      <c r="P1357" s="215" t="s">
        <v>22288</v>
      </c>
      <c r="Q1357" s="4"/>
      <c r="R1357" s="4"/>
      <c r="S1357" s="4"/>
      <c r="T1357" s="4"/>
      <c r="U1357" s="4"/>
      <c r="V1357" s="4"/>
      <c r="W1357" s="4"/>
      <c r="X1357" s="4"/>
      <c r="Y1357" s="4"/>
      <c r="Z1357" s="4"/>
      <c r="AA1357" s="4"/>
      <c r="AB1357" s="4"/>
      <c r="AC1357" s="4"/>
      <c r="AD1357" s="4"/>
      <c r="AE1357" s="4"/>
      <c r="AF1357" s="4"/>
    </row>
    <row r="1358" spans="1:32" ht="49.9" customHeight="1">
      <c r="A1358" s="4"/>
      <c r="B1358" s="213">
        <v>1711121611</v>
      </c>
      <c r="C1358" s="214" t="s">
        <v>21708</v>
      </c>
      <c r="D1358" s="215" t="s">
        <v>578</v>
      </c>
      <c r="E1358" s="215" t="s">
        <v>578</v>
      </c>
      <c r="F1358" s="216" t="s">
        <v>3397</v>
      </c>
      <c r="G1358" s="215" t="s">
        <v>5012</v>
      </c>
      <c r="H1358" s="215" t="s">
        <v>6741</v>
      </c>
      <c r="I1358" s="215" t="s">
        <v>8448</v>
      </c>
      <c r="J1358" s="215" t="s">
        <v>10151</v>
      </c>
      <c r="K1358" s="215" t="s">
        <v>11852</v>
      </c>
      <c r="L1358" s="215" t="s">
        <v>13546</v>
      </c>
      <c r="M1358" s="215" t="s">
        <v>15229</v>
      </c>
      <c r="N1358" s="215" t="s">
        <v>16943</v>
      </c>
      <c r="O1358" s="215" t="s">
        <v>18636</v>
      </c>
      <c r="P1358" s="215" t="s">
        <v>20336</v>
      </c>
      <c r="Q1358" s="4"/>
      <c r="R1358" s="4"/>
      <c r="S1358" s="4"/>
      <c r="T1358" s="4"/>
      <c r="U1358" s="4"/>
      <c r="V1358" s="4"/>
      <c r="W1358" s="4"/>
      <c r="X1358" s="4"/>
      <c r="Y1358" s="4"/>
      <c r="Z1358" s="4"/>
      <c r="AA1358" s="4"/>
      <c r="AB1358" s="4"/>
      <c r="AC1358" s="4"/>
      <c r="AD1358" s="4"/>
      <c r="AE1358" s="4"/>
      <c r="AF1358" s="4"/>
    </row>
    <row r="1359" spans="1:32" ht="49.9" customHeight="1">
      <c r="A1359" s="4"/>
      <c r="B1359" s="213">
        <v>171112161110</v>
      </c>
      <c r="C1359" s="214" t="s">
        <v>21672</v>
      </c>
      <c r="D1359" s="215" t="s">
        <v>579</v>
      </c>
      <c r="E1359" s="215" t="s">
        <v>1822</v>
      </c>
      <c r="F1359" s="216" t="s">
        <v>3398</v>
      </c>
      <c r="G1359" s="215" t="s">
        <v>5013</v>
      </c>
      <c r="H1359" s="215" t="s">
        <v>6742</v>
      </c>
      <c r="I1359" s="215" t="s">
        <v>8449</v>
      </c>
      <c r="J1359" s="215" t="s">
        <v>10152</v>
      </c>
      <c r="K1359" s="215" t="s">
        <v>11853</v>
      </c>
      <c r="L1359" s="215" t="s">
        <v>13547</v>
      </c>
      <c r="M1359" s="215" t="s">
        <v>15230</v>
      </c>
      <c r="N1359" s="215" t="s">
        <v>16944</v>
      </c>
      <c r="O1359" s="215" t="s">
        <v>18637</v>
      </c>
      <c r="P1359" s="215" t="s">
        <v>20337</v>
      </c>
      <c r="Q1359" s="4"/>
      <c r="R1359" s="4"/>
      <c r="S1359" s="4"/>
      <c r="T1359" s="4"/>
      <c r="U1359" s="4"/>
      <c r="V1359" s="4"/>
      <c r="W1359" s="4"/>
      <c r="X1359" s="4"/>
      <c r="Y1359" s="4"/>
      <c r="Z1359" s="4"/>
      <c r="AA1359" s="4"/>
      <c r="AB1359" s="4"/>
      <c r="AC1359" s="4"/>
      <c r="AD1359" s="4"/>
      <c r="AE1359" s="4"/>
      <c r="AF1359" s="4"/>
    </row>
    <row r="1360" spans="1:32" ht="49.9" customHeight="1">
      <c r="A1360" s="4"/>
      <c r="B1360" s="213">
        <v>17111216111010</v>
      </c>
      <c r="C1360" s="214" t="s">
        <v>21677</v>
      </c>
      <c r="D1360" s="215" t="s">
        <v>21709</v>
      </c>
      <c r="E1360" s="215" t="s">
        <v>21795</v>
      </c>
      <c r="F1360" s="216" t="s">
        <v>21796</v>
      </c>
      <c r="G1360" s="215" t="s">
        <v>22289</v>
      </c>
      <c r="H1360" s="215" t="s">
        <v>22290</v>
      </c>
      <c r="I1360" s="215" t="s">
        <v>22291</v>
      </c>
      <c r="J1360" s="215" t="s">
        <v>22292</v>
      </c>
      <c r="K1360" s="215" t="s">
        <v>22293</v>
      </c>
      <c r="L1360" s="215" t="s">
        <v>22294</v>
      </c>
      <c r="M1360" s="215" t="s">
        <v>22295</v>
      </c>
      <c r="N1360" s="215" t="s">
        <v>22296</v>
      </c>
      <c r="O1360" s="215" t="s">
        <v>22297</v>
      </c>
      <c r="P1360" s="215" t="s">
        <v>22298</v>
      </c>
      <c r="Q1360" s="4"/>
      <c r="R1360" s="4"/>
      <c r="S1360" s="4"/>
      <c r="T1360" s="4"/>
      <c r="U1360" s="4"/>
      <c r="V1360" s="4"/>
      <c r="W1360" s="4"/>
      <c r="X1360" s="4"/>
      <c r="Y1360" s="4"/>
      <c r="Z1360" s="4"/>
      <c r="AA1360" s="4"/>
      <c r="AB1360" s="4"/>
      <c r="AC1360" s="4"/>
      <c r="AD1360" s="4"/>
      <c r="AE1360" s="4"/>
      <c r="AF1360" s="4"/>
    </row>
    <row r="1361" spans="1:32" ht="49.9" customHeight="1">
      <c r="A1361" s="4"/>
      <c r="B1361" s="213">
        <v>17111216111011</v>
      </c>
      <c r="C1361" s="214" t="s">
        <v>21677</v>
      </c>
      <c r="D1361" s="215" t="s">
        <v>21710</v>
      </c>
      <c r="E1361" s="215" t="s">
        <v>21797</v>
      </c>
      <c r="F1361" s="216" t="s">
        <v>21798</v>
      </c>
      <c r="G1361" s="215" t="s">
        <v>22299</v>
      </c>
      <c r="H1361" s="215" t="s">
        <v>22300</v>
      </c>
      <c r="I1361" s="215" t="s">
        <v>22301</v>
      </c>
      <c r="J1361" s="215" t="s">
        <v>22302</v>
      </c>
      <c r="K1361" s="215" t="s">
        <v>22303</v>
      </c>
      <c r="L1361" s="215" t="s">
        <v>22304</v>
      </c>
      <c r="M1361" s="215" t="s">
        <v>22305</v>
      </c>
      <c r="N1361" s="215" t="s">
        <v>22306</v>
      </c>
      <c r="O1361" s="215" t="s">
        <v>22307</v>
      </c>
      <c r="P1361" s="215" t="s">
        <v>22308</v>
      </c>
      <c r="Q1361" s="4"/>
      <c r="R1361" s="4"/>
      <c r="S1361" s="4"/>
      <c r="T1361" s="4"/>
      <c r="U1361" s="4"/>
      <c r="V1361" s="4"/>
      <c r="W1361" s="4"/>
      <c r="X1361" s="4"/>
      <c r="Y1361" s="4"/>
      <c r="Z1361" s="4"/>
      <c r="AA1361" s="4"/>
      <c r="AB1361" s="4"/>
      <c r="AC1361" s="4"/>
      <c r="AD1361" s="4"/>
      <c r="AE1361" s="4"/>
      <c r="AF1361" s="4"/>
    </row>
    <row r="1362" spans="1:32" ht="49.9" customHeight="1">
      <c r="A1362" s="4"/>
      <c r="B1362" s="213">
        <v>171112161111</v>
      </c>
      <c r="C1362" s="214" t="s">
        <v>21672</v>
      </c>
      <c r="D1362" s="215" t="s">
        <v>580</v>
      </c>
      <c r="E1362" s="215" t="s">
        <v>580</v>
      </c>
      <c r="F1362" s="216" t="s">
        <v>3399</v>
      </c>
      <c r="G1362" s="215" t="s">
        <v>5014</v>
      </c>
      <c r="H1362" s="215" t="s">
        <v>6743</v>
      </c>
      <c r="I1362" s="215" t="s">
        <v>8450</v>
      </c>
      <c r="J1362" s="215" t="s">
        <v>10153</v>
      </c>
      <c r="K1362" s="215" t="s">
        <v>11854</v>
      </c>
      <c r="L1362" s="215" t="s">
        <v>13548</v>
      </c>
      <c r="M1362" s="215" t="s">
        <v>15231</v>
      </c>
      <c r="N1362" s="215" t="s">
        <v>16945</v>
      </c>
      <c r="O1362" s="215" t="s">
        <v>18638</v>
      </c>
      <c r="P1362" s="215" t="s">
        <v>20338</v>
      </c>
      <c r="Q1362" s="4"/>
      <c r="R1362" s="4"/>
      <c r="S1362" s="4"/>
      <c r="T1362" s="4"/>
      <c r="U1362" s="4"/>
      <c r="V1362" s="4"/>
      <c r="W1362" s="4"/>
      <c r="X1362" s="4"/>
      <c r="Y1362" s="4"/>
      <c r="Z1362" s="4"/>
      <c r="AA1362" s="4"/>
      <c r="AB1362" s="4"/>
      <c r="AC1362" s="4"/>
      <c r="AD1362" s="4"/>
      <c r="AE1362" s="4"/>
      <c r="AF1362" s="4"/>
    </row>
    <row r="1363" spans="1:32" ht="49.9" customHeight="1">
      <c r="A1363" s="4"/>
      <c r="B1363" s="213">
        <v>17111216111110</v>
      </c>
      <c r="C1363" s="214" t="s">
        <v>21677</v>
      </c>
      <c r="D1363" s="215" t="s">
        <v>21711</v>
      </c>
      <c r="E1363" s="215" t="s">
        <v>21711</v>
      </c>
      <c r="F1363" s="216" t="s">
        <v>21799</v>
      </c>
      <c r="G1363" s="215" t="s">
        <v>22309</v>
      </c>
      <c r="H1363" s="215" t="s">
        <v>22310</v>
      </c>
      <c r="I1363" s="215" t="s">
        <v>22311</v>
      </c>
      <c r="J1363" s="215" t="s">
        <v>22312</v>
      </c>
      <c r="K1363" s="215" t="s">
        <v>22313</v>
      </c>
      <c r="L1363" s="215" t="s">
        <v>22314</v>
      </c>
      <c r="M1363" s="215" t="s">
        <v>22315</v>
      </c>
      <c r="N1363" s="215" t="s">
        <v>22316</v>
      </c>
      <c r="O1363" s="215" t="s">
        <v>22317</v>
      </c>
      <c r="P1363" s="215" t="s">
        <v>22318</v>
      </c>
      <c r="Q1363" s="4"/>
      <c r="R1363" s="4"/>
      <c r="S1363" s="4"/>
      <c r="T1363" s="4"/>
      <c r="U1363" s="4"/>
      <c r="V1363" s="4"/>
      <c r="W1363" s="4"/>
      <c r="X1363" s="4"/>
      <c r="Y1363" s="4"/>
      <c r="Z1363" s="4"/>
      <c r="AA1363" s="4"/>
      <c r="AB1363" s="4"/>
      <c r="AC1363" s="4"/>
      <c r="AD1363" s="4"/>
      <c r="AE1363" s="4"/>
      <c r="AF1363" s="4"/>
    </row>
    <row r="1364" spans="1:32" ht="49.9" customHeight="1">
      <c r="A1364" s="4"/>
      <c r="B1364" s="213">
        <v>17111216111111</v>
      </c>
      <c r="C1364" s="214" t="s">
        <v>21677</v>
      </c>
      <c r="D1364" s="215" t="s">
        <v>21712</v>
      </c>
      <c r="E1364" s="215" t="s">
        <v>21712</v>
      </c>
      <c r="F1364" s="216" t="s">
        <v>21800</v>
      </c>
      <c r="G1364" s="215" t="s">
        <v>22319</v>
      </c>
      <c r="H1364" s="215" t="s">
        <v>22320</v>
      </c>
      <c r="I1364" s="215" t="s">
        <v>22321</v>
      </c>
      <c r="J1364" s="215" t="s">
        <v>22322</v>
      </c>
      <c r="K1364" s="215" t="s">
        <v>22323</v>
      </c>
      <c r="L1364" s="215" t="s">
        <v>22324</v>
      </c>
      <c r="M1364" s="215" t="s">
        <v>22325</v>
      </c>
      <c r="N1364" s="215" t="s">
        <v>22326</v>
      </c>
      <c r="O1364" s="215" t="s">
        <v>22327</v>
      </c>
      <c r="P1364" s="215" t="s">
        <v>22328</v>
      </c>
      <c r="Q1364" s="4"/>
      <c r="R1364" s="4"/>
      <c r="S1364" s="4"/>
      <c r="T1364" s="4"/>
      <c r="U1364" s="4"/>
      <c r="V1364" s="4"/>
      <c r="W1364" s="4"/>
      <c r="X1364" s="4"/>
      <c r="Y1364" s="4"/>
      <c r="Z1364" s="4"/>
      <c r="AA1364" s="4"/>
      <c r="AB1364" s="4"/>
      <c r="AC1364" s="4"/>
      <c r="AD1364" s="4"/>
      <c r="AE1364" s="4"/>
      <c r="AF1364" s="4"/>
    </row>
    <row r="1365" spans="1:32" ht="49.9" customHeight="1">
      <c r="A1365" s="4"/>
      <c r="B1365" s="219">
        <v>1711121612</v>
      </c>
      <c r="C1365" s="220" t="s">
        <v>21708</v>
      </c>
      <c r="D1365" s="221" t="s">
        <v>581</v>
      </c>
      <c r="E1365" s="221" t="s">
        <v>581</v>
      </c>
      <c r="F1365" s="216" t="s">
        <v>23431</v>
      </c>
      <c r="G1365" s="221" t="s">
        <v>5015</v>
      </c>
      <c r="H1365" s="221" t="s">
        <v>6744</v>
      </c>
      <c r="I1365" s="221" t="s">
        <v>8451</v>
      </c>
      <c r="J1365" s="221" t="s">
        <v>10154</v>
      </c>
      <c r="K1365" s="221" t="s">
        <v>11855</v>
      </c>
      <c r="L1365" s="221" t="s">
        <v>13549</v>
      </c>
      <c r="M1365" s="221" t="s">
        <v>15232</v>
      </c>
      <c r="N1365" s="221" t="s">
        <v>16946</v>
      </c>
      <c r="O1365" s="221" t="s">
        <v>18639</v>
      </c>
      <c r="P1365" s="221" t="s">
        <v>20339</v>
      </c>
      <c r="Q1365" s="4"/>
      <c r="R1365" s="4"/>
      <c r="S1365" s="4"/>
      <c r="T1365" s="4"/>
      <c r="U1365" s="4"/>
      <c r="V1365" s="4"/>
      <c r="W1365" s="4"/>
      <c r="X1365" s="4"/>
      <c r="Y1365" s="4"/>
      <c r="Z1365" s="4"/>
      <c r="AA1365" s="4"/>
      <c r="AB1365" s="4"/>
      <c r="AC1365" s="4"/>
      <c r="AD1365" s="4"/>
      <c r="AE1365" s="4"/>
      <c r="AF1365" s="4"/>
    </row>
    <row r="1366" spans="1:32" ht="49.9" customHeight="1">
      <c r="A1366" s="4"/>
      <c r="B1366" s="213">
        <v>171112161210</v>
      </c>
      <c r="C1366" s="214" t="s">
        <v>21672</v>
      </c>
      <c r="D1366" s="215" t="s">
        <v>21713</v>
      </c>
      <c r="E1366" s="215" t="s">
        <v>21713</v>
      </c>
      <c r="F1366" s="216" t="s">
        <v>21801</v>
      </c>
      <c r="G1366" s="215" t="s">
        <v>22329</v>
      </c>
      <c r="H1366" s="215" t="s">
        <v>22330</v>
      </c>
      <c r="I1366" s="215" t="s">
        <v>22331</v>
      </c>
      <c r="J1366" s="215" t="s">
        <v>22332</v>
      </c>
      <c r="K1366" s="215" t="s">
        <v>22333</v>
      </c>
      <c r="L1366" s="215" t="s">
        <v>22334</v>
      </c>
      <c r="M1366" s="215" t="s">
        <v>22335</v>
      </c>
      <c r="N1366" s="215" t="s">
        <v>22336</v>
      </c>
      <c r="O1366" s="215" t="s">
        <v>22337</v>
      </c>
      <c r="P1366" s="215" t="s">
        <v>22338</v>
      </c>
      <c r="Q1366" s="4"/>
      <c r="R1366" s="4"/>
      <c r="S1366" s="4"/>
      <c r="T1366" s="4"/>
      <c r="U1366" s="4"/>
      <c r="V1366" s="4"/>
      <c r="W1366" s="4"/>
      <c r="X1366" s="4"/>
      <c r="Y1366" s="4"/>
      <c r="Z1366" s="4"/>
      <c r="AA1366" s="4"/>
      <c r="AB1366" s="4"/>
      <c r="AC1366" s="4"/>
      <c r="AD1366" s="4"/>
      <c r="AE1366" s="4"/>
      <c r="AF1366" s="4"/>
    </row>
    <row r="1367" spans="1:32" ht="49.9" customHeight="1">
      <c r="A1367" s="4"/>
      <c r="B1367" s="213">
        <v>171112161211</v>
      </c>
      <c r="C1367" s="214" t="s">
        <v>21672</v>
      </c>
      <c r="D1367" s="215" t="s">
        <v>21714</v>
      </c>
      <c r="E1367" s="215" t="s">
        <v>21714</v>
      </c>
      <c r="F1367" s="216" t="s">
        <v>21802</v>
      </c>
      <c r="G1367" s="215" t="s">
        <v>22339</v>
      </c>
      <c r="H1367" s="215" t="s">
        <v>22340</v>
      </c>
      <c r="I1367" s="215" t="s">
        <v>22341</v>
      </c>
      <c r="J1367" s="215" t="s">
        <v>22342</v>
      </c>
      <c r="K1367" s="215" t="s">
        <v>22343</v>
      </c>
      <c r="L1367" s="215" t="s">
        <v>22344</v>
      </c>
      <c r="M1367" s="215" t="s">
        <v>22345</v>
      </c>
      <c r="N1367" s="215" t="s">
        <v>22346</v>
      </c>
      <c r="O1367" s="215" t="s">
        <v>22347</v>
      </c>
      <c r="P1367" s="215" t="s">
        <v>22348</v>
      </c>
      <c r="Q1367" s="4"/>
      <c r="R1367" s="4"/>
      <c r="S1367" s="4"/>
      <c r="T1367" s="4"/>
      <c r="U1367" s="4"/>
      <c r="V1367" s="4"/>
      <c r="W1367" s="4"/>
      <c r="X1367" s="4"/>
      <c r="Y1367" s="4"/>
      <c r="Z1367" s="4"/>
      <c r="AA1367" s="4"/>
      <c r="AB1367" s="4"/>
      <c r="AC1367" s="4"/>
      <c r="AD1367" s="4"/>
      <c r="AE1367" s="4"/>
      <c r="AF1367" s="4"/>
    </row>
    <row r="1368" spans="1:32" ht="49.9" customHeight="1">
      <c r="A1368" s="4"/>
      <c r="B1368" s="213">
        <v>1711121613</v>
      </c>
      <c r="C1368" s="214" t="s">
        <v>21708</v>
      </c>
      <c r="D1368" s="215" t="s">
        <v>582</v>
      </c>
      <c r="E1368" s="215" t="s">
        <v>582</v>
      </c>
      <c r="F1368" s="216" t="s">
        <v>3400</v>
      </c>
      <c r="G1368" s="215" t="s">
        <v>5016</v>
      </c>
      <c r="H1368" s="215" t="s">
        <v>6745</v>
      </c>
      <c r="I1368" s="215" t="s">
        <v>8452</v>
      </c>
      <c r="J1368" s="215" t="s">
        <v>10155</v>
      </c>
      <c r="K1368" s="215" t="s">
        <v>11856</v>
      </c>
      <c r="L1368" s="215" t="s">
        <v>13550</v>
      </c>
      <c r="M1368" s="215" t="s">
        <v>15233</v>
      </c>
      <c r="N1368" s="215" t="s">
        <v>16947</v>
      </c>
      <c r="O1368" s="215" t="s">
        <v>18640</v>
      </c>
      <c r="P1368" s="215" t="s">
        <v>20340</v>
      </c>
      <c r="Q1368" s="4"/>
      <c r="R1368" s="4"/>
      <c r="S1368" s="4"/>
      <c r="T1368" s="4"/>
      <c r="U1368" s="4"/>
      <c r="V1368" s="4"/>
      <c r="W1368" s="4"/>
      <c r="X1368" s="4"/>
      <c r="Y1368" s="4"/>
      <c r="Z1368" s="4"/>
      <c r="AA1368" s="4"/>
      <c r="AB1368" s="4"/>
      <c r="AC1368" s="4"/>
      <c r="AD1368" s="4"/>
      <c r="AE1368" s="4"/>
      <c r="AF1368" s="4"/>
    </row>
    <row r="1369" spans="1:32" ht="49.9" customHeight="1">
      <c r="A1369" s="4"/>
      <c r="B1369" s="213">
        <v>171112161310</v>
      </c>
      <c r="C1369" s="214" t="s">
        <v>21672</v>
      </c>
      <c r="D1369" s="215" t="s">
        <v>21715</v>
      </c>
      <c r="E1369" s="215" t="s">
        <v>21715</v>
      </c>
      <c r="F1369" s="216" t="s">
        <v>23819</v>
      </c>
      <c r="G1369" s="215" t="s">
        <v>22349</v>
      </c>
      <c r="H1369" s="215" t="s">
        <v>22350</v>
      </c>
      <c r="I1369" s="215" t="s">
        <v>22351</v>
      </c>
      <c r="J1369" s="215" t="s">
        <v>22352</v>
      </c>
      <c r="K1369" s="215" t="s">
        <v>22353</v>
      </c>
      <c r="L1369" s="215" t="s">
        <v>22354</v>
      </c>
      <c r="M1369" s="215" t="s">
        <v>22355</v>
      </c>
      <c r="N1369" s="215" t="s">
        <v>22356</v>
      </c>
      <c r="O1369" s="215" t="s">
        <v>22357</v>
      </c>
      <c r="P1369" s="215" t="s">
        <v>22358</v>
      </c>
      <c r="Q1369" s="4"/>
      <c r="R1369" s="4"/>
      <c r="S1369" s="4"/>
      <c r="T1369" s="4"/>
      <c r="U1369" s="4"/>
      <c r="V1369" s="4"/>
      <c r="W1369" s="4"/>
      <c r="X1369" s="4"/>
      <c r="Y1369" s="4"/>
      <c r="Z1369" s="4"/>
      <c r="AA1369" s="4"/>
      <c r="AB1369" s="4"/>
      <c r="AC1369" s="4"/>
      <c r="AD1369" s="4"/>
      <c r="AE1369" s="4"/>
      <c r="AF1369" s="4"/>
    </row>
    <row r="1370" spans="1:32" ht="49.9" customHeight="1">
      <c r="A1370" s="4"/>
      <c r="B1370" s="213">
        <v>171112161311</v>
      </c>
      <c r="C1370" s="214" t="s">
        <v>21672</v>
      </c>
      <c r="D1370" s="215" t="s">
        <v>21716</v>
      </c>
      <c r="E1370" s="215" t="s">
        <v>21716</v>
      </c>
      <c r="F1370" s="216" t="s">
        <v>23433</v>
      </c>
      <c r="G1370" s="215" t="s">
        <v>22359</v>
      </c>
      <c r="H1370" s="215" t="s">
        <v>22360</v>
      </c>
      <c r="I1370" s="215" t="s">
        <v>22361</v>
      </c>
      <c r="J1370" s="215" t="s">
        <v>22362</v>
      </c>
      <c r="K1370" s="215" t="s">
        <v>22363</v>
      </c>
      <c r="L1370" s="215" t="s">
        <v>22364</v>
      </c>
      <c r="M1370" s="215" t="s">
        <v>22365</v>
      </c>
      <c r="N1370" s="215" t="s">
        <v>22366</v>
      </c>
      <c r="O1370" s="215" t="s">
        <v>22367</v>
      </c>
      <c r="P1370" s="215" t="s">
        <v>22368</v>
      </c>
      <c r="Q1370" s="4"/>
      <c r="R1370" s="4"/>
      <c r="S1370" s="4"/>
      <c r="T1370" s="4"/>
      <c r="U1370" s="4"/>
      <c r="V1370" s="4"/>
      <c r="W1370" s="4"/>
      <c r="X1370" s="4"/>
      <c r="Y1370" s="4"/>
      <c r="Z1370" s="4"/>
      <c r="AA1370" s="4"/>
      <c r="AB1370" s="4"/>
      <c r="AC1370" s="4"/>
      <c r="AD1370" s="4"/>
      <c r="AE1370" s="4"/>
      <c r="AF1370" s="4"/>
    </row>
    <row r="1371" spans="1:32" ht="49.9" customHeight="1">
      <c r="A1371" s="4"/>
      <c r="B1371" s="213">
        <v>1711121614</v>
      </c>
      <c r="C1371" s="214">
        <v>5</v>
      </c>
      <c r="D1371" s="215" t="s">
        <v>583</v>
      </c>
      <c r="E1371" s="215" t="s">
        <v>583</v>
      </c>
      <c r="F1371" s="216" t="s">
        <v>3401</v>
      </c>
      <c r="G1371" s="215" t="s">
        <v>5017</v>
      </c>
      <c r="H1371" s="215" t="s">
        <v>6746</v>
      </c>
      <c r="I1371" s="215" t="s">
        <v>8453</v>
      </c>
      <c r="J1371" s="215" t="s">
        <v>10156</v>
      </c>
      <c r="K1371" s="215" t="s">
        <v>11857</v>
      </c>
      <c r="L1371" s="215" t="s">
        <v>13551</v>
      </c>
      <c r="M1371" s="215" t="s">
        <v>15234</v>
      </c>
      <c r="N1371" s="215" t="s">
        <v>16948</v>
      </c>
      <c r="O1371" s="215" t="s">
        <v>18641</v>
      </c>
      <c r="P1371" s="215" t="s">
        <v>20341</v>
      </c>
      <c r="Q1371" s="4"/>
      <c r="R1371" s="4"/>
      <c r="S1371" s="4"/>
      <c r="T1371" s="4"/>
      <c r="U1371" s="4"/>
      <c r="V1371" s="4"/>
      <c r="W1371" s="4"/>
      <c r="X1371" s="4"/>
      <c r="Y1371" s="4"/>
      <c r="Z1371" s="4"/>
      <c r="AA1371" s="4"/>
      <c r="AB1371" s="4"/>
      <c r="AC1371" s="4"/>
      <c r="AD1371" s="4"/>
      <c r="AE1371" s="4"/>
      <c r="AF1371" s="4"/>
    </row>
    <row r="1372" spans="1:32" ht="49.9" customHeight="1">
      <c r="A1372" s="4"/>
      <c r="B1372" s="213">
        <v>17111217</v>
      </c>
      <c r="C1372" s="214">
        <v>4</v>
      </c>
      <c r="D1372" s="215" t="s">
        <v>269</v>
      </c>
      <c r="E1372" s="215" t="s">
        <v>269</v>
      </c>
      <c r="F1372" s="216" t="s">
        <v>3402</v>
      </c>
      <c r="G1372" s="215" t="s">
        <v>5018</v>
      </c>
      <c r="H1372" s="215" t="s">
        <v>6747</v>
      </c>
      <c r="I1372" s="215" t="s">
        <v>8454</v>
      </c>
      <c r="J1372" s="215" t="s">
        <v>10157</v>
      </c>
      <c r="K1372" s="215" t="s">
        <v>11858</v>
      </c>
      <c r="L1372" s="215" t="s">
        <v>13552</v>
      </c>
      <c r="M1372" s="215" t="s">
        <v>15235</v>
      </c>
      <c r="N1372" s="215" t="s">
        <v>16949</v>
      </c>
      <c r="O1372" s="215" t="s">
        <v>18642</v>
      </c>
      <c r="P1372" s="215" t="s">
        <v>20342</v>
      </c>
      <c r="Q1372" s="4"/>
      <c r="R1372" s="4"/>
      <c r="S1372" s="4"/>
      <c r="T1372" s="4"/>
      <c r="U1372" s="4"/>
      <c r="V1372" s="4"/>
      <c r="W1372" s="4"/>
      <c r="X1372" s="4"/>
      <c r="Y1372" s="4"/>
      <c r="Z1372" s="4"/>
      <c r="AA1372" s="4"/>
      <c r="AB1372" s="4"/>
      <c r="AC1372" s="4"/>
      <c r="AD1372" s="4"/>
      <c r="AE1372" s="4"/>
      <c r="AF1372" s="4"/>
    </row>
    <row r="1373" spans="1:32" ht="49.9" customHeight="1">
      <c r="A1373" s="4"/>
      <c r="B1373" s="213">
        <v>1711121710</v>
      </c>
      <c r="C1373" s="214">
        <v>5</v>
      </c>
      <c r="D1373" s="215" t="s">
        <v>1289</v>
      </c>
      <c r="E1373" s="215" t="s">
        <v>1289</v>
      </c>
      <c r="F1373" s="216" t="s">
        <v>23434</v>
      </c>
      <c r="G1373" s="215" t="s">
        <v>5019</v>
      </c>
      <c r="H1373" s="215" t="s">
        <v>6748</v>
      </c>
      <c r="I1373" s="215" t="s">
        <v>8455</v>
      </c>
      <c r="J1373" s="215" t="s">
        <v>10158</v>
      </c>
      <c r="K1373" s="215" t="s">
        <v>11859</v>
      </c>
      <c r="L1373" s="215" t="s">
        <v>13553</v>
      </c>
      <c r="M1373" s="215" t="s">
        <v>15236</v>
      </c>
      <c r="N1373" s="215" t="s">
        <v>16950</v>
      </c>
      <c r="O1373" s="215" t="s">
        <v>18643</v>
      </c>
      <c r="P1373" s="215" t="s">
        <v>20343</v>
      </c>
      <c r="Q1373" s="4"/>
      <c r="R1373" s="4"/>
      <c r="S1373" s="4"/>
      <c r="T1373" s="4"/>
      <c r="U1373" s="4"/>
      <c r="V1373" s="4"/>
      <c r="W1373" s="4"/>
      <c r="X1373" s="4"/>
      <c r="Y1373" s="4"/>
      <c r="Z1373" s="4"/>
      <c r="AA1373" s="4"/>
      <c r="AB1373" s="4"/>
      <c r="AC1373" s="4"/>
      <c r="AD1373" s="4"/>
      <c r="AE1373" s="4"/>
      <c r="AF1373" s="4"/>
    </row>
    <row r="1374" spans="1:32" ht="49.9" customHeight="1">
      <c r="A1374" s="4"/>
      <c r="B1374" s="213">
        <v>171112171010</v>
      </c>
      <c r="C1374" s="214">
        <v>6</v>
      </c>
      <c r="D1374" s="215" t="s">
        <v>1290</v>
      </c>
      <c r="E1374" s="215" t="s">
        <v>1290</v>
      </c>
      <c r="F1374" s="216" t="s">
        <v>3403</v>
      </c>
      <c r="G1374" s="215" t="s">
        <v>5020</v>
      </c>
      <c r="H1374" s="215" t="s">
        <v>6749</v>
      </c>
      <c r="I1374" s="215" t="s">
        <v>8456</v>
      </c>
      <c r="J1374" s="215" t="s">
        <v>10159</v>
      </c>
      <c r="K1374" s="215" t="s">
        <v>11860</v>
      </c>
      <c r="L1374" s="215" t="s">
        <v>13554</v>
      </c>
      <c r="M1374" s="215" t="s">
        <v>15237</v>
      </c>
      <c r="N1374" s="215" t="s">
        <v>16951</v>
      </c>
      <c r="O1374" s="215" t="s">
        <v>18644</v>
      </c>
      <c r="P1374" s="215" t="s">
        <v>20344</v>
      </c>
      <c r="Q1374" s="4"/>
      <c r="R1374" s="4"/>
      <c r="S1374" s="4"/>
      <c r="T1374" s="4"/>
      <c r="U1374" s="4"/>
      <c r="V1374" s="4"/>
      <c r="W1374" s="4"/>
      <c r="X1374" s="4"/>
      <c r="Y1374" s="4"/>
      <c r="Z1374" s="4"/>
      <c r="AA1374" s="4"/>
      <c r="AB1374" s="4"/>
      <c r="AC1374" s="4"/>
      <c r="AD1374" s="4"/>
      <c r="AE1374" s="4"/>
      <c r="AF1374" s="4"/>
    </row>
    <row r="1375" spans="1:32" ht="49.9" customHeight="1">
      <c r="A1375" s="4"/>
      <c r="B1375" s="213">
        <v>171112171011</v>
      </c>
      <c r="C1375" s="214">
        <v>6</v>
      </c>
      <c r="D1375" s="215" t="s">
        <v>1291</v>
      </c>
      <c r="E1375" s="215" t="s">
        <v>1291</v>
      </c>
      <c r="F1375" s="216" t="s">
        <v>3404</v>
      </c>
      <c r="G1375" s="215" t="s">
        <v>5021</v>
      </c>
      <c r="H1375" s="215" t="s">
        <v>6750</v>
      </c>
      <c r="I1375" s="215" t="s">
        <v>8457</v>
      </c>
      <c r="J1375" s="215" t="s">
        <v>10160</v>
      </c>
      <c r="K1375" s="215" t="s">
        <v>11861</v>
      </c>
      <c r="L1375" s="215" t="s">
        <v>13555</v>
      </c>
      <c r="M1375" s="215" t="s">
        <v>15238</v>
      </c>
      <c r="N1375" s="215" t="s">
        <v>16952</v>
      </c>
      <c r="O1375" s="215" t="s">
        <v>18645</v>
      </c>
      <c r="P1375" s="215" t="s">
        <v>20345</v>
      </c>
      <c r="Q1375" s="4"/>
      <c r="R1375" s="4"/>
      <c r="S1375" s="4"/>
      <c r="T1375" s="4"/>
      <c r="U1375" s="4"/>
      <c r="V1375" s="4"/>
      <c r="W1375" s="4"/>
      <c r="X1375" s="4"/>
      <c r="Y1375" s="4"/>
      <c r="Z1375" s="4"/>
      <c r="AA1375" s="4"/>
      <c r="AB1375" s="4"/>
      <c r="AC1375" s="4"/>
      <c r="AD1375" s="4"/>
      <c r="AE1375" s="4"/>
      <c r="AF1375" s="4"/>
    </row>
    <row r="1376" spans="1:32" ht="49.9" customHeight="1">
      <c r="A1376" s="4"/>
      <c r="B1376" s="213">
        <v>171112171012</v>
      </c>
      <c r="C1376" s="214">
        <v>6</v>
      </c>
      <c r="D1376" s="215" t="s">
        <v>1292</v>
      </c>
      <c r="E1376" s="215" t="s">
        <v>1292</v>
      </c>
      <c r="F1376" s="216" t="s">
        <v>3405</v>
      </c>
      <c r="G1376" s="215" t="s">
        <v>5022</v>
      </c>
      <c r="H1376" s="215" t="s">
        <v>6751</v>
      </c>
      <c r="I1376" s="215" t="s">
        <v>8458</v>
      </c>
      <c r="J1376" s="215" t="s">
        <v>10161</v>
      </c>
      <c r="K1376" s="215" t="s">
        <v>11862</v>
      </c>
      <c r="L1376" s="215" t="s">
        <v>13556</v>
      </c>
      <c r="M1376" s="215" t="s">
        <v>15239</v>
      </c>
      <c r="N1376" s="215" t="s">
        <v>16953</v>
      </c>
      <c r="O1376" s="215" t="s">
        <v>18646</v>
      </c>
      <c r="P1376" s="215" t="s">
        <v>20346</v>
      </c>
      <c r="Q1376" s="4"/>
      <c r="R1376" s="4"/>
      <c r="S1376" s="4"/>
      <c r="T1376" s="4"/>
      <c r="U1376" s="4"/>
      <c r="V1376" s="4"/>
      <c r="W1376" s="4"/>
      <c r="X1376" s="4"/>
      <c r="Y1376" s="4"/>
      <c r="Z1376" s="4"/>
      <c r="AA1376" s="4"/>
      <c r="AB1376" s="4"/>
      <c r="AC1376" s="4"/>
      <c r="AD1376" s="4"/>
      <c r="AE1376" s="4"/>
      <c r="AF1376" s="4"/>
    </row>
    <row r="1377" spans="1:32" ht="49.9" customHeight="1">
      <c r="A1377" s="4"/>
      <c r="B1377" s="213">
        <v>171112171013</v>
      </c>
      <c r="C1377" s="214">
        <v>6</v>
      </c>
      <c r="D1377" s="215" t="s">
        <v>1293</v>
      </c>
      <c r="E1377" s="215" t="s">
        <v>1293</v>
      </c>
      <c r="F1377" s="216" t="s">
        <v>3406</v>
      </c>
      <c r="G1377" s="215" t="s">
        <v>5023</v>
      </c>
      <c r="H1377" s="215" t="s">
        <v>6752</v>
      </c>
      <c r="I1377" s="215" t="s">
        <v>8459</v>
      </c>
      <c r="J1377" s="215" t="s">
        <v>10162</v>
      </c>
      <c r="K1377" s="215" t="s">
        <v>11863</v>
      </c>
      <c r="L1377" s="215" t="s">
        <v>13557</v>
      </c>
      <c r="M1377" s="215" t="s">
        <v>15240</v>
      </c>
      <c r="N1377" s="215" t="s">
        <v>16954</v>
      </c>
      <c r="O1377" s="215" t="s">
        <v>18647</v>
      </c>
      <c r="P1377" s="215" t="s">
        <v>20347</v>
      </c>
      <c r="Q1377" s="4"/>
      <c r="R1377" s="4"/>
      <c r="S1377" s="4"/>
      <c r="T1377" s="4"/>
      <c r="U1377" s="4"/>
      <c r="V1377" s="4"/>
      <c r="W1377" s="4"/>
      <c r="X1377" s="4"/>
      <c r="Y1377" s="4"/>
      <c r="Z1377" s="4"/>
      <c r="AA1377" s="4"/>
      <c r="AB1377" s="4"/>
      <c r="AC1377" s="4"/>
      <c r="AD1377" s="4"/>
      <c r="AE1377" s="4"/>
      <c r="AF1377" s="4"/>
    </row>
    <row r="1378" spans="1:32" ht="49.9" customHeight="1">
      <c r="A1378" s="4"/>
      <c r="B1378" s="213">
        <v>1711121711</v>
      </c>
      <c r="C1378" s="214">
        <v>5</v>
      </c>
      <c r="D1378" s="215" t="s">
        <v>1294</v>
      </c>
      <c r="E1378" s="215" t="s">
        <v>1294</v>
      </c>
      <c r="F1378" s="216" t="s">
        <v>3407</v>
      </c>
      <c r="G1378" s="215" t="s">
        <v>21657</v>
      </c>
      <c r="H1378" s="215" t="s">
        <v>6753</v>
      </c>
      <c r="I1378" s="215" t="s">
        <v>8460</v>
      </c>
      <c r="J1378" s="215" t="s">
        <v>10163</v>
      </c>
      <c r="K1378" s="215" t="s">
        <v>11864</v>
      </c>
      <c r="L1378" s="215" t="s">
        <v>13558</v>
      </c>
      <c r="M1378" s="215" t="s">
        <v>15241</v>
      </c>
      <c r="N1378" s="215" t="s">
        <v>16955</v>
      </c>
      <c r="O1378" s="215" t="s">
        <v>18648</v>
      </c>
      <c r="P1378" s="215" t="s">
        <v>20348</v>
      </c>
      <c r="Q1378" s="4"/>
      <c r="R1378" s="4"/>
      <c r="S1378" s="4"/>
      <c r="T1378" s="4"/>
      <c r="U1378" s="4"/>
      <c r="V1378" s="4"/>
      <c r="W1378" s="4"/>
      <c r="X1378" s="4"/>
      <c r="Y1378" s="4"/>
      <c r="Z1378" s="4"/>
      <c r="AA1378" s="4"/>
      <c r="AB1378" s="4"/>
      <c r="AC1378" s="4"/>
      <c r="AD1378" s="4"/>
      <c r="AE1378" s="4"/>
      <c r="AF1378" s="4"/>
    </row>
    <row r="1379" spans="1:32" ht="49.9" customHeight="1">
      <c r="A1379" s="4"/>
      <c r="B1379" s="213">
        <v>1711121712</v>
      </c>
      <c r="C1379" s="214">
        <v>5</v>
      </c>
      <c r="D1379" s="215" t="s">
        <v>1295</v>
      </c>
      <c r="E1379" s="215" t="s">
        <v>1295</v>
      </c>
      <c r="F1379" s="216" t="s">
        <v>3408</v>
      </c>
      <c r="G1379" s="215" t="s">
        <v>5024</v>
      </c>
      <c r="H1379" s="215" t="s">
        <v>6754</v>
      </c>
      <c r="I1379" s="215" t="s">
        <v>8461</v>
      </c>
      <c r="J1379" s="215" t="s">
        <v>10164</v>
      </c>
      <c r="K1379" s="215" t="s">
        <v>11865</v>
      </c>
      <c r="L1379" s="215" t="s">
        <v>13559</v>
      </c>
      <c r="M1379" s="215" t="s">
        <v>15242</v>
      </c>
      <c r="N1379" s="215" t="s">
        <v>16956</v>
      </c>
      <c r="O1379" s="215" t="s">
        <v>18649</v>
      </c>
      <c r="P1379" s="215" t="s">
        <v>20349</v>
      </c>
      <c r="Q1379" s="4"/>
      <c r="R1379" s="4"/>
      <c r="S1379" s="4"/>
      <c r="T1379" s="4"/>
      <c r="U1379" s="4"/>
      <c r="V1379" s="4"/>
      <c r="W1379" s="4"/>
      <c r="X1379" s="4"/>
      <c r="Y1379" s="4"/>
      <c r="Z1379" s="4"/>
      <c r="AA1379" s="4"/>
      <c r="AB1379" s="4"/>
      <c r="AC1379" s="4"/>
      <c r="AD1379" s="4"/>
      <c r="AE1379" s="4"/>
      <c r="AF1379" s="4"/>
    </row>
    <row r="1380" spans="1:32" ht="49.9" customHeight="1">
      <c r="A1380" s="4"/>
      <c r="B1380" s="213">
        <v>1711121713</v>
      </c>
      <c r="C1380" s="214">
        <v>5</v>
      </c>
      <c r="D1380" s="215" t="s">
        <v>116</v>
      </c>
      <c r="E1380" s="215" t="s">
        <v>116</v>
      </c>
      <c r="F1380" s="216" t="s">
        <v>3409</v>
      </c>
      <c r="G1380" s="215" t="s">
        <v>5025</v>
      </c>
      <c r="H1380" s="215" t="s">
        <v>6755</v>
      </c>
      <c r="I1380" s="215" t="s">
        <v>8462</v>
      </c>
      <c r="J1380" s="215" t="s">
        <v>10165</v>
      </c>
      <c r="K1380" s="215" t="s">
        <v>11866</v>
      </c>
      <c r="L1380" s="215" t="s">
        <v>13560</v>
      </c>
      <c r="M1380" s="215" t="s">
        <v>15243</v>
      </c>
      <c r="N1380" s="215" t="s">
        <v>16957</v>
      </c>
      <c r="O1380" s="215" t="s">
        <v>18650</v>
      </c>
      <c r="P1380" s="215" t="s">
        <v>20350</v>
      </c>
      <c r="Q1380" s="4"/>
      <c r="R1380" s="4"/>
      <c r="S1380" s="4"/>
      <c r="T1380" s="4"/>
      <c r="U1380" s="4"/>
      <c r="V1380" s="4"/>
      <c r="W1380" s="4"/>
      <c r="X1380" s="4"/>
      <c r="Y1380" s="4"/>
      <c r="Z1380" s="4"/>
      <c r="AA1380" s="4"/>
      <c r="AB1380" s="4"/>
      <c r="AC1380" s="4"/>
      <c r="AD1380" s="4"/>
      <c r="AE1380" s="4"/>
      <c r="AF1380" s="4"/>
    </row>
    <row r="1381" spans="1:32" ht="49.9" customHeight="1">
      <c r="A1381" s="4"/>
      <c r="B1381" s="213">
        <v>17111218</v>
      </c>
      <c r="C1381" s="214">
        <v>4</v>
      </c>
      <c r="D1381" s="215" t="s">
        <v>1296</v>
      </c>
      <c r="E1381" s="215" t="s">
        <v>1296</v>
      </c>
      <c r="F1381" s="216" t="s">
        <v>3410</v>
      </c>
      <c r="G1381" s="215" t="s">
        <v>5026</v>
      </c>
      <c r="H1381" s="215" t="s">
        <v>6756</v>
      </c>
      <c r="I1381" s="215" t="s">
        <v>8463</v>
      </c>
      <c r="J1381" s="215" t="s">
        <v>10166</v>
      </c>
      <c r="K1381" s="215" t="s">
        <v>11867</v>
      </c>
      <c r="L1381" s="215" t="s">
        <v>13561</v>
      </c>
      <c r="M1381" s="215" t="s">
        <v>15244</v>
      </c>
      <c r="N1381" s="215" t="s">
        <v>16958</v>
      </c>
      <c r="O1381" s="215" t="s">
        <v>18651</v>
      </c>
      <c r="P1381" s="215" t="s">
        <v>20351</v>
      </c>
      <c r="Q1381" s="4"/>
      <c r="R1381" s="4"/>
      <c r="S1381" s="4"/>
      <c r="T1381" s="4"/>
      <c r="U1381" s="4"/>
      <c r="V1381" s="4"/>
      <c r="W1381" s="4"/>
      <c r="X1381" s="4"/>
      <c r="Y1381" s="4"/>
      <c r="Z1381" s="4"/>
      <c r="AA1381" s="4"/>
      <c r="AB1381" s="4"/>
      <c r="AC1381" s="4"/>
      <c r="AD1381" s="4"/>
      <c r="AE1381" s="4"/>
      <c r="AF1381" s="4"/>
    </row>
    <row r="1382" spans="1:32" ht="49.9" customHeight="1">
      <c r="A1382" s="4"/>
      <c r="B1382" s="213">
        <v>1711121810</v>
      </c>
      <c r="C1382" s="214">
        <v>5</v>
      </c>
      <c r="D1382" s="215" t="s">
        <v>2705</v>
      </c>
      <c r="E1382" s="215" t="s">
        <v>2288</v>
      </c>
      <c r="F1382" s="216" t="s">
        <v>23435</v>
      </c>
      <c r="G1382" s="215" t="s">
        <v>5027</v>
      </c>
      <c r="H1382" s="215" t="s">
        <v>6757</v>
      </c>
      <c r="I1382" s="215" t="s">
        <v>8464</v>
      </c>
      <c r="J1382" s="215" t="s">
        <v>10167</v>
      </c>
      <c r="K1382" s="215" t="s">
        <v>11868</v>
      </c>
      <c r="L1382" s="215" t="s">
        <v>13562</v>
      </c>
      <c r="M1382" s="215" t="s">
        <v>15245</v>
      </c>
      <c r="N1382" s="215" t="s">
        <v>16959</v>
      </c>
      <c r="O1382" s="215" t="s">
        <v>18652</v>
      </c>
      <c r="P1382" s="215" t="s">
        <v>20352</v>
      </c>
      <c r="Q1382" s="4"/>
      <c r="R1382" s="4"/>
      <c r="S1382" s="4"/>
      <c r="T1382" s="4"/>
      <c r="U1382" s="4"/>
      <c r="V1382" s="4"/>
      <c r="W1382" s="4"/>
      <c r="X1382" s="4"/>
      <c r="Y1382" s="4"/>
      <c r="Z1382" s="4"/>
      <c r="AA1382" s="4"/>
      <c r="AB1382" s="4"/>
      <c r="AC1382" s="4"/>
      <c r="AD1382" s="4"/>
      <c r="AE1382" s="4"/>
      <c r="AF1382" s="4"/>
    </row>
    <row r="1383" spans="1:32" ht="49.9" customHeight="1">
      <c r="A1383" s="4"/>
      <c r="B1383" s="213">
        <v>171112181010</v>
      </c>
      <c r="C1383" s="214">
        <v>6</v>
      </c>
      <c r="D1383" s="215" t="s">
        <v>1297</v>
      </c>
      <c r="E1383" s="215" t="s">
        <v>1297</v>
      </c>
      <c r="F1383" s="216" t="s">
        <v>23436</v>
      </c>
      <c r="G1383" s="215" t="s">
        <v>5028</v>
      </c>
      <c r="H1383" s="215" t="s">
        <v>6758</v>
      </c>
      <c r="I1383" s="215" t="s">
        <v>8465</v>
      </c>
      <c r="J1383" s="215" t="s">
        <v>10168</v>
      </c>
      <c r="K1383" s="215" t="s">
        <v>1297</v>
      </c>
      <c r="L1383" s="215" t="s">
        <v>13563</v>
      </c>
      <c r="M1383" s="215" t="s">
        <v>15246</v>
      </c>
      <c r="N1383" s="215" t="s">
        <v>16960</v>
      </c>
      <c r="O1383" s="215" t="s">
        <v>18653</v>
      </c>
      <c r="P1383" s="215" t="s">
        <v>1297</v>
      </c>
      <c r="Q1383" s="4"/>
      <c r="R1383" s="4"/>
      <c r="S1383" s="4"/>
      <c r="T1383" s="4"/>
      <c r="U1383" s="4"/>
      <c r="V1383" s="4"/>
      <c r="W1383" s="4"/>
      <c r="X1383" s="4"/>
      <c r="Y1383" s="4"/>
      <c r="Z1383" s="4"/>
      <c r="AA1383" s="4"/>
      <c r="AB1383" s="4"/>
      <c r="AC1383" s="4"/>
      <c r="AD1383" s="4"/>
      <c r="AE1383" s="4"/>
      <c r="AF1383" s="4"/>
    </row>
    <row r="1384" spans="1:32" ht="49.9" customHeight="1">
      <c r="A1384" s="4"/>
      <c r="B1384" s="213">
        <v>171112181011</v>
      </c>
      <c r="C1384" s="214">
        <v>6</v>
      </c>
      <c r="D1384" s="215" t="s">
        <v>1298</v>
      </c>
      <c r="E1384" s="215" t="s">
        <v>1298</v>
      </c>
      <c r="F1384" s="216" t="s">
        <v>23437</v>
      </c>
      <c r="G1384" s="215" t="s">
        <v>5029</v>
      </c>
      <c r="H1384" s="215" t="s">
        <v>6759</v>
      </c>
      <c r="I1384" s="215" t="s">
        <v>8466</v>
      </c>
      <c r="J1384" s="215" t="s">
        <v>10169</v>
      </c>
      <c r="K1384" s="215" t="s">
        <v>11869</v>
      </c>
      <c r="L1384" s="215" t="s">
        <v>13564</v>
      </c>
      <c r="M1384" s="215" t="s">
        <v>15247</v>
      </c>
      <c r="N1384" s="215" t="s">
        <v>16961</v>
      </c>
      <c r="O1384" s="215" t="s">
        <v>18654</v>
      </c>
      <c r="P1384" s="215" t="s">
        <v>20353</v>
      </c>
      <c r="Q1384" s="4"/>
      <c r="R1384" s="4"/>
      <c r="S1384" s="4"/>
      <c r="T1384" s="4"/>
      <c r="U1384" s="4"/>
      <c r="V1384" s="4"/>
      <c r="W1384" s="4"/>
      <c r="X1384" s="4"/>
      <c r="Y1384" s="4"/>
      <c r="Z1384" s="4"/>
      <c r="AA1384" s="4"/>
      <c r="AB1384" s="4"/>
      <c r="AC1384" s="4"/>
      <c r="AD1384" s="4"/>
      <c r="AE1384" s="4"/>
      <c r="AF1384" s="4"/>
    </row>
    <row r="1385" spans="1:32" ht="49.9" customHeight="1">
      <c r="A1385" s="4"/>
      <c r="B1385" s="213">
        <v>171112181012</v>
      </c>
      <c r="C1385" s="214">
        <v>6</v>
      </c>
      <c r="D1385" s="215" t="s">
        <v>2706</v>
      </c>
      <c r="E1385" s="215" t="s">
        <v>2289</v>
      </c>
      <c r="F1385" s="216" t="s">
        <v>23438</v>
      </c>
      <c r="G1385" s="215" t="s">
        <v>5030</v>
      </c>
      <c r="H1385" s="215" t="s">
        <v>6760</v>
      </c>
      <c r="I1385" s="215" t="s">
        <v>8467</v>
      </c>
      <c r="J1385" s="215" t="s">
        <v>10170</v>
      </c>
      <c r="K1385" s="215" t="s">
        <v>11870</v>
      </c>
      <c r="L1385" s="215" t="s">
        <v>13565</v>
      </c>
      <c r="M1385" s="215" t="s">
        <v>15248</v>
      </c>
      <c r="N1385" s="215" t="s">
        <v>16962</v>
      </c>
      <c r="O1385" s="215" t="s">
        <v>18655</v>
      </c>
      <c r="P1385" s="215" t="s">
        <v>20354</v>
      </c>
      <c r="Q1385" s="4"/>
      <c r="R1385" s="4"/>
      <c r="S1385" s="4"/>
      <c r="T1385" s="4"/>
      <c r="U1385" s="4"/>
      <c r="V1385" s="4"/>
      <c r="W1385" s="4"/>
      <c r="X1385" s="4"/>
      <c r="Y1385" s="4"/>
      <c r="Z1385" s="4"/>
      <c r="AA1385" s="4"/>
      <c r="AB1385" s="4"/>
      <c r="AC1385" s="4"/>
      <c r="AD1385" s="4"/>
      <c r="AE1385" s="4"/>
      <c r="AF1385" s="4"/>
    </row>
    <row r="1386" spans="1:32" ht="49.9" customHeight="1">
      <c r="A1386" s="4"/>
      <c r="B1386" s="213">
        <v>1711121811</v>
      </c>
      <c r="C1386" s="214">
        <v>5</v>
      </c>
      <c r="D1386" s="215" t="s">
        <v>181</v>
      </c>
      <c r="E1386" s="215" t="s">
        <v>181</v>
      </c>
      <c r="F1386" s="216" t="s">
        <v>3411</v>
      </c>
      <c r="G1386" s="215" t="s">
        <v>5031</v>
      </c>
      <c r="H1386" s="215" t="s">
        <v>6761</v>
      </c>
      <c r="I1386" s="215" t="s">
        <v>8468</v>
      </c>
      <c r="J1386" s="215" t="s">
        <v>10171</v>
      </c>
      <c r="K1386" s="215" t="s">
        <v>11871</v>
      </c>
      <c r="L1386" s="215" t="s">
        <v>13566</v>
      </c>
      <c r="M1386" s="215" t="s">
        <v>15249</v>
      </c>
      <c r="N1386" s="215" t="s">
        <v>16963</v>
      </c>
      <c r="O1386" s="215" t="s">
        <v>18656</v>
      </c>
      <c r="P1386" s="215" t="s">
        <v>20355</v>
      </c>
      <c r="Q1386" s="4"/>
      <c r="R1386" s="4"/>
      <c r="S1386" s="4"/>
      <c r="T1386" s="4"/>
      <c r="U1386" s="4"/>
      <c r="V1386" s="4"/>
      <c r="W1386" s="4"/>
      <c r="X1386" s="4"/>
      <c r="Y1386" s="4"/>
      <c r="Z1386" s="4"/>
      <c r="AA1386" s="4"/>
      <c r="AB1386" s="4"/>
      <c r="AC1386" s="4"/>
      <c r="AD1386" s="4"/>
      <c r="AE1386" s="4"/>
      <c r="AF1386" s="4"/>
    </row>
    <row r="1387" spans="1:32" ht="49.9" customHeight="1">
      <c r="A1387" s="4"/>
      <c r="B1387" s="213">
        <v>171112181110</v>
      </c>
      <c r="C1387" s="214">
        <v>6</v>
      </c>
      <c r="D1387" s="215" t="s">
        <v>264</v>
      </c>
      <c r="E1387" s="215" t="s">
        <v>2290</v>
      </c>
      <c r="F1387" s="216" t="s">
        <v>23439</v>
      </c>
      <c r="G1387" s="215" t="s">
        <v>5032</v>
      </c>
      <c r="H1387" s="215" t="s">
        <v>6762</v>
      </c>
      <c r="I1387" s="215" t="s">
        <v>8469</v>
      </c>
      <c r="J1387" s="215" t="s">
        <v>10172</v>
      </c>
      <c r="K1387" s="215" t="s">
        <v>11872</v>
      </c>
      <c r="L1387" s="215" t="s">
        <v>13567</v>
      </c>
      <c r="M1387" s="215" t="s">
        <v>15250</v>
      </c>
      <c r="N1387" s="215" t="s">
        <v>16964</v>
      </c>
      <c r="O1387" s="215" t="s">
        <v>18657</v>
      </c>
      <c r="P1387" s="215" t="s">
        <v>20356</v>
      </c>
      <c r="Q1387" s="4"/>
      <c r="R1387" s="4"/>
      <c r="S1387" s="4"/>
      <c r="T1387" s="4"/>
      <c r="U1387" s="4"/>
      <c r="V1387" s="4"/>
      <c r="W1387" s="4"/>
      <c r="X1387" s="4"/>
      <c r="Y1387" s="4"/>
      <c r="Z1387" s="4"/>
      <c r="AA1387" s="4"/>
      <c r="AB1387" s="4"/>
      <c r="AC1387" s="4"/>
      <c r="AD1387" s="4"/>
      <c r="AE1387" s="4"/>
      <c r="AF1387" s="4"/>
    </row>
    <row r="1388" spans="1:32" ht="49.9" customHeight="1">
      <c r="A1388" s="4"/>
      <c r="B1388" s="213">
        <v>171112181111</v>
      </c>
      <c r="C1388" s="214">
        <v>6</v>
      </c>
      <c r="D1388" s="215" t="s">
        <v>182</v>
      </c>
      <c r="E1388" s="215" t="s">
        <v>182</v>
      </c>
      <c r="F1388" s="216" t="s">
        <v>23440</v>
      </c>
      <c r="G1388" s="215" t="s">
        <v>5033</v>
      </c>
      <c r="H1388" s="215" t="s">
        <v>6763</v>
      </c>
      <c r="I1388" s="215" t="s">
        <v>8470</v>
      </c>
      <c r="J1388" s="215" t="s">
        <v>10173</v>
      </c>
      <c r="K1388" s="215" t="s">
        <v>11873</v>
      </c>
      <c r="L1388" s="215" t="s">
        <v>13568</v>
      </c>
      <c r="M1388" s="215" t="s">
        <v>15251</v>
      </c>
      <c r="N1388" s="215" t="s">
        <v>16965</v>
      </c>
      <c r="O1388" s="215" t="s">
        <v>18658</v>
      </c>
      <c r="P1388" s="215" t="s">
        <v>20357</v>
      </c>
      <c r="Q1388" s="4"/>
      <c r="R1388" s="4"/>
      <c r="S1388" s="4"/>
      <c r="T1388" s="4"/>
      <c r="U1388" s="4"/>
      <c r="V1388" s="4"/>
      <c r="W1388" s="4"/>
      <c r="X1388" s="4"/>
      <c r="Y1388" s="4"/>
      <c r="Z1388" s="4"/>
      <c r="AA1388" s="4"/>
      <c r="AB1388" s="4"/>
      <c r="AC1388" s="4"/>
      <c r="AD1388" s="4"/>
      <c r="AE1388" s="4"/>
      <c r="AF1388" s="4"/>
    </row>
    <row r="1389" spans="1:32" ht="49.9" customHeight="1">
      <c r="A1389" s="4"/>
      <c r="B1389" s="213">
        <v>171112181112</v>
      </c>
      <c r="C1389" s="214">
        <v>6</v>
      </c>
      <c r="D1389" s="215" t="s">
        <v>1299</v>
      </c>
      <c r="E1389" s="215" t="s">
        <v>1299</v>
      </c>
      <c r="F1389" s="216" t="s">
        <v>23441</v>
      </c>
      <c r="G1389" s="215" t="s">
        <v>5034</v>
      </c>
      <c r="H1389" s="215" t="s">
        <v>6764</v>
      </c>
      <c r="I1389" s="215" t="s">
        <v>8471</v>
      </c>
      <c r="J1389" s="215" t="s">
        <v>10174</v>
      </c>
      <c r="K1389" s="215" t="s">
        <v>11874</v>
      </c>
      <c r="L1389" s="215" t="s">
        <v>13569</v>
      </c>
      <c r="M1389" s="215" t="s">
        <v>15252</v>
      </c>
      <c r="N1389" s="215" t="s">
        <v>16966</v>
      </c>
      <c r="O1389" s="215" t="s">
        <v>18659</v>
      </c>
      <c r="P1389" s="215" t="s">
        <v>20358</v>
      </c>
      <c r="Q1389" s="4"/>
      <c r="R1389" s="4"/>
      <c r="S1389" s="4"/>
      <c r="T1389" s="4"/>
      <c r="U1389" s="4"/>
      <c r="V1389" s="4"/>
      <c r="W1389" s="4"/>
      <c r="X1389" s="4"/>
      <c r="Y1389" s="4"/>
      <c r="Z1389" s="4"/>
      <c r="AA1389" s="4"/>
      <c r="AB1389" s="4"/>
      <c r="AC1389" s="4"/>
      <c r="AD1389" s="4"/>
      <c r="AE1389" s="4"/>
      <c r="AF1389" s="4"/>
    </row>
    <row r="1390" spans="1:32" ht="49.9" customHeight="1">
      <c r="A1390" s="4"/>
      <c r="B1390" s="213">
        <v>171112181113</v>
      </c>
      <c r="C1390" s="214">
        <v>6</v>
      </c>
      <c r="D1390" s="215" t="s">
        <v>1300</v>
      </c>
      <c r="E1390" s="215" t="s">
        <v>1300</v>
      </c>
      <c r="F1390" s="216" t="s">
        <v>3412</v>
      </c>
      <c r="G1390" s="215" t="s">
        <v>5035</v>
      </c>
      <c r="H1390" s="215" t="s">
        <v>6765</v>
      </c>
      <c r="I1390" s="215" t="s">
        <v>8472</v>
      </c>
      <c r="J1390" s="215" t="s">
        <v>10175</v>
      </c>
      <c r="K1390" s="215" t="s">
        <v>11875</v>
      </c>
      <c r="L1390" s="215" t="s">
        <v>13570</v>
      </c>
      <c r="M1390" s="215" t="s">
        <v>15253</v>
      </c>
      <c r="N1390" s="215" t="s">
        <v>16967</v>
      </c>
      <c r="O1390" s="215" t="s">
        <v>18660</v>
      </c>
      <c r="P1390" s="215" t="s">
        <v>20359</v>
      </c>
      <c r="Q1390" s="4"/>
      <c r="R1390" s="4"/>
      <c r="S1390" s="4"/>
      <c r="T1390" s="4"/>
      <c r="U1390" s="4"/>
      <c r="V1390" s="4"/>
      <c r="W1390" s="4"/>
      <c r="X1390" s="4"/>
      <c r="Y1390" s="4"/>
      <c r="Z1390" s="4"/>
      <c r="AA1390" s="4"/>
      <c r="AB1390" s="4"/>
      <c r="AC1390" s="4"/>
      <c r="AD1390" s="4"/>
      <c r="AE1390" s="4"/>
      <c r="AF1390" s="4"/>
    </row>
    <row r="1391" spans="1:32" ht="49.9" customHeight="1">
      <c r="A1391" s="4"/>
      <c r="B1391" s="213">
        <v>171113</v>
      </c>
      <c r="C1391" s="214">
        <v>3</v>
      </c>
      <c r="D1391" s="215" t="s">
        <v>1301</v>
      </c>
      <c r="E1391" s="215" t="s">
        <v>1301</v>
      </c>
      <c r="F1391" s="216" t="s">
        <v>3413</v>
      </c>
      <c r="G1391" s="215" t="s">
        <v>5036</v>
      </c>
      <c r="H1391" s="215" t="s">
        <v>6766</v>
      </c>
      <c r="I1391" s="215" t="s">
        <v>8473</v>
      </c>
      <c r="J1391" s="215" t="s">
        <v>10176</v>
      </c>
      <c r="K1391" s="215" t="s">
        <v>11876</v>
      </c>
      <c r="L1391" s="215" t="s">
        <v>13571</v>
      </c>
      <c r="M1391" s="215" t="s">
        <v>15254</v>
      </c>
      <c r="N1391" s="215" t="s">
        <v>16968</v>
      </c>
      <c r="O1391" s="215" t="s">
        <v>18661</v>
      </c>
      <c r="P1391" s="215" t="s">
        <v>20360</v>
      </c>
      <c r="Q1391" s="4"/>
      <c r="R1391" s="4"/>
      <c r="S1391" s="4"/>
      <c r="T1391" s="4"/>
      <c r="U1391" s="4"/>
      <c r="V1391" s="4"/>
      <c r="W1391" s="4"/>
      <c r="X1391" s="4"/>
      <c r="Y1391" s="4"/>
      <c r="Z1391" s="4"/>
      <c r="AA1391" s="4"/>
      <c r="AB1391" s="4"/>
      <c r="AC1391" s="4"/>
      <c r="AD1391" s="4"/>
      <c r="AE1391" s="4"/>
      <c r="AF1391" s="4"/>
    </row>
    <row r="1392" spans="1:32" ht="49.9" customHeight="1">
      <c r="A1392" s="4"/>
      <c r="B1392" s="213">
        <v>17111310</v>
      </c>
      <c r="C1392" s="214">
        <v>4</v>
      </c>
      <c r="D1392" s="215" t="s">
        <v>261</v>
      </c>
      <c r="E1392" s="215" t="s">
        <v>261</v>
      </c>
      <c r="F1392" s="216" t="s">
        <v>3414</v>
      </c>
      <c r="G1392" s="215" t="s">
        <v>5037</v>
      </c>
      <c r="H1392" s="215" t="s">
        <v>6767</v>
      </c>
      <c r="I1392" s="215" t="s">
        <v>8474</v>
      </c>
      <c r="J1392" s="215" t="s">
        <v>10177</v>
      </c>
      <c r="K1392" s="215" t="s">
        <v>11877</v>
      </c>
      <c r="L1392" s="215" t="s">
        <v>13572</v>
      </c>
      <c r="M1392" s="215" t="s">
        <v>15255</v>
      </c>
      <c r="N1392" s="215" t="s">
        <v>16969</v>
      </c>
      <c r="O1392" s="215" t="s">
        <v>18662</v>
      </c>
      <c r="P1392" s="215" t="s">
        <v>20361</v>
      </c>
      <c r="Q1392" s="4"/>
      <c r="R1392" s="4"/>
      <c r="S1392" s="4"/>
      <c r="T1392" s="4"/>
      <c r="U1392" s="4"/>
      <c r="V1392" s="4"/>
      <c r="W1392" s="4"/>
      <c r="X1392" s="4"/>
      <c r="Y1392" s="4"/>
      <c r="Z1392" s="4"/>
      <c r="AA1392" s="4"/>
      <c r="AB1392" s="4"/>
      <c r="AC1392" s="4"/>
      <c r="AD1392" s="4"/>
      <c r="AE1392" s="4"/>
      <c r="AF1392" s="4"/>
    </row>
    <row r="1393" spans="1:32" ht="49.9" customHeight="1">
      <c r="A1393" s="4"/>
      <c r="B1393" s="213">
        <v>1711131010</v>
      </c>
      <c r="C1393" s="214">
        <v>5</v>
      </c>
      <c r="D1393" s="215" t="s">
        <v>1302</v>
      </c>
      <c r="E1393" s="215" t="s">
        <v>1302</v>
      </c>
      <c r="F1393" s="216" t="s">
        <v>23442</v>
      </c>
      <c r="G1393" s="215" t="s">
        <v>5038</v>
      </c>
      <c r="H1393" s="215" t="s">
        <v>6768</v>
      </c>
      <c r="I1393" s="215" t="s">
        <v>8475</v>
      </c>
      <c r="J1393" s="215" t="s">
        <v>10178</v>
      </c>
      <c r="K1393" s="215" t="s">
        <v>11878</v>
      </c>
      <c r="L1393" s="215" t="s">
        <v>13573</v>
      </c>
      <c r="M1393" s="215" t="s">
        <v>15256</v>
      </c>
      <c r="N1393" s="215" t="s">
        <v>16970</v>
      </c>
      <c r="O1393" s="215" t="s">
        <v>18663</v>
      </c>
      <c r="P1393" s="215" t="s">
        <v>20362</v>
      </c>
      <c r="Q1393" s="4"/>
      <c r="R1393" s="4"/>
      <c r="S1393" s="4"/>
      <c r="T1393" s="4"/>
      <c r="U1393" s="4"/>
      <c r="V1393" s="4"/>
      <c r="W1393" s="4"/>
      <c r="X1393" s="4"/>
      <c r="Y1393" s="4"/>
      <c r="Z1393" s="4"/>
      <c r="AA1393" s="4"/>
      <c r="AB1393" s="4"/>
      <c r="AC1393" s="4"/>
      <c r="AD1393" s="4"/>
      <c r="AE1393" s="4"/>
      <c r="AF1393" s="4"/>
    </row>
    <row r="1394" spans="1:32" ht="49.9" customHeight="1">
      <c r="A1394" s="4"/>
      <c r="B1394" s="213">
        <v>1711131011</v>
      </c>
      <c r="C1394" s="214">
        <v>5</v>
      </c>
      <c r="D1394" s="215" t="s">
        <v>2707</v>
      </c>
      <c r="E1394" s="215" t="s">
        <v>2291</v>
      </c>
      <c r="F1394" s="216" t="s">
        <v>23443</v>
      </c>
      <c r="G1394" s="215" t="s">
        <v>5039</v>
      </c>
      <c r="H1394" s="215" t="s">
        <v>6769</v>
      </c>
      <c r="I1394" s="215" t="s">
        <v>8476</v>
      </c>
      <c r="J1394" s="215" t="s">
        <v>10179</v>
      </c>
      <c r="K1394" s="215" t="s">
        <v>11879</v>
      </c>
      <c r="L1394" s="215" t="s">
        <v>13574</v>
      </c>
      <c r="M1394" s="215" t="s">
        <v>15257</v>
      </c>
      <c r="N1394" s="215" t="s">
        <v>16971</v>
      </c>
      <c r="O1394" s="215" t="s">
        <v>18664</v>
      </c>
      <c r="P1394" s="215" t="s">
        <v>20363</v>
      </c>
      <c r="Q1394" s="4"/>
      <c r="R1394" s="4"/>
      <c r="S1394" s="4"/>
      <c r="T1394" s="4"/>
      <c r="U1394" s="4"/>
      <c r="V1394" s="4"/>
      <c r="W1394" s="4"/>
      <c r="X1394" s="4"/>
      <c r="Y1394" s="4"/>
      <c r="Z1394" s="4"/>
      <c r="AA1394" s="4"/>
      <c r="AB1394" s="4"/>
      <c r="AC1394" s="4"/>
      <c r="AD1394" s="4"/>
      <c r="AE1394" s="4"/>
      <c r="AF1394" s="4"/>
    </row>
    <row r="1395" spans="1:32" ht="49.9" customHeight="1">
      <c r="A1395" s="4"/>
      <c r="B1395" s="213">
        <v>1711131012</v>
      </c>
      <c r="C1395" s="214">
        <v>5</v>
      </c>
      <c r="D1395" s="215" t="s">
        <v>1303</v>
      </c>
      <c r="E1395" s="215" t="s">
        <v>2292</v>
      </c>
      <c r="F1395" s="216" t="s">
        <v>23444</v>
      </c>
      <c r="G1395" s="215" t="s">
        <v>5040</v>
      </c>
      <c r="H1395" s="215" t="s">
        <v>6770</v>
      </c>
      <c r="I1395" s="215" t="s">
        <v>8477</v>
      </c>
      <c r="J1395" s="215" t="s">
        <v>10180</v>
      </c>
      <c r="K1395" s="215" t="s">
        <v>11880</v>
      </c>
      <c r="L1395" s="215" t="s">
        <v>13575</v>
      </c>
      <c r="M1395" s="215" t="s">
        <v>15258</v>
      </c>
      <c r="N1395" s="215" t="s">
        <v>16972</v>
      </c>
      <c r="O1395" s="215" t="s">
        <v>18665</v>
      </c>
      <c r="P1395" s="215" t="s">
        <v>20364</v>
      </c>
      <c r="Q1395" s="4"/>
      <c r="R1395" s="4"/>
      <c r="S1395" s="4"/>
      <c r="T1395" s="4"/>
      <c r="U1395" s="4"/>
      <c r="V1395" s="4"/>
      <c r="W1395" s="4"/>
      <c r="X1395" s="4"/>
      <c r="Y1395" s="4"/>
      <c r="Z1395" s="4"/>
      <c r="AA1395" s="4"/>
      <c r="AB1395" s="4"/>
      <c r="AC1395" s="4"/>
      <c r="AD1395" s="4"/>
      <c r="AE1395" s="4"/>
      <c r="AF1395" s="4"/>
    </row>
    <row r="1396" spans="1:32" ht="49.9" customHeight="1">
      <c r="A1396" s="4"/>
      <c r="B1396" s="213">
        <v>1711131013</v>
      </c>
      <c r="C1396" s="214">
        <v>5</v>
      </c>
      <c r="D1396" s="215" t="s">
        <v>272</v>
      </c>
      <c r="E1396" s="215" t="s">
        <v>2293</v>
      </c>
      <c r="F1396" s="216" t="s">
        <v>3415</v>
      </c>
      <c r="G1396" s="215" t="s">
        <v>5041</v>
      </c>
      <c r="H1396" s="215" t="s">
        <v>6771</v>
      </c>
      <c r="I1396" s="215" t="s">
        <v>8478</v>
      </c>
      <c r="J1396" s="215" t="s">
        <v>10181</v>
      </c>
      <c r="K1396" s="215" t="s">
        <v>11881</v>
      </c>
      <c r="L1396" s="215" t="s">
        <v>13576</v>
      </c>
      <c r="M1396" s="215" t="s">
        <v>15259</v>
      </c>
      <c r="N1396" s="215" t="s">
        <v>16973</v>
      </c>
      <c r="O1396" s="215" t="s">
        <v>18666</v>
      </c>
      <c r="P1396" s="215" t="s">
        <v>20365</v>
      </c>
      <c r="Q1396" s="4"/>
      <c r="R1396" s="4"/>
      <c r="S1396" s="4"/>
      <c r="T1396" s="4"/>
      <c r="U1396" s="4"/>
      <c r="V1396" s="4"/>
      <c r="W1396" s="4"/>
      <c r="X1396" s="4"/>
      <c r="Y1396" s="4"/>
      <c r="Z1396" s="4"/>
      <c r="AA1396" s="4"/>
      <c r="AB1396" s="4"/>
      <c r="AC1396" s="4"/>
      <c r="AD1396" s="4"/>
      <c r="AE1396" s="4"/>
      <c r="AF1396" s="4"/>
    </row>
    <row r="1397" spans="1:32" ht="49.9" customHeight="1">
      <c r="A1397" s="4"/>
      <c r="B1397" s="213">
        <v>171113101310</v>
      </c>
      <c r="C1397" s="214">
        <v>6</v>
      </c>
      <c r="D1397" s="215" t="s">
        <v>1304</v>
      </c>
      <c r="E1397" s="215" t="s">
        <v>2294</v>
      </c>
      <c r="F1397" s="216" t="s">
        <v>23820</v>
      </c>
      <c r="G1397" s="215" t="s">
        <v>5042</v>
      </c>
      <c r="H1397" s="215" t="s">
        <v>6772</v>
      </c>
      <c r="I1397" s="215" t="s">
        <v>8479</v>
      </c>
      <c r="J1397" s="215" t="s">
        <v>10182</v>
      </c>
      <c r="K1397" s="215" t="s">
        <v>11882</v>
      </c>
      <c r="L1397" s="215" t="s">
        <v>13577</v>
      </c>
      <c r="M1397" s="215" t="s">
        <v>15260</v>
      </c>
      <c r="N1397" s="215" t="s">
        <v>16974</v>
      </c>
      <c r="O1397" s="215" t="s">
        <v>18667</v>
      </c>
      <c r="P1397" s="215" t="s">
        <v>20366</v>
      </c>
      <c r="Q1397" s="4"/>
      <c r="R1397" s="4"/>
      <c r="S1397" s="4"/>
      <c r="T1397" s="4"/>
      <c r="U1397" s="4"/>
      <c r="V1397" s="4"/>
      <c r="W1397" s="4"/>
      <c r="X1397" s="4"/>
      <c r="Y1397" s="4"/>
      <c r="Z1397" s="4"/>
      <c r="AA1397" s="4"/>
      <c r="AB1397" s="4"/>
      <c r="AC1397" s="4"/>
      <c r="AD1397" s="4"/>
      <c r="AE1397" s="4"/>
      <c r="AF1397" s="4"/>
    </row>
    <row r="1398" spans="1:32" ht="49.9" customHeight="1">
      <c r="A1398" s="4"/>
      <c r="B1398" s="213">
        <v>171113101311</v>
      </c>
      <c r="C1398" s="214">
        <v>6</v>
      </c>
      <c r="D1398" s="215" t="s">
        <v>1305</v>
      </c>
      <c r="E1398" s="215" t="s">
        <v>2295</v>
      </c>
      <c r="F1398" s="216" t="s">
        <v>23821</v>
      </c>
      <c r="G1398" s="215" t="s">
        <v>5043</v>
      </c>
      <c r="H1398" s="215" t="s">
        <v>6773</v>
      </c>
      <c r="I1398" s="215" t="s">
        <v>8480</v>
      </c>
      <c r="J1398" s="215" t="s">
        <v>10183</v>
      </c>
      <c r="K1398" s="215" t="s">
        <v>11883</v>
      </c>
      <c r="L1398" s="215" t="s">
        <v>13578</v>
      </c>
      <c r="M1398" s="215" t="s">
        <v>15261</v>
      </c>
      <c r="N1398" s="215" t="s">
        <v>16975</v>
      </c>
      <c r="O1398" s="215" t="s">
        <v>18668</v>
      </c>
      <c r="P1398" s="215" t="s">
        <v>20367</v>
      </c>
      <c r="Q1398" s="4"/>
      <c r="R1398" s="4"/>
      <c r="S1398" s="4"/>
      <c r="T1398" s="4"/>
      <c r="U1398" s="4"/>
      <c r="V1398" s="4"/>
      <c r="W1398" s="4"/>
      <c r="X1398" s="4"/>
      <c r="Y1398" s="4"/>
      <c r="Z1398" s="4"/>
      <c r="AA1398" s="4"/>
      <c r="AB1398" s="4"/>
      <c r="AC1398" s="4"/>
      <c r="AD1398" s="4"/>
      <c r="AE1398" s="4"/>
      <c r="AF1398" s="4"/>
    </row>
    <row r="1399" spans="1:32" ht="49.9" customHeight="1">
      <c r="A1399" s="4"/>
      <c r="B1399" s="213">
        <v>17111311</v>
      </c>
      <c r="C1399" s="214">
        <v>4</v>
      </c>
      <c r="D1399" s="215" t="s">
        <v>262</v>
      </c>
      <c r="E1399" s="215" t="s">
        <v>262</v>
      </c>
      <c r="F1399" s="216" t="s">
        <v>23451</v>
      </c>
      <c r="G1399" s="215" t="s">
        <v>5044</v>
      </c>
      <c r="H1399" s="215" t="s">
        <v>6774</v>
      </c>
      <c r="I1399" s="215" t="s">
        <v>8481</v>
      </c>
      <c r="J1399" s="215" t="s">
        <v>10184</v>
      </c>
      <c r="K1399" s="215" t="s">
        <v>11884</v>
      </c>
      <c r="L1399" s="215" t="s">
        <v>13579</v>
      </c>
      <c r="M1399" s="215" t="s">
        <v>15262</v>
      </c>
      <c r="N1399" s="215" t="s">
        <v>16976</v>
      </c>
      <c r="O1399" s="215" t="s">
        <v>18669</v>
      </c>
      <c r="P1399" s="215" t="s">
        <v>20368</v>
      </c>
      <c r="Q1399" s="4"/>
      <c r="R1399" s="4"/>
      <c r="S1399" s="4"/>
      <c r="T1399" s="4"/>
      <c r="U1399" s="4"/>
      <c r="V1399" s="4"/>
      <c r="W1399" s="4"/>
      <c r="X1399" s="4"/>
      <c r="Y1399" s="4"/>
      <c r="Z1399" s="4"/>
      <c r="AA1399" s="4"/>
      <c r="AB1399" s="4"/>
      <c r="AC1399" s="4"/>
      <c r="AD1399" s="4"/>
      <c r="AE1399" s="4"/>
      <c r="AF1399" s="4"/>
    </row>
    <row r="1400" spans="1:32" ht="49.9" customHeight="1">
      <c r="A1400" s="4"/>
      <c r="B1400" s="213">
        <v>1711131110</v>
      </c>
      <c r="C1400" s="214">
        <v>5</v>
      </c>
      <c r="D1400" s="215" t="s">
        <v>1306</v>
      </c>
      <c r="E1400" s="215" t="s">
        <v>2296</v>
      </c>
      <c r="F1400" s="216" t="s">
        <v>3416</v>
      </c>
      <c r="G1400" s="215" t="s">
        <v>5045</v>
      </c>
      <c r="H1400" s="215" t="s">
        <v>6775</v>
      </c>
      <c r="I1400" s="215" t="s">
        <v>8482</v>
      </c>
      <c r="J1400" s="215" t="s">
        <v>10185</v>
      </c>
      <c r="K1400" s="215" t="s">
        <v>11885</v>
      </c>
      <c r="L1400" s="215" t="s">
        <v>13580</v>
      </c>
      <c r="M1400" s="215" t="s">
        <v>15263</v>
      </c>
      <c r="N1400" s="215" t="s">
        <v>16977</v>
      </c>
      <c r="O1400" s="215" t="s">
        <v>18670</v>
      </c>
      <c r="P1400" s="215" t="s">
        <v>20369</v>
      </c>
      <c r="Q1400" s="4"/>
      <c r="R1400" s="4"/>
      <c r="S1400" s="4"/>
      <c r="T1400" s="4"/>
      <c r="U1400" s="4"/>
      <c r="V1400" s="4"/>
      <c r="W1400" s="4"/>
      <c r="X1400" s="4"/>
      <c r="Y1400" s="4"/>
      <c r="Z1400" s="4"/>
      <c r="AA1400" s="4"/>
      <c r="AB1400" s="4"/>
      <c r="AC1400" s="4"/>
      <c r="AD1400" s="4"/>
      <c r="AE1400" s="4"/>
      <c r="AF1400" s="4"/>
    </row>
    <row r="1401" spans="1:32" ht="49.9" customHeight="1">
      <c r="A1401" s="4"/>
      <c r="B1401" s="213">
        <v>171113111010</v>
      </c>
      <c r="C1401" s="214">
        <v>6</v>
      </c>
      <c r="D1401" s="215" t="s">
        <v>1307</v>
      </c>
      <c r="E1401" s="215" t="s">
        <v>1307</v>
      </c>
      <c r="F1401" s="216" t="s">
        <v>3417</v>
      </c>
      <c r="G1401" s="217" t="s">
        <v>5046</v>
      </c>
      <c r="H1401" s="217" t="s">
        <v>6776</v>
      </c>
      <c r="I1401" s="217" t="s">
        <v>8483</v>
      </c>
      <c r="J1401" s="217" t="s">
        <v>10186</v>
      </c>
      <c r="K1401" s="217" t="s">
        <v>11886</v>
      </c>
      <c r="L1401" s="217" t="s">
        <v>13581</v>
      </c>
      <c r="M1401" s="217" t="s">
        <v>15264</v>
      </c>
      <c r="N1401" s="217" t="s">
        <v>16978</v>
      </c>
      <c r="O1401" s="217" t="s">
        <v>18671</v>
      </c>
      <c r="P1401" s="217" t="s">
        <v>20370</v>
      </c>
      <c r="Q1401" s="4"/>
      <c r="R1401" s="4"/>
      <c r="S1401" s="4"/>
      <c r="T1401" s="4"/>
      <c r="U1401" s="4"/>
      <c r="V1401" s="4"/>
      <c r="W1401" s="4"/>
      <c r="X1401" s="4"/>
      <c r="Y1401" s="4"/>
      <c r="Z1401" s="4"/>
      <c r="AA1401" s="4"/>
      <c r="AB1401" s="4"/>
      <c r="AC1401" s="4"/>
      <c r="AD1401" s="4"/>
      <c r="AE1401" s="4"/>
      <c r="AF1401" s="4"/>
    </row>
    <row r="1402" spans="1:32" ht="49.9" customHeight="1">
      <c r="A1402" s="4"/>
      <c r="B1402" s="213">
        <v>171113111011</v>
      </c>
      <c r="C1402" s="214">
        <v>6</v>
      </c>
      <c r="D1402" s="215" t="s">
        <v>1308</v>
      </c>
      <c r="E1402" s="215" t="s">
        <v>2297</v>
      </c>
      <c r="F1402" s="216" t="s">
        <v>3418</v>
      </c>
      <c r="G1402" s="215" t="s">
        <v>5047</v>
      </c>
      <c r="H1402" s="215" t="s">
        <v>6777</v>
      </c>
      <c r="I1402" s="215" t="s">
        <v>8484</v>
      </c>
      <c r="J1402" s="215" t="s">
        <v>10187</v>
      </c>
      <c r="K1402" s="215" t="s">
        <v>11887</v>
      </c>
      <c r="L1402" s="215" t="s">
        <v>13582</v>
      </c>
      <c r="M1402" s="215" t="s">
        <v>15265</v>
      </c>
      <c r="N1402" s="215" t="s">
        <v>16979</v>
      </c>
      <c r="O1402" s="215" t="s">
        <v>18672</v>
      </c>
      <c r="P1402" s="215" t="s">
        <v>20371</v>
      </c>
      <c r="Q1402" s="4"/>
      <c r="R1402" s="4"/>
      <c r="S1402" s="4"/>
      <c r="T1402" s="4"/>
      <c r="U1402" s="4"/>
      <c r="V1402" s="4"/>
      <c r="W1402" s="4"/>
      <c r="X1402" s="4"/>
      <c r="Y1402" s="4"/>
      <c r="Z1402" s="4"/>
      <c r="AA1402" s="4"/>
      <c r="AB1402" s="4"/>
      <c r="AC1402" s="4"/>
      <c r="AD1402" s="4"/>
      <c r="AE1402" s="4"/>
      <c r="AF1402" s="4"/>
    </row>
    <row r="1403" spans="1:32" ht="49.9" customHeight="1">
      <c r="A1403" s="4"/>
      <c r="B1403" s="213">
        <v>171113111012</v>
      </c>
      <c r="C1403" s="214">
        <v>6</v>
      </c>
      <c r="D1403" s="215" t="s">
        <v>1309</v>
      </c>
      <c r="E1403" s="215" t="s">
        <v>1309</v>
      </c>
      <c r="F1403" s="216" t="s">
        <v>3419</v>
      </c>
      <c r="G1403" s="215" t="s">
        <v>5048</v>
      </c>
      <c r="H1403" s="215" t="s">
        <v>6778</v>
      </c>
      <c r="I1403" s="215" t="s">
        <v>8485</v>
      </c>
      <c r="J1403" s="215" t="s">
        <v>10188</v>
      </c>
      <c r="K1403" s="215" t="s">
        <v>11888</v>
      </c>
      <c r="L1403" s="215" t="s">
        <v>13583</v>
      </c>
      <c r="M1403" s="215" t="s">
        <v>15266</v>
      </c>
      <c r="N1403" s="215" t="s">
        <v>16980</v>
      </c>
      <c r="O1403" s="215" t="s">
        <v>18673</v>
      </c>
      <c r="P1403" s="215" t="s">
        <v>20372</v>
      </c>
      <c r="Q1403" s="4"/>
      <c r="R1403" s="4"/>
      <c r="S1403" s="4"/>
      <c r="T1403" s="4"/>
      <c r="U1403" s="4"/>
      <c r="V1403" s="4"/>
      <c r="W1403" s="4"/>
      <c r="X1403" s="4"/>
      <c r="Y1403" s="4"/>
      <c r="Z1403" s="4"/>
      <c r="AA1403" s="4"/>
      <c r="AB1403" s="4"/>
      <c r="AC1403" s="4"/>
      <c r="AD1403" s="4"/>
      <c r="AE1403" s="4"/>
      <c r="AF1403" s="4"/>
    </row>
    <row r="1404" spans="1:32" ht="49.9" customHeight="1">
      <c r="A1404" s="4"/>
      <c r="B1404" s="213">
        <v>1711131111</v>
      </c>
      <c r="C1404" s="214">
        <v>5</v>
      </c>
      <c r="D1404" s="215" t="s">
        <v>1310</v>
      </c>
      <c r="E1404" s="215" t="s">
        <v>2298</v>
      </c>
      <c r="F1404" s="216" t="s">
        <v>3420</v>
      </c>
      <c r="G1404" s="215" t="s">
        <v>5049</v>
      </c>
      <c r="H1404" s="215" t="s">
        <v>6779</v>
      </c>
      <c r="I1404" s="215" t="s">
        <v>8486</v>
      </c>
      <c r="J1404" s="215" t="s">
        <v>10189</v>
      </c>
      <c r="K1404" s="215" t="s">
        <v>11889</v>
      </c>
      <c r="L1404" s="215" t="s">
        <v>13584</v>
      </c>
      <c r="M1404" s="215" t="s">
        <v>15267</v>
      </c>
      <c r="N1404" s="215" t="s">
        <v>16981</v>
      </c>
      <c r="O1404" s="215" t="s">
        <v>18674</v>
      </c>
      <c r="P1404" s="215" t="s">
        <v>20373</v>
      </c>
      <c r="Q1404" s="4"/>
      <c r="R1404" s="4"/>
      <c r="S1404" s="4"/>
      <c r="T1404" s="4"/>
      <c r="U1404" s="4"/>
      <c r="V1404" s="4"/>
      <c r="W1404" s="4"/>
      <c r="X1404" s="4"/>
      <c r="Y1404" s="4"/>
      <c r="Z1404" s="4"/>
      <c r="AA1404" s="4"/>
      <c r="AB1404" s="4"/>
      <c r="AC1404" s="4"/>
      <c r="AD1404" s="4"/>
      <c r="AE1404" s="4"/>
      <c r="AF1404" s="4"/>
    </row>
    <row r="1405" spans="1:32" ht="49.9" customHeight="1">
      <c r="A1405" s="4"/>
      <c r="B1405" s="213">
        <v>171113111110</v>
      </c>
      <c r="C1405" s="214">
        <v>6</v>
      </c>
      <c r="D1405" s="215" t="s">
        <v>1311</v>
      </c>
      <c r="E1405" s="215" t="s">
        <v>1311</v>
      </c>
      <c r="F1405" s="216" t="s">
        <v>23452</v>
      </c>
      <c r="G1405" s="215" t="s">
        <v>5050</v>
      </c>
      <c r="H1405" s="215" t="s">
        <v>6780</v>
      </c>
      <c r="I1405" s="215" t="s">
        <v>8487</v>
      </c>
      <c r="J1405" s="215" t="s">
        <v>10190</v>
      </c>
      <c r="K1405" s="215" t="s">
        <v>11890</v>
      </c>
      <c r="L1405" s="215" t="s">
        <v>13585</v>
      </c>
      <c r="M1405" s="215" t="s">
        <v>15268</v>
      </c>
      <c r="N1405" s="215" t="s">
        <v>16982</v>
      </c>
      <c r="O1405" s="215" t="s">
        <v>18675</v>
      </c>
      <c r="P1405" s="215" t="s">
        <v>20374</v>
      </c>
      <c r="Q1405" s="4"/>
      <c r="R1405" s="4"/>
      <c r="S1405" s="4"/>
      <c r="T1405" s="4"/>
      <c r="U1405" s="4"/>
      <c r="V1405" s="4"/>
      <c r="W1405" s="4"/>
      <c r="X1405" s="4"/>
      <c r="Y1405" s="4"/>
      <c r="Z1405" s="4"/>
      <c r="AA1405" s="4"/>
      <c r="AB1405" s="4"/>
      <c r="AC1405" s="4"/>
      <c r="AD1405" s="4"/>
      <c r="AE1405" s="4"/>
      <c r="AF1405" s="4"/>
    </row>
    <row r="1406" spans="1:32" ht="49.9" customHeight="1">
      <c r="A1406" s="4"/>
      <c r="B1406" s="213">
        <v>171113111111</v>
      </c>
      <c r="C1406" s="214">
        <v>6</v>
      </c>
      <c r="D1406" s="215" t="s">
        <v>1312</v>
      </c>
      <c r="E1406" s="215" t="s">
        <v>1312</v>
      </c>
      <c r="F1406" s="216" t="s">
        <v>3421</v>
      </c>
      <c r="G1406" s="215" t="s">
        <v>5051</v>
      </c>
      <c r="H1406" s="215" t="s">
        <v>6781</v>
      </c>
      <c r="I1406" s="215" t="s">
        <v>8488</v>
      </c>
      <c r="J1406" s="215" t="s">
        <v>10191</v>
      </c>
      <c r="K1406" s="215" t="s">
        <v>11891</v>
      </c>
      <c r="L1406" s="215" t="s">
        <v>13586</v>
      </c>
      <c r="M1406" s="215" t="s">
        <v>15269</v>
      </c>
      <c r="N1406" s="215" t="s">
        <v>16983</v>
      </c>
      <c r="O1406" s="215" t="s">
        <v>18676</v>
      </c>
      <c r="P1406" s="215" t="s">
        <v>20375</v>
      </c>
      <c r="Q1406" s="4"/>
      <c r="R1406" s="4"/>
      <c r="S1406" s="4"/>
      <c r="T1406" s="4"/>
      <c r="U1406" s="4"/>
      <c r="V1406" s="4"/>
      <c r="W1406" s="4"/>
      <c r="X1406" s="4"/>
      <c r="Y1406" s="4"/>
      <c r="Z1406" s="4"/>
      <c r="AA1406" s="4"/>
      <c r="AB1406" s="4"/>
      <c r="AC1406" s="4"/>
      <c r="AD1406" s="4"/>
      <c r="AE1406" s="4"/>
      <c r="AF1406" s="4"/>
    </row>
    <row r="1407" spans="1:32" ht="49.9" customHeight="1">
      <c r="A1407" s="4"/>
      <c r="B1407" s="213">
        <v>171113111112</v>
      </c>
      <c r="C1407" s="214">
        <v>6</v>
      </c>
      <c r="D1407" s="215" t="s">
        <v>1313</v>
      </c>
      <c r="E1407" s="215" t="s">
        <v>2299</v>
      </c>
      <c r="F1407" s="216" t="s">
        <v>23453</v>
      </c>
      <c r="G1407" s="215" t="s">
        <v>5052</v>
      </c>
      <c r="H1407" s="215" t="s">
        <v>6782</v>
      </c>
      <c r="I1407" s="215" t="s">
        <v>8489</v>
      </c>
      <c r="J1407" s="215" t="s">
        <v>10192</v>
      </c>
      <c r="K1407" s="215" t="s">
        <v>11892</v>
      </c>
      <c r="L1407" s="215" t="s">
        <v>13587</v>
      </c>
      <c r="M1407" s="215" t="s">
        <v>15270</v>
      </c>
      <c r="N1407" s="215" t="s">
        <v>16984</v>
      </c>
      <c r="O1407" s="215" t="s">
        <v>18677</v>
      </c>
      <c r="P1407" s="215" t="s">
        <v>20376</v>
      </c>
      <c r="Q1407" s="4"/>
      <c r="R1407" s="4"/>
      <c r="S1407" s="4"/>
      <c r="T1407" s="4"/>
      <c r="U1407" s="4"/>
      <c r="V1407" s="4"/>
      <c r="W1407" s="4"/>
      <c r="X1407" s="4"/>
      <c r="Y1407" s="4"/>
      <c r="Z1407" s="4"/>
      <c r="AA1407" s="4"/>
      <c r="AB1407" s="4"/>
      <c r="AC1407" s="4"/>
      <c r="AD1407" s="4"/>
      <c r="AE1407" s="4"/>
      <c r="AF1407" s="4"/>
    </row>
    <row r="1408" spans="1:32" ht="49.9" customHeight="1">
      <c r="A1408" s="4"/>
      <c r="B1408" s="213">
        <v>1711131112</v>
      </c>
      <c r="C1408" s="214">
        <v>5</v>
      </c>
      <c r="D1408" s="215" t="s">
        <v>1314</v>
      </c>
      <c r="E1408" s="215" t="s">
        <v>2300</v>
      </c>
      <c r="F1408" s="216" t="s">
        <v>23454</v>
      </c>
      <c r="G1408" s="215" t="s">
        <v>5053</v>
      </c>
      <c r="H1408" s="215" t="s">
        <v>6783</v>
      </c>
      <c r="I1408" s="215" t="s">
        <v>8490</v>
      </c>
      <c r="J1408" s="215" t="s">
        <v>10193</v>
      </c>
      <c r="K1408" s="215" t="s">
        <v>11893</v>
      </c>
      <c r="L1408" s="215" t="s">
        <v>13588</v>
      </c>
      <c r="M1408" s="215" t="s">
        <v>15271</v>
      </c>
      <c r="N1408" s="215" t="s">
        <v>16985</v>
      </c>
      <c r="O1408" s="215" t="s">
        <v>18678</v>
      </c>
      <c r="P1408" s="215" t="s">
        <v>20377</v>
      </c>
      <c r="Q1408" s="4"/>
      <c r="R1408" s="4"/>
      <c r="S1408" s="4"/>
      <c r="T1408" s="4"/>
      <c r="U1408" s="4"/>
      <c r="V1408" s="4"/>
      <c r="W1408" s="4"/>
      <c r="X1408" s="4"/>
      <c r="Y1408" s="4"/>
      <c r="Z1408" s="4"/>
      <c r="AA1408" s="4"/>
      <c r="AB1408" s="4"/>
      <c r="AC1408" s="4"/>
      <c r="AD1408" s="4"/>
      <c r="AE1408" s="4"/>
      <c r="AF1408" s="4"/>
    </row>
    <row r="1409" spans="1:32" ht="49.9" customHeight="1">
      <c r="A1409" s="4"/>
      <c r="B1409" s="213">
        <v>171113111210</v>
      </c>
      <c r="C1409" s="214">
        <v>6</v>
      </c>
      <c r="D1409" s="215" t="s">
        <v>263</v>
      </c>
      <c r="E1409" s="215" t="s">
        <v>2301</v>
      </c>
      <c r="F1409" s="216" t="s">
        <v>23455</v>
      </c>
      <c r="G1409" s="215" t="s">
        <v>5054</v>
      </c>
      <c r="H1409" s="215" t="s">
        <v>6784</v>
      </c>
      <c r="I1409" s="215" t="s">
        <v>8491</v>
      </c>
      <c r="J1409" s="215" t="s">
        <v>10194</v>
      </c>
      <c r="K1409" s="215" t="s">
        <v>11894</v>
      </c>
      <c r="L1409" s="215" t="s">
        <v>13589</v>
      </c>
      <c r="M1409" s="215" t="s">
        <v>15272</v>
      </c>
      <c r="N1409" s="215" t="s">
        <v>16986</v>
      </c>
      <c r="O1409" s="215" t="s">
        <v>18679</v>
      </c>
      <c r="P1409" s="215" t="s">
        <v>20378</v>
      </c>
      <c r="Q1409" s="4"/>
      <c r="R1409" s="4"/>
      <c r="S1409" s="4"/>
      <c r="T1409" s="4"/>
      <c r="U1409" s="4"/>
      <c r="V1409" s="4"/>
      <c r="W1409" s="4"/>
      <c r="X1409" s="4"/>
      <c r="Y1409" s="4"/>
      <c r="Z1409" s="4"/>
      <c r="AA1409" s="4"/>
      <c r="AB1409" s="4"/>
      <c r="AC1409" s="4"/>
      <c r="AD1409" s="4"/>
      <c r="AE1409" s="4"/>
      <c r="AF1409" s="4"/>
    </row>
    <row r="1410" spans="1:32" ht="49.9" customHeight="1">
      <c r="A1410" s="4"/>
      <c r="B1410" s="213">
        <v>171113111211</v>
      </c>
      <c r="C1410" s="214">
        <v>6</v>
      </c>
      <c r="D1410" s="215" t="s">
        <v>1315</v>
      </c>
      <c r="E1410" s="215" t="s">
        <v>1315</v>
      </c>
      <c r="F1410" s="216" t="s">
        <v>3422</v>
      </c>
      <c r="G1410" s="215" t="s">
        <v>5055</v>
      </c>
      <c r="H1410" s="215" t="s">
        <v>6785</v>
      </c>
      <c r="I1410" s="215" t="s">
        <v>8492</v>
      </c>
      <c r="J1410" s="215" t="s">
        <v>10195</v>
      </c>
      <c r="K1410" s="215" t="s">
        <v>11895</v>
      </c>
      <c r="L1410" s="215" t="s">
        <v>13590</v>
      </c>
      <c r="M1410" s="215" t="s">
        <v>15273</v>
      </c>
      <c r="N1410" s="215" t="s">
        <v>16987</v>
      </c>
      <c r="O1410" s="215" t="s">
        <v>18680</v>
      </c>
      <c r="P1410" s="215" t="s">
        <v>20379</v>
      </c>
      <c r="Q1410" s="4"/>
      <c r="R1410" s="4"/>
      <c r="S1410" s="4"/>
      <c r="T1410" s="4"/>
      <c r="U1410" s="4"/>
      <c r="V1410" s="4"/>
      <c r="W1410" s="4"/>
      <c r="X1410" s="4"/>
      <c r="Y1410" s="4"/>
      <c r="Z1410" s="4"/>
      <c r="AA1410" s="4"/>
      <c r="AB1410" s="4"/>
      <c r="AC1410" s="4"/>
      <c r="AD1410" s="4"/>
      <c r="AE1410" s="4"/>
      <c r="AF1410" s="4"/>
    </row>
    <row r="1411" spans="1:32" ht="49.9" customHeight="1">
      <c r="A1411" s="4"/>
      <c r="B1411" s="213">
        <v>171113111212</v>
      </c>
      <c r="C1411" s="214">
        <v>6</v>
      </c>
      <c r="D1411" s="215" t="s">
        <v>1316</v>
      </c>
      <c r="E1411" s="215" t="s">
        <v>1316</v>
      </c>
      <c r="F1411" s="216" t="s">
        <v>23456</v>
      </c>
      <c r="G1411" s="215" t="s">
        <v>5056</v>
      </c>
      <c r="H1411" s="215" t="s">
        <v>6786</v>
      </c>
      <c r="I1411" s="215" t="s">
        <v>8493</v>
      </c>
      <c r="J1411" s="215" t="s">
        <v>10196</v>
      </c>
      <c r="K1411" s="215" t="s">
        <v>11896</v>
      </c>
      <c r="L1411" s="215" t="s">
        <v>13591</v>
      </c>
      <c r="M1411" s="215" t="s">
        <v>15274</v>
      </c>
      <c r="N1411" s="215" t="s">
        <v>16988</v>
      </c>
      <c r="O1411" s="215" t="s">
        <v>18681</v>
      </c>
      <c r="P1411" s="215" t="s">
        <v>20380</v>
      </c>
      <c r="Q1411" s="4"/>
      <c r="R1411" s="4"/>
      <c r="S1411" s="4"/>
      <c r="T1411" s="4"/>
      <c r="U1411" s="4"/>
      <c r="V1411" s="4"/>
      <c r="W1411" s="4"/>
      <c r="X1411" s="4"/>
      <c r="Y1411" s="4"/>
      <c r="Z1411" s="4"/>
      <c r="AA1411" s="4"/>
      <c r="AB1411" s="4"/>
      <c r="AC1411" s="4"/>
      <c r="AD1411" s="4"/>
      <c r="AE1411" s="4"/>
      <c r="AF1411" s="4"/>
    </row>
    <row r="1412" spans="1:32" ht="49.9" customHeight="1">
      <c r="A1412" s="4"/>
      <c r="B1412" s="213">
        <v>1711131113</v>
      </c>
      <c r="C1412" s="214">
        <v>5</v>
      </c>
      <c r="D1412" s="215" t="s">
        <v>1317</v>
      </c>
      <c r="E1412" s="215" t="s">
        <v>1317</v>
      </c>
      <c r="F1412" s="216" t="s">
        <v>3423</v>
      </c>
      <c r="G1412" s="215" t="s">
        <v>5057</v>
      </c>
      <c r="H1412" s="215" t="s">
        <v>6787</v>
      </c>
      <c r="I1412" s="215" t="s">
        <v>8494</v>
      </c>
      <c r="J1412" s="215" t="s">
        <v>10197</v>
      </c>
      <c r="K1412" s="215" t="s">
        <v>11897</v>
      </c>
      <c r="L1412" s="215" t="s">
        <v>13592</v>
      </c>
      <c r="M1412" s="215" t="s">
        <v>15275</v>
      </c>
      <c r="N1412" s="215" t="s">
        <v>16989</v>
      </c>
      <c r="O1412" s="215" t="s">
        <v>18682</v>
      </c>
      <c r="P1412" s="215" t="s">
        <v>20381</v>
      </c>
      <c r="Q1412" s="4"/>
      <c r="R1412" s="4"/>
      <c r="S1412" s="4"/>
      <c r="T1412" s="4"/>
      <c r="U1412" s="4"/>
      <c r="V1412" s="4"/>
      <c r="W1412" s="4"/>
      <c r="X1412" s="4"/>
      <c r="Y1412" s="4"/>
      <c r="Z1412" s="4"/>
      <c r="AA1412" s="4"/>
      <c r="AB1412" s="4"/>
      <c r="AC1412" s="4"/>
      <c r="AD1412" s="4"/>
      <c r="AE1412" s="4"/>
      <c r="AF1412" s="4"/>
    </row>
    <row r="1413" spans="1:32" ht="49.9" customHeight="1">
      <c r="A1413" s="4"/>
      <c r="B1413" s="213">
        <v>171113111310</v>
      </c>
      <c r="C1413" s="214">
        <v>6</v>
      </c>
      <c r="D1413" s="215" t="s">
        <v>1318</v>
      </c>
      <c r="E1413" s="215" t="s">
        <v>2302</v>
      </c>
      <c r="F1413" s="216" t="s">
        <v>3424</v>
      </c>
      <c r="G1413" s="215" t="s">
        <v>5058</v>
      </c>
      <c r="H1413" s="215" t="s">
        <v>6788</v>
      </c>
      <c r="I1413" s="215" t="s">
        <v>8495</v>
      </c>
      <c r="J1413" s="215" t="s">
        <v>10198</v>
      </c>
      <c r="K1413" s="215" t="s">
        <v>11898</v>
      </c>
      <c r="L1413" s="215" t="s">
        <v>13592</v>
      </c>
      <c r="M1413" s="215" t="s">
        <v>15276</v>
      </c>
      <c r="N1413" s="215" t="s">
        <v>16990</v>
      </c>
      <c r="O1413" s="215" t="s">
        <v>18683</v>
      </c>
      <c r="P1413" s="215" t="s">
        <v>20382</v>
      </c>
      <c r="Q1413" s="4"/>
      <c r="R1413" s="4"/>
      <c r="S1413" s="4"/>
      <c r="T1413" s="4"/>
      <c r="U1413" s="4"/>
      <c r="V1413" s="4"/>
      <c r="W1413" s="4"/>
      <c r="X1413" s="4"/>
      <c r="Y1413" s="4"/>
      <c r="Z1413" s="4"/>
      <c r="AA1413" s="4"/>
      <c r="AB1413" s="4"/>
      <c r="AC1413" s="4"/>
      <c r="AD1413" s="4"/>
      <c r="AE1413" s="4"/>
      <c r="AF1413" s="4"/>
    </row>
    <row r="1414" spans="1:32" ht="49.9" customHeight="1">
      <c r="A1414" s="4"/>
      <c r="B1414" s="213">
        <v>171113111311</v>
      </c>
      <c r="C1414" s="214">
        <v>6</v>
      </c>
      <c r="D1414" s="215" t="s">
        <v>1319</v>
      </c>
      <c r="E1414" s="215" t="s">
        <v>1319</v>
      </c>
      <c r="F1414" s="216" t="s">
        <v>3425</v>
      </c>
      <c r="G1414" s="215" t="s">
        <v>5059</v>
      </c>
      <c r="H1414" s="215" t="s">
        <v>6789</v>
      </c>
      <c r="I1414" s="215" t="s">
        <v>8496</v>
      </c>
      <c r="J1414" s="215" t="s">
        <v>10199</v>
      </c>
      <c r="K1414" s="215" t="s">
        <v>11899</v>
      </c>
      <c r="L1414" s="215" t="s">
        <v>13593</v>
      </c>
      <c r="M1414" s="215" t="s">
        <v>15277</v>
      </c>
      <c r="N1414" s="215" t="s">
        <v>16991</v>
      </c>
      <c r="O1414" s="215" t="s">
        <v>18684</v>
      </c>
      <c r="P1414" s="215" t="s">
        <v>20383</v>
      </c>
      <c r="Q1414" s="4"/>
      <c r="R1414" s="4"/>
      <c r="S1414" s="4"/>
      <c r="T1414" s="4"/>
      <c r="U1414" s="4"/>
      <c r="V1414" s="4"/>
      <c r="W1414" s="4"/>
      <c r="X1414" s="4"/>
      <c r="Y1414" s="4"/>
      <c r="Z1414" s="4"/>
      <c r="AA1414" s="4"/>
      <c r="AB1414" s="4"/>
      <c r="AC1414" s="4"/>
      <c r="AD1414" s="4"/>
      <c r="AE1414" s="4"/>
      <c r="AF1414" s="4"/>
    </row>
    <row r="1415" spans="1:32" ht="49.9" customHeight="1">
      <c r="A1415" s="4"/>
      <c r="B1415" s="213">
        <v>171113111312</v>
      </c>
      <c r="C1415" s="214">
        <v>6</v>
      </c>
      <c r="D1415" s="215" t="s">
        <v>1320</v>
      </c>
      <c r="E1415" s="215" t="s">
        <v>1320</v>
      </c>
      <c r="F1415" s="216" t="s">
        <v>3426</v>
      </c>
      <c r="G1415" s="215" t="s">
        <v>5060</v>
      </c>
      <c r="H1415" s="215" t="s">
        <v>6790</v>
      </c>
      <c r="I1415" s="215" t="s">
        <v>8497</v>
      </c>
      <c r="J1415" s="215" t="s">
        <v>10200</v>
      </c>
      <c r="K1415" s="215" t="s">
        <v>11900</v>
      </c>
      <c r="L1415" s="215" t="s">
        <v>13594</v>
      </c>
      <c r="M1415" s="215" t="s">
        <v>15278</v>
      </c>
      <c r="N1415" s="215" t="s">
        <v>16992</v>
      </c>
      <c r="O1415" s="215" t="s">
        <v>18685</v>
      </c>
      <c r="P1415" s="215" t="s">
        <v>20384</v>
      </c>
      <c r="Q1415" s="4"/>
      <c r="R1415" s="4"/>
      <c r="S1415" s="4"/>
      <c r="T1415" s="4"/>
      <c r="U1415" s="4"/>
      <c r="V1415" s="4"/>
      <c r="W1415" s="4"/>
      <c r="X1415" s="4"/>
      <c r="Y1415" s="4"/>
      <c r="Z1415" s="4"/>
      <c r="AA1415" s="4"/>
      <c r="AB1415" s="4"/>
      <c r="AC1415" s="4"/>
      <c r="AD1415" s="4"/>
      <c r="AE1415" s="4"/>
      <c r="AF1415" s="4"/>
    </row>
    <row r="1416" spans="1:32" ht="49.9" customHeight="1">
      <c r="A1416" s="4"/>
      <c r="B1416" s="213">
        <v>17111312</v>
      </c>
      <c r="C1416" s="214">
        <v>4</v>
      </c>
      <c r="D1416" s="215" t="s">
        <v>1321</v>
      </c>
      <c r="E1416" s="215" t="s">
        <v>1321</v>
      </c>
      <c r="F1416" s="216" t="s">
        <v>23457</v>
      </c>
      <c r="G1416" s="215" t="s">
        <v>5061</v>
      </c>
      <c r="H1416" s="215" t="s">
        <v>6791</v>
      </c>
      <c r="I1416" s="215" t="s">
        <v>8498</v>
      </c>
      <c r="J1416" s="215" t="s">
        <v>10201</v>
      </c>
      <c r="K1416" s="215" t="s">
        <v>11901</v>
      </c>
      <c r="L1416" s="215" t="s">
        <v>13595</v>
      </c>
      <c r="M1416" s="215" t="s">
        <v>15279</v>
      </c>
      <c r="N1416" s="215" t="s">
        <v>16993</v>
      </c>
      <c r="O1416" s="215" t="s">
        <v>18686</v>
      </c>
      <c r="P1416" s="215" t="s">
        <v>20385</v>
      </c>
      <c r="Q1416" s="4"/>
      <c r="R1416" s="4"/>
      <c r="S1416" s="4"/>
      <c r="T1416" s="4"/>
      <c r="U1416" s="4"/>
      <c r="V1416" s="4"/>
      <c r="W1416" s="4"/>
      <c r="X1416" s="4"/>
      <c r="Y1416" s="4"/>
      <c r="Z1416" s="4"/>
      <c r="AA1416" s="4"/>
      <c r="AB1416" s="4"/>
      <c r="AC1416" s="4"/>
      <c r="AD1416" s="4"/>
      <c r="AE1416" s="4"/>
      <c r="AF1416" s="4"/>
    </row>
    <row r="1417" spans="1:32" ht="49.9" customHeight="1">
      <c r="A1417" s="4"/>
      <c r="B1417" s="213">
        <v>1711131210</v>
      </c>
      <c r="C1417" s="214">
        <v>5</v>
      </c>
      <c r="D1417" s="215" t="s">
        <v>1322</v>
      </c>
      <c r="E1417" s="215" t="s">
        <v>2303</v>
      </c>
      <c r="F1417" s="216" t="s">
        <v>3427</v>
      </c>
      <c r="G1417" s="215" t="s">
        <v>5062</v>
      </c>
      <c r="H1417" s="215" t="s">
        <v>6792</v>
      </c>
      <c r="I1417" s="215" t="s">
        <v>8499</v>
      </c>
      <c r="J1417" s="215" t="s">
        <v>10202</v>
      </c>
      <c r="K1417" s="215" t="s">
        <v>11902</v>
      </c>
      <c r="L1417" s="215" t="s">
        <v>13596</v>
      </c>
      <c r="M1417" s="215" t="s">
        <v>15280</v>
      </c>
      <c r="N1417" s="215" t="s">
        <v>16994</v>
      </c>
      <c r="O1417" s="215" t="s">
        <v>18687</v>
      </c>
      <c r="P1417" s="215" t="s">
        <v>20386</v>
      </c>
      <c r="Q1417" s="4"/>
      <c r="R1417" s="4"/>
      <c r="S1417" s="4"/>
      <c r="T1417" s="4"/>
      <c r="U1417" s="4"/>
      <c r="V1417" s="4"/>
      <c r="W1417" s="4"/>
      <c r="X1417" s="4"/>
      <c r="Y1417" s="4"/>
      <c r="Z1417" s="4"/>
      <c r="AA1417" s="4"/>
      <c r="AB1417" s="4"/>
      <c r="AC1417" s="4"/>
      <c r="AD1417" s="4"/>
      <c r="AE1417" s="4"/>
      <c r="AF1417" s="4"/>
    </row>
    <row r="1418" spans="1:32" ht="49.9" customHeight="1">
      <c r="A1418" s="4"/>
      <c r="B1418" s="213">
        <v>1711131211</v>
      </c>
      <c r="C1418" s="214">
        <v>5</v>
      </c>
      <c r="D1418" s="215" t="s">
        <v>2708</v>
      </c>
      <c r="E1418" s="215" t="s">
        <v>2304</v>
      </c>
      <c r="F1418" s="216" t="s">
        <v>3428</v>
      </c>
      <c r="G1418" s="215" t="s">
        <v>21589</v>
      </c>
      <c r="H1418" s="215" t="s">
        <v>6793</v>
      </c>
      <c r="I1418" s="215" t="s">
        <v>8500</v>
      </c>
      <c r="J1418" s="215" t="s">
        <v>10203</v>
      </c>
      <c r="K1418" s="215" t="s">
        <v>11903</v>
      </c>
      <c r="L1418" s="215" t="s">
        <v>13597</v>
      </c>
      <c r="M1418" s="215" t="s">
        <v>14181</v>
      </c>
      <c r="N1418" s="215" t="s">
        <v>16995</v>
      </c>
      <c r="O1418" s="215" t="s">
        <v>18688</v>
      </c>
      <c r="P1418" s="215" t="s">
        <v>20387</v>
      </c>
      <c r="Q1418" s="4"/>
      <c r="R1418" s="4"/>
      <c r="S1418" s="4"/>
      <c r="T1418" s="4"/>
      <c r="U1418" s="4"/>
      <c r="V1418" s="4"/>
      <c r="W1418" s="4"/>
      <c r="X1418" s="4"/>
      <c r="Y1418" s="4"/>
      <c r="Z1418" s="4"/>
      <c r="AA1418" s="4"/>
      <c r="AB1418" s="4"/>
      <c r="AC1418" s="4"/>
      <c r="AD1418" s="4"/>
      <c r="AE1418" s="4"/>
      <c r="AF1418" s="4"/>
    </row>
    <row r="1419" spans="1:32" ht="49.9" customHeight="1">
      <c r="A1419" s="4"/>
      <c r="B1419" s="213">
        <v>1711131212</v>
      </c>
      <c r="C1419" s="214">
        <v>5</v>
      </c>
      <c r="D1419" s="215" t="s">
        <v>1323</v>
      </c>
      <c r="E1419" s="215" t="s">
        <v>2305</v>
      </c>
      <c r="F1419" s="216" t="s">
        <v>23458</v>
      </c>
      <c r="G1419" s="215" t="s">
        <v>5063</v>
      </c>
      <c r="H1419" s="215" t="s">
        <v>6794</v>
      </c>
      <c r="I1419" s="215" t="s">
        <v>8501</v>
      </c>
      <c r="J1419" s="215" t="s">
        <v>10204</v>
      </c>
      <c r="K1419" s="215" t="s">
        <v>11904</v>
      </c>
      <c r="L1419" s="215" t="s">
        <v>13598</v>
      </c>
      <c r="M1419" s="215" t="s">
        <v>15281</v>
      </c>
      <c r="N1419" s="215" t="s">
        <v>16996</v>
      </c>
      <c r="O1419" s="215" t="s">
        <v>18689</v>
      </c>
      <c r="P1419" s="215" t="s">
        <v>20388</v>
      </c>
      <c r="Q1419" s="4"/>
      <c r="R1419" s="4"/>
      <c r="S1419" s="4"/>
      <c r="T1419" s="4"/>
      <c r="U1419" s="4"/>
      <c r="V1419" s="4"/>
      <c r="W1419" s="4"/>
      <c r="X1419" s="4"/>
      <c r="Y1419" s="4"/>
      <c r="Z1419" s="4"/>
      <c r="AA1419" s="4"/>
      <c r="AB1419" s="4"/>
      <c r="AC1419" s="4"/>
      <c r="AD1419" s="4"/>
      <c r="AE1419" s="4"/>
      <c r="AF1419" s="4"/>
    </row>
    <row r="1420" spans="1:32" ht="49.9" customHeight="1">
      <c r="A1420" s="4"/>
      <c r="B1420" s="213">
        <v>1711131213</v>
      </c>
      <c r="C1420" s="214">
        <v>5</v>
      </c>
      <c r="D1420" s="215" t="s">
        <v>1324</v>
      </c>
      <c r="E1420" s="215" t="s">
        <v>2306</v>
      </c>
      <c r="F1420" s="216" t="s">
        <v>3429</v>
      </c>
      <c r="G1420" s="215" t="s">
        <v>5064</v>
      </c>
      <c r="H1420" s="215" t="s">
        <v>6795</v>
      </c>
      <c r="I1420" s="215" t="s">
        <v>8502</v>
      </c>
      <c r="J1420" s="215" t="s">
        <v>10205</v>
      </c>
      <c r="K1420" s="215" t="s">
        <v>11905</v>
      </c>
      <c r="L1420" s="215" t="s">
        <v>13599</v>
      </c>
      <c r="M1420" s="215" t="s">
        <v>15282</v>
      </c>
      <c r="N1420" s="215" t="s">
        <v>16997</v>
      </c>
      <c r="O1420" s="215" t="s">
        <v>18690</v>
      </c>
      <c r="P1420" s="215" t="s">
        <v>20389</v>
      </c>
      <c r="Q1420" s="4"/>
      <c r="R1420" s="4"/>
      <c r="S1420" s="4"/>
      <c r="T1420" s="4"/>
      <c r="U1420" s="4"/>
      <c r="V1420" s="4"/>
      <c r="W1420" s="4"/>
      <c r="X1420" s="4"/>
      <c r="Y1420" s="4"/>
      <c r="Z1420" s="4"/>
      <c r="AA1420" s="4"/>
      <c r="AB1420" s="4"/>
      <c r="AC1420" s="4"/>
      <c r="AD1420" s="4"/>
      <c r="AE1420" s="4"/>
      <c r="AF1420" s="4"/>
    </row>
    <row r="1421" spans="1:32" ht="49.9" customHeight="1">
      <c r="A1421" s="4"/>
      <c r="B1421" s="213">
        <v>18</v>
      </c>
      <c r="C1421" s="214">
        <v>1</v>
      </c>
      <c r="D1421" s="215" t="s">
        <v>1325</v>
      </c>
      <c r="E1421" s="215" t="s">
        <v>1325</v>
      </c>
      <c r="F1421" s="216" t="s">
        <v>3430</v>
      </c>
      <c r="G1421" s="215" t="s">
        <v>5065</v>
      </c>
      <c r="H1421" s="215" t="s">
        <v>6796</v>
      </c>
      <c r="I1421" s="215" t="s">
        <v>8503</v>
      </c>
      <c r="J1421" s="215" t="s">
        <v>10206</v>
      </c>
      <c r="K1421" s="215" t="s">
        <v>11906</v>
      </c>
      <c r="L1421" s="215" t="s">
        <v>13600</v>
      </c>
      <c r="M1421" s="215" t="s">
        <v>15283</v>
      </c>
      <c r="N1421" s="215" t="s">
        <v>16998</v>
      </c>
      <c r="O1421" s="215" t="s">
        <v>18691</v>
      </c>
      <c r="P1421" s="215" t="s">
        <v>20390</v>
      </c>
      <c r="Q1421" s="4"/>
      <c r="R1421" s="4"/>
      <c r="S1421" s="4"/>
      <c r="T1421" s="4"/>
      <c r="U1421" s="4"/>
      <c r="V1421" s="4"/>
      <c r="W1421" s="4"/>
      <c r="X1421" s="4"/>
      <c r="Y1421" s="4"/>
      <c r="Z1421" s="4"/>
      <c r="AA1421" s="4"/>
      <c r="AB1421" s="4"/>
      <c r="AC1421" s="4"/>
      <c r="AD1421" s="4"/>
      <c r="AE1421" s="4"/>
      <c r="AF1421" s="4"/>
    </row>
    <row r="1422" spans="1:32" ht="49.9" customHeight="1">
      <c r="A1422" s="4"/>
      <c r="B1422" s="213">
        <v>1810</v>
      </c>
      <c r="C1422" s="214">
        <v>2</v>
      </c>
      <c r="D1422" s="215" t="s">
        <v>1325</v>
      </c>
      <c r="E1422" s="215" t="s">
        <v>1325</v>
      </c>
      <c r="F1422" s="216" t="s">
        <v>3431</v>
      </c>
      <c r="G1422" s="215" t="s">
        <v>5065</v>
      </c>
      <c r="H1422" s="215" t="s">
        <v>6796</v>
      </c>
      <c r="I1422" s="215" t="s">
        <v>8503</v>
      </c>
      <c r="J1422" s="215" t="s">
        <v>10206</v>
      </c>
      <c r="K1422" s="215" t="s">
        <v>11906</v>
      </c>
      <c r="L1422" s="215" t="s">
        <v>13600</v>
      </c>
      <c r="M1422" s="215" t="s">
        <v>15283</v>
      </c>
      <c r="N1422" s="215" t="s">
        <v>16998</v>
      </c>
      <c r="O1422" s="215" t="s">
        <v>18691</v>
      </c>
      <c r="P1422" s="215" t="s">
        <v>20390</v>
      </c>
      <c r="Q1422" s="4"/>
      <c r="R1422" s="4"/>
      <c r="S1422" s="4"/>
      <c r="T1422" s="4"/>
      <c r="U1422" s="4"/>
      <c r="V1422" s="4"/>
      <c r="W1422" s="4"/>
      <c r="X1422" s="4"/>
      <c r="Y1422" s="4"/>
      <c r="Z1422" s="4"/>
      <c r="AA1422" s="4"/>
      <c r="AB1422" s="4"/>
      <c r="AC1422" s="4"/>
      <c r="AD1422" s="4"/>
      <c r="AE1422" s="4"/>
      <c r="AF1422" s="4"/>
    </row>
    <row r="1423" spans="1:32" ht="49.9" customHeight="1">
      <c r="A1423" s="4"/>
      <c r="B1423" s="213">
        <v>181010</v>
      </c>
      <c r="C1423" s="214">
        <v>3</v>
      </c>
      <c r="D1423" s="215" t="s">
        <v>284</v>
      </c>
      <c r="E1423" s="215" t="s">
        <v>284</v>
      </c>
      <c r="F1423" s="216" t="s">
        <v>23459</v>
      </c>
      <c r="G1423" s="215" t="s">
        <v>5066</v>
      </c>
      <c r="H1423" s="215" t="s">
        <v>6797</v>
      </c>
      <c r="I1423" s="215" t="s">
        <v>8504</v>
      </c>
      <c r="J1423" s="215" t="s">
        <v>10207</v>
      </c>
      <c r="K1423" s="215" t="s">
        <v>11907</v>
      </c>
      <c r="L1423" s="215" t="s">
        <v>13601</v>
      </c>
      <c r="M1423" s="215" t="s">
        <v>15284</v>
      </c>
      <c r="N1423" s="215" t="s">
        <v>16999</v>
      </c>
      <c r="O1423" s="215" t="s">
        <v>18692</v>
      </c>
      <c r="P1423" s="215" t="s">
        <v>20391</v>
      </c>
      <c r="Q1423" s="4"/>
      <c r="R1423" s="4"/>
      <c r="S1423" s="4"/>
      <c r="T1423" s="4"/>
      <c r="U1423" s="4"/>
      <c r="V1423" s="4"/>
      <c r="W1423" s="4"/>
      <c r="X1423" s="4"/>
      <c r="Y1423" s="4"/>
      <c r="Z1423" s="4"/>
      <c r="AA1423" s="4"/>
      <c r="AB1423" s="4"/>
      <c r="AC1423" s="4"/>
      <c r="AD1423" s="4"/>
      <c r="AE1423" s="4"/>
      <c r="AF1423" s="4"/>
    </row>
    <row r="1424" spans="1:32" ht="49.9" customHeight="1">
      <c r="A1424" s="4"/>
      <c r="B1424" s="213">
        <v>18101010</v>
      </c>
      <c r="C1424" s="214">
        <v>4</v>
      </c>
      <c r="D1424" s="215" t="s">
        <v>285</v>
      </c>
      <c r="E1424" s="215" t="s">
        <v>285</v>
      </c>
      <c r="F1424" s="216" t="s">
        <v>23460</v>
      </c>
      <c r="G1424" s="215" t="s">
        <v>5067</v>
      </c>
      <c r="H1424" s="215" t="s">
        <v>6798</v>
      </c>
      <c r="I1424" s="215" t="s">
        <v>8505</v>
      </c>
      <c r="J1424" s="215" t="s">
        <v>10208</v>
      </c>
      <c r="K1424" s="215" t="s">
        <v>11908</v>
      </c>
      <c r="L1424" s="215" t="s">
        <v>13602</v>
      </c>
      <c r="M1424" s="215" t="s">
        <v>15285</v>
      </c>
      <c r="N1424" s="215" t="s">
        <v>17000</v>
      </c>
      <c r="O1424" s="215" t="s">
        <v>18693</v>
      </c>
      <c r="P1424" s="215" t="s">
        <v>20392</v>
      </c>
      <c r="Q1424" s="4"/>
      <c r="R1424" s="4"/>
      <c r="S1424" s="4"/>
      <c r="T1424" s="4"/>
      <c r="U1424" s="4"/>
      <c r="V1424" s="4"/>
      <c r="W1424" s="4"/>
      <c r="X1424" s="4"/>
      <c r="Y1424" s="4"/>
      <c r="Z1424" s="4"/>
      <c r="AA1424" s="4"/>
      <c r="AB1424" s="4"/>
      <c r="AC1424" s="4"/>
      <c r="AD1424" s="4"/>
      <c r="AE1424" s="4"/>
      <c r="AF1424" s="4"/>
    </row>
    <row r="1425" spans="1:32" ht="49.9" customHeight="1">
      <c r="A1425" s="4"/>
      <c r="B1425" s="213">
        <v>1810101010</v>
      </c>
      <c r="C1425" s="214">
        <v>5</v>
      </c>
      <c r="D1425" s="215" t="s">
        <v>1326</v>
      </c>
      <c r="E1425" s="215" t="s">
        <v>2307</v>
      </c>
      <c r="F1425" s="216" t="s">
        <v>23461</v>
      </c>
      <c r="G1425" s="215" t="s">
        <v>5068</v>
      </c>
      <c r="H1425" s="215" t="s">
        <v>6799</v>
      </c>
      <c r="I1425" s="215" t="s">
        <v>8506</v>
      </c>
      <c r="J1425" s="215" t="s">
        <v>10209</v>
      </c>
      <c r="K1425" s="215" t="s">
        <v>11909</v>
      </c>
      <c r="L1425" s="215" t="s">
        <v>13603</v>
      </c>
      <c r="M1425" s="215" t="s">
        <v>15286</v>
      </c>
      <c r="N1425" s="215" t="s">
        <v>17001</v>
      </c>
      <c r="O1425" s="215" t="s">
        <v>18694</v>
      </c>
      <c r="P1425" s="215" t="s">
        <v>20393</v>
      </c>
      <c r="Q1425" s="4"/>
      <c r="R1425" s="4"/>
      <c r="S1425" s="4"/>
      <c r="T1425" s="4"/>
      <c r="U1425" s="4"/>
      <c r="V1425" s="4"/>
      <c r="W1425" s="4"/>
      <c r="X1425" s="4"/>
      <c r="Y1425" s="4"/>
      <c r="Z1425" s="4"/>
      <c r="AA1425" s="4"/>
      <c r="AB1425" s="4"/>
      <c r="AC1425" s="4"/>
      <c r="AD1425" s="4"/>
      <c r="AE1425" s="4"/>
      <c r="AF1425" s="4"/>
    </row>
    <row r="1426" spans="1:32" ht="49.9" customHeight="1">
      <c r="A1426" s="4"/>
      <c r="B1426" s="213">
        <v>181010101010</v>
      </c>
      <c r="C1426" s="214">
        <v>6</v>
      </c>
      <c r="D1426" s="215" t="s">
        <v>1327</v>
      </c>
      <c r="E1426" s="215" t="s">
        <v>2308</v>
      </c>
      <c r="F1426" s="216" t="s">
        <v>23462</v>
      </c>
      <c r="G1426" s="215" t="s">
        <v>5069</v>
      </c>
      <c r="H1426" s="215" t="s">
        <v>6800</v>
      </c>
      <c r="I1426" s="215" t="s">
        <v>8507</v>
      </c>
      <c r="J1426" s="215" t="s">
        <v>10210</v>
      </c>
      <c r="K1426" s="215" t="s">
        <v>10210</v>
      </c>
      <c r="L1426" s="215" t="s">
        <v>13604</v>
      </c>
      <c r="M1426" s="215" t="s">
        <v>15287</v>
      </c>
      <c r="N1426" s="215" t="s">
        <v>17002</v>
      </c>
      <c r="O1426" s="215" t="s">
        <v>18695</v>
      </c>
      <c r="P1426" s="215" t="s">
        <v>20394</v>
      </c>
      <c r="Q1426" s="4"/>
      <c r="R1426" s="4"/>
      <c r="S1426" s="4"/>
      <c r="T1426" s="4"/>
      <c r="U1426" s="4"/>
      <c r="V1426" s="4"/>
      <c r="W1426" s="4"/>
      <c r="X1426" s="4"/>
      <c r="Y1426" s="4"/>
      <c r="Z1426" s="4"/>
      <c r="AA1426" s="4"/>
      <c r="AB1426" s="4"/>
      <c r="AC1426" s="4"/>
      <c r="AD1426" s="4"/>
      <c r="AE1426" s="4"/>
      <c r="AF1426" s="4"/>
    </row>
    <row r="1427" spans="1:32" ht="49.9" customHeight="1">
      <c r="A1427" s="4"/>
      <c r="B1427" s="213">
        <v>181010101011</v>
      </c>
      <c r="C1427" s="214">
        <v>6</v>
      </c>
      <c r="D1427" s="215" t="s">
        <v>1328</v>
      </c>
      <c r="E1427" s="215" t="s">
        <v>2309</v>
      </c>
      <c r="F1427" s="216" t="s">
        <v>23463</v>
      </c>
      <c r="G1427" s="215" t="s">
        <v>5070</v>
      </c>
      <c r="H1427" s="215" t="s">
        <v>1328</v>
      </c>
      <c r="I1427" s="215" t="s">
        <v>8508</v>
      </c>
      <c r="J1427" s="215" t="s">
        <v>10211</v>
      </c>
      <c r="K1427" s="215" t="s">
        <v>10211</v>
      </c>
      <c r="L1427" s="215" t="s">
        <v>13605</v>
      </c>
      <c r="M1427" s="215" t="s">
        <v>15288</v>
      </c>
      <c r="N1427" s="215" t="s">
        <v>17003</v>
      </c>
      <c r="O1427" s="215" t="s">
        <v>18696</v>
      </c>
      <c r="P1427" s="215" t="s">
        <v>20395</v>
      </c>
      <c r="Q1427" s="4"/>
      <c r="R1427" s="4"/>
      <c r="S1427" s="4"/>
      <c r="T1427" s="4"/>
      <c r="U1427" s="4"/>
      <c r="V1427" s="4"/>
      <c r="W1427" s="4"/>
      <c r="X1427" s="4"/>
      <c r="Y1427" s="4"/>
      <c r="Z1427" s="4"/>
      <c r="AA1427" s="4"/>
      <c r="AB1427" s="4"/>
      <c r="AC1427" s="4"/>
      <c r="AD1427" s="4"/>
      <c r="AE1427" s="4"/>
      <c r="AF1427" s="4"/>
    </row>
    <row r="1428" spans="1:32" ht="49.9" customHeight="1">
      <c r="A1428" s="4"/>
      <c r="B1428" s="213">
        <v>181010101012</v>
      </c>
      <c r="C1428" s="214">
        <v>6</v>
      </c>
      <c r="D1428" s="215" t="s">
        <v>1329</v>
      </c>
      <c r="E1428" s="215" t="s">
        <v>2310</v>
      </c>
      <c r="F1428" s="216" t="s">
        <v>23464</v>
      </c>
      <c r="G1428" s="215" t="s">
        <v>5071</v>
      </c>
      <c r="H1428" s="215" t="s">
        <v>1329</v>
      </c>
      <c r="I1428" s="215" t="s">
        <v>8509</v>
      </c>
      <c r="J1428" s="215" t="s">
        <v>10212</v>
      </c>
      <c r="K1428" s="215" t="s">
        <v>11910</v>
      </c>
      <c r="L1428" s="215" t="s">
        <v>13606</v>
      </c>
      <c r="M1428" s="215" t="s">
        <v>15289</v>
      </c>
      <c r="N1428" s="215" t="s">
        <v>17004</v>
      </c>
      <c r="O1428" s="215" t="s">
        <v>18697</v>
      </c>
      <c r="P1428" s="215" t="s">
        <v>20396</v>
      </c>
      <c r="Q1428" s="4"/>
      <c r="R1428" s="4"/>
      <c r="S1428" s="4"/>
      <c r="T1428" s="4"/>
      <c r="U1428" s="4"/>
      <c r="V1428" s="4"/>
      <c r="W1428" s="4"/>
      <c r="X1428" s="4"/>
      <c r="Y1428" s="4"/>
      <c r="Z1428" s="4"/>
      <c r="AA1428" s="4"/>
      <c r="AB1428" s="4"/>
      <c r="AC1428" s="4"/>
      <c r="AD1428" s="4"/>
      <c r="AE1428" s="4"/>
      <c r="AF1428" s="4"/>
    </row>
    <row r="1429" spans="1:32" ht="49.9" customHeight="1">
      <c r="A1429" s="4"/>
      <c r="B1429" s="213">
        <v>1810101011</v>
      </c>
      <c r="C1429" s="214">
        <v>5</v>
      </c>
      <c r="D1429" s="215" t="s">
        <v>1330</v>
      </c>
      <c r="E1429" s="215" t="s">
        <v>2311</v>
      </c>
      <c r="F1429" s="216" t="s">
        <v>23465</v>
      </c>
      <c r="G1429" s="215" t="s">
        <v>5072</v>
      </c>
      <c r="H1429" s="215" t="s">
        <v>6801</v>
      </c>
      <c r="I1429" s="215" t="s">
        <v>8510</v>
      </c>
      <c r="J1429" s="215" t="s">
        <v>10213</v>
      </c>
      <c r="K1429" s="215" t="s">
        <v>10213</v>
      </c>
      <c r="L1429" s="215" t="s">
        <v>13607</v>
      </c>
      <c r="M1429" s="215" t="s">
        <v>5072</v>
      </c>
      <c r="N1429" s="215" t="s">
        <v>17005</v>
      </c>
      <c r="O1429" s="215" t="s">
        <v>5072</v>
      </c>
      <c r="P1429" s="215" t="s">
        <v>20397</v>
      </c>
      <c r="Q1429" s="4"/>
      <c r="R1429" s="4"/>
      <c r="S1429" s="4"/>
      <c r="T1429" s="4"/>
      <c r="U1429" s="4"/>
      <c r="V1429" s="4"/>
      <c r="W1429" s="4"/>
      <c r="X1429" s="4"/>
      <c r="Y1429" s="4"/>
      <c r="Z1429" s="4"/>
      <c r="AA1429" s="4"/>
      <c r="AB1429" s="4"/>
      <c r="AC1429" s="4"/>
      <c r="AD1429" s="4"/>
      <c r="AE1429" s="4"/>
      <c r="AF1429" s="4"/>
    </row>
    <row r="1430" spans="1:32" ht="49.9" customHeight="1">
      <c r="A1430" s="4"/>
      <c r="B1430" s="213">
        <v>181010101110</v>
      </c>
      <c r="C1430" s="214">
        <v>6</v>
      </c>
      <c r="D1430" s="215" t="s">
        <v>1331</v>
      </c>
      <c r="E1430" s="215" t="s">
        <v>2312</v>
      </c>
      <c r="F1430" s="216" t="s">
        <v>23466</v>
      </c>
      <c r="G1430" s="215" t="s">
        <v>5073</v>
      </c>
      <c r="H1430" s="215" t="s">
        <v>6802</v>
      </c>
      <c r="I1430" s="215" t="s">
        <v>8511</v>
      </c>
      <c r="J1430" s="215" t="s">
        <v>10214</v>
      </c>
      <c r="K1430" s="215" t="s">
        <v>11911</v>
      </c>
      <c r="L1430" s="215" t="s">
        <v>13608</v>
      </c>
      <c r="M1430" s="215" t="s">
        <v>15290</v>
      </c>
      <c r="N1430" s="215" t="s">
        <v>17006</v>
      </c>
      <c r="O1430" s="215" t="s">
        <v>18698</v>
      </c>
      <c r="P1430" s="215" t="s">
        <v>20398</v>
      </c>
      <c r="Q1430" s="4"/>
      <c r="R1430" s="4"/>
      <c r="S1430" s="4"/>
      <c r="T1430" s="4"/>
      <c r="U1430" s="4"/>
      <c r="V1430" s="4"/>
      <c r="W1430" s="4"/>
      <c r="X1430" s="4"/>
      <c r="Y1430" s="4"/>
      <c r="Z1430" s="4"/>
      <c r="AA1430" s="4"/>
      <c r="AB1430" s="4"/>
      <c r="AC1430" s="4"/>
      <c r="AD1430" s="4"/>
      <c r="AE1430" s="4"/>
      <c r="AF1430" s="4"/>
    </row>
    <row r="1431" spans="1:32" ht="49.9" customHeight="1">
      <c r="A1431" s="4"/>
      <c r="B1431" s="213">
        <v>181010101111</v>
      </c>
      <c r="C1431" s="214">
        <v>6</v>
      </c>
      <c r="D1431" s="215" t="s">
        <v>1332</v>
      </c>
      <c r="E1431" s="215" t="s">
        <v>2313</v>
      </c>
      <c r="F1431" s="216" t="s">
        <v>23467</v>
      </c>
      <c r="G1431" s="215" t="s">
        <v>5074</v>
      </c>
      <c r="H1431" s="215" t="s">
        <v>6803</v>
      </c>
      <c r="I1431" s="215" t="s">
        <v>8512</v>
      </c>
      <c r="J1431" s="215" t="s">
        <v>10215</v>
      </c>
      <c r="K1431" s="215" t="s">
        <v>10215</v>
      </c>
      <c r="L1431" s="215" t="s">
        <v>13609</v>
      </c>
      <c r="M1431" s="215" t="s">
        <v>15291</v>
      </c>
      <c r="N1431" s="215" t="s">
        <v>17007</v>
      </c>
      <c r="O1431" s="215" t="s">
        <v>15291</v>
      </c>
      <c r="P1431" s="215" t="s">
        <v>20399</v>
      </c>
      <c r="Q1431" s="4"/>
      <c r="R1431" s="4"/>
      <c r="S1431" s="4"/>
      <c r="T1431" s="4"/>
      <c r="U1431" s="4"/>
      <c r="V1431" s="4"/>
      <c r="W1431" s="4"/>
      <c r="X1431" s="4"/>
      <c r="Y1431" s="4"/>
      <c r="Z1431" s="4"/>
      <c r="AA1431" s="4"/>
      <c r="AB1431" s="4"/>
      <c r="AC1431" s="4"/>
      <c r="AD1431" s="4"/>
      <c r="AE1431" s="4"/>
      <c r="AF1431" s="4"/>
    </row>
    <row r="1432" spans="1:32" ht="49.9" customHeight="1">
      <c r="A1432" s="4"/>
      <c r="B1432" s="213">
        <v>181010101112</v>
      </c>
      <c r="C1432" s="214">
        <v>6</v>
      </c>
      <c r="D1432" s="215" t="s">
        <v>1333</v>
      </c>
      <c r="E1432" s="215" t="s">
        <v>2314</v>
      </c>
      <c r="F1432" s="216" t="s">
        <v>23468</v>
      </c>
      <c r="G1432" s="215" t="s">
        <v>5075</v>
      </c>
      <c r="H1432" s="215" t="s">
        <v>6804</v>
      </c>
      <c r="I1432" s="215" t="s">
        <v>8513</v>
      </c>
      <c r="J1432" s="215" t="s">
        <v>10216</v>
      </c>
      <c r="K1432" s="215" t="s">
        <v>11912</v>
      </c>
      <c r="L1432" s="215" t="s">
        <v>13610</v>
      </c>
      <c r="M1432" s="215" t="s">
        <v>15292</v>
      </c>
      <c r="N1432" s="215" t="s">
        <v>17008</v>
      </c>
      <c r="O1432" s="215" t="s">
        <v>18699</v>
      </c>
      <c r="P1432" s="215" t="s">
        <v>20400</v>
      </c>
      <c r="Q1432" s="4"/>
      <c r="R1432" s="4"/>
      <c r="S1432" s="4"/>
      <c r="T1432" s="4"/>
      <c r="U1432" s="4"/>
      <c r="V1432" s="4"/>
      <c r="W1432" s="4"/>
      <c r="X1432" s="4"/>
      <c r="Y1432" s="4"/>
      <c r="Z1432" s="4"/>
      <c r="AA1432" s="4"/>
      <c r="AB1432" s="4"/>
      <c r="AC1432" s="4"/>
      <c r="AD1432" s="4"/>
      <c r="AE1432" s="4"/>
      <c r="AF1432" s="4"/>
    </row>
    <row r="1433" spans="1:32" ht="49.9" customHeight="1">
      <c r="A1433" s="4"/>
      <c r="B1433" s="213">
        <v>181010101113</v>
      </c>
      <c r="C1433" s="214">
        <v>6</v>
      </c>
      <c r="D1433" s="215" t="s">
        <v>1334</v>
      </c>
      <c r="E1433" s="215" t="s">
        <v>2315</v>
      </c>
      <c r="F1433" s="216" t="s">
        <v>23469</v>
      </c>
      <c r="G1433" s="215" t="s">
        <v>5076</v>
      </c>
      <c r="H1433" s="215" t="s">
        <v>6805</v>
      </c>
      <c r="I1433" s="215" t="s">
        <v>8514</v>
      </c>
      <c r="J1433" s="215" t="s">
        <v>10217</v>
      </c>
      <c r="K1433" s="215" t="s">
        <v>11913</v>
      </c>
      <c r="L1433" s="215" t="s">
        <v>13611</v>
      </c>
      <c r="M1433" s="215" t="s">
        <v>15293</v>
      </c>
      <c r="N1433" s="215" t="s">
        <v>17009</v>
      </c>
      <c r="O1433" s="215" t="s">
        <v>18700</v>
      </c>
      <c r="P1433" s="215" t="s">
        <v>20401</v>
      </c>
      <c r="Q1433" s="4"/>
      <c r="R1433" s="4"/>
      <c r="S1433" s="4"/>
      <c r="T1433" s="4"/>
      <c r="U1433" s="4"/>
      <c r="V1433" s="4"/>
      <c r="W1433" s="4"/>
      <c r="X1433" s="4"/>
      <c r="Y1433" s="4"/>
      <c r="Z1433" s="4"/>
      <c r="AA1433" s="4"/>
      <c r="AB1433" s="4"/>
      <c r="AC1433" s="4"/>
      <c r="AD1433" s="4"/>
      <c r="AE1433" s="4"/>
      <c r="AF1433" s="4"/>
    </row>
    <row r="1434" spans="1:32" ht="49.9" customHeight="1">
      <c r="A1434" s="4"/>
      <c r="B1434" s="213">
        <v>1810101012</v>
      </c>
      <c r="C1434" s="214">
        <v>5</v>
      </c>
      <c r="D1434" s="215" t="s">
        <v>159</v>
      </c>
      <c r="E1434" s="215" t="s">
        <v>2316</v>
      </c>
      <c r="F1434" s="216" t="s">
        <v>23470</v>
      </c>
      <c r="G1434" s="215" t="s">
        <v>5077</v>
      </c>
      <c r="H1434" s="215" t="s">
        <v>6806</v>
      </c>
      <c r="I1434" s="215" t="s">
        <v>8515</v>
      </c>
      <c r="J1434" s="215" t="s">
        <v>10218</v>
      </c>
      <c r="K1434" s="215" t="s">
        <v>11914</v>
      </c>
      <c r="L1434" s="215" t="s">
        <v>13612</v>
      </c>
      <c r="M1434" s="215" t="s">
        <v>15294</v>
      </c>
      <c r="N1434" s="215" t="s">
        <v>17010</v>
      </c>
      <c r="O1434" s="215" t="s">
        <v>18701</v>
      </c>
      <c r="P1434" s="215" t="s">
        <v>20402</v>
      </c>
      <c r="Q1434" s="4"/>
      <c r="R1434" s="4"/>
      <c r="S1434" s="4"/>
      <c r="T1434" s="4"/>
      <c r="U1434" s="4"/>
      <c r="V1434" s="4"/>
      <c r="W1434" s="4"/>
      <c r="X1434" s="4"/>
      <c r="Y1434" s="4"/>
      <c r="Z1434" s="4"/>
      <c r="AA1434" s="4"/>
      <c r="AB1434" s="4"/>
      <c r="AC1434" s="4"/>
      <c r="AD1434" s="4"/>
      <c r="AE1434" s="4"/>
      <c r="AF1434" s="4"/>
    </row>
    <row r="1435" spans="1:32" ht="49.9" customHeight="1">
      <c r="A1435" s="4"/>
      <c r="B1435" s="213">
        <v>18101011</v>
      </c>
      <c r="C1435" s="214">
        <v>4</v>
      </c>
      <c r="D1435" s="215" t="s">
        <v>286</v>
      </c>
      <c r="E1435" s="215" t="s">
        <v>2317</v>
      </c>
      <c r="F1435" s="216" t="s">
        <v>23471</v>
      </c>
      <c r="G1435" s="215" t="s">
        <v>5078</v>
      </c>
      <c r="H1435" s="215" t="s">
        <v>6807</v>
      </c>
      <c r="I1435" s="215" t="s">
        <v>8516</v>
      </c>
      <c r="J1435" s="215" t="s">
        <v>10219</v>
      </c>
      <c r="K1435" s="215" t="s">
        <v>11915</v>
      </c>
      <c r="L1435" s="215" t="s">
        <v>13613</v>
      </c>
      <c r="M1435" s="215" t="s">
        <v>15295</v>
      </c>
      <c r="N1435" s="215" t="s">
        <v>17011</v>
      </c>
      <c r="O1435" s="215" t="s">
        <v>18702</v>
      </c>
      <c r="P1435" s="215" t="s">
        <v>20403</v>
      </c>
      <c r="Q1435" s="4"/>
      <c r="R1435" s="4"/>
      <c r="S1435" s="4"/>
      <c r="T1435" s="4"/>
      <c r="U1435" s="4"/>
      <c r="V1435" s="4"/>
      <c r="W1435" s="4"/>
      <c r="X1435" s="4"/>
      <c r="Y1435" s="4"/>
      <c r="Z1435" s="4"/>
      <c r="AA1435" s="4"/>
      <c r="AB1435" s="4"/>
      <c r="AC1435" s="4"/>
      <c r="AD1435" s="4"/>
      <c r="AE1435" s="4"/>
      <c r="AF1435" s="4"/>
    </row>
    <row r="1436" spans="1:32" ht="49.9" customHeight="1">
      <c r="A1436" s="4"/>
      <c r="B1436" s="213">
        <v>1810101110</v>
      </c>
      <c r="C1436" s="214">
        <v>5</v>
      </c>
      <c r="D1436" s="215" t="s">
        <v>1335</v>
      </c>
      <c r="E1436" s="215" t="s">
        <v>2318</v>
      </c>
      <c r="F1436" s="216" t="s">
        <v>21595</v>
      </c>
      <c r="G1436" s="215" t="s">
        <v>5079</v>
      </c>
      <c r="H1436" s="215" t="s">
        <v>6808</v>
      </c>
      <c r="I1436" s="215" t="s">
        <v>8517</v>
      </c>
      <c r="J1436" s="215" t="s">
        <v>10220</v>
      </c>
      <c r="K1436" s="215" t="s">
        <v>11916</v>
      </c>
      <c r="L1436" s="215" t="s">
        <v>13614</v>
      </c>
      <c r="M1436" s="215" t="s">
        <v>15296</v>
      </c>
      <c r="N1436" s="215" t="s">
        <v>17012</v>
      </c>
      <c r="O1436" s="215" t="s">
        <v>18703</v>
      </c>
      <c r="P1436" s="215" t="s">
        <v>20404</v>
      </c>
      <c r="Q1436" s="4"/>
      <c r="R1436" s="4"/>
      <c r="S1436" s="4"/>
      <c r="T1436" s="4"/>
      <c r="U1436" s="4"/>
      <c r="V1436" s="4"/>
      <c r="W1436" s="4"/>
      <c r="X1436" s="4"/>
      <c r="Y1436" s="4"/>
      <c r="Z1436" s="4"/>
      <c r="AA1436" s="4"/>
      <c r="AB1436" s="4"/>
      <c r="AC1436" s="4"/>
      <c r="AD1436" s="4"/>
      <c r="AE1436" s="4"/>
      <c r="AF1436" s="4"/>
    </row>
    <row r="1437" spans="1:32" ht="49.9" customHeight="1">
      <c r="A1437" s="4"/>
      <c r="B1437" s="213">
        <v>181010111010</v>
      </c>
      <c r="C1437" s="214">
        <v>6</v>
      </c>
      <c r="D1437" s="215" t="s">
        <v>1336</v>
      </c>
      <c r="E1437" s="215" t="s">
        <v>2319</v>
      </c>
      <c r="F1437" s="216" t="s">
        <v>23472</v>
      </c>
      <c r="G1437" s="215" t="s">
        <v>5080</v>
      </c>
      <c r="H1437" s="215" t="s">
        <v>6809</v>
      </c>
      <c r="I1437" s="215" t="s">
        <v>8518</v>
      </c>
      <c r="J1437" s="215" t="s">
        <v>10221</v>
      </c>
      <c r="K1437" s="215" t="s">
        <v>11917</v>
      </c>
      <c r="L1437" s="215" t="s">
        <v>13615</v>
      </c>
      <c r="M1437" s="215" t="s">
        <v>15297</v>
      </c>
      <c r="N1437" s="215" t="s">
        <v>17013</v>
      </c>
      <c r="O1437" s="215" t="s">
        <v>18704</v>
      </c>
      <c r="P1437" s="215" t="s">
        <v>20405</v>
      </c>
      <c r="Q1437" s="4"/>
      <c r="R1437" s="4"/>
      <c r="S1437" s="4"/>
      <c r="T1437" s="4"/>
      <c r="U1437" s="4"/>
      <c r="V1437" s="4"/>
      <c r="W1437" s="4"/>
      <c r="X1437" s="4"/>
      <c r="Y1437" s="4"/>
      <c r="Z1437" s="4"/>
      <c r="AA1437" s="4"/>
      <c r="AB1437" s="4"/>
      <c r="AC1437" s="4"/>
      <c r="AD1437" s="4"/>
      <c r="AE1437" s="4"/>
      <c r="AF1437" s="4"/>
    </row>
    <row r="1438" spans="1:32" ht="49.9" customHeight="1">
      <c r="A1438" s="4"/>
      <c r="B1438" s="213">
        <v>181010111011</v>
      </c>
      <c r="C1438" s="214">
        <v>6</v>
      </c>
      <c r="D1438" s="215" t="s">
        <v>1337</v>
      </c>
      <c r="E1438" s="215" t="s">
        <v>2320</v>
      </c>
      <c r="F1438" s="216" t="s">
        <v>23822</v>
      </c>
      <c r="G1438" s="215" t="s">
        <v>5081</v>
      </c>
      <c r="H1438" s="215" t="s">
        <v>6810</v>
      </c>
      <c r="I1438" s="215" t="s">
        <v>8519</v>
      </c>
      <c r="J1438" s="215" t="s">
        <v>10222</v>
      </c>
      <c r="K1438" s="215" t="s">
        <v>11918</v>
      </c>
      <c r="L1438" s="215" t="s">
        <v>13616</v>
      </c>
      <c r="M1438" s="215" t="s">
        <v>15298</v>
      </c>
      <c r="N1438" s="215" t="s">
        <v>17014</v>
      </c>
      <c r="O1438" s="215" t="s">
        <v>18705</v>
      </c>
      <c r="P1438" s="215" t="s">
        <v>20406</v>
      </c>
      <c r="Q1438" s="4"/>
      <c r="R1438" s="4"/>
      <c r="S1438" s="4"/>
      <c r="T1438" s="4"/>
      <c r="U1438" s="4"/>
      <c r="V1438" s="4"/>
      <c r="W1438" s="4"/>
      <c r="X1438" s="4"/>
      <c r="Y1438" s="4"/>
      <c r="Z1438" s="4"/>
      <c r="AA1438" s="4"/>
      <c r="AB1438" s="4"/>
      <c r="AC1438" s="4"/>
      <c r="AD1438" s="4"/>
      <c r="AE1438" s="4"/>
      <c r="AF1438" s="4"/>
    </row>
    <row r="1439" spans="1:32" ht="49.9" customHeight="1">
      <c r="A1439" s="4"/>
      <c r="B1439" s="213">
        <v>181010111012</v>
      </c>
      <c r="C1439" s="214">
        <v>6</v>
      </c>
      <c r="D1439" s="215" t="s">
        <v>287</v>
      </c>
      <c r="E1439" s="215" t="s">
        <v>2321</v>
      </c>
      <c r="F1439" s="216" t="s">
        <v>23823</v>
      </c>
      <c r="G1439" s="215" t="s">
        <v>5082</v>
      </c>
      <c r="H1439" s="215" t="s">
        <v>6811</v>
      </c>
      <c r="I1439" s="215" t="s">
        <v>8520</v>
      </c>
      <c r="J1439" s="215" t="s">
        <v>10223</v>
      </c>
      <c r="K1439" s="215" t="s">
        <v>11919</v>
      </c>
      <c r="L1439" s="215" t="s">
        <v>13617</v>
      </c>
      <c r="M1439" s="215" t="s">
        <v>15299</v>
      </c>
      <c r="N1439" s="215" t="s">
        <v>17015</v>
      </c>
      <c r="O1439" s="215" t="s">
        <v>18706</v>
      </c>
      <c r="P1439" s="215" t="s">
        <v>20407</v>
      </c>
      <c r="Q1439" s="4"/>
      <c r="R1439" s="4"/>
      <c r="S1439" s="4"/>
      <c r="T1439" s="4"/>
      <c r="U1439" s="4"/>
      <c r="V1439" s="4"/>
      <c r="W1439" s="4"/>
      <c r="X1439" s="4"/>
      <c r="Y1439" s="4"/>
      <c r="Z1439" s="4"/>
      <c r="AA1439" s="4"/>
      <c r="AB1439" s="4"/>
      <c r="AC1439" s="4"/>
      <c r="AD1439" s="4"/>
      <c r="AE1439" s="4"/>
      <c r="AF1439" s="4"/>
    </row>
    <row r="1440" spans="1:32" ht="49.9" customHeight="1">
      <c r="A1440" s="4"/>
      <c r="B1440" s="213">
        <v>18101011101210</v>
      </c>
      <c r="C1440" s="214" t="s">
        <v>21677</v>
      </c>
      <c r="D1440" s="215" t="s">
        <v>21717</v>
      </c>
      <c r="E1440" s="215" t="s">
        <v>21803</v>
      </c>
      <c r="F1440" s="216" t="s">
        <v>21804</v>
      </c>
      <c r="G1440" s="215" t="s">
        <v>22369</v>
      </c>
      <c r="H1440" s="215" t="s">
        <v>22370</v>
      </c>
      <c r="I1440" s="215" t="s">
        <v>22371</v>
      </c>
      <c r="J1440" s="215" t="s">
        <v>22372</v>
      </c>
      <c r="K1440" s="215" t="s">
        <v>22373</v>
      </c>
      <c r="L1440" s="215" t="s">
        <v>22374</v>
      </c>
      <c r="M1440" s="215" t="s">
        <v>22375</v>
      </c>
      <c r="N1440" s="215" t="s">
        <v>22376</v>
      </c>
      <c r="O1440" s="215" t="s">
        <v>22377</v>
      </c>
      <c r="P1440" s="215" t="s">
        <v>22378</v>
      </c>
      <c r="Q1440" s="4"/>
      <c r="R1440" s="4"/>
      <c r="S1440" s="4"/>
      <c r="T1440" s="4"/>
      <c r="U1440" s="4"/>
      <c r="V1440" s="4"/>
      <c r="W1440" s="4"/>
      <c r="X1440" s="4"/>
      <c r="Y1440" s="4"/>
      <c r="Z1440" s="4"/>
      <c r="AA1440" s="4"/>
      <c r="AB1440" s="4"/>
      <c r="AC1440" s="4"/>
      <c r="AD1440" s="4"/>
      <c r="AE1440" s="4"/>
      <c r="AF1440" s="4"/>
    </row>
    <row r="1441" spans="1:32" ht="49.9" customHeight="1">
      <c r="A1441" s="4"/>
      <c r="B1441" s="219">
        <v>18101011101211</v>
      </c>
      <c r="C1441" s="220" t="s">
        <v>21677</v>
      </c>
      <c r="D1441" s="221" t="s">
        <v>21718</v>
      </c>
      <c r="E1441" s="221" t="s">
        <v>21805</v>
      </c>
      <c r="F1441" s="216" t="s">
        <v>21806</v>
      </c>
      <c r="G1441" s="221" t="s">
        <v>22379</v>
      </c>
      <c r="H1441" s="221" t="s">
        <v>22380</v>
      </c>
      <c r="I1441" s="221" t="s">
        <v>22381</v>
      </c>
      <c r="J1441" s="221" t="s">
        <v>22382</v>
      </c>
      <c r="K1441" s="221" t="s">
        <v>22383</v>
      </c>
      <c r="L1441" s="221" t="s">
        <v>22384</v>
      </c>
      <c r="M1441" s="221" t="s">
        <v>22385</v>
      </c>
      <c r="N1441" s="221" t="s">
        <v>22386</v>
      </c>
      <c r="O1441" s="221" t="s">
        <v>22385</v>
      </c>
      <c r="P1441" s="221" t="s">
        <v>22387</v>
      </c>
      <c r="Q1441" s="4"/>
      <c r="R1441" s="4"/>
      <c r="S1441" s="4"/>
      <c r="T1441" s="4"/>
      <c r="U1441" s="4"/>
      <c r="V1441" s="4"/>
      <c r="W1441" s="4"/>
      <c r="X1441" s="4"/>
      <c r="Y1441" s="4"/>
      <c r="Z1441" s="4"/>
      <c r="AA1441" s="4"/>
      <c r="AB1441" s="4"/>
      <c r="AC1441" s="4"/>
      <c r="AD1441" s="4"/>
      <c r="AE1441" s="4"/>
      <c r="AF1441" s="4"/>
    </row>
    <row r="1442" spans="1:32" ht="49.9" customHeight="1">
      <c r="A1442" s="4"/>
      <c r="B1442" s="213">
        <v>1810101111</v>
      </c>
      <c r="C1442" s="214">
        <v>5</v>
      </c>
      <c r="D1442" s="215" t="s">
        <v>1338</v>
      </c>
      <c r="E1442" s="215" t="s">
        <v>2322</v>
      </c>
      <c r="F1442" s="216" t="s">
        <v>23824</v>
      </c>
      <c r="G1442" s="215" t="s">
        <v>5083</v>
      </c>
      <c r="H1442" s="215" t="s">
        <v>6812</v>
      </c>
      <c r="I1442" s="215" t="s">
        <v>8521</v>
      </c>
      <c r="J1442" s="215" t="s">
        <v>10224</v>
      </c>
      <c r="K1442" s="215" t="s">
        <v>11920</v>
      </c>
      <c r="L1442" s="215" t="s">
        <v>13618</v>
      </c>
      <c r="M1442" s="215" t="s">
        <v>15300</v>
      </c>
      <c r="N1442" s="215" t="s">
        <v>17016</v>
      </c>
      <c r="O1442" s="215" t="s">
        <v>18707</v>
      </c>
      <c r="P1442" s="215" t="s">
        <v>20408</v>
      </c>
      <c r="Q1442" s="4"/>
      <c r="R1442" s="4"/>
      <c r="S1442" s="4"/>
      <c r="T1442" s="4"/>
      <c r="U1442" s="4"/>
      <c r="V1442" s="4"/>
      <c r="W1442" s="4"/>
      <c r="X1442" s="4"/>
      <c r="Y1442" s="4"/>
      <c r="Z1442" s="4"/>
      <c r="AA1442" s="4"/>
      <c r="AB1442" s="4"/>
      <c r="AC1442" s="4"/>
      <c r="AD1442" s="4"/>
      <c r="AE1442" s="4"/>
      <c r="AF1442" s="4"/>
    </row>
    <row r="1443" spans="1:32" ht="49.9" customHeight="1">
      <c r="A1443" s="4"/>
      <c r="B1443" s="213">
        <v>181010111110</v>
      </c>
      <c r="C1443" s="214">
        <v>6</v>
      </c>
      <c r="D1443" s="215" t="s">
        <v>1339</v>
      </c>
      <c r="E1443" s="215" t="s">
        <v>2323</v>
      </c>
      <c r="F1443" s="216" t="s">
        <v>23474</v>
      </c>
      <c r="G1443" s="215" t="s">
        <v>5084</v>
      </c>
      <c r="H1443" s="215" t="s">
        <v>6813</v>
      </c>
      <c r="I1443" s="215" t="s">
        <v>8522</v>
      </c>
      <c r="J1443" s="215" t="s">
        <v>10225</v>
      </c>
      <c r="K1443" s="215" t="s">
        <v>11921</v>
      </c>
      <c r="L1443" s="215" t="s">
        <v>13619</v>
      </c>
      <c r="M1443" s="215" t="s">
        <v>15301</v>
      </c>
      <c r="N1443" s="215" t="s">
        <v>17017</v>
      </c>
      <c r="O1443" s="215" t="s">
        <v>18708</v>
      </c>
      <c r="P1443" s="215" t="s">
        <v>20409</v>
      </c>
      <c r="Q1443" s="4"/>
      <c r="R1443" s="4"/>
      <c r="S1443" s="4"/>
      <c r="T1443" s="4"/>
      <c r="U1443" s="4"/>
      <c r="V1443" s="4"/>
      <c r="W1443" s="4"/>
      <c r="X1443" s="4"/>
      <c r="Y1443" s="4"/>
      <c r="Z1443" s="4"/>
      <c r="AA1443" s="4"/>
      <c r="AB1443" s="4"/>
      <c r="AC1443" s="4"/>
      <c r="AD1443" s="4"/>
      <c r="AE1443" s="4"/>
      <c r="AF1443" s="4"/>
    </row>
    <row r="1444" spans="1:32" ht="49.9" customHeight="1">
      <c r="A1444" s="4"/>
      <c r="B1444" s="213">
        <v>181010111111</v>
      </c>
      <c r="C1444" s="214">
        <v>6</v>
      </c>
      <c r="D1444" s="215" t="s">
        <v>1340</v>
      </c>
      <c r="E1444" s="215" t="s">
        <v>2324</v>
      </c>
      <c r="F1444" s="216" t="s">
        <v>23475</v>
      </c>
      <c r="G1444" s="215" t="s">
        <v>5085</v>
      </c>
      <c r="H1444" s="215" t="s">
        <v>6814</v>
      </c>
      <c r="I1444" s="215" t="s">
        <v>8523</v>
      </c>
      <c r="J1444" s="215" t="s">
        <v>10226</v>
      </c>
      <c r="K1444" s="215" t="s">
        <v>10226</v>
      </c>
      <c r="L1444" s="215" t="s">
        <v>13620</v>
      </c>
      <c r="M1444" s="215" t="s">
        <v>15302</v>
      </c>
      <c r="N1444" s="215" t="s">
        <v>17018</v>
      </c>
      <c r="O1444" s="215" t="s">
        <v>18709</v>
      </c>
      <c r="P1444" s="215" t="s">
        <v>20410</v>
      </c>
      <c r="Q1444" s="4"/>
      <c r="R1444" s="4"/>
      <c r="S1444" s="4"/>
      <c r="T1444" s="4"/>
      <c r="U1444" s="4"/>
      <c r="V1444" s="4"/>
      <c r="W1444" s="4"/>
      <c r="X1444" s="4"/>
      <c r="Y1444" s="4"/>
      <c r="Z1444" s="4"/>
      <c r="AA1444" s="4"/>
      <c r="AB1444" s="4"/>
      <c r="AC1444" s="4"/>
      <c r="AD1444" s="4"/>
      <c r="AE1444" s="4"/>
      <c r="AF1444" s="4"/>
    </row>
    <row r="1445" spans="1:32" ht="49.9" customHeight="1">
      <c r="A1445" s="4"/>
      <c r="B1445" s="213">
        <v>181010111112</v>
      </c>
      <c r="C1445" s="214">
        <v>6</v>
      </c>
      <c r="D1445" s="215" t="s">
        <v>1341</v>
      </c>
      <c r="E1445" s="215" t="s">
        <v>2325</v>
      </c>
      <c r="F1445" s="216" t="s">
        <v>23825</v>
      </c>
      <c r="G1445" s="215" t="s">
        <v>5086</v>
      </c>
      <c r="H1445" s="215" t="s">
        <v>6815</v>
      </c>
      <c r="I1445" s="215" t="s">
        <v>8524</v>
      </c>
      <c r="J1445" s="215" t="s">
        <v>10227</v>
      </c>
      <c r="K1445" s="215" t="s">
        <v>11922</v>
      </c>
      <c r="L1445" s="215" t="s">
        <v>13621</v>
      </c>
      <c r="M1445" s="215" t="s">
        <v>15303</v>
      </c>
      <c r="N1445" s="215" t="s">
        <v>17019</v>
      </c>
      <c r="O1445" s="215" t="s">
        <v>18710</v>
      </c>
      <c r="P1445" s="215" t="s">
        <v>20411</v>
      </c>
      <c r="Q1445" s="4"/>
      <c r="R1445" s="4"/>
      <c r="S1445" s="4"/>
      <c r="T1445" s="4"/>
      <c r="U1445" s="4"/>
      <c r="V1445" s="4"/>
      <c r="W1445" s="4"/>
      <c r="X1445" s="4"/>
      <c r="Y1445" s="4"/>
      <c r="Z1445" s="4"/>
      <c r="AA1445" s="4"/>
      <c r="AB1445" s="4"/>
      <c r="AC1445" s="4"/>
      <c r="AD1445" s="4"/>
      <c r="AE1445" s="4"/>
      <c r="AF1445" s="4"/>
    </row>
    <row r="1446" spans="1:32" ht="49.9" customHeight="1">
      <c r="A1446" s="4"/>
      <c r="B1446" s="213">
        <v>181010111113</v>
      </c>
      <c r="C1446" s="214">
        <v>6</v>
      </c>
      <c r="D1446" s="215" t="s">
        <v>1342</v>
      </c>
      <c r="E1446" s="215" t="s">
        <v>2326</v>
      </c>
      <c r="F1446" s="216" t="s">
        <v>23826</v>
      </c>
      <c r="G1446" s="215" t="s">
        <v>5087</v>
      </c>
      <c r="H1446" s="215" t="s">
        <v>6816</v>
      </c>
      <c r="I1446" s="215" t="s">
        <v>8525</v>
      </c>
      <c r="J1446" s="215" t="s">
        <v>10228</v>
      </c>
      <c r="K1446" s="215" t="s">
        <v>10228</v>
      </c>
      <c r="L1446" s="215" t="s">
        <v>13622</v>
      </c>
      <c r="M1446" s="215" t="s">
        <v>15304</v>
      </c>
      <c r="N1446" s="215" t="s">
        <v>17020</v>
      </c>
      <c r="O1446" s="215" t="s">
        <v>18711</v>
      </c>
      <c r="P1446" s="215" t="s">
        <v>20412</v>
      </c>
      <c r="Q1446" s="4"/>
      <c r="R1446" s="4"/>
      <c r="S1446" s="4"/>
      <c r="T1446" s="4"/>
      <c r="U1446" s="4"/>
      <c r="V1446" s="4"/>
      <c r="W1446" s="4"/>
      <c r="X1446" s="4"/>
      <c r="Y1446" s="4"/>
      <c r="Z1446" s="4"/>
      <c r="AA1446" s="4"/>
      <c r="AB1446" s="4"/>
      <c r="AC1446" s="4"/>
      <c r="AD1446" s="4"/>
      <c r="AE1446" s="4"/>
      <c r="AF1446" s="4"/>
    </row>
    <row r="1447" spans="1:32" ht="49.9" customHeight="1">
      <c r="A1447" s="4"/>
      <c r="B1447" s="213">
        <v>181010111114</v>
      </c>
      <c r="C1447" s="214">
        <v>6</v>
      </c>
      <c r="D1447" s="215" t="s">
        <v>1343</v>
      </c>
      <c r="E1447" s="215" t="s">
        <v>2327</v>
      </c>
      <c r="F1447" s="216" t="s">
        <v>3436</v>
      </c>
      <c r="G1447" s="215" t="s">
        <v>5088</v>
      </c>
      <c r="H1447" s="215" t="s">
        <v>6817</v>
      </c>
      <c r="I1447" s="215" t="s">
        <v>8526</v>
      </c>
      <c r="J1447" s="215" t="s">
        <v>10229</v>
      </c>
      <c r="K1447" s="215" t="s">
        <v>11923</v>
      </c>
      <c r="L1447" s="215" t="s">
        <v>13623</v>
      </c>
      <c r="M1447" s="215" t="s">
        <v>15305</v>
      </c>
      <c r="N1447" s="215" t="s">
        <v>17021</v>
      </c>
      <c r="O1447" s="215" t="s">
        <v>18712</v>
      </c>
      <c r="P1447" s="215" t="s">
        <v>20413</v>
      </c>
      <c r="Q1447" s="4"/>
      <c r="R1447" s="4"/>
      <c r="S1447" s="4"/>
      <c r="T1447" s="4"/>
      <c r="U1447" s="4"/>
      <c r="V1447" s="4"/>
      <c r="W1447" s="4"/>
      <c r="X1447" s="4"/>
      <c r="Y1447" s="4"/>
      <c r="Z1447" s="4"/>
      <c r="AA1447" s="4"/>
      <c r="AB1447" s="4"/>
      <c r="AC1447" s="4"/>
      <c r="AD1447" s="4"/>
      <c r="AE1447" s="4"/>
      <c r="AF1447" s="4"/>
    </row>
    <row r="1448" spans="1:32" ht="49.9" customHeight="1">
      <c r="A1448" s="4"/>
      <c r="B1448" s="213">
        <v>18101011111410</v>
      </c>
      <c r="C1448" s="214">
        <v>7</v>
      </c>
      <c r="D1448" s="215" t="s">
        <v>1344</v>
      </c>
      <c r="E1448" s="215" t="s">
        <v>2328</v>
      </c>
      <c r="F1448" s="216" t="s">
        <v>23827</v>
      </c>
      <c r="G1448" s="215" t="s">
        <v>5089</v>
      </c>
      <c r="H1448" s="215" t="s">
        <v>6818</v>
      </c>
      <c r="I1448" s="215" t="s">
        <v>8527</v>
      </c>
      <c r="J1448" s="215" t="s">
        <v>10230</v>
      </c>
      <c r="K1448" s="215" t="s">
        <v>11924</v>
      </c>
      <c r="L1448" s="215" t="s">
        <v>13624</v>
      </c>
      <c r="M1448" s="215" t="s">
        <v>15306</v>
      </c>
      <c r="N1448" s="215" t="s">
        <v>17022</v>
      </c>
      <c r="O1448" s="215" t="s">
        <v>18713</v>
      </c>
      <c r="P1448" s="215" t="s">
        <v>20414</v>
      </c>
      <c r="Q1448" s="4"/>
      <c r="R1448" s="4"/>
      <c r="S1448" s="4"/>
      <c r="T1448" s="4"/>
      <c r="U1448" s="4"/>
      <c r="V1448" s="4"/>
      <c r="W1448" s="4"/>
      <c r="X1448" s="4"/>
      <c r="Y1448" s="4"/>
      <c r="Z1448" s="4"/>
      <c r="AA1448" s="4"/>
      <c r="AB1448" s="4"/>
      <c r="AC1448" s="4"/>
      <c r="AD1448" s="4"/>
      <c r="AE1448" s="4"/>
      <c r="AF1448" s="4"/>
    </row>
    <row r="1449" spans="1:32" ht="49.9" customHeight="1">
      <c r="A1449" s="4"/>
      <c r="B1449" s="213">
        <v>18101011111411</v>
      </c>
      <c r="C1449" s="214">
        <v>7</v>
      </c>
      <c r="D1449" s="215" t="s">
        <v>1345</v>
      </c>
      <c r="E1449" s="215" t="s">
        <v>2329</v>
      </c>
      <c r="F1449" s="216" t="s">
        <v>3438</v>
      </c>
      <c r="G1449" s="215" t="s">
        <v>5090</v>
      </c>
      <c r="H1449" s="215" t="s">
        <v>6819</v>
      </c>
      <c r="I1449" s="215" t="s">
        <v>8528</v>
      </c>
      <c r="J1449" s="215" t="s">
        <v>10231</v>
      </c>
      <c r="K1449" s="215" t="s">
        <v>11925</v>
      </c>
      <c r="L1449" s="215" t="s">
        <v>13625</v>
      </c>
      <c r="M1449" s="215" t="s">
        <v>15307</v>
      </c>
      <c r="N1449" s="215" t="s">
        <v>17023</v>
      </c>
      <c r="O1449" s="215" t="s">
        <v>18714</v>
      </c>
      <c r="P1449" s="215" t="s">
        <v>20415</v>
      </c>
      <c r="Q1449" s="4"/>
      <c r="R1449" s="4"/>
      <c r="S1449" s="4"/>
      <c r="T1449" s="4"/>
      <c r="U1449" s="4"/>
      <c r="V1449" s="4"/>
      <c r="W1449" s="4"/>
      <c r="X1449" s="4"/>
      <c r="Y1449" s="4"/>
      <c r="Z1449" s="4"/>
      <c r="AA1449" s="4"/>
      <c r="AB1449" s="4"/>
      <c r="AC1449" s="4"/>
      <c r="AD1449" s="4"/>
      <c r="AE1449" s="4"/>
      <c r="AF1449" s="4"/>
    </row>
    <row r="1450" spans="1:32" ht="49.9" customHeight="1">
      <c r="A1450" s="4"/>
      <c r="B1450" s="213">
        <v>18101011111412</v>
      </c>
      <c r="C1450" s="214">
        <v>7</v>
      </c>
      <c r="D1450" s="215" t="s">
        <v>1346</v>
      </c>
      <c r="E1450" s="215" t="s">
        <v>2330</v>
      </c>
      <c r="F1450" s="216" t="s">
        <v>23476</v>
      </c>
      <c r="G1450" s="215" t="s">
        <v>5091</v>
      </c>
      <c r="H1450" s="215" t="s">
        <v>6820</v>
      </c>
      <c r="I1450" s="215" t="s">
        <v>8529</v>
      </c>
      <c r="J1450" s="215" t="s">
        <v>10232</v>
      </c>
      <c r="K1450" s="215" t="s">
        <v>11926</v>
      </c>
      <c r="L1450" s="215" t="s">
        <v>13626</v>
      </c>
      <c r="M1450" s="215" t="s">
        <v>15308</v>
      </c>
      <c r="N1450" s="215" t="s">
        <v>17024</v>
      </c>
      <c r="O1450" s="215" t="s">
        <v>18715</v>
      </c>
      <c r="P1450" s="215" t="s">
        <v>20416</v>
      </c>
      <c r="Q1450" s="4"/>
      <c r="R1450" s="4"/>
      <c r="S1450" s="4"/>
      <c r="T1450" s="4"/>
      <c r="U1450" s="4"/>
      <c r="V1450" s="4"/>
      <c r="W1450" s="4"/>
      <c r="X1450" s="4"/>
      <c r="Y1450" s="4"/>
      <c r="Z1450" s="4"/>
      <c r="AA1450" s="4"/>
      <c r="AB1450" s="4"/>
      <c r="AC1450" s="4"/>
      <c r="AD1450" s="4"/>
      <c r="AE1450" s="4"/>
      <c r="AF1450" s="4"/>
    </row>
    <row r="1451" spans="1:32" ht="49.9" customHeight="1">
      <c r="A1451" s="4"/>
      <c r="B1451" s="213">
        <v>1810101112</v>
      </c>
      <c r="C1451" s="214">
        <v>5</v>
      </c>
      <c r="D1451" s="215" t="s">
        <v>288</v>
      </c>
      <c r="E1451" s="215" t="s">
        <v>2331</v>
      </c>
      <c r="F1451" s="216" t="s">
        <v>3439</v>
      </c>
      <c r="G1451" s="215" t="s">
        <v>5092</v>
      </c>
      <c r="H1451" s="215" t="s">
        <v>6821</v>
      </c>
      <c r="I1451" s="215" t="s">
        <v>8530</v>
      </c>
      <c r="J1451" s="215" t="s">
        <v>10233</v>
      </c>
      <c r="K1451" s="215" t="s">
        <v>11927</v>
      </c>
      <c r="L1451" s="215" t="s">
        <v>13627</v>
      </c>
      <c r="M1451" s="215" t="s">
        <v>15309</v>
      </c>
      <c r="N1451" s="215" t="s">
        <v>17025</v>
      </c>
      <c r="O1451" s="215" t="s">
        <v>18716</v>
      </c>
      <c r="P1451" s="215" t="s">
        <v>20417</v>
      </c>
      <c r="Q1451" s="4"/>
      <c r="R1451" s="4"/>
      <c r="S1451" s="4"/>
      <c r="T1451" s="4"/>
      <c r="U1451" s="4"/>
      <c r="V1451" s="4"/>
      <c r="W1451" s="4"/>
      <c r="X1451" s="4"/>
      <c r="Y1451" s="4"/>
      <c r="Z1451" s="4"/>
      <c r="AA1451" s="4"/>
      <c r="AB1451" s="4"/>
      <c r="AC1451" s="4"/>
      <c r="AD1451" s="4"/>
      <c r="AE1451" s="4"/>
      <c r="AF1451" s="4"/>
    </row>
    <row r="1452" spans="1:32" ht="49.9" customHeight="1">
      <c r="A1452" s="4"/>
      <c r="B1452" s="213">
        <v>181010111210</v>
      </c>
      <c r="C1452" s="214">
        <v>6</v>
      </c>
      <c r="D1452" s="215" t="s">
        <v>1347</v>
      </c>
      <c r="E1452" s="215" t="s">
        <v>2332</v>
      </c>
      <c r="F1452" s="216" t="s">
        <v>23828</v>
      </c>
      <c r="G1452" s="215" t="s">
        <v>5093</v>
      </c>
      <c r="H1452" s="215" t="s">
        <v>6822</v>
      </c>
      <c r="I1452" s="215" t="s">
        <v>8531</v>
      </c>
      <c r="J1452" s="215" t="s">
        <v>10234</v>
      </c>
      <c r="K1452" s="215" t="s">
        <v>11928</v>
      </c>
      <c r="L1452" s="215" t="s">
        <v>13628</v>
      </c>
      <c r="M1452" s="215" t="s">
        <v>15310</v>
      </c>
      <c r="N1452" s="215" t="s">
        <v>17026</v>
      </c>
      <c r="O1452" s="215" t="s">
        <v>18717</v>
      </c>
      <c r="P1452" s="215" t="s">
        <v>20418</v>
      </c>
      <c r="Q1452" s="4"/>
      <c r="R1452" s="4"/>
      <c r="S1452" s="4"/>
      <c r="T1452" s="4"/>
      <c r="U1452" s="4"/>
      <c r="V1452" s="4"/>
      <c r="W1452" s="4"/>
      <c r="X1452" s="4"/>
      <c r="Y1452" s="4"/>
      <c r="Z1452" s="4"/>
      <c r="AA1452" s="4"/>
      <c r="AB1452" s="4"/>
      <c r="AC1452" s="4"/>
      <c r="AD1452" s="4"/>
      <c r="AE1452" s="4"/>
      <c r="AF1452" s="4"/>
    </row>
    <row r="1453" spans="1:32" ht="49.9" customHeight="1">
      <c r="A1453" s="4"/>
      <c r="B1453" s="213">
        <v>18101011121010</v>
      </c>
      <c r="C1453" s="214">
        <v>7</v>
      </c>
      <c r="D1453" s="215" t="s">
        <v>1348</v>
      </c>
      <c r="E1453" s="215" t="s">
        <v>2333</v>
      </c>
      <c r="F1453" s="216" t="s">
        <v>23829</v>
      </c>
      <c r="G1453" s="215" t="s">
        <v>5094</v>
      </c>
      <c r="H1453" s="215" t="s">
        <v>6823</v>
      </c>
      <c r="I1453" s="215" t="s">
        <v>8532</v>
      </c>
      <c r="J1453" s="215" t="s">
        <v>10235</v>
      </c>
      <c r="K1453" s="215" t="s">
        <v>11929</v>
      </c>
      <c r="L1453" s="215" t="s">
        <v>13629</v>
      </c>
      <c r="M1453" s="215" t="s">
        <v>15311</v>
      </c>
      <c r="N1453" s="215" t="s">
        <v>17027</v>
      </c>
      <c r="O1453" s="215" t="s">
        <v>18718</v>
      </c>
      <c r="P1453" s="215" t="s">
        <v>20419</v>
      </c>
      <c r="Q1453" s="4"/>
      <c r="R1453" s="4"/>
      <c r="S1453" s="4"/>
      <c r="T1453" s="4"/>
      <c r="U1453" s="4"/>
      <c r="V1453" s="4"/>
      <c r="W1453" s="4"/>
      <c r="X1453" s="4"/>
      <c r="Y1453" s="4"/>
      <c r="Z1453" s="4"/>
      <c r="AA1453" s="4"/>
      <c r="AB1453" s="4"/>
      <c r="AC1453" s="4"/>
      <c r="AD1453" s="4"/>
      <c r="AE1453" s="4"/>
      <c r="AF1453" s="4"/>
    </row>
    <row r="1454" spans="1:32" ht="49.9" customHeight="1">
      <c r="A1454" s="4"/>
      <c r="B1454" s="213">
        <v>18101011121011</v>
      </c>
      <c r="C1454" s="214">
        <v>7</v>
      </c>
      <c r="D1454" s="215" t="s">
        <v>1349</v>
      </c>
      <c r="E1454" s="215" t="s">
        <v>2334</v>
      </c>
      <c r="F1454" s="216" t="s">
        <v>3442</v>
      </c>
      <c r="G1454" s="215" t="s">
        <v>5095</v>
      </c>
      <c r="H1454" s="215" t="s">
        <v>6824</v>
      </c>
      <c r="I1454" s="215" t="s">
        <v>8533</v>
      </c>
      <c r="J1454" s="215" t="s">
        <v>10236</v>
      </c>
      <c r="K1454" s="215" t="s">
        <v>11930</v>
      </c>
      <c r="L1454" s="215" t="s">
        <v>13630</v>
      </c>
      <c r="M1454" s="215" t="s">
        <v>15312</v>
      </c>
      <c r="N1454" s="215" t="s">
        <v>17028</v>
      </c>
      <c r="O1454" s="215" t="s">
        <v>18719</v>
      </c>
      <c r="P1454" s="215" t="s">
        <v>20420</v>
      </c>
      <c r="Q1454" s="4"/>
      <c r="R1454" s="4"/>
      <c r="S1454" s="4"/>
      <c r="T1454" s="4"/>
      <c r="U1454" s="4"/>
      <c r="V1454" s="4"/>
      <c r="W1454" s="4"/>
      <c r="X1454" s="4"/>
      <c r="Y1454" s="4"/>
      <c r="Z1454" s="4"/>
      <c r="AA1454" s="4"/>
      <c r="AB1454" s="4"/>
      <c r="AC1454" s="4"/>
      <c r="AD1454" s="4"/>
      <c r="AE1454" s="4"/>
      <c r="AF1454" s="4"/>
    </row>
    <row r="1455" spans="1:32" ht="49.9" customHeight="1">
      <c r="A1455" s="4"/>
      <c r="B1455" s="213">
        <v>181010111211</v>
      </c>
      <c r="C1455" s="214">
        <v>6</v>
      </c>
      <c r="D1455" s="215" t="s">
        <v>1350</v>
      </c>
      <c r="E1455" s="215" t="s">
        <v>2335</v>
      </c>
      <c r="F1455" s="216" t="s">
        <v>23830</v>
      </c>
      <c r="G1455" s="215" t="s">
        <v>5096</v>
      </c>
      <c r="H1455" s="215" t="s">
        <v>6825</v>
      </c>
      <c r="I1455" s="215" t="s">
        <v>8534</v>
      </c>
      <c r="J1455" s="215" t="s">
        <v>10237</v>
      </c>
      <c r="K1455" s="215" t="s">
        <v>11931</v>
      </c>
      <c r="L1455" s="215" t="s">
        <v>13631</v>
      </c>
      <c r="M1455" s="215" t="s">
        <v>5096</v>
      </c>
      <c r="N1455" s="215" t="s">
        <v>17029</v>
      </c>
      <c r="O1455" s="215" t="s">
        <v>18720</v>
      </c>
      <c r="P1455" s="215" t="s">
        <v>20421</v>
      </c>
      <c r="Q1455" s="4"/>
      <c r="R1455" s="4"/>
      <c r="S1455" s="4"/>
      <c r="T1455" s="4"/>
      <c r="U1455" s="4"/>
      <c r="V1455" s="4"/>
      <c r="W1455" s="4"/>
      <c r="X1455" s="4"/>
      <c r="Y1455" s="4"/>
      <c r="Z1455" s="4"/>
      <c r="AA1455" s="4"/>
      <c r="AB1455" s="4"/>
      <c r="AC1455" s="4"/>
      <c r="AD1455" s="4"/>
      <c r="AE1455" s="4"/>
      <c r="AF1455" s="4"/>
    </row>
    <row r="1456" spans="1:32" ht="49.9" customHeight="1">
      <c r="A1456" s="4"/>
      <c r="B1456" s="213">
        <v>181010111212</v>
      </c>
      <c r="C1456" s="214">
        <v>6</v>
      </c>
      <c r="D1456" s="215" t="s">
        <v>1351</v>
      </c>
      <c r="E1456" s="215" t="s">
        <v>2336</v>
      </c>
      <c r="F1456" s="216" t="s">
        <v>23831</v>
      </c>
      <c r="G1456" s="215" t="s">
        <v>5097</v>
      </c>
      <c r="H1456" s="215" t="s">
        <v>6826</v>
      </c>
      <c r="I1456" s="215" t="s">
        <v>8535</v>
      </c>
      <c r="J1456" s="215" t="s">
        <v>10238</v>
      </c>
      <c r="K1456" s="215" t="s">
        <v>11932</v>
      </c>
      <c r="L1456" s="215" t="s">
        <v>13632</v>
      </c>
      <c r="M1456" s="215" t="s">
        <v>15313</v>
      </c>
      <c r="N1456" s="215" t="s">
        <v>17030</v>
      </c>
      <c r="O1456" s="215" t="s">
        <v>18721</v>
      </c>
      <c r="P1456" s="215" t="s">
        <v>20422</v>
      </c>
      <c r="Q1456" s="4"/>
      <c r="R1456" s="4"/>
      <c r="S1456" s="4"/>
      <c r="T1456" s="4"/>
      <c r="U1456" s="4"/>
      <c r="V1456" s="4"/>
      <c r="W1456" s="4"/>
      <c r="X1456" s="4"/>
      <c r="Y1456" s="4"/>
      <c r="Z1456" s="4"/>
      <c r="AA1456" s="4"/>
      <c r="AB1456" s="4"/>
      <c r="AC1456" s="4"/>
      <c r="AD1456" s="4"/>
      <c r="AE1456" s="4"/>
      <c r="AF1456" s="4"/>
    </row>
    <row r="1457" spans="1:32" ht="49.9" customHeight="1">
      <c r="A1457" s="4"/>
      <c r="B1457" s="213">
        <v>18101012</v>
      </c>
      <c r="C1457" s="214">
        <v>4</v>
      </c>
      <c r="D1457" s="215" t="s">
        <v>289</v>
      </c>
      <c r="E1457" s="215" t="s">
        <v>2337</v>
      </c>
      <c r="F1457" s="216" t="s">
        <v>23477</v>
      </c>
      <c r="G1457" s="215" t="s">
        <v>5098</v>
      </c>
      <c r="H1457" s="215" t="s">
        <v>6827</v>
      </c>
      <c r="I1457" s="215" t="s">
        <v>8536</v>
      </c>
      <c r="J1457" s="215" t="s">
        <v>10239</v>
      </c>
      <c r="K1457" s="215" t="s">
        <v>11933</v>
      </c>
      <c r="L1457" s="215" t="s">
        <v>13633</v>
      </c>
      <c r="M1457" s="215" t="s">
        <v>15314</v>
      </c>
      <c r="N1457" s="215" t="s">
        <v>17031</v>
      </c>
      <c r="O1457" s="215" t="s">
        <v>18722</v>
      </c>
      <c r="P1457" s="215" t="s">
        <v>20423</v>
      </c>
      <c r="Q1457" s="4"/>
      <c r="R1457" s="4"/>
      <c r="S1457" s="4"/>
      <c r="T1457" s="4"/>
      <c r="U1457" s="4"/>
      <c r="V1457" s="4"/>
      <c r="W1457" s="4"/>
      <c r="X1457" s="4"/>
      <c r="Y1457" s="4"/>
      <c r="Z1457" s="4"/>
      <c r="AA1457" s="4"/>
      <c r="AB1457" s="4"/>
      <c r="AC1457" s="4"/>
      <c r="AD1457" s="4"/>
      <c r="AE1457" s="4"/>
      <c r="AF1457" s="4"/>
    </row>
    <row r="1458" spans="1:32" ht="49.9" customHeight="1">
      <c r="A1458" s="4"/>
      <c r="B1458" s="213">
        <v>1810101210</v>
      </c>
      <c r="C1458" s="214">
        <v>5</v>
      </c>
      <c r="D1458" s="215" t="s">
        <v>1352</v>
      </c>
      <c r="E1458" s="215" t="s">
        <v>2338</v>
      </c>
      <c r="F1458" s="216" t="s">
        <v>23832</v>
      </c>
      <c r="G1458" s="215" t="s">
        <v>5099</v>
      </c>
      <c r="H1458" s="215" t="s">
        <v>6828</v>
      </c>
      <c r="I1458" s="215" t="s">
        <v>8537</v>
      </c>
      <c r="J1458" s="215" t="s">
        <v>10240</v>
      </c>
      <c r="K1458" s="215" t="s">
        <v>11934</v>
      </c>
      <c r="L1458" s="215" t="s">
        <v>13634</v>
      </c>
      <c r="M1458" s="215" t="s">
        <v>15315</v>
      </c>
      <c r="N1458" s="215" t="s">
        <v>17032</v>
      </c>
      <c r="O1458" s="215" t="s">
        <v>18723</v>
      </c>
      <c r="P1458" s="215" t="s">
        <v>20424</v>
      </c>
      <c r="Q1458" s="4"/>
      <c r="R1458" s="4"/>
      <c r="S1458" s="4"/>
      <c r="T1458" s="4"/>
      <c r="U1458" s="4"/>
      <c r="V1458" s="4"/>
      <c r="W1458" s="4"/>
      <c r="X1458" s="4"/>
      <c r="Y1458" s="4"/>
      <c r="Z1458" s="4"/>
      <c r="AA1458" s="4"/>
      <c r="AB1458" s="4"/>
      <c r="AC1458" s="4"/>
      <c r="AD1458" s="4"/>
      <c r="AE1458" s="4"/>
      <c r="AF1458" s="4"/>
    </row>
    <row r="1459" spans="1:32" ht="49.9" customHeight="1">
      <c r="A1459" s="4"/>
      <c r="B1459" s="213">
        <v>1810101211</v>
      </c>
      <c r="C1459" s="214">
        <v>5</v>
      </c>
      <c r="D1459" s="215" t="s">
        <v>280</v>
      </c>
      <c r="E1459" s="215" t="s">
        <v>2339</v>
      </c>
      <c r="F1459" s="216" t="s">
        <v>23478</v>
      </c>
      <c r="G1459" s="215" t="s">
        <v>5100</v>
      </c>
      <c r="H1459" s="215" t="s">
        <v>6829</v>
      </c>
      <c r="I1459" s="215" t="s">
        <v>8538</v>
      </c>
      <c r="J1459" s="215" t="s">
        <v>10241</v>
      </c>
      <c r="K1459" s="215" t="s">
        <v>11935</v>
      </c>
      <c r="L1459" s="215" t="s">
        <v>13635</v>
      </c>
      <c r="M1459" s="215" t="s">
        <v>15316</v>
      </c>
      <c r="N1459" s="215" t="s">
        <v>17033</v>
      </c>
      <c r="O1459" s="215" t="s">
        <v>18724</v>
      </c>
      <c r="P1459" s="215" t="s">
        <v>20425</v>
      </c>
      <c r="Q1459" s="4"/>
      <c r="R1459" s="4"/>
      <c r="S1459" s="4"/>
      <c r="T1459" s="4"/>
      <c r="U1459" s="4"/>
      <c r="V1459" s="4"/>
      <c r="W1459" s="4"/>
      <c r="X1459" s="4"/>
      <c r="Y1459" s="4"/>
      <c r="Z1459" s="4"/>
      <c r="AA1459" s="4"/>
      <c r="AB1459" s="4"/>
      <c r="AC1459" s="4"/>
      <c r="AD1459" s="4"/>
      <c r="AE1459" s="4"/>
      <c r="AF1459" s="4"/>
    </row>
    <row r="1460" spans="1:32" ht="49.9" customHeight="1">
      <c r="A1460" s="4"/>
      <c r="B1460" s="213">
        <v>181010121110</v>
      </c>
      <c r="C1460" s="214">
        <v>6</v>
      </c>
      <c r="D1460" s="215" t="s">
        <v>1353</v>
      </c>
      <c r="E1460" s="215" t="s">
        <v>2340</v>
      </c>
      <c r="F1460" s="216" t="s">
        <v>23833</v>
      </c>
      <c r="G1460" s="215" t="s">
        <v>5101</v>
      </c>
      <c r="H1460" s="215" t="s">
        <v>6830</v>
      </c>
      <c r="I1460" s="215" t="s">
        <v>8539</v>
      </c>
      <c r="J1460" s="215" t="s">
        <v>10242</v>
      </c>
      <c r="K1460" s="215" t="s">
        <v>11936</v>
      </c>
      <c r="L1460" s="215" t="s">
        <v>13636</v>
      </c>
      <c r="M1460" s="215" t="s">
        <v>15317</v>
      </c>
      <c r="N1460" s="215" t="s">
        <v>17034</v>
      </c>
      <c r="O1460" s="215" t="s">
        <v>18725</v>
      </c>
      <c r="P1460" s="215" t="s">
        <v>20426</v>
      </c>
      <c r="Q1460" s="4"/>
      <c r="R1460" s="4"/>
      <c r="S1460" s="4"/>
      <c r="T1460" s="4"/>
      <c r="U1460" s="4"/>
      <c r="V1460" s="4"/>
      <c r="W1460" s="4"/>
      <c r="X1460" s="4"/>
      <c r="Y1460" s="4"/>
      <c r="Z1460" s="4"/>
      <c r="AA1460" s="4"/>
      <c r="AB1460" s="4"/>
      <c r="AC1460" s="4"/>
      <c r="AD1460" s="4"/>
      <c r="AE1460" s="4"/>
      <c r="AF1460" s="4"/>
    </row>
    <row r="1461" spans="1:32" ht="49.9" customHeight="1">
      <c r="A1461" s="4"/>
      <c r="B1461" s="213">
        <v>181010121111</v>
      </c>
      <c r="C1461" s="214">
        <v>6</v>
      </c>
      <c r="D1461" s="215" t="s">
        <v>1354</v>
      </c>
      <c r="E1461" s="215" t="s">
        <v>2341</v>
      </c>
      <c r="F1461" s="216" t="s">
        <v>23834</v>
      </c>
      <c r="G1461" s="215" t="s">
        <v>5102</v>
      </c>
      <c r="H1461" s="215" t="s">
        <v>6831</v>
      </c>
      <c r="I1461" s="215" t="s">
        <v>8540</v>
      </c>
      <c r="J1461" s="215" t="s">
        <v>10243</v>
      </c>
      <c r="K1461" s="215" t="s">
        <v>11937</v>
      </c>
      <c r="L1461" s="215" t="s">
        <v>13637</v>
      </c>
      <c r="M1461" s="215" t="s">
        <v>15318</v>
      </c>
      <c r="N1461" s="215" t="s">
        <v>17035</v>
      </c>
      <c r="O1461" s="215" t="s">
        <v>18726</v>
      </c>
      <c r="P1461" s="215" t="s">
        <v>20427</v>
      </c>
      <c r="Q1461" s="4"/>
      <c r="R1461" s="4"/>
      <c r="S1461" s="4"/>
      <c r="T1461" s="4"/>
      <c r="U1461" s="4"/>
      <c r="V1461" s="4"/>
      <c r="W1461" s="4"/>
      <c r="X1461" s="4"/>
      <c r="Y1461" s="4"/>
      <c r="Z1461" s="4"/>
      <c r="AA1461" s="4"/>
      <c r="AB1461" s="4"/>
      <c r="AC1461" s="4"/>
      <c r="AD1461" s="4"/>
      <c r="AE1461" s="4"/>
      <c r="AF1461" s="4"/>
    </row>
    <row r="1462" spans="1:32" ht="49.9" customHeight="1">
      <c r="A1462" s="4"/>
      <c r="B1462" s="213">
        <v>181010121112</v>
      </c>
      <c r="C1462" s="214">
        <v>6</v>
      </c>
      <c r="D1462" s="215" t="s">
        <v>1355</v>
      </c>
      <c r="E1462" s="215" t="s">
        <v>2342</v>
      </c>
      <c r="F1462" s="216" t="s">
        <v>3447</v>
      </c>
      <c r="G1462" s="215" t="s">
        <v>5103</v>
      </c>
      <c r="H1462" s="215" t="s">
        <v>6832</v>
      </c>
      <c r="I1462" s="215" t="s">
        <v>1355</v>
      </c>
      <c r="J1462" s="215" t="s">
        <v>1355</v>
      </c>
      <c r="K1462" s="215" t="s">
        <v>11938</v>
      </c>
      <c r="L1462" s="215" t="s">
        <v>13638</v>
      </c>
      <c r="M1462" s="215" t="s">
        <v>15319</v>
      </c>
      <c r="N1462" s="215" t="s">
        <v>17036</v>
      </c>
      <c r="O1462" s="215" t="s">
        <v>18727</v>
      </c>
      <c r="P1462" s="215" t="s">
        <v>20428</v>
      </c>
      <c r="Q1462" s="4"/>
      <c r="R1462" s="4"/>
      <c r="S1462" s="4"/>
      <c r="T1462" s="4"/>
      <c r="U1462" s="4"/>
      <c r="V1462" s="4"/>
      <c r="W1462" s="4"/>
      <c r="X1462" s="4"/>
      <c r="Y1462" s="4"/>
      <c r="Z1462" s="4"/>
      <c r="AA1462" s="4"/>
      <c r="AB1462" s="4"/>
      <c r="AC1462" s="4"/>
      <c r="AD1462" s="4"/>
      <c r="AE1462" s="4"/>
      <c r="AF1462" s="4"/>
    </row>
    <row r="1463" spans="1:32" ht="49.9" customHeight="1">
      <c r="A1463" s="4"/>
      <c r="B1463" s="213">
        <v>181010121113</v>
      </c>
      <c r="C1463" s="214">
        <v>6</v>
      </c>
      <c r="D1463" s="215" t="s">
        <v>1356</v>
      </c>
      <c r="E1463" s="215" t="s">
        <v>2343</v>
      </c>
      <c r="F1463" s="216" t="s">
        <v>23479</v>
      </c>
      <c r="G1463" s="215" t="s">
        <v>5104</v>
      </c>
      <c r="H1463" s="215" t="s">
        <v>6833</v>
      </c>
      <c r="I1463" s="215" t="s">
        <v>8541</v>
      </c>
      <c r="J1463" s="215" t="s">
        <v>10244</v>
      </c>
      <c r="K1463" s="215" t="s">
        <v>11939</v>
      </c>
      <c r="L1463" s="215" t="s">
        <v>13639</v>
      </c>
      <c r="M1463" s="215" t="s">
        <v>15320</v>
      </c>
      <c r="N1463" s="215" t="s">
        <v>17037</v>
      </c>
      <c r="O1463" s="215" t="s">
        <v>18728</v>
      </c>
      <c r="P1463" s="215" t="s">
        <v>20429</v>
      </c>
      <c r="Q1463" s="4"/>
      <c r="R1463" s="4"/>
      <c r="S1463" s="4"/>
      <c r="T1463" s="4"/>
      <c r="U1463" s="4"/>
      <c r="V1463" s="4"/>
      <c r="W1463" s="4"/>
      <c r="X1463" s="4"/>
      <c r="Y1463" s="4"/>
      <c r="Z1463" s="4"/>
      <c r="AA1463" s="4"/>
      <c r="AB1463" s="4"/>
      <c r="AC1463" s="4"/>
      <c r="AD1463" s="4"/>
      <c r="AE1463" s="4"/>
      <c r="AF1463" s="4"/>
    </row>
    <row r="1464" spans="1:32" ht="49.9" customHeight="1">
      <c r="A1464" s="4"/>
      <c r="B1464" s="213">
        <v>181010121114</v>
      </c>
      <c r="C1464" s="214">
        <v>6</v>
      </c>
      <c r="D1464" s="215" t="s">
        <v>1357</v>
      </c>
      <c r="E1464" s="215" t="s">
        <v>2344</v>
      </c>
      <c r="F1464" s="216" t="s">
        <v>23835</v>
      </c>
      <c r="G1464" s="215" t="s">
        <v>5105</v>
      </c>
      <c r="H1464" s="215" t="s">
        <v>6834</v>
      </c>
      <c r="I1464" s="215" t="s">
        <v>8542</v>
      </c>
      <c r="J1464" s="215" t="s">
        <v>10245</v>
      </c>
      <c r="K1464" s="215" t="s">
        <v>11940</v>
      </c>
      <c r="L1464" s="215" t="s">
        <v>13640</v>
      </c>
      <c r="M1464" s="215" t="s">
        <v>15321</v>
      </c>
      <c r="N1464" s="215" t="s">
        <v>17038</v>
      </c>
      <c r="O1464" s="215" t="s">
        <v>18729</v>
      </c>
      <c r="P1464" s="215" t="s">
        <v>20430</v>
      </c>
      <c r="Q1464" s="4"/>
      <c r="R1464" s="4"/>
      <c r="S1464" s="4"/>
      <c r="T1464" s="4"/>
      <c r="U1464" s="4"/>
      <c r="V1464" s="4"/>
      <c r="W1464" s="4"/>
      <c r="X1464" s="4"/>
      <c r="Y1464" s="4"/>
      <c r="Z1464" s="4"/>
      <c r="AA1464" s="4"/>
      <c r="AB1464" s="4"/>
      <c r="AC1464" s="4"/>
      <c r="AD1464" s="4"/>
      <c r="AE1464" s="4"/>
      <c r="AF1464" s="4"/>
    </row>
    <row r="1465" spans="1:32" ht="49.9" customHeight="1">
      <c r="A1465" s="4"/>
      <c r="B1465" s="213">
        <v>181010121115</v>
      </c>
      <c r="C1465" s="214">
        <v>6</v>
      </c>
      <c r="D1465" s="215" t="s">
        <v>1358</v>
      </c>
      <c r="E1465" s="215" t="s">
        <v>1358</v>
      </c>
      <c r="F1465" s="216" t="s">
        <v>23836</v>
      </c>
      <c r="G1465" s="215" t="s">
        <v>5106</v>
      </c>
      <c r="H1465" s="215" t="s">
        <v>6835</v>
      </c>
      <c r="I1465" s="215" t="s">
        <v>6835</v>
      </c>
      <c r="J1465" s="215" t="s">
        <v>10246</v>
      </c>
      <c r="K1465" s="215" t="s">
        <v>11941</v>
      </c>
      <c r="L1465" s="215" t="s">
        <v>11941</v>
      </c>
      <c r="M1465" s="215" t="s">
        <v>15322</v>
      </c>
      <c r="N1465" s="215" t="s">
        <v>17039</v>
      </c>
      <c r="O1465" s="215" t="s">
        <v>18730</v>
      </c>
      <c r="P1465" s="215" t="s">
        <v>20431</v>
      </c>
      <c r="Q1465" s="4"/>
      <c r="R1465" s="4"/>
      <c r="S1465" s="4"/>
      <c r="T1465" s="4"/>
      <c r="U1465" s="4"/>
      <c r="V1465" s="4"/>
      <c r="W1465" s="4"/>
      <c r="X1465" s="4"/>
      <c r="Y1465" s="4"/>
      <c r="Z1465" s="4"/>
      <c r="AA1465" s="4"/>
      <c r="AB1465" s="4"/>
      <c r="AC1465" s="4"/>
      <c r="AD1465" s="4"/>
      <c r="AE1465" s="4"/>
      <c r="AF1465" s="4"/>
    </row>
    <row r="1466" spans="1:32" ht="49.9" customHeight="1">
      <c r="A1466" s="4"/>
      <c r="B1466" s="213">
        <v>181010121116</v>
      </c>
      <c r="C1466" s="214">
        <v>6</v>
      </c>
      <c r="D1466" s="215" t="s">
        <v>1359</v>
      </c>
      <c r="E1466" s="215" t="s">
        <v>2345</v>
      </c>
      <c r="F1466" s="216" t="s">
        <v>23480</v>
      </c>
      <c r="G1466" s="215" t="s">
        <v>5107</v>
      </c>
      <c r="H1466" s="215" t="s">
        <v>6836</v>
      </c>
      <c r="I1466" s="215" t="s">
        <v>8543</v>
      </c>
      <c r="J1466" s="215" t="s">
        <v>10247</v>
      </c>
      <c r="K1466" s="215" t="s">
        <v>11942</v>
      </c>
      <c r="L1466" s="215" t="s">
        <v>13641</v>
      </c>
      <c r="M1466" s="215" t="s">
        <v>15323</v>
      </c>
      <c r="N1466" s="215" t="s">
        <v>17040</v>
      </c>
      <c r="O1466" s="215" t="s">
        <v>18731</v>
      </c>
      <c r="P1466" s="215" t="s">
        <v>20432</v>
      </c>
      <c r="Q1466" s="4"/>
      <c r="R1466" s="4"/>
      <c r="S1466" s="4"/>
      <c r="T1466" s="4"/>
      <c r="U1466" s="4"/>
      <c r="V1466" s="4"/>
      <c r="W1466" s="4"/>
      <c r="X1466" s="4"/>
      <c r="Y1466" s="4"/>
      <c r="Z1466" s="4"/>
      <c r="AA1466" s="4"/>
      <c r="AB1466" s="4"/>
      <c r="AC1466" s="4"/>
      <c r="AD1466" s="4"/>
      <c r="AE1466" s="4"/>
      <c r="AF1466" s="4"/>
    </row>
    <row r="1467" spans="1:32" ht="49.9" customHeight="1">
      <c r="A1467" s="4"/>
      <c r="B1467" s="213">
        <v>1810101212</v>
      </c>
      <c r="C1467" s="214">
        <v>5</v>
      </c>
      <c r="D1467" s="215" t="s">
        <v>1360</v>
      </c>
      <c r="E1467" s="215" t="s">
        <v>2346</v>
      </c>
      <c r="F1467" s="216" t="s">
        <v>23837</v>
      </c>
      <c r="G1467" s="215" t="s">
        <v>5108</v>
      </c>
      <c r="H1467" s="215" t="s">
        <v>6837</v>
      </c>
      <c r="I1467" s="215" t="s">
        <v>8544</v>
      </c>
      <c r="J1467" s="215" t="s">
        <v>10248</v>
      </c>
      <c r="K1467" s="215" t="s">
        <v>11943</v>
      </c>
      <c r="L1467" s="215" t="s">
        <v>13642</v>
      </c>
      <c r="M1467" s="215" t="s">
        <v>15324</v>
      </c>
      <c r="N1467" s="215" t="s">
        <v>17041</v>
      </c>
      <c r="O1467" s="215" t="s">
        <v>18732</v>
      </c>
      <c r="P1467" s="215" t="s">
        <v>20433</v>
      </c>
      <c r="Q1467" s="4"/>
      <c r="R1467" s="4"/>
      <c r="S1467" s="4"/>
      <c r="T1467" s="4"/>
      <c r="U1467" s="4"/>
      <c r="V1467" s="4"/>
      <c r="W1467" s="4"/>
      <c r="X1467" s="4"/>
      <c r="Y1467" s="4"/>
      <c r="Z1467" s="4"/>
      <c r="AA1467" s="4"/>
      <c r="AB1467" s="4"/>
      <c r="AC1467" s="4"/>
      <c r="AD1467" s="4"/>
      <c r="AE1467" s="4"/>
      <c r="AF1467" s="4"/>
    </row>
    <row r="1468" spans="1:32" ht="49.9" customHeight="1">
      <c r="A1468" s="4"/>
      <c r="B1468" s="213">
        <v>1810101213</v>
      </c>
      <c r="C1468" s="214">
        <v>5</v>
      </c>
      <c r="D1468" s="215" t="s">
        <v>1361</v>
      </c>
      <c r="E1468" s="215" t="s">
        <v>2347</v>
      </c>
      <c r="F1468" s="216" t="s">
        <v>3451</v>
      </c>
      <c r="G1468" s="215" t="s">
        <v>5109</v>
      </c>
      <c r="H1468" s="215" t="s">
        <v>6838</v>
      </c>
      <c r="I1468" s="215" t="s">
        <v>8545</v>
      </c>
      <c r="J1468" s="215" t="s">
        <v>10249</v>
      </c>
      <c r="K1468" s="215" t="s">
        <v>11944</v>
      </c>
      <c r="L1468" s="215" t="s">
        <v>13643</v>
      </c>
      <c r="M1468" s="215" t="s">
        <v>15325</v>
      </c>
      <c r="N1468" s="215" t="s">
        <v>17042</v>
      </c>
      <c r="O1468" s="215" t="s">
        <v>18733</v>
      </c>
      <c r="P1468" s="215" t="s">
        <v>20434</v>
      </c>
      <c r="Q1468" s="4"/>
      <c r="R1468" s="4"/>
      <c r="S1468" s="4"/>
      <c r="T1468" s="4"/>
      <c r="U1468" s="4"/>
      <c r="V1468" s="4"/>
      <c r="W1468" s="4"/>
      <c r="X1468" s="4"/>
      <c r="Y1468" s="4"/>
      <c r="Z1468" s="4"/>
      <c r="AA1468" s="4"/>
      <c r="AB1468" s="4"/>
      <c r="AC1468" s="4"/>
      <c r="AD1468" s="4"/>
      <c r="AE1468" s="4"/>
      <c r="AF1468" s="4"/>
    </row>
    <row r="1469" spans="1:32" ht="49.9" customHeight="1">
      <c r="A1469" s="4"/>
      <c r="B1469" s="213">
        <v>1810101214</v>
      </c>
      <c r="C1469" s="214">
        <v>5</v>
      </c>
      <c r="D1469" s="215" t="s">
        <v>1362</v>
      </c>
      <c r="E1469" s="215" t="s">
        <v>2348</v>
      </c>
      <c r="F1469" s="216" t="s">
        <v>23481</v>
      </c>
      <c r="G1469" s="215" t="s">
        <v>5110</v>
      </c>
      <c r="H1469" s="215" t="s">
        <v>6839</v>
      </c>
      <c r="I1469" s="215" t="s">
        <v>8546</v>
      </c>
      <c r="J1469" s="215" t="s">
        <v>10250</v>
      </c>
      <c r="K1469" s="215" t="s">
        <v>11945</v>
      </c>
      <c r="L1469" s="215" t="s">
        <v>13644</v>
      </c>
      <c r="M1469" s="215" t="s">
        <v>15326</v>
      </c>
      <c r="N1469" s="215" t="s">
        <v>17043</v>
      </c>
      <c r="O1469" s="215" t="s">
        <v>18734</v>
      </c>
      <c r="P1469" s="215" t="s">
        <v>20435</v>
      </c>
      <c r="Q1469" s="4"/>
      <c r="R1469" s="4"/>
      <c r="S1469" s="4"/>
      <c r="T1469" s="4"/>
      <c r="U1469" s="4"/>
      <c r="V1469" s="4"/>
      <c r="W1469" s="4"/>
      <c r="X1469" s="4"/>
      <c r="Y1469" s="4"/>
      <c r="Z1469" s="4"/>
      <c r="AA1469" s="4"/>
      <c r="AB1469" s="4"/>
      <c r="AC1469" s="4"/>
      <c r="AD1469" s="4"/>
      <c r="AE1469" s="4"/>
      <c r="AF1469" s="4"/>
    </row>
    <row r="1470" spans="1:32" ht="49.9" customHeight="1">
      <c r="A1470" s="4"/>
      <c r="B1470" s="213">
        <v>1810101215</v>
      </c>
      <c r="C1470" s="214">
        <v>5</v>
      </c>
      <c r="D1470" s="215" t="s">
        <v>281</v>
      </c>
      <c r="E1470" s="215" t="s">
        <v>2349</v>
      </c>
      <c r="F1470" s="216" t="s">
        <v>23482</v>
      </c>
      <c r="G1470" s="215" t="s">
        <v>5111</v>
      </c>
      <c r="H1470" s="215" t="s">
        <v>6840</v>
      </c>
      <c r="I1470" s="215" t="s">
        <v>8547</v>
      </c>
      <c r="J1470" s="215" t="s">
        <v>10251</v>
      </c>
      <c r="K1470" s="215" t="s">
        <v>10251</v>
      </c>
      <c r="L1470" s="215" t="s">
        <v>13645</v>
      </c>
      <c r="M1470" s="215" t="s">
        <v>15327</v>
      </c>
      <c r="N1470" s="215" t="s">
        <v>17044</v>
      </c>
      <c r="O1470" s="215" t="s">
        <v>18735</v>
      </c>
      <c r="P1470" s="215" t="s">
        <v>20436</v>
      </c>
      <c r="Q1470" s="4"/>
      <c r="R1470" s="4"/>
      <c r="S1470" s="4"/>
      <c r="T1470" s="4"/>
      <c r="U1470" s="4"/>
      <c r="V1470" s="4"/>
      <c r="W1470" s="4"/>
      <c r="X1470" s="4"/>
      <c r="Y1470" s="4"/>
      <c r="Z1470" s="4"/>
      <c r="AA1470" s="4"/>
      <c r="AB1470" s="4"/>
      <c r="AC1470" s="4"/>
      <c r="AD1470" s="4"/>
      <c r="AE1470" s="4"/>
      <c r="AF1470" s="4"/>
    </row>
    <row r="1471" spans="1:32" ht="49.9" customHeight="1">
      <c r="A1471" s="4"/>
      <c r="B1471" s="213">
        <v>1810101216</v>
      </c>
      <c r="C1471" s="214">
        <v>5</v>
      </c>
      <c r="D1471" s="215" t="s">
        <v>1363</v>
      </c>
      <c r="E1471" s="215" t="s">
        <v>2350</v>
      </c>
      <c r="F1471" s="216" t="s">
        <v>23838</v>
      </c>
      <c r="G1471" s="215" t="s">
        <v>5112</v>
      </c>
      <c r="H1471" s="215" t="s">
        <v>6841</v>
      </c>
      <c r="I1471" s="215" t="s">
        <v>8548</v>
      </c>
      <c r="J1471" s="215" t="s">
        <v>10252</v>
      </c>
      <c r="K1471" s="215" t="s">
        <v>11946</v>
      </c>
      <c r="L1471" s="215" t="s">
        <v>13646</v>
      </c>
      <c r="M1471" s="215" t="s">
        <v>15328</v>
      </c>
      <c r="N1471" s="215" t="s">
        <v>17045</v>
      </c>
      <c r="O1471" s="215" t="s">
        <v>18736</v>
      </c>
      <c r="P1471" s="215" t="s">
        <v>20437</v>
      </c>
      <c r="Q1471" s="4"/>
      <c r="R1471" s="4"/>
      <c r="S1471" s="4"/>
      <c r="T1471" s="4"/>
      <c r="U1471" s="4"/>
      <c r="V1471" s="4"/>
      <c r="W1471" s="4"/>
      <c r="X1471" s="4"/>
      <c r="Y1471" s="4"/>
      <c r="Z1471" s="4"/>
      <c r="AA1471" s="4"/>
      <c r="AB1471" s="4"/>
      <c r="AC1471" s="4"/>
      <c r="AD1471" s="4"/>
      <c r="AE1471" s="4"/>
      <c r="AF1471" s="4"/>
    </row>
    <row r="1472" spans="1:32" ht="49.9" customHeight="1">
      <c r="A1472" s="4"/>
      <c r="B1472" s="213">
        <v>1810101217</v>
      </c>
      <c r="C1472" s="214">
        <v>5</v>
      </c>
      <c r="D1472" s="215" t="s">
        <v>1364</v>
      </c>
      <c r="E1472" s="215" t="s">
        <v>2351</v>
      </c>
      <c r="F1472" s="216" t="s">
        <v>23484</v>
      </c>
      <c r="G1472" s="215" t="s">
        <v>5113</v>
      </c>
      <c r="H1472" s="215" t="s">
        <v>6842</v>
      </c>
      <c r="I1472" s="215" t="s">
        <v>8549</v>
      </c>
      <c r="J1472" s="215" t="s">
        <v>10253</v>
      </c>
      <c r="K1472" s="215" t="s">
        <v>11947</v>
      </c>
      <c r="L1472" s="215" t="s">
        <v>13647</v>
      </c>
      <c r="M1472" s="215" t="s">
        <v>15329</v>
      </c>
      <c r="N1472" s="215" t="s">
        <v>17046</v>
      </c>
      <c r="O1472" s="215" t="s">
        <v>18737</v>
      </c>
      <c r="P1472" s="215" t="s">
        <v>20438</v>
      </c>
      <c r="Q1472" s="4"/>
      <c r="R1472" s="4"/>
      <c r="S1472" s="4"/>
      <c r="T1472" s="4"/>
      <c r="U1472" s="4"/>
      <c r="V1472" s="4"/>
      <c r="W1472" s="4"/>
      <c r="X1472" s="4"/>
      <c r="Y1472" s="4"/>
      <c r="Z1472" s="4"/>
      <c r="AA1472" s="4"/>
      <c r="AB1472" s="4"/>
      <c r="AC1472" s="4"/>
      <c r="AD1472" s="4"/>
      <c r="AE1472" s="4"/>
      <c r="AF1472" s="4"/>
    </row>
    <row r="1473" spans="1:32" ht="49.9" customHeight="1">
      <c r="A1473" s="4"/>
      <c r="B1473" s="213">
        <v>1810101218</v>
      </c>
      <c r="C1473" s="214">
        <v>5</v>
      </c>
      <c r="D1473" s="215" t="s">
        <v>1365</v>
      </c>
      <c r="E1473" s="215" t="s">
        <v>2352</v>
      </c>
      <c r="F1473" s="216" t="s">
        <v>23839</v>
      </c>
      <c r="G1473" s="215" t="s">
        <v>5114</v>
      </c>
      <c r="H1473" s="215" t="s">
        <v>6843</v>
      </c>
      <c r="I1473" s="215" t="s">
        <v>8550</v>
      </c>
      <c r="J1473" s="215" t="s">
        <v>10254</v>
      </c>
      <c r="K1473" s="215" t="s">
        <v>11948</v>
      </c>
      <c r="L1473" s="215" t="s">
        <v>13648</v>
      </c>
      <c r="M1473" s="215" t="s">
        <v>15330</v>
      </c>
      <c r="N1473" s="215" t="s">
        <v>17047</v>
      </c>
      <c r="O1473" s="215" t="s">
        <v>18738</v>
      </c>
      <c r="P1473" s="215" t="s">
        <v>20439</v>
      </c>
      <c r="Q1473" s="4"/>
      <c r="R1473" s="4"/>
      <c r="S1473" s="4"/>
      <c r="T1473" s="4"/>
      <c r="U1473" s="4"/>
      <c r="V1473" s="4"/>
      <c r="W1473" s="4"/>
      <c r="X1473" s="4"/>
      <c r="Y1473" s="4"/>
      <c r="Z1473" s="4"/>
      <c r="AA1473" s="4"/>
      <c r="AB1473" s="4"/>
      <c r="AC1473" s="4"/>
      <c r="AD1473" s="4"/>
      <c r="AE1473" s="4"/>
      <c r="AF1473" s="4"/>
    </row>
    <row r="1474" spans="1:32" ht="49.9" customHeight="1">
      <c r="A1474" s="4"/>
      <c r="B1474" s="213">
        <v>181010121810</v>
      </c>
      <c r="C1474" s="214">
        <v>6</v>
      </c>
      <c r="D1474" s="215" t="s">
        <v>1366</v>
      </c>
      <c r="E1474" s="215" t="s">
        <v>2353</v>
      </c>
      <c r="F1474" s="216" t="s">
        <v>23485</v>
      </c>
      <c r="G1474" s="215" t="s">
        <v>5115</v>
      </c>
      <c r="H1474" s="215" t="s">
        <v>6844</v>
      </c>
      <c r="I1474" s="215" t="s">
        <v>8551</v>
      </c>
      <c r="J1474" s="215" t="s">
        <v>10255</v>
      </c>
      <c r="K1474" s="215" t="s">
        <v>11949</v>
      </c>
      <c r="L1474" s="215" t="s">
        <v>13649</v>
      </c>
      <c r="M1474" s="215" t="s">
        <v>15331</v>
      </c>
      <c r="N1474" s="215" t="s">
        <v>17048</v>
      </c>
      <c r="O1474" s="215" t="s">
        <v>18739</v>
      </c>
      <c r="P1474" s="215" t="s">
        <v>20440</v>
      </c>
      <c r="Q1474" s="4"/>
      <c r="R1474" s="4"/>
      <c r="S1474" s="4"/>
      <c r="T1474" s="4"/>
      <c r="U1474" s="4"/>
      <c r="V1474" s="4"/>
      <c r="W1474" s="4"/>
      <c r="X1474" s="4"/>
      <c r="Y1474" s="4"/>
      <c r="Z1474" s="4"/>
      <c r="AA1474" s="4"/>
      <c r="AB1474" s="4"/>
      <c r="AC1474" s="4"/>
      <c r="AD1474" s="4"/>
      <c r="AE1474" s="4"/>
      <c r="AF1474" s="4"/>
    </row>
    <row r="1475" spans="1:32" ht="49.9" customHeight="1">
      <c r="A1475" s="4"/>
      <c r="B1475" s="213">
        <v>181010121811</v>
      </c>
      <c r="C1475" s="214">
        <v>6</v>
      </c>
      <c r="D1475" s="215" t="s">
        <v>1367</v>
      </c>
      <c r="E1475" s="215" t="s">
        <v>2354</v>
      </c>
      <c r="F1475" s="216" t="s">
        <v>23840</v>
      </c>
      <c r="G1475" s="215" t="s">
        <v>5116</v>
      </c>
      <c r="H1475" s="215" t="s">
        <v>6845</v>
      </c>
      <c r="I1475" s="215" t="s">
        <v>8552</v>
      </c>
      <c r="J1475" s="215" t="s">
        <v>10256</v>
      </c>
      <c r="K1475" s="215" t="s">
        <v>11950</v>
      </c>
      <c r="L1475" s="215" t="s">
        <v>13650</v>
      </c>
      <c r="M1475" s="215" t="s">
        <v>15332</v>
      </c>
      <c r="N1475" s="215" t="s">
        <v>17049</v>
      </c>
      <c r="O1475" s="215" t="s">
        <v>18740</v>
      </c>
      <c r="P1475" s="215" t="s">
        <v>20441</v>
      </c>
      <c r="Q1475" s="4"/>
      <c r="R1475" s="4"/>
      <c r="S1475" s="4"/>
      <c r="T1475" s="4"/>
      <c r="U1475" s="4"/>
      <c r="V1475" s="4"/>
      <c r="W1475" s="4"/>
      <c r="X1475" s="4"/>
      <c r="Y1475" s="4"/>
      <c r="Z1475" s="4"/>
      <c r="AA1475" s="4"/>
      <c r="AB1475" s="4"/>
      <c r="AC1475" s="4"/>
      <c r="AD1475" s="4"/>
      <c r="AE1475" s="4"/>
      <c r="AF1475" s="4"/>
    </row>
    <row r="1476" spans="1:32" ht="49.9" customHeight="1">
      <c r="A1476" s="4"/>
      <c r="B1476" s="213">
        <v>181010121812</v>
      </c>
      <c r="C1476" s="214">
        <v>6</v>
      </c>
      <c r="D1476" s="215" t="s">
        <v>1368</v>
      </c>
      <c r="E1476" s="215" t="s">
        <v>2355</v>
      </c>
      <c r="F1476" s="216" t="s">
        <v>23841</v>
      </c>
      <c r="G1476" s="215" t="s">
        <v>5117</v>
      </c>
      <c r="H1476" s="215" t="s">
        <v>6846</v>
      </c>
      <c r="I1476" s="215" t="s">
        <v>8553</v>
      </c>
      <c r="J1476" s="215" t="s">
        <v>10257</v>
      </c>
      <c r="K1476" s="215" t="s">
        <v>11951</v>
      </c>
      <c r="L1476" s="215" t="s">
        <v>13651</v>
      </c>
      <c r="M1476" s="215" t="s">
        <v>15333</v>
      </c>
      <c r="N1476" s="215" t="s">
        <v>17050</v>
      </c>
      <c r="O1476" s="215" t="s">
        <v>18741</v>
      </c>
      <c r="P1476" s="215" t="s">
        <v>20442</v>
      </c>
      <c r="Q1476" s="4"/>
      <c r="R1476" s="4"/>
      <c r="S1476" s="4"/>
      <c r="T1476" s="4"/>
      <c r="U1476" s="4"/>
      <c r="V1476" s="4"/>
      <c r="W1476" s="4"/>
      <c r="X1476" s="4"/>
      <c r="Y1476" s="4"/>
      <c r="Z1476" s="4"/>
      <c r="AA1476" s="4"/>
      <c r="AB1476" s="4"/>
      <c r="AC1476" s="4"/>
      <c r="AD1476" s="4"/>
      <c r="AE1476" s="4"/>
      <c r="AF1476" s="4"/>
    </row>
    <row r="1477" spans="1:32" ht="49.9" customHeight="1">
      <c r="A1477" s="4"/>
      <c r="B1477" s="213">
        <v>181010121813</v>
      </c>
      <c r="C1477" s="214">
        <v>6</v>
      </c>
      <c r="D1477" s="215" t="s">
        <v>1369</v>
      </c>
      <c r="E1477" s="215" t="s">
        <v>2356</v>
      </c>
      <c r="F1477" s="216" t="s">
        <v>23842</v>
      </c>
      <c r="G1477" s="215" t="s">
        <v>5118</v>
      </c>
      <c r="H1477" s="215" t="s">
        <v>6847</v>
      </c>
      <c r="I1477" s="215" t="s">
        <v>8554</v>
      </c>
      <c r="J1477" s="215" t="s">
        <v>10258</v>
      </c>
      <c r="K1477" s="215" t="s">
        <v>11952</v>
      </c>
      <c r="L1477" s="215" t="s">
        <v>13652</v>
      </c>
      <c r="M1477" s="215" t="s">
        <v>15334</v>
      </c>
      <c r="N1477" s="215" t="s">
        <v>17051</v>
      </c>
      <c r="O1477" s="215" t="s">
        <v>18742</v>
      </c>
      <c r="P1477" s="215" t="s">
        <v>20443</v>
      </c>
      <c r="Q1477" s="4"/>
      <c r="R1477" s="4"/>
      <c r="S1477" s="4"/>
      <c r="T1477" s="4"/>
      <c r="U1477" s="4"/>
      <c r="V1477" s="4"/>
      <c r="W1477" s="4"/>
      <c r="X1477" s="4"/>
      <c r="Y1477" s="4"/>
      <c r="Z1477" s="4"/>
      <c r="AA1477" s="4"/>
      <c r="AB1477" s="4"/>
      <c r="AC1477" s="4"/>
      <c r="AD1477" s="4"/>
      <c r="AE1477" s="4"/>
      <c r="AF1477" s="4"/>
    </row>
    <row r="1478" spans="1:32" ht="49.9" customHeight="1">
      <c r="A1478" s="4"/>
      <c r="B1478" s="213">
        <v>181010121814</v>
      </c>
      <c r="C1478" s="214">
        <v>6</v>
      </c>
      <c r="D1478" s="215" t="s">
        <v>1370</v>
      </c>
      <c r="E1478" s="215" t="s">
        <v>2357</v>
      </c>
      <c r="F1478" s="216" t="s">
        <v>23843</v>
      </c>
      <c r="G1478" s="215" t="s">
        <v>5119</v>
      </c>
      <c r="H1478" s="215" t="s">
        <v>6848</v>
      </c>
      <c r="I1478" s="215" t="s">
        <v>8555</v>
      </c>
      <c r="J1478" s="215" t="s">
        <v>10259</v>
      </c>
      <c r="K1478" s="215" t="s">
        <v>11953</v>
      </c>
      <c r="L1478" s="215" t="s">
        <v>13653</v>
      </c>
      <c r="M1478" s="215" t="s">
        <v>15335</v>
      </c>
      <c r="N1478" s="215" t="s">
        <v>17052</v>
      </c>
      <c r="O1478" s="215" t="s">
        <v>18743</v>
      </c>
      <c r="P1478" s="215" t="s">
        <v>20444</v>
      </c>
      <c r="Q1478" s="4"/>
      <c r="R1478" s="4"/>
      <c r="S1478" s="4"/>
      <c r="T1478" s="4"/>
      <c r="U1478" s="4"/>
      <c r="V1478" s="4"/>
      <c r="W1478" s="4"/>
      <c r="X1478" s="4"/>
      <c r="Y1478" s="4"/>
      <c r="Z1478" s="4"/>
      <c r="AA1478" s="4"/>
      <c r="AB1478" s="4"/>
      <c r="AC1478" s="4"/>
      <c r="AD1478" s="4"/>
      <c r="AE1478" s="4"/>
      <c r="AF1478" s="4"/>
    </row>
    <row r="1479" spans="1:32" ht="49.9" customHeight="1">
      <c r="A1479" s="4"/>
      <c r="B1479" s="213">
        <v>1810101219</v>
      </c>
      <c r="C1479" s="214">
        <v>5</v>
      </c>
      <c r="D1479" s="215" t="s">
        <v>1371</v>
      </c>
      <c r="E1479" s="215" t="s">
        <v>2358</v>
      </c>
      <c r="F1479" s="216" t="s">
        <v>23844</v>
      </c>
      <c r="G1479" s="215" t="s">
        <v>5120</v>
      </c>
      <c r="H1479" s="215" t="s">
        <v>6849</v>
      </c>
      <c r="I1479" s="215" t="s">
        <v>8556</v>
      </c>
      <c r="J1479" s="215" t="s">
        <v>10260</v>
      </c>
      <c r="K1479" s="215" t="s">
        <v>11954</v>
      </c>
      <c r="L1479" s="215" t="s">
        <v>13654</v>
      </c>
      <c r="M1479" s="215" t="s">
        <v>15336</v>
      </c>
      <c r="N1479" s="215" t="s">
        <v>17053</v>
      </c>
      <c r="O1479" s="215" t="s">
        <v>18744</v>
      </c>
      <c r="P1479" s="215" t="s">
        <v>20445</v>
      </c>
      <c r="Q1479" s="4"/>
      <c r="R1479" s="4"/>
      <c r="S1479" s="4"/>
      <c r="T1479" s="4"/>
      <c r="U1479" s="4"/>
      <c r="V1479" s="4"/>
      <c r="W1479" s="4"/>
      <c r="X1479" s="4"/>
      <c r="Y1479" s="4"/>
      <c r="Z1479" s="4"/>
      <c r="AA1479" s="4"/>
      <c r="AB1479" s="4"/>
      <c r="AC1479" s="4"/>
      <c r="AD1479" s="4"/>
      <c r="AE1479" s="4"/>
      <c r="AF1479" s="4"/>
    </row>
    <row r="1480" spans="1:32" ht="49.9" customHeight="1">
      <c r="A1480" s="4"/>
      <c r="B1480" s="213">
        <v>1810101220</v>
      </c>
      <c r="C1480" s="214">
        <v>5</v>
      </c>
      <c r="D1480" s="215" t="s">
        <v>1372</v>
      </c>
      <c r="E1480" s="215" t="s">
        <v>2359</v>
      </c>
      <c r="F1480" s="216" t="s">
        <v>23487</v>
      </c>
      <c r="G1480" s="215" t="s">
        <v>5121</v>
      </c>
      <c r="H1480" s="215" t="s">
        <v>6850</v>
      </c>
      <c r="I1480" s="215" t="s">
        <v>8557</v>
      </c>
      <c r="J1480" s="215" t="s">
        <v>10261</v>
      </c>
      <c r="K1480" s="215" t="s">
        <v>11955</v>
      </c>
      <c r="L1480" s="215" t="s">
        <v>13655</v>
      </c>
      <c r="M1480" s="215" t="s">
        <v>15337</v>
      </c>
      <c r="N1480" s="215" t="s">
        <v>17054</v>
      </c>
      <c r="O1480" s="215" t="s">
        <v>18745</v>
      </c>
      <c r="P1480" s="215" t="s">
        <v>20446</v>
      </c>
      <c r="Q1480" s="4"/>
      <c r="R1480" s="4"/>
      <c r="S1480" s="4"/>
      <c r="T1480" s="4"/>
      <c r="U1480" s="4"/>
      <c r="V1480" s="4"/>
      <c r="W1480" s="4"/>
      <c r="X1480" s="4"/>
      <c r="Y1480" s="4"/>
      <c r="Z1480" s="4"/>
      <c r="AA1480" s="4"/>
      <c r="AB1480" s="4"/>
      <c r="AC1480" s="4"/>
      <c r="AD1480" s="4"/>
      <c r="AE1480" s="4"/>
      <c r="AF1480" s="4"/>
    </row>
    <row r="1481" spans="1:32" ht="49.9" customHeight="1">
      <c r="A1481" s="4"/>
      <c r="B1481" s="213">
        <v>1810101221</v>
      </c>
      <c r="C1481" s="214">
        <v>5</v>
      </c>
      <c r="D1481" s="215" t="s">
        <v>290</v>
      </c>
      <c r="E1481" s="215" t="s">
        <v>2360</v>
      </c>
      <c r="F1481" s="216" t="s">
        <v>23488</v>
      </c>
      <c r="G1481" s="215" t="s">
        <v>5122</v>
      </c>
      <c r="H1481" s="215" t="s">
        <v>6851</v>
      </c>
      <c r="I1481" s="215" t="s">
        <v>8558</v>
      </c>
      <c r="J1481" s="215" t="s">
        <v>10262</v>
      </c>
      <c r="K1481" s="215" t="s">
        <v>11956</v>
      </c>
      <c r="L1481" s="215" t="s">
        <v>13656</v>
      </c>
      <c r="M1481" s="215" t="s">
        <v>15338</v>
      </c>
      <c r="N1481" s="215" t="s">
        <v>17055</v>
      </c>
      <c r="O1481" s="215" t="s">
        <v>18746</v>
      </c>
      <c r="P1481" s="215" t="s">
        <v>20447</v>
      </c>
      <c r="Q1481" s="4"/>
      <c r="R1481" s="4"/>
      <c r="S1481" s="4"/>
      <c r="T1481" s="4"/>
      <c r="U1481" s="4"/>
      <c r="V1481" s="4"/>
      <c r="W1481" s="4"/>
      <c r="X1481" s="4"/>
      <c r="Y1481" s="4"/>
      <c r="Z1481" s="4"/>
      <c r="AA1481" s="4"/>
      <c r="AB1481" s="4"/>
      <c r="AC1481" s="4"/>
      <c r="AD1481" s="4"/>
      <c r="AE1481" s="4"/>
      <c r="AF1481" s="4"/>
    </row>
    <row r="1482" spans="1:32" ht="49.9" customHeight="1">
      <c r="A1482" s="4"/>
      <c r="B1482" s="213">
        <v>181010122110</v>
      </c>
      <c r="C1482" s="214">
        <v>6</v>
      </c>
      <c r="D1482" s="215" t="s">
        <v>1373</v>
      </c>
      <c r="E1482" s="215" t="s">
        <v>2361</v>
      </c>
      <c r="F1482" s="216" t="s">
        <v>23489</v>
      </c>
      <c r="G1482" s="215" t="s">
        <v>5123</v>
      </c>
      <c r="H1482" s="215" t="s">
        <v>6852</v>
      </c>
      <c r="I1482" s="215" t="s">
        <v>8559</v>
      </c>
      <c r="J1482" s="215" t="s">
        <v>10263</v>
      </c>
      <c r="K1482" s="215" t="s">
        <v>11957</v>
      </c>
      <c r="L1482" s="215" t="s">
        <v>13657</v>
      </c>
      <c r="M1482" s="215" t="s">
        <v>15339</v>
      </c>
      <c r="N1482" s="215" t="s">
        <v>17056</v>
      </c>
      <c r="O1482" s="215" t="s">
        <v>18747</v>
      </c>
      <c r="P1482" s="215" t="s">
        <v>20448</v>
      </c>
      <c r="Q1482" s="4"/>
      <c r="R1482" s="4"/>
      <c r="S1482" s="4"/>
      <c r="T1482" s="4"/>
      <c r="U1482" s="4"/>
      <c r="V1482" s="4"/>
      <c r="W1482" s="4"/>
      <c r="X1482" s="4"/>
      <c r="Y1482" s="4"/>
      <c r="Z1482" s="4"/>
      <c r="AA1482" s="4"/>
      <c r="AB1482" s="4"/>
      <c r="AC1482" s="4"/>
      <c r="AD1482" s="4"/>
      <c r="AE1482" s="4"/>
      <c r="AF1482" s="4"/>
    </row>
    <row r="1483" spans="1:32" ht="49.9" customHeight="1">
      <c r="A1483" s="4"/>
      <c r="B1483" s="213">
        <v>181010122111</v>
      </c>
      <c r="C1483" s="214">
        <v>6</v>
      </c>
      <c r="D1483" s="215" t="s">
        <v>1374</v>
      </c>
      <c r="E1483" s="215" t="s">
        <v>2362</v>
      </c>
      <c r="F1483" s="216" t="s">
        <v>23845</v>
      </c>
      <c r="G1483" s="215" t="s">
        <v>5124</v>
      </c>
      <c r="H1483" s="215" t="s">
        <v>6853</v>
      </c>
      <c r="I1483" s="215" t="s">
        <v>8560</v>
      </c>
      <c r="J1483" s="215" t="s">
        <v>10264</v>
      </c>
      <c r="K1483" s="215" t="s">
        <v>11958</v>
      </c>
      <c r="L1483" s="215" t="s">
        <v>13658</v>
      </c>
      <c r="M1483" s="215" t="s">
        <v>15340</v>
      </c>
      <c r="N1483" s="215" t="s">
        <v>17057</v>
      </c>
      <c r="O1483" s="215" t="s">
        <v>18748</v>
      </c>
      <c r="P1483" s="215" t="s">
        <v>20449</v>
      </c>
      <c r="Q1483" s="4"/>
      <c r="R1483" s="4"/>
      <c r="S1483" s="4"/>
      <c r="T1483" s="4"/>
      <c r="U1483" s="4"/>
      <c r="V1483" s="4"/>
      <c r="W1483" s="4"/>
      <c r="X1483" s="4"/>
      <c r="Y1483" s="4"/>
      <c r="Z1483" s="4"/>
      <c r="AA1483" s="4"/>
      <c r="AB1483" s="4"/>
      <c r="AC1483" s="4"/>
      <c r="AD1483" s="4"/>
      <c r="AE1483" s="4"/>
      <c r="AF1483" s="4"/>
    </row>
    <row r="1484" spans="1:32" ht="49.9" customHeight="1">
      <c r="A1484" s="4"/>
      <c r="B1484" s="213">
        <v>1810101222</v>
      </c>
      <c r="C1484" s="214">
        <v>5</v>
      </c>
      <c r="D1484" s="215" t="s">
        <v>1375</v>
      </c>
      <c r="E1484" s="215" t="s">
        <v>2363</v>
      </c>
      <c r="F1484" s="216" t="s">
        <v>23491</v>
      </c>
      <c r="G1484" s="215" t="s">
        <v>5125</v>
      </c>
      <c r="H1484" s="215" t="s">
        <v>6854</v>
      </c>
      <c r="I1484" s="215" t="s">
        <v>8561</v>
      </c>
      <c r="J1484" s="215" t="s">
        <v>10265</v>
      </c>
      <c r="K1484" s="215" t="s">
        <v>11959</v>
      </c>
      <c r="L1484" s="215" t="s">
        <v>13659</v>
      </c>
      <c r="M1484" s="215" t="s">
        <v>15341</v>
      </c>
      <c r="N1484" s="215" t="s">
        <v>17058</v>
      </c>
      <c r="O1484" s="215" t="s">
        <v>18749</v>
      </c>
      <c r="P1484" s="215" t="s">
        <v>20450</v>
      </c>
      <c r="Q1484" s="4"/>
      <c r="R1484" s="4"/>
      <c r="S1484" s="4"/>
      <c r="T1484" s="4"/>
      <c r="U1484" s="4"/>
      <c r="V1484" s="4"/>
      <c r="W1484" s="4"/>
      <c r="X1484" s="4"/>
      <c r="Y1484" s="4"/>
      <c r="Z1484" s="4"/>
      <c r="AA1484" s="4"/>
      <c r="AB1484" s="4"/>
      <c r="AC1484" s="4"/>
      <c r="AD1484" s="4"/>
      <c r="AE1484" s="4"/>
      <c r="AF1484" s="4"/>
    </row>
    <row r="1485" spans="1:32" ht="49.9" customHeight="1">
      <c r="A1485" s="4"/>
      <c r="B1485" s="213">
        <v>1810101223</v>
      </c>
      <c r="C1485" s="214">
        <v>5</v>
      </c>
      <c r="D1485" s="215" t="s">
        <v>1376</v>
      </c>
      <c r="E1485" s="215" t="s">
        <v>2364</v>
      </c>
      <c r="F1485" s="216" t="s">
        <v>23492</v>
      </c>
      <c r="G1485" s="215" t="s">
        <v>5126</v>
      </c>
      <c r="H1485" s="215" t="s">
        <v>6855</v>
      </c>
      <c r="I1485" s="215" t="s">
        <v>8562</v>
      </c>
      <c r="J1485" s="215" t="s">
        <v>10266</v>
      </c>
      <c r="K1485" s="215" t="s">
        <v>11960</v>
      </c>
      <c r="L1485" s="215" t="s">
        <v>13660</v>
      </c>
      <c r="M1485" s="215" t="s">
        <v>15342</v>
      </c>
      <c r="N1485" s="215" t="s">
        <v>17059</v>
      </c>
      <c r="O1485" s="215" t="s">
        <v>18750</v>
      </c>
      <c r="P1485" s="215" t="s">
        <v>20451</v>
      </c>
      <c r="Q1485" s="4"/>
      <c r="R1485" s="4"/>
      <c r="S1485" s="4"/>
      <c r="T1485" s="4"/>
      <c r="U1485" s="4"/>
      <c r="V1485" s="4"/>
      <c r="W1485" s="4"/>
      <c r="X1485" s="4"/>
      <c r="Y1485" s="4"/>
      <c r="Z1485" s="4"/>
      <c r="AA1485" s="4"/>
      <c r="AB1485" s="4"/>
      <c r="AC1485" s="4"/>
      <c r="AD1485" s="4"/>
      <c r="AE1485" s="4"/>
      <c r="AF1485" s="4"/>
    </row>
    <row r="1486" spans="1:32" ht="49.9" customHeight="1">
      <c r="A1486" s="4"/>
      <c r="B1486" s="213">
        <v>181010122310</v>
      </c>
      <c r="C1486" s="214">
        <v>6</v>
      </c>
      <c r="D1486" s="215" t="s">
        <v>1377</v>
      </c>
      <c r="E1486" s="215" t="s">
        <v>2365</v>
      </c>
      <c r="F1486" s="216" t="s">
        <v>23846</v>
      </c>
      <c r="G1486" s="215" t="s">
        <v>5127</v>
      </c>
      <c r="H1486" s="215" t="s">
        <v>6856</v>
      </c>
      <c r="I1486" s="215" t="s">
        <v>8563</v>
      </c>
      <c r="J1486" s="215" t="s">
        <v>10267</v>
      </c>
      <c r="K1486" s="215" t="s">
        <v>11961</v>
      </c>
      <c r="L1486" s="215" t="s">
        <v>13661</v>
      </c>
      <c r="M1486" s="215" t="s">
        <v>15343</v>
      </c>
      <c r="N1486" s="215" t="s">
        <v>17060</v>
      </c>
      <c r="O1486" s="215" t="s">
        <v>18751</v>
      </c>
      <c r="P1486" s="215" t="s">
        <v>20452</v>
      </c>
      <c r="Q1486" s="4"/>
      <c r="R1486" s="4"/>
      <c r="S1486" s="4"/>
      <c r="T1486" s="4"/>
      <c r="U1486" s="4"/>
      <c r="V1486" s="4"/>
      <c r="W1486" s="4"/>
      <c r="X1486" s="4"/>
      <c r="Y1486" s="4"/>
      <c r="Z1486" s="4"/>
      <c r="AA1486" s="4"/>
      <c r="AB1486" s="4"/>
      <c r="AC1486" s="4"/>
      <c r="AD1486" s="4"/>
      <c r="AE1486" s="4"/>
      <c r="AF1486" s="4"/>
    </row>
    <row r="1487" spans="1:32" ht="49.9" customHeight="1">
      <c r="A1487" s="4"/>
      <c r="B1487" s="213">
        <v>181010122311</v>
      </c>
      <c r="C1487" s="214">
        <v>6</v>
      </c>
      <c r="D1487" s="215" t="s">
        <v>1378</v>
      </c>
      <c r="E1487" s="215" t="s">
        <v>2366</v>
      </c>
      <c r="F1487" s="216" t="s">
        <v>23847</v>
      </c>
      <c r="G1487" s="215" t="s">
        <v>5128</v>
      </c>
      <c r="H1487" s="215" t="s">
        <v>6857</v>
      </c>
      <c r="I1487" s="215" t="s">
        <v>8564</v>
      </c>
      <c r="J1487" s="215" t="s">
        <v>10268</v>
      </c>
      <c r="K1487" s="215" t="s">
        <v>11962</v>
      </c>
      <c r="L1487" s="215" t="s">
        <v>13662</v>
      </c>
      <c r="M1487" s="215" t="s">
        <v>15344</v>
      </c>
      <c r="N1487" s="215" t="s">
        <v>17061</v>
      </c>
      <c r="O1487" s="215" t="s">
        <v>18752</v>
      </c>
      <c r="P1487" s="215" t="s">
        <v>20453</v>
      </c>
      <c r="Q1487" s="4"/>
      <c r="R1487" s="4"/>
      <c r="S1487" s="4"/>
      <c r="T1487" s="4"/>
      <c r="U1487" s="4"/>
      <c r="V1487" s="4"/>
      <c r="W1487" s="4"/>
      <c r="X1487" s="4"/>
      <c r="Y1487" s="4"/>
      <c r="Z1487" s="4"/>
      <c r="AA1487" s="4"/>
      <c r="AB1487" s="4"/>
      <c r="AC1487" s="4"/>
      <c r="AD1487" s="4"/>
      <c r="AE1487" s="4"/>
      <c r="AF1487" s="4"/>
    </row>
    <row r="1488" spans="1:32" ht="49.9" customHeight="1">
      <c r="A1488" s="4"/>
      <c r="B1488" s="213">
        <v>1810101224</v>
      </c>
      <c r="C1488" s="214">
        <v>5</v>
      </c>
      <c r="D1488" s="215" t="s">
        <v>1379</v>
      </c>
      <c r="E1488" s="215" t="s">
        <v>2367</v>
      </c>
      <c r="F1488" s="216" t="s">
        <v>23493</v>
      </c>
      <c r="G1488" s="215" t="s">
        <v>5129</v>
      </c>
      <c r="H1488" s="215" t="s">
        <v>6858</v>
      </c>
      <c r="I1488" s="215" t="s">
        <v>8565</v>
      </c>
      <c r="J1488" s="215" t="s">
        <v>10269</v>
      </c>
      <c r="K1488" s="215" t="s">
        <v>11963</v>
      </c>
      <c r="L1488" s="215" t="s">
        <v>13663</v>
      </c>
      <c r="M1488" s="215" t="s">
        <v>15345</v>
      </c>
      <c r="N1488" s="215" t="s">
        <v>17062</v>
      </c>
      <c r="O1488" s="215" t="s">
        <v>18753</v>
      </c>
      <c r="P1488" s="215" t="s">
        <v>20454</v>
      </c>
      <c r="Q1488" s="4"/>
      <c r="R1488" s="4"/>
      <c r="S1488" s="4"/>
      <c r="T1488" s="4"/>
      <c r="U1488" s="4"/>
      <c r="V1488" s="4"/>
      <c r="W1488" s="4"/>
      <c r="X1488" s="4"/>
      <c r="Y1488" s="4"/>
      <c r="Z1488" s="4"/>
      <c r="AA1488" s="4"/>
      <c r="AB1488" s="4"/>
      <c r="AC1488" s="4"/>
      <c r="AD1488" s="4"/>
      <c r="AE1488" s="4"/>
      <c r="AF1488" s="4"/>
    </row>
    <row r="1489" spans="1:32" ht="49.9" customHeight="1">
      <c r="A1489" s="4"/>
      <c r="B1489" s="213">
        <v>18101013</v>
      </c>
      <c r="C1489" s="214">
        <v>4</v>
      </c>
      <c r="D1489" s="215" t="s">
        <v>1380</v>
      </c>
      <c r="E1489" s="215" t="s">
        <v>1380</v>
      </c>
      <c r="F1489" s="216" t="s">
        <v>3458</v>
      </c>
      <c r="G1489" s="215" t="s">
        <v>5130</v>
      </c>
      <c r="H1489" s="215" t="s">
        <v>6859</v>
      </c>
      <c r="I1489" s="215" t="s">
        <v>8566</v>
      </c>
      <c r="J1489" s="215" t="s">
        <v>10270</v>
      </c>
      <c r="K1489" s="215" t="s">
        <v>11964</v>
      </c>
      <c r="L1489" s="215" t="s">
        <v>13664</v>
      </c>
      <c r="M1489" s="215" t="s">
        <v>15346</v>
      </c>
      <c r="N1489" s="215" t="s">
        <v>17063</v>
      </c>
      <c r="O1489" s="215" t="s">
        <v>18754</v>
      </c>
      <c r="P1489" s="215" t="s">
        <v>20455</v>
      </c>
      <c r="Q1489" s="4"/>
      <c r="R1489" s="4"/>
      <c r="S1489" s="4"/>
      <c r="T1489" s="4"/>
      <c r="U1489" s="4"/>
      <c r="V1489" s="4"/>
      <c r="W1489" s="4"/>
      <c r="X1489" s="4"/>
      <c r="Y1489" s="4"/>
      <c r="Z1489" s="4"/>
      <c r="AA1489" s="4"/>
      <c r="AB1489" s="4"/>
      <c r="AC1489" s="4"/>
      <c r="AD1489" s="4"/>
      <c r="AE1489" s="4"/>
      <c r="AF1489" s="4"/>
    </row>
    <row r="1490" spans="1:32" ht="49.9" customHeight="1">
      <c r="A1490" s="4"/>
      <c r="B1490" s="213">
        <v>1810101310</v>
      </c>
      <c r="C1490" s="214">
        <v>5</v>
      </c>
      <c r="D1490" s="215" t="s">
        <v>1381</v>
      </c>
      <c r="E1490" s="215" t="s">
        <v>2368</v>
      </c>
      <c r="F1490" s="216" t="s">
        <v>3459</v>
      </c>
      <c r="G1490" s="215" t="s">
        <v>5131</v>
      </c>
      <c r="H1490" s="215" t="s">
        <v>6860</v>
      </c>
      <c r="I1490" s="215" t="s">
        <v>8567</v>
      </c>
      <c r="J1490" s="215" t="s">
        <v>10271</v>
      </c>
      <c r="K1490" s="215" t="s">
        <v>11965</v>
      </c>
      <c r="L1490" s="215" t="s">
        <v>13665</v>
      </c>
      <c r="M1490" s="215" t="s">
        <v>15347</v>
      </c>
      <c r="N1490" s="215" t="s">
        <v>17064</v>
      </c>
      <c r="O1490" s="215" t="s">
        <v>18755</v>
      </c>
      <c r="P1490" s="215" t="s">
        <v>20456</v>
      </c>
      <c r="Q1490" s="4"/>
      <c r="R1490" s="4"/>
      <c r="S1490" s="4"/>
      <c r="T1490" s="4"/>
      <c r="U1490" s="4"/>
      <c r="V1490" s="4"/>
      <c r="W1490" s="4"/>
      <c r="X1490" s="4"/>
      <c r="Y1490" s="4"/>
      <c r="Z1490" s="4"/>
      <c r="AA1490" s="4"/>
      <c r="AB1490" s="4"/>
      <c r="AC1490" s="4"/>
      <c r="AD1490" s="4"/>
      <c r="AE1490" s="4"/>
      <c r="AF1490" s="4"/>
    </row>
    <row r="1491" spans="1:32" ht="49.9" customHeight="1">
      <c r="A1491" s="4"/>
      <c r="B1491" s="213">
        <v>1810101311</v>
      </c>
      <c r="C1491" s="214">
        <v>5</v>
      </c>
      <c r="D1491" s="215" t="s">
        <v>1382</v>
      </c>
      <c r="E1491" s="215" t="s">
        <v>2369</v>
      </c>
      <c r="F1491" s="216" t="s">
        <v>23494</v>
      </c>
      <c r="G1491" s="215" t="s">
        <v>5132</v>
      </c>
      <c r="H1491" s="215" t="s">
        <v>6861</v>
      </c>
      <c r="I1491" s="215" t="s">
        <v>8568</v>
      </c>
      <c r="J1491" s="215" t="s">
        <v>10272</v>
      </c>
      <c r="K1491" s="215" t="s">
        <v>11966</v>
      </c>
      <c r="L1491" s="215" t="s">
        <v>13666</v>
      </c>
      <c r="M1491" s="215" t="s">
        <v>15348</v>
      </c>
      <c r="N1491" s="215" t="s">
        <v>17065</v>
      </c>
      <c r="O1491" s="215" t="s">
        <v>18756</v>
      </c>
      <c r="P1491" s="215" t="s">
        <v>20457</v>
      </c>
      <c r="Q1491" s="4"/>
      <c r="R1491" s="4"/>
      <c r="S1491" s="4"/>
      <c r="T1491" s="4"/>
      <c r="U1491" s="4"/>
      <c r="V1491" s="4"/>
      <c r="W1491" s="4"/>
      <c r="X1491" s="4"/>
      <c r="Y1491" s="4"/>
      <c r="Z1491" s="4"/>
      <c r="AA1491" s="4"/>
      <c r="AB1491" s="4"/>
      <c r="AC1491" s="4"/>
      <c r="AD1491" s="4"/>
      <c r="AE1491" s="4"/>
      <c r="AF1491" s="4"/>
    </row>
    <row r="1492" spans="1:32" ht="49.9" customHeight="1">
      <c r="A1492" s="4"/>
      <c r="B1492" s="213">
        <v>181011</v>
      </c>
      <c r="C1492" s="214">
        <v>3</v>
      </c>
      <c r="D1492" s="215" t="s">
        <v>1383</v>
      </c>
      <c r="E1492" s="215" t="s">
        <v>1638</v>
      </c>
      <c r="F1492" s="216" t="s">
        <v>3460</v>
      </c>
      <c r="G1492" s="215" t="s">
        <v>5133</v>
      </c>
      <c r="H1492" s="215" t="s">
        <v>6862</v>
      </c>
      <c r="I1492" s="215" t="s">
        <v>8569</v>
      </c>
      <c r="J1492" s="215" t="s">
        <v>10273</v>
      </c>
      <c r="K1492" s="215" t="s">
        <v>11967</v>
      </c>
      <c r="L1492" s="215" t="s">
        <v>13667</v>
      </c>
      <c r="M1492" s="215" t="s">
        <v>15349</v>
      </c>
      <c r="N1492" s="215" t="s">
        <v>17066</v>
      </c>
      <c r="O1492" s="215" t="s">
        <v>18757</v>
      </c>
      <c r="P1492" s="215" t="s">
        <v>20458</v>
      </c>
      <c r="Q1492" s="4"/>
      <c r="R1492" s="4"/>
      <c r="S1492" s="4"/>
      <c r="T1492" s="4"/>
      <c r="U1492" s="4"/>
      <c r="V1492" s="4"/>
      <c r="W1492" s="4"/>
      <c r="X1492" s="4"/>
      <c r="Y1492" s="4"/>
      <c r="Z1492" s="4"/>
      <c r="AA1492" s="4"/>
      <c r="AB1492" s="4"/>
      <c r="AC1492" s="4"/>
      <c r="AD1492" s="4"/>
      <c r="AE1492" s="4"/>
      <c r="AF1492" s="4"/>
    </row>
    <row r="1493" spans="1:32" ht="49.9" customHeight="1">
      <c r="A1493" s="4"/>
      <c r="B1493" s="213">
        <v>18101110</v>
      </c>
      <c r="C1493" s="214">
        <v>4</v>
      </c>
      <c r="D1493" s="215" t="s">
        <v>260</v>
      </c>
      <c r="E1493" s="215" t="s">
        <v>260</v>
      </c>
      <c r="F1493" s="216" t="s">
        <v>23495</v>
      </c>
      <c r="G1493" s="215" t="s">
        <v>5134</v>
      </c>
      <c r="H1493" s="215" t="s">
        <v>6863</v>
      </c>
      <c r="I1493" s="215" t="s">
        <v>8570</v>
      </c>
      <c r="J1493" s="215" t="s">
        <v>10274</v>
      </c>
      <c r="K1493" s="215" t="s">
        <v>11968</v>
      </c>
      <c r="L1493" s="215" t="s">
        <v>13668</v>
      </c>
      <c r="M1493" s="215" t="s">
        <v>15350</v>
      </c>
      <c r="N1493" s="215" t="s">
        <v>17067</v>
      </c>
      <c r="O1493" s="215" t="s">
        <v>18758</v>
      </c>
      <c r="P1493" s="215" t="s">
        <v>20459</v>
      </c>
      <c r="Q1493" s="4"/>
      <c r="R1493" s="4"/>
      <c r="S1493" s="4"/>
      <c r="T1493" s="4"/>
      <c r="U1493" s="4"/>
      <c r="V1493" s="4"/>
      <c r="W1493" s="4"/>
      <c r="X1493" s="4"/>
      <c r="Y1493" s="4"/>
      <c r="Z1493" s="4"/>
      <c r="AA1493" s="4"/>
      <c r="AB1493" s="4"/>
      <c r="AC1493" s="4"/>
      <c r="AD1493" s="4"/>
      <c r="AE1493" s="4"/>
      <c r="AF1493" s="4"/>
    </row>
    <row r="1494" spans="1:32" ht="49.9" customHeight="1">
      <c r="A1494" s="4"/>
      <c r="B1494" s="213">
        <v>1810111010</v>
      </c>
      <c r="C1494" s="214">
        <v>5</v>
      </c>
      <c r="D1494" s="215" t="s">
        <v>302</v>
      </c>
      <c r="E1494" s="215" t="s">
        <v>302</v>
      </c>
      <c r="F1494" s="216" t="s">
        <v>3461</v>
      </c>
      <c r="G1494" s="215" t="s">
        <v>5135</v>
      </c>
      <c r="H1494" s="215" t="s">
        <v>6864</v>
      </c>
      <c r="I1494" s="215" t="s">
        <v>8571</v>
      </c>
      <c r="J1494" s="215" t="s">
        <v>10275</v>
      </c>
      <c r="K1494" s="215" t="s">
        <v>10275</v>
      </c>
      <c r="L1494" s="215" t="s">
        <v>13669</v>
      </c>
      <c r="M1494" s="215" t="s">
        <v>5135</v>
      </c>
      <c r="N1494" s="215" t="s">
        <v>17068</v>
      </c>
      <c r="O1494" s="215" t="s">
        <v>18759</v>
      </c>
      <c r="P1494" s="215" t="s">
        <v>20460</v>
      </c>
      <c r="Q1494" s="4"/>
      <c r="R1494" s="4"/>
      <c r="S1494" s="4"/>
      <c r="T1494" s="4"/>
      <c r="U1494" s="4"/>
      <c r="V1494" s="4"/>
      <c r="W1494" s="4"/>
      <c r="X1494" s="4"/>
      <c r="Y1494" s="4"/>
      <c r="Z1494" s="4"/>
      <c r="AA1494" s="4"/>
      <c r="AB1494" s="4"/>
      <c r="AC1494" s="4"/>
      <c r="AD1494" s="4"/>
      <c r="AE1494" s="4"/>
      <c r="AF1494" s="4"/>
    </row>
    <row r="1495" spans="1:32" ht="49.9" customHeight="1">
      <c r="A1495" s="4"/>
      <c r="B1495" s="213">
        <v>181011101010</v>
      </c>
      <c r="C1495" s="214">
        <v>6</v>
      </c>
      <c r="D1495" s="215" t="s">
        <v>1384</v>
      </c>
      <c r="E1495" s="215" t="s">
        <v>1384</v>
      </c>
      <c r="F1495" s="216" t="s">
        <v>23496</v>
      </c>
      <c r="G1495" s="215" t="s">
        <v>5136</v>
      </c>
      <c r="H1495" s="215" t="s">
        <v>6865</v>
      </c>
      <c r="I1495" s="215" t="s">
        <v>8572</v>
      </c>
      <c r="J1495" s="215" t="s">
        <v>10276</v>
      </c>
      <c r="K1495" s="215" t="s">
        <v>11969</v>
      </c>
      <c r="L1495" s="215" t="s">
        <v>13670</v>
      </c>
      <c r="M1495" s="215" t="s">
        <v>15351</v>
      </c>
      <c r="N1495" s="215" t="s">
        <v>17069</v>
      </c>
      <c r="O1495" s="215" t="s">
        <v>18760</v>
      </c>
      <c r="P1495" s="215" t="s">
        <v>20461</v>
      </c>
      <c r="Q1495" s="4"/>
      <c r="R1495" s="4"/>
      <c r="S1495" s="4"/>
      <c r="T1495" s="4"/>
      <c r="U1495" s="4"/>
      <c r="V1495" s="4"/>
      <c r="W1495" s="4"/>
      <c r="X1495" s="4"/>
      <c r="Y1495" s="4"/>
      <c r="Z1495" s="4"/>
      <c r="AA1495" s="4"/>
      <c r="AB1495" s="4"/>
      <c r="AC1495" s="4"/>
      <c r="AD1495" s="4"/>
      <c r="AE1495" s="4"/>
      <c r="AF1495" s="4"/>
    </row>
    <row r="1496" spans="1:32" ht="49.9" customHeight="1">
      <c r="A1496" s="4"/>
      <c r="B1496" s="213">
        <v>181011101011</v>
      </c>
      <c r="C1496" s="214">
        <v>6</v>
      </c>
      <c r="D1496" s="215" t="s">
        <v>1385</v>
      </c>
      <c r="E1496" s="215" t="s">
        <v>1385</v>
      </c>
      <c r="F1496" s="216" t="s">
        <v>23848</v>
      </c>
      <c r="G1496" s="215" t="s">
        <v>5137</v>
      </c>
      <c r="H1496" s="215" t="s">
        <v>6866</v>
      </c>
      <c r="I1496" s="215" t="s">
        <v>8573</v>
      </c>
      <c r="J1496" s="215" t="s">
        <v>10277</v>
      </c>
      <c r="K1496" s="215" t="s">
        <v>11970</v>
      </c>
      <c r="L1496" s="215" t="s">
        <v>13671</v>
      </c>
      <c r="M1496" s="215" t="s">
        <v>15351</v>
      </c>
      <c r="N1496" s="215" t="s">
        <v>17070</v>
      </c>
      <c r="O1496" s="215" t="s">
        <v>18761</v>
      </c>
      <c r="P1496" s="215" t="s">
        <v>20462</v>
      </c>
      <c r="Q1496" s="4"/>
      <c r="R1496" s="4"/>
      <c r="S1496" s="4"/>
      <c r="T1496" s="4"/>
      <c r="U1496" s="4"/>
      <c r="V1496" s="4"/>
      <c r="W1496" s="4"/>
      <c r="X1496" s="4"/>
      <c r="Y1496" s="4"/>
      <c r="Z1496" s="4"/>
      <c r="AA1496" s="4"/>
      <c r="AB1496" s="4"/>
      <c r="AC1496" s="4"/>
      <c r="AD1496" s="4"/>
      <c r="AE1496" s="4"/>
      <c r="AF1496" s="4"/>
    </row>
    <row r="1497" spans="1:32" ht="49.9" customHeight="1">
      <c r="A1497" s="4"/>
      <c r="B1497" s="213">
        <v>1810111011</v>
      </c>
      <c r="C1497" s="214">
        <v>5</v>
      </c>
      <c r="D1497" s="215" t="s">
        <v>1386</v>
      </c>
      <c r="E1497" s="215" t="s">
        <v>2370</v>
      </c>
      <c r="F1497" s="216" t="s">
        <v>23498</v>
      </c>
      <c r="G1497" s="215" t="s">
        <v>5138</v>
      </c>
      <c r="H1497" s="215" t="s">
        <v>6867</v>
      </c>
      <c r="I1497" s="215" t="s">
        <v>1386</v>
      </c>
      <c r="J1497" s="215" t="s">
        <v>10278</v>
      </c>
      <c r="K1497" s="215" t="s">
        <v>10278</v>
      </c>
      <c r="L1497" s="215" t="s">
        <v>10278</v>
      </c>
      <c r="M1497" s="215" t="s">
        <v>15352</v>
      </c>
      <c r="N1497" s="215" t="s">
        <v>17071</v>
      </c>
      <c r="O1497" s="215" t="s">
        <v>18762</v>
      </c>
      <c r="P1497" s="215" t="s">
        <v>20463</v>
      </c>
      <c r="Q1497" s="4"/>
      <c r="R1497" s="4"/>
      <c r="S1497" s="4"/>
      <c r="T1497" s="4"/>
      <c r="U1497" s="4"/>
      <c r="V1497" s="4"/>
      <c r="W1497" s="4"/>
      <c r="X1497" s="4"/>
      <c r="Y1497" s="4"/>
      <c r="Z1497" s="4"/>
      <c r="AA1497" s="4"/>
      <c r="AB1497" s="4"/>
      <c r="AC1497" s="4"/>
      <c r="AD1497" s="4"/>
      <c r="AE1497" s="4"/>
      <c r="AF1497" s="4"/>
    </row>
    <row r="1498" spans="1:32" ht="49.9" customHeight="1">
      <c r="A1498" s="4"/>
      <c r="B1498" s="213">
        <v>1810111012</v>
      </c>
      <c r="C1498" s="214">
        <v>5</v>
      </c>
      <c r="D1498" s="215" t="s">
        <v>1387</v>
      </c>
      <c r="E1498" s="215" t="s">
        <v>2371</v>
      </c>
      <c r="F1498" s="216" t="s">
        <v>3462</v>
      </c>
      <c r="G1498" s="215" t="s">
        <v>5139</v>
      </c>
      <c r="H1498" s="215" t="s">
        <v>6868</v>
      </c>
      <c r="I1498" s="215" t="s">
        <v>8574</v>
      </c>
      <c r="J1498" s="215" t="s">
        <v>10279</v>
      </c>
      <c r="K1498" s="215" t="s">
        <v>11971</v>
      </c>
      <c r="L1498" s="215" t="s">
        <v>10279</v>
      </c>
      <c r="M1498" s="215" t="s">
        <v>15353</v>
      </c>
      <c r="N1498" s="215" t="s">
        <v>17072</v>
      </c>
      <c r="O1498" s="215" t="s">
        <v>15353</v>
      </c>
      <c r="P1498" s="215" t="s">
        <v>20464</v>
      </c>
      <c r="Q1498" s="4"/>
      <c r="R1498" s="4"/>
      <c r="S1498" s="4"/>
      <c r="T1498" s="4"/>
      <c r="U1498" s="4"/>
      <c r="V1498" s="4"/>
      <c r="W1498" s="4"/>
      <c r="X1498" s="4"/>
      <c r="Y1498" s="4"/>
      <c r="Z1498" s="4"/>
      <c r="AA1498" s="4"/>
      <c r="AB1498" s="4"/>
      <c r="AC1498" s="4"/>
      <c r="AD1498" s="4"/>
      <c r="AE1498" s="4"/>
      <c r="AF1498" s="4"/>
    </row>
    <row r="1499" spans="1:32" ht="49.9" customHeight="1">
      <c r="A1499" s="4"/>
      <c r="B1499" s="213">
        <v>1810111013</v>
      </c>
      <c r="C1499" s="214">
        <v>5</v>
      </c>
      <c r="D1499" s="215" t="s">
        <v>1388</v>
      </c>
      <c r="E1499" s="215" t="s">
        <v>2372</v>
      </c>
      <c r="F1499" s="216" t="s">
        <v>3463</v>
      </c>
      <c r="G1499" s="215" t="s">
        <v>5140</v>
      </c>
      <c r="H1499" s="215" t="s">
        <v>6869</v>
      </c>
      <c r="I1499" s="215" t="s">
        <v>8575</v>
      </c>
      <c r="J1499" s="215" t="s">
        <v>10280</v>
      </c>
      <c r="K1499" s="215" t="s">
        <v>11972</v>
      </c>
      <c r="L1499" s="215" t="s">
        <v>13672</v>
      </c>
      <c r="M1499" s="215" t="s">
        <v>15354</v>
      </c>
      <c r="N1499" s="215" t="s">
        <v>17073</v>
      </c>
      <c r="O1499" s="215" t="s">
        <v>18763</v>
      </c>
      <c r="P1499" s="215" t="s">
        <v>20465</v>
      </c>
      <c r="Q1499" s="4"/>
      <c r="R1499" s="4"/>
      <c r="S1499" s="4"/>
      <c r="T1499" s="4"/>
      <c r="U1499" s="4"/>
      <c r="V1499" s="4"/>
      <c r="W1499" s="4"/>
      <c r="X1499" s="4"/>
      <c r="Y1499" s="4"/>
      <c r="Z1499" s="4"/>
      <c r="AA1499" s="4"/>
      <c r="AB1499" s="4"/>
      <c r="AC1499" s="4"/>
      <c r="AD1499" s="4"/>
      <c r="AE1499" s="4"/>
      <c r="AF1499" s="4"/>
    </row>
    <row r="1500" spans="1:32" ht="49.9" customHeight="1">
      <c r="A1500" s="4"/>
      <c r="B1500" s="213">
        <v>18101111</v>
      </c>
      <c r="C1500" s="214">
        <v>4</v>
      </c>
      <c r="D1500" s="215" t="s">
        <v>257</v>
      </c>
      <c r="E1500" s="215" t="s">
        <v>2373</v>
      </c>
      <c r="F1500" s="216" t="s">
        <v>23499</v>
      </c>
      <c r="G1500" s="215" t="s">
        <v>5141</v>
      </c>
      <c r="H1500" s="215" t="s">
        <v>6870</v>
      </c>
      <c r="I1500" s="215" t="s">
        <v>8569</v>
      </c>
      <c r="J1500" s="215" t="s">
        <v>10273</v>
      </c>
      <c r="K1500" s="215" t="s">
        <v>11973</v>
      </c>
      <c r="L1500" s="215" t="s">
        <v>13667</v>
      </c>
      <c r="M1500" s="215" t="s">
        <v>15355</v>
      </c>
      <c r="N1500" s="215" t="s">
        <v>17066</v>
      </c>
      <c r="O1500" s="215" t="s">
        <v>18757</v>
      </c>
      <c r="P1500" s="215" t="s">
        <v>20466</v>
      </c>
      <c r="Q1500" s="4"/>
      <c r="R1500" s="4"/>
      <c r="S1500" s="4"/>
      <c r="T1500" s="4"/>
      <c r="U1500" s="4"/>
      <c r="V1500" s="4"/>
      <c r="W1500" s="4"/>
      <c r="X1500" s="4"/>
      <c r="Y1500" s="4"/>
      <c r="Z1500" s="4"/>
      <c r="AA1500" s="4"/>
      <c r="AB1500" s="4"/>
      <c r="AC1500" s="4"/>
      <c r="AD1500" s="4"/>
      <c r="AE1500" s="4"/>
      <c r="AF1500" s="4"/>
    </row>
    <row r="1501" spans="1:32" ht="49.9" customHeight="1">
      <c r="A1501" s="4"/>
      <c r="B1501" s="213">
        <v>1810111110</v>
      </c>
      <c r="C1501" s="214">
        <v>5</v>
      </c>
      <c r="D1501" s="215" t="s">
        <v>1389</v>
      </c>
      <c r="E1501" s="215" t="s">
        <v>2374</v>
      </c>
      <c r="F1501" s="216" t="s">
        <v>23500</v>
      </c>
      <c r="G1501" s="215" t="s">
        <v>5142</v>
      </c>
      <c r="H1501" s="215" t="s">
        <v>6871</v>
      </c>
      <c r="I1501" s="215" t="s">
        <v>8576</v>
      </c>
      <c r="J1501" s="215" t="s">
        <v>10281</v>
      </c>
      <c r="K1501" s="215" t="s">
        <v>11974</v>
      </c>
      <c r="L1501" s="215" t="s">
        <v>13673</v>
      </c>
      <c r="M1501" s="215" t="s">
        <v>15356</v>
      </c>
      <c r="N1501" s="215" t="s">
        <v>17074</v>
      </c>
      <c r="O1501" s="215" t="s">
        <v>18764</v>
      </c>
      <c r="P1501" s="215" t="s">
        <v>20467</v>
      </c>
      <c r="Q1501" s="4"/>
      <c r="R1501" s="4"/>
      <c r="S1501" s="4"/>
      <c r="T1501" s="4"/>
      <c r="U1501" s="4"/>
      <c r="V1501" s="4"/>
      <c r="W1501" s="4"/>
      <c r="X1501" s="4"/>
      <c r="Y1501" s="4"/>
      <c r="Z1501" s="4"/>
      <c r="AA1501" s="4"/>
      <c r="AB1501" s="4"/>
      <c r="AC1501" s="4"/>
      <c r="AD1501" s="4"/>
      <c r="AE1501" s="4"/>
      <c r="AF1501" s="4"/>
    </row>
    <row r="1502" spans="1:32" ht="49.9" customHeight="1">
      <c r="A1502" s="4"/>
      <c r="B1502" s="213">
        <v>181011111010</v>
      </c>
      <c r="C1502" s="214">
        <v>6</v>
      </c>
      <c r="D1502" s="215" t="s">
        <v>1390</v>
      </c>
      <c r="E1502" s="215" t="s">
        <v>2375</v>
      </c>
      <c r="F1502" s="216" t="s">
        <v>3464</v>
      </c>
      <c r="G1502" s="215" t="s">
        <v>5143</v>
      </c>
      <c r="H1502" s="215" t="s">
        <v>6872</v>
      </c>
      <c r="I1502" s="215" t="s">
        <v>8577</v>
      </c>
      <c r="J1502" s="215" t="s">
        <v>10282</v>
      </c>
      <c r="K1502" s="215" t="s">
        <v>11975</v>
      </c>
      <c r="L1502" s="215" t="s">
        <v>13674</v>
      </c>
      <c r="M1502" s="215" t="s">
        <v>15357</v>
      </c>
      <c r="N1502" s="215" t="s">
        <v>17075</v>
      </c>
      <c r="O1502" s="215" t="s">
        <v>18765</v>
      </c>
      <c r="P1502" s="215" t="s">
        <v>20468</v>
      </c>
      <c r="Q1502" s="4"/>
      <c r="R1502" s="4"/>
      <c r="S1502" s="4"/>
      <c r="T1502" s="4"/>
      <c r="U1502" s="4"/>
      <c r="V1502" s="4"/>
      <c r="W1502" s="4"/>
      <c r="X1502" s="4"/>
      <c r="Y1502" s="4"/>
      <c r="Z1502" s="4"/>
      <c r="AA1502" s="4"/>
      <c r="AB1502" s="4"/>
      <c r="AC1502" s="4"/>
      <c r="AD1502" s="4"/>
      <c r="AE1502" s="4"/>
      <c r="AF1502" s="4"/>
    </row>
    <row r="1503" spans="1:32" ht="49.9" customHeight="1">
      <c r="A1503" s="4"/>
      <c r="B1503" s="213">
        <v>181011111011</v>
      </c>
      <c r="C1503" s="214">
        <v>6</v>
      </c>
      <c r="D1503" s="215" t="s">
        <v>1391</v>
      </c>
      <c r="E1503" s="215" t="s">
        <v>2376</v>
      </c>
      <c r="F1503" s="216" t="s">
        <v>3465</v>
      </c>
      <c r="G1503" s="215" t="s">
        <v>5144</v>
      </c>
      <c r="H1503" s="215" t="s">
        <v>6873</v>
      </c>
      <c r="I1503" s="215" t="s">
        <v>8578</v>
      </c>
      <c r="J1503" s="215" t="s">
        <v>10283</v>
      </c>
      <c r="K1503" s="215" t="s">
        <v>11976</v>
      </c>
      <c r="L1503" s="215" t="s">
        <v>13675</v>
      </c>
      <c r="M1503" s="215" t="s">
        <v>15358</v>
      </c>
      <c r="N1503" s="215" t="s">
        <v>17076</v>
      </c>
      <c r="O1503" s="215" t="s">
        <v>18766</v>
      </c>
      <c r="P1503" s="215" t="s">
        <v>20469</v>
      </c>
      <c r="Q1503" s="4"/>
      <c r="R1503" s="4"/>
      <c r="S1503" s="4"/>
      <c r="T1503" s="4"/>
      <c r="U1503" s="4"/>
      <c r="V1503" s="4"/>
      <c r="W1503" s="4"/>
      <c r="X1503" s="4"/>
      <c r="Y1503" s="4"/>
      <c r="Z1503" s="4"/>
      <c r="AA1503" s="4"/>
      <c r="AB1503" s="4"/>
      <c r="AC1503" s="4"/>
      <c r="AD1503" s="4"/>
      <c r="AE1503" s="4"/>
      <c r="AF1503" s="4"/>
    </row>
    <row r="1504" spans="1:32" ht="49.9" customHeight="1">
      <c r="A1504" s="4"/>
      <c r="B1504" s="213">
        <v>1810111111</v>
      </c>
      <c r="C1504" s="214">
        <v>5</v>
      </c>
      <c r="D1504" s="215" t="s">
        <v>1392</v>
      </c>
      <c r="E1504" s="215" t="s">
        <v>2377</v>
      </c>
      <c r="F1504" s="216" t="s">
        <v>23501</v>
      </c>
      <c r="G1504" s="215" t="s">
        <v>5145</v>
      </c>
      <c r="H1504" s="215" t="s">
        <v>6874</v>
      </c>
      <c r="I1504" s="215" t="s">
        <v>8579</v>
      </c>
      <c r="J1504" s="215" t="s">
        <v>10284</v>
      </c>
      <c r="K1504" s="215" t="s">
        <v>11977</v>
      </c>
      <c r="L1504" s="215" t="s">
        <v>13676</v>
      </c>
      <c r="M1504" s="215" t="s">
        <v>15359</v>
      </c>
      <c r="N1504" s="215" t="s">
        <v>17077</v>
      </c>
      <c r="O1504" s="215" t="s">
        <v>18767</v>
      </c>
      <c r="P1504" s="215" t="s">
        <v>20470</v>
      </c>
      <c r="Q1504" s="4"/>
      <c r="R1504" s="4"/>
      <c r="S1504" s="4"/>
      <c r="T1504" s="4"/>
      <c r="U1504" s="4"/>
      <c r="V1504" s="4"/>
      <c r="W1504" s="4"/>
      <c r="X1504" s="4"/>
      <c r="Y1504" s="4"/>
      <c r="Z1504" s="4"/>
      <c r="AA1504" s="4"/>
      <c r="AB1504" s="4"/>
      <c r="AC1504" s="4"/>
      <c r="AD1504" s="4"/>
      <c r="AE1504" s="4"/>
      <c r="AF1504" s="4"/>
    </row>
    <row r="1505" spans="1:32" ht="49.9" customHeight="1">
      <c r="A1505" s="4"/>
      <c r="B1505" s="213">
        <v>181011111110</v>
      </c>
      <c r="C1505" s="214">
        <v>6</v>
      </c>
      <c r="D1505" s="215" t="s">
        <v>1393</v>
      </c>
      <c r="E1505" s="215" t="s">
        <v>2378</v>
      </c>
      <c r="F1505" s="216" t="s">
        <v>23502</v>
      </c>
      <c r="G1505" s="215" t="s">
        <v>5146</v>
      </c>
      <c r="H1505" s="215" t="s">
        <v>6875</v>
      </c>
      <c r="I1505" s="215" t="s">
        <v>8580</v>
      </c>
      <c r="J1505" s="215" t="s">
        <v>10285</v>
      </c>
      <c r="K1505" s="215" t="s">
        <v>11978</v>
      </c>
      <c r="L1505" s="215" t="s">
        <v>13677</v>
      </c>
      <c r="M1505" s="215" t="s">
        <v>15360</v>
      </c>
      <c r="N1505" s="215" t="s">
        <v>17078</v>
      </c>
      <c r="O1505" s="215" t="s">
        <v>18768</v>
      </c>
      <c r="P1505" s="215" t="s">
        <v>20471</v>
      </c>
      <c r="Q1505" s="4"/>
      <c r="R1505" s="4"/>
      <c r="S1505" s="4"/>
      <c r="T1505" s="4"/>
      <c r="U1505" s="4"/>
      <c r="V1505" s="4"/>
      <c r="W1505" s="4"/>
      <c r="X1505" s="4"/>
      <c r="Y1505" s="4"/>
      <c r="Z1505" s="4"/>
      <c r="AA1505" s="4"/>
      <c r="AB1505" s="4"/>
      <c r="AC1505" s="4"/>
      <c r="AD1505" s="4"/>
      <c r="AE1505" s="4"/>
      <c r="AF1505" s="4"/>
    </row>
    <row r="1506" spans="1:32" ht="49.9" customHeight="1">
      <c r="A1506" s="4"/>
      <c r="B1506" s="213">
        <v>181011111111</v>
      </c>
      <c r="C1506" s="214">
        <v>6</v>
      </c>
      <c r="D1506" s="215" t="s">
        <v>1394</v>
      </c>
      <c r="E1506" s="215" t="s">
        <v>2379</v>
      </c>
      <c r="F1506" s="216" t="s">
        <v>3466</v>
      </c>
      <c r="G1506" s="215" t="s">
        <v>5147</v>
      </c>
      <c r="H1506" s="215" t="s">
        <v>6876</v>
      </c>
      <c r="I1506" s="215" t="s">
        <v>8581</v>
      </c>
      <c r="J1506" s="215" t="s">
        <v>10286</v>
      </c>
      <c r="K1506" s="215" t="s">
        <v>11979</v>
      </c>
      <c r="L1506" s="215" t="s">
        <v>13678</v>
      </c>
      <c r="M1506" s="215" t="s">
        <v>15361</v>
      </c>
      <c r="N1506" s="215" t="s">
        <v>17079</v>
      </c>
      <c r="O1506" s="215" t="s">
        <v>15361</v>
      </c>
      <c r="P1506" s="215" t="s">
        <v>20472</v>
      </c>
      <c r="Q1506" s="4"/>
      <c r="R1506" s="4"/>
      <c r="S1506" s="4"/>
      <c r="T1506" s="4"/>
      <c r="U1506" s="4"/>
      <c r="V1506" s="4"/>
      <c r="W1506" s="4"/>
      <c r="X1506" s="4"/>
      <c r="Y1506" s="4"/>
      <c r="Z1506" s="4"/>
      <c r="AA1506" s="4"/>
      <c r="AB1506" s="4"/>
      <c r="AC1506" s="4"/>
      <c r="AD1506" s="4"/>
      <c r="AE1506" s="4"/>
      <c r="AF1506" s="4"/>
    </row>
    <row r="1507" spans="1:32" ht="49.9" customHeight="1">
      <c r="A1507" s="4"/>
      <c r="B1507" s="213">
        <v>1810111112</v>
      </c>
      <c r="C1507" s="214">
        <v>5</v>
      </c>
      <c r="D1507" s="215" t="s">
        <v>2709</v>
      </c>
      <c r="E1507" s="215" t="s">
        <v>2380</v>
      </c>
      <c r="F1507" s="216" t="s">
        <v>23503</v>
      </c>
      <c r="G1507" s="215" t="s">
        <v>5148</v>
      </c>
      <c r="H1507" s="215" t="s">
        <v>6877</v>
      </c>
      <c r="I1507" s="215" t="s">
        <v>8582</v>
      </c>
      <c r="J1507" s="215" t="s">
        <v>10287</v>
      </c>
      <c r="K1507" s="215" t="s">
        <v>11980</v>
      </c>
      <c r="L1507" s="215" t="s">
        <v>13679</v>
      </c>
      <c r="M1507" s="215" t="s">
        <v>15362</v>
      </c>
      <c r="N1507" s="215" t="s">
        <v>17080</v>
      </c>
      <c r="O1507" s="215" t="s">
        <v>18769</v>
      </c>
      <c r="P1507" s="215" t="s">
        <v>20473</v>
      </c>
      <c r="Q1507" s="4"/>
      <c r="R1507" s="4"/>
      <c r="S1507" s="4"/>
      <c r="T1507" s="4"/>
      <c r="U1507" s="4"/>
      <c r="V1507" s="4"/>
      <c r="W1507" s="4"/>
      <c r="X1507" s="4"/>
      <c r="Y1507" s="4"/>
      <c r="Z1507" s="4"/>
      <c r="AA1507" s="4"/>
      <c r="AB1507" s="4"/>
      <c r="AC1507" s="4"/>
      <c r="AD1507" s="4"/>
      <c r="AE1507" s="4"/>
      <c r="AF1507" s="4"/>
    </row>
    <row r="1508" spans="1:32" ht="49.9" customHeight="1">
      <c r="A1508" s="4"/>
      <c r="B1508" s="213">
        <v>1810111113</v>
      </c>
      <c r="C1508" s="214">
        <v>5</v>
      </c>
      <c r="D1508" s="215" t="s">
        <v>1395</v>
      </c>
      <c r="E1508" s="215" t="s">
        <v>2381</v>
      </c>
      <c r="F1508" s="216" t="s">
        <v>23504</v>
      </c>
      <c r="G1508" s="215" t="s">
        <v>5149</v>
      </c>
      <c r="H1508" s="215" t="s">
        <v>6878</v>
      </c>
      <c r="I1508" s="215" t="s">
        <v>8583</v>
      </c>
      <c r="J1508" s="215" t="s">
        <v>10288</v>
      </c>
      <c r="K1508" s="215" t="s">
        <v>11981</v>
      </c>
      <c r="L1508" s="215" t="s">
        <v>13680</v>
      </c>
      <c r="M1508" s="215" t="s">
        <v>15363</v>
      </c>
      <c r="N1508" s="215" t="s">
        <v>17081</v>
      </c>
      <c r="O1508" s="215" t="s">
        <v>18770</v>
      </c>
      <c r="P1508" s="215" t="s">
        <v>20474</v>
      </c>
      <c r="Q1508" s="4"/>
      <c r="R1508" s="4"/>
      <c r="S1508" s="4"/>
      <c r="T1508" s="4"/>
      <c r="U1508" s="4"/>
      <c r="V1508" s="4"/>
      <c r="W1508" s="4"/>
      <c r="X1508" s="4"/>
      <c r="Y1508" s="4"/>
      <c r="Z1508" s="4"/>
      <c r="AA1508" s="4"/>
      <c r="AB1508" s="4"/>
      <c r="AC1508" s="4"/>
      <c r="AD1508" s="4"/>
      <c r="AE1508" s="4"/>
      <c r="AF1508" s="4"/>
    </row>
    <row r="1509" spans="1:32" ht="49.9" customHeight="1">
      <c r="A1509" s="4"/>
      <c r="B1509" s="213">
        <v>1810111114</v>
      </c>
      <c r="C1509" s="214">
        <v>5</v>
      </c>
      <c r="D1509" s="215" t="s">
        <v>1396</v>
      </c>
      <c r="E1509" s="215" t="s">
        <v>2382</v>
      </c>
      <c r="F1509" s="216" t="s">
        <v>23505</v>
      </c>
      <c r="G1509" s="215" t="s">
        <v>5150</v>
      </c>
      <c r="H1509" s="215" t="s">
        <v>6879</v>
      </c>
      <c r="I1509" s="215" t="s">
        <v>8584</v>
      </c>
      <c r="J1509" s="215" t="s">
        <v>10289</v>
      </c>
      <c r="K1509" s="215" t="s">
        <v>11982</v>
      </c>
      <c r="L1509" s="215" t="s">
        <v>13681</v>
      </c>
      <c r="M1509" s="215" t="s">
        <v>15364</v>
      </c>
      <c r="N1509" s="215" t="s">
        <v>17082</v>
      </c>
      <c r="O1509" s="215" t="s">
        <v>18771</v>
      </c>
      <c r="P1509" s="215" t="s">
        <v>20475</v>
      </c>
      <c r="Q1509" s="4"/>
      <c r="R1509" s="4"/>
      <c r="S1509" s="4"/>
      <c r="T1509" s="4"/>
      <c r="U1509" s="4"/>
      <c r="V1509" s="4"/>
      <c r="W1509" s="4"/>
      <c r="X1509" s="4"/>
      <c r="Y1509" s="4"/>
      <c r="Z1509" s="4"/>
      <c r="AA1509" s="4"/>
      <c r="AB1509" s="4"/>
      <c r="AC1509" s="4"/>
      <c r="AD1509" s="4"/>
      <c r="AE1509" s="4"/>
      <c r="AF1509" s="4"/>
    </row>
    <row r="1510" spans="1:32" ht="49.9" customHeight="1">
      <c r="A1510" s="4"/>
      <c r="B1510" s="213">
        <v>181011111410</v>
      </c>
      <c r="C1510" s="214">
        <v>6</v>
      </c>
      <c r="D1510" s="215" t="s">
        <v>1397</v>
      </c>
      <c r="E1510" s="215" t="s">
        <v>2383</v>
      </c>
      <c r="F1510" s="216" t="s">
        <v>23506</v>
      </c>
      <c r="G1510" s="215" t="s">
        <v>5151</v>
      </c>
      <c r="H1510" s="215" t="s">
        <v>6880</v>
      </c>
      <c r="I1510" s="215" t="s">
        <v>8585</v>
      </c>
      <c r="J1510" s="215" t="s">
        <v>10290</v>
      </c>
      <c r="K1510" s="215" t="s">
        <v>11983</v>
      </c>
      <c r="L1510" s="215" t="s">
        <v>13682</v>
      </c>
      <c r="M1510" s="215" t="s">
        <v>15365</v>
      </c>
      <c r="N1510" s="215" t="s">
        <v>17083</v>
      </c>
      <c r="O1510" s="215" t="s">
        <v>18772</v>
      </c>
      <c r="P1510" s="215" t="s">
        <v>20476</v>
      </c>
      <c r="Q1510" s="4"/>
      <c r="R1510" s="4"/>
      <c r="S1510" s="4"/>
      <c r="T1510" s="4"/>
      <c r="U1510" s="4"/>
      <c r="V1510" s="4"/>
      <c r="W1510" s="4"/>
      <c r="X1510" s="4"/>
      <c r="Y1510" s="4"/>
      <c r="Z1510" s="4"/>
      <c r="AA1510" s="4"/>
      <c r="AB1510" s="4"/>
      <c r="AC1510" s="4"/>
      <c r="AD1510" s="4"/>
      <c r="AE1510" s="4"/>
      <c r="AF1510" s="4"/>
    </row>
    <row r="1511" spans="1:32" ht="49.9" customHeight="1">
      <c r="A1511" s="4"/>
      <c r="B1511" s="213">
        <v>181011111411</v>
      </c>
      <c r="C1511" s="214">
        <v>6</v>
      </c>
      <c r="D1511" s="215" t="s">
        <v>1398</v>
      </c>
      <c r="E1511" s="215" t="s">
        <v>2384</v>
      </c>
      <c r="F1511" s="216" t="s">
        <v>23507</v>
      </c>
      <c r="G1511" s="215" t="s">
        <v>5152</v>
      </c>
      <c r="H1511" s="215" t="s">
        <v>6881</v>
      </c>
      <c r="I1511" s="215" t="s">
        <v>8586</v>
      </c>
      <c r="J1511" s="215" t="s">
        <v>10291</v>
      </c>
      <c r="K1511" s="215" t="s">
        <v>11984</v>
      </c>
      <c r="L1511" s="215" t="s">
        <v>13683</v>
      </c>
      <c r="M1511" s="215" t="s">
        <v>15366</v>
      </c>
      <c r="N1511" s="215" t="s">
        <v>17084</v>
      </c>
      <c r="O1511" s="215" t="s">
        <v>18773</v>
      </c>
      <c r="P1511" s="215" t="s">
        <v>20477</v>
      </c>
      <c r="Q1511" s="4"/>
      <c r="R1511" s="4"/>
      <c r="S1511" s="4"/>
      <c r="T1511" s="4"/>
      <c r="U1511" s="4"/>
      <c r="V1511" s="4"/>
      <c r="W1511" s="4"/>
      <c r="X1511" s="4"/>
      <c r="Y1511" s="4"/>
      <c r="Z1511" s="4"/>
      <c r="AA1511" s="4"/>
      <c r="AB1511" s="4"/>
      <c r="AC1511" s="4"/>
      <c r="AD1511" s="4"/>
      <c r="AE1511" s="4"/>
      <c r="AF1511" s="4"/>
    </row>
    <row r="1512" spans="1:32" ht="49.9" customHeight="1">
      <c r="A1512" s="4"/>
      <c r="B1512" s="213">
        <v>1810111115</v>
      </c>
      <c r="C1512" s="214">
        <v>5</v>
      </c>
      <c r="D1512" s="215" t="s">
        <v>1399</v>
      </c>
      <c r="E1512" s="215" t="s">
        <v>2385</v>
      </c>
      <c r="F1512" s="216" t="s">
        <v>3467</v>
      </c>
      <c r="G1512" s="215" t="s">
        <v>5153</v>
      </c>
      <c r="H1512" s="215" t="s">
        <v>6882</v>
      </c>
      <c r="I1512" s="215" t="s">
        <v>8587</v>
      </c>
      <c r="J1512" s="215" t="s">
        <v>10292</v>
      </c>
      <c r="K1512" s="215" t="s">
        <v>11985</v>
      </c>
      <c r="L1512" s="215" t="s">
        <v>13684</v>
      </c>
      <c r="M1512" s="215" t="s">
        <v>15367</v>
      </c>
      <c r="N1512" s="215" t="s">
        <v>17085</v>
      </c>
      <c r="O1512" s="215" t="s">
        <v>18774</v>
      </c>
      <c r="P1512" s="215" t="s">
        <v>20478</v>
      </c>
      <c r="Q1512" s="4"/>
      <c r="R1512" s="4"/>
      <c r="S1512" s="4"/>
      <c r="T1512" s="4"/>
      <c r="U1512" s="4"/>
      <c r="V1512" s="4"/>
      <c r="W1512" s="4"/>
      <c r="X1512" s="4"/>
      <c r="Y1512" s="4"/>
      <c r="Z1512" s="4"/>
      <c r="AA1512" s="4"/>
      <c r="AB1512" s="4"/>
      <c r="AC1512" s="4"/>
      <c r="AD1512" s="4"/>
      <c r="AE1512" s="4"/>
      <c r="AF1512" s="4"/>
    </row>
    <row r="1513" spans="1:32" ht="49.9" customHeight="1">
      <c r="A1513" s="4"/>
      <c r="B1513" s="213">
        <v>1810111116</v>
      </c>
      <c r="C1513" s="214">
        <v>5</v>
      </c>
      <c r="D1513" s="215" t="s">
        <v>1400</v>
      </c>
      <c r="E1513" s="215" t="s">
        <v>2386</v>
      </c>
      <c r="F1513" s="216" t="s">
        <v>3468</v>
      </c>
      <c r="G1513" s="215" t="s">
        <v>5154</v>
      </c>
      <c r="H1513" s="215" t="s">
        <v>6883</v>
      </c>
      <c r="I1513" s="215" t="s">
        <v>8588</v>
      </c>
      <c r="J1513" s="215" t="s">
        <v>10293</v>
      </c>
      <c r="K1513" s="215" t="s">
        <v>11986</v>
      </c>
      <c r="L1513" s="215" t="s">
        <v>13685</v>
      </c>
      <c r="M1513" s="215" t="s">
        <v>15368</v>
      </c>
      <c r="N1513" s="215" t="s">
        <v>17086</v>
      </c>
      <c r="O1513" s="215" t="s">
        <v>18775</v>
      </c>
      <c r="P1513" s="215" t="s">
        <v>20479</v>
      </c>
      <c r="Q1513" s="4"/>
      <c r="R1513" s="4"/>
      <c r="S1513" s="4"/>
      <c r="T1513" s="4"/>
      <c r="U1513" s="4"/>
      <c r="V1513" s="4"/>
      <c r="W1513" s="4"/>
      <c r="X1513" s="4"/>
      <c r="Y1513" s="4"/>
      <c r="Z1513" s="4"/>
      <c r="AA1513" s="4"/>
      <c r="AB1513" s="4"/>
      <c r="AC1513" s="4"/>
      <c r="AD1513" s="4"/>
      <c r="AE1513" s="4"/>
      <c r="AF1513" s="4"/>
    </row>
    <row r="1514" spans="1:32" ht="49.9" customHeight="1">
      <c r="A1514" s="4"/>
      <c r="B1514" s="213">
        <v>1810111117</v>
      </c>
      <c r="C1514" s="214">
        <v>5</v>
      </c>
      <c r="D1514" s="215" t="s">
        <v>1401</v>
      </c>
      <c r="E1514" s="215" t="s">
        <v>2387</v>
      </c>
      <c r="F1514" s="216" t="s">
        <v>3469</v>
      </c>
      <c r="G1514" s="215" t="s">
        <v>5155</v>
      </c>
      <c r="H1514" s="215" t="s">
        <v>6884</v>
      </c>
      <c r="I1514" s="215" t="s">
        <v>8589</v>
      </c>
      <c r="J1514" s="215" t="s">
        <v>10294</v>
      </c>
      <c r="K1514" s="215" t="s">
        <v>11987</v>
      </c>
      <c r="L1514" s="215" t="s">
        <v>13686</v>
      </c>
      <c r="M1514" s="215" t="s">
        <v>5155</v>
      </c>
      <c r="N1514" s="215" t="s">
        <v>17087</v>
      </c>
      <c r="O1514" s="215" t="s">
        <v>18776</v>
      </c>
      <c r="P1514" s="215" t="s">
        <v>20480</v>
      </c>
      <c r="Q1514" s="4"/>
      <c r="R1514" s="4"/>
      <c r="S1514" s="4"/>
      <c r="T1514" s="4"/>
      <c r="U1514" s="4"/>
      <c r="V1514" s="4"/>
      <c r="W1514" s="4"/>
      <c r="X1514" s="4"/>
      <c r="Y1514" s="4"/>
      <c r="Z1514" s="4"/>
      <c r="AA1514" s="4"/>
      <c r="AB1514" s="4"/>
      <c r="AC1514" s="4"/>
      <c r="AD1514" s="4"/>
      <c r="AE1514" s="4"/>
      <c r="AF1514" s="4"/>
    </row>
    <row r="1515" spans="1:32" ht="49.9" customHeight="1">
      <c r="A1515" s="4"/>
      <c r="B1515" s="213">
        <v>181011111710</v>
      </c>
      <c r="C1515" s="214">
        <v>6</v>
      </c>
      <c r="D1515" s="215" t="s">
        <v>1402</v>
      </c>
      <c r="E1515" s="215" t="s">
        <v>2388</v>
      </c>
      <c r="F1515" s="216" t="s">
        <v>23849</v>
      </c>
      <c r="G1515" s="215" t="s">
        <v>5156</v>
      </c>
      <c r="H1515" s="215" t="s">
        <v>6885</v>
      </c>
      <c r="I1515" s="215" t="s">
        <v>8590</v>
      </c>
      <c r="J1515" s="215" t="s">
        <v>10295</v>
      </c>
      <c r="K1515" s="215" t="s">
        <v>11988</v>
      </c>
      <c r="L1515" s="215" t="s">
        <v>13687</v>
      </c>
      <c r="M1515" s="215" t="s">
        <v>15369</v>
      </c>
      <c r="N1515" s="215" t="s">
        <v>17088</v>
      </c>
      <c r="O1515" s="215" t="s">
        <v>18777</v>
      </c>
      <c r="P1515" s="215" t="s">
        <v>20481</v>
      </c>
      <c r="Q1515" s="4"/>
      <c r="R1515" s="4"/>
      <c r="S1515" s="4"/>
      <c r="T1515" s="4"/>
      <c r="U1515" s="4"/>
      <c r="V1515" s="4"/>
      <c r="W1515" s="4"/>
      <c r="X1515" s="4"/>
      <c r="Y1515" s="4"/>
      <c r="Z1515" s="4"/>
      <c r="AA1515" s="4"/>
      <c r="AB1515" s="4"/>
      <c r="AC1515" s="4"/>
      <c r="AD1515" s="4"/>
      <c r="AE1515" s="4"/>
      <c r="AF1515" s="4"/>
    </row>
    <row r="1516" spans="1:32" ht="49.9" customHeight="1">
      <c r="A1516" s="4"/>
      <c r="B1516" s="213">
        <v>181011111711</v>
      </c>
      <c r="C1516" s="214">
        <v>6</v>
      </c>
      <c r="D1516" s="215" t="s">
        <v>1403</v>
      </c>
      <c r="E1516" s="215" t="s">
        <v>2389</v>
      </c>
      <c r="F1516" s="216" t="s">
        <v>23509</v>
      </c>
      <c r="G1516" s="215" t="s">
        <v>5157</v>
      </c>
      <c r="H1516" s="215" t="s">
        <v>6886</v>
      </c>
      <c r="I1516" s="215" t="s">
        <v>8591</v>
      </c>
      <c r="J1516" s="215" t="s">
        <v>10296</v>
      </c>
      <c r="K1516" s="215" t="s">
        <v>11989</v>
      </c>
      <c r="L1516" s="215" t="s">
        <v>13688</v>
      </c>
      <c r="M1516" s="215" t="s">
        <v>15370</v>
      </c>
      <c r="N1516" s="215" t="s">
        <v>17089</v>
      </c>
      <c r="O1516" s="215" t="s">
        <v>18778</v>
      </c>
      <c r="P1516" s="215" t="s">
        <v>20482</v>
      </c>
      <c r="Q1516" s="4"/>
      <c r="R1516" s="4"/>
      <c r="S1516" s="4"/>
      <c r="T1516" s="4"/>
      <c r="U1516" s="4"/>
      <c r="V1516" s="4"/>
      <c r="W1516" s="4"/>
      <c r="X1516" s="4"/>
      <c r="Y1516" s="4"/>
      <c r="Z1516" s="4"/>
      <c r="AA1516" s="4"/>
      <c r="AB1516" s="4"/>
      <c r="AC1516" s="4"/>
      <c r="AD1516" s="4"/>
      <c r="AE1516" s="4"/>
      <c r="AF1516" s="4"/>
    </row>
    <row r="1517" spans="1:32" ht="49.9" customHeight="1">
      <c r="A1517" s="4"/>
      <c r="B1517" s="213">
        <v>1810111118</v>
      </c>
      <c r="C1517" s="214">
        <v>5</v>
      </c>
      <c r="D1517" s="215" t="s">
        <v>2710</v>
      </c>
      <c r="E1517" s="215" t="s">
        <v>2390</v>
      </c>
      <c r="F1517" s="216" t="s">
        <v>23850</v>
      </c>
      <c r="G1517" s="215" t="s">
        <v>5158</v>
      </c>
      <c r="H1517" s="215" t="s">
        <v>6887</v>
      </c>
      <c r="I1517" s="215" t="s">
        <v>8592</v>
      </c>
      <c r="J1517" s="215" t="s">
        <v>10297</v>
      </c>
      <c r="K1517" s="215" t="s">
        <v>11990</v>
      </c>
      <c r="L1517" s="215" t="s">
        <v>13689</v>
      </c>
      <c r="M1517" s="215" t="s">
        <v>15371</v>
      </c>
      <c r="N1517" s="215" t="s">
        <v>17090</v>
      </c>
      <c r="O1517" s="215" t="s">
        <v>18779</v>
      </c>
      <c r="P1517" s="215" t="s">
        <v>20483</v>
      </c>
      <c r="Q1517" s="4"/>
      <c r="R1517" s="4"/>
      <c r="S1517" s="4"/>
      <c r="T1517" s="4"/>
      <c r="U1517" s="4"/>
      <c r="V1517" s="4"/>
      <c r="W1517" s="4"/>
      <c r="X1517" s="4"/>
      <c r="Y1517" s="4"/>
      <c r="Z1517" s="4"/>
      <c r="AA1517" s="4"/>
      <c r="AB1517" s="4"/>
      <c r="AC1517" s="4"/>
      <c r="AD1517" s="4"/>
      <c r="AE1517" s="4"/>
      <c r="AF1517" s="4"/>
    </row>
    <row r="1518" spans="1:32" ht="49.9" customHeight="1">
      <c r="A1518" s="4"/>
      <c r="B1518" s="213">
        <v>181011111810</v>
      </c>
      <c r="C1518" s="214">
        <v>6</v>
      </c>
      <c r="D1518" s="215" t="s">
        <v>2711</v>
      </c>
      <c r="E1518" s="215" t="s">
        <v>2391</v>
      </c>
      <c r="F1518" s="216" t="s">
        <v>23511</v>
      </c>
      <c r="G1518" s="215" t="s">
        <v>5159</v>
      </c>
      <c r="H1518" s="215" t="s">
        <v>6888</v>
      </c>
      <c r="I1518" s="215" t="s">
        <v>8593</v>
      </c>
      <c r="J1518" s="215" t="s">
        <v>10298</v>
      </c>
      <c r="K1518" s="215" t="s">
        <v>11991</v>
      </c>
      <c r="L1518" s="215" t="s">
        <v>13690</v>
      </c>
      <c r="M1518" s="215" t="s">
        <v>15372</v>
      </c>
      <c r="N1518" s="215" t="s">
        <v>17091</v>
      </c>
      <c r="O1518" s="215" t="s">
        <v>18780</v>
      </c>
      <c r="P1518" s="215" t="s">
        <v>20484</v>
      </c>
      <c r="Q1518" s="4"/>
      <c r="R1518" s="4"/>
      <c r="S1518" s="4"/>
      <c r="T1518" s="4"/>
      <c r="U1518" s="4"/>
      <c r="V1518" s="4"/>
      <c r="W1518" s="4"/>
      <c r="X1518" s="4"/>
      <c r="Y1518" s="4"/>
      <c r="Z1518" s="4"/>
      <c r="AA1518" s="4"/>
      <c r="AB1518" s="4"/>
      <c r="AC1518" s="4"/>
      <c r="AD1518" s="4"/>
      <c r="AE1518" s="4"/>
      <c r="AF1518" s="4"/>
    </row>
    <row r="1519" spans="1:32" ht="49.9" customHeight="1">
      <c r="A1519" s="4"/>
      <c r="B1519" s="213">
        <v>181011111811</v>
      </c>
      <c r="C1519" s="214">
        <v>6</v>
      </c>
      <c r="D1519" s="215" t="s">
        <v>2712</v>
      </c>
      <c r="E1519" s="215" t="s">
        <v>2392</v>
      </c>
      <c r="F1519" s="216" t="s">
        <v>3470</v>
      </c>
      <c r="G1519" s="215" t="s">
        <v>5160</v>
      </c>
      <c r="H1519" s="215" t="s">
        <v>6889</v>
      </c>
      <c r="I1519" s="215" t="s">
        <v>8594</v>
      </c>
      <c r="J1519" s="215" t="s">
        <v>10299</v>
      </c>
      <c r="K1519" s="215" t="s">
        <v>11992</v>
      </c>
      <c r="L1519" s="215" t="s">
        <v>13691</v>
      </c>
      <c r="M1519" s="215" t="s">
        <v>15373</v>
      </c>
      <c r="N1519" s="215" t="s">
        <v>17092</v>
      </c>
      <c r="O1519" s="215" t="s">
        <v>18781</v>
      </c>
      <c r="P1519" s="215" t="s">
        <v>20485</v>
      </c>
      <c r="Q1519" s="4"/>
      <c r="R1519" s="4"/>
      <c r="S1519" s="4"/>
      <c r="T1519" s="4"/>
      <c r="U1519" s="4"/>
      <c r="V1519" s="4"/>
      <c r="W1519" s="4"/>
      <c r="X1519" s="4"/>
      <c r="Y1519" s="4"/>
      <c r="Z1519" s="4"/>
      <c r="AA1519" s="4"/>
      <c r="AB1519" s="4"/>
      <c r="AC1519" s="4"/>
      <c r="AD1519" s="4"/>
      <c r="AE1519" s="4"/>
      <c r="AF1519" s="4"/>
    </row>
    <row r="1520" spans="1:32" ht="49.9" customHeight="1">
      <c r="A1520" s="4"/>
      <c r="B1520" s="213">
        <v>181011111812</v>
      </c>
      <c r="C1520" s="214">
        <v>6</v>
      </c>
      <c r="D1520" s="215" t="s">
        <v>2713</v>
      </c>
      <c r="E1520" s="215" t="s">
        <v>2393</v>
      </c>
      <c r="F1520" s="216" t="s">
        <v>23512</v>
      </c>
      <c r="G1520" s="215" t="s">
        <v>5161</v>
      </c>
      <c r="H1520" s="215" t="s">
        <v>2713</v>
      </c>
      <c r="I1520" s="215" t="s">
        <v>8595</v>
      </c>
      <c r="J1520" s="215" t="s">
        <v>10300</v>
      </c>
      <c r="K1520" s="215" t="s">
        <v>10300</v>
      </c>
      <c r="L1520" s="215" t="s">
        <v>10300</v>
      </c>
      <c r="M1520" s="215" t="s">
        <v>5161</v>
      </c>
      <c r="N1520" s="215" t="s">
        <v>17093</v>
      </c>
      <c r="O1520" s="215" t="s">
        <v>18782</v>
      </c>
      <c r="P1520" s="215" t="s">
        <v>20486</v>
      </c>
      <c r="Q1520" s="4"/>
      <c r="R1520" s="4"/>
      <c r="S1520" s="4"/>
      <c r="T1520" s="4"/>
      <c r="U1520" s="4"/>
      <c r="V1520" s="4"/>
      <c r="W1520" s="4"/>
      <c r="X1520" s="4"/>
      <c r="Y1520" s="4"/>
      <c r="Z1520" s="4"/>
      <c r="AA1520" s="4"/>
      <c r="AB1520" s="4"/>
      <c r="AC1520" s="4"/>
      <c r="AD1520" s="4"/>
      <c r="AE1520" s="4"/>
      <c r="AF1520" s="4"/>
    </row>
    <row r="1521" spans="1:32" ht="49.9" customHeight="1">
      <c r="A1521" s="4"/>
      <c r="B1521" s="213">
        <v>181012</v>
      </c>
      <c r="C1521" s="214">
        <v>3</v>
      </c>
      <c r="D1521" s="215" t="s">
        <v>283</v>
      </c>
      <c r="E1521" s="215" t="s">
        <v>2239</v>
      </c>
      <c r="F1521" s="216" t="s">
        <v>3471</v>
      </c>
      <c r="G1521" s="215" t="s">
        <v>5162</v>
      </c>
      <c r="H1521" s="215" t="s">
        <v>6890</v>
      </c>
      <c r="I1521" s="215" t="s">
        <v>8596</v>
      </c>
      <c r="J1521" s="215" t="s">
        <v>10301</v>
      </c>
      <c r="K1521" s="215" t="s">
        <v>11993</v>
      </c>
      <c r="L1521" s="215" t="s">
        <v>13692</v>
      </c>
      <c r="M1521" s="215" t="s">
        <v>15374</v>
      </c>
      <c r="N1521" s="215" t="s">
        <v>17094</v>
      </c>
      <c r="O1521" s="215" t="s">
        <v>18783</v>
      </c>
      <c r="P1521" s="215" t="s">
        <v>20487</v>
      </c>
      <c r="Q1521" s="4"/>
      <c r="R1521" s="4"/>
      <c r="S1521" s="4"/>
      <c r="T1521" s="4"/>
      <c r="U1521" s="4"/>
      <c r="V1521" s="4"/>
      <c r="W1521" s="4"/>
      <c r="X1521" s="4"/>
      <c r="Y1521" s="4"/>
      <c r="Z1521" s="4"/>
      <c r="AA1521" s="4"/>
      <c r="AB1521" s="4"/>
      <c r="AC1521" s="4"/>
      <c r="AD1521" s="4"/>
      <c r="AE1521" s="4"/>
      <c r="AF1521" s="4"/>
    </row>
    <row r="1522" spans="1:32" ht="49.9" customHeight="1">
      <c r="A1522" s="4"/>
      <c r="B1522" s="213">
        <v>18101210</v>
      </c>
      <c r="C1522" s="214">
        <v>4</v>
      </c>
      <c r="D1522" s="215" t="s">
        <v>283</v>
      </c>
      <c r="E1522" s="215" t="s">
        <v>2239</v>
      </c>
      <c r="F1522" s="216" t="s">
        <v>3472</v>
      </c>
      <c r="G1522" s="215" t="s">
        <v>5163</v>
      </c>
      <c r="H1522" s="215" t="s">
        <v>6891</v>
      </c>
      <c r="I1522" s="215" t="s">
        <v>8597</v>
      </c>
      <c r="J1522" s="215" t="s">
        <v>10302</v>
      </c>
      <c r="K1522" s="215" t="s">
        <v>11994</v>
      </c>
      <c r="L1522" s="215" t="s">
        <v>13693</v>
      </c>
      <c r="M1522" s="215" t="s">
        <v>15374</v>
      </c>
      <c r="N1522" s="215" t="s">
        <v>17095</v>
      </c>
      <c r="O1522" s="215" t="s">
        <v>18783</v>
      </c>
      <c r="P1522" s="215" t="s">
        <v>20488</v>
      </c>
      <c r="Q1522" s="4"/>
      <c r="R1522" s="4"/>
      <c r="S1522" s="4"/>
      <c r="T1522" s="4"/>
      <c r="U1522" s="4"/>
      <c r="V1522" s="4"/>
      <c r="W1522" s="4"/>
      <c r="X1522" s="4"/>
      <c r="Y1522" s="4"/>
      <c r="Z1522" s="4"/>
      <c r="AA1522" s="4"/>
      <c r="AB1522" s="4"/>
      <c r="AC1522" s="4"/>
      <c r="AD1522" s="4"/>
      <c r="AE1522" s="4"/>
      <c r="AF1522" s="4"/>
    </row>
    <row r="1523" spans="1:32" ht="49.9" customHeight="1">
      <c r="A1523" s="4"/>
      <c r="B1523" s="213">
        <v>1810121010</v>
      </c>
      <c r="C1523" s="214">
        <v>5</v>
      </c>
      <c r="D1523" s="215" t="s">
        <v>1193</v>
      </c>
      <c r="E1523" s="215" t="s">
        <v>2240</v>
      </c>
      <c r="F1523" s="216" t="s">
        <v>23513</v>
      </c>
      <c r="G1523" s="215" t="s">
        <v>5164</v>
      </c>
      <c r="H1523" s="215" t="s">
        <v>6892</v>
      </c>
      <c r="I1523" s="215" t="s">
        <v>8598</v>
      </c>
      <c r="J1523" s="215" t="s">
        <v>10303</v>
      </c>
      <c r="K1523" s="215" t="s">
        <v>11995</v>
      </c>
      <c r="L1523" s="215" t="s">
        <v>13694</v>
      </c>
      <c r="M1523" s="215" t="s">
        <v>15375</v>
      </c>
      <c r="N1523" s="215" t="s">
        <v>17096</v>
      </c>
      <c r="O1523" s="215" t="s">
        <v>15375</v>
      </c>
      <c r="P1523" s="215" t="s">
        <v>20489</v>
      </c>
      <c r="Q1523" s="4"/>
      <c r="R1523" s="4"/>
      <c r="S1523" s="4"/>
      <c r="T1523" s="4"/>
      <c r="U1523" s="4"/>
      <c r="V1523" s="4"/>
      <c r="W1523" s="4"/>
      <c r="X1523" s="4"/>
      <c r="Y1523" s="4"/>
      <c r="Z1523" s="4"/>
      <c r="AA1523" s="4"/>
      <c r="AB1523" s="4"/>
      <c r="AC1523" s="4"/>
      <c r="AD1523" s="4"/>
      <c r="AE1523" s="4"/>
      <c r="AF1523" s="4"/>
    </row>
    <row r="1524" spans="1:32" ht="49.9" customHeight="1">
      <c r="A1524" s="4"/>
      <c r="B1524" s="213">
        <v>1810121011</v>
      </c>
      <c r="C1524" s="214">
        <v>5</v>
      </c>
      <c r="D1524" s="215" t="s">
        <v>1194</v>
      </c>
      <c r="E1524" s="215" t="s">
        <v>2241</v>
      </c>
      <c r="F1524" s="216" t="s">
        <v>23514</v>
      </c>
      <c r="G1524" s="215" t="s">
        <v>5165</v>
      </c>
      <c r="H1524" s="215" t="s">
        <v>6893</v>
      </c>
      <c r="I1524" s="215" t="s">
        <v>8599</v>
      </c>
      <c r="J1524" s="215" t="s">
        <v>10304</v>
      </c>
      <c r="K1524" s="215" t="s">
        <v>11996</v>
      </c>
      <c r="L1524" s="215" t="s">
        <v>13695</v>
      </c>
      <c r="M1524" s="215" t="s">
        <v>15376</v>
      </c>
      <c r="N1524" s="215" t="s">
        <v>17097</v>
      </c>
      <c r="O1524" s="215" t="s">
        <v>18784</v>
      </c>
      <c r="P1524" s="215" t="s">
        <v>20490</v>
      </c>
      <c r="Q1524" s="4"/>
      <c r="R1524" s="4"/>
      <c r="S1524" s="4"/>
      <c r="T1524" s="4"/>
      <c r="U1524" s="4"/>
      <c r="V1524" s="4"/>
      <c r="W1524" s="4"/>
      <c r="X1524" s="4"/>
      <c r="Y1524" s="4"/>
      <c r="Z1524" s="4"/>
      <c r="AA1524" s="4"/>
      <c r="AB1524" s="4"/>
      <c r="AC1524" s="4"/>
      <c r="AD1524" s="4"/>
      <c r="AE1524" s="4"/>
      <c r="AF1524" s="4"/>
    </row>
    <row r="1525" spans="1:32" ht="49.9" customHeight="1">
      <c r="A1525" s="4"/>
      <c r="B1525" s="213">
        <v>181012101110</v>
      </c>
      <c r="C1525" s="214">
        <v>6</v>
      </c>
      <c r="D1525" s="215" t="s">
        <v>1195</v>
      </c>
      <c r="E1525" s="215" t="s">
        <v>2242</v>
      </c>
      <c r="F1525" s="216" t="s">
        <v>3473</v>
      </c>
      <c r="G1525" s="215" t="s">
        <v>5166</v>
      </c>
      <c r="H1525" s="215" t="s">
        <v>6894</v>
      </c>
      <c r="I1525" s="215" t="s">
        <v>8600</v>
      </c>
      <c r="J1525" s="215" t="s">
        <v>10305</v>
      </c>
      <c r="K1525" s="215" t="s">
        <v>11997</v>
      </c>
      <c r="L1525" s="215" t="s">
        <v>13696</v>
      </c>
      <c r="M1525" s="215" t="s">
        <v>15377</v>
      </c>
      <c r="N1525" s="215" t="s">
        <v>17098</v>
      </c>
      <c r="O1525" s="215" t="s">
        <v>18785</v>
      </c>
      <c r="P1525" s="215" t="s">
        <v>20491</v>
      </c>
      <c r="Q1525" s="4"/>
      <c r="R1525" s="4"/>
      <c r="S1525" s="4"/>
      <c r="T1525" s="4"/>
      <c r="U1525" s="4"/>
      <c r="V1525" s="4"/>
      <c r="W1525" s="4"/>
      <c r="X1525" s="4"/>
      <c r="Y1525" s="4"/>
      <c r="Z1525" s="4"/>
      <c r="AA1525" s="4"/>
      <c r="AB1525" s="4"/>
      <c r="AC1525" s="4"/>
      <c r="AD1525" s="4"/>
      <c r="AE1525" s="4"/>
      <c r="AF1525" s="4"/>
    </row>
    <row r="1526" spans="1:32" ht="49.9" customHeight="1">
      <c r="A1526" s="4"/>
      <c r="B1526" s="213">
        <v>181012101111</v>
      </c>
      <c r="C1526" s="214">
        <v>6</v>
      </c>
      <c r="D1526" s="215" t="s">
        <v>1196</v>
      </c>
      <c r="E1526" s="215" t="s">
        <v>2243</v>
      </c>
      <c r="F1526" s="216" t="s">
        <v>23515</v>
      </c>
      <c r="G1526" s="215" t="s">
        <v>5167</v>
      </c>
      <c r="H1526" s="215" t="s">
        <v>6895</v>
      </c>
      <c r="I1526" s="215" t="s">
        <v>8601</v>
      </c>
      <c r="J1526" s="215" t="s">
        <v>10306</v>
      </c>
      <c r="K1526" s="215" t="s">
        <v>11998</v>
      </c>
      <c r="L1526" s="215" t="s">
        <v>13697</v>
      </c>
      <c r="M1526" s="215" t="s">
        <v>15378</v>
      </c>
      <c r="N1526" s="215" t="s">
        <v>17099</v>
      </c>
      <c r="O1526" s="215" t="s">
        <v>5167</v>
      </c>
      <c r="P1526" s="215" t="s">
        <v>20492</v>
      </c>
      <c r="Q1526" s="4"/>
      <c r="R1526" s="4"/>
      <c r="S1526" s="4"/>
      <c r="T1526" s="4"/>
      <c r="U1526" s="4"/>
      <c r="V1526" s="4"/>
      <c r="W1526" s="4"/>
      <c r="X1526" s="4"/>
      <c r="Y1526" s="4"/>
      <c r="Z1526" s="4"/>
      <c r="AA1526" s="4"/>
      <c r="AB1526" s="4"/>
      <c r="AC1526" s="4"/>
      <c r="AD1526" s="4"/>
      <c r="AE1526" s="4"/>
      <c r="AF1526" s="4"/>
    </row>
    <row r="1527" spans="1:32" ht="49.9" customHeight="1">
      <c r="A1527" s="4"/>
      <c r="B1527" s="213">
        <v>1810121012</v>
      </c>
      <c r="C1527" s="214">
        <v>5</v>
      </c>
      <c r="D1527" s="215" t="s">
        <v>1197</v>
      </c>
      <c r="E1527" s="215" t="s">
        <v>2244</v>
      </c>
      <c r="F1527" s="216" t="s">
        <v>3474</v>
      </c>
      <c r="G1527" s="215" t="s">
        <v>5168</v>
      </c>
      <c r="H1527" s="215" t="s">
        <v>6896</v>
      </c>
      <c r="I1527" s="215" t="s">
        <v>8602</v>
      </c>
      <c r="J1527" s="215" t="s">
        <v>10307</v>
      </c>
      <c r="K1527" s="215" t="s">
        <v>11999</v>
      </c>
      <c r="L1527" s="215" t="s">
        <v>13698</v>
      </c>
      <c r="M1527" s="215" t="s">
        <v>15379</v>
      </c>
      <c r="N1527" s="215" t="s">
        <v>17100</v>
      </c>
      <c r="O1527" s="215" t="s">
        <v>18786</v>
      </c>
      <c r="P1527" s="215" t="s">
        <v>20493</v>
      </c>
      <c r="Q1527" s="4"/>
      <c r="R1527" s="4"/>
      <c r="S1527" s="4"/>
      <c r="T1527" s="4"/>
      <c r="U1527" s="4"/>
      <c r="V1527" s="4"/>
      <c r="W1527" s="4"/>
      <c r="X1527" s="4"/>
      <c r="Y1527" s="4"/>
      <c r="Z1527" s="4"/>
      <c r="AA1527" s="4"/>
      <c r="AB1527" s="4"/>
      <c r="AC1527" s="4"/>
      <c r="AD1527" s="4"/>
      <c r="AE1527" s="4"/>
      <c r="AF1527" s="4"/>
    </row>
    <row r="1528" spans="1:32" ht="49.9" customHeight="1">
      <c r="A1528" s="4"/>
      <c r="B1528" s="213">
        <v>181012101210</v>
      </c>
      <c r="C1528" s="214">
        <v>6</v>
      </c>
      <c r="D1528" s="215" t="s">
        <v>1198</v>
      </c>
      <c r="E1528" s="215" t="s">
        <v>2245</v>
      </c>
      <c r="F1528" s="216" t="s">
        <v>23516</v>
      </c>
      <c r="G1528" s="215" t="s">
        <v>5169</v>
      </c>
      <c r="H1528" s="215" t="s">
        <v>6897</v>
      </c>
      <c r="I1528" s="215" t="s">
        <v>8603</v>
      </c>
      <c r="J1528" s="215" t="s">
        <v>10308</v>
      </c>
      <c r="K1528" s="215" t="s">
        <v>12000</v>
      </c>
      <c r="L1528" s="215" t="s">
        <v>13699</v>
      </c>
      <c r="M1528" s="215" t="s">
        <v>15380</v>
      </c>
      <c r="N1528" s="215" t="s">
        <v>17101</v>
      </c>
      <c r="O1528" s="215" t="s">
        <v>18787</v>
      </c>
      <c r="P1528" s="215" t="s">
        <v>20494</v>
      </c>
      <c r="Q1528" s="4"/>
      <c r="R1528" s="4"/>
      <c r="S1528" s="4"/>
      <c r="T1528" s="4"/>
      <c r="U1528" s="4"/>
      <c r="V1528" s="4"/>
      <c r="W1528" s="4"/>
      <c r="X1528" s="4"/>
      <c r="Y1528" s="4"/>
      <c r="Z1528" s="4"/>
      <c r="AA1528" s="4"/>
      <c r="AB1528" s="4"/>
      <c r="AC1528" s="4"/>
      <c r="AD1528" s="4"/>
      <c r="AE1528" s="4"/>
      <c r="AF1528" s="4"/>
    </row>
    <row r="1529" spans="1:32" ht="49.9" customHeight="1">
      <c r="A1529" s="4"/>
      <c r="B1529" s="213">
        <v>181012101211</v>
      </c>
      <c r="C1529" s="214">
        <v>6</v>
      </c>
      <c r="D1529" s="215" t="s">
        <v>1199</v>
      </c>
      <c r="E1529" s="215" t="s">
        <v>2246</v>
      </c>
      <c r="F1529" s="216" t="s">
        <v>23517</v>
      </c>
      <c r="G1529" s="215" t="s">
        <v>5170</v>
      </c>
      <c r="H1529" s="215" t="s">
        <v>6898</v>
      </c>
      <c r="I1529" s="215" t="s">
        <v>8604</v>
      </c>
      <c r="J1529" s="215" t="s">
        <v>10309</v>
      </c>
      <c r="K1529" s="215" t="s">
        <v>12001</v>
      </c>
      <c r="L1529" s="215" t="s">
        <v>13700</v>
      </c>
      <c r="M1529" s="215" t="s">
        <v>15381</v>
      </c>
      <c r="N1529" s="215" t="s">
        <v>17102</v>
      </c>
      <c r="O1529" s="215" t="s">
        <v>18788</v>
      </c>
      <c r="P1529" s="215" t="s">
        <v>20495</v>
      </c>
      <c r="Q1529" s="4"/>
      <c r="R1529" s="4"/>
      <c r="S1529" s="4"/>
      <c r="T1529" s="4"/>
      <c r="U1529" s="4"/>
      <c r="V1529" s="4"/>
      <c r="W1529" s="4"/>
      <c r="X1529" s="4"/>
      <c r="Y1529" s="4"/>
      <c r="Z1529" s="4"/>
      <c r="AA1529" s="4"/>
      <c r="AB1529" s="4"/>
      <c r="AC1529" s="4"/>
      <c r="AD1529" s="4"/>
      <c r="AE1529" s="4"/>
      <c r="AF1529" s="4"/>
    </row>
    <row r="1530" spans="1:32" ht="49.9" customHeight="1">
      <c r="A1530" s="4"/>
      <c r="B1530" s="213">
        <v>181012101212</v>
      </c>
      <c r="C1530" s="214">
        <v>6</v>
      </c>
      <c r="D1530" s="215" t="s">
        <v>1200</v>
      </c>
      <c r="E1530" s="215" t="s">
        <v>2247</v>
      </c>
      <c r="F1530" s="216" t="s">
        <v>23518</v>
      </c>
      <c r="G1530" s="215" t="s">
        <v>5171</v>
      </c>
      <c r="H1530" s="215" t="s">
        <v>6899</v>
      </c>
      <c r="I1530" s="215" t="s">
        <v>8605</v>
      </c>
      <c r="J1530" s="215" t="s">
        <v>10310</v>
      </c>
      <c r="K1530" s="215" t="s">
        <v>12002</v>
      </c>
      <c r="L1530" s="215" t="s">
        <v>13701</v>
      </c>
      <c r="M1530" s="215" t="s">
        <v>5171</v>
      </c>
      <c r="N1530" s="215" t="s">
        <v>17103</v>
      </c>
      <c r="O1530" s="215" t="s">
        <v>18789</v>
      </c>
      <c r="P1530" s="215" t="s">
        <v>20496</v>
      </c>
      <c r="Q1530" s="4"/>
      <c r="R1530" s="4"/>
      <c r="S1530" s="4"/>
      <c r="T1530" s="4"/>
      <c r="U1530" s="4"/>
      <c r="V1530" s="4"/>
      <c r="W1530" s="4"/>
      <c r="X1530" s="4"/>
      <c r="Y1530" s="4"/>
      <c r="Z1530" s="4"/>
      <c r="AA1530" s="4"/>
      <c r="AB1530" s="4"/>
      <c r="AC1530" s="4"/>
      <c r="AD1530" s="4"/>
      <c r="AE1530" s="4"/>
      <c r="AF1530" s="4"/>
    </row>
    <row r="1531" spans="1:32" ht="49.9" customHeight="1">
      <c r="A1531" s="4"/>
      <c r="B1531" s="213">
        <v>181012101213</v>
      </c>
      <c r="C1531" s="214">
        <v>6</v>
      </c>
      <c r="D1531" s="215" t="s">
        <v>1201</v>
      </c>
      <c r="E1531" s="215" t="s">
        <v>2248</v>
      </c>
      <c r="F1531" s="216" t="s">
        <v>23519</v>
      </c>
      <c r="G1531" s="215" t="s">
        <v>5172</v>
      </c>
      <c r="H1531" s="215" t="s">
        <v>6900</v>
      </c>
      <c r="I1531" s="215" t="s">
        <v>8606</v>
      </c>
      <c r="J1531" s="215" t="s">
        <v>10311</v>
      </c>
      <c r="K1531" s="215" t="s">
        <v>12003</v>
      </c>
      <c r="L1531" s="215" t="s">
        <v>13702</v>
      </c>
      <c r="M1531" s="215" t="s">
        <v>15382</v>
      </c>
      <c r="N1531" s="215" t="s">
        <v>17104</v>
      </c>
      <c r="O1531" s="215" t="s">
        <v>18790</v>
      </c>
      <c r="P1531" s="215" t="s">
        <v>20497</v>
      </c>
      <c r="Q1531" s="4"/>
      <c r="R1531" s="4"/>
      <c r="S1531" s="4"/>
      <c r="T1531" s="4"/>
      <c r="U1531" s="4"/>
      <c r="V1531" s="4"/>
      <c r="W1531" s="4"/>
      <c r="X1531" s="4"/>
      <c r="Y1531" s="4"/>
      <c r="Z1531" s="4"/>
      <c r="AA1531" s="4"/>
      <c r="AB1531" s="4"/>
      <c r="AC1531" s="4"/>
      <c r="AD1531" s="4"/>
      <c r="AE1531" s="4"/>
      <c r="AF1531" s="4"/>
    </row>
    <row r="1532" spans="1:32" ht="49.9" customHeight="1">
      <c r="A1532" s="4"/>
      <c r="B1532" s="213">
        <v>181012101214</v>
      </c>
      <c r="C1532" s="214">
        <v>6</v>
      </c>
      <c r="D1532" s="215" t="s">
        <v>1202</v>
      </c>
      <c r="E1532" s="215" t="s">
        <v>2249</v>
      </c>
      <c r="F1532" s="216" t="s">
        <v>23520</v>
      </c>
      <c r="G1532" s="215" t="s">
        <v>5173</v>
      </c>
      <c r="H1532" s="215" t="s">
        <v>6901</v>
      </c>
      <c r="I1532" s="215" t="s">
        <v>8607</v>
      </c>
      <c r="J1532" s="215" t="s">
        <v>10312</v>
      </c>
      <c r="K1532" s="215" t="s">
        <v>12004</v>
      </c>
      <c r="L1532" s="215" t="s">
        <v>13703</v>
      </c>
      <c r="M1532" s="215" t="s">
        <v>15383</v>
      </c>
      <c r="N1532" s="215" t="s">
        <v>17105</v>
      </c>
      <c r="O1532" s="215" t="s">
        <v>18791</v>
      </c>
      <c r="P1532" s="215" t="s">
        <v>20498</v>
      </c>
      <c r="Q1532" s="4"/>
      <c r="R1532" s="4"/>
      <c r="S1532" s="4"/>
      <c r="T1532" s="4"/>
      <c r="U1532" s="4"/>
      <c r="V1532" s="4"/>
      <c r="W1532" s="4"/>
      <c r="X1532" s="4"/>
      <c r="Y1532" s="4"/>
      <c r="Z1532" s="4"/>
      <c r="AA1532" s="4"/>
      <c r="AB1532" s="4"/>
      <c r="AC1532" s="4"/>
      <c r="AD1532" s="4"/>
      <c r="AE1532" s="4"/>
      <c r="AF1532" s="4"/>
    </row>
    <row r="1533" spans="1:32" ht="49.9" customHeight="1">
      <c r="A1533" s="4"/>
      <c r="B1533" s="213">
        <v>1810121013</v>
      </c>
      <c r="C1533" s="214">
        <v>5</v>
      </c>
      <c r="D1533" s="215" t="s">
        <v>1203</v>
      </c>
      <c r="E1533" s="215" t="s">
        <v>2250</v>
      </c>
      <c r="F1533" s="216" t="s">
        <v>3475</v>
      </c>
      <c r="G1533" s="215" t="s">
        <v>5174</v>
      </c>
      <c r="H1533" s="215" t="s">
        <v>6902</v>
      </c>
      <c r="I1533" s="215" t="s">
        <v>8608</v>
      </c>
      <c r="J1533" s="215" t="s">
        <v>10313</v>
      </c>
      <c r="K1533" s="215" t="s">
        <v>12005</v>
      </c>
      <c r="L1533" s="215" t="s">
        <v>13704</v>
      </c>
      <c r="M1533" s="215" t="s">
        <v>15384</v>
      </c>
      <c r="N1533" s="215" t="s">
        <v>17106</v>
      </c>
      <c r="O1533" s="215" t="s">
        <v>18792</v>
      </c>
      <c r="P1533" s="215" t="s">
        <v>20499</v>
      </c>
      <c r="Q1533" s="4"/>
      <c r="R1533" s="4"/>
      <c r="S1533" s="4"/>
      <c r="T1533" s="4"/>
      <c r="U1533" s="4"/>
      <c r="V1533" s="4"/>
      <c r="W1533" s="4"/>
      <c r="X1533" s="4"/>
      <c r="Y1533" s="4"/>
      <c r="Z1533" s="4"/>
      <c r="AA1533" s="4"/>
      <c r="AB1533" s="4"/>
      <c r="AC1533" s="4"/>
      <c r="AD1533" s="4"/>
      <c r="AE1533" s="4"/>
      <c r="AF1533" s="4"/>
    </row>
    <row r="1534" spans="1:32" ht="49.9" customHeight="1">
      <c r="A1534" s="4"/>
      <c r="B1534" s="213">
        <v>181012101310</v>
      </c>
      <c r="C1534" s="214">
        <v>6</v>
      </c>
      <c r="D1534" s="215" t="s">
        <v>1204</v>
      </c>
      <c r="E1534" s="215" t="s">
        <v>2251</v>
      </c>
      <c r="F1534" s="216" t="s">
        <v>23521</v>
      </c>
      <c r="G1534" s="215" t="s">
        <v>5175</v>
      </c>
      <c r="H1534" s="215" t="s">
        <v>6903</v>
      </c>
      <c r="I1534" s="215" t="s">
        <v>8609</v>
      </c>
      <c r="J1534" s="215" t="s">
        <v>10314</v>
      </c>
      <c r="K1534" s="215" t="s">
        <v>12006</v>
      </c>
      <c r="L1534" s="215" t="s">
        <v>13705</v>
      </c>
      <c r="M1534" s="215" t="s">
        <v>15385</v>
      </c>
      <c r="N1534" s="215" t="s">
        <v>17107</v>
      </c>
      <c r="O1534" s="215" t="s">
        <v>18793</v>
      </c>
      <c r="P1534" s="215" t="s">
        <v>20500</v>
      </c>
      <c r="Q1534" s="4"/>
      <c r="R1534" s="4"/>
      <c r="S1534" s="4"/>
      <c r="T1534" s="4"/>
      <c r="U1534" s="4"/>
      <c r="V1534" s="4"/>
      <c r="W1534" s="4"/>
      <c r="X1534" s="4"/>
      <c r="Y1534" s="4"/>
      <c r="Z1534" s="4"/>
      <c r="AA1534" s="4"/>
      <c r="AB1534" s="4"/>
      <c r="AC1534" s="4"/>
      <c r="AD1534" s="4"/>
      <c r="AE1534" s="4"/>
      <c r="AF1534" s="4"/>
    </row>
    <row r="1535" spans="1:32" ht="49.9" customHeight="1">
      <c r="A1535" s="4"/>
      <c r="B1535" s="213">
        <v>181012101311</v>
      </c>
      <c r="C1535" s="214">
        <v>6</v>
      </c>
      <c r="D1535" s="215" t="s">
        <v>1205</v>
      </c>
      <c r="E1535" s="215" t="s">
        <v>2252</v>
      </c>
      <c r="F1535" s="216" t="s">
        <v>23522</v>
      </c>
      <c r="G1535" s="215" t="s">
        <v>5176</v>
      </c>
      <c r="H1535" s="215" t="s">
        <v>6904</v>
      </c>
      <c r="I1535" s="215" t="s">
        <v>8610</v>
      </c>
      <c r="J1535" s="215" t="s">
        <v>10315</v>
      </c>
      <c r="K1535" s="215" t="s">
        <v>12007</v>
      </c>
      <c r="L1535" s="215" t="s">
        <v>13706</v>
      </c>
      <c r="M1535" s="215" t="s">
        <v>15386</v>
      </c>
      <c r="N1535" s="215" t="s">
        <v>17108</v>
      </c>
      <c r="O1535" s="215" t="s">
        <v>18794</v>
      </c>
      <c r="P1535" s="215" t="s">
        <v>20501</v>
      </c>
      <c r="Q1535" s="4"/>
      <c r="R1535" s="4"/>
      <c r="S1535" s="4"/>
      <c r="T1535" s="4"/>
      <c r="U1535" s="4"/>
      <c r="V1535" s="4"/>
      <c r="W1535" s="4"/>
      <c r="X1535" s="4"/>
      <c r="Y1535" s="4"/>
      <c r="Z1535" s="4"/>
      <c r="AA1535" s="4"/>
      <c r="AB1535" s="4"/>
      <c r="AC1535" s="4"/>
      <c r="AD1535" s="4"/>
      <c r="AE1535" s="4"/>
      <c r="AF1535" s="4"/>
    </row>
    <row r="1536" spans="1:32" ht="49.9" customHeight="1">
      <c r="A1536" s="4"/>
      <c r="B1536" s="213">
        <v>181012101312</v>
      </c>
      <c r="C1536" s="214">
        <v>6</v>
      </c>
      <c r="D1536" s="215" t="s">
        <v>1206</v>
      </c>
      <c r="E1536" s="215" t="s">
        <v>2253</v>
      </c>
      <c r="F1536" s="216" t="s">
        <v>3476</v>
      </c>
      <c r="G1536" s="215" t="s">
        <v>5177</v>
      </c>
      <c r="H1536" s="215" t="s">
        <v>6905</v>
      </c>
      <c r="I1536" s="215" t="s">
        <v>8611</v>
      </c>
      <c r="J1536" s="215" t="s">
        <v>10316</v>
      </c>
      <c r="K1536" s="215" t="s">
        <v>12008</v>
      </c>
      <c r="L1536" s="215" t="s">
        <v>13707</v>
      </c>
      <c r="M1536" s="215" t="s">
        <v>15387</v>
      </c>
      <c r="N1536" s="215" t="s">
        <v>17109</v>
      </c>
      <c r="O1536" s="215" t="s">
        <v>18795</v>
      </c>
      <c r="P1536" s="215" t="s">
        <v>20502</v>
      </c>
      <c r="Q1536" s="4"/>
      <c r="R1536" s="4"/>
      <c r="S1536" s="4"/>
      <c r="T1536" s="4"/>
      <c r="U1536" s="4"/>
      <c r="V1536" s="4"/>
      <c r="W1536" s="4"/>
      <c r="X1536" s="4"/>
      <c r="Y1536" s="4"/>
      <c r="Z1536" s="4"/>
      <c r="AA1536" s="4"/>
      <c r="AB1536" s="4"/>
      <c r="AC1536" s="4"/>
      <c r="AD1536" s="4"/>
      <c r="AE1536" s="4"/>
      <c r="AF1536" s="4"/>
    </row>
    <row r="1537" spans="1:32" ht="49.9" customHeight="1">
      <c r="A1537" s="4"/>
      <c r="B1537" s="213">
        <v>181012101313</v>
      </c>
      <c r="C1537" s="214">
        <v>6</v>
      </c>
      <c r="D1537" s="215" t="s">
        <v>1207</v>
      </c>
      <c r="E1537" s="215" t="s">
        <v>2254</v>
      </c>
      <c r="F1537" s="216" t="s">
        <v>23523</v>
      </c>
      <c r="G1537" s="215" t="s">
        <v>5178</v>
      </c>
      <c r="H1537" s="215" t="s">
        <v>6906</v>
      </c>
      <c r="I1537" s="215" t="s">
        <v>8612</v>
      </c>
      <c r="J1537" s="215" t="s">
        <v>10317</v>
      </c>
      <c r="K1537" s="215" t="s">
        <v>12009</v>
      </c>
      <c r="L1537" s="215" t="s">
        <v>13708</v>
      </c>
      <c r="M1537" s="215" t="s">
        <v>15388</v>
      </c>
      <c r="N1537" s="215" t="s">
        <v>17110</v>
      </c>
      <c r="O1537" s="215" t="s">
        <v>18796</v>
      </c>
      <c r="P1537" s="215" t="s">
        <v>20503</v>
      </c>
      <c r="Q1537" s="4"/>
      <c r="R1537" s="4"/>
      <c r="S1537" s="4"/>
      <c r="T1537" s="4"/>
      <c r="U1537" s="4"/>
      <c r="V1537" s="4"/>
      <c r="W1537" s="4"/>
      <c r="X1537" s="4"/>
      <c r="Y1537" s="4"/>
      <c r="Z1537" s="4"/>
      <c r="AA1537" s="4"/>
      <c r="AB1537" s="4"/>
      <c r="AC1537" s="4"/>
      <c r="AD1537" s="4"/>
      <c r="AE1537" s="4"/>
      <c r="AF1537" s="4"/>
    </row>
    <row r="1538" spans="1:32" ht="49.9" customHeight="1">
      <c r="A1538" s="4"/>
      <c r="B1538" s="213">
        <v>1810121014</v>
      </c>
      <c r="C1538" s="214">
        <v>5</v>
      </c>
      <c r="D1538" s="215" t="s">
        <v>1208</v>
      </c>
      <c r="E1538" s="215" t="s">
        <v>1208</v>
      </c>
      <c r="F1538" s="216" t="s">
        <v>23524</v>
      </c>
      <c r="G1538" s="215" t="s">
        <v>5179</v>
      </c>
      <c r="H1538" s="215" t="s">
        <v>6907</v>
      </c>
      <c r="I1538" s="215" t="s">
        <v>8613</v>
      </c>
      <c r="J1538" s="215" t="s">
        <v>10318</v>
      </c>
      <c r="K1538" s="215" t="s">
        <v>12010</v>
      </c>
      <c r="L1538" s="215" t="s">
        <v>13709</v>
      </c>
      <c r="M1538" s="215" t="s">
        <v>15389</v>
      </c>
      <c r="N1538" s="215" t="s">
        <v>17111</v>
      </c>
      <c r="O1538" s="215" t="s">
        <v>18797</v>
      </c>
      <c r="P1538" s="215" t="s">
        <v>20504</v>
      </c>
      <c r="Q1538" s="4"/>
      <c r="R1538" s="4"/>
      <c r="S1538" s="4"/>
      <c r="T1538" s="4"/>
      <c r="U1538" s="4"/>
      <c r="V1538" s="4"/>
      <c r="W1538" s="4"/>
      <c r="X1538" s="4"/>
      <c r="Y1538" s="4"/>
      <c r="Z1538" s="4"/>
      <c r="AA1538" s="4"/>
      <c r="AB1538" s="4"/>
      <c r="AC1538" s="4"/>
      <c r="AD1538" s="4"/>
      <c r="AE1538" s="4"/>
      <c r="AF1538" s="4"/>
    </row>
    <row r="1539" spans="1:32" ht="49.9" customHeight="1">
      <c r="A1539" s="4"/>
      <c r="B1539" s="213">
        <v>181013</v>
      </c>
      <c r="C1539" s="214">
        <v>3</v>
      </c>
      <c r="D1539" s="215" t="s">
        <v>1404</v>
      </c>
      <c r="E1539" s="215" t="s">
        <v>2394</v>
      </c>
      <c r="F1539" s="216" t="s">
        <v>23525</v>
      </c>
      <c r="G1539" s="215" t="s">
        <v>5180</v>
      </c>
      <c r="H1539" s="215" t="s">
        <v>6908</v>
      </c>
      <c r="I1539" s="215" t="s">
        <v>8614</v>
      </c>
      <c r="J1539" s="215" t="s">
        <v>10319</v>
      </c>
      <c r="K1539" s="215" t="s">
        <v>12011</v>
      </c>
      <c r="L1539" s="215" t="s">
        <v>13710</v>
      </c>
      <c r="M1539" s="215" t="s">
        <v>15390</v>
      </c>
      <c r="N1539" s="215" t="s">
        <v>17112</v>
      </c>
      <c r="O1539" s="215" t="s">
        <v>18798</v>
      </c>
      <c r="P1539" s="215" t="s">
        <v>20505</v>
      </c>
      <c r="Q1539" s="4"/>
      <c r="R1539" s="4"/>
      <c r="S1539" s="4"/>
      <c r="T1539" s="4"/>
      <c r="U1539" s="4"/>
      <c r="V1539" s="4"/>
      <c r="W1539" s="4"/>
      <c r="X1539" s="4"/>
      <c r="Y1539" s="4"/>
      <c r="Z1539" s="4"/>
      <c r="AA1539" s="4"/>
      <c r="AB1539" s="4"/>
      <c r="AC1539" s="4"/>
      <c r="AD1539" s="4"/>
      <c r="AE1539" s="4"/>
      <c r="AF1539" s="4"/>
    </row>
    <row r="1540" spans="1:32" ht="49.9" customHeight="1">
      <c r="A1540" s="4"/>
      <c r="B1540" s="213">
        <v>18101310</v>
      </c>
      <c r="C1540" s="214">
        <v>4</v>
      </c>
      <c r="D1540" s="215" t="s">
        <v>1405</v>
      </c>
      <c r="E1540" s="215" t="s">
        <v>1405</v>
      </c>
      <c r="F1540" s="216" t="s">
        <v>23526</v>
      </c>
      <c r="G1540" s="215" t="s">
        <v>5181</v>
      </c>
      <c r="H1540" s="215" t="s">
        <v>6909</v>
      </c>
      <c r="I1540" s="215" t="s">
        <v>8615</v>
      </c>
      <c r="J1540" s="215" t="s">
        <v>10320</v>
      </c>
      <c r="K1540" s="215" t="s">
        <v>12012</v>
      </c>
      <c r="L1540" s="215" t="s">
        <v>13711</v>
      </c>
      <c r="M1540" s="215" t="s">
        <v>15391</v>
      </c>
      <c r="N1540" s="215" t="s">
        <v>17113</v>
      </c>
      <c r="O1540" s="215" t="s">
        <v>18799</v>
      </c>
      <c r="P1540" s="215" t="s">
        <v>20506</v>
      </c>
      <c r="Q1540" s="4"/>
      <c r="R1540" s="4"/>
      <c r="S1540" s="4"/>
      <c r="T1540" s="4"/>
      <c r="U1540" s="4"/>
      <c r="V1540" s="4"/>
      <c r="W1540" s="4"/>
      <c r="X1540" s="4"/>
      <c r="Y1540" s="4"/>
      <c r="Z1540" s="4"/>
      <c r="AA1540" s="4"/>
      <c r="AB1540" s="4"/>
      <c r="AC1540" s="4"/>
      <c r="AD1540" s="4"/>
      <c r="AE1540" s="4"/>
      <c r="AF1540" s="4"/>
    </row>
    <row r="1541" spans="1:32" ht="49.9" customHeight="1">
      <c r="A1541" s="4"/>
      <c r="B1541" s="213">
        <v>1810131010</v>
      </c>
      <c r="C1541" s="214">
        <v>5</v>
      </c>
      <c r="D1541" s="215" t="s">
        <v>291</v>
      </c>
      <c r="E1541" s="215" t="s">
        <v>291</v>
      </c>
      <c r="F1541" s="216" t="s">
        <v>3477</v>
      </c>
      <c r="G1541" s="215" t="s">
        <v>5182</v>
      </c>
      <c r="H1541" s="215" t="s">
        <v>6910</v>
      </c>
      <c r="I1541" s="215" t="s">
        <v>8616</v>
      </c>
      <c r="J1541" s="215" t="s">
        <v>10321</v>
      </c>
      <c r="K1541" s="215" t="s">
        <v>12013</v>
      </c>
      <c r="L1541" s="215" t="s">
        <v>13712</v>
      </c>
      <c r="M1541" s="215" t="s">
        <v>15392</v>
      </c>
      <c r="N1541" s="215" t="s">
        <v>17114</v>
      </c>
      <c r="O1541" s="215" t="s">
        <v>18800</v>
      </c>
      <c r="P1541" s="215" t="s">
        <v>20507</v>
      </c>
      <c r="Q1541" s="4"/>
      <c r="R1541" s="4"/>
      <c r="S1541" s="4"/>
      <c r="T1541" s="4"/>
      <c r="U1541" s="4"/>
      <c r="V1541" s="4"/>
      <c r="W1541" s="4"/>
      <c r="X1541" s="4"/>
      <c r="Y1541" s="4"/>
      <c r="Z1541" s="4"/>
      <c r="AA1541" s="4"/>
      <c r="AB1541" s="4"/>
      <c r="AC1541" s="4"/>
      <c r="AD1541" s="4"/>
      <c r="AE1541" s="4"/>
      <c r="AF1541" s="4"/>
    </row>
    <row r="1542" spans="1:32" ht="49.9" customHeight="1">
      <c r="A1542" s="4"/>
      <c r="B1542" s="213">
        <v>1810131011</v>
      </c>
      <c r="C1542" s="214">
        <v>5</v>
      </c>
      <c r="D1542" s="215" t="s">
        <v>1406</v>
      </c>
      <c r="E1542" s="215" t="s">
        <v>1406</v>
      </c>
      <c r="F1542" s="216" t="s">
        <v>23527</v>
      </c>
      <c r="G1542" s="215" t="s">
        <v>5183</v>
      </c>
      <c r="H1542" s="215" t="s">
        <v>6911</v>
      </c>
      <c r="I1542" s="215" t="s">
        <v>8617</v>
      </c>
      <c r="J1542" s="215" t="s">
        <v>10322</v>
      </c>
      <c r="K1542" s="215" t="s">
        <v>12014</v>
      </c>
      <c r="L1542" s="215" t="s">
        <v>13713</v>
      </c>
      <c r="M1542" s="215" t="s">
        <v>15393</v>
      </c>
      <c r="N1542" s="215" t="s">
        <v>17115</v>
      </c>
      <c r="O1542" s="215" t="s">
        <v>18801</v>
      </c>
      <c r="P1542" s="215" t="s">
        <v>20508</v>
      </c>
      <c r="Q1542" s="4"/>
      <c r="R1542" s="4"/>
      <c r="S1542" s="4"/>
      <c r="T1542" s="4"/>
      <c r="U1542" s="4"/>
      <c r="V1542" s="4"/>
      <c r="W1542" s="4"/>
      <c r="X1542" s="4"/>
      <c r="Y1542" s="4"/>
      <c r="Z1542" s="4"/>
      <c r="AA1542" s="4"/>
      <c r="AB1542" s="4"/>
      <c r="AC1542" s="4"/>
      <c r="AD1542" s="4"/>
      <c r="AE1542" s="4"/>
      <c r="AF1542" s="4"/>
    </row>
    <row r="1543" spans="1:32" ht="49.9" customHeight="1">
      <c r="A1543" s="4"/>
      <c r="B1543" s="213">
        <v>1810131012</v>
      </c>
      <c r="C1543" s="214">
        <v>5</v>
      </c>
      <c r="D1543" s="215" t="s">
        <v>1407</v>
      </c>
      <c r="E1543" s="215" t="s">
        <v>1407</v>
      </c>
      <c r="F1543" s="216" t="s">
        <v>23528</v>
      </c>
      <c r="G1543" s="215" t="s">
        <v>5184</v>
      </c>
      <c r="H1543" s="215" t="s">
        <v>6912</v>
      </c>
      <c r="I1543" s="215" t="s">
        <v>8618</v>
      </c>
      <c r="J1543" s="215" t="s">
        <v>10323</v>
      </c>
      <c r="K1543" s="215" t="s">
        <v>12015</v>
      </c>
      <c r="L1543" s="215" t="s">
        <v>13714</v>
      </c>
      <c r="M1543" s="215" t="s">
        <v>15394</v>
      </c>
      <c r="N1543" s="215" t="s">
        <v>17116</v>
      </c>
      <c r="O1543" s="215" t="s">
        <v>18802</v>
      </c>
      <c r="P1543" s="215" t="s">
        <v>20509</v>
      </c>
      <c r="Q1543" s="4"/>
      <c r="R1543" s="4"/>
      <c r="S1543" s="4"/>
      <c r="T1543" s="4"/>
      <c r="U1543" s="4"/>
      <c r="V1543" s="4"/>
      <c r="W1543" s="4"/>
      <c r="X1543" s="4"/>
      <c r="Y1543" s="4"/>
      <c r="Z1543" s="4"/>
      <c r="AA1543" s="4"/>
      <c r="AB1543" s="4"/>
      <c r="AC1543" s="4"/>
      <c r="AD1543" s="4"/>
      <c r="AE1543" s="4"/>
      <c r="AF1543" s="4"/>
    </row>
    <row r="1544" spans="1:32" ht="49.9" customHeight="1">
      <c r="A1544" s="4"/>
      <c r="B1544" s="213">
        <v>1810131013</v>
      </c>
      <c r="C1544" s="214">
        <v>5</v>
      </c>
      <c r="D1544" s="215" t="s">
        <v>1408</v>
      </c>
      <c r="E1544" s="215" t="s">
        <v>1408</v>
      </c>
      <c r="F1544" s="216" t="s">
        <v>23529</v>
      </c>
      <c r="G1544" s="215" t="s">
        <v>5185</v>
      </c>
      <c r="H1544" s="215" t="s">
        <v>6913</v>
      </c>
      <c r="I1544" s="215" t="s">
        <v>8619</v>
      </c>
      <c r="J1544" s="215" t="s">
        <v>10324</v>
      </c>
      <c r="K1544" s="215" t="s">
        <v>12016</v>
      </c>
      <c r="L1544" s="215" t="s">
        <v>13715</v>
      </c>
      <c r="M1544" s="215" t="s">
        <v>15395</v>
      </c>
      <c r="N1544" s="215" t="s">
        <v>17117</v>
      </c>
      <c r="O1544" s="215" t="s">
        <v>18803</v>
      </c>
      <c r="P1544" s="215" t="s">
        <v>20510</v>
      </c>
      <c r="Q1544" s="4"/>
      <c r="R1544" s="4"/>
      <c r="S1544" s="4"/>
      <c r="T1544" s="4"/>
      <c r="U1544" s="4"/>
      <c r="V1544" s="4"/>
      <c r="W1544" s="4"/>
      <c r="X1544" s="4"/>
      <c r="Y1544" s="4"/>
      <c r="Z1544" s="4"/>
      <c r="AA1544" s="4"/>
      <c r="AB1544" s="4"/>
      <c r="AC1544" s="4"/>
      <c r="AD1544" s="4"/>
      <c r="AE1544" s="4"/>
      <c r="AF1544" s="4"/>
    </row>
    <row r="1545" spans="1:32" ht="49.9" customHeight="1">
      <c r="A1545" s="4"/>
      <c r="B1545" s="213">
        <v>18101311</v>
      </c>
      <c r="C1545" s="214">
        <v>4</v>
      </c>
      <c r="D1545" s="215" t="s">
        <v>1409</v>
      </c>
      <c r="E1545" s="215" t="s">
        <v>1409</v>
      </c>
      <c r="F1545" s="216" t="s">
        <v>23530</v>
      </c>
      <c r="G1545" s="215" t="s">
        <v>5186</v>
      </c>
      <c r="H1545" s="215" t="s">
        <v>6914</v>
      </c>
      <c r="I1545" s="215" t="s">
        <v>8620</v>
      </c>
      <c r="J1545" s="215" t="s">
        <v>10325</v>
      </c>
      <c r="K1545" s="215" t="s">
        <v>12017</v>
      </c>
      <c r="L1545" s="215" t="s">
        <v>13716</v>
      </c>
      <c r="M1545" s="215" t="s">
        <v>5187</v>
      </c>
      <c r="N1545" s="215" t="s">
        <v>17118</v>
      </c>
      <c r="O1545" s="215" t="s">
        <v>18804</v>
      </c>
      <c r="P1545" s="215" t="s">
        <v>20511</v>
      </c>
      <c r="Q1545" s="4"/>
      <c r="R1545" s="4"/>
      <c r="S1545" s="4"/>
      <c r="T1545" s="4"/>
      <c r="U1545" s="4"/>
      <c r="V1545" s="4"/>
      <c r="W1545" s="4"/>
      <c r="X1545" s="4"/>
      <c r="Y1545" s="4"/>
      <c r="Z1545" s="4"/>
      <c r="AA1545" s="4"/>
      <c r="AB1545" s="4"/>
      <c r="AC1545" s="4"/>
      <c r="AD1545" s="4"/>
      <c r="AE1545" s="4"/>
      <c r="AF1545" s="4"/>
    </row>
    <row r="1546" spans="1:32" ht="49.9" customHeight="1">
      <c r="A1546" s="4"/>
      <c r="B1546" s="213">
        <v>1810131110</v>
      </c>
      <c r="C1546" s="214">
        <v>5</v>
      </c>
      <c r="D1546" s="215" t="s">
        <v>292</v>
      </c>
      <c r="E1546" s="215" t="s">
        <v>2395</v>
      </c>
      <c r="F1546" s="216" t="s">
        <v>3478</v>
      </c>
      <c r="G1546" s="215" t="s">
        <v>5187</v>
      </c>
      <c r="H1546" s="215" t="s">
        <v>6915</v>
      </c>
      <c r="I1546" s="215" t="s">
        <v>6915</v>
      </c>
      <c r="J1546" s="215" t="s">
        <v>10326</v>
      </c>
      <c r="K1546" s="215" t="s">
        <v>10326</v>
      </c>
      <c r="L1546" s="215" t="s">
        <v>13717</v>
      </c>
      <c r="M1546" s="215" t="s">
        <v>15396</v>
      </c>
      <c r="N1546" s="215" t="s">
        <v>17119</v>
      </c>
      <c r="O1546" s="215" t="s">
        <v>18805</v>
      </c>
      <c r="P1546" s="215" t="s">
        <v>20512</v>
      </c>
      <c r="Q1546" s="4"/>
      <c r="R1546" s="4"/>
      <c r="S1546" s="4"/>
      <c r="T1546" s="4"/>
      <c r="U1546" s="4"/>
      <c r="V1546" s="4"/>
      <c r="W1546" s="4"/>
      <c r="X1546" s="4"/>
      <c r="Y1546" s="4"/>
      <c r="Z1546" s="4"/>
      <c r="AA1546" s="4"/>
      <c r="AB1546" s="4"/>
      <c r="AC1546" s="4"/>
      <c r="AD1546" s="4"/>
      <c r="AE1546" s="4"/>
      <c r="AF1546" s="4"/>
    </row>
    <row r="1547" spans="1:32" ht="49.9" customHeight="1">
      <c r="A1547" s="4"/>
      <c r="B1547" s="213">
        <v>1810131111</v>
      </c>
      <c r="C1547" s="214">
        <v>5</v>
      </c>
      <c r="D1547" s="215" t="s">
        <v>2714</v>
      </c>
      <c r="E1547" s="215" t="s">
        <v>2396</v>
      </c>
      <c r="F1547" s="216" t="s">
        <v>23531</v>
      </c>
      <c r="G1547" s="215" t="s">
        <v>5188</v>
      </c>
      <c r="H1547" s="215" t="s">
        <v>6916</v>
      </c>
      <c r="I1547" s="215" t="s">
        <v>8621</v>
      </c>
      <c r="J1547" s="215" t="s">
        <v>10327</v>
      </c>
      <c r="K1547" s="215" t="s">
        <v>12018</v>
      </c>
      <c r="L1547" s="215" t="s">
        <v>13718</v>
      </c>
      <c r="M1547" s="215" t="s">
        <v>15397</v>
      </c>
      <c r="N1547" s="215" t="s">
        <v>17120</v>
      </c>
      <c r="O1547" s="215" t="s">
        <v>18806</v>
      </c>
      <c r="P1547" s="215" t="s">
        <v>20513</v>
      </c>
      <c r="Q1547" s="4"/>
      <c r="R1547" s="4"/>
      <c r="S1547" s="4"/>
      <c r="T1547" s="4"/>
      <c r="U1547" s="4"/>
      <c r="V1547" s="4"/>
      <c r="W1547" s="4"/>
      <c r="X1547" s="4"/>
      <c r="Y1547" s="4"/>
      <c r="Z1547" s="4"/>
      <c r="AA1547" s="4"/>
      <c r="AB1547" s="4"/>
      <c r="AC1547" s="4"/>
      <c r="AD1547" s="4"/>
      <c r="AE1547" s="4"/>
      <c r="AF1547" s="4"/>
    </row>
    <row r="1548" spans="1:32" ht="49.9" customHeight="1">
      <c r="A1548" s="4"/>
      <c r="B1548" s="213">
        <v>18101312</v>
      </c>
      <c r="C1548" s="214">
        <v>4</v>
      </c>
      <c r="D1548" s="215" t="s">
        <v>1410</v>
      </c>
      <c r="E1548" s="215" t="s">
        <v>2397</v>
      </c>
      <c r="F1548" s="216" t="s">
        <v>23532</v>
      </c>
      <c r="G1548" s="215" t="s">
        <v>5189</v>
      </c>
      <c r="H1548" s="215" t="s">
        <v>6917</v>
      </c>
      <c r="I1548" s="215" t="s">
        <v>8622</v>
      </c>
      <c r="J1548" s="215" t="s">
        <v>10328</v>
      </c>
      <c r="K1548" s="215" t="s">
        <v>12019</v>
      </c>
      <c r="L1548" s="215" t="s">
        <v>13719</v>
      </c>
      <c r="M1548" s="215" t="s">
        <v>15398</v>
      </c>
      <c r="N1548" s="215" t="s">
        <v>17121</v>
      </c>
      <c r="O1548" s="215" t="s">
        <v>18807</v>
      </c>
      <c r="P1548" s="215" t="s">
        <v>20514</v>
      </c>
      <c r="Q1548" s="4"/>
      <c r="R1548" s="4"/>
      <c r="S1548" s="4"/>
      <c r="T1548" s="4"/>
      <c r="U1548" s="4"/>
      <c r="V1548" s="4"/>
      <c r="W1548" s="4"/>
      <c r="X1548" s="4"/>
      <c r="Y1548" s="4"/>
      <c r="Z1548" s="4"/>
      <c r="AA1548" s="4"/>
      <c r="AB1548" s="4"/>
      <c r="AC1548" s="4"/>
      <c r="AD1548" s="4"/>
      <c r="AE1548" s="4"/>
      <c r="AF1548" s="4"/>
    </row>
    <row r="1549" spans="1:32" ht="49.9" customHeight="1">
      <c r="A1549" s="4"/>
      <c r="B1549" s="213">
        <v>1810131210</v>
      </c>
      <c r="C1549" s="214">
        <v>5</v>
      </c>
      <c r="D1549" s="215" t="s">
        <v>1411</v>
      </c>
      <c r="E1549" s="215" t="s">
        <v>2398</v>
      </c>
      <c r="F1549" s="216" t="s">
        <v>23533</v>
      </c>
      <c r="G1549" s="215" t="s">
        <v>5190</v>
      </c>
      <c r="H1549" s="215" t="s">
        <v>6918</v>
      </c>
      <c r="I1549" s="215" t="s">
        <v>8623</v>
      </c>
      <c r="J1549" s="215" t="s">
        <v>10329</v>
      </c>
      <c r="K1549" s="215" t="s">
        <v>12020</v>
      </c>
      <c r="L1549" s="215" t="s">
        <v>13720</v>
      </c>
      <c r="M1549" s="215" t="s">
        <v>15399</v>
      </c>
      <c r="N1549" s="215" t="s">
        <v>17122</v>
      </c>
      <c r="O1549" s="215" t="s">
        <v>18808</v>
      </c>
      <c r="P1549" s="215" t="s">
        <v>20515</v>
      </c>
      <c r="Q1549" s="4"/>
      <c r="R1549" s="4"/>
      <c r="S1549" s="4"/>
      <c r="T1549" s="4"/>
      <c r="U1549" s="4"/>
      <c r="V1549" s="4"/>
      <c r="W1549" s="4"/>
      <c r="X1549" s="4"/>
      <c r="Y1549" s="4"/>
      <c r="Z1549" s="4"/>
      <c r="AA1549" s="4"/>
      <c r="AB1549" s="4"/>
      <c r="AC1549" s="4"/>
      <c r="AD1549" s="4"/>
      <c r="AE1549" s="4"/>
      <c r="AF1549" s="4"/>
    </row>
    <row r="1550" spans="1:32" ht="49.9" customHeight="1">
      <c r="A1550" s="4"/>
      <c r="B1550" s="213">
        <v>181013121010</v>
      </c>
      <c r="C1550" s="214">
        <v>6</v>
      </c>
      <c r="D1550" s="215" t="s">
        <v>1412</v>
      </c>
      <c r="E1550" s="215" t="s">
        <v>1412</v>
      </c>
      <c r="F1550" s="216" t="s">
        <v>23851</v>
      </c>
      <c r="G1550" s="215" t="s">
        <v>5191</v>
      </c>
      <c r="H1550" s="215" t="s">
        <v>6919</v>
      </c>
      <c r="I1550" s="215" t="s">
        <v>8624</v>
      </c>
      <c r="J1550" s="215" t="s">
        <v>10330</v>
      </c>
      <c r="K1550" s="215" t="s">
        <v>12021</v>
      </c>
      <c r="L1550" s="215" t="s">
        <v>13721</v>
      </c>
      <c r="M1550" s="215" t="s">
        <v>15400</v>
      </c>
      <c r="N1550" s="215" t="s">
        <v>17123</v>
      </c>
      <c r="O1550" s="215" t="s">
        <v>18809</v>
      </c>
      <c r="P1550" s="215" t="s">
        <v>20516</v>
      </c>
      <c r="Q1550" s="4"/>
      <c r="R1550" s="4"/>
      <c r="S1550" s="4"/>
      <c r="T1550" s="4"/>
      <c r="U1550" s="4"/>
      <c r="V1550" s="4"/>
      <c r="W1550" s="4"/>
      <c r="X1550" s="4"/>
      <c r="Y1550" s="4"/>
      <c r="Z1550" s="4"/>
      <c r="AA1550" s="4"/>
      <c r="AB1550" s="4"/>
      <c r="AC1550" s="4"/>
      <c r="AD1550" s="4"/>
      <c r="AE1550" s="4"/>
      <c r="AF1550" s="4"/>
    </row>
    <row r="1551" spans="1:32" ht="49.9" customHeight="1">
      <c r="A1551" s="4"/>
      <c r="B1551" s="213">
        <v>181013121011</v>
      </c>
      <c r="C1551" s="214">
        <v>6</v>
      </c>
      <c r="D1551" s="215" t="s">
        <v>1413</v>
      </c>
      <c r="E1551" s="215" t="s">
        <v>2399</v>
      </c>
      <c r="F1551" s="216" t="s">
        <v>23535</v>
      </c>
      <c r="G1551" s="215" t="s">
        <v>5192</v>
      </c>
      <c r="H1551" s="215" t="s">
        <v>6920</v>
      </c>
      <c r="I1551" s="215" t="s">
        <v>8625</v>
      </c>
      <c r="J1551" s="215" t="s">
        <v>10331</v>
      </c>
      <c r="K1551" s="215" t="s">
        <v>12022</v>
      </c>
      <c r="L1551" s="215" t="s">
        <v>13722</v>
      </c>
      <c r="M1551" s="215" t="s">
        <v>15401</v>
      </c>
      <c r="N1551" s="215" t="s">
        <v>17124</v>
      </c>
      <c r="O1551" s="215" t="s">
        <v>18810</v>
      </c>
      <c r="P1551" s="215" t="s">
        <v>20517</v>
      </c>
      <c r="Q1551" s="4"/>
      <c r="R1551" s="4"/>
      <c r="S1551" s="4"/>
      <c r="T1551" s="4"/>
      <c r="U1551" s="4"/>
      <c r="V1551" s="4"/>
      <c r="W1551" s="4"/>
      <c r="X1551" s="4"/>
      <c r="Y1551" s="4"/>
      <c r="Z1551" s="4"/>
      <c r="AA1551" s="4"/>
      <c r="AB1551" s="4"/>
      <c r="AC1551" s="4"/>
      <c r="AD1551" s="4"/>
      <c r="AE1551" s="4"/>
      <c r="AF1551" s="4"/>
    </row>
    <row r="1552" spans="1:32" ht="49.9" customHeight="1">
      <c r="A1552" s="4"/>
      <c r="B1552" s="213">
        <v>181013121012</v>
      </c>
      <c r="C1552" s="214">
        <v>6</v>
      </c>
      <c r="D1552" s="215" t="s">
        <v>2715</v>
      </c>
      <c r="E1552" s="215" t="s">
        <v>2400</v>
      </c>
      <c r="F1552" s="216" t="s">
        <v>23536</v>
      </c>
      <c r="G1552" s="215" t="s">
        <v>5193</v>
      </c>
      <c r="H1552" s="215" t="s">
        <v>6921</v>
      </c>
      <c r="I1552" s="215" t="s">
        <v>8626</v>
      </c>
      <c r="J1552" s="215" t="s">
        <v>10332</v>
      </c>
      <c r="K1552" s="215" t="s">
        <v>12023</v>
      </c>
      <c r="L1552" s="215" t="s">
        <v>13723</v>
      </c>
      <c r="M1552" s="215" t="s">
        <v>15402</v>
      </c>
      <c r="N1552" s="215" t="s">
        <v>17125</v>
      </c>
      <c r="O1552" s="215" t="s">
        <v>18811</v>
      </c>
      <c r="P1552" s="215" t="s">
        <v>20518</v>
      </c>
      <c r="Q1552" s="4"/>
      <c r="R1552" s="4"/>
      <c r="S1552" s="4"/>
      <c r="T1552" s="4"/>
      <c r="U1552" s="4"/>
      <c r="V1552" s="4"/>
      <c r="W1552" s="4"/>
      <c r="X1552" s="4"/>
      <c r="Y1552" s="4"/>
      <c r="Z1552" s="4"/>
      <c r="AA1552" s="4"/>
      <c r="AB1552" s="4"/>
      <c r="AC1552" s="4"/>
      <c r="AD1552" s="4"/>
      <c r="AE1552" s="4"/>
      <c r="AF1552" s="4"/>
    </row>
    <row r="1553" spans="1:32" ht="49.9" customHeight="1">
      <c r="A1553" s="4"/>
      <c r="B1553" s="213">
        <v>181013121013</v>
      </c>
      <c r="C1553" s="214">
        <v>6</v>
      </c>
      <c r="D1553" s="215" t="s">
        <v>1414</v>
      </c>
      <c r="E1553" s="215" t="s">
        <v>1414</v>
      </c>
      <c r="F1553" s="216" t="s">
        <v>3479</v>
      </c>
      <c r="G1553" s="215" t="s">
        <v>5194</v>
      </c>
      <c r="H1553" s="215" t="s">
        <v>6922</v>
      </c>
      <c r="I1553" s="215" t="s">
        <v>8627</v>
      </c>
      <c r="J1553" s="215" t="s">
        <v>10333</v>
      </c>
      <c r="K1553" s="215" t="s">
        <v>12024</v>
      </c>
      <c r="L1553" s="215" t="s">
        <v>13724</v>
      </c>
      <c r="M1553" s="215" t="s">
        <v>15403</v>
      </c>
      <c r="N1553" s="215" t="s">
        <v>17126</v>
      </c>
      <c r="O1553" s="215" t="s">
        <v>18812</v>
      </c>
      <c r="P1553" s="215" t="s">
        <v>20519</v>
      </c>
      <c r="Q1553" s="4"/>
      <c r="R1553" s="4"/>
      <c r="S1553" s="4"/>
      <c r="T1553" s="4"/>
      <c r="U1553" s="4"/>
      <c r="V1553" s="4"/>
      <c r="W1553" s="4"/>
      <c r="X1553" s="4"/>
      <c r="Y1553" s="4"/>
      <c r="Z1553" s="4"/>
      <c r="AA1553" s="4"/>
      <c r="AB1553" s="4"/>
      <c r="AC1553" s="4"/>
      <c r="AD1553" s="4"/>
      <c r="AE1553" s="4"/>
      <c r="AF1553" s="4"/>
    </row>
    <row r="1554" spans="1:32" ht="49.9" customHeight="1">
      <c r="A1554" s="4"/>
      <c r="B1554" s="213">
        <v>1810131211</v>
      </c>
      <c r="C1554" s="214">
        <v>5</v>
      </c>
      <c r="D1554" s="215" t="s">
        <v>2716</v>
      </c>
      <c r="E1554" s="215" t="s">
        <v>2401</v>
      </c>
      <c r="F1554" s="216" t="s">
        <v>23537</v>
      </c>
      <c r="G1554" s="215" t="s">
        <v>5195</v>
      </c>
      <c r="H1554" s="215" t="s">
        <v>6923</v>
      </c>
      <c r="I1554" s="215" t="s">
        <v>8628</v>
      </c>
      <c r="J1554" s="215" t="s">
        <v>10334</v>
      </c>
      <c r="K1554" s="215" t="s">
        <v>12025</v>
      </c>
      <c r="L1554" s="215" t="s">
        <v>13725</v>
      </c>
      <c r="M1554" s="215" t="s">
        <v>15404</v>
      </c>
      <c r="N1554" s="215" t="s">
        <v>17127</v>
      </c>
      <c r="O1554" s="215" t="s">
        <v>18813</v>
      </c>
      <c r="P1554" s="215" t="s">
        <v>20520</v>
      </c>
      <c r="Q1554" s="4"/>
      <c r="R1554" s="4"/>
      <c r="S1554" s="4"/>
      <c r="T1554" s="4"/>
      <c r="U1554" s="4"/>
      <c r="V1554" s="4"/>
      <c r="W1554" s="4"/>
      <c r="X1554" s="4"/>
      <c r="Y1554" s="4"/>
      <c r="Z1554" s="4"/>
      <c r="AA1554" s="4"/>
      <c r="AB1554" s="4"/>
      <c r="AC1554" s="4"/>
      <c r="AD1554" s="4"/>
      <c r="AE1554" s="4"/>
      <c r="AF1554" s="4"/>
    </row>
    <row r="1555" spans="1:32" ht="49.9" customHeight="1">
      <c r="A1555" s="4"/>
      <c r="B1555" s="213">
        <v>181013121110</v>
      </c>
      <c r="C1555" s="214">
        <v>6</v>
      </c>
      <c r="D1555" s="215" t="s">
        <v>1415</v>
      </c>
      <c r="E1555" s="215" t="s">
        <v>2402</v>
      </c>
      <c r="F1555" s="216" t="s">
        <v>23538</v>
      </c>
      <c r="G1555" s="215" t="s">
        <v>5196</v>
      </c>
      <c r="H1555" s="215" t="s">
        <v>6924</v>
      </c>
      <c r="I1555" s="215" t="s">
        <v>8629</v>
      </c>
      <c r="J1555" s="215" t="s">
        <v>10335</v>
      </c>
      <c r="K1555" s="215" t="s">
        <v>12026</v>
      </c>
      <c r="L1555" s="215" t="s">
        <v>13726</v>
      </c>
      <c r="M1555" s="215" t="s">
        <v>15405</v>
      </c>
      <c r="N1555" s="215" t="s">
        <v>17128</v>
      </c>
      <c r="O1555" s="215" t="s">
        <v>18814</v>
      </c>
      <c r="P1555" s="215" t="s">
        <v>20521</v>
      </c>
      <c r="Q1555" s="4"/>
      <c r="R1555" s="4"/>
      <c r="S1555" s="4"/>
      <c r="T1555" s="4"/>
      <c r="U1555" s="4"/>
      <c r="V1555" s="4"/>
      <c r="W1555" s="4"/>
      <c r="X1555" s="4"/>
      <c r="Y1555" s="4"/>
      <c r="Z1555" s="4"/>
      <c r="AA1555" s="4"/>
      <c r="AB1555" s="4"/>
      <c r="AC1555" s="4"/>
      <c r="AD1555" s="4"/>
      <c r="AE1555" s="4"/>
      <c r="AF1555" s="4"/>
    </row>
    <row r="1556" spans="1:32" ht="49.9" customHeight="1">
      <c r="A1556" s="4"/>
      <c r="B1556" s="213">
        <v>181013121111</v>
      </c>
      <c r="C1556" s="214">
        <v>6</v>
      </c>
      <c r="D1556" s="215" t="s">
        <v>1416</v>
      </c>
      <c r="E1556" s="215" t="s">
        <v>2403</v>
      </c>
      <c r="F1556" s="216" t="s">
        <v>3480</v>
      </c>
      <c r="G1556" s="215" t="s">
        <v>5197</v>
      </c>
      <c r="H1556" s="215" t="s">
        <v>6925</v>
      </c>
      <c r="I1556" s="215" t="s">
        <v>8630</v>
      </c>
      <c r="J1556" s="215" t="s">
        <v>10336</v>
      </c>
      <c r="K1556" s="215" t="s">
        <v>12027</v>
      </c>
      <c r="L1556" s="215" t="s">
        <v>13727</v>
      </c>
      <c r="M1556" s="215" t="s">
        <v>15406</v>
      </c>
      <c r="N1556" s="215" t="s">
        <v>17129</v>
      </c>
      <c r="O1556" s="215" t="s">
        <v>18815</v>
      </c>
      <c r="P1556" s="215" t="s">
        <v>20522</v>
      </c>
      <c r="Q1556" s="4"/>
      <c r="R1556" s="4"/>
      <c r="S1556" s="4"/>
      <c r="T1556" s="4"/>
      <c r="U1556" s="4"/>
      <c r="V1556" s="4"/>
      <c r="W1556" s="4"/>
      <c r="X1556" s="4"/>
      <c r="Y1556" s="4"/>
      <c r="Z1556" s="4"/>
      <c r="AA1556" s="4"/>
      <c r="AB1556" s="4"/>
      <c r="AC1556" s="4"/>
      <c r="AD1556" s="4"/>
      <c r="AE1556" s="4"/>
      <c r="AF1556" s="4"/>
    </row>
    <row r="1557" spans="1:32" ht="49.9" customHeight="1">
      <c r="A1557" s="4"/>
      <c r="B1557" s="213">
        <v>181014</v>
      </c>
      <c r="C1557" s="214">
        <v>3</v>
      </c>
      <c r="D1557" s="215" t="s">
        <v>1417</v>
      </c>
      <c r="E1557" s="215" t="s">
        <v>1417</v>
      </c>
      <c r="F1557" s="216" t="s">
        <v>3481</v>
      </c>
      <c r="G1557" s="215" t="s">
        <v>5198</v>
      </c>
      <c r="H1557" s="215" t="s">
        <v>6926</v>
      </c>
      <c r="I1557" s="215" t="s">
        <v>8631</v>
      </c>
      <c r="J1557" s="215" t="s">
        <v>10337</v>
      </c>
      <c r="K1557" s="215" t="s">
        <v>12028</v>
      </c>
      <c r="L1557" s="215" t="s">
        <v>13728</v>
      </c>
      <c r="M1557" s="215" t="s">
        <v>15407</v>
      </c>
      <c r="N1557" s="215" t="s">
        <v>17130</v>
      </c>
      <c r="O1557" s="215" t="s">
        <v>18816</v>
      </c>
      <c r="P1557" s="215" t="s">
        <v>20523</v>
      </c>
      <c r="Q1557" s="4"/>
      <c r="R1557" s="4"/>
      <c r="S1557" s="4"/>
      <c r="T1557" s="4"/>
      <c r="U1557" s="4"/>
      <c r="V1557" s="4"/>
      <c r="W1557" s="4"/>
      <c r="X1557" s="4"/>
      <c r="Y1557" s="4"/>
      <c r="Z1557" s="4"/>
      <c r="AA1557" s="4"/>
      <c r="AB1557" s="4"/>
      <c r="AC1557" s="4"/>
      <c r="AD1557" s="4"/>
      <c r="AE1557" s="4"/>
      <c r="AF1557" s="4"/>
    </row>
    <row r="1558" spans="1:32" ht="49.9" customHeight="1">
      <c r="A1558" s="4"/>
      <c r="B1558" s="213">
        <v>18101410</v>
      </c>
      <c r="C1558" s="214">
        <v>4</v>
      </c>
      <c r="D1558" s="215" t="s">
        <v>255</v>
      </c>
      <c r="E1558" s="215" t="s">
        <v>255</v>
      </c>
      <c r="F1558" s="216" t="s">
        <v>3482</v>
      </c>
      <c r="G1558" s="215" t="s">
        <v>5199</v>
      </c>
      <c r="H1558" s="215" t="s">
        <v>6927</v>
      </c>
      <c r="I1558" s="215" t="s">
        <v>8632</v>
      </c>
      <c r="J1558" s="215" t="s">
        <v>10338</v>
      </c>
      <c r="K1558" s="215" t="s">
        <v>12029</v>
      </c>
      <c r="L1558" s="215" t="s">
        <v>13729</v>
      </c>
      <c r="M1558" s="215" t="s">
        <v>15408</v>
      </c>
      <c r="N1558" s="215" t="s">
        <v>17131</v>
      </c>
      <c r="O1558" s="215" t="s">
        <v>21632</v>
      </c>
      <c r="P1558" s="215" t="s">
        <v>20524</v>
      </c>
      <c r="Q1558" s="4"/>
      <c r="R1558" s="4"/>
      <c r="S1558" s="4"/>
      <c r="T1558" s="4"/>
      <c r="U1558" s="4"/>
      <c r="V1558" s="4"/>
      <c r="W1558" s="4"/>
      <c r="X1558" s="4"/>
      <c r="Y1558" s="4"/>
      <c r="Z1558" s="4"/>
      <c r="AA1558" s="4"/>
      <c r="AB1558" s="4"/>
      <c r="AC1558" s="4"/>
      <c r="AD1558" s="4"/>
      <c r="AE1558" s="4"/>
      <c r="AF1558" s="4"/>
    </row>
    <row r="1559" spans="1:32" ht="49.9" customHeight="1">
      <c r="A1559" s="4"/>
      <c r="B1559" s="213">
        <v>1810141010</v>
      </c>
      <c r="C1559" s="214">
        <v>5</v>
      </c>
      <c r="D1559" s="215" t="s">
        <v>1418</v>
      </c>
      <c r="E1559" s="215" t="s">
        <v>1418</v>
      </c>
      <c r="F1559" s="216" t="s">
        <v>23852</v>
      </c>
      <c r="G1559" s="215" t="s">
        <v>5200</v>
      </c>
      <c r="H1559" s="215" t="s">
        <v>6928</v>
      </c>
      <c r="I1559" s="215" t="s">
        <v>8633</v>
      </c>
      <c r="J1559" s="215" t="s">
        <v>10339</v>
      </c>
      <c r="K1559" s="215" t="s">
        <v>12030</v>
      </c>
      <c r="L1559" s="215" t="s">
        <v>13730</v>
      </c>
      <c r="M1559" s="215" t="s">
        <v>15409</v>
      </c>
      <c r="N1559" s="215" t="s">
        <v>17132</v>
      </c>
      <c r="O1559" s="215" t="s">
        <v>18817</v>
      </c>
      <c r="P1559" s="215" t="s">
        <v>20525</v>
      </c>
      <c r="Q1559" s="4"/>
      <c r="R1559" s="4"/>
      <c r="S1559" s="4"/>
      <c r="T1559" s="4"/>
      <c r="U1559" s="4"/>
      <c r="V1559" s="4"/>
      <c r="W1559" s="4"/>
      <c r="X1559" s="4"/>
      <c r="Y1559" s="4"/>
      <c r="Z1559" s="4"/>
      <c r="AA1559" s="4"/>
      <c r="AB1559" s="4"/>
      <c r="AC1559" s="4"/>
      <c r="AD1559" s="4"/>
      <c r="AE1559" s="4"/>
      <c r="AF1559" s="4"/>
    </row>
    <row r="1560" spans="1:32" ht="49.9" customHeight="1">
      <c r="A1560" s="4"/>
      <c r="B1560" s="213">
        <v>1810141011</v>
      </c>
      <c r="C1560" s="214">
        <v>5</v>
      </c>
      <c r="D1560" s="215" t="s">
        <v>1419</v>
      </c>
      <c r="E1560" s="215" t="s">
        <v>1419</v>
      </c>
      <c r="F1560" s="216" t="s">
        <v>23853</v>
      </c>
      <c r="G1560" s="215" t="s">
        <v>5201</v>
      </c>
      <c r="H1560" s="215" t="s">
        <v>6929</v>
      </c>
      <c r="I1560" s="215" t="s">
        <v>8634</v>
      </c>
      <c r="J1560" s="215" t="s">
        <v>10340</v>
      </c>
      <c r="K1560" s="215" t="s">
        <v>12031</v>
      </c>
      <c r="L1560" s="215" t="s">
        <v>13731</v>
      </c>
      <c r="M1560" s="215" t="s">
        <v>15410</v>
      </c>
      <c r="N1560" s="215" t="s">
        <v>17133</v>
      </c>
      <c r="O1560" s="215" t="s">
        <v>18818</v>
      </c>
      <c r="P1560" s="215" t="s">
        <v>20526</v>
      </c>
      <c r="Q1560" s="4"/>
      <c r="R1560" s="4"/>
      <c r="S1560" s="4"/>
      <c r="T1560" s="4"/>
      <c r="U1560" s="4"/>
      <c r="V1560" s="4"/>
      <c r="W1560" s="4"/>
      <c r="X1560" s="4"/>
      <c r="Y1560" s="4"/>
      <c r="Z1560" s="4"/>
      <c r="AA1560" s="4"/>
      <c r="AB1560" s="4"/>
      <c r="AC1560" s="4"/>
      <c r="AD1560" s="4"/>
      <c r="AE1560" s="4"/>
      <c r="AF1560" s="4"/>
    </row>
    <row r="1561" spans="1:32" ht="49.9" customHeight="1">
      <c r="A1561" s="4"/>
      <c r="B1561" s="213">
        <v>181014101110</v>
      </c>
      <c r="C1561" s="214">
        <v>6</v>
      </c>
      <c r="D1561" s="215" t="s">
        <v>1420</v>
      </c>
      <c r="E1561" s="215" t="s">
        <v>1420</v>
      </c>
      <c r="F1561" s="216" t="s">
        <v>23541</v>
      </c>
      <c r="G1561" s="215" t="s">
        <v>5202</v>
      </c>
      <c r="H1561" s="215" t="s">
        <v>6930</v>
      </c>
      <c r="I1561" s="215" t="s">
        <v>8635</v>
      </c>
      <c r="J1561" s="215" t="s">
        <v>10341</v>
      </c>
      <c r="K1561" s="215" t="s">
        <v>12032</v>
      </c>
      <c r="L1561" s="215" t="s">
        <v>13732</v>
      </c>
      <c r="M1561" s="215" t="s">
        <v>15411</v>
      </c>
      <c r="N1561" s="215" t="s">
        <v>17134</v>
      </c>
      <c r="O1561" s="215" t="s">
        <v>18819</v>
      </c>
      <c r="P1561" s="215" t="s">
        <v>20527</v>
      </c>
      <c r="Q1561" s="4"/>
      <c r="R1561" s="4"/>
      <c r="S1561" s="4"/>
      <c r="T1561" s="4"/>
      <c r="U1561" s="4"/>
      <c r="V1561" s="4"/>
      <c r="W1561" s="4"/>
      <c r="X1561" s="4"/>
      <c r="Y1561" s="4"/>
      <c r="Z1561" s="4"/>
      <c r="AA1561" s="4"/>
      <c r="AB1561" s="4"/>
      <c r="AC1561" s="4"/>
      <c r="AD1561" s="4"/>
      <c r="AE1561" s="4"/>
      <c r="AF1561" s="4"/>
    </row>
    <row r="1562" spans="1:32" ht="49.9" customHeight="1">
      <c r="A1562" s="4"/>
      <c r="B1562" s="213">
        <v>181014101111</v>
      </c>
      <c r="C1562" s="214">
        <v>6</v>
      </c>
      <c r="D1562" s="215" t="s">
        <v>1421</v>
      </c>
      <c r="E1562" s="215" t="s">
        <v>1421</v>
      </c>
      <c r="F1562" s="216" t="s">
        <v>3483</v>
      </c>
      <c r="G1562" s="215" t="s">
        <v>5203</v>
      </c>
      <c r="H1562" s="215" t="s">
        <v>6931</v>
      </c>
      <c r="I1562" s="215" t="s">
        <v>8636</v>
      </c>
      <c r="J1562" s="215" t="s">
        <v>10342</v>
      </c>
      <c r="K1562" s="215" t="s">
        <v>12033</v>
      </c>
      <c r="L1562" s="215" t="s">
        <v>13733</v>
      </c>
      <c r="M1562" s="215" t="s">
        <v>15412</v>
      </c>
      <c r="N1562" s="215" t="s">
        <v>17135</v>
      </c>
      <c r="O1562" s="215" t="s">
        <v>15412</v>
      </c>
      <c r="P1562" s="215" t="s">
        <v>20528</v>
      </c>
      <c r="Q1562" s="4"/>
      <c r="R1562" s="4"/>
      <c r="S1562" s="4"/>
      <c r="T1562" s="4"/>
      <c r="U1562" s="4"/>
      <c r="V1562" s="4"/>
      <c r="W1562" s="4"/>
      <c r="X1562" s="4"/>
      <c r="Y1562" s="4"/>
      <c r="Z1562" s="4"/>
      <c r="AA1562" s="4"/>
      <c r="AB1562" s="4"/>
      <c r="AC1562" s="4"/>
      <c r="AD1562" s="4"/>
      <c r="AE1562" s="4"/>
      <c r="AF1562" s="4"/>
    </row>
    <row r="1563" spans="1:32" ht="49.9" customHeight="1">
      <c r="A1563" s="4"/>
      <c r="B1563" s="213">
        <v>181014101112</v>
      </c>
      <c r="C1563" s="214">
        <v>6</v>
      </c>
      <c r="D1563" s="215" t="s">
        <v>1422</v>
      </c>
      <c r="E1563" s="215" t="s">
        <v>1422</v>
      </c>
      <c r="F1563" s="216" t="s">
        <v>3484</v>
      </c>
      <c r="G1563" s="215" t="s">
        <v>5204</v>
      </c>
      <c r="H1563" s="215" t="s">
        <v>6932</v>
      </c>
      <c r="I1563" s="215" t="s">
        <v>8637</v>
      </c>
      <c r="J1563" s="215" t="s">
        <v>10343</v>
      </c>
      <c r="K1563" s="215" t="s">
        <v>12034</v>
      </c>
      <c r="L1563" s="215" t="s">
        <v>13734</v>
      </c>
      <c r="M1563" s="215" t="s">
        <v>15413</v>
      </c>
      <c r="N1563" s="215" t="s">
        <v>17136</v>
      </c>
      <c r="O1563" s="215" t="s">
        <v>18820</v>
      </c>
      <c r="P1563" s="215" t="s">
        <v>20529</v>
      </c>
      <c r="Q1563" s="4"/>
      <c r="R1563" s="4"/>
      <c r="S1563" s="4"/>
      <c r="T1563" s="4"/>
      <c r="U1563" s="4"/>
      <c r="V1563" s="4"/>
      <c r="W1563" s="4"/>
      <c r="X1563" s="4"/>
      <c r="Y1563" s="4"/>
      <c r="Z1563" s="4"/>
      <c r="AA1563" s="4"/>
      <c r="AB1563" s="4"/>
      <c r="AC1563" s="4"/>
      <c r="AD1563" s="4"/>
      <c r="AE1563" s="4"/>
      <c r="AF1563" s="4"/>
    </row>
    <row r="1564" spans="1:32" ht="49.9" customHeight="1">
      <c r="A1564" s="4"/>
      <c r="B1564" s="213">
        <v>1810141012</v>
      </c>
      <c r="C1564" s="214">
        <v>5</v>
      </c>
      <c r="D1564" s="215" t="s">
        <v>295</v>
      </c>
      <c r="E1564" s="215" t="s">
        <v>295</v>
      </c>
      <c r="F1564" s="216" t="s">
        <v>3485</v>
      </c>
      <c r="G1564" s="215" t="s">
        <v>5205</v>
      </c>
      <c r="H1564" s="215" t="s">
        <v>6933</v>
      </c>
      <c r="I1564" s="215" t="s">
        <v>8638</v>
      </c>
      <c r="J1564" s="215" t="s">
        <v>10344</v>
      </c>
      <c r="K1564" s="215" t="s">
        <v>12035</v>
      </c>
      <c r="L1564" s="215" t="s">
        <v>13735</v>
      </c>
      <c r="M1564" s="215" t="s">
        <v>15414</v>
      </c>
      <c r="N1564" s="215" t="s">
        <v>17137</v>
      </c>
      <c r="O1564" s="215" t="s">
        <v>18821</v>
      </c>
      <c r="P1564" s="215" t="s">
        <v>20530</v>
      </c>
      <c r="Q1564" s="4"/>
      <c r="R1564" s="4"/>
      <c r="S1564" s="4"/>
      <c r="T1564" s="4"/>
      <c r="U1564" s="4"/>
      <c r="V1564" s="4"/>
      <c r="W1564" s="4"/>
      <c r="X1564" s="4"/>
      <c r="Y1564" s="4"/>
      <c r="Z1564" s="4"/>
      <c r="AA1564" s="4"/>
      <c r="AB1564" s="4"/>
      <c r="AC1564" s="4"/>
      <c r="AD1564" s="4"/>
      <c r="AE1564" s="4"/>
      <c r="AF1564" s="4"/>
    </row>
    <row r="1565" spans="1:32" ht="49.9" customHeight="1">
      <c r="A1565" s="4"/>
      <c r="B1565" s="213">
        <v>18101411</v>
      </c>
      <c r="C1565" s="214">
        <v>4</v>
      </c>
      <c r="D1565" s="215" t="s">
        <v>1423</v>
      </c>
      <c r="E1565" s="215" t="s">
        <v>2404</v>
      </c>
      <c r="F1565" s="216" t="s">
        <v>23542</v>
      </c>
      <c r="G1565" s="215" t="s">
        <v>5206</v>
      </c>
      <c r="H1565" s="215" t="s">
        <v>6934</v>
      </c>
      <c r="I1565" s="215" t="s">
        <v>8639</v>
      </c>
      <c r="J1565" s="215" t="s">
        <v>10345</v>
      </c>
      <c r="K1565" s="215" t="s">
        <v>12036</v>
      </c>
      <c r="L1565" s="215" t="s">
        <v>13736</v>
      </c>
      <c r="M1565" s="215" t="s">
        <v>15415</v>
      </c>
      <c r="N1565" s="215" t="s">
        <v>17138</v>
      </c>
      <c r="O1565" s="215" t="s">
        <v>18822</v>
      </c>
      <c r="P1565" s="215" t="s">
        <v>20531</v>
      </c>
      <c r="Q1565" s="4"/>
      <c r="R1565" s="4"/>
      <c r="S1565" s="4"/>
      <c r="T1565" s="4"/>
      <c r="U1565" s="4"/>
      <c r="V1565" s="4"/>
      <c r="W1565" s="4"/>
      <c r="X1565" s="4"/>
      <c r="Y1565" s="4"/>
      <c r="Z1565" s="4"/>
      <c r="AA1565" s="4"/>
      <c r="AB1565" s="4"/>
      <c r="AC1565" s="4"/>
      <c r="AD1565" s="4"/>
      <c r="AE1565" s="4"/>
      <c r="AF1565" s="4"/>
    </row>
    <row r="1566" spans="1:32" ht="49.9" customHeight="1">
      <c r="A1566" s="4"/>
      <c r="B1566" s="213">
        <v>1810141110</v>
      </c>
      <c r="C1566" s="214">
        <v>5</v>
      </c>
      <c r="D1566" s="215" t="s">
        <v>1424</v>
      </c>
      <c r="E1566" s="215" t="s">
        <v>1424</v>
      </c>
      <c r="F1566" s="216" t="s">
        <v>23543</v>
      </c>
      <c r="G1566" s="215" t="s">
        <v>5207</v>
      </c>
      <c r="H1566" s="215" t="s">
        <v>6935</v>
      </c>
      <c r="I1566" s="215" t="s">
        <v>8640</v>
      </c>
      <c r="J1566" s="215" t="s">
        <v>10346</v>
      </c>
      <c r="K1566" s="215" t="s">
        <v>12037</v>
      </c>
      <c r="L1566" s="215" t="s">
        <v>13737</v>
      </c>
      <c r="M1566" s="215" t="s">
        <v>15416</v>
      </c>
      <c r="N1566" s="215" t="s">
        <v>17139</v>
      </c>
      <c r="O1566" s="215" t="s">
        <v>18823</v>
      </c>
      <c r="P1566" s="215" t="s">
        <v>20532</v>
      </c>
      <c r="Q1566" s="4"/>
      <c r="R1566" s="4"/>
      <c r="S1566" s="4"/>
      <c r="T1566" s="4"/>
      <c r="U1566" s="4"/>
      <c r="V1566" s="4"/>
      <c r="W1566" s="4"/>
      <c r="X1566" s="4"/>
      <c r="Y1566" s="4"/>
      <c r="Z1566" s="4"/>
      <c r="AA1566" s="4"/>
      <c r="AB1566" s="4"/>
      <c r="AC1566" s="4"/>
      <c r="AD1566" s="4"/>
      <c r="AE1566" s="4"/>
      <c r="AF1566" s="4"/>
    </row>
    <row r="1567" spans="1:32" ht="49.9" customHeight="1">
      <c r="A1567" s="4"/>
      <c r="B1567" s="213">
        <v>1810141111</v>
      </c>
      <c r="C1567" s="214">
        <v>5</v>
      </c>
      <c r="D1567" s="215" t="s">
        <v>1425</v>
      </c>
      <c r="E1567" s="215" t="s">
        <v>1425</v>
      </c>
      <c r="F1567" s="216" t="s">
        <v>23544</v>
      </c>
      <c r="G1567" s="215" t="s">
        <v>5208</v>
      </c>
      <c r="H1567" s="215" t="s">
        <v>6936</v>
      </c>
      <c r="I1567" s="215" t="s">
        <v>8641</v>
      </c>
      <c r="J1567" s="215" t="s">
        <v>10347</v>
      </c>
      <c r="K1567" s="215" t="s">
        <v>12038</v>
      </c>
      <c r="L1567" s="215" t="s">
        <v>13738</v>
      </c>
      <c r="M1567" s="215" t="s">
        <v>15417</v>
      </c>
      <c r="N1567" s="215" t="s">
        <v>17140</v>
      </c>
      <c r="O1567" s="215" t="s">
        <v>18824</v>
      </c>
      <c r="P1567" s="215" t="s">
        <v>20533</v>
      </c>
      <c r="Q1567" s="4"/>
      <c r="R1567" s="4"/>
      <c r="S1567" s="4"/>
      <c r="T1567" s="4"/>
      <c r="U1567" s="4"/>
      <c r="V1567" s="4"/>
      <c r="W1567" s="4"/>
      <c r="X1567" s="4"/>
      <c r="Y1567" s="4"/>
      <c r="Z1567" s="4"/>
      <c r="AA1567" s="4"/>
      <c r="AB1567" s="4"/>
      <c r="AC1567" s="4"/>
      <c r="AD1567" s="4"/>
      <c r="AE1567" s="4"/>
      <c r="AF1567" s="4"/>
    </row>
    <row r="1568" spans="1:32" ht="49.9" customHeight="1">
      <c r="A1568" s="4"/>
      <c r="B1568" s="213">
        <v>181015</v>
      </c>
      <c r="C1568" s="214">
        <v>3</v>
      </c>
      <c r="D1568" s="215" t="s">
        <v>1426</v>
      </c>
      <c r="E1568" s="215" t="s">
        <v>1426</v>
      </c>
      <c r="F1568" s="216" t="s">
        <v>23545</v>
      </c>
      <c r="G1568" s="215" t="s">
        <v>5209</v>
      </c>
      <c r="H1568" s="215" t="s">
        <v>6937</v>
      </c>
      <c r="I1568" s="215" t="s">
        <v>8642</v>
      </c>
      <c r="J1568" s="215" t="s">
        <v>10348</v>
      </c>
      <c r="K1568" s="215" t="s">
        <v>12039</v>
      </c>
      <c r="L1568" s="215" t="s">
        <v>13739</v>
      </c>
      <c r="M1568" s="215" t="s">
        <v>15418</v>
      </c>
      <c r="N1568" s="215" t="s">
        <v>17141</v>
      </c>
      <c r="O1568" s="215" t="s">
        <v>18825</v>
      </c>
      <c r="P1568" s="215" t="s">
        <v>20534</v>
      </c>
      <c r="Q1568" s="4"/>
      <c r="R1568" s="4"/>
      <c r="S1568" s="4"/>
      <c r="T1568" s="4"/>
      <c r="U1568" s="4"/>
      <c r="V1568" s="4"/>
      <c r="W1568" s="4"/>
      <c r="X1568" s="4"/>
      <c r="Y1568" s="4"/>
      <c r="Z1568" s="4"/>
      <c r="AA1568" s="4"/>
      <c r="AB1568" s="4"/>
      <c r="AC1568" s="4"/>
      <c r="AD1568" s="4"/>
      <c r="AE1568" s="4"/>
      <c r="AF1568" s="4"/>
    </row>
    <row r="1569" spans="1:32" ht="49.9" customHeight="1">
      <c r="A1569" s="4"/>
      <c r="B1569" s="213">
        <v>18101510</v>
      </c>
      <c r="C1569" s="214">
        <v>4</v>
      </c>
      <c r="D1569" s="215" t="s">
        <v>1427</v>
      </c>
      <c r="E1569" s="215" t="s">
        <v>1427</v>
      </c>
      <c r="F1569" s="216" t="s">
        <v>23546</v>
      </c>
      <c r="G1569" s="215" t="s">
        <v>5210</v>
      </c>
      <c r="H1569" s="215" t="s">
        <v>6926</v>
      </c>
      <c r="I1569" s="215" t="s">
        <v>8643</v>
      </c>
      <c r="J1569" s="215" t="s">
        <v>10349</v>
      </c>
      <c r="K1569" s="215" t="s">
        <v>12040</v>
      </c>
      <c r="L1569" s="215" t="s">
        <v>12040</v>
      </c>
      <c r="M1569" s="215" t="s">
        <v>15419</v>
      </c>
      <c r="N1569" s="215" t="s">
        <v>17142</v>
      </c>
      <c r="O1569" s="215" t="s">
        <v>18826</v>
      </c>
      <c r="P1569" s="215" t="s">
        <v>20535</v>
      </c>
      <c r="Q1569" s="4"/>
      <c r="R1569" s="4"/>
      <c r="S1569" s="4"/>
      <c r="T1569" s="4"/>
      <c r="U1569" s="4"/>
      <c r="V1569" s="4"/>
      <c r="W1569" s="4"/>
      <c r="X1569" s="4"/>
      <c r="Y1569" s="4"/>
      <c r="Z1569" s="4"/>
      <c r="AA1569" s="4"/>
      <c r="AB1569" s="4"/>
      <c r="AC1569" s="4"/>
      <c r="AD1569" s="4"/>
      <c r="AE1569" s="4"/>
      <c r="AF1569" s="4"/>
    </row>
    <row r="1570" spans="1:32" ht="49.9" customHeight="1">
      <c r="A1570" s="4"/>
      <c r="B1570" s="213">
        <v>1810151010</v>
      </c>
      <c r="C1570" s="214">
        <v>5</v>
      </c>
      <c r="D1570" s="215" t="s">
        <v>293</v>
      </c>
      <c r="E1570" s="215" t="s">
        <v>293</v>
      </c>
      <c r="F1570" s="216" t="s">
        <v>23547</v>
      </c>
      <c r="G1570" s="215" t="s">
        <v>5211</v>
      </c>
      <c r="H1570" s="215" t="s">
        <v>6938</v>
      </c>
      <c r="I1570" s="215" t="s">
        <v>8644</v>
      </c>
      <c r="J1570" s="215" t="s">
        <v>10350</v>
      </c>
      <c r="K1570" s="215" t="s">
        <v>12041</v>
      </c>
      <c r="L1570" s="215" t="s">
        <v>13740</v>
      </c>
      <c r="M1570" s="215" t="s">
        <v>15420</v>
      </c>
      <c r="N1570" s="215" t="s">
        <v>17143</v>
      </c>
      <c r="O1570" s="215" t="s">
        <v>18827</v>
      </c>
      <c r="P1570" s="215" t="s">
        <v>20536</v>
      </c>
      <c r="Q1570" s="4"/>
      <c r="R1570" s="4"/>
      <c r="S1570" s="4"/>
      <c r="T1570" s="4"/>
      <c r="U1570" s="4"/>
      <c r="V1570" s="4"/>
      <c r="W1570" s="4"/>
      <c r="X1570" s="4"/>
      <c r="Y1570" s="4"/>
      <c r="Z1570" s="4"/>
      <c r="AA1570" s="4"/>
      <c r="AB1570" s="4"/>
      <c r="AC1570" s="4"/>
      <c r="AD1570" s="4"/>
      <c r="AE1570" s="4"/>
      <c r="AF1570" s="4"/>
    </row>
    <row r="1571" spans="1:32" ht="49.9" customHeight="1">
      <c r="A1571" s="4"/>
      <c r="B1571" s="213">
        <v>1810151011</v>
      </c>
      <c r="C1571" s="214">
        <v>5</v>
      </c>
      <c r="D1571" s="215" t="s">
        <v>294</v>
      </c>
      <c r="E1571" s="215" t="s">
        <v>294</v>
      </c>
      <c r="F1571" s="216" t="s">
        <v>23854</v>
      </c>
      <c r="G1571" s="215" t="s">
        <v>5212</v>
      </c>
      <c r="H1571" s="215" t="s">
        <v>6939</v>
      </c>
      <c r="I1571" s="215" t="s">
        <v>8645</v>
      </c>
      <c r="J1571" s="215" t="s">
        <v>10351</v>
      </c>
      <c r="K1571" s="215" t="s">
        <v>12042</v>
      </c>
      <c r="L1571" s="215" t="s">
        <v>13741</v>
      </c>
      <c r="M1571" s="215" t="s">
        <v>15421</v>
      </c>
      <c r="N1571" s="215" t="s">
        <v>17144</v>
      </c>
      <c r="O1571" s="215" t="s">
        <v>18828</v>
      </c>
      <c r="P1571" s="215" t="s">
        <v>20537</v>
      </c>
      <c r="Q1571" s="4"/>
      <c r="R1571" s="4"/>
      <c r="S1571" s="4"/>
      <c r="T1571" s="4"/>
      <c r="U1571" s="4"/>
      <c r="V1571" s="4"/>
      <c r="W1571" s="4"/>
      <c r="X1571" s="4"/>
      <c r="Y1571" s="4"/>
      <c r="Z1571" s="4"/>
      <c r="AA1571" s="4"/>
      <c r="AB1571" s="4"/>
      <c r="AC1571" s="4"/>
      <c r="AD1571" s="4"/>
      <c r="AE1571" s="4"/>
      <c r="AF1571" s="4"/>
    </row>
    <row r="1572" spans="1:32" ht="49.9" customHeight="1">
      <c r="A1572" s="4"/>
      <c r="B1572" s="213">
        <v>18101511</v>
      </c>
      <c r="C1572" s="214">
        <v>4</v>
      </c>
      <c r="D1572" s="215" t="s">
        <v>296</v>
      </c>
      <c r="E1572" s="215" t="s">
        <v>296</v>
      </c>
      <c r="F1572" s="216" t="s">
        <v>23549</v>
      </c>
      <c r="G1572" s="215" t="s">
        <v>5213</v>
      </c>
      <c r="H1572" s="215" t="s">
        <v>6940</v>
      </c>
      <c r="I1572" s="215" t="s">
        <v>8646</v>
      </c>
      <c r="J1572" s="215" t="s">
        <v>10352</v>
      </c>
      <c r="K1572" s="215" t="s">
        <v>12043</v>
      </c>
      <c r="L1572" s="215" t="s">
        <v>13742</v>
      </c>
      <c r="M1572" s="215" t="s">
        <v>15422</v>
      </c>
      <c r="N1572" s="215" t="s">
        <v>17145</v>
      </c>
      <c r="O1572" s="215" t="s">
        <v>18829</v>
      </c>
      <c r="P1572" s="215" t="s">
        <v>20538</v>
      </c>
      <c r="Q1572" s="4"/>
      <c r="R1572" s="4"/>
      <c r="S1572" s="4"/>
      <c r="T1572" s="4"/>
      <c r="U1572" s="4"/>
      <c r="V1572" s="4"/>
      <c r="W1572" s="4"/>
      <c r="X1572" s="4"/>
      <c r="Y1572" s="4"/>
      <c r="Z1572" s="4"/>
      <c r="AA1572" s="4"/>
      <c r="AB1572" s="4"/>
      <c r="AC1572" s="4"/>
      <c r="AD1572" s="4"/>
      <c r="AE1572" s="4"/>
      <c r="AF1572" s="4"/>
    </row>
    <row r="1573" spans="1:32" ht="49.9" customHeight="1">
      <c r="A1573" s="4"/>
      <c r="B1573" s="213">
        <v>1810151110</v>
      </c>
      <c r="C1573" s="214">
        <v>5</v>
      </c>
      <c r="D1573" s="215" t="s">
        <v>297</v>
      </c>
      <c r="E1573" s="215" t="s">
        <v>297</v>
      </c>
      <c r="F1573" s="216" t="s">
        <v>23550</v>
      </c>
      <c r="G1573" s="215" t="s">
        <v>5214</v>
      </c>
      <c r="H1573" s="215" t="s">
        <v>6941</v>
      </c>
      <c r="I1573" s="215" t="s">
        <v>6941</v>
      </c>
      <c r="J1573" s="215" t="s">
        <v>10353</v>
      </c>
      <c r="K1573" s="215" t="s">
        <v>12044</v>
      </c>
      <c r="L1573" s="215" t="s">
        <v>13743</v>
      </c>
      <c r="M1573" s="215" t="s">
        <v>15423</v>
      </c>
      <c r="N1573" s="215" t="s">
        <v>17146</v>
      </c>
      <c r="O1573" s="215" t="s">
        <v>18830</v>
      </c>
      <c r="P1573" s="215" t="s">
        <v>20539</v>
      </c>
      <c r="Q1573" s="4"/>
      <c r="R1573" s="4"/>
      <c r="S1573" s="4"/>
      <c r="T1573" s="4"/>
      <c r="U1573" s="4"/>
      <c r="V1573" s="4"/>
      <c r="W1573" s="4"/>
      <c r="X1573" s="4"/>
      <c r="Y1573" s="4"/>
      <c r="Z1573" s="4"/>
      <c r="AA1573" s="4"/>
      <c r="AB1573" s="4"/>
      <c r="AC1573" s="4"/>
      <c r="AD1573" s="4"/>
      <c r="AE1573" s="4"/>
      <c r="AF1573" s="4"/>
    </row>
    <row r="1574" spans="1:32" ht="49.9" customHeight="1">
      <c r="A1574" s="4"/>
      <c r="B1574" s="213">
        <v>181015111010</v>
      </c>
      <c r="C1574" s="214">
        <v>6</v>
      </c>
      <c r="D1574" s="215" t="s">
        <v>1428</v>
      </c>
      <c r="E1574" s="215" t="s">
        <v>1428</v>
      </c>
      <c r="F1574" s="216" t="s">
        <v>23551</v>
      </c>
      <c r="G1574" s="215" t="s">
        <v>5215</v>
      </c>
      <c r="H1574" s="215" t="s">
        <v>6942</v>
      </c>
      <c r="I1574" s="215" t="s">
        <v>8647</v>
      </c>
      <c r="J1574" s="215" t="s">
        <v>10354</v>
      </c>
      <c r="K1574" s="215" t="s">
        <v>12045</v>
      </c>
      <c r="L1574" s="215" t="s">
        <v>13744</v>
      </c>
      <c r="M1574" s="215" t="s">
        <v>15424</v>
      </c>
      <c r="N1574" s="215" t="s">
        <v>17147</v>
      </c>
      <c r="O1574" s="215" t="s">
        <v>18831</v>
      </c>
      <c r="P1574" s="215" t="s">
        <v>20540</v>
      </c>
      <c r="Q1574" s="4"/>
      <c r="R1574" s="4"/>
      <c r="S1574" s="4"/>
      <c r="T1574" s="4"/>
      <c r="U1574" s="4"/>
      <c r="V1574" s="4"/>
      <c r="W1574" s="4"/>
      <c r="X1574" s="4"/>
      <c r="Y1574" s="4"/>
      <c r="Z1574" s="4"/>
      <c r="AA1574" s="4"/>
      <c r="AB1574" s="4"/>
      <c r="AC1574" s="4"/>
      <c r="AD1574" s="4"/>
      <c r="AE1574" s="4"/>
      <c r="AF1574" s="4"/>
    </row>
    <row r="1575" spans="1:32" ht="49.9" customHeight="1">
      <c r="A1575" s="4"/>
      <c r="B1575" s="213">
        <v>181015111011</v>
      </c>
      <c r="C1575" s="214">
        <v>6</v>
      </c>
      <c r="D1575" s="215" t="s">
        <v>1429</v>
      </c>
      <c r="E1575" s="215" t="s">
        <v>1429</v>
      </c>
      <c r="F1575" s="216" t="s">
        <v>3486</v>
      </c>
      <c r="G1575" s="215" t="s">
        <v>5216</v>
      </c>
      <c r="H1575" s="215" t="s">
        <v>6943</v>
      </c>
      <c r="I1575" s="215" t="s">
        <v>8648</v>
      </c>
      <c r="J1575" s="215" t="s">
        <v>10355</v>
      </c>
      <c r="K1575" s="215" t="s">
        <v>21644</v>
      </c>
      <c r="L1575" s="215" t="s">
        <v>13745</v>
      </c>
      <c r="M1575" s="215" t="s">
        <v>15425</v>
      </c>
      <c r="N1575" s="215" t="s">
        <v>17148</v>
      </c>
      <c r="O1575" s="215" t="s">
        <v>18832</v>
      </c>
      <c r="P1575" s="215" t="s">
        <v>20541</v>
      </c>
      <c r="Q1575" s="4"/>
      <c r="R1575" s="4"/>
      <c r="S1575" s="4"/>
      <c r="T1575" s="4"/>
      <c r="U1575" s="4"/>
      <c r="V1575" s="4"/>
      <c r="W1575" s="4"/>
      <c r="X1575" s="4"/>
      <c r="Y1575" s="4"/>
      <c r="Z1575" s="4"/>
      <c r="AA1575" s="4"/>
      <c r="AB1575" s="4"/>
      <c r="AC1575" s="4"/>
      <c r="AD1575" s="4"/>
      <c r="AE1575" s="4"/>
      <c r="AF1575" s="4"/>
    </row>
    <row r="1576" spans="1:32" ht="49.9" customHeight="1">
      <c r="A1576" s="4"/>
      <c r="B1576" s="213">
        <v>1810151111</v>
      </c>
      <c r="C1576" s="214">
        <v>5</v>
      </c>
      <c r="D1576" s="215" t="s">
        <v>1430</v>
      </c>
      <c r="E1576" s="215" t="s">
        <v>1430</v>
      </c>
      <c r="F1576" s="216" t="s">
        <v>3487</v>
      </c>
      <c r="G1576" s="215" t="s">
        <v>5217</v>
      </c>
      <c r="H1576" s="215" t="s">
        <v>1430</v>
      </c>
      <c r="I1576" s="215" t="s">
        <v>8649</v>
      </c>
      <c r="J1576" s="215" t="s">
        <v>10356</v>
      </c>
      <c r="K1576" s="215" t="s">
        <v>10356</v>
      </c>
      <c r="L1576" s="215" t="s">
        <v>10356</v>
      </c>
      <c r="M1576" s="215" t="s">
        <v>15426</v>
      </c>
      <c r="N1576" s="215" t="s">
        <v>17149</v>
      </c>
      <c r="O1576" s="215" t="s">
        <v>18833</v>
      </c>
      <c r="P1576" s="215" t="s">
        <v>20542</v>
      </c>
      <c r="Q1576" s="4"/>
      <c r="R1576" s="4"/>
      <c r="S1576" s="4"/>
      <c r="T1576" s="4"/>
      <c r="U1576" s="4"/>
      <c r="V1576" s="4"/>
      <c r="W1576" s="4"/>
      <c r="X1576" s="4"/>
      <c r="Y1576" s="4"/>
      <c r="Z1576" s="4"/>
      <c r="AA1576" s="4"/>
      <c r="AB1576" s="4"/>
      <c r="AC1576" s="4"/>
      <c r="AD1576" s="4"/>
      <c r="AE1576" s="4"/>
      <c r="AF1576" s="4"/>
    </row>
    <row r="1577" spans="1:32" ht="49.9" customHeight="1">
      <c r="A1577" s="4"/>
      <c r="B1577" s="213">
        <v>1810151112</v>
      </c>
      <c r="C1577" s="214">
        <v>5</v>
      </c>
      <c r="D1577" s="215" t="s">
        <v>298</v>
      </c>
      <c r="E1577" s="215" t="s">
        <v>298</v>
      </c>
      <c r="F1577" s="216" t="s">
        <v>3488</v>
      </c>
      <c r="G1577" s="215" t="s">
        <v>5218</v>
      </c>
      <c r="H1577" s="215" t="s">
        <v>6944</v>
      </c>
      <c r="I1577" s="215" t="s">
        <v>8650</v>
      </c>
      <c r="J1577" s="215" t="s">
        <v>10357</v>
      </c>
      <c r="K1577" s="215" t="s">
        <v>10357</v>
      </c>
      <c r="L1577" s="215" t="s">
        <v>13746</v>
      </c>
      <c r="M1577" s="215" t="s">
        <v>5218</v>
      </c>
      <c r="N1577" s="215" t="s">
        <v>17150</v>
      </c>
      <c r="O1577" s="215" t="s">
        <v>18834</v>
      </c>
      <c r="P1577" s="215" t="s">
        <v>20543</v>
      </c>
      <c r="Q1577" s="4"/>
      <c r="R1577" s="4"/>
      <c r="S1577" s="4"/>
      <c r="T1577" s="4"/>
      <c r="U1577" s="4"/>
      <c r="V1577" s="4"/>
      <c r="W1577" s="4"/>
      <c r="X1577" s="4"/>
      <c r="Y1577" s="4"/>
      <c r="Z1577" s="4"/>
      <c r="AA1577" s="4"/>
      <c r="AB1577" s="4"/>
      <c r="AC1577" s="4"/>
      <c r="AD1577" s="4"/>
      <c r="AE1577" s="4"/>
      <c r="AF1577" s="4"/>
    </row>
    <row r="1578" spans="1:32" ht="49.9" customHeight="1">
      <c r="A1578" s="4"/>
      <c r="B1578" s="213">
        <v>181015111210</v>
      </c>
      <c r="C1578" s="214">
        <v>6</v>
      </c>
      <c r="D1578" s="215" t="s">
        <v>1431</v>
      </c>
      <c r="E1578" s="215" t="s">
        <v>1431</v>
      </c>
      <c r="F1578" s="216" t="s">
        <v>3489</v>
      </c>
      <c r="G1578" s="215" t="s">
        <v>5219</v>
      </c>
      <c r="H1578" s="215" t="s">
        <v>6945</v>
      </c>
      <c r="I1578" s="215" t="s">
        <v>8651</v>
      </c>
      <c r="J1578" s="215" t="s">
        <v>10358</v>
      </c>
      <c r="K1578" s="215" t="s">
        <v>12046</v>
      </c>
      <c r="L1578" s="215" t="s">
        <v>13747</v>
      </c>
      <c r="M1578" s="215" t="s">
        <v>15427</v>
      </c>
      <c r="N1578" s="215" t="s">
        <v>17151</v>
      </c>
      <c r="O1578" s="215" t="s">
        <v>18835</v>
      </c>
      <c r="P1578" s="215" t="s">
        <v>20544</v>
      </c>
      <c r="Q1578" s="4"/>
      <c r="R1578" s="4"/>
      <c r="S1578" s="4"/>
      <c r="T1578" s="4"/>
      <c r="U1578" s="4"/>
      <c r="V1578" s="4"/>
      <c r="W1578" s="4"/>
      <c r="X1578" s="4"/>
      <c r="Y1578" s="4"/>
      <c r="Z1578" s="4"/>
      <c r="AA1578" s="4"/>
      <c r="AB1578" s="4"/>
      <c r="AC1578" s="4"/>
      <c r="AD1578" s="4"/>
      <c r="AE1578" s="4"/>
      <c r="AF1578" s="4"/>
    </row>
    <row r="1579" spans="1:32" ht="49.9" customHeight="1">
      <c r="A1579" s="4"/>
      <c r="B1579" s="213">
        <v>181015111211</v>
      </c>
      <c r="C1579" s="214">
        <v>6</v>
      </c>
      <c r="D1579" s="215" t="s">
        <v>1432</v>
      </c>
      <c r="E1579" s="215" t="s">
        <v>1432</v>
      </c>
      <c r="F1579" s="216" t="s">
        <v>23552</v>
      </c>
      <c r="G1579" s="215" t="s">
        <v>5220</v>
      </c>
      <c r="H1579" s="215" t="s">
        <v>6946</v>
      </c>
      <c r="I1579" s="215" t="s">
        <v>8652</v>
      </c>
      <c r="J1579" s="215" t="s">
        <v>10359</v>
      </c>
      <c r="K1579" s="215" t="s">
        <v>12047</v>
      </c>
      <c r="L1579" s="215" t="s">
        <v>13748</v>
      </c>
      <c r="M1579" s="215" t="s">
        <v>15428</v>
      </c>
      <c r="N1579" s="215" t="s">
        <v>17152</v>
      </c>
      <c r="O1579" s="215" t="s">
        <v>18836</v>
      </c>
      <c r="P1579" s="215" t="s">
        <v>20545</v>
      </c>
      <c r="Q1579" s="4"/>
      <c r="R1579" s="4"/>
      <c r="S1579" s="4"/>
      <c r="T1579" s="4"/>
      <c r="U1579" s="4"/>
      <c r="V1579" s="4"/>
      <c r="W1579" s="4"/>
      <c r="X1579" s="4"/>
      <c r="Y1579" s="4"/>
      <c r="Z1579" s="4"/>
      <c r="AA1579" s="4"/>
      <c r="AB1579" s="4"/>
      <c r="AC1579" s="4"/>
      <c r="AD1579" s="4"/>
      <c r="AE1579" s="4"/>
      <c r="AF1579" s="4"/>
    </row>
    <row r="1580" spans="1:32" ht="49.9" customHeight="1">
      <c r="A1580" s="4"/>
      <c r="B1580" s="213">
        <v>1810151113</v>
      </c>
      <c r="C1580" s="214">
        <v>5</v>
      </c>
      <c r="D1580" s="215" t="s">
        <v>1433</v>
      </c>
      <c r="E1580" s="215" t="s">
        <v>1433</v>
      </c>
      <c r="F1580" s="216" t="s">
        <v>3490</v>
      </c>
      <c r="G1580" s="215" t="s">
        <v>5221</v>
      </c>
      <c r="H1580" s="215" t="s">
        <v>6947</v>
      </c>
      <c r="I1580" s="215" t="s">
        <v>8653</v>
      </c>
      <c r="J1580" s="215" t="s">
        <v>10360</v>
      </c>
      <c r="K1580" s="215" t="s">
        <v>12048</v>
      </c>
      <c r="L1580" s="215" t="s">
        <v>1433</v>
      </c>
      <c r="M1580" s="215" t="s">
        <v>15429</v>
      </c>
      <c r="N1580" s="215" t="s">
        <v>17153</v>
      </c>
      <c r="O1580" s="215" t="s">
        <v>18837</v>
      </c>
      <c r="P1580" s="215" t="s">
        <v>20546</v>
      </c>
      <c r="Q1580" s="4"/>
      <c r="R1580" s="4"/>
      <c r="S1580" s="4"/>
      <c r="T1580" s="4"/>
      <c r="U1580" s="4"/>
      <c r="V1580" s="4"/>
      <c r="W1580" s="4"/>
      <c r="X1580" s="4"/>
      <c r="Y1580" s="4"/>
      <c r="Z1580" s="4"/>
      <c r="AA1580" s="4"/>
      <c r="AB1580" s="4"/>
      <c r="AC1580" s="4"/>
      <c r="AD1580" s="4"/>
      <c r="AE1580" s="4"/>
      <c r="AF1580" s="4"/>
    </row>
    <row r="1581" spans="1:32" ht="49.9" customHeight="1">
      <c r="A1581" s="4"/>
      <c r="B1581" s="213">
        <v>1810151114</v>
      </c>
      <c r="C1581" s="214">
        <v>5</v>
      </c>
      <c r="D1581" s="215" t="s">
        <v>1434</v>
      </c>
      <c r="E1581" s="215" t="s">
        <v>1434</v>
      </c>
      <c r="F1581" s="216" t="s">
        <v>3491</v>
      </c>
      <c r="G1581" s="215" t="s">
        <v>5222</v>
      </c>
      <c r="H1581" s="215" t="s">
        <v>6948</v>
      </c>
      <c r="I1581" s="215" t="s">
        <v>8654</v>
      </c>
      <c r="J1581" s="215" t="s">
        <v>10361</v>
      </c>
      <c r="K1581" s="215" t="s">
        <v>12049</v>
      </c>
      <c r="L1581" s="215" t="s">
        <v>10361</v>
      </c>
      <c r="M1581" s="215" t="s">
        <v>15430</v>
      </c>
      <c r="N1581" s="215" t="s">
        <v>17154</v>
      </c>
      <c r="O1581" s="215" t="s">
        <v>18838</v>
      </c>
      <c r="P1581" s="215" t="s">
        <v>20547</v>
      </c>
      <c r="Q1581" s="4"/>
      <c r="R1581" s="4"/>
      <c r="S1581" s="4"/>
      <c r="T1581" s="4"/>
      <c r="U1581" s="4"/>
      <c r="V1581" s="4"/>
      <c r="W1581" s="4"/>
      <c r="X1581" s="4"/>
      <c r="Y1581" s="4"/>
      <c r="Z1581" s="4"/>
      <c r="AA1581" s="4"/>
      <c r="AB1581" s="4"/>
      <c r="AC1581" s="4"/>
      <c r="AD1581" s="4"/>
      <c r="AE1581" s="4"/>
      <c r="AF1581" s="4"/>
    </row>
    <row r="1582" spans="1:32" ht="49.9" customHeight="1">
      <c r="A1582" s="4"/>
      <c r="B1582" s="213">
        <v>1810151115</v>
      </c>
      <c r="C1582" s="214">
        <v>5</v>
      </c>
      <c r="D1582" s="215" t="s">
        <v>1435</v>
      </c>
      <c r="E1582" s="215" t="s">
        <v>1435</v>
      </c>
      <c r="F1582" s="216" t="s">
        <v>23855</v>
      </c>
      <c r="G1582" s="215" t="s">
        <v>5223</v>
      </c>
      <c r="H1582" s="215" t="s">
        <v>6949</v>
      </c>
      <c r="I1582" s="215" t="s">
        <v>8655</v>
      </c>
      <c r="J1582" s="215" t="s">
        <v>10362</v>
      </c>
      <c r="K1582" s="215" t="s">
        <v>12050</v>
      </c>
      <c r="L1582" s="215" t="s">
        <v>13749</v>
      </c>
      <c r="M1582" s="215" t="s">
        <v>15431</v>
      </c>
      <c r="N1582" s="215" t="s">
        <v>17155</v>
      </c>
      <c r="O1582" s="215" t="s">
        <v>18839</v>
      </c>
      <c r="P1582" s="215" t="s">
        <v>20548</v>
      </c>
      <c r="Q1582" s="4"/>
      <c r="R1582" s="4"/>
      <c r="S1582" s="4"/>
      <c r="T1582" s="4"/>
      <c r="U1582" s="4"/>
      <c r="V1582" s="4"/>
      <c r="W1582" s="4"/>
      <c r="X1582" s="4"/>
      <c r="Y1582" s="4"/>
      <c r="Z1582" s="4"/>
      <c r="AA1582" s="4"/>
      <c r="AB1582" s="4"/>
      <c r="AC1582" s="4"/>
      <c r="AD1582" s="4"/>
      <c r="AE1582" s="4"/>
      <c r="AF1582" s="4"/>
    </row>
    <row r="1583" spans="1:32" ht="49.9" customHeight="1">
      <c r="A1583" s="4"/>
      <c r="B1583" s="213">
        <v>181015111510</v>
      </c>
      <c r="C1583" s="214">
        <v>6</v>
      </c>
      <c r="D1583" s="215" t="s">
        <v>1436</v>
      </c>
      <c r="E1583" s="215" t="s">
        <v>1436</v>
      </c>
      <c r="F1583" s="216" t="s">
        <v>3492</v>
      </c>
      <c r="G1583" s="215" t="s">
        <v>5224</v>
      </c>
      <c r="H1583" s="215" t="s">
        <v>6950</v>
      </c>
      <c r="I1583" s="215" t="s">
        <v>8656</v>
      </c>
      <c r="J1583" s="215" t="s">
        <v>10363</v>
      </c>
      <c r="K1583" s="215" t="s">
        <v>12051</v>
      </c>
      <c r="L1583" s="215" t="s">
        <v>13750</v>
      </c>
      <c r="M1583" s="215" t="s">
        <v>5224</v>
      </c>
      <c r="N1583" s="215" t="s">
        <v>17156</v>
      </c>
      <c r="O1583" s="215" t="s">
        <v>18840</v>
      </c>
      <c r="P1583" s="215" t="s">
        <v>20549</v>
      </c>
      <c r="Q1583" s="4"/>
      <c r="R1583" s="4"/>
      <c r="S1583" s="4"/>
      <c r="T1583" s="4"/>
      <c r="U1583" s="4"/>
      <c r="V1583" s="4"/>
      <c r="W1583" s="4"/>
      <c r="X1583" s="4"/>
      <c r="Y1583" s="4"/>
      <c r="Z1583" s="4"/>
      <c r="AA1583" s="4"/>
      <c r="AB1583" s="4"/>
      <c r="AC1583" s="4"/>
      <c r="AD1583" s="4"/>
      <c r="AE1583" s="4"/>
      <c r="AF1583" s="4"/>
    </row>
    <row r="1584" spans="1:32" ht="49.9" customHeight="1">
      <c r="A1584" s="4"/>
      <c r="B1584" s="213">
        <v>181015111511</v>
      </c>
      <c r="C1584" s="214">
        <v>6</v>
      </c>
      <c r="D1584" s="215" t="s">
        <v>1437</v>
      </c>
      <c r="E1584" s="215" t="s">
        <v>1437</v>
      </c>
      <c r="F1584" s="216" t="s">
        <v>3493</v>
      </c>
      <c r="G1584" s="215" t="s">
        <v>5225</v>
      </c>
      <c r="H1584" s="215" t="s">
        <v>1437</v>
      </c>
      <c r="I1584" s="215" t="s">
        <v>1437</v>
      </c>
      <c r="J1584" s="215" t="s">
        <v>10364</v>
      </c>
      <c r="K1584" s="215" t="s">
        <v>10364</v>
      </c>
      <c r="L1584" s="215" t="s">
        <v>13751</v>
      </c>
      <c r="M1584" s="215" t="s">
        <v>15432</v>
      </c>
      <c r="N1584" s="215" t="s">
        <v>17157</v>
      </c>
      <c r="O1584" s="215" t="s">
        <v>18841</v>
      </c>
      <c r="P1584" s="215" t="s">
        <v>20550</v>
      </c>
      <c r="Q1584" s="4"/>
      <c r="R1584" s="4"/>
      <c r="S1584" s="4"/>
      <c r="T1584" s="4"/>
      <c r="U1584" s="4"/>
      <c r="V1584" s="4"/>
      <c r="W1584" s="4"/>
      <c r="X1584" s="4"/>
      <c r="Y1584" s="4"/>
      <c r="Z1584" s="4"/>
      <c r="AA1584" s="4"/>
      <c r="AB1584" s="4"/>
      <c r="AC1584" s="4"/>
      <c r="AD1584" s="4"/>
      <c r="AE1584" s="4"/>
      <c r="AF1584" s="4"/>
    </row>
    <row r="1585" spans="1:32" ht="49.9" customHeight="1">
      <c r="A1585" s="4"/>
      <c r="B1585" s="213">
        <v>181015111512</v>
      </c>
      <c r="C1585" s="214">
        <v>6</v>
      </c>
      <c r="D1585" s="215" t="s">
        <v>1438</v>
      </c>
      <c r="E1585" s="215" t="s">
        <v>1438</v>
      </c>
      <c r="F1585" s="216" t="s">
        <v>3494</v>
      </c>
      <c r="G1585" s="215" t="s">
        <v>5226</v>
      </c>
      <c r="H1585" s="215" t="s">
        <v>1438</v>
      </c>
      <c r="I1585" s="215" t="s">
        <v>8657</v>
      </c>
      <c r="J1585" s="215" t="s">
        <v>1438</v>
      </c>
      <c r="K1585" s="215" t="s">
        <v>12052</v>
      </c>
      <c r="L1585" s="215" t="s">
        <v>12052</v>
      </c>
      <c r="M1585" s="215" t="s">
        <v>15433</v>
      </c>
      <c r="N1585" s="215" t="s">
        <v>17158</v>
      </c>
      <c r="O1585" s="215" t="s">
        <v>18842</v>
      </c>
      <c r="P1585" s="215" t="s">
        <v>20551</v>
      </c>
      <c r="Q1585" s="4"/>
      <c r="R1585" s="4"/>
      <c r="S1585" s="4"/>
      <c r="T1585" s="4"/>
      <c r="U1585" s="4"/>
      <c r="V1585" s="4"/>
      <c r="W1585" s="4"/>
      <c r="X1585" s="4"/>
      <c r="Y1585" s="4"/>
      <c r="Z1585" s="4"/>
      <c r="AA1585" s="4"/>
      <c r="AB1585" s="4"/>
      <c r="AC1585" s="4"/>
      <c r="AD1585" s="4"/>
      <c r="AE1585" s="4"/>
      <c r="AF1585" s="4"/>
    </row>
    <row r="1586" spans="1:32" ht="49.9" customHeight="1">
      <c r="A1586" s="4"/>
      <c r="B1586" s="213">
        <v>1810151116</v>
      </c>
      <c r="C1586" s="214">
        <v>5</v>
      </c>
      <c r="D1586" s="215" t="s">
        <v>1439</v>
      </c>
      <c r="E1586" s="215" t="s">
        <v>1439</v>
      </c>
      <c r="F1586" s="216" t="s">
        <v>3495</v>
      </c>
      <c r="G1586" s="215" t="s">
        <v>5227</v>
      </c>
      <c r="H1586" s="215" t="s">
        <v>6951</v>
      </c>
      <c r="I1586" s="215" t="s">
        <v>8658</v>
      </c>
      <c r="J1586" s="215" t="s">
        <v>10365</v>
      </c>
      <c r="K1586" s="215" t="s">
        <v>12053</v>
      </c>
      <c r="L1586" s="215" t="s">
        <v>13752</v>
      </c>
      <c r="M1586" s="215" t="s">
        <v>15434</v>
      </c>
      <c r="N1586" s="215" t="s">
        <v>17159</v>
      </c>
      <c r="O1586" s="215" t="s">
        <v>18843</v>
      </c>
      <c r="P1586" s="215" t="s">
        <v>20552</v>
      </c>
      <c r="Q1586" s="4"/>
      <c r="R1586" s="4"/>
      <c r="S1586" s="4"/>
      <c r="T1586" s="4"/>
      <c r="U1586" s="4"/>
      <c r="V1586" s="4"/>
      <c r="W1586" s="4"/>
      <c r="X1586" s="4"/>
      <c r="Y1586" s="4"/>
      <c r="Z1586" s="4"/>
      <c r="AA1586" s="4"/>
      <c r="AB1586" s="4"/>
      <c r="AC1586" s="4"/>
      <c r="AD1586" s="4"/>
      <c r="AE1586" s="4"/>
      <c r="AF1586" s="4"/>
    </row>
    <row r="1587" spans="1:32" ht="49.9" customHeight="1">
      <c r="A1587" s="4"/>
      <c r="B1587" s="213">
        <v>1810151117</v>
      </c>
      <c r="C1587" s="214">
        <v>5</v>
      </c>
      <c r="D1587" s="215" t="s">
        <v>1440</v>
      </c>
      <c r="E1587" s="215" t="s">
        <v>1440</v>
      </c>
      <c r="F1587" s="216" t="s">
        <v>23554</v>
      </c>
      <c r="G1587" s="215" t="s">
        <v>5228</v>
      </c>
      <c r="H1587" s="215" t="s">
        <v>1440</v>
      </c>
      <c r="I1587" s="215" t="s">
        <v>8659</v>
      </c>
      <c r="J1587" s="215" t="s">
        <v>10366</v>
      </c>
      <c r="K1587" s="215" t="s">
        <v>12054</v>
      </c>
      <c r="L1587" s="215" t="s">
        <v>10366</v>
      </c>
      <c r="M1587" s="215" t="s">
        <v>15435</v>
      </c>
      <c r="N1587" s="215" t="s">
        <v>17160</v>
      </c>
      <c r="O1587" s="215" t="s">
        <v>18844</v>
      </c>
      <c r="P1587" s="215" t="s">
        <v>20553</v>
      </c>
      <c r="Q1587" s="4"/>
      <c r="R1587" s="4"/>
      <c r="S1587" s="4"/>
      <c r="T1587" s="4"/>
      <c r="U1587" s="4"/>
      <c r="V1587" s="4"/>
      <c r="W1587" s="4"/>
      <c r="X1587" s="4"/>
      <c r="Y1587" s="4"/>
      <c r="Z1587" s="4"/>
      <c r="AA1587" s="4"/>
      <c r="AB1587" s="4"/>
      <c r="AC1587" s="4"/>
      <c r="AD1587" s="4"/>
      <c r="AE1587" s="4"/>
      <c r="AF1587" s="4"/>
    </row>
    <row r="1588" spans="1:32" ht="49.9" customHeight="1">
      <c r="A1588" s="4"/>
      <c r="B1588" s="213">
        <v>18101512</v>
      </c>
      <c r="C1588" s="214">
        <v>4</v>
      </c>
      <c r="D1588" s="215" t="s">
        <v>299</v>
      </c>
      <c r="E1588" s="215" t="s">
        <v>299</v>
      </c>
      <c r="F1588" s="216" t="s">
        <v>23555</v>
      </c>
      <c r="G1588" s="215" t="s">
        <v>5229</v>
      </c>
      <c r="H1588" s="215" t="s">
        <v>6952</v>
      </c>
      <c r="I1588" s="215" t="s">
        <v>8660</v>
      </c>
      <c r="J1588" s="215" t="s">
        <v>10367</v>
      </c>
      <c r="K1588" s="215" t="s">
        <v>12055</v>
      </c>
      <c r="L1588" s="215" t="s">
        <v>13753</v>
      </c>
      <c r="M1588" s="215" t="s">
        <v>15436</v>
      </c>
      <c r="N1588" s="215" t="s">
        <v>17161</v>
      </c>
      <c r="O1588" s="215" t="s">
        <v>18845</v>
      </c>
      <c r="P1588" s="215" t="s">
        <v>20554</v>
      </c>
      <c r="Q1588" s="4"/>
      <c r="R1588" s="4"/>
      <c r="S1588" s="4"/>
      <c r="T1588" s="4"/>
      <c r="U1588" s="4"/>
      <c r="V1588" s="4"/>
      <c r="W1588" s="4"/>
      <c r="X1588" s="4"/>
      <c r="Y1588" s="4"/>
      <c r="Z1588" s="4"/>
      <c r="AA1588" s="4"/>
      <c r="AB1588" s="4"/>
      <c r="AC1588" s="4"/>
      <c r="AD1588" s="4"/>
      <c r="AE1588" s="4"/>
      <c r="AF1588" s="4"/>
    </row>
    <row r="1589" spans="1:32" ht="49.9" customHeight="1">
      <c r="A1589" s="4"/>
      <c r="B1589" s="213">
        <v>1810151210</v>
      </c>
      <c r="C1589" s="214">
        <v>5</v>
      </c>
      <c r="D1589" s="215" t="s">
        <v>1441</v>
      </c>
      <c r="E1589" s="215" t="s">
        <v>1441</v>
      </c>
      <c r="F1589" s="216" t="s">
        <v>23556</v>
      </c>
      <c r="G1589" s="215" t="s">
        <v>5230</v>
      </c>
      <c r="H1589" s="215" t="s">
        <v>6953</v>
      </c>
      <c r="I1589" s="215" t="s">
        <v>1441</v>
      </c>
      <c r="J1589" s="215" t="s">
        <v>10368</v>
      </c>
      <c r="K1589" s="215" t="s">
        <v>12056</v>
      </c>
      <c r="L1589" s="215" t="s">
        <v>10368</v>
      </c>
      <c r="M1589" s="215" t="s">
        <v>15437</v>
      </c>
      <c r="N1589" s="215" t="s">
        <v>17162</v>
      </c>
      <c r="O1589" s="215" t="s">
        <v>5230</v>
      </c>
      <c r="P1589" s="215" t="s">
        <v>20555</v>
      </c>
      <c r="Q1589" s="4"/>
      <c r="R1589" s="4"/>
      <c r="S1589" s="4"/>
      <c r="T1589" s="4"/>
      <c r="U1589" s="4"/>
      <c r="V1589" s="4"/>
      <c r="W1589" s="4"/>
      <c r="X1589" s="4"/>
      <c r="Y1589" s="4"/>
      <c r="Z1589" s="4"/>
      <c r="AA1589" s="4"/>
      <c r="AB1589" s="4"/>
      <c r="AC1589" s="4"/>
      <c r="AD1589" s="4"/>
      <c r="AE1589" s="4"/>
      <c r="AF1589" s="4"/>
    </row>
    <row r="1590" spans="1:32" ht="49.9" customHeight="1">
      <c r="A1590" s="4"/>
      <c r="B1590" s="213">
        <v>1810151211</v>
      </c>
      <c r="C1590" s="214">
        <v>5</v>
      </c>
      <c r="D1590" s="215" t="s">
        <v>1442</v>
      </c>
      <c r="E1590" s="215" t="s">
        <v>1442</v>
      </c>
      <c r="F1590" s="216" t="s">
        <v>23557</v>
      </c>
      <c r="G1590" s="215" t="s">
        <v>5231</v>
      </c>
      <c r="H1590" s="215" t="s">
        <v>6954</v>
      </c>
      <c r="I1590" s="215" t="s">
        <v>8661</v>
      </c>
      <c r="J1590" s="215" t="s">
        <v>10369</v>
      </c>
      <c r="K1590" s="215" t="s">
        <v>12057</v>
      </c>
      <c r="L1590" s="215" t="s">
        <v>13754</v>
      </c>
      <c r="M1590" s="215" t="s">
        <v>15438</v>
      </c>
      <c r="N1590" s="215" t="s">
        <v>17163</v>
      </c>
      <c r="O1590" s="215" t="s">
        <v>18846</v>
      </c>
      <c r="P1590" s="215" t="s">
        <v>20556</v>
      </c>
      <c r="Q1590" s="4"/>
      <c r="R1590" s="4"/>
      <c r="S1590" s="4"/>
      <c r="T1590" s="4"/>
      <c r="U1590" s="4"/>
      <c r="V1590" s="4"/>
      <c r="W1590" s="4"/>
      <c r="X1590" s="4"/>
      <c r="Y1590" s="4"/>
      <c r="Z1590" s="4"/>
      <c r="AA1590" s="4"/>
      <c r="AB1590" s="4"/>
      <c r="AC1590" s="4"/>
      <c r="AD1590" s="4"/>
      <c r="AE1590" s="4"/>
      <c r="AF1590" s="4"/>
    </row>
    <row r="1591" spans="1:32" ht="49.9" customHeight="1">
      <c r="A1591" s="4"/>
      <c r="B1591" s="213">
        <v>181015121110</v>
      </c>
      <c r="C1591" s="214">
        <v>6</v>
      </c>
      <c r="D1591" s="215" t="s">
        <v>1443</v>
      </c>
      <c r="E1591" s="215" t="s">
        <v>1443</v>
      </c>
      <c r="F1591" s="216" t="s">
        <v>3496</v>
      </c>
      <c r="G1591" s="215" t="s">
        <v>5232</v>
      </c>
      <c r="H1591" s="215" t="s">
        <v>1443</v>
      </c>
      <c r="I1591" s="215" t="s">
        <v>1443</v>
      </c>
      <c r="J1591" s="215" t="s">
        <v>10370</v>
      </c>
      <c r="K1591" s="215" t="s">
        <v>12058</v>
      </c>
      <c r="L1591" s="215" t="s">
        <v>13755</v>
      </c>
      <c r="M1591" s="215" t="s">
        <v>15439</v>
      </c>
      <c r="N1591" s="215" t="s">
        <v>17164</v>
      </c>
      <c r="O1591" s="215" t="s">
        <v>18847</v>
      </c>
      <c r="P1591" s="215" t="s">
        <v>20557</v>
      </c>
      <c r="Q1591" s="4"/>
      <c r="R1591" s="4"/>
      <c r="S1591" s="4"/>
      <c r="T1591" s="4"/>
      <c r="U1591" s="4"/>
      <c r="V1591" s="4"/>
      <c r="W1591" s="4"/>
      <c r="X1591" s="4"/>
      <c r="Y1591" s="4"/>
      <c r="Z1591" s="4"/>
      <c r="AA1591" s="4"/>
      <c r="AB1591" s="4"/>
      <c r="AC1591" s="4"/>
      <c r="AD1591" s="4"/>
      <c r="AE1591" s="4"/>
      <c r="AF1591" s="4"/>
    </row>
    <row r="1592" spans="1:32" ht="49.9" customHeight="1">
      <c r="A1592" s="4"/>
      <c r="B1592" s="213">
        <v>181015121111</v>
      </c>
      <c r="C1592" s="214">
        <v>6</v>
      </c>
      <c r="D1592" s="215" t="s">
        <v>300</v>
      </c>
      <c r="E1592" s="215" t="s">
        <v>300</v>
      </c>
      <c r="F1592" s="216" t="s">
        <v>3497</v>
      </c>
      <c r="G1592" s="215" t="s">
        <v>5233</v>
      </c>
      <c r="H1592" s="215" t="s">
        <v>6955</v>
      </c>
      <c r="I1592" s="215" t="s">
        <v>8662</v>
      </c>
      <c r="J1592" s="215" t="s">
        <v>10371</v>
      </c>
      <c r="K1592" s="215" t="s">
        <v>12059</v>
      </c>
      <c r="L1592" s="215" t="s">
        <v>10371</v>
      </c>
      <c r="M1592" s="215" t="s">
        <v>15440</v>
      </c>
      <c r="N1592" s="215" t="s">
        <v>17165</v>
      </c>
      <c r="O1592" s="215" t="s">
        <v>18848</v>
      </c>
      <c r="P1592" s="215" t="s">
        <v>20558</v>
      </c>
      <c r="Q1592" s="4"/>
      <c r="R1592" s="4"/>
      <c r="S1592" s="4"/>
      <c r="T1592" s="4"/>
      <c r="U1592" s="4"/>
      <c r="V1592" s="4"/>
      <c r="W1592" s="4"/>
      <c r="X1592" s="4"/>
      <c r="Y1592" s="4"/>
      <c r="Z1592" s="4"/>
      <c r="AA1592" s="4"/>
      <c r="AB1592" s="4"/>
      <c r="AC1592" s="4"/>
      <c r="AD1592" s="4"/>
      <c r="AE1592" s="4"/>
      <c r="AF1592" s="4"/>
    </row>
    <row r="1593" spans="1:32" ht="49.9" customHeight="1">
      <c r="A1593" s="4"/>
      <c r="B1593" s="213">
        <v>181015121112</v>
      </c>
      <c r="C1593" s="214">
        <v>6</v>
      </c>
      <c r="D1593" s="215" t="s">
        <v>1444</v>
      </c>
      <c r="E1593" s="215" t="s">
        <v>1444</v>
      </c>
      <c r="F1593" s="216" t="s">
        <v>3498</v>
      </c>
      <c r="G1593" s="215" t="s">
        <v>5234</v>
      </c>
      <c r="H1593" s="215" t="s">
        <v>1444</v>
      </c>
      <c r="I1593" s="215" t="s">
        <v>1444</v>
      </c>
      <c r="J1593" s="215" t="s">
        <v>10372</v>
      </c>
      <c r="K1593" s="215" t="s">
        <v>12060</v>
      </c>
      <c r="L1593" s="215" t="s">
        <v>10372</v>
      </c>
      <c r="M1593" s="215" t="s">
        <v>15441</v>
      </c>
      <c r="N1593" s="215" t="s">
        <v>17166</v>
      </c>
      <c r="O1593" s="215" t="s">
        <v>18849</v>
      </c>
      <c r="P1593" s="215" t="s">
        <v>20559</v>
      </c>
      <c r="Q1593" s="4"/>
      <c r="R1593" s="4"/>
      <c r="S1593" s="4"/>
      <c r="T1593" s="4"/>
      <c r="U1593" s="4"/>
      <c r="V1593" s="4"/>
      <c r="W1593" s="4"/>
      <c r="X1593" s="4"/>
      <c r="Y1593" s="4"/>
      <c r="Z1593" s="4"/>
      <c r="AA1593" s="4"/>
      <c r="AB1593" s="4"/>
      <c r="AC1593" s="4"/>
      <c r="AD1593" s="4"/>
      <c r="AE1593" s="4"/>
      <c r="AF1593" s="4"/>
    </row>
    <row r="1594" spans="1:32" ht="49.9" customHeight="1">
      <c r="A1594" s="4"/>
      <c r="B1594" s="213">
        <v>1810151212</v>
      </c>
      <c r="C1594" s="214">
        <v>5</v>
      </c>
      <c r="D1594" s="215" t="s">
        <v>1445</v>
      </c>
      <c r="E1594" s="215" t="s">
        <v>1445</v>
      </c>
      <c r="F1594" s="216" t="s">
        <v>23558</v>
      </c>
      <c r="G1594" s="215" t="s">
        <v>5235</v>
      </c>
      <c r="H1594" s="215" t="s">
        <v>6956</v>
      </c>
      <c r="I1594" s="215" t="s">
        <v>8663</v>
      </c>
      <c r="J1594" s="215" t="s">
        <v>10373</v>
      </c>
      <c r="K1594" s="215" t="s">
        <v>12061</v>
      </c>
      <c r="L1594" s="215" t="s">
        <v>13756</v>
      </c>
      <c r="M1594" s="215" t="s">
        <v>15442</v>
      </c>
      <c r="N1594" s="215" t="s">
        <v>17167</v>
      </c>
      <c r="O1594" s="215" t="s">
        <v>18850</v>
      </c>
      <c r="P1594" s="215" t="s">
        <v>20560</v>
      </c>
      <c r="Q1594" s="4"/>
      <c r="R1594" s="4"/>
      <c r="S1594" s="4"/>
      <c r="T1594" s="4"/>
      <c r="U1594" s="4"/>
      <c r="V1594" s="4"/>
      <c r="W1594" s="4"/>
      <c r="X1594" s="4"/>
      <c r="Y1594" s="4"/>
      <c r="Z1594" s="4"/>
      <c r="AA1594" s="4"/>
      <c r="AB1594" s="4"/>
      <c r="AC1594" s="4"/>
      <c r="AD1594" s="4"/>
      <c r="AE1594" s="4"/>
      <c r="AF1594" s="4"/>
    </row>
    <row r="1595" spans="1:32" ht="49.9" customHeight="1">
      <c r="A1595" s="4"/>
      <c r="B1595" s="213">
        <v>18101513</v>
      </c>
      <c r="C1595" s="214">
        <v>4</v>
      </c>
      <c r="D1595" s="215" t="s">
        <v>1446</v>
      </c>
      <c r="E1595" s="215" t="s">
        <v>1446</v>
      </c>
      <c r="F1595" s="216" t="s">
        <v>3499</v>
      </c>
      <c r="G1595" s="215" t="s">
        <v>5236</v>
      </c>
      <c r="H1595" s="215" t="s">
        <v>6957</v>
      </c>
      <c r="I1595" s="215" t="s">
        <v>8664</v>
      </c>
      <c r="J1595" s="215" t="s">
        <v>10374</v>
      </c>
      <c r="K1595" s="215" t="s">
        <v>12062</v>
      </c>
      <c r="L1595" s="215" t="s">
        <v>13757</v>
      </c>
      <c r="M1595" s="215" t="s">
        <v>15443</v>
      </c>
      <c r="N1595" s="215" t="s">
        <v>17168</v>
      </c>
      <c r="O1595" s="215" t="s">
        <v>18851</v>
      </c>
      <c r="P1595" s="215" t="s">
        <v>20561</v>
      </c>
      <c r="Q1595" s="4"/>
      <c r="R1595" s="4"/>
      <c r="S1595" s="4"/>
      <c r="T1595" s="4"/>
      <c r="U1595" s="4"/>
      <c r="V1595" s="4"/>
      <c r="W1595" s="4"/>
      <c r="X1595" s="4"/>
      <c r="Y1595" s="4"/>
      <c r="Z1595" s="4"/>
      <c r="AA1595" s="4"/>
      <c r="AB1595" s="4"/>
      <c r="AC1595" s="4"/>
      <c r="AD1595" s="4"/>
      <c r="AE1595" s="4"/>
      <c r="AF1595" s="4"/>
    </row>
    <row r="1596" spans="1:32" ht="49.9" customHeight="1">
      <c r="A1596" s="4"/>
      <c r="B1596" s="213">
        <v>1810151310</v>
      </c>
      <c r="C1596" s="214">
        <v>5</v>
      </c>
      <c r="D1596" s="215" t="s">
        <v>1447</v>
      </c>
      <c r="E1596" s="215" t="s">
        <v>1447</v>
      </c>
      <c r="F1596" s="216" t="s">
        <v>3500</v>
      </c>
      <c r="G1596" s="215" t="s">
        <v>5237</v>
      </c>
      <c r="H1596" s="215" t="s">
        <v>6958</v>
      </c>
      <c r="I1596" s="215" t="s">
        <v>8665</v>
      </c>
      <c r="J1596" s="215" t="s">
        <v>10375</v>
      </c>
      <c r="K1596" s="215" t="s">
        <v>12063</v>
      </c>
      <c r="L1596" s="215" t="s">
        <v>13758</v>
      </c>
      <c r="M1596" s="215" t="s">
        <v>15444</v>
      </c>
      <c r="N1596" s="215" t="s">
        <v>17169</v>
      </c>
      <c r="O1596" s="215" t="s">
        <v>18852</v>
      </c>
      <c r="P1596" s="215" t="s">
        <v>20562</v>
      </c>
      <c r="Q1596" s="4"/>
      <c r="R1596" s="4"/>
      <c r="S1596" s="4"/>
      <c r="T1596" s="4"/>
      <c r="U1596" s="4"/>
      <c r="V1596" s="4"/>
      <c r="W1596" s="4"/>
      <c r="X1596" s="4"/>
      <c r="Y1596" s="4"/>
      <c r="Z1596" s="4"/>
      <c r="AA1596" s="4"/>
      <c r="AB1596" s="4"/>
      <c r="AC1596" s="4"/>
      <c r="AD1596" s="4"/>
      <c r="AE1596" s="4"/>
      <c r="AF1596" s="4"/>
    </row>
    <row r="1597" spans="1:32" ht="49.9" customHeight="1">
      <c r="A1597" s="4"/>
      <c r="B1597" s="213">
        <v>181015131010</v>
      </c>
      <c r="C1597" s="214">
        <v>6</v>
      </c>
      <c r="D1597" s="215" t="s">
        <v>1448</v>
      </c>
      <c r="E1597" s="215" t="s">
        <v>1448</v>
      </c>
      <c r="F1597" s="216" t="s">
        <v>3501</v>
      </c>
      <c r="G1597" s="215" t="s">
        <v>5238</v>
      </c>
      <c r="H1597" s="215" t="s">
        <v>6959</v>
      </c>
      <c r="I1597" s="215" t="s">
        <v>8666</v>
      </c>
      <c r="J1597" s="215" t="s">
        <v>10376</v>
      </c>
      <c r="K1597" s="215" t="s">
        <v>12064</v>
      </c>
      <c r="L1597" s="215" t="s">
        <v>13759</v>
      </c>
      <c r="M1597" s="215" t="s">
        <v>15445</v>
      </c>
      <c r="N1597" s="215" t="s">
        <v>17170</v>
      </c>
      <c r="O1597" s="215" t="s">
        <v>5238</v>
      </c>
      <c r="P1597" s="215" t="s">
        <v>20563</v>
      </c>
      <c r="Q1597" s="4"/>
      <c r="R1597" s="4"/>
      <c r="S1597" s="4"/>
      <c r="T1597" s="4"/>
      <c r="U1597" s="4"/>
      <c r="V1597" s="4"/>
      <c r="W1597" s="4"/>
      <c r="X1597" s="4"/>
      <c r="Y1597" s="4"/>
      <c r="Z1597" s="4"/>
      <c r="AA1597" s="4"/>
      <c r="AB1597" s="4"/>
      <c r="AC1597" s="4"/>
      <c r="AD1597" s="4"/>
      <c r="AE1597" s="4"/>
      <c r="AF1597" s="4"/>
    </row>
    <row r="1598" spans="1:32" ht="49.9" customHeight="1">
      <c r="A1598" s="4"/>
      <c r="B1598" s="213">
        <v>181015131011</v>
      </c>
      <c r="C1598" s="214">
        <v>6</v>
      </c>
      <c r="D1598" s="215" t="s">
        <v>1449</v>
      </c>
      <c r="E1598" s="215" t="s">
        <v>1449</v>
      </c>
      <c r="F1598" s="216" t="s">
        <v>3502</v>
      </c>
      <c r="G1598" s="215" t="s">
        <v>5239</v>
      </c>
      <c r="H1598" s="215" t="s">
        <v>1449</v>
      </c>
      <c r="I1598" s="215" t="s">
        <v>1449</v>
      </c>
      <c r="J1598" s="215" t="s">
        <v>10377</v>
      </c>
      <c r="K1598" s="215" t="s">
        <v>12065</v>
      </c>
      <c r="L1598" s="215" t="s">
        <v>10377</v>
      </c>
      <c r="M1598" s="215" t="s">
        <v>15446</v>
      </c>
      <c r="N1598" s="215" t="s">
        <v>17171</v>
      </c>
      <c r="O1598" s="215" t="s">
        <v>18853</v>
      </c>
      <c r="P1598" s="215" t="s">
        <v>20564</v>
      </c>
      <c r="Q1598" s="4"/>
      <c r="R1598" s="4"/>
      <c r="S1598" s="4"/>
      <c r="T1598" s="4"/>
      <c r="U1598" s="4"/>
      <c r="V1598" s="4"/>
      <c r="W1598" s="4"/>
      <c r="X1598" s="4"/>
      <c r="Y1598" s="4"/>
      <c r="Z1598" s="4"/>
      <c r="AA1598" s="4"/>
      <c r="AB1598" s="4"/>
      <c r="AC1598" s="4"/>
      <c r="AD1598" s="4"/>
      <c r="AE1598" s="4"/>
      <c r="AF1598" s="4"/>
    </row>
    <row r="1599" spans="1:32" ht="49.9" customHeight="1">
      <c r="A1599" s="4"/>
      <c r="B1599" s="213">
        <v>181015131012</v>
      </c>
      <c r="C1599" s="214">
        <v>6</v>
      </c>
      <c r="D1599" s="215" t="s">
        <v>1450</v>
      </c>
      <c r="E1599" s="215" t="s">
        <v>1450</v>
      </c>
      <c r="F1599" s="216" t="s">
        <v>23559</v>
      </c>
      <c r="G1599" s="215" t="s">
        <v>5240</v>
      </c>
      <c r="H1599" s="215" t="s">
        <v>6960</v>
      </c>
      <c r="I1599" s="215" t="s">
        <v>8667</v>
      </c>
      <c r="J1599" s="215" t="s">
        <v>10378</v>
      </c>
      <c r="K1599" s="215" t="s">
        <v>12066</v>
      </c>
      <c r="L1599" s="215" t="s">
        <v>13760</v>
      </c>
      <c r="M1599" s="215" t="s">
        <v>15447</v>
      </c>
      <c r="N1599" s="215" t="s">
        <v>17172</v>
      </c>
      <c r="O1599" s="215" t="s">
        <v>18854</v>
      </c>
      <c r="P1599" s="215" t="s">
        <v>20565</v>
      </c>
      <c r="Q1599" s="4"/>
      <c r="R1599" s="4"/>
      <c r="S1599" s="4"/>
      <c r="T1599" s="4"/>
      <c r="U1599" s="4"/>
      <c r="V1599" s="4"/>
      <c r="W1599" s="4"/>
      <c r="X1599" s="4"/>
      <c r="Y1599" s="4"/>
      <c r="Z1599" s="4"/>
      <c r="AA1599" s="4"/>
      <c r="AB1599" s="4"/>
      <c r="AC1599" s="4"/>
      <c r="AD1599" s="4"/>
      <c r="AE1599" s="4"/>
      <c r="AF1599" s="4"/>
    </row>
    <row r="1600" spans="1:32" ht="49.9" customHeight="1">
      <c r="A1600" s="4"/>
      <c r="B1600" s="213">
        <v>181015131013</v>
      </c>
      <c r="C1600" s="214">
        <v>6</v>
      </c>
      <c r="D1600" s="215" t="s">
        <v>1451</v>
      </c>
      <c r="E1600" s="215" t="s">
        <v>1451</v>
      </c>
      <c r="F1600" s="216" t="s">
        <v>23560</v>
      </c>
      <c r="G1600" s="215" t="s">
        <v>5241</v>
      </c>
      <c r="H1600" s="215" t="s">
        <v>6961</v>
      </c>
      <c r="I1600" s="215" t="s">
        <v>8668</v>
      </c>
      <c r="J1600" s="215" t="s">
        <v>10379</v>
      </c>
      <c r="K1600" s="215" t="s">
        <v>12067</v>
      </c>
      <c r="L1600" s="215" t="s">
        <v>13761</v>
      </c>
      <c r="M1600" s="215" t="s">
        <v>15448</v>
      </c>
      <c r="N1600" s="215" t="s">
        <v>17173</v>
      </c>
      <c r="O1600" s="215" t="s">
        <v>18855</v>
      </c>
      <c r="P1600" s="215" t="s">
        <v>20566</v>
      </c>
      <c r="Q1600" s="4"/>
      <c r="R1600" s="4"/>
      <c r="S1600" s="4"/>
      <c r="T1600" s="4"/>
      <c r="U1600" s="4"/>
      <c r="V1600" s="4"/>
      <c r="W1600" s="4"/>
      <c r="X1600" s="4"/>
      <c r="Y1600" s="4"/>
      <c r="Z1600" s="4"/>
      <c r="AA1600" s="4"/>
      <c r="AB1600" s="4"/>
      <c r="AC1600" s="4"/>
      <c r="AD1600" s="4"/>
      <c r="AE1600" s="4"/>
      <c r="AF1600" s="4"/>
    </row>
    <row r="1601" spans="1:32" ht="49.9" customHeight="1">
      <c r="A1601" s="4"/>
      <c r="B1601" s="213">
        <v>181015131014</v>
      </c>
      <c r="C1601" s="214">
        <v>6</v>
      </c>
      <c r="D1601" s="215" t="s">
        <v>1452</v>
      </c>
      <c r="E1601" s="215" t="s">
        <v>1452</v>
      </c>
      <c r="F1601" s="216" t="s">
        <v>3503</v>
      </c>
      <c r="G1601" s="215" t="s">
        <v>5242</v>
      </c>
      <c r="H1601" s="215" t="s">
        <v>6962</v>
      </c>
      <c r="I1601" s="215" t="s">
        <v>8669</v>
      </c>
      <c r="J1601" s="215" t="s">
        <v>10380</v>
      </c>
      <c r="K1601" s="215" t="s">
        <v>12068</v>
      </c>
      <c r="L1601" s="215" t="s">
        <v>13762</v>
      </c>
      <c r="M1601" s="215" t="s">
        <v>15449</v>
      </c>
      <c r="N1601" s="215" t="s">
        <v>17174</v>
      </c>
      <c r="O1601" s="215" t="s">
        <v>15449</v>
      </c>
      <c r="P1601" s="215" t="s">
        <v>20567</v>
      </c>
      <c r="Q1601" s="4"/>
      <c r="R1601" s="4"/>
      <c r="S1601" s="4"/>
      <c r="T1601" s="4"/>
      <c r="U1601" s="4"/>
      <c r="V1601" s="4"/>
      <c r="W1601" s="4"/>
      <c r="X1601" s="4"/>
      <c r="Y1601" s="4"/>
      <c r="Z1601" s="4"/>
      <c r="AA1601" s="4"/>
      <c r="AB1601" s="4"/>
      <c r="AC1601" s="4"/>
      <c r="AD1601" s="4"/>
      <c r="AE1601" s="4"/>
      <c r="AF1601" s="4"/>
    </row>
    <row r="1602" spans="1:32" ht="49.9" customHeight="1">
      <c r="A1602" s="4"/>
      <c r="B1602" s="213">
        <v>1810151311</v>
      </c>
      <c r="C1602" s="214">
        <v>5</v>
      </c>
      <c r="D1602" s="215" t="s">
        <v>1453</v>
      </c>
      <c r="E1602" s="215" t="s">
        <v>1453</v>
      </c>
      <c r="F1602" s="216" t="s">
        <v>3504</v>
      </c>
      <c r="G1602" s="215" t="s">
        <v>5243</v>
      </c>
      <c r="H1602" s="215" t="s">
        <v>6963</v>
      </c>
      <c r="I1602" s="215" t="s">
        <v>8670</v>
      </c>
      <c r="J1602" s="215" t="s">
        <v>10381</v>
      </c>
      <c r="K1602" s="215" t="s">
        <v>12069</v>
      </c>
      <c r="L1602" s="215" t="s">
        <v>13763</v>
      </c>
      <c r="M1602" s="215" t="s">
        <v>15450</v>
      </c>
      <c r="N1602" s="215" t="s">
        <v>17175</v>
      </c>
      <c r="O1602" s="215" t="s">
        <v>18856</v>
      </c>
      <c r="P1602" s="215" t="s">
        <v>20568</v>
      </c>
      <c r="Q1602" s="4"/>
      <c r="R1602" s="4"/>
      <c r="S1602" s="4"/>
      <c r="T1602" s="4"/>
      <c r="U1602" s="4"/>
      <c r="V1602" s="4"/>
      <c r="W1602" s="4"/>
      <c r="X1602" s="4"/>
      <c r="Y1602" s="4"/>
      <c r="Z1602" s="4"/>
      <c r="AA1602" s="4"/>
      <c r="AB1602" s="4"/>
      <c r="AC1602" s="4"/>
      <c r="AD1602" s="4"/>
      <c r="AE1602" s="4"/>
      <c r="AF1602" s="4"/>
    </row>
    <row r="1603" spans="1:32" ht="49.9" customHeight="1">
      <c r="A1603" s="4"/>
      <c r="B1603" s="213">
        <v>181015131110</v>
      </c>
      <c r="C1603" s="214">
        <v>6</v>
      </c>
      <c r="D1603" s="215" t="s">
        <v>2717</v>
      </c>
      <c r="E1603" s="215" t="s">
        <v>1612</v>
      </c>
      <c r="F1603" s="216" t="s">
        <v>3505</v>
      </c>
      <c r="G1603" s="215" t="s">
        <v>5244</v>
      </c>
      <c r="H1603" s="215" t="s">
        <v>6964</v>
      </c>
      <c r="I1603" s="215" t="s">
        <v>8671</v>
      </c>
      <c r="J1603" s="215" t="s">
        <v>10382</v>
      </c>
      <c r="K1603" s="215" t="s">
        <v>10382</v>
      </c>
      <c r="L1603" s="215" t="s">
        <v>13764</v>
      </c>
      <c r="M1603" s="215" t="s">
        <v>15451</v>
      </c>
      <c r="N1603" s="215" t="s">
        <v>17176</v>
      </c>
      <c r="O1603" s="215" t="s">
        <v>18857</v>
      </c>
      <c r="P1603" s="215" t="s">
        <v>20569</v>
      </c>
      <c r="Q1603" s="4"/>
      <c r="R1603" s="4"/>
      <c r="S1603" s="4"/>
      <c r="T1603" s="4"/>
      <c r="U1603" s="4"/>
      <c r="V1603" s="4"/>
      <c r="W1603" s="4"/>
      <c r="X1603" s="4"/>
      <c r="Y1603" s="4"/>
      <c r="Z1603" s="4"/>
      <c r="AA1603" s="4"/>
      <c r="AB1603" s="4"/>
      <c r="AC1603" s="4"/>
      <c r="AD1603" s="4"/>
      <c r="AE1603" s="4"/>
      <c r="AF1603" s="4"/>
    </row>
    <row r="1604" spans="1:32" ht="49.9" customHeight="1">
      <c r="A1604" s="4"/>
      <c r="B1604" s="213">
        <v>181015131111</v>
      </c>
      <c r="C1604" s="214">
        <v>6</v>
      </c>
      <c r="D1604" s="215" t="s">
        <v>2718</v>
      </c>
      <c r="E1604" s="215" t="s">
        <v>2405</v>
      </c>
      <c r="F1604" s="216" t="s">
        <v>23561</v>
      </c>
      <c r="G1604" s="215" t="s">
        <v>5245</v>
      </c>
      <c r="H1604" s="215" t="s">
        <v>6965</v>
      </c>
      <c r="I1604" s="215" t="s">
        <v>8672</v>
      </c>
      <c r="J1604" s="215" t="s">
        <v>10383</v>
      </c>
      <c r="K1604" s="215" t="s">
        <v>12070</v>
      </c>
      <c r="L1604" s="215" t="s">
        <v>13765</v>
      </c>
      <c r="M1604" s="215" t="s">
        <v>15452</v>
      </c>
      <c r="N1604" s="215" t="s">
        <v>17177</v>
      </c>
      <c r="O1604" s="215" t="s">
        <v>3889</v>
      </c>
      <c r="P1604" s="215" t="s">
        <v>20570</v>
      </c>
      <c r="Q1604" s="4"/>
      <c r="R1604" s="4"/>
      <c r="S1604" s="4"/>
      <c r="T1604" s="4"/>
      <c r="U1604" s="4"/>
      <c r="V1604" s="4"/>
      <c r="W1604" s="4"/>
      <c r="X1604" s="4"/>
      <c r="Y1604" s="4"/>
      <c r="Z1604" s="4"/>
      <c r="AA1604" s="4"/>
      <c r="AB1604" s="4"/>
      <c r="AC1604" s="4"/>
      <c r="AD1604" s="4"/>
      <c r="AE1604" s="4"/>
      <c r="AF1604" s="4"/>
    </row>
    <row r="1605" spans="1:32" ht="49.9" customHeight="1">
      <c r="A1605" s="4"/>
      <c r="B1605" s="213">
        <v>18101514</v>
      </c>
      <c r="C1605" s="214">
        <v>4</v>
      </c>
      <c r="D1605" s="215" t="s">
        <v>1454</v>
      </c>
      <c r="E1605" s="215" t="s">
        <v>1454</v>
      </c>
      <c r="F1605" s="216" t="s">
        <v>3506</v>
      </c>
      <c r="G1605" s="215" t="s">
        <v>5246</v>
      </c>
      <c r="H1605" s="215" t="s">
        <v>6966</v>
      </c>
      <c r="I1605" s="215" t="s">
        <v>8673</v>
      </c>
      <c r="J1605" s="215" t="s">
        <v>10384</v>
      </c>
      <c r="K1605" s="215" t="s">
        <v>12071</v>
      </c>
      <c r="L1605" s="215" t="s">
        <v>13766</v>
      </c>
      <c r="M1605" s="215" t="s">
        <v>15453</v>
      </c>
      <c r="N1605" s="215" t="s">
        <v>17178</v>
      </c>
      <c r="O1605" s="215" t="s">
        <v>18858</v>
      </c>
      <c r="P1605" s="215" t="s">
        <v>20571</v>
      </c>
      <c r="Q1605" s="4"/>
      <c r="R1605" s="4"/>
      <c r="S1605" s="4"/>
      <c r="T1605" s="4"/>
      <c r="U1605" s="4"/>
      <c r="V1605" s="4"/>
      <c r="W1605" s="4"/>
      <c r="X1605" s="4"/>
      <c r="Y1605" s="4"/>
      <c r="Z1605" s="4"/>
      <c r="AA1605" s="4"/>
      <c r="AB1605" s="4"/>
      <c r="AC1605" s="4"/>
      <c r="AD1605" s="4"/>
      <c r="AE1605" s="4"/>
      <c r="AF1605" s="4"/>
    </row>
    <row r="1606" spans="1:32" ht="49.9" customHeight="1">
      <c r="A1606" s="4"/>
      <c r="B1606" s="213">
        <v>1810151410</v>
      </c>
      <c r="C1606" s="214">
        <v>5</v>
      </c>
      <c r="D1606" s="215" t="s">
        <v>2719</v>
      </c>
      <c r="E1606" s="215" t="s">
        <v>2406</v>
      </c>
      <c r="F1606" s="216" t="s">
        <v>3507</v>
      </c>
      <c r="G1606" s="215" t="s">
        <v>5247</v>
      </c>
      <c r="H1606" s="215" t="s">
        <v>6967</v>
      </c>
      <c r="I1606" s="215" t="s">
        <v>8674</v>
      </c>
      <c r="J1606" s="215" t="s">
        <v>10385</v>
      </c>
      <c r="K1606" s="215" t="s">
        <v>12072</v>
      </c>
      <c r="L1606" s="215" t="s">
        <v>13767</v>
      </c>
      <c r="M1606" s="215" t="s">
        <v>15454</v>
      </c>
      <c r="N1606" s="215" t="s">
        <v>17179</v>
      </c>
      <c r="O1606" s="215" t="s">
        <v>18859</v>
      </c>
      <c r="P1606" s="215" t="s">
        <v>20572</v>
      </c>
      <c r="Q1606" s="4"/>
      <c r="R1606" s="4"/>
      <c r="S1606" s="4"/>
      <c r="T1606" s="4"/>
      <c r="U1606" s="4"/>
      <c r="V1606" s="4"/>
      <c r="W1606" s="4"/>
      <c r="X1606" s="4"/>
      <c r="Y1606" s="4"/>
      <c r="Z1606" s="4"/>
      <c r="AA1606" s="4"/>
      <c r="AB1606" s="4"/>
      <c r="AC1606" s="4"/>
      <c r="AD1606" s="4"/>
      <c r="AE1606" s="4"/>
      <c r="AF1606" s="4"/>
    </row>
    <row r="1607" spans="1:32" ht="49.9" customHeight="1">
      <c r="A1607" s="4"/>
      <c r="B1607" s="213">
        <v>181015141010</v>
      </c>
      <c r="C1607" s="214">
        <v>6</v>
      </c>
      <c r="D1607" s="215" t="s">
        <v>1455</v>
      </c>
      <c r="E1607" s="215" t="s">
        <v>2407</v>
      </c>
      <c r="F1607" s="216" t="s">
        <v>3508</v>
      </c>
      <c r="G1607" s="215" t="s">
        <v>5248</v>
      </c>
      <c r="H1607" s="215" t="s">
        <v>6968</v>
      </c>
      <c r="I1607" s="215" t="s">
        <v>8675</v>
      </c>
      <c r="J1607" s="215" t="s">
        <v>10386</v>
      </c>
      <c r="K1607" s="215" t="s">
        <v>12073</v>
      </c>
      <c r="L1607" s="215" t="s">
        <v>13768</v>
      </c>
      <c r="M1607" s="215" t="s">
        <v>15455</v>
      </c>
      <c r="N1607" s="215" t="s">
        <v>17180</v>
      </c>
      <c r="O1607" s="215" t="s">
        <v>18860</v>
      </c>
      <c r="P1607" s="215" t="s">
        <v>20573</v>
      </c>
      <c r="Q1607" s="4"/>
      <c r="R1607" s="4"/>
      <c r="S1607" s="4"/>
      <c r="T1607" s="4"/>
      <c r="U1607" s="4"/>
      <c r="V1607" s="4"/>
      <c r="W1607" s="4"/>
      <c r="X1607" s="4"/>
      <c r="Y1607" s="4"/>
      <c r="Z1607" s="4"/>
      <c r="AA1607" s="4"/>
      <c r="AB1607" s="4"/>
      <c r="AC1607" s="4"/>
      <c r="AD1607" s="4"/>
      <c r="AE1607" s="4"/>
      <c r="AF1607" s="4"/>
    </row>
    <row r="1608" spans="1:32" ht="49.9" customHeight="1">
      <c r="A1608" s="4"/>
      <c r="B1608" s="213">
        <v>181015141011</v>
      </c>
      <c r="C1608" s="214">
        <v>6</v>
      </c>
      <c r="D1608" s="215" t="s">
        <v>1456</v>
      </c>
      <c r="E1608" s="215" t="s">
        <v>2408</v>
      </c>
      <c r="F1608" s="216" t="s">
        <v>3509</v>
      </c>
      <c r="G1608" s="215" t="s">
        <v>5249</v>
      </c>
      <c r="H1608" s="215" t="s">
        <v>6969</v>
      </c>
      <c r="I1608" s="215" t="s">
        <v>8676</v>
      </c>
      <c r="J1608" s="215" t="s">
        <v>10387</v>
      </c>
      <c r="K1608" s="215" t="s">
        <v>12074</v>
      </c>
      <c r="L1608" s="215" t="s">
        <v>13769</v>
      </c>
      <c r="M1608" s="215" t="s">
        <v>15456</v>
      </c>
      <c r="N1608" s="215" t="s">
        <v>17181</v>
      </c>
      <c r="O1608" s="215" t="s">
        <v>18861</v>
      </c>
      <c r="P1608" s="215" t="s">
        <v>20574</v>
      </c>
      <c r="Q1608" s="4"/>
      <c r="R1608" s="4"/>
      <c r="S1608" s="4"/>
      <c r="T1608" s="4"/>
      <c r="U1608" s="4"/>
      <c r="V1608" s="4"/>
      <c r="W1608" s="4"/>
      <c r="X1608" s="4"/>
      <c r="Y1608" s="4"/>
      <c r="Z1608" s="4"/>
      <c r="AA1608" s="4"/>
      <c r="AB1608" s="4"/>
      <c r="AC1608" s="4"/>
      <c r="AD1608" s="4"/>
      <c r="AE1608" s="4"/>
      <c r="AF1608" s="4"/>
    </row>
    <row r="1609" spans="1:32" ht="49.9" customHeight="1">
      <c r="A1609" s="4"/>
      <c r="B1609" s="213">
        <v>1810151411</v>
      </c>
      <c r="C1609" s="214">
        <v>5</v>
      </c>
      <c r="D1609" s="215" t="s">
        <v>1457</v>
      </c>
      <c r="E1609" s="215" t="s">
        <v>1457</v>
      </c>
      <c r="F1609" s="216" t="s">
        <v>3510</v>
      </c>
      <c r="G1609" s="215" t="s">
        <v>5250</v>
      </c>
      <c r="H1609" s="215" t="s">
        <v>6970</v>
      </c>
      <c r="I1609" s="215" t="s">
        <v>8677</v>
      </c>
      <c r="J1609" s="215" t="s">
        <v>10388</v>
      </c>
      <c r="K1609" s="215" t="s">
        <v>12075</v>
      </c>
      <c r="L1609" s="215" t="s">
        <v>13770</v>
      </c>
      <c r="M1609" s="215" t="s">
        <v>15457</v>
      </c>
      <c r="N1609" s="215" t="s">
        <v>17182</v>
      </c>
      <c r="O1609" s="215" t="s">
        <v>18862</v>
      </c>
      <c r="P1609" s="215" t="s">
        <v>20575</v>
      </c>
      <c r="Q1609" s="4"/>
      <c r="R1609" s="4"/>
      <c r="S1609" s="4"/>
      <c r="T1609" s="4"/>
      <c r="U1609" s="4"/>
      <c r="V1609" s="4"/>
      <c r="W1609" s="4"/>
      <c r="X1609" s="4"/>
      <c r="Y1609" s="4"/>
      <c r="Z1609" s="4"/>
      <c r="AA1609" s="4"/>
      <c r="AB1609" s="4"/>
      <c r="AC1609" s="4"/>
      <c r="AD1609" s="4"/>
      <c r="AE1609" s="4"/>
      <c r="AF1609" s="4"/>
    </row>
    <row r="1610" spans="1:32" ht="49.9" customHeight="1">
      <c r="A1610" s="4"/>
      <c r="B1610" s="213">
        <v>18101515</v>
      </c>
      <c r="C1610" s="214">
        <v>4</v>
      </c>
      <c r="D1610" s="215" t="s">
        <v>301</v>
      </c>
      <c r="E1610" s="215" t="s">
        <v>301</v>
      </c>
      <c r="F1610" s="216" t="s">
        <v>3511</v>
      </c>
      <c r="G1610" s="215" t="s">
        <v>5251</v>
      </c>
      <c r="H1610" s="215" t="s">
        <v>6971</v>
      </c>
      <c r="I1610" s="215" t="s">
        <v>8678</v>
      </c>
      <c r="J1610" s="215" t="s">
        <v>10389</v>
      </c>
      <c r="K1610" s="215" t="s">
        <v>12076</v>
      </c>
      <c r="L1610" s="215" t="s">
        <v>13771</v>
      </c>
      <c r="M1610" s="215" t="s">
        <v>15458</v>
      </c>
      <c r="N1610" s="215" t="s">
        <v>17183</v>
      </c>
      <c r="O1610" s="215" t="s">
        <v>18863</v>
      </c>
      <c r="P1610" s="215" t="s">
        <v>20576</v>
      </c>
      <c r="Q1610" s="4"/>
      <c r="R1610" s="4"/>
      <c r="S1610" s="4"/>
      <c r="T1610" s="4"/>
      <c r="U1610" s="4"/>
      <c r="V1610" s="4"/>
      <c r="W1610" s="4"/>
      <c r="X1610" s="4"/>
      <c r="Y1610" s="4"/>
      <c r="Z1610" s="4"/>
      <c r="AA1610" s="4"/>
      <c r="AB1610" s="4"/>
      <c r="AC1610" s="4"/>
      <c r="AD1610" s="4"/>
      <c r="AE1610" s="4"/>
      <c r="AF1610" s="4"/>
    </row>
    <row r="1611" spans="1:32" ht="49.9" customHeight="1">
      <c r="A1611" s="4"/>
      <c r="B1611" s="213">
        <v>1810151510</v>
      </c>
      <c r="C1611" s="214">
        <v>5</v>
      </c>
      <c r="D1611" s="215" t="s">
        <v>1458</v>
      </c>
      <c r="E1611" s="215" t="s">
        <v>1458</v>
      </c>
      <c r="F1611" s="216" t="s">
        <v>3512</v>
      </c>
      <c r="G1611" s="215" t="s">
        <v>5252</v>
      </c>
      <c r="H1611" s="215" t="s">
        <v>6972</v>
      </c>
      <c r="I1611" s="215" t="s">
        <v>8679</v>
      </c>
      <c r="J1611" s="215" t="s">
        <v>10390</v>
      </c>
      <c r="K1611" s="215" t="s">
        <v>12077</v>
      </c>
      <c r="L1611" s="215" t="s">
        <v>13772</v>
      </c>
      <c r="M1611" s="215" t="s">
        <v>15459</v>
      </c>
      <c r="N1611" s="215" t="s">
        <v>17184</v>
      </c>
      <c r="O1611" s="215" t="s">
        <v>18864</v>
      </c>
      <c r="P1611" s="215" t="s">
        <v>20577</v>
      </c>
      <c r="Q1611" s="4"/>
      <c r="R1611" s="4"/>
      <c r="S1611" s="4"/>
      <c r="T1611" s="4"/>
      <c r="U1611" s="4"/>
      <c r="V1611" s="4"/>
      <c r="W1611" s="4"/>
      <c r="X1611" s="4"/>
      <c r="Y1611" s="4"/>
      <c r="Z1611" s="4"/>
      <c r="AA1611" s="4"/>
      <c r="AB1611" s="4"/>
      <c r="AC1611" s="4"/>
      <c r="AD1611" s="4"/>
      <c r="AE1611" s="4"/>
      <c r="AF1611" s="4"/>
    </row>
    <row r="1612" spans="1:32" ht="49.9" customHeight="1">
      <c r="A1612" s="4"/>
      <c r="B1612" s="213">
        <v>1810151511</v>
      </c>
      <c r="C1612" s="214">
        <v>5</v>
      </c>
      <c r="D1612" s="215" t="s">
        <v>1459</v>
      </c>
      <c r="E1612" s="215" t="s">
        <v>1459</v>
      </c>
      <c r="F1612" s="216" t="s">
        <v>3513</v>
      </c>
      <c r="G1612" s="215" t="s">
        <v>5253</v>
      </c>
      <c r="H1612" s="215" t="s">
        <v>6973</v>
      </c>
      <c r="I1612" s="215" t="s">
        <v>8680</v>
      </c>
      <c r="J1612" s="215" t="s">
        <v>10391</v>
      </c>
      <c r="K1612" s="215" t="s">
        <v>12078</v>
      </c>
      <c r="L1612" s="215" t="s">
        <v>13773</v>
      </c>
      <c r="M1612" s="215" t="s">
        <v>15460</v>
      </c>
      <c r="N1612" s="215" t="s">
        <v>17185</v>
      </c>
      <c r="O1612" s="215" t="s">
        <v>18865</v>
      </c>
      <c r="P1612" s="215" t="s">
        <v>20578</v>
      </c>
      <c r="Q1612" s="4"/>
      <c r="R1612" s="4"/>
      <c r="S1612" s="4"/>
      <c r="T1612" s="4"/>
      <c r="U1612" s="4"/>
      <c r="V1612" s="4"/>
      <c r="W1612" s="4"/>
      <c r="X1612" s="4"/>
      <c r="Y1612" s="4"/>
      <c r="Z1612" s="4"/>
      <c r="AA1612" s="4"/>
      <c r="AB1612" s="4"/>
      <c r="AC1612" s="4"/>
      <c r="AD1612" s="4"/>
      <c r="AE1612" s="4"/>
      <c r="AF1612" s="4"/>
    </row>
    <row r="1613" spans="1:32" ht="49.9" customHeight="1">
      <c r="A1613" s="4"/>
      <c r="B1613" s="213">
        <v>1810151512</v>
      </c>
      <c r="C1613" s="214">
        <v>5</v>
      </c>
      <c r="D1613" s="215" t="s">
        <v>1460</v>
      </c>
      <c r="E1613" s="215" t="s">
        <v>2409</v>
      </c>
      <c r="F1613" s="216" t="s">
        <v>3514</v>
      </c>
      <c r="G1613" s="215" t="s">
        <v>5254</v>
      </c>
      <c r="H1613" s="215" t="s">
        <v>6974</v>
      </c>
      <c r="I1613" s="215" t="s">
        <v>8681</v>
      </c>
      <c r="J1613" s="215" t="s">
        <v>10392</v>
      </c>
      <c r="K1613" s="215" t="s">
        <v>12079</v>
      </c>
      <c r="L1613" s="215" t="s">
        <v>13774</v>
      </c>
      <c r="M1613" s="215" t="s">
        <v>15461</v>
      </c>
      <c r="N1613" s="215" t="s">
        <v>17186</v>
      </c>
      <c r="O1613" s="215" t="s">
        <v>18866</v>
      </c>
      <c r="P1613" s="215" t="s">
        <v>20579</v>
      </c>
      <c r="Q1613" s="4"/>
      <c r="R1613" s="4"/>
      <c r="S1613" s="4"/>
      <c r="T1613" s="4"/>
      <c r="U1613" s="4"/>
      <c r="V1613" s="4"/>
      <c r="W1613" s="4"/>
      <c r="X1613" s="4"/>
      <c r="Y1613" s="4"/>
      <c r="Z1613" s="4"/>
      <c r="AA1613" s="4"/>
      <c r="AB1613" s="4"/>
      <c r="AC1613" s="4"/>
      <c r="AD1613" s="4"/>
      <c r="AE1613" s="4"/>
      <c r="AF1613" s="4"/>
    </row>
    <row r="1614" spans="1:32" ht="49.9" customHeight="1">
      <c r="A1614" s="4"/>
      <c r="B1614" s="213">
        <v>18101516</v>
      </c>
      <c r="C1614" s="214">
        <v>4</v>
      </c>
      <c r="D1614" s="215" t="s">
        <v>1461</v>
      </c>
      <c r="E1614" s="215" t="s">
        <v>2410</v>
      </c>
      <c r="F1614" s="216" t="s">
        <v>5466</v>
      </c>
      <c r="G1614" s="215" t="s">
        <v>5255</v>
      </c>
      <c r="H1614" s="215" t="s">
        <v>6975</v>
      </c>
      <c r="I1614" s="215" t="s">
        <v>8682</v>
      </c>
      <c r="J1614" s="215" t="s">
        <v>10393</v>
      </c>
      <c r="K1614" s="215" t="s">
        <v>12080</v>
      </c>
      <c r="L1614" s="215" t="s">
        <v>13775</v>
      </c>
      <c r="M1614" s="215" t="s">
        <v>15462</v>
      </c>
      <c r="N1614" s="215" t="s">
        <v>17187</v>
      </c>
      <c r="O1614" s="215" t="s">
        <v>18867</v>
      </c>
      <c r="P1614" s="215" t="s">
        <v>20580</v>
      </c>
      <c r="Q1614" s="4"/>
      <c r="R1614" s="4"/>
      <c r="S1614" s="4"/>
      <c r="T1614" s="4"/>
      <c r="U1614" s="4"/>
      <c r="V1614" s="4"/>
      <c r="W1614" s="4"/>
      <c r="X1614" s="4"/>
      <c r="Y1614" s="4"/>
      <c r="Z1614" s="4"/>
      <c r="AA1614" s="4"/>
      <c r="AB1614" s="4"/>
      <c r="AC1614" s="4"/>
      <c r="AD1614" s="4"/>
      <c r="AE1614" s="4"/>
      <c r="AF1614" s="4"/>
    </row>
    <row r="1615" spans="1:32" ht="49.9" customHeight="1">
      <c r="A1615" s="4"/>
      <c r="B1615" s="213">
        <v>19</v>
      </c>
      <c r="C1615" s="214">
        <v>1</v>
      </c>
      <c r="D1615" s="215" t="s">
        <v>303</v>
      </c>
      <c r="E1615" s="215" t="s">
        <v>303</v>
      </c>
      <c r="F1615" s="216" t="s">
        <v>23562</v>
      </c>
      <c r="G1615" s="215" t="s">
        <v>5256</v>
      </c>
      <c r="H1615" s="215" t="s">
        <v>6976</v>
      </c>
      <c r="I1615" s="215" t="s">
        <v>6976</v>
      </c>
      <c r="J1615" s="215" t="s">
        <v>10394</v>
      </c>
      <c r="K1615" s="215" t="s">
        <v>12081</v>
      </c>
      <c r="L1615" s="215" t="s">
        <v>12081</v>
      </c>
      <c r="M1615" s="215" t="s">
        <v>15463</v>
      </c>
      <c r="N1615" s="215" t="s">
        <v>17188</v>
      </c>
      <c r="O1615" s="215" t="s">
        <v>15463</v>
      </c>
      <c r="P1615" s="215" t="s">
        <v>20581</v>
      </c>
      <c r="Q1615" s="4"/>
      <c r="R1615" s="4"/>
      <c r="S1615" s="4"/>
      <c r="T1615" s="4"/>
      <c r="U1615" s="4"/>
      <c r="V1615" s="4"/>
      <c r="W1615" s="4"/>
      <c r="X1615" s="4"/>
      <c r="Y1615" s="4"/>
      <c r="Z1615" s="4"/>
      <c r="AA1615" s="4"/>
      <c r="AB1615" s="4"/>
      <c r="AC1615" s="4"/>
      <c r="AD1615" s="4"/>
      <c r="AE1615" s="4"/>
      <c r="AF1615" s="4"/>
    </row>
    <row r="1616" spans="1:32" ht="49.9" customHeight="1">
      <c r="A1616" s="4"/>
      <c r="B1616" s="213">
        <v>1910</v>
      </c>
      <c r="C1616" s="214">
        <v>2</v>
      </c>
      <c r="D1616" s="215" t="s">
        <v>1462</v>
      </c>
      <c r="E1616" s="215" t="s">
        <v>2411</v>
      </c>
      <c r="F1616" s="216" t="s">
        <v>3515</v>
      </c>
      <c r="G1616" s="215" t="s">
        <v>5257</v>
      </c>
      <c r="H1616" s="215" t="s">
        <v>6977</v>
      </c>
      <c r="I1616" s="215" t="s">
        <v>8683</v>
      </c>
      <c r="J1616" s="215" t="s">
        <v>10395</v>
      </c>
      <c r="K1616" s="215" t="s">
        <v>12082</v>
      </c>
      <c r="L1616" s="215" t="s">
        <v>13776</v>
      </c>
      <c r="M1616" s="215" t="s">
        <v>15464</v>
      </c>
      <c r="N1616" s="215" t="s">
        <v>17189</v>
      </c>
      <c r="O1616" s="215" t="s">
        <v>18868</v>
      </c>
      <c r="P1616" s="215" t="s">
        <v>20582</v>
      </c>
      <c r="Q1616" s="4"/>
      <c r="R1616" s="4"/>
      <c r="S1616" s="4"/>
      <c r="T1616" s="4"/>
      <c r="U1616" s="4"/>
      <c r="V1616" s="4"/>
      <c r="W1616" s="4"/>
      <c r="X1616" s="4"/>
      <c r="Y1616" s="4"/>
      <c r="Z1616" s="4"/>
      <c r="AA1616" s="4"/>
      <c r="AB1616" s="4"/>
      <c r="AC1616" s="4"/>
      <c r="AD1616" s="4"/>
      <c r="AE1616" s="4"/>
      <c r="AF1616" s="4"/>
    </row>
    <row r="1617" spans="1:32" ht="49.9" customHeight="1">
      <c r="A1617" s="4"/>
      <c r="B1617" s="213">
        <v>191010</v>
      </c>
      <c r="C1617" s="214">
        <v>3</v>
      </c>
      <c r="D1617" s="215" t="s">
        <v>1463</v>
      </c>
      <c r="E1617" s="215" t="s">
        <v>1463</v>
      </c>
      <c r="F1617" s="216" t="s">
        <v>3516</v>
      </c>
      <c r="G1617" s="215" t="s">
        <v>5258</v>
      </c>
      <c r="H1617" s="215" t="s">
        <v>6978</v>
      </c>
      <c r="I1617" s="215" t="s">
        <v>8684</v>
      </c>
      <c r="J1617" s="215" t="s">
        <v>10396</v>
      </c>
      <c r="K1617" s="215" t="s">
        <v>12083</v>
      </c>
      <c r="L1617" s="215" t="s">
        <v>13777</v>
      </c>
      <c r="M1617" s="215" t="s">
        <v>15465</v>
      </c>
      <c r="N1617" s="215" t="s">
        <v>17190</v>
      </c>
      <c r="O1617" s="215" t="s">
        <v>18869</v>
      </c>
      <c r="P1617" s="215" t="s">
        <v>20583</v>
      </c>
      <c r="Q1617" s="4"/>
      <c r="R1617" s="4"/>
      <c r="S1617" s="4"/>
      <c r="T1617" s="4"/>
      <c r="U1617" s="4"/>
      <c r="V1617" s="4"/>
      <c r="W1617" s="4"/>
      <c r="X1617" s="4"/>
      <c r="Y1617" s="4"/>
      <c r="Z1617" s="4"/>
      <c r="AA1617" s="4"/>
      <c r="AB1617" s="4"/>
      <c r="AC1617" s="4"/>
      <c r="AD1617" s="4"/>
      <c r="AE1617" s="4"/>
      <c r="AF1617" s="4"/>
    </row>
    <row r="1618" spans="1:32" ht="49.9" customHeight="1">
      <c r="A1618" s="4"/>
      <c r="B1618" s="213">
        <v>19101010</v>
      </c>
      <c r="C1618" s="214">
        <v>4</v>
      </c>
      <c r="D1618" s="215" t="s">
        <v>1464</v>
      </c>
      <c r="E1618" s="215" t="s">
        <v>1464</v>
      </c>
      <c r="F1618" s="216" t="s">
        <v>3517</v>
      </c>
      <c r="G1618" s="215" t="s">
        <v>5259</v>
      </c>
      <c r="H1618" s="215" t="s">
        <v>6979</v>
      </c>
      <c r="I1618" s="215" t="s">
        <v>8685</v>
      </c>
      <c r="J1618" s="215" t="s">
        <v>10397</v>
      </c>
      <c r="K1618" s="215" t="s">
        <v>12084</v>
      </c>
      <c r="L1618" s="215" t="s">
        <v>13778</v>
      </c>
      <c r="M1618" s="215" t="s">
        <v>15466</v>
      </c>
      <c r="N1618" s="215" t="s">
        <v>17191</v>
      </c>
      <c r="O1618" s="215" t="s">
        <v>18870</v>
      </c>
      <c r="P1618" s="215" t="s">
        <v>20584</v>
      </c>
      <c r="Q1618" s="4"/>
      <c r="R1618" s="4"/>
      <c r="S1618" s="4"/>
      <c r="T1618" s="4"/>
      <c r="U1618" s="4"/>
      <c r="V1618" s="4"/>
      <c r="W1618" s="4"/>
      <c r="X1618" s="4"/>
      <c r="Y1618" s="4"/>
      <c r="Z1618" s="4"/>
      <c r="AA1618" s="4"/>
      <c r="AB1618" s="4"/>
      <c r="AC1618" s="4"/>
      <c r="AD1618" s="4"/>
      <c r="AE1618" s="4"/>
      <c r="AF1618" s="4"/>
    </row>
    <row r="1619" spans="1:32" ht="49.9" customHeight="1">
      <c r="A1619" s="4"/>
      <c r="B1619" s="213">
        <v>1910101010</v>
      </c>
      <c r="C1619" s="214">
        <v>5</v>
      </c>
      <c r="D1619" s="215" t="s">
        <v>1465</v>
      </c>
      <c r="E1619" s="215" t="s">
        <v>1465</v>
      </c>
      <c r="F1619" s="216" t="s">
        <v>3518</v>
      </c>
      <c r="G1619" s="215" t="s">
        <v>5260</v>
      </c>
      <c r="H1619" s="215" t="s">
        <v>6980</v>
      </c>
      <c r="I1619" s="215" t="s">
        <v>8686</v>
      </c>
      <c r="J1619" s="215" t="s">
        <v>10398</v>
      </c>
      <c r="K1619" s="215" t="s">
        <v>12085</v>
      </c>
      <c r="L1619" s="215" t="s">
        <v>13779</v>
      </c>
      <c r="M1619" s="215" t="s">
        <v>15467</v>
      </c>
      <c r="N1619" s="215" t="s">
        <v>17192</v>
      </c>
      <c r="O1619" s="215" t="s">
        <v>18871</v>
      </c>
      <c r="P1619" s="215" t="s">
        <v>20585</v>
      </c>
      <c r="Q1619" s="4"/>
      <c r="R1619" s="4"/>
      <c r="S1619" s="4"/>
      <c r="T1619" s="4"/>
      <c r="U1619" s="4"/>
      <c r="V1619" s="4"/>
      <c r="W1619" s="4"/>
      <c r="X1619" s="4"/>
      <c r="Y1619" s="4"/>
      <c r="Z1619" s="4"/>
      <c r="AA1619" s="4"/>
      <c r="AB1619" s="4"/>
      <c r="AC1619" s="4"/>
      <c r="AD1619" s="4"/>
      <c r="AE1619" s="4"/>
      <c r="AF1619" s="4"/>
    </row>
    <row r="1620" spans="1:32" ht="49.9" customHeight="1">
      <c r="A1620" s="4"/>
      <c r="B1620" s="213">
        <v>1910101011</v>
      </c>
      <c r="C1620" s="214">
        <v>5</v>
      </c>
      <c r="D1620" s="215" t="s">
        <v>23</v>
      </c>
      <c r="E1620" s="215" t="s">
        <v>23</v>
      </c>
      <c r="F1620" s="216" t="s">
        <v>23563</v>
      </c>
      <c r="G1620" s="215" t="s">
        <v>5261</v>
      </c>
      <c r="H1620" s="215" t="s">
        <v>6981</v>
      </c>
      <c r="I1620" s="215" t="s">
        <v>8687</v>
      </c>
      <c r="J1620" s="215" t="s">
        <v>10399</v>
      </c>
      <c r="K1620" s="215" t="s">
        <v>12086</v>
      </c>
      <c r="L1620" s="215" t="s">
        <v>13780</v>
      </c>
      <c r="M1620" s="215" t="s">
        <v>15468</v>
      </c>
      <c r="N1620" s="215" t="s">
        <v>17193</v>
      </c>
      <c r="O1620" s="215" t="s">
        <v>18872</v>
      </c>
      <c r="P1620" s="215" t="s">
        <v>20586</v>
      </c>
      <c r="Q1620" s="4"/>
      <c r="R1620" s="4"/>
      <c r="S1620" s="4"/>
      <c r="T1620" s="4"/>
      <c r="U1620" s="4"/>
      <c r="V1620" s="4"/>
      <c r="W1620" s="4"/>
      <c r="X1620" s="4"/>
      <c r="Y1620" s="4"/>
      <c r="Z1620" s="4"/>
      <c r="AA1620" s="4"/>
      <c r="AB1620" s="4"/>
      <c r="AC1620" s="4"/>
      <c r="AD1620" s="4"/>
      <c r="AE1620" s="4"/>
      <c r="AF1620" s="4"/>
    </row>
    <row r="1621" spans="1:32" ht="49.9" customHeight="1">
      <c r="A1621" s="4"/>
      <c r="B1621" s="213">
        <v>191010101110</v>
      </c>
      <c r="C1621" s="214">
        <v>6</v>
      </c>
      <c r="D1621" s="215" t="s">
        <v>1466</v>
      </c>
      <c r="E1621" s="215" t="s">
        <v>2412</v>
      </c>
      <c r="F1621" s="216" t="s">
        <v>23564</v>
      </c>
      <c r="G1621" s="215" t="s">
        <v>5262</v>
      </c>
      <c r="H1621" s="215" t="s">
        <v>6982</v>
      </c>
      <c r="I1621" s="215" t="s">
        <v>8688</v>
      </c>
      <c r="J1621" s="215" t="s">
        <v>10400</v>
      </c>
      <c r="K1621" s="215" t="s">
        <v>12087</v>
      </c>
      <c r="L1621" s="215" t="s">
        <v>13781</v>
      </c>
      <c r="M1621" s="215" t="s">
        <v>15469</v>
      </c>
      <c r="N1621" s="215" t="s">
        <v>17194</v>
      </c>
      <c r="O1621" s="215" t="s">
        <v>18873</v>
      </c>
      <c r="P1621" s="215" t="s">
        <v>20587</v>
      </c>
      <c r="Q1621" s="4"/>
      <c r="R1621" s="4"/>
      <c r="S1621" s="4"/>
      <c r="T1621" s="4"/>
      <c r="U1621" s="4"/>
      <c r="V1621" s="4"/>
      <c r="W1621" s="4"/>
      <c r="X1621" s="4"/>
      <c r="Y1621" s="4"/>
      <c r="Z1621" s="4"/>
      <c r="AA1621" s="4"/>
      <c r="AB1621" s="4"/>
      <c r="AC1621" s="4"/>
      <c r="AD1621" s="4"/>
      <c r="AE1621" s="4"/>
      <c r="AF1621" s="4"/>
    </row>
    <row r="1622" spans="1:32" ht="49.9" customHeight="1">
      <c r="A1622" s="4"/>
      <c r="B1622" s="213">
        <v>191010101111</v>
      </c>
      <c r="C1622" s="214">
        <v>6</v>
      </c>
      <c r="D1622" s="215" t="s">
        <v>1467</v>
      </c>
      <c r="E1622" s="215" t="s">
        <v>2413</v>
      </c>
      <c r="F1622" s="216" t="s">
        <v>3519</v>
      </c>
      <c r="G1622" s="215" t="s">
        <v>5263</v>
      </c>
      <c r="H1622" s="215" t="s">
        <v>6983</v>
      </c>
      <c r="I1622" s="215" t="s">
        <v>8689</v>
      </c>
      <c r="J1622" s="215" t="s">
        <v>10401</v>
      </c>
      <c r="K1622" s="215" t="s">
        <v>12088</v>
      </c>
      <c r="L1622" s="215" t="s">
        <v>13782</v>
      </c>
      <c r="M1622" s="215" t="s">
        <v>15470</v>
      </c>
      <c r="N1622" s="215" t="s">
        <v>17195</v>
      </c>
      <c r="O1622" s="215" t="s">
        <v>18874</v>
      </c>
      <c r="P1622" s="215" t="s">
        <v>20588</v>
      </c>
      <c r="Q1622" s="4"/>
      <c r="R1622" s="4"/>
      <c r="S1622" s="4"/>
      <c r="T1622" s="4"/>
      <c r="U1622" s="4"/>
      <c r="V1622" s="4"/>
      <c r="W1622" s="4"/>
      <c r="X1622" s="4"/>
      <c r="Y1622" s="4"/>
      <c r="Z1622" s="4"/>
      <c r="AA1622" s="4"/>
      <c r="AB1622" s="4"/>
      <c r="AC1622" s="4"/>
      <c r="AD1622" s="4"/>
      <c r="AE1622" s="4"/>
      <c r="AF1622" s="4"/>
    </row>
    <row r="1623" spans="1:32" ht="49.9" customHeight="1">
      <c r="A1623" s="4"/>
      <c r="B1623" s="213">
        <v>191010101112</v>
      </c>
      <c r="C1623" s="214">
        <v>6</v>
      </c>
      <c r="D1623" s="215" t="s">
        <v>1468</v>
      </c>
      <c r="E1623" s="215" t="s">
        <v>2414</v>
      </c>
      <c r="F1623" s="216" t="s">
        <v>23565</v>
      </c>
      <c r="G1623" s="215" t="s">
        <v>5264</v>
      </c>
      <c r="H1623" s="215" t="s">
        <v>6984</v>
      </c>
      <c r="I1623" s="215" t="s">
        <v>8690</v>
      </c>
      <c r="J1623" s="215" t="s">
        <v>10402</v>
      </c>
      <c r="K1623" s="215" t="s">
        <v>12089</v>
      </c>
      <c r="L1623" s="215" t="s">
        <v>13783</v>
      </c>
      <c r="M1623" s="215" t="s">
        <v>15471</v>
      </c>
      <c r="N1623" s="215" t="s">
        <v>17196</v>
      </c>
      <c r="O1623" s="215" t="s">
        <v>18875</v>
      </c>
      <c r="P1623" s="215" t="s">
        <v>20589</v>
      </c>
      <c r="Q1623" s="4"/>
      <c r="R1623" s="4"/>
      <c r="S1623" s="4"/>
      <c r="T1623" s="4"/>
      <c r="U1623" s="4"/>
      <c r="V1623" s="4"/>
      <c r="W1623" s="4"/>
      <c r="X1623" s="4"/>
      <c r="Y1623" s="4"/>
      <c r="Z1623" s="4"/>
      <c r="AA1623" s="4"/>
      <c r="AB1623" s="4"/>
      <c r="AC1623" s="4"/>
      <c r="AD1623" s="4"/>
      <c r="AE1623" s="4"/>
      <c r="AF1623" s="4"/>
    </row>
    <row r="1624" spans="1:32" ht="49.9" customHeight="1">
      <c r="A1624" s="4"/>
      <c r="B1624" s="213">
        <v>1910101012</v>
      </c>
      <c r="C1624" s="214">
        <v>5</v>
      </c>
      <c r="D1624" s="215" t="s">
        <v>1469</v>
      </c>
      <c r="E1624" s="215" t="s">
        <v>1469</v>
      </c>
      <c r="F1624" s="216" t="s">
        <v>3520</v>
      </c>
      <c r="G1624" s="215" t="s">
        <v>5265</v>
      </c>
      <c r="H1624" s="215" t="s">
        <v>6985</v>
      </c>
      <c r="I1624" s="215" t="s">
        <v>8691</v>
      </c>
      <c r="J1624" s="215" t="s">
        <v>10403</v>
      </c>
      <c r="K1624" s="215" t="s">
        <v>21645</v>
      </c>
      <c r="L1624" s="215" t="s">
        <v>13784</v>
      </c>
      <c r="M1624" s="215" t="s">
        <v>15472</v>
      </c>
      <c r="N1624" s="215" t="s">
        <v>17197</v>
      </c>
      <c r="O1624" s="215" t="s">
        <v>18876</v>
      </c>
      <c r="P1624" s="215" t="s">
        <v>20590</v>
      </c>
      <c r="Q1624" s="4"/>
      <c r="R1624" s="4"/>
      <c r="S1624" s="4"/>
      <c r="T1624" s="4"/>
      <c r="U1624" s="4"/>
      <c r="V1624" s="4"/>
      <c r="W1624" s="4"/>
      <c r="X1624" s="4"/>
      <c r="Y1624" s="4"/>
      <c r="Z1624" s="4"/>
      <c r="AA1624" s="4"/>
      <c r="AB1624" s="4"/>
      <c r="AC1624" s="4"/>
      <c r="AD1624" s="4"/>
      <c r="AE1624" s="4"/>
      <c r="AF1624" s="4"/>
    </row>
    <row r="1625" spans="1:32" ht="49.9" customHeight="1">
      <c r="A1625" s="4"/>
      <c r="B1625" s="213">
        <v>1910101013</v>
      </c>
      <c r="C1625" s="214">
        <v>5</v>
      </c>
      <c r="D1625" s="215" t="s">
        <v>30</v>
      </c>
      <c r="E1625" s="215" t="s">
        <v>30</v>
      </c>
      <c r="F1625" s="216" t="s">
        <v>23566</v>
      </c>
      <c r="G1625" s="215" t="s">
        <v>5259</v>
      </c>
      <c r="H1625" s="215" t="s">
        <v>6986</v>
      </c>
      <c r="I1625" s="215" t="s">
        <v>8692</v>
      </c>
      <c r="J1625" s="215" t="s">
        <v>10404</v>
      </c>
      <c r="K1625" s="215" t="s">
        <v>12090</v>
      </c>
      <c r="L1625" s="215" t="s">
        <v>13785</v>
      </c>
      <c r="M1625" s="215" t="s">
        <v>15473</v>
      </c>
      <c r="N1625" s="215" t="s">
        <v>17198</v>
      </c>
      <c r="O1625" s="215" t="s">
        <v>18877</v>
      </c>
      <c r="P1625" s="215" t="s">
        <v>20591</v>
      </c>
      <c r="Q1625" s="4"/>
      <c r="R1625" s="4"/>
      <c r="S1625" s="4"/>
      <c r="T1625" s="4"/>
      <c r="U1625" s="4"/>
      <c r="V1625" s="4"/>
      <c r="W1625" s="4"/>
      <c r="X1625" s="4"/>
      <c r="Y1625" s="4"/>
      <c r="Z1625" s="4"/>
      <c r="AA1625" s="4"/>
      <c r="AB1625" s="4"/>
      <c r="AC1625" s="4"/>
      <c r="AD1625" s="4"/>
      <c r="AE1625" s="4"/>
      <c r="AF1625" s="4"/>
    </row>
    <row r="1626" spans="1:32" ht="49.9" customHeight="1">
      <c r="A1626" s="4"/>
      <c r="B1626" s="213">
        <v>191010101310</v>
      </c>
      <c r="C1626" s="214">
        <v>6</v>
      </c>
      <c r="D1626" s="215" t="s">
        <v>31</v>
      </c>
      <c r="E1626" s="215" t="s">
        <v>2415</v>
      </c>
      <c r="F1626" s="216" t="s">
        <v>3521</v>
      </c>
      <c r="G1626" s="215" t="s">
        <v>5266</v>
      </c>
      <c r="H1626" s="215" t="s">
        <v>6987</v>
      </c>
      <c r="I1626" s="215" t="s">
        <v>8693</v>
      </c>
      <c r="J1626" s="215" t="s">
        <v>10405</v>
      </c>
      <c r="K1626" s="215" t="s">
        <v>12091</v>
      </c>
      <c r="L1626" s="215" t="s">
        <v>13786</v>
      </c>
      <c r="M1626" s="215" t="s">
        <v>15474</v>
      </c>
      <c r="N1626" s="215" t="s">
        <v>17199</v>
      </c>
      <c r="O1626" s="215" t="s">
        <v>18878</v>
      </c>
      <c r="P1626" s="215" t="s">
        <v>20592</v>
      </c>
      <c r="Q1626" s="4"/>
      <c r="R1626" s="4"/>
      <c r="S1626" s="4"/>
      <c r="T1626" s="4"/>
      <c r="U1626" s="4"/>
      <c r="V1626" s="4"/>
      <c r="W1626" s="4"/>
      <c r="X1626" s="4"/>
      <c r="Y1626" s="4"/>
      <c r="Z1626" s="4"/>
      <c r="AA1626" s="4"/>
      <c r="AB1626" s="4"/>
      <c r="AC1626" s="4"/>
      <c r="AD1626" s="4"/>
      <c r="AE1626" s="4"/>
      <c r="AF1626" s="4"/>
    </row>
    <row r="1627" spans="1:32" ht="49.9" customHeight="1">
      <c r="A1627" s="4"/>
      <c r="B1627" s="213">
        <v>19101010131010</v>
      </c>
      <c r="C1627" s="214">
        <v>7</v>
      </c>
      <c r="D1627" s="215" t="s">
        <v>1470</v>
      </c>
      <c r="E1627" s="215" t="s">
        <v>2416</v>
      </c>
      <c r="F1627" s="216" t="s">
        <v>23567</v>
      </c>
      <c r="G1627" s="215" t="s">
        <v>5267</v>
      </c>
      <c r="H1627" s="215" t="s">
        <v>6988</v>
      </c>
      <c r="I1627" s="215" t="s">
        <v>8694</v>
      </c>
      <c r="J1627" s="215" t="s">
        <v>10406</v>
      </c>
      <c r="K1627" s="215" t="s">
        <v>12092</v>
      </c>
      <c r="L1627" s="215" t="s">
        <v>13787</v>
      </c>
      <c r="M1627" s="215" t="s">
        <v>15475</v>
      </c>
      <c r="N1627" s="215" t="s">
        <v>17200</v>
      </c>
      <c r="O1627" s="215" t="s">
        <v>18879</v>
      </c>
      <c r="P1627" s="215" t="s">
        <v>20593</v>
      </c>
      <c r="Q1627" s="4"/>
      <c r="R1627" s="4"/>
      <c r="S1627" s="4"/>
      <c r="T1627" s="4"/>
      <c r="U1627" s="4"/>
      <c r="V1627" s="4"/>
      <c r="W1627" s="4"/>
      <c r="X1627" s="4"/>
      <c r="Y1627" s="4"/>
      <c r="Z1627" s="4"/>
      <c r="AA1627" s="4"/>
      <c r="AB1627" s="4"/>
      <c r="AC1627" s="4"/>
      <c r="AD1627" s="4"/>
      <c r="AE1627" s="4"/>
      <c r="AF1627" s="4"/>
    </row>
    <row r="1628" spans="1:32" ht="49.9" customHeight="1">
      <c r="A1628" s="4"/>
      <c r="B1628" s="213">
        <v>19101010131011</v>
      </c>
      <c r="C1628" s="214">
        <v>7</v>
      </c>
      <c r="D1628" s="215" t="s">
        <v>1471</v>
      </c>
      <c r="E1628" s="215" t="s">
        <v>2417</v>
      </c>
      <c r="F1628" s="216" t="s">
        <v>3522</v>
      </c>
      <c r="G1628" s="215" t="s">
        <v>5268</v>
      </c>
      <c r="H1628" s="215" t="s">
        <v>6989</v>
      </c>
      <c r="I1628" s="215" t="s">
        <v>8695</v>
      </c>
      <c r="J1628" s="215" t="s">
        <v>10407</v>
      </c>
      <c r="K1628" s="215" t="s">
        <v>12093</v>
      </c>
      <c r="L1628" s="215" t="s">
        <v>13788</v>
      </c>
      <c r="M1628" s="215" t="s">
        <v>15476</v>
      </c>
      <c r="N1628" s="215" t="s">
        <v>17201</v>
      </c>
      <c r="O1628" s="215" t="s">
        <v>18880</v>
      </c>
      <c r="P1628" s="215" t="s">
        <v>20594</v>
      </c>
      <c r="Q1628" s="4"/>
      <c r="R1628" s="4"/>
      <c r="S1628" s="4"/>
      <c r="T1628" s="4"/>
      <c r="U1628" s="4"/>
      <c r="V1628" s="4"/>
      <c r="W1628" s="4"/>
      <c r="X1628" s="4"/>
      <c r="Y1628" s="4"/>
      <c r="Z1628" s="4"/>
      <c r="AA1628" s="4"/>
      <c r="AB1628" s="4"/>
      <c r="AC1628" s="4"/>
      <c r="AD1628" s="4"/>
      <c r="AE1628" s="4"/>
      <c r="AF1628" s="4"/>
    </row>
    <row r="1629" spans="1:32" ht="49.9" customHeight="1">
      <c r="A1629" s="4"/>
      <c r="B1629" s="213">
        <v>19101010131012</v>
      </c>
      <c r="C1629" s="214">
        <v>7</v>
      </c>
      <c r="D1629" s="215" t="s">
        <v>3633</v>
      </c>
      <c r="E1629" s="215" t="s">
        <v>2418</v>
      </c>
      <c r="F1629" s="216" t="s">
        <v>23568</v>
      </c>
      <c r="G1629" s="215" t="s">
        <v>5269</v>
      </c>
      <c r="H1629" s="215" t="s">
        <v>6990</v>
      </c>
      <c r="I1629" s="215" t="s">
        <v>8696</v>
      </c>
      <c r="J1629" s="215" t="s">
        <v>10408</v>
      </c>
      <c r="K1629" s="215" t="s">
        <v>12094</v>
      </c>
      <c r="L1629" s="215" t="s">
        <v>13789</v>
      </c>
      <c r="M1629" s="215" t="s">
        <v>15477</v>
      </c>
      <c r="N1629" s="215" t="s">
        <v>17202</v>
      </c>
      <c r="O1629" s="215" t="s">
        <v>18881</v>
      </c>
      <c r="P1629" s="215" t="s">
        <v>20595</v>
      </c>
      <c r="Q1629" s="4"/>
      <c r="R1629" s="4"/>
      <c r="S1629" s="4"/>
      <c r="T1629" s="4"/>
      <c r="U1629" s="4"/>
      <c r="V1629" s="4"/>
      <c r="W1629" s="4"/>
      <c r="X1629" s="4"/>
      <c r="Y1629" s="4"/>
      <c r="Z1629" s="4"/>
      <c r="AA1629" s="4"/>
      <c r="AB1629" s="4"/>
      <c r="AC1629" s="4"/>
      <c r="AD1629" s="4"/>
      <c r="AE1629" s="4"/>
      <c r="AF1629" s="4"/>
    </row>
    <row r="1630" spans="1:32" ht="49.9" customHeight="1">
      <c r="A1630" s="4"/>
      <c r="B1630" s="213">
        <v>19101010131013</v>
      </c>
      <c r="C1630" s="214">
        <v>7</v>
      </c>
      <c r="D1630" s="215" t="s">
        <v>1472</v>
      </c>
      <c r="E1630" s="215" t="s">
        <v>2419</v>
      </c>
      <c r="F1630" s="216" t="s">
        <v>23569</v>
      </c>
      <c r="G1630" s="215" t="s">
        <v>5270</v>
      </c>
      <c r="H1630" s="215" t="s">
        <v>6991</v>
      </c>
      <c r="I1630" s="215" t="s">
        <v>8697</v>
      </c>
      <c r="J1630" s="215" t="s">
        <v>10409</v>
      </c>
      <c r="K1630" s="215" t="s">
        <v>12095</v>
      </c>
      <c r="L1630" s="215" t="s">
        <v>13790</v>
      </c>
      <c r="M1630" s="215" t="s">
        <v>15478</v>
      </c>
      <c r="N1630" s="215" t="s">
        <v>17203</v>
      </c>
      <c r="O1630" s="215" t="s">
        <v>18882</v>
      </c>
      <c r="P1630" s="215" t="s">
        <v>20596</v>
      </c>
      <c r="Q1630" s="4"/>
      <c r="R1630" s="4"/>
      <c r="S1630" s="4"/>
      <c r="T1630" s="4"/>
      <c r="U1630" s="4"/>
      <c r="V1630" s="4"/>
      <c r="W1630" s="4"/>
      <c r="X1630" s="4"/>
      <c r="Y1630" s="4"/>
      <c r="Z1630" s="4"/>
      <c r="AA1630" s="4"/>
      <c r="AB1630" s="4"/>
      <c r="AC1630" s="4"/>
      <c r="AD1630" s="4"/>
      <c r="AE1630" s="4"/>
      <c r="AF1630" s="4"/>
    </row>
    <row r="1631" spans="1:32" ht="49.9" customHeight="1">
      <c r="A1631" s="4"/>
      <c r="B1631" s="213">
        <v>19101010131014</v>
      </c>
      <c r="C1631" s="214">
        <v>7</v>
      </c>
      <c r="D1631" s="215" t="s">
        <v>1473</v>
      </c>
      <c r="E1631" s="215" t="s">
        <v>2420</v>
      </c>
      <c r="F1631" s="216" t="s">
        <v>23570</v>
      </c>
      <c r="G1631" s="215" t="s">
        <v>5271</v>
      </c>
      <c r="H1631" s="215" t="s">
        <v>6992</v>
      </c>
      <c r="I1631" s="215" t="s">
        <v>8698</v>
      </c>
      <c r="J1631" s="215" t="s">
        <v>10410</v>
      </c>
      <c r="K1631" s="215" t="s">
        <v>12096</v>
      </c>
      <c r="L1631" s="215" t="s">
        <v>13791</v>
      </c>
      <c r="M1631" s="215" t="s">
        <v>15479</v>
      </c>
      <c r="N1631" s="215" t="s">
        <v>17204</v>
      </c>
      <c r="O1631" s="215" t="s">
        <v>18883</v>
      </c>
      <c r="P1631" s="215" t="s">
        <v>20597</v>
      </c>
      <c r="Q1631" s="4"/>
      <c r="R1631" s="4"/>
      <c r="S1631" s="4"/>
      <c r="T1631" s="4"/>
      <c r="U1631" s="4"/>
      <c r="V1631" s="4"/>
      <c r="W1631" s="4"/>
      <c r="X1631" s="4"/>
      <c r="Y1631" s="4"/>
      <c r="Z1631" s="4"/>
      <c r="AA1631" s="4"/>
      <c r="AB1631" s="4"/>
      <c r="AC1631" s="4"/>
      <c r="AD1631" s="4"/>
      <c r="AE1631" s="4"/>
      <c r="AF1631" s="4"/>
    </row>
    <row r="1632" spans="1:32" ht="49.9" customHeight="1">
      <c r="A1632" s="4"/>
      <c r="B1632" s="213">
        <v>191010101311</v>
      </c>
      <c r="C1632" s="214">
        <v>6</v>
      </c>
      <c r="D1632" s="215" t="s">
        <v>1474</v>
      </c>
      <c r="E1632" s="215" t="s">
        <v>2421</v>
      </c>
      <c r="F1632" s="216" t="s">
        <v>3523</v>
      </c>
      <c r="G1632" s="215" t="s">
        <v>5272</v>
      </c>
      <c r="H1632" s="215" t="s">
        <v>6993</v>
      </c>
      <c r="I1632" s="215" t="s">
        <v>8699</v>
      </c>
      <c r="J1632" s="215" t="s">
        <v>10411</v>
      </c>
      <c r="K1632" s="215" t="s">
        <v>12097</v>
      </c>
      <c r="L1632" s="215" t="s">
        <v>13792</v>
      </c>
      <c r="M1632" s="215" t="s">
        <v>15480</v>
      </c>
      <c r="N1632" s="215" t="s">
        <v>17205</v>
      </c>
      <c r="O1632" s="215" t="s">
        <v>18884</v>
      </c>
      <c r="P1632" s="215" t="s">
        <v>20598</v>
      </c>
      <c r="Q1632" s="4"/>
      <c r="R1632" s="4"/>
      <c r="S1632" s="4"/>
      <c r="T1632" s="4"/>
      <c r="U1632" s="4"/>
      <c r="V1632" s="4"/>
      <c r="W1632" s="4"/>
      <c r="X1632" s="4"/>
      <c r="Y1632" s="4"/>
      <c r="Z1632" s="4"/>
      <c r="AA1632" s="4"/>
      <c r="AB1632" s="4"/>
      <c r="AC1632" s="4"/>
      <c r="AD1632" s="4"/>
      <c r="AE1632" s="4"/>
      <c r="AF1632" s="4"/>
    </row>
    <row r="1633" spans="1:32" ht="49.9" customHeight="1">
      <c r="A1633" s="4"/>
      <c r="B1633" s="213">
        <v>19101010131110</v>
      </c>
      <c r="C1633" s="214">
        <v>7</v>
      </c>
      <c r="D1633" s="215" t="s">
        <v>1475</v>
      </c>
      <c r="E1633" s="215" t="s">
        <v>1475</v>
      </c>
      <c r="F1633" s="216" t="s">
        <v>23571</v>
      </c>
      <c r="G1633" s="215" t="s">
        <v>5273</v>
      </c>
      <c r="H1633" s="215" t="s">
        <v>6994</v>
      </c>
      <c r="I1633" s="215" t="s">
        <v>8700</v>
      </c>
      <c r="J1633" s="215" t="s">
        <v>10412</v>
      </c>
      <c r="K1633" s="215" t="s">
        <v>12098</v>
      </c>
      <c r="L1633" s="215" t="s">
        <v>13793</v>
      </c>
      <c r="M1633" s="215" t="s">
        <v>15481</v>
      </c>
      <c r="N1633" s="215" t="s">
        <v>17206</v>
      </c>
      <c r="O1633" s="215" t="s">
        <v>18885</v>
      </c>
      <c r="P1633" s="215" t="s">
        <v>20599</v>
      </c>
      <c r="Q1633" s="4"/>
      <c r="R1633" s="4"/>
      <c r="S1633" s="4"/>
      <c r="T1633" s="4"/>
      <c r="U1633" s="4"/>
      <c r="V1633" s="4"/>
      <c r="W1633" s="4"/>
      <c r="X1633" s="4"/>
      <c r="Y1633" s="4"/>
      <c r="Z1633" s="4"/>
      <c r="AA1633" s="4"/>
      <c r="AB1633" s="4"/>
      <c r="AC1633" s="4"/>
      <c r="AD1633" s="4"/>
      <c r="AE1633" s="4"/>
      <c r="AF1633" s="4"/>
    </row>
    <row r="1634" spans="1:32" ht="49.9" customHeight="1">
      <c r="A1634" s="4"/>
      <c r="B1634" s="213">
        <v>19101010131111</v>
      </c>
      <c r="C1634" s="214">
        <v>7</v>
      </c>
      <c r="D1634" s="215" t="s">
        <v>32</v>
      </c>
      <c r="E1634" s="215" t="s">
        <v>2422</v>
      </c>
      <c r="F1634" s="216" t="s">
        <v>23572</v>
      </c>
      <c r="G1634" s="215" t="s">
        <v>5274</v>
      </c>
      <c r="H1634" s="215" t="s">
        <v>6995</v>
      </c>
      <c r="I1634" s="215" t="s">
        <v>8701</v>
      </c>
      <c r="J1634" s="215" t="s">
        <v>10413</v>
      </c>
      <c r="K1634" s="215" t="s">
        <v>12099</v>
      </c>
      <c r="L1634" s="215" t="s">
        <v>13794</v>
      </c>
      <c r="M1634" s="215" t="s">
        <v>15482</v>
      </c>
      <c r="N1634" s="215" t="s">
        <v>17207</v>
      </c>
      <c r="O1634" s="215" t="s">
        <v>18886</v>
      </c>
      <c r="P1634" s="215" t="s">
        <v>20600</v>
      </c>
      <c r="Q1634" s="4"/>
      <c r="R1634" s="4"/>
      <c r="S1634" s="4"/>
      <c r="T1634" s="4"/>
      <c r="U1634" s="4"/>
      <c r="V1634" s="4"/>
      <c r="W1634" s="4"/>
      <c r="X1634" s="4"/>
      <c r="Y1634" s="4"/>
      <c r="Z1634" s="4"/>
      <c r="AA1634" s="4"/>
      <c r="AB1634" s="4"/>
      <c r="AC1634" s="4"/>
      <c r="AD1634" s="4"/>
      <c r="AE1634" s="4"/>
      <c r="AF1634" s="4"/>
    </row>
    <row r="1635" spans="1:32" ht="49.9" customHeight="1">
      <c r="A1635" s="4"/>
      <c r="B1635" s="213">
        <v>19101010131112</v>
      </c>
      <c r="C1635" s="214">
        <v>7</v>
      </c>
      <c r="D1635" s="215" t="s">
        <v>1476</v>
      </c>
      <c r="E1635" s="215" t="s">
        <v>1476</v>
      </c>
      <c r="F1635" s="216" t="s">
        <v>23573</v>
      </c>
      <c r="G1635" s="215" t="s">
        <v>21590</v>
      </c>
      <c r="H1635" s="215" t="s">
        <v>6996</v>
      </c>
      <c r="I1635" s="215" t="s">
        <v>8702</v>
      </c>
      <c r="J1635" s="215" t="s">
        <v>10414</v>
      </c>
      <c r="K1635" s="215" t="s">
        <v>12100</v>
      </c>
      <c r="L1635" s="215" t="s">
        <v>13795</v>
      </c>
      <c r="M1635" s="215" t="s">
        <v>15483</v>
      </c>
      <c r="N1635" s="215" t="s">
        <v>17208</v>
      </c>
      <c r="O1635" s="215" t="s">
        <v>18877</v>
      </c>
      <c r="P1635" s="215" t="s">
        <v>20601</v>
      </c>
      <c r="Q1635" s="4"/>
      <c r="R1635" s="4"/>
      <c r="S1635" s="4"/>
      <c r="T1635" s="4"/>
      <c r="U1635" s="4"/>
      <c r="V1635" s="4"/>
      <c r="W1635" s="4"/>
      <c r="X1635" s="4"/>
      <c r="Y1635" s="4"/>
      <c r="Z1635" s="4"/>
      <c r="AA1635" s="4"/>
      <c r="AB1635" s="4"/>
      <c r="AC1635" s="4"/>
      <c r="AD1635" s="4"/>
      <c r="AE1635" s="4"/>
      <c r="AF1635" s="4"/>
    </row>
    <row r="1636" spans="1:32" ht="49.9" customHeight="1">
      <c r="A1636" s="4"/>
      <c r="B1636" s="213">
        <v>19101010131113</v>
      </c>
      <c r="C1636" s="214">
        <v>7</v>
      </c>
      <c r="D1636" s="215" t="s">
        <v>1477</v>
      </c>
      <c r="E1636" s="215" t="s">
        <v>2423</v>
      </c>
      <c r="F1636" s="216" t="s">
        <v>23574</v>
      </c>
      <c r="G1636" s="215" t="s">
        <v>5275</v>
      </c>
      <c r="H1636" s="215" t="s">
        <v>6997</v>
      </c>
      <c r="I1636" s="215" t="s">
        <v>8703</v>
      </c>
      <c r="J1636" s="215" t="s">
        <v>10415</v>
      </c>
      <c r="K1636" s="215" t="s">
        <v>12101</v>
      </c>
      <c r="L1636" s="215" t="s">
        <v>13796</v>
      </c>
      <c r="M1636" s="215" t="s">
        <v>15484</v>
      </c>
      <c r="N1636" s="215" t="s">
        <v>17209</v>
      </c>
      <c r="O1636" s="215" t="s">
        <v>18887</v>
      </c>
      <c r="P1636" s="215" t="s">
        <v>20602</v>
      </c>
      <c r="Q1636" s="4"/>
      <c r="R1636" s="4"/>
      <c r="S1636" s="4"/>
      <c r="T1636" s="4"/>
      <c r="U1636" s="4"/>
      <c r="V1636" s="4"/>
      <c r="W1636" s="4"/>
      <c r="X1636" s="4"/>
      <c r="Y1636" s="4"/>
      <c r="Z1636" s="4"/>
      <c r="AA1636" s="4"/>
      <c r="AB1636" s="4"/>
      <c r="AC1636" s="4"/>
      <c r="AD1636" s="4"/>
      <c r="AE1636" s="4"/>
      <c r="AF1636" s="4"/>
    </row>
    <row r="1637" spans="1:32" ht="49.9" customHeight="1">
      <c r="A1637" s="4"/>
      <c r="B1637" s="213">
        <v>19101010131114</v>
      </c>
      <c r="C1637" s="214">
        <v>7</v>
      </c>
      <c r="D1637" s="215" t="s">
        <v>1478</v>
      </c>
      <c r="E1637" s="215" t="s">
        <v>2424</v>
      </c>
      <c r="F1637" s="216" t="s">
        <v>23575</v>
      </c>
      <c r="G1637" s="215" t="s">
        <v>5276</v>
      </c>
      <c r="H1637" s="215" t="s">
        <v>6998</v>
      </c>
      <c r="I1637" s="215" t="s">
        <v>8704</v>
      </c>
      <c r="J1637" s="215" t="s">
        <v>10416</v>
      </c>
      <c r="K1637" s="215" t="s">
        <v>12102</v>
      </c>
      <c r="L1637" s="215" t="s">
        <v>13797</v>
      </c>
      <c r="M1637" s="215" t="s">
        <v>15485</v>
      </c>
      <c r="N1637" s="215" t="s">
        <v>17210</v>
      </c>
      <c r="O1637" s="215" t="s">
        <v>18888</v>
      </c>
      <c r="P1637" s="215" t="s">
        <v>20603</v>
      </c>
      <c r="Q1637" s="4"/>
      <c r="R1637" s="4"/>
      <c r="S1637" s="4"/>
      <c r="T1637" s="4"/>
      <c r="U1637" s="4"/>
      <c r="V1637" s="4"/>
      <c r="W1637" s="4"/>
      <c r="X1637" s="4"/>
      <c r="Y1637" s="4"/>
      <c r="Z1637" s="4"/>
      <c r="AA1637" s="4"/>
      <c r="AB1637" s="4"/>
      <c r="AC1637" s="4"/>
      <c r="AD1637" s="4"/>
      <c r="AE1637" s="4"/>
      <c r="AF1637" s="4"/>
    </row>
    <row r="1638" spans="1:32" ht="49.9" customHeight="1">
      <c r="A1638" s="4"/>
      <c r="B1638" s="213">
        <v>19101011</v>
      </c>
      <c r="C1638" s="214">
        <v>4</v>
      </c>
      <c r="D1638" s="215" t="s">
        <v>47</v>
      </c>
      <c r="E1638" s="215" t="s">
        <v>47</v>
      </c>
      <c r="F1638" s="216" t="s">
        <v>23576</v>
      </c>
      <c r="G1638" s="215" t="s">
        <v>5277</v>
      </c>
      <c r="H1638" s="215" t="s">
        <v>6999</v>
      </c>
      <c r="I1638" s="215" t="s">
        <v>7440</v>
      </c>
      <c r="J1638" s="215" t="s">
        <v>10417</v>
      </c>
      <c r="K1638" s="215" t="s">
        <v>12103</v>
      </c>
      <c r="L1638" s="215" t="s">
        <v>13798</v>
      </c>
      <c r="M1638" s="215" t="s">
        <v>15486</v>
      </c>
      <c r="N1638" s="215" t="s">
        <v>17211</v>
      </c>
      <c r="O1638" s="215" t="s">
        <v>18889</v>
      </c>
      <c r="P1638" s="215" t="s">
        <v>20604</v>
      </c>
      <c r="Q1638" s="4"/>
      <c r="R1638" s="4"/>
      <c r="S1638" s="4"/>
      <c r="T1638" s="4"/>
      <c r="U1638" s="4"/>
      <c r="V1638" s="4"/>
      <c r="W1638" s="4"/>
      <c r="X1638" s="4"/>
      <c r="Y1638" s="4"/>
      <c r="Z1638" s="4"/>
      <c r="AA1638" s="4"/>
      <c r="AB1638" s="4"/>
      <c r="AC1638" s="4"/>
      <c r="AD1638" s="4"/>
      <c r="AE1638" s="4"/>
      <c r="AF1638" s="4"/>
    </row>
    <row r="1639" spans="1:32" ht="49.9" customHeight="1">
      <c r="A1639" s="4"/>
      <c r="B1639" s="213">
        <v>1910101110</v>
      </c>
      <c r="C1639" s="214">
        <v>5</v>
      </c>
      <c r="D1639" s="215" t="s">
        <v>1479</v>
      </c>
      <c r="E1639" s="215" t="s">
        <v>1479</v>
      </c>
      <c r="F1639" s="216" t="s">
        <v>3524</v>
      </c>
      <c r="G1639" s="215" t="s">
        <v>5278</v>
      </c>
      <c r="H1639" s="215" t="s">
        <v>7000</v>
      </c>
      <c r="I1639" s="215" t="s">
        <v>8705</v>
      </c>
      <c r="J1639" s="215" t="s">
        <v>10418</v>
      </c>
      <c r="K1639" s="215" t="s">
        <v>12104</v>
      </c>
      <c r="L1639" s="215" t="s">
        <v>13799</v>
      </c>
      <c r="M1639" s="215" t="s">
        <v>15487</v>
      </c>
      <c r="N1639" s="215" t="s">
        <v>17212</v>
      </c>
      <c r="O1639" s="215" t="s">
        <v>18890</v>
      </c>
      <c r="P1639" s="215" t="s">
        <v>20605</v>
      </c>
      <c r="Q1639" s="4"/>
      <c r="R1639" s="4"/>
      <c r="S1639" s="4"/>
      <c r="T1639" s="4"/>
      <c r="U1639" s="4"/>
      <c r="V1639" s="4"/>
      <c r="W1639" s="4"/>
      <c r="X1639" s="4"/>
      <c r="Y1639" s="4"/>
      <c r="Z1639" s="4"/>
      <c r="AA1639" s="4"/>
      <c r="AB1639" s="4"/>
      <c r="AC1639" s="4"/>
      <c r="AD1639" s="4"/>
      <c r="AE1639" s="4"/>
      <c r="AF1639" s="4"/>
    </row>
    <row r="1640" spans="1:32" ht="49.9" customHeight="1">
      <c r="A1640" s="4"/>
      <c r="B1640" s="213">
        <v>191010111010</v>
      </c>
      <c r="C1640" s="214">
        <v>6</v>
      </c>
      <c r="D1640" s="215" t="s">
        <v>1480</v>
      </c>
      <c r="E1640" s="215" t="s">
        <v>1480</v>
      </c>
      <c r="F1640" s="216" t="s">
        <v>23577</v>
      </c>
      <c r="G1640" s="215" t="s">
        <v>5279</v>
      </c>
      <c r="H1640" s="215" t="s">
        <v>7001</v>
      </c>
      <c r="I1640" s="215" t="s">
        <v>8706</v>
      </c>
      <c r="J1640" s="215" t="s">
        <v>10419</v>
      </c>
      <c r="K1640" s="215" t="s">
        <v>12105</v>
      </c>
      <c r="L1640" s="215" t="s">
        <v>13800</v>
      </c>
      <c r="M1640" s="215" t="s">
        <v>15488</v>
      </c>
      <c r="N1640" s="215" t="s">
        <v>17213</v>
      </c>
      <c r="O1640" s="215" t="s">
        <v>18891</v>
      </c>
      <c r="P1640" s="215" t="s">
        <v>20606</v>
      </c>
      <c r="Q1640" s="4"/>
      <c r="R1640" s="4"/>
      <c r="S1640" s="4"/>
      <c r="T1640" s="4"/>
      <c r="U1640" s="4"/>
      <c r="V1640" s="4"/>
      <c r="W1640" s="4"/>
      <c r="X1640" s="4"/>
      <c r="Y1640" s="4"/>
      <c r="Z1640" s="4"/>
      <c r="AA1640" s="4"/>
      <c r="AB1640" s="4"/>
      <c r="AC1640" s="4"/>
      <c r="AD1640" s="4"/>
      <c r="AE1640" s="4"/>
      <c r="AF1640" s="4"/>
    </row>
    <row r="1641" spans="1:32" ht="49.9" customHeight="1">
      <c r="A1641" s="4"/>
      <c r="B1641" s="213">
        <v>191010111011</v>
      </c>
      <c r="C1641" s="214">
        <v>6</v>
      </c>
      <c r="D1641" s="215" t="s">
        <v>1481</v>
      </c>
      <c r="E1641" s="215" t="s">
        <v>1481</v>
      </c>
      <c r="F1641" s="216" t="s">
        <v>23578</v>
      </c>
      <c r="G1641" s="215" t="s">
        <v>5280</v>
      </c>
      <c r="H1641" s="215" t="s">
        <v>7002</v>
      </c>
      <c r="I1641" s="215" t="s">
        <v>8707</v>
      </c>
      <c r="J1641" s="215" t="s">
        <v>10420</v>
      </c>
      <c r="K1641" s="215" t="s">
        <v>12106</v>
      </c>
      <c r="L1641" s="215" t="s">
        <v>13801</v>
      </c>
      <c r="M1641" s="215" t="s">
        <v>15489</v>
      </c>
      <c r="N1641" s="215" t="s">
        <v>17214</v>
      </c>
      <c r="O1641" s="215" t="s">
        <v>18892</v>
      </c>
      <c r="P1641" s="215" t="s">
        <v>20607</v>
      </c>
      <c r="Q1641" s="4"/>
      <c r="R1641" s="4"/>
      <c r="S1641" s="4"/>
      <c r="T1641" s="4"/>
      <c r="U1641" s="4"/>
      <c r="V1641" s="4"/>
      <c r="W1641" s="4"/>
      <c r="X1641" s="4"/>
      <c r="Y1641" s="4"/>
      <c r="Z1641" s="4"/>
      <c r="AA1641" s="4"/>
      <c r="AB1641" s="4"/>
      <c r="AC1641" s="4"/>
      <c r="AD1641" s="4"/>
      <c r="AE1641" s="4"/>
      <c r="AF1641" s="4"/>
    </row>
    <row r="1642" spans="1:32" ht="49.9" customHeight="1">
      <c r="A1642" s="4"/>
      <c r="B1642" s="213">
        <v>191010111012</v>
      </c>
      <c r="C1642" s="214">
        <v>6</v>
      </c>
      <c r="D1642" s="215" t="s">
        <v>1482</v>
      </c>
      <c r="E1642" s="215" t="s">
        <v>1482</v>
      </c>
      <c r="F1642" s="216" t="s">
        <v>23579</v>
      </c>
      <c r="G1642" s="215" t="s">
        <v>5281</v>
      </c>
      <c r="H1642" s="215" t="s">
        <v>7003</v>
      </c>
      <c r="I1642" s="215" t="s">
        <v>8708</v>
      </c>
      <c r="J1642" s="215" t="s">
        <v>10421</v>
      </c>
      <c r="K1642" s="215" t="s">
        <v>12107</v>
      </c>
      <c r="L1642" s="215" t="s">
        <v>13802</v>
      </c>
      <c r="M1642" s="215" t="s">
        <v>15490</v>
      </c>
      <c r="N1642" s="215" t="s">
        <v>17215</v>
      </c>
      <c r="O1642" s="215" t="s">
        <v>18893</v>
      </c>
      <c r="P1642" s="215" t="s">
        <v>20608</v>
      </c>
      <c r="Q1642" s="4"/>
      <c r="R1642" s="4"/>
      <c r="S1642" s="4"/>
      <c r="T1642" s="4"/>
      <c r="U1642" s="4"/>
      <c r="V1642" s="4"/>
      <c r="W1642" s="4"/>
      <c r="X1642" s="4"/>
      <c r="Y1642" s="4"/>
      <c r="Z1642" s="4"/>
      <c r="AA1642" s="4"/>
      <c r="AB1642" s="4"/>
      <c r="AC1642" s="4"/>
      <c r="AD1642" s="4"/>
      <c r="AE1642" s="4"/>
      <c r="AF1642" s="4"/>
    </row>
    <row r="1643" spans="1:32" ht="49.9" customHeight="1">
      <c r="A1643" s="4"/>
      <c r="B1643" s="213">
        <v>1910101111</v>
      </c>
      <c r="C1643" s="214">
        <v>5</v>
      </c>
      <c r="D1643" s="215" t="s">
        <v>282</v>
      </c>
      <c r="E1643" s="215" t="s">
        <v>282</v>
      </c>
      <c r="F1643" s="216" t="s">
        <v>3525</v>
      </c>
      <c r="G1643" s="215" t="s">
        <v>5282</v>
      </c>
      <c r="H1643" s="215" t="s">
        <v>7004</v>
      </c>
      <c r="I1643" s="215" t="s">
        <v>8709</v>
      </c>
      <c r="J1643" s="215" t="s">
        <v>10422</v>
      </c>
      <c r="K1643" s="215" t="s">
        <v>12108</v>
      </c>
      <c r="L1643" s="215" t="s">
        <v>13803</v>
      </c>
      <c r="M1643" s="215" t="s">
        <v>15491</v>
      </c>
      <c r="N1643" s="215" t="s">
        <v>17216</v>
      </c>
      <c r="O1643" s="215" t="s">
        <v>18894</v>
      </c>
      <c r="P1643" s="215" t="s">
        <v>20609</v>
      </c>
      <c r="Q1643" s="4"/>
      <c r="R1643" s="4"/>
      <c r="S1643" s="4"/>
      <c r="T1643" s="4"/>
      <c r="U1643" s="4"/>
      <c r="V1643" s="4"/>
      <c r="W1643" s="4"/>
      <c r="X1643" s="4"/>
      <c r="Y1643" s="4"/>
      <c r="Z1643" s="4"/>
      <c r="AA1643" s="4"/>
      <c r="AB1643" s="4"/>
      <c r="AC1643" s="4"/>
      <c r="AD1643" s="4"/>
      <c r="AE1643" s="4"/>
      <c r="AF1643" s="4"/>
    </row>
    <row r="1644" spans="1:32" ht="49.9" customHeight="1">
      <c r="A1644" s="4"/>
      <c r="B1644" s="213">
        <v>191010111110</v>
      </c>
      <c r="C1644" s="214">
        <v>6</v>
      </c>
      <c r="D1644" s="215" t="s">
        <v>1483</v>
      </c>
      <c r="E1644" s="215" t="s">
        <v>1483</v>
      </c>
      <c r="F1644" s="216" t="s">
        <v>3526</v>
      </c>
      <c r="G1644" s="215" t="s">
        <v>5283</v>
      </c>
      <c r="H1644" s="215" t="s">
        <v>7005</v>
      </c>
      <c r="I1644" s="215" t="s">
        <v>8710</v>
      </c>
      <c r="J1644" s="215" t="s">
        <v>10423</v>
      </c>
      <c r="K1644" s="215" t="s">
        <v>12109</v>
      </c>
      <c r="L1644" s="215" t="s">
        <v>13804</v>
      </c>
      <c r="M1644" s="215" t="s">
        <v>15492</v>
      </c>
      <c r="N1644" s="215" t="s">
        <v>17217</v>
      </c>
      <c r="O1644" s="215" t="s">
        <v>18895</v>
      </c>
      <c r="P1644" s="215" t="s">
        <v>20610</v>
      </c>
      <c r="Q1644" s="4"/>
      <c r="R1644" s="4"/>
      <c r="S1644" s="4"/>
      <c r="T1644" s="4"/>
      <c r="U1644" s="4"/>
      <c r="V1644" s="4"/>
      <c r="W1644" s="4"/>
      <c r="X1644" s="4"/>
      <c r="Y1644" s="4"/>
      <c r="Z1644" s="4"/>
      <c r="AA1644" s="4"/>
      <c r="AB1644" s="4"/>
      <c r="AC1644" s="4"/>
      <c r="AD1644" s="4"/>
      <c r="AE1644" s="4"/>
      <c r="AF1644" s="4"/>
    </row>
    <row r="1645" spans="1:32" ht="49.9" customHeight="1">
      <c r="A1645" s="4"/>
      <c r="B1645" s="213">
        <v>191010111111</v>
      </c>
      <c r="C1645" s="214">
        <v>6</v>
      </c>
      <c r="D1645" s="215" t="s">
        <v>1484</v>
      </c>
      <c r="E1645" s="215" t="s">
        <v>1484</v>
      </c>
      <c r="F1645" s="216" t="s">
        <v>3527</v>
      </c>
      <c r="G1645" s="215" t="s">
        <v>5284</v>
      </c>
      <c r="H1645" s="215" t="s">
        <v>7006</v>
      </c>
      <c r="I1645" s="215" t="s">
        <v>8711</v>
      </c>
      <c r="J1645" s="215" t="s">
        <v>10424</v>
      </c>
      <c r="K1645" s="215" t="s">
        <v>12110</v>
      </c>
      <c r="L1645" s="215" t="s">
        <v>13805</v>
      </c>
      <c r="M1645" s="215" t="s">
        <v>15493</v>
      </c>
      <c r="N1645" s="215" t="s">
        <v>17218</v>
      </c>
      <c r="O1645" s="215" t="s">
        <v>18896</v>
      </c>
      <c r="P1645" s="215" t="s">
        <v>20611</v>
      </c>
      <c r="Q1645" s="4"/>
      <c r="R1645" s="4"/>
      <c r="S1645" s="4"/>
      <c r="T1645" s="4"/>
      <c r="U1645" s="4"/>
      <c r="V1645" s="4"/>
      <c r="W1645" s="4"/>
      <c r="X1645" s="4"/>
      <c r="Y1645" s="4"/>
      <c r="Z1645" s="4"/>
      <c r="AA1645" s="4"/>
      <c r="AB1645" s="4"/>
      <c r="AC1645" s="4"/>
      <c r="AD1645" s="4"/>
      <c r="AE1645" s="4"/>
      <c r="AF1645" s="4"/>
    </row>
    <row r="1646" spans="1:32" ht="49.9" customHeight="1">
      <c r="A1646" s="4"/>
      <c r="B1646" s="213">
        <v>191010111112</v>
      </c>
      <c r="C1646" s="214">
        <v>6</v>
      </c>
      <c r="D1646" s="215" t="s">
        <v>1485</v>
      </c>
      <c r="E1646" s="215" t="s">
        <v>1485</v>
      </c>
      <c r="F1646" s="216" t="s">
        <v>23580</v>
      </c>
      <c r="G1646" s="215" t="s">
        <v>5285</v>
      </c>
      <c r="H1646" s="215" t="s">
        <v>7007</v>
      </c>
      <c r="I1646" s="215" t="s">
        <v>8709</v>
      </c>
      <c r="J1646" s="215" t="s">
        <v>10425</v>
      </c>
      <c r="K1646" s="215" t="s">
        <v>12111</v>
      </c>
      <c r="L1646" s="215" t="s">
        <v>13806</v>
      </c>
      <c r="M1646" s="215" t="s">
        <v>15494</v>
      </c>
      <c r="N1646" s="215" t="s">
        <v>17219</v>
      </c>
      <c r="O1646" s="215" t="s">
        <v>18897</v>
      </c>
      <c r="P1646" s="215" t="s">
        <v>20612</v>
      </c>
      <c r="Q1646" s="4"/>
      <c r="R1646" s="4"/>
      <c r="S1646" s="4"/>
      <c r="T1646" s="4"/>
      <c r="U1646" s="4"/>
      <c r="V1646" s="4"/>
      <c r="W1646" s="4"/>
      <c r="X1646" s="4"/>
      <c r="Y1646" s="4"/>
      <c r="Z1646" s="4"/>
      <c r="AA1646" s="4"/>
      <c r="AB1646" s="4"/>
      <c r="AC1646" s="4"/>
      <c r="AD1646" s="4"/>
      <c r="AE1646" s="4"/>
      <c r="AF1646" s="4"/>
    </row>
    <row r="1647" spans="1:32" ht="49.9" customHeight="1">
      <c r="A1647" s="4"/>
      <c r="B1647" s="213">
        <v>1910101112</v>
      </c>
      <c r="C1647" s="214">
        <v>5</v>
      </c>
      <c r="D1647" s="215" t="s">
        <v>1486</v>
      </c>
      <c r="E1647" s="215" t="s">
        <v>1486</v>
      </c>
      <c r="F1647" s="216" t="s">
        <v>3528</v>
      </c>
      <c r="G1647" s="215" t="s">
        <v>5286</v>
      </c>
      <c r="H1647" s="215" t="s">
        <v>7008</v>
      </c>
      <c r="I1647" s="215" t="s">
        <v>8712</v>
      </c>
      <c r="J1647" s="215" t="s">
        <v>10426</v>
      </c>
      <c r="K1647" s="215" t="s">
        <v>12112</v>
      </c>
      <c r="L1647" s="215" t="s">
        <v>13807</v>
      </c>
      <c r="M1647" s="215" t="s">
        <v>15495</v>
      </c>
      <c r="N1647" s="215" t="s">
        <v>17220</v>
      </c>
      <c r="O1647" s="215" t="s">
        <v>18898</v>
      </c>
      <c r="P1647" s="215" t="s">
        <v>20613</v>
      </c>
      <c r="Q1647" s="4"/>
      <c r="R1647" s="4"/>
      <c r="S1647" s="4"/>
      <c r="T1647" s="4"/>
      <c r="U1647" s="4"/>
      <c r="V1647" s="4"/>
      <c r="W1647" s="4"/>
      <c r="X1647" s="4"/>
      <c r="Y1647" s="4"/>
      <c r="Z1647" s="4"/>
      <c r="AA1647" s="4"/>
      <c r="AB1647" s="4"/>
      <c r="AC1647" s="4"/>
      <c r="AD1647" s="4"/>
      <c r="AE1647" s="4"/>
      <c r="AF1647" s="4"/>
    </row>
    <row r="1648" spans="1:32" ht="49.9" customHeight="1">
      <c r="A1648" s="4"/>
      <c r="B1648" s="213">
        <v>191010111210</v>
      </c>
      <c r="C1648" s="214">
        <v>6</v>
      </c>
      <c r="D1648" s="215" t="s">
        <v>1487</v>
      </c>
      <c r="E1648" s="215" t="s">
        <v>1487</v>
      </c>
      <c r="F1648" s="216" t="s">
        <v>3529</v>
      </c>
      <c r="G1648" s="215" t="s">
        <v>5287</v>
      </c>
      <c r="H1648" s="215" t="s">
        <v>7009</v>
      </c>
      <c r="I1648" s="215" t="s">
        <v>8713</v>
      </c>
      <c r="J1648" s="215" t="s">
        <v>10427</v>
      </c>
      <c r="K1648" s="215" t="s">
        <v>12113</v>
      </c>
      <c r="L1648" s="215" t="s">
        <v>13808</v>
      </c>
      <c r="M1648" s="215" t="s">
        <v>15496</v>
      </c>
      <c r="N1648" s="215" t="s">
        <v>17221</v>
      </c>
      <c r="O1648" s="215" t="s">
        <v>18899</v>
      </c>
      <c r="P1648" s="215" t="s">
        <v>20614</v>
      </c>
      <c r="Q1648" s="4"/>
      <c r="R1648" s="4"/>
      <c r="S1648" s="4"/>
      <c r="T1648" s="4"/>
      <c r="U1648" s="4"/>
      <c r="V1648" s="4"/>
      <c r="W1648" s="4"/>
      <c r="X1648" s="4"/>
      <c r="Y1648" s="4"/>
      <c r="Z1648" s="4"/>
      <c r="AA1648" s="4"/>
      <c r="AB1648" s="4"/>
      <c r="AC1648" s="4"/>
      <c r="AD1648" s="4"/>
      <c r="AE1648" s="4"/>
      <c r="AF1648" s="4"/>
    </row>
    <row r="1649" spans="1:32" ht="49.9" customHeight="1">
      <c r="A1649" s="4"/>
      <c r="B1649" s="213">
        <v>191010111211</v>
      </c>
      <c r="C1649" s="214">
        <v>6</v>
      </c>
      <c r="D1649" s="215" t="s">
        <v>1488</v>
      </c>
      <c r="E1649" s="215" t="s">
        <v>1488</v>
      </c>
      <c r="F1649" s="216" t="s">
        <v>23581</v>
      </c>
      <c r="G1649" s="215" t="s">
        <v>5288</v>
      </c>
      <c r="H1649" s="215" t="s">
        <v>7010</v>
      </c>
      <c r="I1649" s="215" t="s">
        <v>8714</v>
      </c>
      <c r="J1649" s="215" t="s">
        <v>10428</v>
      </c>
      <c r="K1649" s="215" t="s">
        <v>12114</v>
      </c>
      <c r="L1649" s="215" t="s">
        <v>13809</v>
      </c>
      <c r="M1649" s="215" t="s">
        <v>15497</v>
      </c>
      <c r="N1649" s="215" t="s">
        <v>17222</v>
      </c>
      <c r="O1649" s="215" t="s">
        <v>18900</v>
      </c>
      <c r="P1649" s="215" t="s">
        <v>20615</v>
      </c>
      <c r="Q1649" s="4"/>
      <c r="R1649" s="4"/>
      <c r="S1649" s="4"/>
      <c r="T1649" s="4"/>
      <c r="U1649" s="4"/>
      <c r="V1649" s="4"/>
      <c r="W1649" s="4"/>
      <c r="X1649" s="4"/>
      <c r="Y1649" s="4"/>
      <c r="Z1649" s="4"/>
      <c r="AA1649" s="4"/>
      <c r="AB1649" s="4"/>
      <c r="AC1649" s="4"/>
      <c r="AD1649" s="4"/>
      <c r="AE1649" s="4"/>
      <c r="AF1649" s="4"/>
    </row>
    <row r="1650" spans="1:32" ht="49.9" customHeight="1">
      <c r="A1650" s="4"/>
      <c r="B1650" s="213">
        <v>1910101113</v>
      </c>
      <c r="C1650" s="214">
        <v>5</v>
      </c>
      <c r="D1650" s="215" t="s">
        <v>1489</v>
      </c>
      <c r="E1650" s="215" t="s">
        <v>1489</v>
      </c>
      <c r="F1650" s="216" t="s">
        <v>3530</v>
      </c>
      <c r="G1650" s="215" t="s">
        <v>5289</v>
      </c>
      <c r="H1650" s="215" t="s">
        <v>7011</v>
      </c>
      <c r="I1650" s="215" t="s">
        <v>8715</v>
      </c>
      <c r="J1650" s="215" t="s">
        <v>10429</v>
      </c>
      <c r="K1650" s="215" t="s">
        <v>12115</v>
      </c>
      <c r="L1650" s="215" t="s">
        <v>13810</v>
      </c>
      <c r="M1650" s="215" t="s">
        <v>15498</v>
      </c>
      <c r="N1650" s="215" t="s">
        <v>17223</v>
      </c>
      <c r="O1650" s="215" t="s">
        <v>5289</v>
      </c>
      <c r="P1650" s="215" t="s">
        <v>20616</v>
      </c>
      <c r="Q1650" s="4"/>
      <c r="R1650" s="4"/>
      <c r="S1650" s="4"/>
      <c r="T1650" s="4"/>
      <c r="U1650" s="4"/>
      <c r="V1650" s="4"/>
      <c r="W1650" s="4"/>
      <c r="X1650" s="4"/>
      <c r="Y1650" s="4"/>
      <c r="Z1650" s="4"/>
      <c r="AA1650" s="4"/>
      <c r="AB1650" s="4"/>
      <c r="AC1650" s="4"/>
      <c r="AD1650" s="4"/>
      <c r="AE1650" s="4"/>
      <c r="AF1650" s="4"/>
    </row>
    <row r="1651" spans="1:32" ht="49.9" customHeight="1">
      <c r="A1651" s="4"/>
      <c r="B1651" s="213">
        <v>1910101114</v>
      </c>
      <c r="C1651" s="214">
        <v>5</v>
      </c>
      <c r="D1651" s="215" t="s">
        <v>1490</v>
      </c>
      <c r="E1651" s="215" t="s">
        <v>1490</v>
      </c>
      <c r="F1651" s="216" t="s">
        <v>23582</v>
      </c>
      <c r="G1651" s="215" t="s">
        <v>5290</v>
      </c>
      <c r="H1651" s="215" t="s">
        <v>7012</v>
      </c>
      <c r="I1651" s="215" t="s">
        <v>8716</v>
      </c>
      <c r="J1651" s="215" t="s">
        <v>10430</v>
      </c>
      <c r="K1651" s="215" t="s">
        <v>12116</v>
      </c>
      <c r="L1651" s="215" t="s">
        <v>13811</v>
      </c>
      <c r="M1651" s="215" t="s">
        <v>15499</v>
      </c>
      <c r="N1651" s="215" t="s">
        <v>17224</v>
      </c>
      <c r="O1651" s="215" t="s">
        <v>18901</v>
      </c>
      <c r="P1651" s="215" t="s">
        <v>20617</v>
      </c>
      <c r="Q1651" s="4"/>
      <c r="R1651" s="4"/>
      <c r="S1651" s="4"/>
      <c r="T1651" s="4"/>
      <c r="U1651" s="4"/>
      <c r="V1651" s="4"/>
      <c r="W1651" s="4"/>
      <c r="X1651" s="4"/>
      <c r="Y1651" s="4"/>
      <c r="Z1651" s="4"/>
      <c r="AA1651" s="4"/>
      <c r="AB1651" s="4"/>
      <c r="AC1651" s="4"/>
      <c r="AD1651" s="4"/>
      <c r="AE1651" s="4"/>
      <c r="AF1651" s="4"/>
    </row>
    <row r="1652" spans="1:32" ht="49.9" customHeight="1">
      <c r="A1652" s="4"/>
      <c r="B1652" s="213">
        <v>1910101115</v>
      </c>
      <c r="C1652" s="214">
        <v>5</v>
      </c>
      <c r="D1652" s="215" t="s">
        <v>304</v>
      </c>
      <c r="E1652" s="215" t="s">
        <v>304</v>
      </c>
      <c r="F1652" s="216" t="s">
        <v>23583</v>
      </c>
      <c r="G1652" s="215" t="s">
        <v>5291</v>
      </c>
      <c r="H1652" s="215" t="s">
        <v>7013</v>
      </c>
      <c r="I1652" s="215" t="s">
        <v>8717</v>
      </c>
      <c r="J1652" s="215" t="s">
        <v>10431</v>
      </c>
      <c r="K1652" s="215" t="s">
        <v>12117</v>
      </c>
      <c r="L1652" s="215" t="s">
        <v>13812</v>
      </c>
      <c r="M1652" s="215" t="s">
        <v>15500</v>
      </c>
      <c r="N1652" s="215" t="s">
        <v>17225</v>
      </c>
      <c r="O1652" s="215" t="s">
        <v>18902</v>
      </c>
      <c r="P1652" s="215" t="s">
        <v>20618</v>
      </c>
      <c r="Q1652" s="4"/>
      <c r="R1652" s="4"/>
      <c r="S1652" s="4"/>
      <c r="T1652" s="4"/>
      <c r="U1652" s="4"/>
      <c r="V1652" s="4"/>
      <c r="W1652" s="4"/>
      <c r="X1652" s="4"/>
      <c r="Y1652" s="4"/>
      <c r="Z1652" s="4"/>
      <c r="AA1652" s="4"/>
      <c r="AB1652" s="4"/>
      <c r="AC1652" s="4"/>
      <c r="AD1652" s="4"/>
      <c r="AE1652" s="4"/>
      <c r="AF1652" s="4"/>
    </row>
    <row r="1653" spans="1:32" ht="49.9" customHeight="1">
      <c r="A1653" s="4"/>
      <c r="B1653" s="213">
        <v>191010111510</v>
      </c>
      <c r="C1653" s="214">
        <v>6</v>
      </c>
      <c r="D1653" s="215" t="s">
        <v>1491</v>
      </c>
      <c r="E1653" s="215" t="s">
        <v>1491</v>
      </c>
      <c r="F1653" s="216" t="s">
        <v>3531</v>
      </c>
      <c r="G1653" s="215" t="s">
        <v>5292</v>
      </c>
      <c r="H1653" s="215" t="s">
        <v>7014</v>
      </c>
      <c r="I1653" s="215" t="s">
        <v>8718</v>
      </c>
      <c r="J1653" s="215" t="s">
        <v>10432</v>
      </c>
      <c r="K1653" s="215" t="s">
        <v>12118</v>
      </c>
      <c r="L1653" s="215" t="s">
        <v>13813</v>
      </c>
      <c r="M1653" s="215" t="s">
        <v>15501</v>
      </c>
      <c r="N1653" s="215" t="s">
        <v>17226</v>
      </c>
      <c r="O1653" s="215" t="s">
        <v>18903</v>
      </c>
      <c r="P1653" s="215" t="s">
        <v>20619</v>
      </c>
      <c r="Q1653" s="4"/>
      <c r="R1653" s="4"/>
      <c r="S1653" s="4"/>
      <c r="T1653" s="4"/>
      <c r="U1653" s="4"/>
      <c r="V1653" s="4"/>
      <c r="W1653" s="4"/>
      <c r="X1653" s="4"/>
      <c r="Y1653" s="4"/>
      <c r="Z1653" s="4"/>
      <c r="AA1653" s="4"/>
      <c r="AB1653" s="4"/>
      <c r="AC1653" s="4"/>
      <c r="AD1653" s="4"/>
      <c r="AE1653" s="4"/>
      <c r="AF1653" s="4"/>
    </row>
    <row r="1654" spans="1:32" ht="49.9" customHeight="1">
      <c r="A1654" s="4"/>
      <c r="B1654" s="213">
        <v>191010111511</v>
      </c>
      <c r="C1654" s="214">
        <v>6</v>
      </c>
      <c r="D1654" s="215" t="s">
        <v>1492</v>
      </c>
      <c r="E1654" s="215" t="s">
        <v>1492</v>
      </c>
      <c r="F1654" s="216" t="s">
        <v>3532</v>
      </c>
      <c r="G1654" s="215" t="s">
        <v>5293</v>
      </c>
      <c r="H1654" s="215" t="s">
        <v>7015</v>
      </c>
      <c r="I1654" s="215" t="s">
        <v>8719</v>
      </c>
      <c r="J1654" s="215" t="s">
        <v>10433</v>
      </c>
      <c r="K1654" s="215" t="s">
        <v>12119</v>
      </c>
      <c r="L1654" s="215" t="s">
        <v>13814</v>
      </c>
      <c r="M1654" s="215" t="s">
        <v>15502</v>
      </c>
      <c r="N1654" s="215" t="s">
        <v>17227</v>
      </c>
      <c r="O1654" s="215" t="s">
        <v>18904</v>
      </c>
      <c r="P1654" s="215" t="s">
        <v>20620</v>
      </c>
      <c r="Q1654" s="4"/>
      <c r="R1654" s="4"/>
      <c r="S1654" s="4"/>
      <c r="T1654" s="4"/>
      <c r="U1654" s="4"/>
      <c r="V1654" s="4"/>
      <c r="W1654" s="4"/>
      <c r="X1654" s="4"/>
      <c r="Y1654" s="4"/>
      <c r="Z1654" s="4"/>
      <c r="AA1654" s="4"/>
      <c r="AB1654" s="4"/>
      <c r="AC1654" s="4"/>
      <c r="AD1654" s="4"/>
      <c r="AE1654" s="4"/>
      <c r="AF1654" s="4"/>
    </row>
    <row r="1655" spans="1:32" ht="49.9" customHeight="1">
      <c r="A1655" s="4"/>
      <c r="B1655" s="213">
        <v>1910101116</v>
      </c>
      <c r="C1655" s="214">
        <v>5</v>
      </c>
      <c r="D1655" s="215" t="s">
        <v>1493</v>
      </c>
      <c r="E1655" s="215" t="s">
        <v>1493</v>
      </c>
      <c r="F1655" s="216" t="s">
        <v>3533</v>
      </c>
      <c r="G1655" s="215" t="s">
        <v>5294</v>
      </c>
      <c r="H1655" s="215" t="s">
        <v>7016</v>
      </c>
      <c r="I1655" s="215" t="s">
        <v>8720</v>
      </c>
      <c r="J1655" s="215" t="s">
        <v>10434</v>
      </c>
      <c r="K1655" s="215" t="s">
        <v>12120</v>
      </c>
      <c r="L1655" s="215" t="s">
        <v>13815</v>
      </c>
      <c r="M1655" s="215" t="s">
        <v>14932</v>
      </c>
      <c r="N1655" s="215" t="s">
        <v>17228</v>
      </c>
      <c r="O1655" s="215" t="s">
        <v>18905</v>
      </c>
      <c r="P1655" s="215" t="s">
        <v>20621</v>
      </c>
      <c r="Q1655" s="4"/>
      <c r="R1655" s="4"/>
      <c r="S1655" s="4"/>
      <c r="T1655" s="4"/>
      <c r="U1655" s="4"/>
      <c r="V1655" s="4"/>
      <c r="W1655" s="4"/>
      <c r="X1655" s="4"/>
      <c r="Y1655" s="4"/>
      <c r="Z1655" s="4"/>
      <c r="AA1655" s="4"/>
      <c r="AB1655" s="4"/>
      <c r="AC1655" s="4"/>
      <c r="AD1655" s="4"/>
      <c r="AE1655" s="4"/>
      <c r="AF1655" s="4"/>
    </row>
    <row r="1656" spans="1:32" ht="49.9" customHeight="1">
      <c r="A1656" s="4"/>
      <c r="B1656" s="213">
        <v>1910101117</v>
      </c>
      <c r="C1656" s="214">
        <v>5</v>
      </c>
      <c r="D1656" s="215" t="s">
        <v>1494</v>
      </c>
      <c r="E1656" s="215" t="s">
        <v>1494</v>
      </c>
      <c r="F1656" s="216" t="s">
        <v>3534</v>
      </c>
      <c r="G1656" s="215" t="s">
        <v>5295</v>
      </c>
      <c r="H1656" s="215" t="s">
        <v>7017</v>
      </c>
      <c r="I1656" s="215" t="s">
        <v>8721</v>
      </c>
      <c r="J1656" s="215" t="s">
        <v>10435</v>
      </c>
      <c r="K1656" s="215" t="s">
        <v>12121</v>
      </c>
      <c r="L1656" s="215" t="s">
        <v>13816</v>
      </c>
      <c r="M1656" s="215" t="s">
        <v>15503</v>
      </c>
      <c r="N1656" s="215" t="s">
        <v>17229</v>
      </c>
      <c r="O1656" s="215" t="s">
        <v>18906</v>
      </c>
      <c r="P1656" s="215" t="s">
        <v>20622</v>
      </c>
      <c r="Q1656" s="4"/>
      <c r="R1656" s="4"/>
      <c r="S1656" s="4"/>
      <c r="T1656" s="4"/>
      <c r="U1656" s="4"/>
      <c r="V1656" s="4"/>
      <c r="W1656" s="4"/>
      <c r="X1656" s="4"/>
      <c r="Y1656" s="4"/>
      <c r="Z1656" s="4"/>
      <c r="AA1656" s="4"/>
      <c r="AB1656" s="4"/>
      <c r="AC1656" s="4"/>
      <c r="AD1656" s="4"/>
      <c r="AE1656" s="4"/>
      <c r="AF1656" s="4"/>
    </row>
    <row r="1657" spans="1:32" ht="49.9" customHeight="1">
      <c r="A1657" s="4"/>
      <c r="B1657" s="213">
        <v>19101012</v>
      </c>
      <c r="C1657" s="214">
        <v>4</v>
      </c>
      <c r="D1657" s="215" t="s">
        <v>305</v>
      </c>
      <c r="E1657" s="215" t="s">
        <v>305</v>
      </c>
      <c r="F1657" s="216" t="s">
        <v>23584</v>
      </c>
      <c r="G1657" s="215" t="s">
        <v>5296</v>
      </c>
      <c r="H1657" s="215" t="s">
        <v>7018</v>
      </c>
      <c r="I1657" s="215" t="s">
        <v>8722</v>
      </c>
      <c r="J1657" s="215" t="s">
        <v>10436</v>
      </c>
      <c r="K1657" s="215" t="s">
        <v>12122</v>
      </c>
      <c r="L1657" s="215" t="s">
        <v>13817</v>
      </c>
      <c r="M1657" s="215" t="s">
        <v>21648</v>
      </c>
      <c r="N1657" s="215" t="s">
        <v>17230</v>
      </c>
      <c r="O1657" s="215" t="s">
        <v>21650</v>
      </c>
      <c r="P1657" s="215" t="s">
        <v>20623</v>
      </c>
      <c r="Q1657" s="4"/>
      <c r="R1657" s="4"/>
      <c r="S1657" s="4"/>
      <c r="T1657" s="4"/>
      <c r="U1657" s="4"/>
      <c r="V1657" s="4"/>
      <c r="W1657" s="4"/>
      <c r="X1657" s="4"/>
      <c r="Y1657" s="4"/>
      <c r="Z1657" s="4"/>
      <c r="AA1657" s="4"/>
      <c r="AB1657" s="4"/>
      <c r="AC1657" s="4"/>
      <c r="AD1657" s="4"/>
      <c r="AE1657" s="4"/>
      <c r="AF1657" s="4"/>
    </row>
    <row r="1658" spans="1:32" ht="49.9" customHeight="1">
      <c r="A1658" s="4"/>
      <c r="B1658" s="213">
        <v>1910101210</v>
      </c>
      <c r="C1658" s="214">
        <v>5</v>
      </c>
      <c r="D1658" s="215" t="s">
        <v>1495</v>
      </c>
      <c r="E1658" s="215" t="s">
        <v>1495</v>
      </c>
      <c r="F1658" s="216" t="s">
        <v>23585</v>
      </c>
      <c r="G1658" s="215" t="s">
        <v>5297</v>
      </c>
      <c r="H1658" s="215" t="s">
        <v>7019</v>
      </c>
      <c r="I1658" s="215" t="s">
        <v>8723</v>
      </c>
      <c r="J1658" s="215" t="s">
        <v>10437</v>
      </c>
      <c r="K1658" s="215" t="s">
        <v>12123</v>
      </c>
      <c r="L1658" s="215" t="s">
        <v>13818</v>
      </c>
      <c r="M1658" s="215" t="s">
        <v>15504</v>
      </c>
      <c r="N1658" s="215" t="s">
        <v>17231</v>
      </c>
      <c r="O1658" s="215" t="s">
        <v>18907</v>
      </c>
      <c r="P1658" s="215" t="s">
        <v>20624</v>
      </c>
      <c r="Q1658" s="4"/>
      <c r="R1658" s="4"/>
      <c r="S1658" s="4"/>
      <c r="T1658" s="4"/>
      <c r="U1658" s="4"/>
      <c r="V1658" s="4"/>
      <c r="W1658" s="4"/>
      <c r="X1658" s="4"/>
      <c r="Y1658" s="4"/>
      <c r="Z1658" s="4"/>
      <c r="AA1658" s="4"/>
      <c r="AB1658" s="4"/>
      <c r="AC1658" s="4"/>
      <c r="AD1658" s="4"/>
      <c r="AE1658" s="4"/>
      <c r="AF1658" s="4"/>
    </row>
    <row r="1659" spans="1:32" ht="49.9" customHeight="1">
      <c r="A1659" s="4"/>
      <c r="B1659" s="213">
        <v>191010121010</v>
      </c>
      <c r="C1659" s="214">
        <v>6</v>
      </c>
      <c r="D1659" s="215" t="s">
        <v>1496</v>
      </c>
      <c r="E1659" s="215" t="s">
        <v>1496</v>
      </c>
      <c r="F1659" s="216" t="s">
        <v>3535</v>
      </c>
      <c r="G1659" s="215" t="s">
        <v>5298</v>
      </c>
      <c r="H1659" s="215" t="s">
        <v>7020</v>
      </c>
      <c r="I1659" s="215" t="s">
        <v>8724</v>
      </c>
      <c r="J1659" s="215" t="s">
        <v>10438</v>
      </c>
      <c r="K1659" s="215" t="s">
        <v>12124</v>
      </c>
      <c r="L1659" s="215" t="s">
        <v>13819</v>
      </c>
      <c r="M1659" s="215" t="s">
        <v>15505</v>
      </c>
      <c r="N1659" s="215" t="s">
        <v>17232</v>
      </c>
      <c r="O1659" s="215" t="s">
        <v>18908</v>
      </c>
      <c r="P1659" s="215" t="s">
        <v>20625</v>
      </c>
      <c r="Q1659" s="4"/>
      <c r="R1659" s="4"/>
      <c r="S1659" s="4"/>
      <c r="T1659" s="4"/>
      <c r="U1659" s="4"/>
      <c r="V1659" s="4"/>
      <c r="W1659" s="4"/>
      <c r="X1659" s="4"/>
      <c r="Y1659" s="4"/>
      <c r="Z1659" s="4"/>
      <c r="AA1659" s="4"/>
      <c r="AB1659" s="4"/>
      <c r="AC1659" s="4"/>
      <c r="AD1659" s="4"/>
      <c r="AE1659" s="4"/>
      <c r="AF1659" s="4"/>
    </row>
    <row r="1660" spans="1:32" ht="49.9" customHeight="1">
      <c r="A1660" s="4"/>
      <c r="B1660" s="213">
        <v>191010121011</v>
      </c>
      <c r="C1660" s="214">
        <v>6</v>
      </c>
      <c r="D1660" s="215" t="s">
        <v>1497</v>
      </c>
      <c r="E1660" s="215" t="s">
        <v>1497</v>
      </c>
      <c r="F1660" s="216" t="s">
        <v>23586</v>
      </c>
      <c r="G1660" s="215" t="s">
        <v>5299</v>
      </c>
      <c r="H1660" s="215" t="s">
        <v>7021</v>
      </c>
      <c r="I1660" s="215" t="s">
        <v>8725</v>
      </c>
      <c r="J1660" s="215" t="s">
        <v>10439</v>
      </c>
      <c r="K1660" s="215" t="s">
        <v>12125</v>
      </c>
      <c r="L1660" s="215" t="s">
        <v>13820</v>
      </c>
      <c r="M1660" s="215" t="s">
        <v>15506</v>
      </c>
      <c r="N1660" s="215" t="s">
        <v>17233</v>
      </c>
      <c r="O1660" s="215" t="s">
        <v>18909</v>
      </c>
      <c r="P1660" s="215" t="s">
        <v>20626</v>
      </c>
      <c r="Q1660" s="4"/>
      <c r="R1660" s="4"/>
      <c r="S1660" s="4"/>
      <c r="T1660" s="4"/>
      <c r="U1660" s="4"/>
      <c r="V1660" s="4"/>
      <c r="W1660" s="4"/>
      <c r="X1660" s="4"/>
      <c r="Y1660" s="4"/>
      <c r="Z1660" s="4"/>
      <c r="AA1660" s="4"/>
      <c r="AB1660" s="4"/>
      <c r="AC1660" s="4"/>
      <c r="AD1660" s="4"/>
      <c r="AE1660" s="4"/>
      <c r="AF1660" s="4"/>
    </row>
    <row r="1661" spans="1:32" ht="49.9" customHeight="1">
      <c r="A1661" s="4"/>
      <c r="B1661" s="213">
        <v>191010121012</v>
      </c>
      <c r="C1661" s="214">
        <v>6</v>
      </c>
      <c r="D1661" s="215" t="s">
        <v>1498</v>
      </c>
      <c r="E1661" s="215" t="s">
        <v>1498</v>
      </c>
      <c r="F1661" s="216" t="s">
        <v>23587</v>
      </c>
      <c r="G1661" s="215" t="s">
        <v>5300</v>
      </c>
      <c r="H1661" s="215" t="s">
        <v>7022</v>
      </c>
      <c r="I1661" s="215" t="s">
        <v>8726</v>
      </c>
      <c r="J1661" s="215" t="s">
        <v>10440</v>
      </c>
      <c r="K1661" s="215" t="s">
        <v>12126</v>
      </c>
      <c r="L1661" s="215" t="s">
        <v>13821</v>
      </c>
      <c r="M1661" s="215" t="s">
        <v>15507</v>
      </c>
      <c r="N1661" s="215" t="s">
        <v>17234</v>
      </c>
      <c r="O1661" s="215" t="s">
        <v>18910</v>
      </c>
      <c r="P1661" s="215" t="s">
        <v>20626</v>
      </c>
      <c r="Q1661" s="4"/>
      <c r="R1661" s="4"/>
      <c r="S1661" s="4"/>
      <c r="T1661" s="4"/>
      <c r="U1661" s="4"/>
      <c r="V1661" s="4"/>
      <c r="W1661" s="4"/>
      <c r="X1661" s="4"/>
      <c r="Y1661" s="4"/>
      <c r="Z1661" s="4"/>
      <c r="AA1661" s="4"/>
      <c r="AB1661" s="4"/>
      <c r="AC1661" s="4"/>
      <c r="AD1661" s="4"/>
      <c r="AE1661" s="4"/>
      <c r="AF1661" s="4"/>
    </row>
    <row r="1662" spans="1:32" ht="49.9" customHeight="1">
      <c r="A1662" s="4"/>
      <c r="B1662" s="213">
        <v>191010121013</v>
      </c>
      <c r="C1662" s="214">
        <v>6</v>
      </c>
      <c r="D1662" s="215" t="s">
        <v>1499</v>
      </c>
      <c r="E1662" s="215" t="s">
        <v>1499</v>
      </c>
      <c r="F1662" s="216" t="s">
        <v>3536</v>
      </c>
      <c r="G1662" s="215" t="s">
        <v>5301</v>
      </c>
      <c r="H1662" s="215" t="s">
        <v>7023</v>
      </c>
      <c r="I1662" s="215" t="s">
        <v>1499</v>
      </c>
      <c r="J1662" s="215" t="s">
        <v>10441</v>
      </c>
      <c r="K1662" s="215" t="s">
        <v>12127</v>
      </c>
      <c r="L1662" s="215" t="s">
        <v>13822</v>
      </c>
      <c r="M1662" s="215" t="s">
        <v>15508</v>
      </c>
      <c r="N1662" s="215" t="s">
        <v>17235</v>
      </c>
      <c r="O1662" s="215" t="s">
        <v>15508</v>
      </c>
      <c r="P1662" s="215" t="s">
        <v>20625</v>
      </c>
      <c r="Q1662" s="4"/>
      <c r="R1662" s="4"/>
      <c r="S1662" s="4"/>
      <c r="T1662" s="4"/>
      <c r="U1662" s="4"/>
      <c r="V1662" s="4"/>
      <c r="W1662" s="4"/>
      <c r="X1662" s="4"/>
      <c r="Y1662" s="4"/>
      <c r="Z1662" s="4"/>
      <c r="AA1662" s="4"/>
      <c r="AB1662" s="4"/>
      <c r="AC1662" s="4"/>
      <c r="AD1662" s="4"/>
      <c r="AE1662" s="4"/>
      <c r="AF1662" s="4"/>
    </row>
    <row r="1663" spans="1:32" ht="49.9" customHeight="1">
      <c r="A1663" s="4"/>
      <c r="B1663" s="213">
        <v>1910101211</v>
      </c>
      <c r="C1663" s="214">
        <v>5</v>
      </c>
      <c r="D1663" s="215" t="s">
        <v>306</v>
      </c>
      <c r="E1663" s="215" t="s">
        <v>306</v>
      </c>
      <c r="F1663" s="216" t="s">
        <v>3537</v>
      </c>
      <c r="G1663" s="215" t="s">
        <v>5302</v>
      </c>
      <c r="H1663" s="215" t="s">
        <v>7024</v>
      </c>
      <c r="I1663" s="215" t="s">
        <v>8727</v>
      </c>
      <c r="J1663" s="215" t="s">
        <v>10442</v>
      </c>
      <c r="K1663" s="215" t="s">
        <v>12128</v>
      </c>
      <c r="L1663" s="215" t="s">
        <v>13823</v>
      </c>
      <c r="M1663" s="215" t="s">
        <v>15509</v>
      </c>
      <c r="N1663" s="215" t="s">
        <v>17236</v>
      </c>
      <c r="O1663" s="215" t="s">
        <v>18911</v>
      </c>
      <c r="P1663" s="215" t="s">
        <v>20627</v>
      </c>
      <c r="Q1663" s="4"/>
      <c r="R1663" s="4"/>
      <c r="S1663" s="4"/>
      <c r="T1663" s="4"/>
      <c r="U1663" s="4"/>
      <c r="V1663" s="4"/>
      <c r="W1663" s="4"/>
      <c r="X1663" s="4"/>
      <c r="Y1663" s="4"/>
      <c r="Z1663" s="4"/>
      <c r="AA1663" s="4"/>
      <c r="AB1663" s="4"/>
      <c r="AC1663" s="4"/>
      <c r="AD1663" s="4"/>
      <c r="AE1663" s="4"/>
      <c r="AF1663" s="4"/>
    </row>
    <row r="1664" spans="1:32" ht="49.9" customHeight="1">
      <c r="A1664" s="4"/>
      <c r="B1664" s="213">
        <v>191010121110</v>
      </c>
      <c r="C1664" s="214">
        <v>6</v>
      </c>
      <c r="D1664" s="215" t="s">
        <v>1500</v>
      </c>
      <c r="E1664" s="215" t="s">
        <v>1500</v>
      </c>
      <c r="F1664" s="216" t="s">
        <v>3538</v>
      </c>
      <c r="G1664" s="215" t="s">
        <v>5303</v>
      </c>
      <c r="H1664" s="215" t="s">
        <v>7025</v>
      </c>
      <c r="I1664" s="215" t="s">
        <v>8728</v>
      </c>
      <c r="J1664" s="215" t="s">
        <v>10443</v>
      </c>
      <c r="K1664" s="215" t="s">
        <v>12129</v>
      </c>
      <c r="L1664" s="215" t="s">
        <v>13824</v>
      </c>
      <c r="M1664" s="215" t="s">
        <v>15510</v>
      </c>
      <c r="N1664" s="215" t="s">
        <v>17237</v>
      </c>
      <c r="O1664" s="215" t="s">
        <v>18912</v>
      </c>
      <c r="P1664" s="215" t="s">
        <v>20628</v>
      </c>
      <c r="Q1664" s="4"/>
      <c r="R1664" s="4"/>
      <c r="S1664" s="4"/>
      <c r="T1664" s="4"/>
      <c r="U1664" s="4"/>
      <c r="V1664" s="4"/>
      <c r="W1664" s="4"/>
      <c r="X1664" s="4"/>
      <c r="Y1664" s="4"/>
      <c r="Z1664" s="4"/>
      <c r="AA1664" s="4"/>
      <c r="AB1664" s="4"/>
      <c r="AC1664" s="4"/>
      <c r="AD1664" s="4"/>
      <c r="AE1664" s="4"/>
      <c r="AF1664" s="4"/>
    </row>
    <row r="1665" spans="1:32" ht="49.9" customHeight="1">
      <c r="A1665" s="4"/>
      <c r="B1665" s="213">
        <v>191010121111</v>
      </c>
      <c r="C1665" s="214">
        <v>6</v>
      </c>
      <c r="D1665" s="215" t="s">
        <v>1501</v>
      </c>
      <c r="E1665" s="215" t="s">
        <v>1501</v>
      </c>
      <c r="F1665" s="216" t="s">
        <v>3539</v>
      </c>
      <c r="G1665" s="215" t="s">
        <v>5304</v>
      </c>
      <c r="H1665" s="215" t="s">
        <v>1501</v>
      </c>
      <c r="I1665" s="215" t="s">
        <v>8729</v>
      </c>
      <c r="J1665" s="215" t="s">
        <v>10444</v>
      </c>
      <c r="K1665" s="215" t="s">
        <v>12130</v>
      </c>
      <c r="L1665" s="215" t="s">
        <v>13825</v>
      </c>
      <c r="M1665" s="215" t="s">
        <v>15511</v>
      </c>
      <c r="N1665" s="215" t="s">
        <v>17238</v>
      </c>
      <c r="O1665" s="215" t="s">
        <v>18913</v>
      </c>
      <c r="P1665" s="215" t="s">
        <v>20629</v>
      </c>
      <c r="Q1665" s="4"/>
      <c r="R1665" s="4"/>
      <c r="S1665" s="4"/>
      <c r="T1665" s="4"/>
      <c r="U1665" s="4"/>
      <c r="V1665" s="4"/>
      <c r="W1665" s="4"/>
      <c r="X1665" s="4"/>
      <c r="Y1665" s="4"/>
      <c r="Z1665" s="4"/>
      <c r="AA1665" s="4"/>
      <c r="AB1665" s="4"/>
      <c r="AC1665" s="4"/>
      <c r="AD1665" s="4"/>
      <c r="AE1665" s="4"/>
      <c r="AF1665" s="4"/>
    </row>
    <row r="1666" spans="1:32" ht="49.9" customHeight="1">
      <c r="A1666" s="4"/>
      <c r="B1666" s="213">
        <v>191010121112</v>
      </c>
      <c r="C1666" s="214">
        <v>6</v>
      </c>
      <c r="D1666" s="215" t="s">
        <v>1502</v>
      </c>
      <c r="E1666" s="215" t="s">
        <v>1502</v>
      </c>
      <c r="F1666" s="216" t="s">
        <v>3540</v>
      </c>
      <c r="G1666" s="215" t="s">
        <v>5305</v>
      </c>
      <c r="H1666" s="215" t="s">
        <v>7026</v>
      </c>
      <c r="I1666" s="215" t="s">
        <v>8730</v>
      </c>
      <c r="J1666" s="215" t="s">
        <v>10445</v>
      </c>
      <c r="K1666" s="215" t="s">
        <v>12131</v>
      </c>
      <c r="L1666" s="215" t="s">
        <v>13826</v>
      </c>
      <c r="M1666" s="215" t="s">
        <v>15512</v>
      </c>
      <c r="N1666" s="215" t="s">
        <v>17239</v>
      </c>
      <c r="O1666" s="215" t="s">
        <v>18914</v>
      </c>
      <c r="P1666" s="215" t="s">
        <v>20630</v>
      </c>
      <c r="Q1666" s="4"/>
      <c r="R1666" s="4"/>
      <c r="S1666" s="4"/>
      <c r="T1666" s="4"/>
      <c r="U1666" s="4"/>
      <c r="V1666" s="4"/>
      <c r="W1666" s="4"/>
      <c r="X1666" s="4"/>
      <c r="Y1666" s="4"/>
      <c r="Z1666" s="4"/>
      <c r="AA1666" s="4"/>
      <c r="AB1666" s="4"/>
      <c r="AC1666" s="4"/>
      <c r="AD1666" s="4"/>
      <c r="AE1666" s="4"/>
      <c r="AF1666" s="4"/>
    </row>
    <row r="1667" spans="1:32" ht="49.9" customHeight="1">
      <c r="A1667" s="4"/>
      <c r="B1667" s="213">
        <v>191010121113</v>
      </c>
      <c r="C1667" s="214">
        <v>6</v>
      </c>
      <c r="D1667" s="215" t="s">
        <v>1503</v>
      </c>
      <c r="E1667" s="215" t="s">
        <v>1503</v>
      </c>
      <c r="F1667" s="216" t="s">
        <v>3541</v>
      </c>
      <c r="G1667" s="215" t="s">
        <v>5306</v>
      </c>
      <c r="H1667" s="215" t="s">
        <v>7027</v>
      </c>
      <c r="I1667" s="215" t="s">
        <v>8731</v>
      </c>
      <c r="J1667" s="215" t="s">
        <v>10446</v>
      </c>
      <c r="K1667" s="215" t="s">
        <v>12132</v>
      </c>
      <c r="L1667" s="215" t="s">
        <v>13827</v>
      </c>
      <c r="M1667" s="215" t="s">
        <v>15513</v>
      </c>
      <c r="N1667" s="215" t="s">
        <v>17240</v>
      </c>
      <c r="O1667" s="215" t="s">
        <v>18915</v>
      </c>
      <c r="P1667" s="215" t="s">
        <v>20631</v>
      </c>
      <c r="Q1667" s="4"/>
      <c r="R1667" s="4"/>
      <c r="S1667" s="4"/>
      <c r="T1667" s="4"/>
      <c r="U1667" s="4"/>
      <c r="V1667" s="4"/>
      <c r="W1667" s="4"/>
      <c r="X1667" s="4"/>
      <c r="Y1667" s="4"/>
      <c r="Z1667" s="4"/>
      <c r="AA1667" s="4"/>
      <c r="AB1667" s="4"/>
      <c r="AC1667" s="4"/>
      <c r="AD1667" s="4"/>
      <c r="AE1667" s="4"/>
      <c r="AF1667" s="4"/>
    </row>
    <row r="1668" spans="1:32" ht="49.9" customHeight="1">
      <c r="A1668" s="4"/>
      <c r="B1668" s="213">
        <v>1910101212</v>
      </c>
      <c r="C1668" s="214">
        <v>5</v>
      </c>
      <c r="D1668" s="215" t="s">
        <v>1504</v>
      </c>
      <c r="E1668" s="215" t="s">
        <v>1504</v>
      </c>
      <c r="F1668" s="216" t="s">
        <v>3542</v>
      </c>
      <c r="G1668" s="215" t="s">
        <v>5307</v>
      </c>
      <c r="H1668" s="215" t="s">
        <v>7028</v>
      </c>
      <c r="I1668" s="215" t="s">
        <v>8732</v>
      </c>
      <c r="J1668" s="215" t="s">
        <v>10447</v>
      </c>
      <c r="K1668" s="215" t="s">
        <v>10447</v>
      </c>
      <c r="L1668" s="215" t="s">
        <v>8732</v>
      </c>
      <c r="M1668" s="215" t="s">
        <v>15514</v>
      </c>
      <c r="N1668" s="215" t="s">
        <v>17241</v>
      </c>
      <c r="O1668" s="215" t="s">
        <v>18916</v>
      </c>
      <c r="P1668" s="215" t="s">
        <v>20632</v>
      </c>
      <c r="Q1668" s="4"/>
      <c r="R1668" s="4"/>
      <c r="S1668" s="4"/>
      <c r="T1668" s="4"/>
      <c r="U1668" s="4"/>
      <c r="V1668" s="4"/>
      <c r="W1668" s="4"/>
      <c r="X1668" s="4"/>
      <c r="Y1668" s="4"/>
      <c r="Z1668" s="4"/>
      <c r="AA1668" s="4"/>
      <c r="AB1668" s="4"/>
      <c r="AC1668" s="4"/>
      <c r="AD1668" s="4"/>
      <c r="AE1668" s="4"/>
      <c r="AF1668" s="4"/>
    </row>
    <row r="1669" spans="1:32" ht="49.9" customHeight="1">
      <c r="A1669" s="4"/>
      <c r="B1669" s="213">
        <v>1910101213</v>
      </c>
      <c r="C1669" s="214">
        <v>5</v>
      </c>
      <c r="D1669" s="215" t="s">
        <v>1505</v>
      </c>
      <c r="E1669" s="215" t="s">
        <v>1505</v>
      </c>
      <c r="F1669" s="216" t="s">
        <v>3543</v>
      </c>
      <c r="G1669" s="215" t="s">
        <v>5308</v>
      </c>
      <c r="H1669" s="215" t="s">
        <v>7029</v>
      </c>
      <c r="I1669" s="215" t="s">
        <v>8733</v>
      </c>
      <c r="J1669" s="215" t="s">
        <v>10448</v>
      </c>
      <c r="K1669" s="215" t="s">
        <v>12133</v>
      </c>
      <c r="L1669" s="215" t="s">
        <v>8733</v>
      </c>
      <c r="M1669" s="215" t="s">
        <v>15515</v>
      </c>
      <c r="N1669" s="215" t="s">
        <v>17242</v>
      </c>
      <c r="O1669" s="215" t="s">
        <v>18917</v>
      </c>
      <c r="P1669" s="215" t="s">
        <v>20633</v>
      </c>
      <c r="Q1669" s="4"/>
      <c r="R1669" s="4"/>
      <c r="S1669" s="4"/>
      <c r="T1669" s="4"/>
      <c r="U1669" s="4"/>
      <c r="V1669" s="4"/>
      <c r="W1669" s="4"/>
      <c r="X1669" s="4"/>
      <c r="Y1669" s="4"/>
      <c r="Z1669" s="4"/>
      <c r="AA1669" s="4"/>
      <c r="AB1669" s="4"/>
      <c r="AC1669" s="4"/>
      <c r="AD1669" s="4"/>
      <c r="AE1669" s="4"/>
      <c r="AF1669" s="4"/>
    </row>
    <row r="1670" spans="1:32" ht="49.9" customHeight="1">
      <c r="A1670" s="4"/>
      <c r="B1670" s="213">
        <v>19101013</v>
      </c>
      <c r="C1670" s="214">
        <v>4</v>
      </c>
      <c r="D1670" s="215" t="s">
        <v>1506</v>
      </c>
      <c r="E1670" s="215" t="s">
        <v>1506</v>
      </c>
      <c r="F1670" s="216" t="s">
        <v>23588</v>
      </c>
      <c r="G1670" s="215" t="s">
        <v>5309</v>
      </c>
      <c r="H1670" s="215" t="s">
        <v>7030</v>
      </c>
      <c r="I1670" s="215" t="s">
        <v>8734</v>
      </c>
      <c r="J1670" s="215" t="s">
        <v>10449</v>
      </c>
      <c r="K1670" s="215" t="s">
        <v>12134</v>
      </c>
      <c r="L1670" s="215" t="s">
        <v>13828</v>
      </c>
      <c r="M1670" s="215" t="s">
        <v>15516</v>
      </c>
      <c r="N1670" s="215" t="s">
        <v>17243</v>
      </c>
      <c r="O1670" s="215" t="s">
        <v>18918</v>
      </c>
      <c r="P1670" s="215" t="s">
        <v>20634</v>
      </c>
      <c r="Q1670" s="4"/>
      <c r="R1670" s="4"/>
      <c r="S1670" s="4"/>
      <c r="T1670" s="4"/>
      <c r="U1670" s="4"/>
      <c r="V1670" s="4"/>
      <c r="W1670" s="4"/>
      <c r="X1670" s="4"/>
      <c r="Y1670" s="4"/>
      <c r="Z1670" s="4"/>
      <c r="AA1670" s="4"/>
      <c r="AB1670" s="4"/>
      <c r="AC1670" s="4"/>
      <c r="AD1670" s="4"/>
      <c r="AE1670" s="4"/>
      <c r="AF1670" s="4"/>
    </row>
    <row r="1671" spans="1:32" ht="49.9" customHeight="1">
      <c r="A1671" s="4"/>
      <c r="B1671" s="213">
        <v>1910101310</v>
      </c>
      <c r="C1671" s="214">
        <v>5</v>
      </c>
      <c r="D1671" s="215" t="s">
        <v>1507</v>
      </c>
      <c r="E1671" s="215" t="s">
        <v>1507</v>
      </c>
      <c r="F1671" s="216" t="s">
        <v>3544</v>
      </c>
      <c r="G1671" s="215" t="s">
        <v>5310</v>
      </c>
      <c r="H1671" s="215" t="s">
        <v>7031</v>
      </c>
      <c r="I1671" s="215" t="s">
        <v>8735</v>
      </c>
      <c r="J1671" s="215" t="s">
        <v>10450</v>
      </c>
      <c r="K1671" s="215" t="s">
        <v>12135</v>
      </c>
      <c r="L1671" s="215" t="s">
        <v>13829</v>
      </c>
      <c r="M1671" s="215" t="s">
        <v>15517</v>
      </c>
      <c r="N1671" s="215" t="s">
        <v>17244</v>
      </c>
      <c r="O1671" s="215" t="s">
        <v>18919</v>
      </c>
      <c r="P1671" s="215" t="s">
        <v>20635</v>
      </c>
      <c r="Q1671" s="4"/>
      <c r="R1671" s="4"/>
      <c r="S1671" s="4"/>
      <c r="T1671" s="4"/>
      <c r="U1671" s="4"/>
      <c r="V1671" s="4"/>
      <c r="W1671" s="4"/>
      <c r="X1671" s="4"/>
      <c r="Y1671" s="4"/>
      <c r="Z1671" s="4"/>
      <c r="AA1671" s="4"/>
      <c r="AB1671" s="4"/>
      <c r="AC1671" s="4"/>
      <c r="AD1671" s="4"/>
      <c r="AE1671" s="4"/>
      <c r="AF1671" s="4"/>
    </row>
    <row r="1672" spans="1:32" ht="49.9" customHeight="1">
      <c r="A1672" s="4"/>
      <c r="B1672" s="213">
        <v>1910101311</v>
      </c>
      <c r="C1672" s="214">
        <v>5</v>
      </c>
      <c r="D1672" s="215" t="s">
        <v>239</v>
      </c>
      <c r="E1672" s="215" t="s">
        <v>2425</v>
      </c>
      <c r="F1672" s="216" t="s">
        <v>3545</v>
      </c>
      <c r="G1672" s="215" t="s">
        <v>5311</v>
      </c>
      <c r="H1672" s="215" t="s">
        <v>7032</v>
      </c>
      <c r="I1672" s="215" t="s">
        <v>8736</v>
      </c>
      <c r="J1672" s="215" t="s">
        <v>10451</v>
      </c>
      <c r="K1672" s="215" t="s">
        <v>12136</v>
      </c>
      <c r="L1672" s="215" t="s">
        <v>13830</v>
      </c>
      <c r="M1672" s="215" t="s">
        <v>15518</v>
      </c>
      <c r="N1672" s="215" t="s">
        <v>17245</v>
      </c>
      <c r="O1672" s="215" t="s">
        <v>18920</v>
      </c>
      <c r="P1672" s="215" t="s">
        <v>20636</v>
      </c>
      <c r="Q1672" s="4"/>
      <c r="R1672" s="4"/>
      <c r="S1672" s="4"/>
      <c r="T1672" s="4"/>
      <c r="U1672" s="4"/>
      <c r="V1672" s="4"/>
      <c r="W1672" s="4"/>
      <c r="X1672" s="4"/>
      <c r="Y1672" s="4"/>
      <c r="Z1672" s="4"/>
      <c r="AA1672" s="4"/>
      <c r="AB1672" s="4"/>
      <c r="AC1672" s="4"/>
      <c r="AD1672" s="4"/>
      <c r="AE1672" s="4"/>
      <c r="AF1672" s="4"/>
    </row>
    <row r="1673" spans="1:32" ht="49.9" customHeight="1">
      <c r="A1673" s="4"/>
      <c r="B1673" s="213">
        <v>1910101312</v>
      </c>
      <c r="C1673" s="214">
        <v>5</v>
      </c>
      <c r="D1673" s="215" t="s">
        <v>1508</v>
      </c>
      <c r="E1673" s="215" t="s">
        <v>1508</v>
      </c>
      <c r="F1673" s="216" t="s">
        <v>23589</v>
      </c>
      <c r="G1673" s="215" t="s">
        <v>5312</v>
      </c>
      <c r="H1673" s="215" t="s">
        <v>7033</v>
      </c>
      <c r="I1673" s="215" t="s">
        <v>8737</v>
      </c>
      <c r="J1673" s="215" t="s">
        <v>10452</v>
      </c>
      <c r="K1673" s="215" t="s">
        <v>12137</v>
      </c>
      <c r="L1673" s="215" t="s">
        <v>13831</v>
      </c>
      <c r="M1673" s="215" t="s">
        <v>15519</v>
      </c>
      <c r="N1673" s="215" t="s">
        <v>17246</v>
      </c>
      <c r="O1673" s="215" t="s">
        <v>18921</v>
      </c>
      <c r="P1673" s="215" t="s">
        <v>20637</v>
      </c>
      <c r="Q1673" s="4"/>
      <c r="R1673" s="4"/>
      <c r="S1673" s="4"/>
      <c r="T1673" s="4"/>
      <c r="U1673" s="4"/>
      <c r="V1673" s="4"/>
      <c r="W1673" s="4"/>
      <c r="X1673" s="4"/>
      <c r="Y1673" s="4"/>
      <c r="Z1673" s="4"/>
      <c r="AA1673" s="4"/>
      <c r="AB1673" s="4"/>
      <c r="AC1673" s="4"/>
      <c r="AD1673" s="4"/>
      <c r="AE1673" s="4"/>
      <c r="AF1673" s="4"/>
    </row>
    <row r="1674" spans="1:32" ht="49.9" customHeight="1">
      <c r="A1674" s="4"/>
      <c r="B1674" s="213">
        <v>1910101313</v>
      </c>
      <c r="C1674" s="214">
        <v>5</v>
      </c>
      <c r="D1674" s="215" t="s">
        <v>183</v>
      </c>
      <c r="E1674" s="215" t="s">
        <v>2426</v>
      </c>
      <c r="F1674" s="216" t="s">
        <v>3546</v>
      </c>
      <c r="G1674" s="215" t="s">
        <v>5313</v>
      </c>
      <c r="H1674" s="215" t="s">
        <v>7034</v>
      </c>
      <c r="I1674" s="215" t="s">
        <v>8738</v>
      </c>
      <c r="J1674" s="215" t="s">
        <v>10453</v>
      </c>
      <c r="K1674" s="215" t="s">
        <v>12138</v>
      </c>
      <c r="L1674" s="215" t="s">
        <v>13832</v>
      </c>
      <c r="M1674" s="215" t="s">
        <v>15520</v>
      </c>
      <c r="N1674" s="215" t="s">
        <v>17247</v>
      </c>
      <c r="O1674" s="215" t="s">
        <v>18922</v>
      </c>
      <c r="P1674" s="215" t="s">
        <v>20638</v>
      </c>
      <c r="Q1674" s="4"/>
      <c r="R1674" s="4"/>
      <c r="S1674" s="4"/>
      <c r="T1674" s="4"/>
      <c r="U1674" s="4"/>
      <c r="V1674" s="4"/>
      <c r="W1674" s="4"/>
      <c r="X1674" s="4"/>
      <c r="Y1674" s="4"/>
      <c r="Z1674" s="4"/>
      <c r="AA1674" s="4"/>
      <c r="AB1674" s="4"/>
      <c r="AC1674" s="4"/>
      <c r="AD1674" s="4"/>
      <c r="AE1674" s="4"/>
      <c r="AF1674" s="4"/>
    </row>
    <row r="1675" spans="1:32" ht="49.9" customHeight="1">
      <c r="A1675" s="4"/>
      <c r="B1675" s="219">
        <v>1910101314</v>
      </c>
      <c r="C1675" s="220">
        <v>5</v>
      </c>
      <c r="D1675" s="221" t="s">
        <v>1509</v>
      </c>
      <c r="E1675" s="221" t="s">
        <v>2427</v>
      </c>
      <c r="F1675" s="216" t="s">
        <v>23590</v>
      </c>
      <c r="G1675" s="221" t="s">
        <v>5314</v>
      </c>
      <c r="H1675" s="221" t="s">
        <v>7035</v>
      </c>
      <c r="I1675" s="221" t="s">
        <v>8739</v>
      </c>
      <c r="J1675" s="221" t="s">
        <v>10454</v>
      </c>
      <c r="K1675" s="221" t="s">
        <v>12139</v>
      </c>
      <c r="L1675" s="221" t="s">
        <v>13833</v>
      </c>
      <c r="M1675" s="221" t="s">
        <v>15521</v>
      </c>
      <c r="N1675" s="221" t="s">
        <v>17248</v>
      </c>
      <c r="O1675" s="221" t="s">
        <v>18923</v>
      </c>
      <c r="P1675" s="221" t="s">
        <v>20639</v>
      </c>
      <c r="Q1675" s="4"/>
      <c r="R1675" s="4"/>
      <c r="S1675" s="4"/>
      <c r="T1675" s="4"/>
      <c r="U1675" s="4"/>
      <c r="V1675" s="4"/>
      <c r="W1675" s="4"/>
      <c r="X1675" s="4"/>
      <c r="Y1675" s="4"/>
      <c r="Z1675" s="4"/>
      <c r="AA1675" s="4"/>
      <c r="AB1675" s="4"/>
      <c r="AC1675" s="4"/>
      <c r="AD1675" s="4"/>
      <c r="AE1675" s="4"/>
      <c r="AF1675" s="4"/>
    </row>
    <row r="1676" spans="1:32" ht="49.9" customHeight="1">
      <c r="A1676" s="4"/>
      <c r="B1676" s="213">
        <v>191010131410</v>
      </c>
      <c r="C1676" s="214">
        <v>6</v>
      </c>
      <c r="D1676" s="215" t="s">
        <v>1510</v>
      </c>
      <c r="E1676" s="215" t="s">
        <v>2428</v>
      </c>
      <c r="F1676" s="216" t="s">
        <v>3547</v>
      </c>
      <c r="G1676" s="215" t="s">
        <v>1510</v>
      </c>
      <c r="H1676" s="215" t="s">
        <v>7036</v>
      </c>
      <c r="I1676" s="215" t="s">
        <v>1510</v>
      </c>
      <c r="J1676" s="215" t="s">
        <v>1510</v>
      </c>
      <c r="K1676" s="215" t="s">
        <v>1510</v>
      </c>
      <c r="L1676" s="215" t="s">
        <v>13834</v>
      </c>
      <c r="M1676" s="215" t="s">
        <v>15522</v>
      </c>
      <c r="N1676" s="215" t="s">
        <v>1510</v>
      </c>
      <c r="O1676" s="215" t="s">
        <v>18924</v>
      </c>
      <c r="P1676" s="215" t="s">
        <v>1510</v>
      </c>
      <c r="Q1676" s="4"/>
      <c r="R1676" s="4"/>
      <c r="S1676" s="4"/>
      <c r="T1676" s="4"/>
      <c r="U1676" s="4"/>
      <c r="V1676" s="4"/>
      <c r="W1676" s="4"/>
      <c r="X1676" s="4"/>
      <c r="Y1676" s="4"/>
      <c r="Z1676" s="4"/>
      <c r="AA1676" s="4"/>
      <c r="AB1676" s="4"/>
      <c r="AC1676" s="4"/>
      <c r="AD1676" s="4"/>
      <c r="AE1676" s="4"/>
      <c r="AF1676" s="4"/>
    </row>
    <row r="1677" spans="1:32" ht="49.9" customHeight="1">
      <c r="A1677" s="4"/>
      <c r="B1677" s="213">
        <v>191010131411</v>
      </c>
      <c r="C1677" s="214">
        <v>6</v>
      </c>
      <c r="D1677" s="215" t="s">
        <v>1511</v>
      </c>
      <c r="E1677" s="215" t="s">
        <v>2429</v>
      </c>
      <c r="F1677" s="216" t="s">
        <v>23591</v>
      </c>
      <c r="G1677" s="215" t="s">
        <v>5315</v>
      </c>
      <c r="H1677" s="215" t="s">
        <v>7037</v>
      </c>
      <c r="I1677" s="215" t="s">
        <v>8740</v>
      </c>
      <c r="J1677" s="215" t="s">
        <v>10455</v>
      </c>
      <c r="K1677" s="215" t="s">
        <v>12140</v>
      </c>
      <c r="L1677" s="215" t="s">
        <v>13835</v>
      </c>
      <c r="M1677" s="215" t="s">
        <v>15523</v>
      </c>
      <c r="N1677" s="215" t="s">
        <v>17249</v>
      </c>
      <c r="O1677" s="215" t="s">
        <v>18925</v>
      </c>
      <c r="P1677" s="215" t="s">
        <v>20640</v>
      </c>
      <c r="Q1677" s="4"/>
      <c r="R1677" s="4"/>
      <c r="S1677" s="4"/>
      <c r="T1677" s="4"/>
      <c r="U1677" s="4"/>
      <c r="V1677" s="4"/>
      <c r="W1677" s="4"/>
      <c r="X1677" s="4"/>
      <c r="Y1677" s="4"/>
      <c r="Z1677" s="4"/>
      <c r="AA1677" s="4"/>
      <c r="AB1677" s="4"/>
      <c r="AC1677" s="4"/>
      <c r="AD1677" s="4"/>
      <c r="AE1677" s="4"/>
      <c r="AF1677" s="4"/>
    </row>
    <row r="1678" spans="1:32" ht="49.9" customHeight="1">
      <c r="A1678" s="4"/>
      <c r="B1678" s="213">
        <v>19101014</v>
      </c>
      <c r="C1678" s="214">
        <v>4</v>
      </c>
      <c r="D1678" s="215" t="s">
        <v>1512</v>
      </c>
      <c r="E1678" s="215" t="s">
        <v>1512</v>
      </c>
      <c r="F1678" s="216" t="s">
        <v>3548</v>
      </c>
      <c r="G1678" s="215" t="s">
        <v>5316</v>
      </c>
      <c r="H1678" s="215" t="s">
        <v>7038</v>
      </c>
      <c r="I1678" s="215" t="s">
        <v>8741</v>
      </c>
      <c r="J1678" s="215" t="s">
        <v>10456</v>
      </c>
      <c r="K1678" s="215" t="s">
        <v>12141</v>
      </c>
      <c r="L1678" s="215" t="s">
        <v>13836</v>
      </c>
      <c r="M1678" s="215" t="s">
        <v>15524</v>
      </c>
      <c r="N1678" s="215" t="s">
        <v>17250</v>
      </c>
      <c r="O1678" s="215" t="s">
        <v>18926</v>
      </c>
      <c r="P1678" s="215" t="s">
        <v>20641</v>
      </c>
      <c r="Q1678" s="4"/>
      <c r="R1678" s="4"/>
      <c r="S1678" s="4"/>
      <c r="T1678" s="4"/>
      <c r="U1678" s="4"/>
      <c r="V1678" s="4"/>
      <c r="W1678" s="4"/>
      <c r="X1678" s="4"/>
      <c r="Y1678" s="4"/>
      <c r="Z1678" s="4"/>
      <c r="AA1678" s="4"/>
      <c r="AB1678" s="4"/>
      <c r="AC1678" s="4"/>
      <c r="AD1678" s="4"/>
      <c r="AE1678" s="4"/>
      <c r="AF1678" s="4"/>
    </row>
    <row r="1679" spans="1:32" ht="49.9" customHeight="1">
      <c r="A1679" s="4"/>
      <c r="B1679" s="213">
        <v>1910101410</v>
      </c>
      <c r="C1679" s="214">
        <v>5</v>
      </c>
      <c r="D1679" s="215" t="s">
        <v>1513</v>
      </c>
      <c r="E1679" s="215" t="s">
        <v>2430</v>
      </c>
      <c r="F1679" s="216" t="s">
        <v>3549</v>
      </c>
      <c r="G1679" s="215" t="s">
        <v>5317</v>
      </c>
      <c r="H1679" s="215" t="s">
        <v>7039</v>
      </c>
      <c r="I1679" s="215" t="s">
        <v>8742</v>
      </c>
      <c r="J1679" s="215" t="s">
        <v>10457</v>
      </c>
      <c r="K1679" s="215" t="s">
        <v>12142</v>
      </c>
      <c r="L1679" s="215" t="s">
        <v>13837</v>
      </c>
      <c r="M1679" s="215" t="s">
        <v>15525</v>
      </c>
      <c r="N1679" s="215" t="s">
        <v>17251</v>
      </c>
      <c r="O1679" s="215" t="s">
        <v>18927</v>
      </c>
      <c r="P1679" s="215" t="s">
        <v>20642</v>
      </c>
      <c r="Q1679" s="4"/>
      <c r="R1679" s="4"/>
      <c r="S1679" s="4"/>
      <c r="T1679" s="4"/>
      <c r="U1679" s="4"/>
      <c r="V1679" s="4"/>
      <c r="W1679" s="4"/>
      <c r="X1679" s="4"/>
      <c r="Y1679" s="4"/>
      <c r="Z1679" s="4"/>
      <c r="AA1679" s="4"/>
      <c r="AB1679" s="4"/>
      <c r="AC1679" s="4"/>
      <c r="AD1679" s="4"/>
      <c r="AE1679" s="4"/>
      <c r="AF1679" s="4"/>
    </row>
    <row r="1680" spans="1:32" ht="49.9" customHeight="1">
      <c r="A1680" s="4"/>
      <c r="B1680" s="213">
        <v>1910101411</v>
      </c>
      <c r="C1680" s="214">
        <v>5</v>
      </c>
      <c r="D1680" s="215" t="s">
        <v>1514</v>
      </c>
      <c r="E1680" s="215" t="s">
        <v>1514</v>
      </c>
      <c r="F1680" s="216" t="s">
        <v>3550</v>
      </c>
      <c r="G1680" s="215" t="s">
        <v>5318</v>
      </c>
      <c r="H1680" s="215" t="s">
        <v>7040</v>
      </c>
      <c r="I1680" s="215" t="s">
        <v>8743</v>
      </c>
      <c r="J1680" s="215" t="s">
        <v>10458</v>
      </c>
      <c r="K1680" s="215" t="s">
        <v>12143</v>
      </c>
      <c r="L1680" s="215" t="s">
        <v>13838</v>
      </c>
      <c r="M1680" s="215" t="s">
        <v>15526</v>
      </c>
      <c r="N1680" s="215" t="s">
        <v>17252</v>
      </c>
      <c r="O1680" s="215" t="s">
        <v>18928</v>
      </c>
      <c r="P1680" s="215" t="s">
        <v>20643</v>
      </c>
      <c r="Q1680" s="4"/>
      <c r="R1680" s="4"/>
      <c r="S1680" s="4"/>
      <c r="T1680" s="4"/>
      <c r="U1680" s="4"/>
      <c r="V1680" s="4"/>
      <c r="W1680" s="4"/>
      <c r="X1680" s="4"/>
      <c r="Y1680" s="4"/>
      <c r="Z1680" s="4"/>
      <c r="AA1680" s="4"/>
      <c r="AB1680" s="4"/>
      <c r="AC1680" s="4"/>
      <c r="AD1680" s="4"/>
      <c r="AE1680" s="4"/>
      <c r="AF1680" s="4"/>
    </row>
    <row r="1681" spans="1:32" ht="49.9" customHeight="1">
      <c r="A1681" s="4"/>
      <c r="B1681" s="213">
        <v>191010141110</v>
      </c>
      <c r="C1681" s="214">
        <v>6</v>
      </c>
      <c r="D1681" s="215" t="s">
        <v>1515</v>
      </c>
      <c r="E1681" s="215" t="s">
        <v>1515</v>
      </c>
      <c r="F1681" s="216" t="s">
        <v>3551</v>
      </c>
      <c r="G1681" s="215" t="s">
        <v>5319</v>
      </c>
      <c r="H1681" s="215" t="s">
        <v>7041</v>
      </c>
      <c r="I1681" s="215" t="s">
        <v>8744</v>
      </c>
      <c r="J1681" s="215" t="s">
        <v>10459</v>
      </c>
      <c r="K1681" s="215" t="s">
        <v>12144</v>
      </c>
      <c r="L1681" s="215" t="s">
        <v>13839</v>
      </c>
      <c r="M1681" s="215" t="s">
        <v>15527</v>
      </c>
      <c r="N1681" s="215" t="s">
        <v>17253</v>
      </c>
      <c r="O1681" s="215" t="s">
        <v>18929</v>
      </c>
      <c r="P1681" s="215" t="s">
        <v>20644</v>
      </c>
      <c r="Q1681" s="4"/>
      <c r="R1681" s="4"/>
      <c r="S1681" s="4"/>
      <c r="T1681" s="4"/>
      <c r="U1681" s="4"/>
      <c r="V1681" s="4"/>
      <c r="W1681" s="4"/>
      <c r="X1681" s="4"/>
      <c r="Y1681" s="4"/>
      <c r="Z1681" s="4"/>
      <c r="AA1681" s="4"/>
      <c r="AB1681" s="4"/>
      <c r="AC1681" s="4"/>
      <c r="AD1681" s="4"/>
      <c r="AE1681" s="4"/>
      <c r="AF1681" s="4"/>
    </row>
    <row r="1682" spans="1:32" ht="49.9" customHeight="1">
      <c r="A1682" s="4"/>
      <c r="B1682" s="213">
        <v>191010141111</v>
      </c>
      <c r="C1682" s="214">
        <v>6</v>
      </c>
      <c r="D1682" s="215" t="s">
        <v>1516</v>
      </c>
      <c r="E1682" s="215" t="s">
        <v>1516</v>
      </c>
      <c r="F1682" s="216" t="s">
        <v>3552</v>
      </c>
      <c r="G1682" s="215" t="s">
        <v>5320</v>
      </c>
      <c r="H1682" s="215" t="s">
        <v>7042</v>
      </c>
      <c r="I1682" s="215" t="s">
        <v>8745</v>
      </c>
      <c r="J1682" s="215" t="s">
        <v>10460</v>
      </c>
      <c r="K1682" s="215" t="s">
        <v>12145</v>
      </c>
      <c r="L1682" s="215" t="s">
        <v>13840</v>
      </c>
      <c r="M1682" s="215" t="s">
        <v>15528</v>
      </c>
      <c r="N1682" s="215" t="s">
        <v>17254</v>
      </c>
      <c r="O1682" s="215" t="s">
        <v>18930</v>
      </c>
      <c r="P1682" s="215" t="s">
        <v>20645</v>
      </c>
      <c r="Q1682" s="4"/>
      <c r="R1682" s="4"/>
      <c r="S1682" s="4"/>
      <c r="T1682" s="4"/>
      <c r="U1682" s="4"/>
      <c r="V1682" s="4"/>
      <c r="W1682" s="4"/>
      <c r="X1682" s="4"/>
      <c r="Y1682" s="4"/>
      <c r="Z1682" s="4"/>
      <c r="AA1682" s="4"/>
      <c r="AB1682" s="4"/>
      <c r="AC1682" s="4"/>
      <c r="AD1682" s="4"/>
      <c r="AE1682" s="4"/>
      <c r="AF1682" s="4"/>
    </row>
    <row r="1683" spans="1:32" ht="49.9" customHeight="1">
      <c r="A1683" s="4"/>
      <c r="B1683" s="213">
        <v>191010141112</v>
      </c>
      <c r="C1683" s="214">
        <v>6</v>
      </c>
      <c r="D1683" s="215" t="s">
        <v>1517</v>
      </c>
      <c r="E1683" s="215" t="s">
        <v>1517</v>
      </c>
      <c r="F1683" s="216" t="s">
        <v>3553</v>
      </c>
      <c r="G1683" s="215" t="s">
        <v>5321</v>
      </c>
      <c r="H1683" s="215" t="s">
        <v>7043</v>
      </c>
      <c r="I1683" s="215" t="s">
        <v>8746</v>
      </c>
      <c r="J1683" s="215" t="s">
        <v>10461</v>
      </c>
      <c r="K1683" s="215" t="s">
        <v>12146</v>
      </c>
      <c r="L1683" s="215" t="s">
        <v>13841</v>
      </c>
      <c r="M1683" s="215" t="s">
        <v>15529</v>
      </c>
      <c r="N1683" s="215" t="s">
        <v>17255</v>
      </c>
      <c r="O1683" s="215" t="s">
        <v>18931</v>
      </c>
      <c r="P1683" s="215" t="s">
        <v>20646</v>
      </c>
      <c r="Q1683" s="4"/>
      <c r="R1683" s="4"/>
      <c r="S1683" s="4"/>
      <c r="T1683" s="4"/>
      <c r="U1683" s="4"/>
      <c r="V1683" s="4"/>
      <c r="W1683" s="4"/>
      <c r="X1683" s="4"/>
      <c r="Y1683" s="4"/>
      <c r="Z1683" s="4"/>
      <c r="AA1683" s="4"/>
      <c r="AB1683" s="4"/>
      <c r="AC1683" s="4"/>
      <c r="AD1683" s="4"/>
      <c r="AE1683" s="4"/>
      <c r="AF1683" s="4"/>
    </row>
    <row r="1684" spans="1:32" ht="49.9" customHeight="1">
      <c r="A1684" s="4"/>
      <c r="B1684" s="213">
        <v>1910101412</v>
      </c>
      <c r="C1684" s="214">
        <v>5</v>
      </c>
      <c r="D1684" s="215" t="s">
        <v>1518</v>
      </c>
      <c r="E1684" s="215" t="s">
        <v>1518</v>
      </c>
      <c r="F1684" s="216" t="s">
        <v>3554</v>
      </c>
      <c r="G1684" s="215" t="s">
        <v>5322</v>
      </c>
      <c r="H1684" s="215" t="s">
        <v>7044</v>
      </c>
      <c r="I1684" s="215" t="s">
        <v>8747</v>
      </c>
      <c r="J1684" s="215" t="s">
        <v>10462</v>
      </c>
      <c r="K1684" s="215" t="s">
        <v>12147</v>
      </c>
      <c r="L1684" s="215" t="s">
        <v>13842</v>
      </c>
      <c r="M1684" s="215" t="s">
        <v>15530</v>
      </c>
      <c r="N1684" s="215" t="s">
        <v>17256</v>
      </c>
      <c r="O1684" s="215" t="s">
        <v>18932</v>
      </c>
      <c r="P1684" s="215" t="s">
        <v>20647</v>
      </c>
      <c r="Q1684" s="4"/>
      <c r="R1684" s="4"/>
      <c r="S1684" s="4"/>
      <c r="T1684" s="4"/>
      <c r="U1684" s="4"/>
      <c r="V1684" s="4"/>
      <c r="W1684" s="4"/>
      <c r="X1684" s="4"/>
      <c r="Y1684" s="4"/>
      <c r="Z1684" s="4"/>
      <c r="AA1684" s="4"/>
      <c r="AB1684" s="4"/>
      <c r="AC1684" s="4"/>
      <c r="AD1684" s="4"/>
      <c r="AE1684" s="4"/>
      <c r="AF1684" s="4"/>
    </row>
    <row r="1685" spans="1:32" ht="49.9" customHeight="1">
      <c r="A1685" s="4"/>
      <c r="B1685" s="213">
        <v>1910101413</v>
      </c>
      <c r="C1685" s="214">
        <v>5</v>
      </c>
      <c r="D1685" s="215" t="s">
        <v>240</v>
      </c>
      <c r="E1685" s="215" t="s">
        <v>240</v>
      </c>
      <c r="F1685" s="216" t="s">
        <v>23592</v>
      </c>
      <c r="G1685" s="215" t="s">
        <v>5323</v>
      </c>
      <c r="H1685" s="215" t="s">
        <v>7045</v>
      </c>
      <c r="I1685" s="215" t="s">
        <v>8748</v>
      </c>
      <c r="J1685" s="215" t="s">
        <v>10463</v>
      </c>
      <c r="K1685" s="215" t="s">
        <v>12148</v>
      </c>
      <c r="L1685" s="215" t="s">
        <v>13843</v>
      </c>
      <c r="M1685" s="215" t="s">
        <v>15531</v>
      </c>
      <c r="N1685" s="215" t="s">
        <v>17257</v>
      </c>
      <c r="O1685" s="215" t="s">
        <v>18933</v>
      </c>
      <c r="P1685" s="215" t="s">
        <v>20648</v>
      </c>
      <c r="Q1685" s="4"/>
      <c r="R1685" s="4"/>
      <c r="S1685" s="4"/>
      <c r="T1685" s="4"/>
      <c r="U1685" s="4"/>
      <c r="V1685" s="4"/>
      <c r="W1685" s="4"/>
      <c r="X1685" s="4"/>
      <c r="Y1685" s="4"/>
      <c r="Z1685" s="4"/>
      <c r="AA1685" s="4"/>
      <c r="AB1685" s="4"/>
      <c r="AC1685" s="4"/>
      <c r="AD1685" s="4"/>
      <c r="AE1685" s="4"/>
      <c r="AF1685" s="4"/>
    </row>
    <row r="1686" spans="1:32" ht="49.9" customHeight="1">
      <c r="A1686" s="4"/>
      <c r="B1686" s="213">
        <v>1910101414</v>
      </c>
      <c r="C1686" s="214">
        <v>5</v>
      </c>
      <c r="D1686" s="215" t="s">
        <v>241</v>
      </c>
      <c r="E1686" s="215" t="s">
        <v>2431</v>
      </c>
      <c r="F1686" s="216" t="s">
        <v>3555</v>
      </c>
      <c r="G1686" s="215" t="s">
        <v>5324</v>
      </c>
      <c r="H1686" s="215" t="s">
        <v>7046</v>
      </c>
      <c r="I1686" s="215" t="s">
        <v>241</v>
      </c>
      <c r="J1686" s="215" t="s">
        <v>241</v>
      </c>
      <c r="K1686" s="215" t="s">
        <v>241</v>
      </c>
      <c r="L1686" s="215" t="s">
        <v>13844</v>
      </c>
      <c r="M1686" s="215" t="s">
        <v>13844</v>
      </c>
      <c r="N1686" s="215" t="s">
        <v>13844</v>
      </c>
      <c r="O1686" s="215" t="s">
        <v>18934</v>
      </c>
      <c r="P1686" s="215" t="s">
        <v>20649</v>
      </c>
      <c r="Q1686" s="4"/>
      <c r="R1686" s="4"/>
      <c r="S1686" s="4"/>
      <c r="T1686" s="4"/>
      <c r="U1686" s="4"/>
      <c r="V1686" s="4"/>
      <c r="W1686" s="4"/>
      <c r="X1686" s="4"/>
      <c r="Y1686" s="4"/>
      <c r="Z1686" s="4"/>
      <c r="AA1686" s="4"/>
      <c r="AB1686" s="4"/>
      <c r="AC1686" s="4"/>
      <c r="AD1686" s="4"/>
      <c r="AE1686" s="4"/>
      <c r="AF1686" s="4"/>
    </row>
    <row r="1687" spans="1:32" ht="49.9" customHeight="1">
      <c r="A1687" s="4"/>
      <c r="B1687" s="213">
        <v>19101015</v>
      </c>
      <c r="C1687" s="214">
        <v>4</v>
      </c>
      <c r="D1687" s="215" t="s">
        <v>1519</v>
      </c>
      <c r="E1687" s="215" t="s">
        <v>2432</v>
      </c>
      <c r="F1687" s="216" t="s">
        <v>3556</v>
      </c>
      <c r="G1687" s="215" t="s">
        <v>5325</v>
      </c>
      <c r="H1687" s="215" t="s">
        <v>1519</v>
      </c>
      <c r="I1687" s="215" t="s">
        <v>1519</v>
      </c>
      <c r="J1687" s="215" t="s">
        <v>1519</v>
      </c>
      <c r="K1687" s="215" t="s">
        <v>1519</v>
      </c>
      <c r="L1687" s="215" t="s">
        <v>1519</v>
      </c>
      <c r="M1687" s="215" t="s">
        <v>1519</v>
      </c>
      <c r="N1687" s="215" t="s">
        <v>1519</v>
      </c>
      <c r="O1687" s="215" t="s">
        <v>1519</v>
      </c>
      <c r="P1687" s="215" t="s">
        <v>1519</v>
      </c>
      <c r="Q1687" s="4"/>
      <c r="R1687" s="4"/>
      <c r="S1687" s="4"/>
      <c r="T1687" s="4"/>
      <c r="U1687" s="4"/>
      <c r="V1687" s="4"/>
      <c r="W1687" s="4"/>
      <c r="X1687" s="4"/>
      <c r="Y1687" s="4"/>
      <c r="Z1687" s="4"/>
      <c r="AA1687" s="4"/>
      <c r="AB1687" s="4"/>
      <c r="AC1687" s="4"/>
      <c r="AD1687" s="4"/>
      <c r="AE1687" s="4"/>
      <c r="AF1687" s="4"/>
    </row>
    <row r="1688" spans="1:32" ht="49.9" customHeight="1">
      <c r="A1688" s="4"/>
      <c r="B1688" s="213">
        <v>1910101510</v>
      </c>
      <c r="C1688" s="214">
        <v>5</v>
      </c>
      <c r="D1688" s="215" t="s">
        <v>1520</v>
      </c>
      <c r="E1688" s="215" t="s">
        <v>2433</v>
      </c>
      <c r="F1688" s="216" t="s">
        <v>3557</v>
      </c>
      <c r="G1688" s="215" t="s">
        <v>5326</v>
      </c>
      <c r="H1688" s="215" t="s">
        <v>1520</v>
      </c>
      <c r="I1688" s="215" t="s">
        <v>1520</v>
      </c>
      <c r="J1688" s="215" t="s">
        <v>1520</v>
      </c>
      <c r="K1688" s="215" t="s">
        <v>1520</v>
      </c>
      <c r="L1688" s="215" t="s">
        <v>1520</v>
      </c>
      <c r="M1688" s="215" t="s">
        <v>1520</v>
      </c>
      <c r="N1688" s="215" t="s">
        <v>1520</v>
      </c>
      <c r="O1688" s="215" t="s">
        <v>1520</v>
      </c>
      <c r="P1688" s="215" t="s">
        <v>1520</v>
      </c>
      <c r="Q1688" s="4"/>
      <c r="R1688" s="4"/>
      <c r="S1688" s="4"/>
      <c r="T1688" s="4"/>
      <c r="U1688" s="4"/>
      <c r="V1688" s="4"/>
      <c r="W1688" s="4"/>
      <c r="X1688" s="4"/>
      <c r="Y1688" s="4"/>
      <c r="Z1688" s="4"/>
      <c r="AA1688" s="4"/>
      <c r="AB1688" s="4"/>
      <c r="AC1688" s="4"/>
      <c r="AD1688" s="4"/>
      <c r="AE1688" s="4"/>
      <c r="AF1688" s="4"/>
    </row>
    <row r="1689" spans="1:32" ht="49.9" customHeight="1">
      <c r="A1689" s="4"/>
      <c r="B1689" s="213">
        <v>1910101511</v>
      </c>
      <c r="C1689" s="214">
        <v>5</v>
      </c>
      <c r="D1689" s="215" t="s">
        <v>1521</v>
      </c>
      <c r="E1689" s="215" t="s">
        <v>2434</v>
      </c>
      <c r="F1689" s="216" t="s">
        <v>3558</v>
      </c>
      <c r="G1689" s="215" t="s">
        <v>5327</v>
      </c>
      <c r="H1689" s="215" t="s">
        <v>1521</v>
      </c>
      <c r="I1689" s="215" t="s">
        <v>1521</v>
      </c>
      <c r="J1689" s="215" t="s">
        <v>1521</v>
      </c>
      <c r="K1689" s="215" t="s">
        <v>1521</v>
      </c>
      <c r="L1689" s="215" t="s">
        <v>1521</v>
      </c>
      <c r="M1689" s="215" t="s">
        <v>1521</v>
      </c>
      <c r="N1689" s="215" t="s">
        <v>1521</v>
      </c>
      <c r="O1689" s="215" t="s">
        <v>1521</v>
      </c>
      <c r="P1689" s="215" t="s">
        <v>1521</v>
      </c>
      <c r="Q1689" s="4"/>
      <c r="R1689" s="4"/>
      <c r="S1689" s="4"/>
      <c r="T1689" s="4"/>
      <c r="U1689" s="4"/>
      <c r="V1689" s="4"/>
      <c r="W1689" s="4"/>
      <c r="X1689" s="4"/>
      <c r="Y1689" s="4"/>
      <c r="Z1689" s="4"/>
      <c r="AA1689" s="4"/>
      <c r="AB1689" s="4"/>
      <c r="AC1689" s="4"/>
      <c r="AD1689" s="4"/>
      <c r="AE1689" s="4"/>
      <c r="AF1689" s="4"/>
    </row>
    <row r="1690" spans="1:32" ht="49.9" customHeight="1">
      <c r="A1690" s="4"/>
      <c r="B1690" s="213">
        <v>19101016</v>
      </c>
      <c r="C1690" s="214">
        <v>4</v>
      </c>
      <c r="D1690" s="215" t="s">
        <v>242</v>
      </c>
      <c r="E1690" s="215" t="s">
        <v>242</v>
      </c>
      <c r="F1690" s="216" t="s">
        <v>23593</v>
      </c>
      <c r="G1690" s="215" t="s">
        <v>5328</v>
      </c>
      <c r="H1690" s="215" t="s">
        <v>7047</v>
      </c>
      <c r="I1690" s="215" t="s">
        <v>8749</v>
      </c>
      <c r="J1690" s="215" t="s">
        <v>10464</v>
      </c>
      <c r="K1690" s="215" t="s">
        <v>12149</v>
      </c>
      <c r="L1690" s="215" t="s">
        <v>13845</v>
      </c>
      <c r="M1690" s="215" t="s">
        <v>15532</v>
      </c>
      <c r="N1690" s="215" t="s">
        <v>17258</v>
      </c>
      <c r="O1690" s="215" t="s">
        <v>18935</v>
      </c>
      <c r="P1690" s="215" t="s">
        <v>20650</v>
      </c>
      <c r="Q1690" s="4"/>
      <c r="R1690" s="4"/>
      <c r="S1690" s="4"/>
      <c r="T1690" s="4"/>
      <c r="U1690" s="4"/>
      <c r="V1690" s="4"/>
      <c r="W1690" s="4"/>
      <c r="X1690" s="4"/>
      <c r="Y1690" s="4"/>
      <c r="Z1690" s="4"/>
      <c r="AA1690" s="4"/>
      <c r="AB1690" s="4"/>
      <c r="AC1690" s="4"/>
      <c r="AD1690" s="4"/>
      <c r="AE1690" s="4"/>
      <c r="AF1690" s="4"/>
    </row>
    <row r="1691" spans="1:32" ht="49.9" customHeight="1">
      <c r="A1691" s="4"/>
      <c r="B1691" s="219">
        <v>191011</v>
      </c>
      <c r="C1691" s="220">
        <v>3</v>
      </c>
      <c r="D1691" s="221" t="s">
        <v>309</v>
      </c>
      <c r="E1691" s="221" t="s">
        <v>309</v>
      </c>
      <c r="F1691" s="216" t="s">
        <v>3559</v>
      </c>
      <c r="G1691" s="221" t="s">
        <v>5329</v>
      </c>
      <c r="H1691" s="221" t="s">
        <v>7048</v>
      </c>
      <c r="I1691" s="221" t="s">
        <v>8750</v>
      </c>
      <c r="J1691" s="221" t="s">
        <v>10465</v>
      </c>
      <c r="K1691" s="221" t="s">
        <v>12150</v>
      </c>
      <c r="L1691" s="221" t="s">
        <v>13846</v>
      </c>
      <c r="M1691" s="221" t="s">
        <v>15533</v>
      </c>
      <c r="N1691" s="221" t="s">
        <v>17259</v>
      </c>
      <c r="O1691" s="221" t="s">
        <v>18936</v>
      </c>
      <c r="P1691" s="221" t="s">
        <v>20651</v>
      </c>
      <c r="Q1691" s="4"/>
      <c r="R1691" s="4"/>
      <c r="S1691" s="4"/>
      <c r="T1691" s="4"/>
      <c r="U1691" s="4"/>
      <c r="V1691" s="4"/>
      <c r="W1691" s="4"/>
      <c r="X1691" s="4"/>
      <c r="Y1691" s="4"/>
      <c r="Z1691" s="4"/>
      <c r="AA1691" s="4"/>
      <c r="AB1691" s="4"/>
      <c r="AC1691" s="4"/>
      <c r="AD1691" s="4"/>
      <c r="AE1691" s="4"/>
      <c r="AF1691" s="4"/>
    </row>
    <row r="1692" spans="1:32" ht="49.9" customHeight="1">
      <c r="A1692" s="4"/>
      <c r="B1692" s="213">
        <v>19101110</v>
      </c>
      <c r="C1692" s="214">
        <v>4</v>
      </c>
      <c r="D1692" s="215" t="s">
        <v>311</v>
      </c>
      <c r="E1692" s="215" t="s">
        <v>2435</v>
      </c>
      <c r="F1692" s="216" t="s">
        <v>23594</v>
      </c>
      <c r="G1692" s="215" t="s">
        <v>5330</v>
      </c>
      <c r="H1692" s="215" t="s">
        <v>7049</v>
      </c>
      <c r="I1692" s="215" t="s">
        <v>8751</v>
      </c>
      <c r="J1692" s="215" t="s">
        <v>10466</v>
      </c>
      <c r="K1692" s="215" t="s">
        <v>12151</v>
      </c>
      <c r="L1692" s="215" t="s">
        <v>13847</v>
      </c>
      <c r="M1692" s="215" t="s">
        <v>15534</v>
      </c>
      <c r="N1692" s="215" t="s">
        <v>17260</v>
      </c>
      <c r="O1692" s="215" t="s">
        <v>18937</v>
      </c>
      <c r="P1692" s="215" t="s">
        <v>20652</v>
      </c>
      <c r="Q1692" s="4"/>
      <c r="R1692" s="4"/>
      <c r="S1692" s="4"/>
      <c r="T1692" s="4"/>
      <c r="U1692" s="4"/>
      <c r="V1692" s="4"/>
      <c r="W1692" s="4"/>
      <c r="X1692" s="4"/>
      <c r="Y1692" s="4"/>
      <c r="Z1692" s="4"/>
      <c r="AA1692" s="4"/>
      <c r="AB1692" s="4"/>
      <c r="AC1692" s="4"/>
      <c r="AD1692" s="4"/>
      <c r="AE1692" s="4"/>
      <c r="AF1692" s="4"/>
    </row>
    <row r="1693" spans="1:32" ht="49.9" customHeight="1">
      <c r="A1693" s="4"/>
      <c r="B1693" s="213">
        <v>1910111010</v>
      </c>
      <c r="C1693" s="214">
        <v>5</v>
      </c>
      <c r="D1693" s="215" t="s">
        <v>1522</v>
      </c>
      <c r="E1693" s="215" t="s">
        <v>1522</v>
      </c>
      <c r="F1693" s="216" t="s">
        <v>23595</v>
      </c>
      <c r="G1693" s="215" t="s">
        <v>5331</v>
      </c>
      <c r="H1693" s="215" t="s">
        <v>7050</v>
      </c>
      <c r="I1693" s="215" t="s">
        <v>8752</v>
      </c>
      <c r="J1693" s="215" t="s">
        <v>10467</v>
      </c>
      <c r="K1693" s="215" t="s">
        <v>12152</v>
      </c>
      <c r="L1693" s="215" t="s">
        <v>13848</v>
      </c>
      <c r="M1693" s="215" t="s">
        <v>15535</v>
      </c>
      <c r="N1693" s="215" t="s">
        <v>17261</v>
      </c>
      <c r="O1693" s="215" t="s">
        <v>18938</v>
      </c>
      <c r="P1693" s="215" t="s">
        <v>20653</v>
      </c>
      <c r="Q1693" s="4"/>
      <c r="R1693" s="4"/>
      <c r="S1693" s="4"/>
      <c r="T1693" s="4"/>
      <c r="U1693" s="4"/>
      <c r="V1693" s="4"/>
      <c r="W1693" s="4"/>
      <c r="X1693" s="4"/>
      <c r="Y1693" s="4"/>
      <c r="Z1693" s="4"/>
      <c r="AA1693" s="4"/>
      <c r="AB1693" s="4"/>
      <c r="AC1693" s="4"/>
      <c r="AD1693" s="4"/>
      <c r="AE1693" s="4"/>
      <c r="AF1693" s="4"/>
    </row>
    <row r="1694" spans="1:32" ht="49.9" customHeight="1">
      <c r="A1694" s="4"/>
      <c r="B1694" s="213">
        <v>1910111011</v>
      </c>
      <c r="C1694" s="214">
        <v>5</v>
      </c>
      <c r="D1694" s="215" t="s">
        <v>1523</v>
      </c>
      <c r="E1694" s="215" t="s">
        <v>1523</v>
      </c>
      <c r="F1694" s="216" t="s">
        <v>23596</v>
      </c>
      <c r="G1694" s="215" t="s">
        <v>5332</v>
      </c>
      <c r="H1694" s="215" t="s">
        <v>7051</v>
      </c>
      <c r="I1694" s="215" t="s">
        <v>8753</v>
      </c>
      <c r="J1694" s="215" t="s">
        <v>10468</v>
      </c>
      <c r="K1694" s="215" t="s">
        <v>12153</v>
      </c>
      <c r="L1694" s="215" t="s">
        <v>13849</v>
      </c>
      <c r="M1694" s="215" t="s">
        <v>15536</v>
      </c>
      <c r="N1694" s="215" t="s">
        <v>17262</v>
      </c>
      <c r="O1694" s="215" t="s">
        <v>18939</v>
      </c>
      <c r="P1694" s="215" t="s">
        <v>20654</v>
      </c>
      <c r="Q1694" s="4"/>
      <c r="R1694" s="4"/>
      <c r="S1694" s="4"/>
      <c r="T1694" s="4"/>
      <c r="U1694" s="4"/>
      <c r="V1694" s="4"/>
      <c r="W1694" s="4"/>
      <c r="X1694" s="4"/>
      <c r="Y1694" s="4"/>
      <c r="Z1694" s="4"/>
      <c r="AA1694" s="4"/>
      <c r="AB1694" s="4"/>
      <c r="AC1694" s="4"/>
      <c r="AD1694" s="4"/>
      <c r="AE1694" s="4"/>
      <c r="AF1694" s="4"/>
    </row>
    <row r="1695" spans="1:32" ht="49.9" customHeight="1">
      <c r="A1695" s="4"/>
      <c r="B1695" s="213">
        <v>1910111012</v>
      </c>
      <c r="C1695" s="214">
        <v>5</v>
      </c>
      <c r="D1695" s="215" t="s">
        <v>1524</v>
      </c>
      <c r="E1695" s="215" t="s">
        <v>2436</v>
      </c>
      <c r="F1695" s="216" t="s">
        <v>3560</v>
      </c>
      <c r="G1695" s="215" t="s">
        <v>5333</v>
      </c>
      <c r="H1695" s="215" t="s">
        <v>7052</v>
      </c>
      <c r="I1695" s="215" t="s">
        <v>8754</v>
      </c>
      <c r="J1695" s="215" t="s">
        <v>10469</v>
      </c>
      <c r="K1695" s="215" t="s">
        <v>12154</v>
      </c>
      <c r="L1695" s="215" t="s">
        <v>13850</v>
      </c>
      <c r="M1695" s="215" t="s">
        <v>15537</v>
      </c>
      <c r="N1695" s="215" t="s">
        <v>17263</v>
      </c>
      <c r="O1695" s="215" t="s">
        <v>18940</v>
      </c>
      <c r="P1695" s="215" t="s">
        <v>20655</v>
      </c>
      <c r="Q1695" s="4"/>
      <c r="R1695" s="4"/>
      <c r="S1695" s="4"/>
      <c r="T1695" s="4"/>
      <c r="U1695" s="4"/>
      <c r="V1695" s="4"/>
      <c r="W1695" s="4"/>
      <c r="X1695" s="4"/>
      <c r="Y1695" s="4"/>
      <c r="Z1695" s="4"/>
      <c r="AA1695" s="4"/>
      <c r="AB1695" s="4"/>
      <c r="AC1695" s="4"/>
      <c r="AD1695" s="4"/>
      <c r="AE1695" s="4"/>
      <c r="AF1695" s="4"/>
    </row>
    <row r="1696" spans="1:32" ht="49.9" customHeight="1">
      <c r="A1696" s="4"/>
      <c r="B1696" s="213">
        <v>1910111013</v>
      </c>
      <c r="C1696" s="214">
        <v>5</v>
      </c>
      <c r="D1696" s="215" t="s">
        <v>1525</v>
      </c>
      <c r="E1696" s="215" t="s">
        <v>1525</v>
      </c>
      <c r="F1696" s="216" t="s">
        <v>3561</v>
      </c>
      <c r="G1696" s="215" t="s">
        <v>5334</v>
      </c>
      <c r="H1696" s="215" t="s">
        <v>7053</v>
      </c>
      <c r="I1696" s="215" t="s">
        <v>8755</v>
      </c>
      <c r="J1696" s="215" t="s">
        <v>10470</v>
      </c>
      <c r="K1696" s="215" t="s">
        <v>12155</v>
      </c>
      <c r="L1696" s="215" t="s">
        <v>13851</v>
      </c>
      <c r="M1696" s="215" t="s">
        <v>15538</v>
      </c>
      <c r="N1696" s="215" t="s">
        <v>17264</v>
      </c>
      <c r="O1696" s="215" t="s">
        <v>18941</v>
      </c>
      <c r="P1696" s="215" t="s">
        <v>20656</v>
      </c>
      <c r="Q1696" s="4"/>
      <c r="R1696" s="4"/>
      <c r="S1696" s="4"/>
      <c r="T1696" s="4"/>
      <c r="U1696" s="4"/>
      <c r="V1696" s="4"/>
      <c r="W1696" s="4"/>
      <c r="X1696" s="4"/>
      <c r="Y1696" s="4"/>
      <c r="Z1696" s="4"/>
      <c r="AA1696" s="4"/>
      <c r="AB1696" s="4"/>
      <c r="AC1696" s="4"/>
      <c r="AD1696" s="4"/>
      <c r="AE1696" s="4"/>
      <c r="AF1696" s="4"/>
    </row>
    <row r="1697" spans="1:32" ht="49.9" customHeight="1">
      <c r="A1697" s="4"/>
      <c r="B1697" s="213">
        <v>1910111014</v>
      </c>
      <c r="C1697" s="214">
        <v>5</v>
      </c>
      <c r="D1697" s="215" t="s">
        <v>1526</v>
      </c>
      <c r="E1697" s="215" t="s">
        <v>1526</v>
      </c>
      <c r="F1697" s="216" t="s">
        <v>3562</v>
      </c>
      <c r="G1697" s="215" t="s">
        <v>5335</v>
      </c>
      <c r="H1697" s="215" t="s">
        <v>7054</v>
      </c>
      <c r="I1697" s="215" t="s">
        <v>8756</v>
      </c>
      <c r="J1697" s="215" t="s">
        <v>10471</v>
      </c>
      <c r="K1697" s="215" t="s">
        <v>12156</v>
      </c>
      <c r="L1697" s="215" t="s">
        <v>13852</v>
      </c>
      <c r="M1697" s="215" t="s">
        <v>15539</v>
      </c>
      <c r="N1697" s="215" t="s">
        <v>17265</v>
      </c>
      <c r="O1697" s="215" t="s">
        <v>18942</v>
      </c>
      <c r="P1697" s="215" t="s">
        <v>20657</v>
      </c>
      <c r="Q1697" s="4"/>
      <c r="R1697" s="4"/>
      <c r="S1697" s="4"/>
      <c r="T1697" s="4"/>
      <c r="U1697" s="4"/>
      <c r="V1697" s="4"/>
      <c r="W1697" s="4"/>
      <c r="X1697" s="4"/>
      <c r="Y1697" s="4"/>
      <c r="Z1697" s="4"/>
      <c r="AA1697" s="4"/>
      <c r="AB1697" s="4"/>
      <c r="AC1697" s="4"/>
      <c r="AD1697" s="4"/>
      <c r="AE1697" s="4"/>
      <c r="AF1697" s="4"/>
    </row>
    <row r="1698" spans="1:32" ht="49.9" customHeight="1">
      <c r="A1698" s="4"/>
      <c r="B1698" s="213">
        <v>1910111015</v>
      </c>
      <c r="C1698" s="214">
        <v>5</v>
      </c>
      <c r="D1698" s="215" t="s">
        <v>1527</v>
      </c>
      <c r="E1698" s="215" t="s">
        <v>1527</v>
      </c>
      <c r="F1698" s="216" t="s">
        <v>3563</v>
      </c>
      <c r="G1698" s="215" t="s">
        <v>5336</v>
      </c>
      <c r="H1698" s="215" t="s">
        <v>7055</v>
      </c>
      <c r="I1698" s="215" t="s">
        <v>8757</v>
      </c>
      <c r="J1698" s="215" t="s">
        <v>10472</v>
      </c>
      <c r="K1698" s="215" t="s">
        <v>12157</v>
      </c>
      <c r="L1698" s="215" t="s">
        <v>13853</v>
      </c>
      <c r="M1698" s="215" t="s">
        <v>15540</v>
      </c>
      <c r="N1698" s="215" t="s">
        <v>17266</v>
      </c>
      <c r="O1698" s="215" t="s">
        <v>18943</v>
      </c>
      <c r="P1698" s="215" t="s">
        <v>20658</v>
      </c>
      <c r="Q1698" s="4"/>
      <c r="R1698" s="4"/>
      <c r="S1698" s="4"/>
      <c r="T1698" s="4"/>
      <c r="U1698" s="4"/>
      <c r="V1698" s="4"/>
      <c r="W1698" s="4"/>
      <c r="X1698" s="4"/>
      <c r="Y1698" s="4"/>
      <c r="Z1698" s="4"/>
      <c r="AA1698" s="4"/>
      <c r="AB1698" s="4"/>
      <c r="AC1698" s="4"/>
      <c r="AD1698" s="4"/>
      <c r="AE1698" s="4"/>
      <c r="AF1698" s="4"/>
    </row>
    <row r="1699" spans="1:32" ht="49.9" customHeight="1">
      <c r="A1699" s="4"/>
      <c r="B1699" s="213">
        <v>19101111</v>
      </c>
      <c r="C1699" s="214">
        <v>4</v>
      </c>
      <c r="D1699" s="215" t="s">
        <v>310</v>
      </c>
      <c r="E1699" s="215" t="s">
        <v>310</v>
      </c>
      <c r="F1699" s="216" t="s">
        <v>3564</v>
      </c>
      <c r="G1699" s="215" t="s">
        <v>5337</v>
      </c>
      <c r="H1699" s="215" t="s">
        <v>7056</v>
      </c>
      <c r="I1699" s="215" t="s">
        <v>8758</v>
      </c>
      <c r="J1699" s="215" t="s">
        <v>10473</v>
      </c>
      <c r="K1699" s="215" t="s">
        <v>12158</v>
      </c>
      <c r="L1699" s="215" t="s">
        <v>13854</v>
      </c>
      <c r="M1699" s="215" t="s">
        <v>15541</v>
      </c>
      <c r="N1699" s="215" t="s">
        <v>17267</v>
      </c>
      <c r="O1699" s="215" t="s">
        <v>18944</v>
      </c>
      <c r="P1699" s="215" t="s">
        <v>20659</v>
      </c>
      <c r="Q1699" s="4"/>
      <c r="R1699" s="4"/>
      <c r="S1699" s="4"/>
      <c r="T1699" s="4"/>
      <c r="U1699" s="4"/>
      <c r="V1699" s="4"/>
      <c r="W1699" s="4"/>
      <c r="X1699" s="4"/>
      <c r="Y1699" s="4"/>
      <c r="Z1699" s="4"/>
      <c r="AA1699" s="4"/>
      <c r="AB1699" s="4"/>
      <c r="AC1699" s="4"/>
      <c r="AD1699" s="4"/>
      <c r="AE1699" s="4"/>
      <c r="AF1699" s="4"/>
    </row>
    <row r="1700" spans="1:32" ht="49.9" customHeight="1">
      <c r="A1700" s="4"/>
      <c r="B1700" s="213">
        <v>1910111110</v>
      </c>
      <c r="C1700" s="214">
        <v>5</v>
      </c>
      <c r="D1700" s="215" t="s">
        <v>1528</v>
      </c>
      <c r="E1700" s="215" t="s">
        <v>2437</v>
      </c>
      <c r="F1700" s="216" t="s">
        <v>3565</v>
      </c>
      <c r="G1700" s="215" t="s">
        <v>5338</v>
      </c>
      <c r="H1700" s="215" t="s">
        <v>7057</v>
      </c>
      <c r="I1700" s="215" t="s">
        <v>8759</v>
      </c>
      <c r="J1700" s="215" t="s">
        <v>10474</v>
      </c>
      <c r="K1700" s="215" t="s">
        <v>12159</v>
      </c>
      <c r="L1700" s="215" t="s">
        <v>13855</v>
      </c>
      <c r="M1700" s="215" t="s">
        <v>15542</v>
      </c>
      <c r="N1700" s="215" t="s">
        <v>17268</v>
      </c>
      <c r="O1700" s="215" t="s">
        <v>18945</v>
      </c>
      <c r="P1700" s="215" t="s">
        <v>20660</v>
      </c>
      <c r="Q1700" s="4"/>
      <c r="R1700" s="4"/>
      <c r="S1700" s="4"/>
      <c r="T1700" s="4"/>
      <c r="U1700" s="4"/>
      <c r="V1700" s="4"/>
      <c r="W1700" s="4"/>
      <c r="X1700" s="4"/>
      <c r="Y1700" s="4"/>
      <c r="Z1700" s="4"/>
      <c r="AA1700" s="4"/>
      <c r="AB1700" s="4"/>
      <c r="AC1700" s="4"/>
      <c r="AD1700" s="4"/>
      <c r="AE1700" s="4"/>
      <c r="AF1700" s="4"/>
    </row>
    <row r="1701" spans="1:32" ht="49.9" customHeight="1">
      <c r="A1701" s="4"/>
      <c r="B1701" s="213">
        <v>191011111010</v>
      </c>
      <c r="C1701" s="214">
        <v>6</v>
      </c>
      <c r="D1701" s="215" t="s">
        <v>1529</v>
      </c>
      <c r="E1701" s="215" t="s">
        <v>2438</v>
      </c>
      <c r="F1701" s="216" t="s">
        <v>3566</v>
      </c>
      <c r="G1701" s="215" t="s">
        <v>5339</v>
      </c>
      <c r="H1701" s="215" t="s">
        <v>7058</v>
      </c>
      <c r="I1701" s="215" t="s">
        <v>8760</v>
      </c>
      <c r="J1701" s="215" t="s">
        <v>10475</v>
      </c>
      <c r="K1701" s="215" t="s">
        <v>12160</v>
      </c>
      <c r="L1701" s="215" t="s">
        <v>13856</v>
      </c>
      <c r="M1701" s="215" t="s">
        <v>15543</v>
      </c>
      <c r="N1701" s="215" t="s">
        <v>17269</v>
      </c>
      <c r="O1701" s="215" t="s">
        <v>18946</v>
      </c>
      <c r="P1701" s="215" t="s">
        <v>20661</v>
      </c>
      <c r="Q1701" s="4"/>
      <c r="R1701" s="4"/>
      <c r="S1701" s="4"/>
      <c r="T1701" s="4"/>
      <c r="U1701" s="4"/>
      <c r="V1701" s="4"/>
      <c r="W1701" s="4"/>
      <c r="X1701" s="4"/>
      <c r="Y1701" s="4"/>
      <c r="Z1701" s="4"/>
      <c r="AA1701" s="4"/>
      <c r="AB1701" s="4"/>
      <c r="AC1701" s="4"/>
      <c r="AD1701" s="4"/>
      <c r="AE1701" s="4"/>
      <c r="AF1701" s="4"/>
    </row>
    <row r="1702" spans="1:32" ht="49.9" customHeight="1">
      <c r="A1702" s="4"/>
      <c r="B1702" s="213">
        <v>191011111011</v>
      </c>
      <c r="C1702" s="214">
        <v>6</v>
      </c>
      <c r="D1702" s="215" t="s">
        <v>1530</v>
      </c>
      <c r="E1702" s="215" t="s">
        <v>1530</v>
      </c>
      <c r="F1702" s="216" t="s">
        <v>3567</v>
      </c>
      <c r="G1702" s="215" t="s">
        <v>5340</v>
      </c>
      <c r="H1702" s="215" t="s">
        <v>7059</v>
      </c>
      <c r="I1702" s="215" t="s">
        <v>8761</v>
      </c>
      <c r="J1702" s="215" t="s">
        <v>10476</v>
      </c>
      <c r="K1702" s="215" t="s">
        <v>12161</v>
      </c>
      <c r="L1702" s="215" t="s">
        <v>13857</v>
      </c>
      <c r="M1702" s="215" t="s">
        <v>15544</v>
      </c>
      <c r="N1702" s="215" t="s">
        <v>17270</v>
      </c>
      <c r="O1702" s="215" t="s">
        <v>18947</v>
      </c>
      <c r="P1702" s="215" t="s">
        <v>20662</v>
      </c>
      <c r="Q1702" s="4"/>
      <c r="R1702" s="4"/>
      <c r="S1702" s="4"/>
      <c r="T1702" s="4"/>
      <c r="U1702" s="4"/>
      <c r="V1702" s="4"/>
      <c r="W1702" s="4"/>
      <c r="X1702" s="4"/>
      <c r="Y1702" s="4"/>
      <c r="Z1702" s="4"/>
      <c r="AA1702" s="4"/>
      <c r="AB1702" s="4"/>
      <c r="AC1702" s="4"/>
      <c r="AD1702" s="4"/>
      <c r="AE1702" s="4"/>
      <c r="AF1702" s="4"/>
    </row>
    <row r="1703" spans="1:32" ht="49.9" customHeight="1">
      <c r="A1703" s="4"/>
      <c r="B1703" s="213">
        <v>191011111012</v>
      </c>
      <c r="C1703" s="214">
        <v>6</v>
      </c>
      <c r="D1703" s="215" t="s">
        <v>1531</v>
      </c>
      <c r="E1703" s="215" t="s">
        <v>2439</v>
      </c>
      <c r="F1703" s="216" t="s">
        <v>3568</v>
      </c>
      <c r="G1703" s="215" t="s">
        <v>5341</v>
      </c>
      <c r="H1703" s="215" t="s">
        <v>7060</v>
      </c>
      <c r="I1703" s="215" t="s">
        <v>8762</v>
      </c>
      <c r="J1703" s="215" t="s">
        <v>10477</v>
      </c>
      <c r="K1703" s="215" t="s">
        <v>12162</v>
      </c>
      <c r="L1703" s="215" t="s">
        <v>13858</v>
      </c>
      <c r="M1703" s="215" t="s">
        <v>15545</v>
      </c>
      <c r="N1703" s="215" t="s">
        <v>17271</v>
      </c>
      <c r="O1703" s="215" t="s">
        <v>18948</v>
      </c>
      <c r="P1703" s="215" t="s">
        <v>20663</v>
      </c>
      <c r="Q1703" s="4"/>
      <c r="R1703" s="4"/>
      <c r="S1703" s="4"/>
      <c r="T1703" s="4"/>
      <c r="U1703" s="4"/>
      <c r="V1703" s="4"/>
      <c r="W1703" s="4"/>
      <c r="X1703" s="4"/>
      <c r="Y1703" s="4"/>
      <c r="Z1703" s="4"/>
      <c r="AA1703" s="4"/>
      <c r="AB1703" s="4"/>
      <c r="AC1703" s="4"/>
      <c r="AD1703" s="4"/>
      <c r="AE1703" s="4"/>
      <c r="AF1703" s="4"/>
    </row>
    <row r="1704" spans="1:32" ht="49.9" customHeight="1">
      <c r="A1704" s="4"/>
      <c r="B1704" s="213">
        <v>1910111111</v>
      </c>
      <c r="C1704" s="214">
        <v>5</v>
      </c>
      <c r="D1704" s="215" t="s">
        <v>1532</v>
      </c>
      <c r="E1704" s="215" t="s">
        <v>1532</v>
      </c>
      <c r="F1704" s="216" t="s">
        <v>3569</v>
      </c>
      <c r="G1704" s="215" t="s">
        <v>5342</v>
      </c>
      <c r="H1704" s="215" t="s">
        <v>7061</v>
      </c>
      <c r="I1704" s="215" t="s">
        <v>8763</v>
      </c>
      <c r="J1704" s="215" t="s">
        <v>10478</v>
      </c>
      <c r="K1704" s="215" t="s">
        <v>10478</v>
      </c>
      <c r="L1704" s="215" t="s">
        <v>10478</v>
      </c>
      <c r="M1704" s="215" t="s">
        <v>15546</v>
      </c>
      <c r="N1704" s="215" t="s">
        <v>17272</v>
      </c>
      <c r="O1704" s="215" t="s">
        <v>18949</v>
      </c>
      <c r="P1704" s="215" t="s">
        <v>20664</v>
      </c>
      <c r="Q1704" s="4"/>
      <c r="R1704" s="4"/>
      <c r="S1704" s="4"/>
      <c r="T1704" s="4"/>
      <c r="U1704" s="4"/>
      <c r="V1704" s="4"/>
      <c r="W1704" s="4"/>
      <c r="X1704" s="4"/>
      <c r="Y1704" s="4"/>
      <c r="Z1704" s="4"/>
      <c r="AA1704" s="4"/>
      <c r="AB1704" s="4"/>
      <c r="AC1704" s="4"/>
      <c r="AD1704" s="4"/>
      <c r="AE1704" s="4"/>
      <c r="AF1704" s="4"/>
    </row>
    <row r="1705" spans="1:32" ht="49.9" customHeight="1">
      <c r="A1705" s="4"/>
      <c r="B1705" s="213">
        <v>191011111110</v>
      </c>
      <c r="C1705" s="214">
        <v>6</v>
      </c>
      <c r="D1705" s="215" t="s">
        <v>1533</v>
      </c>
      <c r="E1705" s="215" t="s">
        <v>1533</v>
      </c>
      <c r="F1705" s="216" t="s">
        <v>23597</v>
      </c>
      <c r="G1705" s="215" t="s">
        <v>5343</v>
      </c>
      <c r="H1705" s="215" t="s">
        <v>7062</v>
      </c>
      <c r="I1705" s="215" t="s">
        <v>8764</v>
      </c>
      <c r="J1705" s="215" t="s">
        <v>10479</v>
      </c>
      <c r="K1705" s="215" t="s">
        <v>12163</v>
      </c>
      <c r="L1705" s="215" t="s">
        <v>13859</v>
      </c>
      <c r="M1705" s="215" t="s">
        <v>15547</v>
      </c>
      <c r="N1705" s="215" t="s">
        <v>17273</v>
      </c>
      <c r="O1705" s="215" t="s">
        <v>18950</v>
      </c>
      <c r="P1705" s="215" t="s">
        <v>20665</v>
      </c>
      <c r="Q1705" s="4"/>
      <c r="R1705" s="4"/>
      <c r="S1705" s="4"/>
      <c r="T1705" s="4"/>
      <c r="U1705" s="4"/>
      <c r="V1705" s="4"/>
      <c r="W1705" s="4"/>
      <c r="X1705" s="4"/>
      <c r="Y1705" s="4"/>
      <c r="Z1705" s="4"/>
      <c r="AA1705" s="4"/>
      <c r="AB1705" s="4"/>
      <c r="AC1705" s="4"/>
      <c r="AD1705" s="4"/>
      <c r="AE1705" s="4"/>
      <c r="AF1705" s="4"/>
    </row>
    <row r="1706" spans="1:32" ht="49.9" customHeight="1">
      <c r="A1706" s="4"/>
      <c r="B1706" s="213">
        <v>191011111111</v>
      </c>
      <c r="C1706" s="214">
        <v>6</v>
      </c>
      <c r="D1706" s="215" t="s">
        <v>1534</v>
      </c>
      <c r="E1706" s="215" t="s">
        <v>2440</v>
      </c>
      <c r="F1706" s="216" t="s">
        <v>3570</v>
      </c>
      <c r="G1706" s="215" t="s">
        <v>1534</v>
      </c>
      <c r="H1706" s="215" t="s">
        <v>1534</v>
      </c>
      <c r="I1706" s="215" t="s">
        <v>1534</v>
      </c>
      <c r="J1706" s="215" t="s">
        <v>1534</v>
      </c>
      <c r="K1706" s="215" t="s">
        <v>1534</v>
      </c>
      <c r="L1706" s="215" t="s">
        <v>1534</v>
      </c>
      <c r="M1706" s="215" t="s">
        <v>15548</v>
      </c>
      <c r="N1706" s="215" t="s">
        <v>1534</v>
      </c>
      <c r="O1706" s="215" t="s">
        <v>1534</v>
      </c>
      <c r="P1706" s="215" t="s">
        <v>20666</v>
      </c>
      <c r="Q1706" s="4"/>
      <c r="R1706" s="4"/>
      <c r="S1706" s="4"/>
      <c r="T1706" s="4"/>
      <c r="U1706" s="4"/>
      <c r="V1706" s="4"/>
      <c r="W1706" s="4"/>
      <c r="X1706" s="4"/>
      <c r="Y1706" s="4"/>
      <c r="Z1706" s="4"/>
      <c r="AA1706" s="4"/>
      <c r="AB1706" s="4"/>
      <c r="AC1706" s="4"/>
      <c r="AD1706" s="4"/>
      <c r="AE1706" s="4"/>
      <c r="AF1706" s="4"/>
    </row>
    <row r="1707" spans="1:32" ht="49.9" customHeight="1">
      <c r="A1707" s="4"/>
      <c r="B1707" s="213">
        <v>191011111112</v>
      </c>
      <c r="C1707" s="214">
        <v>6</v>
      </c>
      <c r="D1707" s="215" t="s">
        <v>1535</v>
      </c>
      <c r="E1707" s="215" t="s">
        <v>1535</v>
      </c>
      <c r="F1707" s="216" t="s">
        <v>3571</v>
      </c>
      <c r="G1707" s="215" t="s">
        <v>5344</v>
      </c>
      <c r="H1707" s="215" t="s">
        <v>7063</v>
      </c>
      <c r="I1707" s="215" t="s">
        <v>8765</v>
      </c>
      <c r="J1707" s="215" t="s">
        <v>10480</v>
      </c>
      <c r="K1707" s="215" t="s">
        <v>12164</v>
      </c>
      <c r="L1707" s="215" t="s">
        <v>13860</v>
      </c>
      <c r="M1707" s="215" t="s">
        <v>15549</v>
      </c>
      <c r="N1707" s="215" t="s">
        <v>17274</v>
      </c>
      <c r="O1707" s="215" t="s">
        <v>18951</v>
      </c>
      <c r="P1707" s="215" t="s">
        <v>20667</v>
      </c>
      <c r="Q1707" s="4"/>
      <c r="R1707" s="4"/>
      <c r="S1707" s="4"/>
      <c r="T1707" s="4"/>
      <c r="U1707" s="4"/>
      <c r="V1707" s="4"/>
      <c r="W1707" s="4"/>
      <c r="X1707" s="4"/>
      <c r="Y1707" s="4"/>
      <c r="Z1707" s="4"/>
      <c r="AA1707" s="4"/>
      <c r="AB1707" s="4"/>
      <c r="AC1707" s="4"/>
      <c r="AD1707" s="4"/>
      <c r="AE1707" s="4"/>
      <c r="AF1707" s="4"/>
    </row>
    <row r="1708" spans="1:32" ht="49.9" customHeight="1">
      <c r="A1708" s="4"/>
      <c r="B1708" s="213">
        <v>1910111112</v>
      </c>
      <c r="C1708" s="214">
        <v>5</v>
      </c>
      <c r="D1708" s="215" t="s">
        <v>1536</v>
      </c>
      <c r="E1708" s="215" t="s">
        <v>2441</v>
      </c>
      <c r="F1708" s="216" t="s">
        <v>23598</v>
      </c>
      <c r="G1708" s="215" t="s">
        <v>5345</v>
      </c>
      <c r="H1708" s="215" t="s">
        <v>7064</v>
      </c>
      <c r="I1708" s="215" t="s">
        <v>8766</v>
      </c>
      <c r="J1708" s="215" t="s">
        <v>10481</v>
      </c>
      <c r="K1708" s="215" t="s">
        <v>12165</v>
      </c>
      <c r="L1708" s="215" t="s">
        <v>13861</v>
      </c>
      <c r="M1708" s="215" t="s">
        <v>15550</v>
      </c>
      <c r="N1708" s="215" t="s">
        <v>17275</v>
      </c>
      <c r="O1708" s="215" t="s">
        <v>18952</v>
      </c>
      <c r="P1708" s="215" t="s">
        <v>20668</v>
      </c>
      <c r="Q1708" s="4"/>
      <c r="R1708" s="4"/>
      <c r="S1708" s="4"/>
      <c r="T1708" s="4"/>
      <c r="U1708" s="4"/>
      <c r="V1708" s="4"/>
      <c r="W1708" s="4"/>
      <c r="X1708" s="4"/>
      <c r="Y1708" s="4"/>
      <c r="Z1708" s="4"/>
      <c r="AA1708" s="4"/>
      <c r="AB1708" s="4"/>
      <c r="AC1708" s="4"/>
      <c r="AD1708" s="4"/>
      <c r="AE1708" s="4"/>
      <c r="AF1708" s="4"/>
    </row>
    <row r="1709" spans="1:32" ht="49.9" customHeight="1">
      <c r="A1709" s="4"/>
      <c r="B1709" s="213">
        <v>1910111113</v>
      </c>
      <c r="C1709" s="214">
        <v>5</v>
      </c>
      <c r="D1709" s="215" t="s">
        <v>1537</v>
      </c>
      <c r="E1709" s="215" t="s">
        <v>2442</v>
      </c>
      <c r="F1709" s="216" t="s">
        <v>3572</v>
      </c>
      <c r="G1709" s="215" t="s">
        <v>5346</v>
      </c>
      <c r="H1709" s="215" t="s">
        <v>7065</v>
      </c>
      <c r="I1709" s="215" t="s">
        <v>8767</v>
      </c>
      <c r="J1709" s="215" t="s">
        <v>10482</v>
      </c>
      <c r="K1709" s="215" t="s">
        <v>12166</v>
      </c>
      <c r="L1709" s="215" t="s">
        <v>13862</v>
      </c>
      <c r="M1709" s="215" t="s">
        <v>15551</v>
      </c>
      <c r="N1709" s="215" t="s">
        <v>17276</v>
      </c>
      <c r="O1709" s="215" t="s">
        <v>18953</v>
      </c>
      <c r="P1709" s="215" t="s">
        <v>20669</v>
      </c>
      <c r="Q1709" s="4"/>
      <c r="R1709" s="4"/>
      <c r="S1709" s="4"/>
      <c r="T1709" s="4"/>
      <c r="U1709" s="4"/>
      <c r="V1709" s="4"/>
      <c r="W1709" s="4"/>
      <c r="X1709" s="4"/>
      <c r="Y1709" s="4"/>
      <c r="Z1709" s="4"/>
      <c r="AA1709" s="4"/>
      <c r="AB1709" s="4"/>
      <c r="AC1709" s="4"/>
      <c r="AD1709" s="4"/>
      <c r="AE1709" s="4"/>
      <c r="AF1709" s="4"/>
    </row>
    <row r="1710" spans="1:32" ht="49.9" customHeight="1">
      <c r="A1710" s="4"/>
      <c r="B1710" s="213">
        <v>191011111310</v>
      </c>
      <c r="C1710" s="214">
        <v>6</v>
      </c>
      <c r="D1710" s="215" t="s">
        <v>1538</v>
      </c>
      <c r="E1710" s="215" t="s">
        <v>1538</v>
      </c>
      <c r="F1710" s="216" t="s">
        <v>3573</v>
      </c>
      <c r="G1710" s="215" t="s">
        <v>5347</v>
      </c>
      <c r="H1710" s="215" t="s">
        <v>7066</v>
      </c>
      <c r="I1710" s="215" t="s">
        <v>8768</v>
      </c>
      <c r="J1710" s="215" t="s">
        <v>1538</v>
      </c>
      <c r="K1710" s="215" t="s">
        <v>12167</v>
      </c>
      <c r="L1710" s="215" t="s">
        <v>13863</v>
      </c>
      <c r="M1710" s="215" t="s">
        <v>15552</v>
      </c>
      <c r="N1710" s="215" t="s">
        <v>17277</v>
      </c>
      <c r="O1710" s="215" t="s">
        <v>18954</v>
      </c>
      <c r="P1710" s="215" t="s">
        <v>1538</v>
      </c>
      <c r="Q1710" s="4"/>
      <c r="R1710" s="4"/>
      <c r="S1710" s="4"/>
      <c r="T1710" s="4"/>
      <c r="U1710" s="4"/>
      <c r="V1710" s="4"/>
      <c r="W1710" s="4"/>
      <c r="X1710" s="4"/>
      <c r="Y1710" s="4"/>
      <c r="Z1710" s="4"/>
      <c r="AA1710" s="4"/>
      <c r="AB1710" s="4"/>
      <c r="AC1710" s="4"/>
      <c r="AD1710" s="4"/>
      <c r="AE1710" s="4"/>
      <c r="AF1710" s="4"/>
    </row>
    <row r="1711" spans="1:32" ht="49.9" customHeight="1">
      <c r="A1711" s="4"/>
      <c r="B1711" s="213">
        <v>191011111311</v>
      </c>
      <c r="C1711" s="214">
        <v>6</v>
      </c>
      <c r="D1711" s="215" t="s">
        <v>1539</v>
      </c>
      <c r="E1711" s="215" t="s">
        <v>1539</v>
      </c>
      <c r="F1711" s="216" t="s">
        <v>3574</v>
      </c>
      <c r="G1711" s="215" t="s">
        <v>5348</v>
      </c>
      <c r="H1711" s="215" t="s">
        <v>7067</v>
      </c>
      <c r="I1711" s="215" t="s">
        <v>8769</v>
      </c>
      <c r="J1711" s="215" t="s">
        <v>1539</v>
      </c>
      <c r="K1711" s="215" t="s">
        <v>12168</v>
      </c>
      <c r="L1711" s="215" t="s">
        <v>13864</v>
      </c>
      <c r="M1711" s="215" t="s">
        <v>15553</v>
      </c>
      <c r="N1711" s="215" t="s">
        <v>17278</v>
      </c>
      <c r="O1711" s="215" t="s">
        <v>18955</v>
      </c>
      <c r="P1711" s="215" t="s">
        <v>1539</v>
      </c>
      <c r="Q1711" s="4"/>
      <c r="R1711" s="4"/>
      <c r="S1711" s="4"/>
      <c r="T1711" s="4"/>
      <c r="U1711" s="4"/>
      <c r="V1711" s="4"/>
      <c r="W1711" s="4"/>
      <c r="X1711" s="4"/>
      <c r="Y1711" s="4"/>
      <c r="Z1711" s="4"/>
      <c r="AA1711" s="4"/>
      <c r="AB1711" s="4"/>
      <c r="AC1711" s="4"/>
      <c r="AD1711" s="4"/>
      <c r="AE1711" s="4"/>
      <c r="AF1711" s="4"/>
    </row>
    <row r="1712" spans="1:32" ht="49.9" customHeight="1">
      <c r="A1712" s="4"/>
      <c r="B1712" s="213">
        <v>191011111312</v>
      </c>
      <c r="C1712" s="214">
        <v>6</v>
      </c>
      <c r="D1712" s="215" t="s">
        <v>1540</v>
      </c>
      <c r="E1712" s="215" t="s">
        <v>2443</v>
      </c>
      <c r="F1712" s="216" t="s">
        <v>3575</v>
      </c>
      <c r="G1712" s="215" t="s">
        <v>1540</v>
      </c>
      <c r="H1712" s="215" t="s">
        <v>1540</v>
      </c>
      <c r="I1712" s="215" t="s">
        <v>1540</v>
      </c>
      <c r="J1712" s="215" t="s">
        <v>1540</v>
      </c>
      <c r="K1712" s="215" t="s">
        <v>12169</v>
      </c>
      <c r="L1712" s="215" t="s">
        <v>1540</v>
      </c>
      <c r="M1712" s="215" t="s">
        <v>1540</v>
      </c>
      <c r="N1712" s="215" t="s">
        <v>17279</v>
      </c>
      <c r="O1712" s="215" t="s">
        <v>1540</v>
      </c>
      <c r="P1712" s="215" t="s">
        <v>20670</v>
      </c>
      <c r="Q1712" s="4"/>
      <c r="R1712" s="4"/>
      <c r="S1712" s="4"/>
      <c r="T1712" s="4"/>
      <c r="U1712" s="4"/>
      <c r="V1712" s="4"/>
      <c r="W1712" s="4"/>
      <c r="X1712" s="4"/>
      <c r="Y1712" s="4"/>
      <c r="Z1712" s="4"/>
      <c r="AA1712" s="4"/>
      <c r="AB1712" s="4"/>
      <c r="AC1712" s="4"/>
      <c r="AD1712" s="4"/>
      <c r="AE1712" s="4"/>
      <c r="AF1712" s="4"/>
    </row>
    <row r="1713" spans="1:32" ht="49.9" customHeight="1">
      <c r="A1713" s="4"/>
      <c r="B1713" s="213">
        <v>191011111313</v>
      </c>
      <c r="C1713" s="214">
        <v>6</v>
      </c>
      <c r="D1713" s="215" t="s">
        <v>1541</v>
      </c>
      <c r="E1713" s="215" t="s">
        <v>2444</v>
      </c>
      <c r="F1713" s="216" t="s">
        <v>3576</v>
      </c>
      <c r="G1713" s="215" t="s">
        <v>1541</v>
      </c>
      <c r="H1713" s="215" t="s">
        <v>1541</v>
      </c>
      <c r="I1713" s="215" t="s">
        <v>1541</v>
      </c>
      <c r="J1713" s="215" t="s">
        <v>1541</v>
      </c>
      <c r="K1713" s="215" t="s">
        <v>12170</v>
      </c>
      <c r="L1713" s="215" t="s">
        <v>1541</v>
      </c>
      <c r="M1713" s="215" t="s">
        <v>1541</v>
      </c>
      <c r="N1713" s="215" t="s">
        <v>17280</v>
      </c>
      <c r="O1713" s="215" t="s">
        <v>1541</v>
      </c>
      <c r="P1713" s="215" t="s">
        <v>20671</v>
      </c>
      <c r="Q1713" s="4"/>
      <c r="R1713" s="4"/>
      <c r="S1713" s="4"/>
      <c r="T1713" s="4"/>
      <c r="U1713" s="4"/>
      <c r="V1713" s="4"/>
      <c r="W1713" s="4"/>
      <c r="X1713" s="4"/>
      <c r="Y1713" s="4"/>
      <c r="Z1713" s="4"/>
      <c r="AA1713" s="4"/>
      <c r="AB1713" s="4"/>
      <c r="AC1713" s="4"/>
      <c r="AD1713" s="4"/>
      <c r="AE1713" s="4"/>
      <c r="AF1713" s="4"/>
    </row>
    <row r="1714" spans="1:32" ht="49.9" customHeight="1">
      <c r="A1714" s="4"/>
      <c r="B1714" s="213">
        <v>1910111114</v>
      </c>
      <c r="C1714" s="214">
        <v>5</v>
      </c>
      <c r="D1714" s="215" t="s">
        <v>1542</v>
      </c>
      <c r="E1714" s="215" t="s">
        <v>2445</v>
      </c>
      <c r="F1714" s="216" t="s">
        <v>23599</v>
      </c>
      <c r="G1714" s="215" t="s">
        <v>5349</v>
      </c>
      <c r="H1714" s="215" t="s">
        <v>7068</v>
      </c>
      <c r="I1714" s="215" t="s">
        <v>8770</v>
      </c>
      <c r="J1714" s="215" t="s">
        <v>10483</v>
      </c>
      <c r="K1714" s="215" t="s">
        <v>12171</v>
      </c>
      <c r="L1714" s="215" t="s">
        <v>13865</v>
      </c>
      <c r="M1714" s="215" t="s">
        <v>15554</v>
      </c>
      <c r="N1714" s="215" t="s">
        <v>17281</v>
      </c>
      <c r="O1714" s="215" t="s">
        <v>18956</v>
      </c>
      <c r="P1714" s="215" t="s">
        <v>20672</v>
      </c>
      <c r="Q1714" s="4"/>
      <c r="R1714" s="4"/>
      <c r="S1714" s="4"/>
      <c r="T1714" s="4"/>
      <c r="U1714" s="4"/>
      <c r="V1714" s="4"/>
      <c r="W1714" s="4"/>
      <c r="X1714" s="4"/>
      <c r="Y1714" s="4"/>
      <c r="Z1714" s="4"/>
      <c r="AA1714" s="4"/>
      <c r="AB1714" s="4"/>
      <c r="AC1714" s="4"/>
      <c r="AD1714" s="4"/>
      <c r="AE1714" s="4"/>
      <c r="AF1714" s="4"/>
    </row>
    <row r="1715" spans="1:32" ht="49.9" customHeight="1">
      <c r="A1715" s="4"/>
      <c r="B1715" s="213">
        <v>191011111410</v>
      </c>
      <c r="C1715" s="214">
        <v>6</v>
      </c>
      <c r="D1715" s="215" t="s">
        <v>1543</v>
      </c>
      <c r="E1715" s="215" t="s">
        <v>2446</v>
      </c>
      <c r="F1715" s="216" t="s">
        <v>3577</v>
      </c>
      <c r="G1715" s="215" t="s">
        <v>5350</v>
      </c>
      <c r="H1715" s="215" t="s">
        <v>7069</v>
      </c>
      <c r="I1715" s="215" t="s">
        <v>8771</v>
      </c>
      <c r="J1715" s="215" t="s">
        <v>10484</v>
      </c>
      <c r="K1715" s="215" t="s">
        <v>12172</v>
      </c>
      <c r="L1715" s="215" t="s">
        <v>13866</v>
      </c>
      <c r="M1715" s="215" t="s">
        <v>15555</v>
      </c>
      <c r="N1715" s="215" t="s">
        <v>17282</v>
      </c>
      <c r="O1715" s="215" t="s">
        <v>18957</v>
      </c>
      <c r="P1715" s="215" t="s">
        <v>20673</v>
      </c>
      <c r="Q1715" s="4"/>
      <c r="R1715" s="4"/>
      <c r="S1715" s="4"/>
      <c r="T1715" s="4"/>
      <c r="U1715" s="4"/>
      <c r="V1715" s="4"/>
      <c r="W1715" s="4"/>
      <c r="X1715" s="4"/>
      <c r="Y1715" s="4"/>
      <c r="Z1715" s="4"/>
      <c r="AA1715" s="4"/>
      <c r="AB1715" s="4"/>
      <c r="AC1715" s="4"/>
      <c r="AD1715" s="4"/>
      <c r="AE1715" s="4"/>
      <c r="AF1715" s="4"/>
    </row>
    <row r="1716" spans="1:32" ht="49.9" customHeight="1">
      <c r="A1716" s="4"/>
      <c r="B1716" s="213">
        <v>191011111411</v>
      </c>
      <c r="C1716" s="214">
        <v>6</v>
      </c>
      <c r="D1716" s="215" t="s">
        <v>1544</v>
      </c>
      <c r="E1716" s="215" t="s">
        <v>2447</v>
      </c>
      <c r="F1716" s="216" t="s">
        <v>3578</v>
      </c>
      <c r="G1716" s="215" t="s">
        <v>5351</v>
      </c>
      <c r="H1716" s="215" t="s">
        <v>7070</v>
      </c>
      <c r="I1716" s="215" t="s">
        <v>8772</v>
      </c>
      <c r="J1716" s="215" t="s">
        <v>10485</v>
      </c>
      <c r="K1716" s="215" t="s">
        <v>12173</v>
      </c>
      <c r="L1716" s="215" t="s">
        <v>13867</v>
      </c>
      <c r="M1716" s="215" t="s">
        <v>15556</v>
      </c>
      <c r="N1716" s="215" t="s">
        <v>17283</v>
      </c>
      <c r="O1716" s="215" t="s">
        <v>18958</v>
      </c>
      <c r="P1716" s="215" t="s">
        <v>20674</v>
      </c>
      <c r="Q1716" s="4"/>
      <c r="R1716" s="4"/>
      <c r="S1716" s="4"/>
      <c r="T1716" s="4"/>
      <c r="U1716" s="4"/>
      <c r="V1716" s="4"/>
      <c r="W1716" s="4"/>
      <c r="X1716" s="4"/>
      <c r="Y1716" s="4"/>
      <c r="Z1716" s="4"/>
      <c r="AA1716" s="4"/>
      <c r="AB1716" s="4"/>
      <c r="AC1716" s="4"/>
      <c r="AD1716" s="4"/>
      <c r="AE1716" s="4"/>
      <c r="AF1716" s="4"/>
    </row>
    <row r="1717" spans="1:32" ht="49.9" customHeight="1">
      <c r="A1717" s="4"/>
      <c r="B1717" s="213">
        <v>191011111412</v>
      </c>
      <c r="C1717" s="214">
        <v>6</v>
      </c>
      <c r="D1717" s="215" t="s">
        <v>1545</v>
      </c>
      <c r="E1717" s="215" t="s">
        <v>2448</v>
      </c>
      <c r="F1717" s="216" t="s">
        <v>23600</v>
      </c>
      <c r="G1717" s="215" t="s">
        <v>5352</v>
      </c>
      <c r="H1717" s="215" t="s">
        <v>7071</v>
      </c>
      <c r="I1717" s="215" t="s">
        <v>8773</v>
      </c>
      <c r="J1717" s="215" t="s">
        <v>10486</v>
      </c>
      <c r="K1717" s="215" t="s">
        <v>12174</v>
      </c>
      <c r="L1717" s="215" t="s">
        <v>13868</v>
      </c>
      <c r="M1717" s="215" t="s">
        <v>15557</v>
      </c>
      <c r="N1717" s="215" t="s">
        <v>17284</v>
      </c>
      <c r="O1717" s="215" t="s">
        <v>18959</v>
      </c>
      <c r="P1717" s="215" t="s">
        <v>20675</v>
      </c>
      <c r="Q1717" s="4"/>
      <c r="R1717" s="4"/>
      <c r="S1717" s="4"/>
      <c r="T1717" s="4"/>
      <c r="U1717" s="4"/>
      <c r="V1717" s="4"/>
      <c r="W1717" s="4"/>
      <c r="X1717" s="4"/>
      <c r="Y1717" s="4"/>
      <c r="Z1717" s="4"/>
      <c r="AA1717" s="4"/>
      <c r="AB1717" s="4"/>
      <c r="AC1717" s="4"/>
      <c r="AD1717" s="4"/>
      <c r="AE1717" s="4"/>
      <c r="AF1717" s="4"/>
    </row>
    <row r="1718" spans="1:32" ht="49.9" customHeight="1">
      <c r="A1718" s="4"/>
      <c r="B1718" s="213">
        <v>191011111413</v>
      </c>
      <c r="C1718" s="214">
        <v>6</v>
      </c>
      <c r="D1718" s="215" t="s">
        <v>1546</v>
      </c>
      <c r="E1718" s="215" t="s">
        <v>1546</v>
      </c>
      <c r="F1718" s="216" t="s">
        <v>23601</v>
      </c>
      <c r="G1718" s="215" t="s">
        <v>5353</v>
      </c>
      <c r="H1718" s="215" t="s">
        <v>7072</v>
      </c>
      <c r="I1718" s="215" t="s">
        <v>8774</v>
      </c>
      <c r="J1718" s="215" t="s">
        <v>10487</v>
      </c>
      <c r="K1718" s="215" t="s">
        <v>10487</v>
      </c>
      <c r="L1718" s="215" t="s">
        <v>13869</v>
      </c>
      <c r="M1718" s="215" t="s">
        <v>15558</v>
      </c>
      <c r="N1718" s="215" t="s">
        <v>17285</v>
      </c>
      <c r="O1718" s="215" t="s">
        <v>18960</v>
      </c>
      <c r="P1718" s="215" t="s">
        <v>20676</v>
      </c>
      <c r="Q1718" s="4"/>
      <c r="R1718" s="4"/>
      <c r="S1718" s="4"/>
      <c r="T1718" s="4"/>
      <c r="U1718" s="4"/>
      <c r="V1718" s="4"/>
      <c r="W1718" s="4"/>
      <c r="X1718" s="4"/>
      <c r="Y1718" s="4"/>
      <c r="Z1718" s="4"/>
      <c r="AA1718" s="4"/>
      <c r="AB1718" s="4"/>
      <c r="AC1718" s="4"/>
      <c r="AD1718" s="4"/>
      <c r="AE1718" s="4"/>
      <c r="AF1718" s="4"/>
    </row>
    <row r="1719" spans="1:32" ht="49.9" customHeight="1">
      <c r="A1719" s="4"/>
      <c r="B1719" s="213">
        <v>191011111414</v>
      </c>
      <c r="C1719" s="214">
        <v>6</v>
      </c>
      <c r="D1719" s="215" t="s">
        <v>1547</v>
      </c>
      <c r="E1719" s="215" t="s">
        <v>1547</v>
      </c>
      <c r="F1719" s="216" t="s">
        <v>3579</v>
      </c>
      <c r="G1719" s="215" t="s">
        <v>5354</v>
      </c>
      <c r="H1719" s="215" t="s">
        <v>7073</v>
      </c>
      <c r="I1719" s="215" t="s">
        <v>8775</v>
      </c>
      <c r="J1719" s="215" t="s">
        <v>10488</v>
      </c>
      <c r="K1719" s="215" t="s">
        <v>10488</v>
      </c>
      <c r="L1719" s="215" t="s">
        <v>13870</v>
      </c>
      <c r="M1719" s="215" t="s">
        <v>15559</v>
      </c>
      <c r="N1719" s="215" t="s">
        <v>17286</v>
      </c>
      <c r="O1719" s="215" t="s">
        <v>15559</v>
      </c>
      <c r="P1719" s="215" t="s">
        <v>20677</v>
      </c>
      <c r="Q1719" s="4"/>
      <c r="R1719" s="4"/>
      <c r="S1719" s="4"/>
      <c r="T1719" s="4"/>
      <c r="U1719" s="4"/>
      <c r="V1719" s="4"/>
      <c r="W1719" s="4"/>
      <c r="X1719" s="4"/>
      <c r="Y1719" s="4"/>
      <c r="Z1719" s="4"/>
      <c r="AA1719" s="4"/>
      <c r="AB1719" s="4"/>
      <c r="AC1719" s="4"/>
      <c r="AD1719" s="4"/>
      <c r="AE1719" s="4"/>
      <c r="AF1719" s="4"/>
    </row>
    <row r="1720" spans="1:32" ht="49.9" customHeight="1">
      <c r="A1720" s="4"/>
      <c r="B1720" s="213">
        <v>191011111415</v>
      </c>
      <c r="C1720" s="214">
        <v>6</v>
      </c>
      <c r="D1720" s="215" t="s">
        <v>1548</v>
      </c>
      <c r="E1720" s="215" t="s">
        <v>1548</v>
      </c>
      <c r="F1720" s="216" t="s">
        <v>3580</v>
      </c>
      <c r="G1720" s="215" t="s">
        <v>5355</v>
      </c>
      <c r="H1720" s="215" t="s">
        <v>7074</v>
      </c>
      <c r="I1720" s="215" t="s">
        <v>8776</v>
      </c>
      <c r="J1720" s="215" t="s">
        <v>10489</v>
      </c>
      <c r="K1720" s="215" t="s">
        <v>12175</v>
      </c>
      <c r="L1720" s="215" t="s">
        <v>13871</v>
      </c>
      <c r="M1720" s="215" t="s">
        <v>15560</v>
      </c>
      <c r="N1720" s="215" t="s">
        <v>17287</v>
      </c>
      <c r="O1720" s="215" t="s">
        <v>18961</v>
      </c>
      <c r="P1720" s="215" t="s">
        <v>20678</v>
      </c>
      <c r="Q1720" s="4"/>
      <c r="R1720" s="4"/>
      <c r="S1720" s="4"/>
      <c r="T1720" s="4"/>
      <c r="U1720" s="4"/>
      <c r="V1720" s="4"/>
      <c r="W1720" s="4"/>
      <c r="X1720" s="4"/>
      <c r="Y1720" s="4"/>
      <c r="Z1720" s="4"/>
      <c r="AA1720" s="4"/>
      <c r="AB1720" s="4"/>
      <c r="AC1720" s="4"/>
      <c r="AD1720" s="4"/>
      <c r="AE1720" s="4"/>
      <c r="AF1720" s="4"/>
    </row>
    <row r="1721" spans="1:32" ht="49.9" customHeight="1">
      <c r="A1721" s="4"/>
      <c r="B1721" s="213">
        <v>1911</v>
      </c>
      <c r="C1721" s="214">
        <v>2</v>
      </c>
      <c r="D1721" s="215" t="s">
        <v>1549</v>
      </c>
      <c r="E1721" s="215" t="s">
        <v>2449</v>
      </c>
      <c r="F1721" s="216" t="s">
        <v>3581</v>
      </c>
      <c r="G1721" s="215" t="s">
        <v>5356</v>
      </c>
      <c r="H1721" s="215" t="s">
        <v>7075</v>
      </c>
      <c r="I1721" s="215" t="s">
        <v>8777</v>
      </c>
      <c r="J1721" s="215" t="s">
        <v>10490</v>
      </c>
      <c r="K1721" s="215" t="s">
        <v>12176</v>
      </c>
      <c r="L1721" s="215" t="s">
        <v>13872</v>
      </c>
      <c r="M1721" s="215" t="s">
        <v>15561</v>
      </c>
      <c r="N1721" s="215" t="s">
        <v>17288</v>
      </c>
      <c r="O1721" s="215" t="s">
        <v>18962</v>
      </c>
      <c r="P1721" s="215" t="s">
        <v>20679</v>
      </c>
      <c r="Q1721" s="4"/>
      <c r="R1721" s="4"/>
      <c r="S1721" s="4"/>
      <c r="T1721" s="4"/>
      <c r="U1721" s="4"/>
      <c r="V1721" s="4"/>
      <c r="W1721" s="4"/>
      <c r="X1721" s="4"/>
      <c r="Y1721" s="4"/>
      <c r="Z1721" s="4"/>
      <c r="AA1721" s="4"/>
      <c r="AB1721" s="4"/>
      <c r="AC1721" s="4"/>
      <c r="AD1721" s="4"/>
      <c r="AE1721" s="4"/>
      <c r="AF1721" s="4"/>
    </row>
    <row r="1722" spans="1:32" ht="49.9" customHeight="1">
      <c r="A1722" s="4"/>
      <c r="B1722" s="213">
        <v>191110</v>
      </c>
      <c r="C1722" s="214">
        <v>3</v>
      </c>
      <c r="D1722" s="215" t="s">
        <v>312</v>
      </c>
      <c r="E1722" s="215" t="s">
        <v>312</v>
      </c>
      <c r="F1722" s="216" t="s">
        <v>3582</v>
      </c>
      <c r="G1722" s="215" t="s">
        <v>5357</v>
      </c>
      <c r="H1722" s="215" t="s">
        <v>7076</v>
      </c>
      <c r="I1722" s="215" t="s">
        <v>312</v>
      </c>
      <c r="J1722" s="215" t="s">
        <v>312</v>
      </c>
      <c r="K1722" s="215" t="s">
        <v>312</v>
      </c>
      <c r="L1722" s="215" t="s">
        <v>312</v>
      </c>
      <c r="M1722" s="215" t="s">
        <v>15562</v>
      </c>
      <c r="N1722" s="215" t="s">
        <v>17289</v>
      </c>
      <c r="O1722" s="215" t="s">
        <v>18963</v>
      </c>
      <c r="P1722" s="215" t="s">
        <v>20680</v>
      </c>
      <c r="Q1722" s="4"/>
      <c r="R1722" s="4"/>
      <c r="S1722" s="4"/>
      <c r="T1722" s="4"/>
      <c r="U1722" s="4"/>
      <c r="V1722" s="4"/>
      <c r="W1722" s="4"/>
      <c r="X1722" s="4"/>
      <c r="Y1722" s="4"/>
      <c r="Z1722" s="4"/>
      <c r="AA1722" s="4"/>
      <c r="AB1722" s="4"/>
      <c r="AC1722" s="4"/>
      <c r="AD1722" s="4"/>
      <c r="AE1722" s="4"/>
      <c r="AF1722" s="4"/>
    </row>
    <row r="1723" spans="1:32" ht="49.9" customHeight="1">
      <c r="A1723" s="4"/>
      <c r="B1723" s="213">
        <v>19111010</v>
      </c>
      <c r="C1723" s="214">
        <v>4</v>
      </c>
      <c r="D1723" s="215" t="s">
        <v>24</v>
      </c>
      <c r="E1723" s="215" t="s">
        <v>24</v>
      </c>
      <c r="F1723" s="216" t="s">
        <v>3583</v>
      </c>
      <c r="G1723" s="215" t="s">
        <v>5358</v>
      </c>
      <c r="H1723" s="215" t="s">
        <v>7077</v>
      </c>
      <c r="I1723" s="215" t="s">
        <v>8778</v>
      </c>
      <c r="J1723" s="215" t="s">
        <v>10491</v>
      </c>
      <c r="K1723" s="215" t="s">
        <v>12177</v>
      </c>
      <c r="L1723" s="215" t="s">
        <v>13873</v>
      </c>
      <c r="M1723" s="215" t="s">
        <v>15563</v>
      </c>
      <c r="N1723" s="215" t="s">
        <v>17290</v>
      </c>
      <c r="O1723" s="215" t="s">
        <v>18964</v>
      </c>
      <c r="P1723" s="215" t="s">
        <v>20681</v>
      </c>
      <c r="Q1723" s="4"/>
      <c r="R1723" s="4"/>
      <c r="S1723" s="4"/>
      <c r="T1723" s="4"/>
      <c r="U1723" s="4"/>
      <c r="V1723" s="4"/>
      <c r="W1723" s="4"/>
      <c r="X1723" s="4"/>
      <c r="Y1723" s="4"/>
      <c r="Z1723" s="4"/>
      <c r="AA1723" s="4"/>
      <c r="AB1723" s="4"/>
      <c r="AC1723" s="4"/>
      <c r="AD1723" s="4"/>
      <c r="AE1723" s="4"/>
      <c r="AF1723" s="4"/>
    </row>
    <row r="1724" spans="1:32" ht="49.9" customHeight="1">
      <c r="A1724" s="4"/>
      <c r="B1724" s="213">
        <v>1911101010</v>
      </c>
      <c r="C1724" s="214">
        <v>5</v>
      </c>
      <c r="D1724" s="215" t="s">
        <v>2720</v>
      </c>
      <c r="E1724" s="215" t="s">
        <v>2450</v>
      </c>
      <c r="F1724" s="216" t="s">
        <v>23602</v>
      </c>
      <c r="G1724" s="215" t="s">
        <v>5359</v>
      </c>
      <c r="H1724" s="215" t="s">
        <v>7078</v>
      </c>
      <c r="I1724" s="215" t="s">
        <v>8779</v>
      </c>
      <c r="J1724" s="215" t="s">
        <v>10492</v>
      </c>
      <c r="K1724" s="215" t="s">
        <v>12178</v>
      </c>
      <c r="L1724" s="215" t="s">
        <v>13874</v>
      </c>
      <c r="M1724" s="215" t="s">
        <v>21649</v>
      </c>
      <c r="N1724" s="215" t="s">
        <v>17291</v>
      </c>
      <c r="O1724" s="215" t="s">
        <v>18965</v>
      </c>
      <c r="P1724" s="215" t="s">
        <v>20682</v>
      </c>
      <c r="Q1724" s="4"/>
      <c r="R1724" s="4"/>
      <c r="S1724" s="4"/>
      <c r="T1724" s="4"/>
      <c r="U1724" s="4"/>
      <c r="V1724" s="4"/>
      <c r="W1724" s="4"/>
      <c r="X1724" s="4"/>
      <c r="Y1724" s="4"/>
      <c r="Z1724" s="4"/>
      <c r="AA1724" s="4"/>
      <c r="AB1724" s="4"/>
      <c r="AC1724" s="4"/>
      <c r="AD1724" s="4"/>
      <c r="AE1724" s="4"/>
      <c r="AF1724" s="4"/>
    </row>
    <row r="1725" spans="1:32" ht="49.9" customHeight="1">
      <c r="A1725" s="4"/>
      <c r="B1725" s="213">
        <v>1911101011</v>
      </c>
      <c r="C1725" s="214">
        <v>5</v>
      </c>
      <c r="D1725" s="215" t="s">
        <v>1550</v>
      </c>
      <c r="E1725" s="215" t="s">
        <v>1550</v>
      </c>
      <c r="F1725" s="216" t="s">
        <v>23603</v>
      </c>
      <c r="G1725" s="215" t="s">
        <v>5360</v>
      </c>
      <c r="H1725" s="215" t="s">
        <v>7079</v>
      </c>
      <c r="I1725" s="215" t="s">
        <v>8780</v>
      </c>
      <c r="J1725" s="215" t="s">
        <v>10493</v>
      </c>
      <c r="K1725" s="215" t="s">
        <v>12179</v>
      </c>
      <c r="L1725" s="215" t="s">
        <v>13875</v>
      </c>
      <c r="M1725" s="215" t="s">
        <v>15564</v>
      </c>
      <c r="N1725" s="215" t="s">
        <v>17292</v>
      </c>
      <c r="O1725" s="215" t="s">
        <v>18966</v>
      </c>
      <c r="P1725" s="215" t="s">
        <v>20683</v>
      </c>
      <c r="Q1725" s="4"/>
      <c r="R1725" s="4"/>
      <c r="S1725" s="4"/>
      <c r="T1725" s="4"/>
      <c r="U1725" s="4"/>
      <c r="V1725" s="4"/>
      <c r="W1725" s="4"/>
      <c r="X1725" s="4"/>
      <c r="Y1725" s="4"/>
      <c r="Z1725" s="4"/>
      <c r="AA1725" s="4"/>
      <c r="AB1725" s="4"/>
      <c r="AC1725" s="4"/>
      <c r="AD1725" s="4"/>
      <c r="AE1725" s="4"/>
      <c r="AF1725" s="4"/>
    </row>
    <row r="1726" spans="1:32" ht="49.9" customHeight="1">
      <c r="A1726" s="4"/>
      <c r="B1726" s="213">
        <v>1911101012</v>
      </c>
      <c r="C1726" s="214">
        <v>5</v>
      </c>
      <c r="D1726" s="215" t="s">
        <v>307</v>
      </c>
      <c r="E1726" s="215" t="s">
        <v>307</v>
      </c>
      <c r="F1726" s="216" t="s">
        <v>23604</v>
      </c>
      <c r="G1726" s="215" t="s">
        <v>5361</v>
      </c>
      <c r="H1726" s="215" t="s">
        <v>7080</v>
      </c>
      <c r="I1726" s="215" t="s">
        <v>307</v>
      </c>
      <c r="J1726" s="215" t="s">
        <v>10494</v>
      </c>
      <c r="K1726" s="215" t="s">
        <v>12180</v>
      </c>
      <c r="L1726" s="215" t="s">
        <v>13876</v>
      </c>
      <c r="M1726" s="215" t="s">
        <v>15565</v>
      </c>
      <c r="N1726" s="215" t="s">
        <v>17293</v>
      </c>
      <c r="O1726" s="215" t="s">
        <v>18967</v>
      </c>
      <c r="P1726" s="215" t="s">
        <v>20684</v>
      </c>
      <c r="Q1726" s="4"/>
      <c r="R1726" s="4"/>
      <c r="S1726" s="4"/>
      <c r="T1726" s="4"/>
      <c r="U1726" s="4"/>
      <c r="V1726" s="4"/>
      <c r="W1726" s="4"/>
      <c r="X1726" s="4"/>
      <c r="Y1726" s="4"/>
      <c r="Z1726" s="4"/>
      <c r="AA1726" s="4"/>
      <c r="AB1726" s="4"/>
      <c r="AC1726" s="4"/>
      <c r="AD1726" s="4"/>
      <c r="AE1726" s="4"/>
      <c r="AF1726" s="4"/>
    </row>
    <row r="1727" spans="1:32" ht="49.9" customHeight="1">
      <c r="A1727" s="4"/>
      <c r="B1727" s="213">
        <v>1911101013</v>
      </c>
      <c r="C1727" s="214">
        <v>5</v>
      </c>
      <c r="D1727" s="215" t="s">
        <v>313</v>
      </c>
      <c r="E1727" s="215" t="s">
        <v>313</v>
      </c>
      <c r="F1727" s="216" t="s">
        <v>23605</v>
      </c>
      <c r="G1727" s="215" t="s">
        <v>5362</v>
      </c>
      <c r="H1727" s="215" t="s">
        <v>7081</v>
      </c>
      <c r="I1727" s="215" t="s">
        <v>8781</v>
      </c>
      <c r="J1727" s="215" t="s">
        <v>10495</v>
      </c>
      <c r="K1727" s="215" t="s">
        <v>10495</v>
      </c>
      <c r="L1727" s="215" t="s">
        <v>13877</v>
      </c>
      <c r="M1727" s="215" t="s">
        <v>15566</v>
      </c>
      <c r="N1727" s="215" t="s">
        <v>17294</v>
      </c>
      <c r="O1727" s="215" t="s">
        <v>18968</v>
      </c>
      <c r="P1727" s="215" t="s">
        <v>20685</v>
      </c>
      <c r="Q1727" s="4"/>
      <c r="R1727" s="4"/>
      <c r="S1727" s="4"/>
      <c r="T1727" s="4"/>
      <c r="U1727" s="4"/>
      <c r="V1727" s="4"/>
      <c r="W1727" s="4"/>
      <c r="X1727" s="4"/>
      <c r="Y1727" s="4"/>
      <c r="Z1727" s="4"/>
      <c r="AA1727" s="4"/>
      <c r="AB1727" s="4"/>
      <c r="AC1727" s="4"/>
      <c r="AD1727" s="4"/>
      <c r="AE1727" s="4"/>
      <c r="AF1727" s="4"/>
    </row>
    <row r="1728" spans="1:32" ht="49.9" customHeight="1">
      <c r="A1728" s="4"/>
      <c r="B1728" s="213">
        <v>1911101014</v>
      </c>
      <c r="C1728" s="214">
        <v>5</v>
      </c>
      <c r="D1728" s="215" t="s">
        <v>1551</v>
      </c>
      <c r="E1728" s="215" t="s">
        <v>1551</v>
      </c>
      <c r="F1728" s="216" t="s">
        <v>3584</v>
      </c>
      <c r="G1728" s="215" t="s">
        <v>5363</v>
      </c>
      <c r="H1728" s="215" t="s">
        <v>7082</v>
      </c>
      <c r="I1728" s="215" t="s">
        <v>8782</v>
      </c>
      <c r="J1728" s="215" t="s">
        <v>10496</v>
      </c>
      <c r="K1728" s="215" t="s">
        <v>12181</v>
      </c>
      <c r="L1728" s="215" t="s">
        <v>13878</v>
      </c>
      <c r="M1728" s="215" t="s">
        <v>15567</v>
      </c>
      <c r="N1728" s="215" t="s">
        <v>17295</v>
      </c>
      <c r="O1728" s="215" t="s">
        <v>18969</v>
      </c>
      <c r="P1728" s="215" t="s">
        <v>20686</v>
      </c>
      <c r="Q1728" s="4"/>
      <c r="R1728" s="4"/>
      <c r="S1728" s="4"/>
      <c r="T1728" s="4"/>
      <c r="U1728" s="4"/>
      <c r="V1728" s="4"/>
      <c r="W1728" s="4"/>
      <c r="X1728" s="4"/>
      <c r="Y1728" s="4"/>
      <c r="Z1728" s="4"/>
      <c r="AA1728" s="4"/>
      <c r="AB1728" s="4"/>
      <c r="AC1728" s="4"/>
      <c r="AD1728" s="4"/>
      <c r="AE1728" s="4"/>
      <c r="AF1728" s="4"/>
    </row>
    <row r="1729" spans="1:32" ht="49.9" customHeight="1">
      <c r="A1729" s="4"/>
      <c r="B1729" s="213">
        <v>191110101410</v>
      </c>
      <c r="C1729" s="214">
        <v>6</v>
      </c>
      <c r="D1729" s="215" t="s">
        <v>314</v>
      </c>
      <c r="E1729" s="215" t="s">
        <v>314</v>
      </c>
      <c r="F1729" s="216" t="s">
        <v>23606</v>
      </c>
      <c r="G1729" s="215" t="s">
        <v>5364</v>
      </c>
      <c r="H1729" s="215" t="s">
        <v>7083</v>
      </c>
      <c r="I1729" s="215" t="s">
        <v>8783</v>
      </c>
      <c r="J1729" s="215" t="s">
        <v>10497</v>
      </c>
      <c r="K1729" s="215" t="s">
        <v>12182</v>
      </c>
      <c r="L1729" s="215" t="s">
        <v>13879</v>
      </c>
      <c r="M1729" s="215" t="s">
        <v>15568</v>
      </c>
      <c r="N1729" s="215" t="s">
        <v>17296</v>
      </c>
      <c r="O1729" s="215" t="s">
        <v>18970</v>
      </c>
      <c r="P1729" s="215" t="s">
        <v>20687</v>
      </c>
      <c r="Q1729" s="4"/>
      <c r="R1729" s="4"/>
      <c r="S1729" s="4"/>
      <c r="T1729" s="4"/>
      <c r="U1729" s="4"/>
      <c r="V1729" s="4"/>
      <c r="W1729" s="4"/>
      <c r="X1729" s="4"/>
      <c r="Y1729" s="4"/>
      <c r="Z1729" s="4"/>
      <c r="AA1729" s="4"/>
      <c r="AB1729" s="4"/>
      <c r="AC1729" s="4"/>
      <c r="AD1729" s="4"/>
      <c r="AE1729" s="4"/>
      <c r="AF1729" s="4"/>
    </row>
    <row r="1730" spans="1:32" ht="49.9" customHeight="1">
      <c r="A1730" s="4"/>
      <c r="B1730" s="213">
        <v>191110101411</v>
      </c>
      <c r="C1730" s="214">
        <v>6</v>
      </c>
      <c r="D1730" s="215" t="s">
        <v>315</v>
      </c>
      <c r="E1730" s="215" t="s">
        <v>315</v>
      </c>
      <c r="F1730" s="216" t="s">
        <v>23856</v>
      </c>
      <c r="G1730" s="215" t="s">
        <v>5365</v>
      </c>
      <c r="H1730" s="215" t="s">
        <v>7084</v>
      </c>
      <c r="I1730" s="215" t="s">
        <v>8784</v>
      </c>
      <c r="J1730" s="215" t="s">
        <v>10498</v>
      </c>
      <c r="K1730" s="215" t="s">
        <v>12183</v>
      </c>
      <c r="L1730" s="215" t="s">
        <v>13880</v>
      </c>
      <c r="M1730" s="215" t="s">
        <v>15569</v>
      </c>
      <c r="N1730" s="215" t="s">
        <v>17297</v>
      </c>
      <c r="O1730" s="215" t="s">
        <v>18971</v>
      </c>
      <c r="P1730" s="215" t="s">
        <v>20688</v>
      </c>
      <c r="Q1730" s="4"/>
      <c r="R1730" s="4"/>
      <c r="S1730" s="4"/>
      <c r="T1730" s="4"/>
      <c r="U1730" s="4"/>
      <c r="V1730" s="4"/>
      <c r="W1730" s="4"/>
      <c r="X1730" s="4"/>
      <c r="Y1730" s="4"/>
      <c r="Z1730" s="4"/>
      <c r="AA1730" s="4"/>
      <c r="AB1730" s="4"/>
      <c r="AC1730" s="4"/>
      <c r="AD1730" s="4"/>
      <c r="AE1730" s="4"/>
      <c r="AF1730" s="4"/>
    </row>
    <row r="1731" spans="1:32" ht="49.9" customHeight="1">
      <c r="A1731" s="4"/>
      <c r="B1731" s="213">
        <v>191110101412</v>
      </c>
      <c r="C1731" s="214">
        <v>6</v>
      </c>
      <c r="D1731" s="215" t="s">
        <v>1552</v>
      </c>
      <c r="E1731" s="215" t="s">
        <v>1552</v>
      </c>
      <c r="F1731" s="216" t="s">
        <v>3586</v>
      </c>
      <c r="G1731" s="215" t="s">
        <v>5366</v>
      </c>
      <c r="H1731" s="215" t="s">
        <v>7085</v>
      </c>
      <c r="I1731" s="215" t="s">
        <v>8785</v>
      </c>
      <c r="J1731" s="215" t="s">
        <v>10499</v>
      </c>
      <c r="K1731" s="215" t="s">
        <v>12184</v>
      </c>
      <c r="L1731" s="215" t="s">
        <v>13881</v>
      </c>
      <c r="M1731" s="215" t="s">
        <v>15570</v>
      </c>
      <c r="N1731" s="215" t="s">
        <v>17298</v>
      </c>
      <c r="O1731" s="215" t="s">
        <v>18972</v>
      </c>
      <c r="P1731" s="215" t="s">
        <v>20689</v>
      </c>
      <c r="Q1731" s="4"/>
      <c r="R1731" s="4"/>
      <c r="S1731" s="4"/>
      <c r="T1731" s="4"/>
      <c r="U1731" s="4"/>
      <c r="V1731" s="4"/>
      <c r="W1731" s="4"/>
      <c r="X1731" s="4"/>
      <c r="Y1731" s="4"/>
      <c r="Z1731" s="4"/>
      <c r="AA1731" s="4"/>
      <c r="AB1731" s="4"/>
      <c r="AC1731" s="4"/>
      <c r="AD1731" s="4"/>
      <c r="AE1731" s="4"/>
      <c r="AF1731" s="4"/>
    </row>
    <row r="1732" spans="1:32" ht="49.9" customHeight="1">
      <c r="A1732" s="4"/>
      <c r="B1732" s="213">
        <v>191110101413</v>
      </c>
      <c r="C1732" s="214">
        <v>6</v>
      </c>
      <c r="D1732" s="215" t="s">
        <v>316</v>
      </c>
      <c r="E1732" s="215" t="s">
        <v>316</v>
      </c>
      <c r="F1732" s="216" t="s">
        <v>3587</v>
      </c>
      <c r="G1732" s="215" t="s">
        <v>5367</v>
      </c>
      <c r="H1732" s="215" t="s">
        <v>7086</v>
      </c>
      <c r="I1732" s="215" t="s">
        <v>8786</v>
      </c>
      <c r="J1732" s="215" t="s">
        <v>10500</v>
      </c>
      <c r="K1732" s="215" t="s">
        <v>12185</v>
      </c>
      <c r="L1732" s="215" t="s">
        <v>13882</v>
      </c>
      <c r="M1732" s="215" t="s">
        <v>15571</v>
      </c>
      <c r="N1732" s="215" t="s">
        <v>17299</v>
      </c>
      <c r="O1732" s="215" t="s">
        <v>18973</v>
      </c>
      <c r="P1732" s="215" t="s">
        <v>20690</v>
      </c>
      <c r="Q1732" s="4"/>
      <c r="R1732" s="4"/>
      <c r="S1732" s="4"/>
      <c r="T1732" s="4"/>
      <c r="U1732" s="4"/>
      <c r="V1732" s="4"/>
      <c r="W1732" s="4"/>
      <c r="X1732" s="4"/>
      <c r="Y1732" s="4"/>
      <c r="Z1732" s="4"/>
      <c r="AA1732" s="4"/>
      <c r="AB1732" s="4"/>
      <c r="AC1732" s="4"/>
      <c r="AD1732" s="4"/>
      <c r="AE1732" s="4"/>
      <c r="AF1732" s="4"/>
    </row>
    <row r="1733" spans="1:32" ht="49.9" customHeight="1">
      <c r="A1733" s="4"/>
      <c r="B1733" s="213">
        <v>19111011</v>
      </c>
      <c r="C1733" s="214">
        <v>4</v>
      </c>
      <c r="D1733" s="215" t="s">
        <v>25</v>
      </c>
      <c r="E1733" s="215" t="s">
        <v>25</v>
      </c>
      <c r="F1733" s="216" t="s">
        <v>3588</v>
      </c>
      <c r="G1733" s="215" t="s">
        <v>5368</v>
      </c>
      <c r="H1733" s="215" t="s">
        <v>7087</v>
      </c>
      <c r="I1733" s="215" t="s">
        <v>8787</v>
      </c>
      <c r="J1733" s="215" t="s">
        <v>10501</v>
      </c>
      <c r="K1733" s="215" t="s">
        <v>12186</v>
      </c>
      <c r="L1733" s="215" t="s">
        <v>13883</v>
      </c>
      <c r="M1733" s="215" t="s">
        <v>15572</v>
      </c>
      <c r="N1733" s="215" t="s">
        <v>17300</v>
      </c>
      <c r="O1733" s="215" t="s">
        <v>18974</v>
      </c>
      <c r="P1733" s="215" t="s">
        <v>20691</v>
      </c>
      <c r="Q1733" s="4"/>
      <c r="R1733" s="4"/>
      <c r="S1733" s="4"/>
      <c r="T1733" s="4"/>
      <c r="U1733" s="4"/>
      <c r="V1733" s="4"/>
      <c r="W1733" s="4"/>
      <c r="X1733" s="4"/>
      <c r="Y1733" s="4"/>
      <c r="Z1733" s="4"/>
      <c r="AA1733" s="4"/>
      <c r="AB1733" s="4"/>
      <c r="AC1733" s="4"/>
      <c r="AD1733" s="4"/>
      <c r="AE1733" s="4"/>
      <c r="AF1733" s="4"/>
    </row>
    <row r="1734" spans="1:32" ht="49.9" customHeight="1">
      <c r="A1734" s="4"/>
      <c r="B1734" s="213">
        <v>1911101110</v>
      </c>
      <c r="C1734" s="214">
        <v>5</v>
      </c>
      <c r="D1734" s="215" t="s">
        <v>1553</v>
      </c>
      <c r="E1734" s="215" t="s">
        <v>1553</v>
      </c>
      <c r="F1734" s="216" t="s">
        <v>23857</v>
      </c>
      <c r="G1734" s="215" t="s">
        <v>5369</v>
      </c>
      <c r="H1734" s="215" t="s">
        <v>7088</v>
      </c>
      <c r="I1734" s="215" t="s">
        <v>8788</v>
      </c>
      <c r="J1734" s="215" t="s">
        <v>10502</v>
      </c>
      <c r="K1734" s="215" t="s">
        <v>12187</v>
      </c>
      <c r="L1734" s="215" t="s">
        <v>13884</v>
      </c>
      <c r="M1734" s="215" t="s">
        <v>15573</v>
      </c>
      <c r="N1734" s="215" t="s">
        <v>17301</v>
      </c>
      <c r="O1734" s="215" t="s">
        <v>18975</v>
      </c>
      <c r="P1734" s="215" t="s">
        <v>20692</v>
      </c>
      <c r="Q1734" s="4"/>
      <c r="R1734" s="4"/>
      <c r="S1734" s="4"/>
      <c r="T1734" s="4"/>
      <c r="U1734" s="4"/>
      <c r="V1734" s="4"/>
      <c r="W1734" s="4"/>
      <c r="X1734" s="4"/>
      <c r="Y1734" s="4"/>
      <c r="Z1734" s="4"/>
      <c r="AA1734" s="4"/>
      <c r="AB1734" s="4"/>
      <c r="AC1734" s="4"/>
      <c r="AD1734" s="4"/>
      <c r="AE1734" s="4"/>
      <c r="AF1734" s="4"/>
    </row>
    <row r="1735" spans="1:32" ht="49.9" customHeight="1">
      <c r="A1735" s="4"/>
      <c r="B1735" s="213">
        <v>1911101111</v>
      </c>
      <c r="C1735" s="214">
        <v>5</v>
      </c>
      <c r="D1735" s="215" t="s">
        <v>1554</v>
      </c>
      <c r="E1735" s="215" t="s">
        <v>1554</v>
      </c>
      <c r="F1735" s="216" t="s">
        <v>23608</v>
      </c>
      <c r="G1735" s="215" t="s">
        <v>5370</v>
      </c>
      <c r="H1735" s="215" t="s">
        <v>7089</v>
      </c>
      <c r="I1735" s="215" t="s">
        <v>8789</v>
      </c>
      <c r="J1735" s="215" t="s">
        <v>10503</v>
      </c>
      <c r="K1735" s="215" t="s">
        <v>12188</v>
      </c>
      <c r="L1735" s="215" t="s">
        <v>1554</v>
      </c>
      <c r="M1735" s="215" t="s">
        <v>15574</v>
      </c>
      <c r="N1735" s="215" t="s">
        <v>17302</v>
      </c>
      <c r="O1735" s="215" t="s">
        <v>18976</v>
      </c>
      <c r="P1735" s="215" t="s">
        <v>20693</v>
      </c>
      <c r="Q1735" s="4"/>
      <c r="R1735" s="4"/>
      <c r="S1735" s="4"/>
      <c r="T1735" s="4"/>
      <c r="U1735" s="4"/>
      <c r="V1735" s="4"/>
      <c r="W1735" s="4"/>
      <c r="X1735" s="4"/>
      <c r="Y1735" s="4"/>
      <c r="Z1735" s="4"/>
      <c r="AA1735" s="4"/>
      <c r="AB1735" s="4"/>
      <c r="AC1735" s="4"/>
      <c r="AD1735" s="4"/>
      <c r="AE1735" s="4"/>
      <c r="AF1735" s="4"/>
    </row>
    <row r="1736" spans="1:32" ht="49.9" customHeight="1">
      <c r="A1736" s="4"/>
      <c r="B1736" s="213">
        <v>1911101112</v>
      </c>
      <c r="C1736" s="214">
        <v>5</v>
      </c>
      <c r="D1736" s="215" t="s">
        <v>1555</v>
      </c>
      <c r="E1736" s="215" t="s">
        <v>1555</v>
      </c>
      <c r="F1736" s="216" t="s">
        <v>23609</v>
      </c>
      <c r="G1736" s="215" t="s">
        <v>5371</v>
      </c>
      <c r="H1736" s="215" t="s">
        <v>7090</v>
      </c>
      <c r="I1736" s="215" t="s">
        <v>8790</v>
      </c>
      <c r="J1736" s="215" t="s">
        <v>10504</v>
      </c>
      <c r="K1736" s="215" t="s">
        <v>12189</v>
      </c>
      <c r="L1736" s="215" t="s">
        <v>13885</v>
      </c>
      <c r="M1736" s="215" t="s">
        <v>15575</v>
      </c>
      <c r="N1736" s="215" t="s">
        <v>17303</v>
      </c>
      <c r="O1736" s="215" t="s">
        <v>18977</v>
      </c>
      <c r="P1736" s="215" t="s">
        <v>20694</v>
      </c>
      <c r="Q1736" s="4"/>
      <c r="R1736" s="4"/>
      <c r="S1736" s="4"/>
      <c r="T1736" s="4"/>
      <c r="U1736" s="4"/>
      <c r="V1736" s="4"/>
      <c r="W1736" s="4"/>
      <c r="X1736" s="4"/>
      <c r="Y1736" s="4"/>
      <c r="Z1736" s="4"/>
      <c r="AA1736" s="4"/>
      <c r="AB1736" s="4"/>
      <c r="AC1736" s="4"/>
      <c r="AD1736" s="4"/>
      <c r="AE1736" s="4"/>
      <c r="AF1736" s="4"/>
    </row>
    <row r="1737" spans="1:32" ht="49.9" customHeight="1">
      <c r="A1737" s="4"/>
      <c r="B1737" s="213">
        <v>1911101113</v>
      </c>
      <c r="C1737" s="214">
        <v>5</v>
      </c>
      <c r="D1737" s="215" t="s">
        <v>1556</v>
      </c>
      <c r="E1737" s="215" t="s">
        <v>1556</v>
      </c>
      <c r="F1737" s="216" t="s">
        <v>3589</v>
      </c>
      <c r="G1737" s="215" t="s">
        <v>5372</v>
      </c>
      <c r="H1737" s="215" t="s">
        <v>7091</v>
      </c>
      <c r="I1737" s="215" t="s">
        <v>8791</v>
      </c>
      <c r="J1737" s="215" t="s">
        <v>10505</v>
      </c>
      <c r="K1737" s="215" t="s">
        <v>10505</v>
      </c>
      <c r="L1737" s="215" t="s">
        <v>13886</v>
      </c>
      <c r="M1737" s="215" t="s">
        <v>15576</v>
      </c>
      <c r="N1737" s="215" t="s">
        <v>17304</v>
      </c>
      <c r="O1737" s="215" t="s">
        <v>18978</v>
      </c>
      <c r="P1737" s="215" t="s">
        <v>20695</v>
      </c>
      <c r="Q1737" s="4"/>
      <c r="R1737" s="4"/>
      <c r="S1737" s="4"/>
      <c r="T1737" s="4"/>
      <c r="U1737" s="4"/>
      <c r="V1737" s="4"/>
      <c r="W1737" s="4"/>
      <c r="X1737" s="4"/>
      <c r="Y1737" s="4"/>
      <c r="Z1737" s="4"/>
      <c r="AA1737" s="4"/>
      <c r="AB1737" s="4"/>
      <c r="AC1737" s="4"/>
      <c r="AD1737" s="4"/>
      <c r="AE1737" s="4"/>
      <c r="AF1737" s="4"/>
    </row>
    <row r="1738" spans="1:32" ht="49.9" customHeight="1">
      <c r="A1738" s="4"/>
      <c r="B1738" s="213">
        <v>191111</v>
      </c>
      <c r="C1738" s="214">
        <v>3</v>
      </c>
      <c r="D1738" s="215" t="s">
        <v>1557</v>
      </c>
      <c r="E1738" s="215" t="s">
        <v>1557</v>
      </c>
      <c r="F1738" s="216" t="s">
        <v>23610</v>
      </c>
      <c r="G1738" s="215" t="s">
        <v>5373</v>
      </c>
      <c r="H1738" s="215" t="s">
        <v>7092</v>
      </c>
      <c r="I1738" s="215" t="s">
        <v>8792</v>
      </c>
      <c r="J1738" s="215" t="s">
        <v>10506</v>
      </c>
      <c r="K1738" s="215" t="s">
        <v>12190</v>
      </c>
      <c r="L1738" s="215" t="s">
        <v>13887</v>
      </c>
      <c r="M1738" s="215" t="s">
        <v>15577</v>
      </c>
      <c r="N1738" s="215" t="s">
        <v>17305</v>
      </c>
      <c r="O1738" s="215" t="s">
        <v>18979</v>
      </c>
      <c r="P1738" s="215" t="s">
        <v>20696</v>
      </c>
      <c r="Q1738" s="4"/>
      <c r="R1738" s="4"/>
      <c r="S1738" s="4"/>
      <c r="T1738" s="4"/>
      <c r="U1738" s="4"/>
      <c r="V1738" s="4"/>
      <c r="W1738" s="4"/>
      <c r="X1738" s="4"/>
      <c r="Y1738" s="4"/>
      <c r="Z1738" s="4"/>
      <c r="AA1738" s="4"/>
      <c r="AB1738" s="4"/>
      <c r="AC1738" s="4"/>
      <c r="AD1738" s="4"/>
      <c r="AE1738" s="4"/>
      <c r="AF1738" s="4"/>
    </row>
    <row r="1739" spans="1:32" ht="49.9" customHeight="1">
      <c r="A1739" s="4"/>
      <c r="B1739" s="213">
        <v>19111110</v>
      </c>
      <c r="C1739" s="214">
        <v>4</v>
      </c>
      <c r="D1739" s="215" t="s">
        <v>308</v>
      </c>
      <c r="E1739" s="215" t="s">
        <v>2451</v>
      </c>
      <c r="F1739" s="216" t="s">
        <v>3590</v>
      </c>
      <c r="G1739" s="215" t="s">
        <v>5374</v>
      </c>
      <c r="H1739" s="215" t="s">
        <v>7093</v>
      </c>
      <c r="I1739" s="215" t="s">
        <v>8793</v>
      </c>
      <c r="J1739" s="215" t="s">
        <v>10507</v>
      </c>
      <c r="K1739" s="215" t="s">
        <v>12191</v>
      </c>
      <c r="L1739" s="215" t="s">
        <v>13888</v>
      </c>
      <c r="M1739" s="215" t="s">
        <v>15578</v>
      </c>
      <c r="N1739" s="215" t="s">
        <v>17306</v>
      </c>
      <c r="O1739" s="215" t="s">
        <v>18980</v>
      </c>
      <c r="P1739" s="215" t="s">
        <v>20697</v>
      </c>
      <c r="Q1739" s="4"/>
      <c r="R1739" s="4"/>
      <c r="S1739" s="4"/>
      <c r="T1739" s="4"/>
      <c r="U1739" s="4"/>
      <c r="V1739" s="4"/>
      <c r="W1739" s="4"/>
      <c r="X1739" s="4"/>
      <c r="Y1739" s="4"/>
      <c r="Z1739" s="4"/>
      <c r="AA1739" s="4"/>
      <c r="AB1739" s="4"/>
      <c r="AC1739" s="4"/>
      <c r="AD1739" s="4"/>
      <c r="AE1739" s="4"/>
      <c r="AF1739" s="4"/>
    </row>
    <row r="1740" spans="1:32" ht="49.9" customHeight="1">
      <c r="A1740" s="4"/>
      <c r="B1740" s="213">
        <v>1911111010</v>
      </c>
      <c r="C1740" s="214">
        <v>5</v>
      </c>
      <c r="D1740" s="215" t="s">
        <v>1558</v>
      </c>
      <c r="E1740" s="215" t="s">
        <v>2452</v>
      </c>
      <c r="F1740" s="216" t="s">
        <v>23611</v>
      </c>
      <c r="G1740" s="215" t="s">
        <v>5375</v>
      </c>
      <c r="H1740" s="215" t="s">
        <v>7094</v>
      </c>
      <c r="I1740" s="215" t="s">
        <v>8794</v>
      </c>
      <c r="J1740" s="215" t="s">
        <v>10508</v>
      </c>
      <c r="K1740" s="215" t="s">
        <v>12192</v>
      </c>
      <c r="L1740" s="215" t="s">
        <v>13889</v>
      </c>
      <c r="M1740" s="215" t="s">
        <v>15579</v>
      </c>
      <c r="N1740" s="215" t="s">
        <v>17307</v>
      </c>
      <c r="O1740" s="215" t="s">
        <v>18981</v>
      </c>
      <c r="P1740" s="215" t="s">
        <v>20698</v>
      </c>
      <c r="Q1740" s="4"/>
      <c r="R1740" s="4"/>
      <c r="S1740" s="4"/>
      <c r="T1740" s="4"/>
      <c r="U1740" s="4"/>
      <c r="V1740" s="4"/>
      <c r="W1740" s="4"/>
      <c r="X1740" s="4"/>
      <c r="Y1740" s="4"/>
      <c r="Z1740" s="4"/>
      <c r="AA1740" s="4"/>
      <c r="AB1740" s="4"/>
      <c r="AC1740" s="4"/>
      <c r="AD1740" s="4"/>
      <c r="AE1740" s="4"/>
      <c r="AF1740" s="4"/>
    </row>
    <row r="1741" spans="1:32" ht="49.9" customHeight="1">
      <c r="A1741" s="4"/>
      <c r="B1741" s="213">
        <v>191111101010</v>
      </c>
      <c r="C1741" s="214">
        <v>6</v>
      </c>
      <c r="D1741" s="215" t="s">
        <v>1559</v>
      </c>
      <c r="E1741" s="215" t="s">
        <v>2453</v>
      </c>
      <c r="F1741" s="216" t="s">
        <v>23612</v>
      </c>
      <c r="G1741" s="215" t="s">
        <v>5376</v>
      </c>
      <c r="H1741" s="215" t="s">
        <v>7095</v>
      </c>
      <c r="I1741" s="215" t="s">
        <v>8795</v>
      </c>
      <c r="J1741" s="215" t="s">
        <v>10509</v>
      </c>
      <c r="K1741" s="215" t="s">
        <v>12193</v>
      </c>
      <c r="L1741" s="215" t="s">
        <v>13890</v>
      </c>
      <c r="M1741" s="215" t="s">
        <v>15580</v>
      </c>
      <c r="N1741" s="215" t="s">
        <v>17308</v>
      </c>
      <c r="O1741" s="215" t="s">
        <v>18982</v>
      </c>
      <c r="P1741" s="215" t="s">
        <v>20699</v>
      </c>
      <c r="Q1741" s="4"/>
      <c r="R1741" s="4"/>
      <c r="S1741" s="4"/>
      <c r="T1741" s="4"/>
      <c r="U1741" s="4"/>
      <c r="V1741" s="4"/>
      <c r="W1741" s="4"/>
      <c r="X1741" s="4"/>
      <c r="Y1741" s="4"/>
      <c r="Z1741" s="4"/>
      <c r="AA1741" s="4"/>
      <c r="AB1741" s="4"/>
      <c r="AC1741" s="4"/>
      <c r="AD1741" s="4"/>
      <c r="AE1741" s="4"/>
      <c r="AF1741" s="4"/>
    </row>
    <row r="1742" spans="1:32" ht="49.9" customHeight="1">
      <c r="A1742" s="4"/>
      <c r="B1742" s="213">
        <v>191111101011</v>
      </c>
      <c r="C1742" s="214">
        <v>6</v>
      </c>
      <c r="D1742" s="215" t="s">
        <v>1560</v>
      </c>
      <c r="E1742" s="215" t="s">
        <v>2454</v>
      </c>
      <c r="F1742" s="216" t="s">
        <v>23613</v>
      </c>
      <c r="G1742" s="215" t="s">
        <v>5377</v>
      </c>
      <c r="H1742" s="215" t="s">
        <v>7096</v>
      </c>
      <c r="I1742" s="215" t="s">
        <v>8796</v>
      </c>
      <c r="J1742" s="215" t="s">
        <v>10510</v>
      </c>
      <c r="K1742" s="215" t="s">
        <v>12194</v>
      </c>
      <c r="L1742" s="215" t="s">
        <v>13891</v>
      </c>
      <c r="M1742" s="215" t="s">
        <v>15581</v>
      </c>
      <c r="N1742" s="215" t="s">
        <v>17309</v>
      </c>
      <c r="O1742" s="215" t="s">
        <v>18983</v>
      </c>
      <c r="P1742" s="215" t="s">
        <v>20700</v>
      </c>
      <c r="Q1742" s="4"/>
      <c r="R1742" s="4"/>
      <c r="S1742" s="4"/>
      <c r="T1742" s="4"/>
      <c r="U1742" s="4"/>
      <c r="V1742" s="4"/>
      <c r="W1742" s="4"/>
      <c r="X1742" s="4"/>
      <c r="Y1742" s="4"/>
      <c r="Z1742" s="4"/>
      <c r="AA1742" s="4"/>
      <c r="AB1742" s="4"/>
      <c r="AC1742" s="4"/>
      <c r="AD1742" s="4"/>
      <c r="AE1742" s="4"/>
      <c r="AF1742" s="4"/>
    </row>
    <row r="1743" spans="1:32" ht="49.9" customHeight="1">
      <c r="A1743" s="4"/>
      <c r="B1743" s="213">
        <v>191111101012</v>
      </c>
      <c r="C1743" s="214">
        <v>6</v>
      </c>
      <c r="D1743" s="215" t="s">
        <v>1561</v>
      </c>
      <c r="E1743" s="215" t="s">
        <v>1561</v>
      </c>
      <c r="F1743" s="216" t="s">
        <v>23614</v>
      </c>
      <c r="G1743" s="215" t="s">
        <v>5378</v>
      </c>
      <c r="H1743" s="215" t="s">
        <v>7097</v>
      </c>
      <c r="I1743" s="215" t="s">
        <v>8797</v>
      </c>
      <c r="J1743" s="215" t="s">
        <v>10511</v>
      </c>
      <c r="K1743" s="215" t="s">
        <v>12195</v>
      </c>
      <c r="L1743" s="215" t="s">
        <v>13892</v>
      </c>
      <c r="M1743" s="215" t="s">
        <v>15582</v>
      </c>
      <c r="N1743" s="215" t="s">
        <v>17310</v>
      </c>
      <c r="O1743" s="215" t="s">
        <v>18984</v>
      </c>
      <c r="P1743" s="215" t="s">
        <v>20701</v>
      </c>
      <c r="Q1743" s="4"/>
      <c r="R1743" s="4"/>
      <c r="S1743" s="4"/>
      <c r="T1743" s="4"/>
      <c r="U1743" s="4"/>
      <c r="V1743" s="4"/>
      <c r="W1743" s="4"/>
      <c r="X1743" s="4"/>
      <c r="Y1743" s="4"/>
      <c r="Z1743" s="4"/>
      <c r="AA1743" s="4"/>
      <c r="AB1743" s="4"/>
      <c r="AC1743" s="4"/>
      <c r="AD1743" s="4"/>
      <c r="AE1743" s="4"/>
      <c r="AF1743" s="4"/>
    </row>
    <row r="1744" spans="1:32" ht="49.9" customHeight="1">
      <c r="A1744" s="4"/>
      <c r="B1744" s="213">
        <v>191111101013</v>
      </c>
      <c r="C1744" s="214">
        <v>6</v>
      </c>
      <c r="D1744" s="215" t="s">
        <v>26</v>
      </c>
      <c r="E1744" s="215" t="s">
        <v>26</v>
      </c>
      <c r="F1744" s="216" t="s">
        <v>23615</v>
      </c>
      <c r="G1744" s="215" t="s">
        <v>5379</v>
      </c>
      <c r="H1744" s="215" t="s">
        <v>7098</v>
      </c>
      <c r="I1744" s="215" t="s">
        <v>8798</v>
      </c>
      <c r="J1744" s="215" t="s">
        <v>10512</v>
      </c>
      <c r="K1744" s="215" t="s">
        <v>12196</v>
      </c>
      <c r="L1744" s="215" t="s">
        <v>13893</v>
      </c>
      <c r="M1744" s="215" t="s">
        <v>15583</v>
      </c>
      <c r="N1744" s="215" t="s">
        <v>17311</v>
      </c>
      <c r="O1744" s="215" t="s">
        <v>18985</v>
      </c>
      <c r="P1744" s="215" t="s">
        <v>20702</v>
      </c>
      <c r="Q1744" s="4"/>
      <c r="R1744" s="4"/>
      <c r="S1744" s="4"/>
      <c r="T1744" s="4"/>
      <c r="U1744" s="4"/>
      <c r="V1744" s="4"/>
      <c r="W1744" s="4"/>
      <c r="X1744" s="4"/>
      <c r="Y1744" s="4"/>
      <c r="Z1744" s="4"/>
      <c r="AA1744" s="4"/>
      <c r="AB1744" s="4"/>
      <c r="AC1744" s="4"/>
      <c r="AD1744" s="4"/>
      <c r="AE1744" s="4"/>
      <c r="AF1744" s="4"/>
    </row>
    <row r="1745" spans="1:32" ht="49.9" customHeight="1">
      <c r="A1745" s="4"/>
      <c r="B1745" s="213">
        <v>1911111011</v>
      </c>
      <c r="C1745" s="214">
        <v>5</v>
      </c>
      <c r="D1745" s="215" t="s">
        <v>1562</v>
      </c>
      <c r="E1745" s="215" t="s">
        <v>2455</v>
      </c>
      <c r="F1745" s="216" t="s">
        <v>23858</v>
      </c>
      <c r="G1745" s="215" t="s">
        <v>5380</v>
      </c>
      <c r="H1745" s="215" t="s">
        <v>7099</v>
      </c>
      <c r="I1745" s="215" t="s">
        <v>8799</v>
      </c>
      <c r="J1745" s="215" t="s">
        <v>10513</v>
      </c>
      <c r="K1745" s="215" t="s">
        <v>12197</v>
      </c>
      <c r="L1745" s="215" t="s">
        <v>13894</v>
      </c>
      <c r="M1745" s="215" t="s">
        <v>15584</v>
      </c>
      <c r="N1745" s="215" t="s">
        <v>17312</v>
      </c>
      <c r="O1745" s="215" t="s">
        <v>18986</v>
      </c>
      <c r="P1745" s="215" t="s">
        <v>20703</v>
      </c>
      <c r="Q1745" s="4"/>
      <c r="R1745" s="4"/>
      <c r="S1745" s="4"/>
      <c r="T1745" s="4"/>
      <c r="U1745" s="4"/>
      <c r="V1745" s="4"/>
      <c r="W1745" s="4"/>
      <c r="X1745" s="4"/>
      <c r="Y1745" s="4"/>
      <c r="Z1745" s="4"/>
      <c r="AA1745" s="4"/>
      <c r="AB1745" s="4"/>
      <c r="AC1745" s="4"/>
      <c r="AD1745" s="4"/>
      <c r="AE1745" s="4"/>
      <c r="AF1745" s="4"/>
    </row>
    <row r="1746" spans="1:32" ht="49.9" customHeight="1">
      <c r="A1746" s="4"/>
      <c r="B1746" s="213">
        <v>19111111</v>
      </c>
      <c r="C1746" s="214">
        <v>4</v>
      </c>
      <c r="D1746" s="215" t="s">
        <v>1563</v>
      </c>
      <c r="E1746" s="215" t="s">
        <v>1563</v>
      </c>
      <c r="F1746" s="216" t="s">
        <v>23859</v>
      </c>
      <c r="G1746" s="215" t="s">
        <v>5381</v>
      </c>
      <c r="H1746" s="215" t="s">
        <v>7100</v>
      </c>
      <c r="I1746" s="215" t="s">
        <v>8800</v>
      </c>
      <c r="J1746" s="215" t="s">
        <v>10514</v>
      </c>
      <c r="K1746" s="215" t="s">
        <v>12198</v>
      </c>
      <c r="L1746" s="215" t="s">
        <v>13895</v>
      </c>
      <c r="M1746" s="215" t="s">
        <v>15585</v>
      </c>
      <c r="N1746" s="215" t="s">
        <v>17313</v>
      </c>
      <c r="O1746" s="215" t="s">
        <v>18987</v>
      </c>
      <c r="P1746" s="215" t="s">
        <v>20704</v>
      </c>
      <c r="Q1746" s="4"/>
      <c r="R1746" s="4"/>
      <c r="S1746" s="4"/>
      <c r="T1746" s="4"/>
      <c r="U1746" s="4"/>
      <c r="V1746" s="4"/>
      <c r="W1746" s="4"/>
      <c r="X1746" s="4"/>
      <c r="Y1746" s="4"/>
      <c r="Z1746" s="4"/>
      <c r="AA1746" s="4"/>
      <c r="AB1746" s="4"/>
      <c r="AC1746" s="4"/>
      <c r="AD1746" s="4"/>
      <c r="AE1746" s="4"/>
      <c r="AF1746" s="4"/>
    </row>
    <row r="1747" spans="1:32" ht="49.9" customHeight="1">
      <c r="A1747" s="4"/>
      <c r="B1747" s="213">
        <v>1911111110</v>
      </c>
      <c r="C1747" s="214">
        <v>5</v>
      </c>
      <c r="D1747" s="215" t="s">
        <v>27</v>
      </c>
      <c r="E1747" s="215" t="s">
        <v>2456</v>
      </c>
      <c r="F1747" s="216" t="s">
        <v>3591</v>
      </c>
      <c r="G1747" s="215" t="s">
        <v>5382</v>
      </c>
      <c r="H1747" s="215" t="s">
        <v>7101</v>
      </c>
      <c r="I1747" s="215" t="s">
        <v>8801</v>
      </c>
      <c r="J1747" s="215" t="s">
        <v>10515</v>
      </c>
      <c r="K1747" s="215" t="s">
        <v>12199</v>
      </c>
      <c r="L1747" s="215" t="s">
        <v>13896</v>
      </c>
      <c r="M1747" s="215" t="s">
        <v>15586</v>
      </c>
      <c r="N1747" s="215" t="s">
        <v>17314</v>
      </c>
      <c r="O1747" s="215" t="s">
        <v>18988</v>
      </c>
      <c r="P1747" s="215" t="s">
        <v>20705</v>
      </c>
      <c r="Q1747" s="4"/>
      <c r="R1747" s="4"/>
      <c r="S1747" s="4"/>
      <c r="T1747" s="4"/>
      <c r="U1747" s="4"/>
      <c r="V1747" s="4"/>
      <c r="W1747" s="4"/>
      <c r="X1747" s="4"/>
      <c r="Y1747" s="4"/>
      <c r="Z1747" s="4"/>
      <c r="AA1747" s="4"/>
      <c r="AB1747" s="4"/>
      <c r="AC1747" s="4"/>
      <c r="AD1747" s="4"/>
      <c r="AE1747" s="4"/>
      <c r="AF1747" s="4"/>
    </row>
    <row r="1748" spans="1:32" ht="49.9" customHeight="1">
      <c r="A1748" s="4"/>
      <c r="B1748" s="213">
        <v>191111111010</v>
      </c>
      <c r="C1748" s="214">
        <v>6</v>
      </c>
      <c r="D1748" s="215" t="s">
        <v>1564</v>
      </c>
      <c r="E1748" s="215" t="s">
        <v>1564</v>
      </c>
      <c r="F1748" s="216" t="s">
        <v>3592</v>
      </c>
      <c r="G1748" s="215" t="s">
        <v>5383</v>
      </c>
      <c r="H1748" s="215" t="s">
        <v>7102</v>
      </c>
      <c r="I1748" s="215" t="s">
        <v>8802</v>
      </c>
      <c r="J1748" s="215" t="s">
        <v>10516</v>
      </c>
      <c r="K1748" s="215" t="s">
        <v>12200</v>
      </c>
      <c r="L1748" s="215" t="s">
        <v>13897</v>
      </c>
      <c r="M1748" s="215" t="s">
        <v>15587</v>
      </c>
      <c r="N1748" s="215" t="s">
        <v>17315</v>
      </c>
      <c r="O1748" s="215" t="s">
        <v>18989</v>
      </c>
      <c r="P1748" s="215" t="s">
        <v>20706</v>
      </c>
      <c r="Q1748" s="4"/>
      <c r="R1748" s="4"/>
      <c r="S1748" s="4"/>
      <c r="T1748" s="4"/>
      <c r="U1748" s="4"/>
      <c r="V1748" s="4"/>
      <c r="W1748" s="4"/>
      <c r="X1748" s="4"/>
      <c r="Y1748" s="4"/>
      <c r="Z1748" s="4"/>
      <c r="AA1748" s="4"/>
      <c r="AB1748" s="4"/>
      <c r="AC1748" s="4"/>
      <c r="AD1748" s="4"/>
      <c r="AE1748" s="4"/>
      <c r="AF1748" s="4"/>
    </row>
    <row r="1749" spans="1:32" ht="49.9" customHeight="1">
      <c r="A1749" s="4"/>
      <c r="B1749" s="213">
        <v>191111111011</v>
      </c>
      <c r="C1749" s="214">
        <v>6</v>
      </c>
      <c r="D1749" s="215" t="s">
        <v>1565</v>
      </c>
      <c r="E1749" s="215" t="s">
        <v>1565</v>
      </c>
      <c r="F1749" s="216" t="s">
        <v>23122</v>
      </c>
      <c r="G1749" s="215" t="s">
        <v>5384</v>
      </c>
      <c r="H1749" s="215" t="s">
        <v>7103</v>
      </c>
      <c r="I1749" s="215" t="s">
        <v>8803</v>
      </c>
      <c r="J1749" s="215" t="s">
        <v>10517</v>
      </c>
      <c r="K1749" s="215" t="s">
        <v>12201</v>
      </c>
      <c r="L1749" s="215" t="s">
        <v>13898</v>
      </c>
      <c r="M1749" s="215" t="s">
        <v>15588</v>
      </c>
      <c r="N1749" s="215" t="s">
        <v>17316</v>
      </c>
      <c r="O1749" s="215" t="s">
        <v>18990</v>
      </c>
      <c r="P1749" s="215" t="s">
        <v>20707</v>
      </c>
      <c r="Q1749" s="4"/>
      <c r="R1749" s="4"/>
      <c r="S1749" s="4"/>
      <c r="T1749" s="4"/>
      <c r="U1749" s="4"/>
      <c r="V1749" s="4"/>
      <c r="W1749" s="4"/>
      <c r="X1749" s="4"/>
      <c r="Y1749" s="4"/>
      <c r="Z1749" s="4"/>
      <c r="AA1749" s="4"/>
      <c r="AB1749" s="4"/>
      <c r="AC1749" s="4"/>
      <c r="AD1749" s="4"/>
      <c r="AE1749" s="4"/>
      <c r="AF1749" s="4"/>
    </row>
    <row r="1750" spans="1:32" ht="49.9" customHeight="1">
      <c r="A1750" s="4"/>
      <c r="B1750" s="213">
        <v>1911111111</v>
      </c>
      <c r="C1750" s="214">
        <v>5</v>
      </c>
      <c r="D1750" s="215" t="s">
        <v>1566</v>
      </c>
      <c r="E1750" s="215" t="s">
        <v>2457</v>
      </c>
      <c r="F1750" s="216" t="s">
        <v>23860</v>
      </c>
      <c r="G1750" s="215" t="s">
        <v>5385</v>
      </c>
      <c r="H1750" s="215" t="s">
        <v>7104</v>
      </c>
      <c r="I1750" s="215" t="s">
        <v>8804</v>
      </c>
      <c r="J1750" s="215" t="s">
        <v>10518</v>
      </c>
      <c r="K1750" s="215" t="s">
        <v>12202</v>
      </c>
      <c r="L1750" s="215" t="s">
        <v>13899</v>
      </c>
      <c r="M1750" s="215" t="s">
        <v>15589</v>
      </c>
      <c r="N1750" s="215" t="s">
        <v>17317</v>
      </c>
      <c r="O1750" s="215" t="s">
        <v>18991</v>
      </c>
      <c r="P1750" s="215" t="s">
        <v>20708</v>
      </c>
      <c r="Q1750" s="4"/>
      <c r="R1750" s="4"/>
      <c r="S1750" s="4"/>
      <c r="T1750" s="4"/>
      <c r="U1750" s="4"/>
      <c r="V1750" s="4"/>
      <c r="W1750" s="4"/>
      <c r="X1750" s="4"/>
      <c r="Y1750" s="4"/>
      <c r="Z1750" s="4"/>
      <c r="AA1750" s="4"/>
      <c r="AB1750" s="4"/>
      <c r="AC1750" s="4"/>
      <c r="AD1750" s="4"/>
      <c r="AE1750" s="4"/>
      <c r="AF1750" s="4"/>
    </row>
    <row r="1751" spans="1:32" ht="49.9" customHeight="1">
      <c r="A1751" s="4"/>
      <c r="B1751" s="213">
        <v>191111111110</v>
      </c>
      <c r="C1751" s="214">
        <v>6</v>
      </c>
      <c r="D1751" s="215" t="s">
        <v>1567</v>
      </c>
      <c r="E1751" s="215" t="s">
        <v>1567</v>
      </c>
      <c r="F1751" s="216" t="s">
        <v>23861</v>
      </c>
      <c r="G1751" s="215" t="s">
        <v>5386</v>
      </c>
      <c r="H1751" s="215" t="s">
        <v>7105</v>
      </c>
      <c r="I1751" s="215" t="s">
        <v>8805</v>
      </c>
      <c r="J1751" s="215" t="s">
        <v>10519</v>
      </c>
      <c r="K1751" s="215" t="s">
        <v>12203</v>
      </c>
      <c r="L1751" s="215" t="s">
        <v>13900</v>
      </c>
      <c r="M1751" s="215" t="s">
        <v>15590</v>
      </c>
      <c r="N1751" s="215" t="s">
        <v>17318</v>
      </c>
      <c r="O1751" s="215" t="s">
        <v>18992</v>
      </c>
      <c r="P1751" s="215" t="s">
        <v>20709</v>
      </c>
      <c r="Q1751" s="4"/>
      <c r="R1751" s="4"/>
      <c r="S1751" s="4"/>
      <c r="T1751" s="4"/>
      <c r="U1751" s="4"/>
      <c r="V1751" s="4"/>
      <c r="W1751" s="4"/>
      <c r="X1751" s="4"/>
      <c r="Y1751" s="4"/>
      <c r="Z1751" s="4"/>
      <c r="AA1751" s="4"/>
      <c r="AB1751" s="4"/>
      <c r="AC1751" s="4"/>
      <c r="AD1751" s="4"/>
      <c r="AE1751" s="4"/>
      <c r="AF1751" s="4"/>
    </row>
    <row r="1752" spans="1:32" ht="49.9" customHeight="1">
      <c r="A1752" s="4"/>
      <c r="B1752" s="213">
        <v>191111111111</v>
      </c>
      <c r="C1752" s="214">
        <v>6</v>
      </c>
      <c r="D1752" s="215" t="s">
        <v>1568</v>
      </c>
      <c r="E1752" s="215" t="s">
        <v>1568</v>
      </c>
      <c r="F1752" s="216" t="s">
        <v>23862</v>
      </c>
      <c r="G1752" s="215" t="s">
        <v>5387</v>
      </c>
      <c r="H1752" s="215" t="s">
        <v>7106</v>
      </c>
      <c r="I1752" s="215" t="s">
        <v>8806</v>
      </c>
      <c r="J1752" s="215" t="s">
        <v>10520</v>
      </c>
      <c r="K1752" s="215" t="s">
        <v>12204</v>
      </c>
      <c r="L1752" s="215" t="s">
        <v>13901</v>
      </c>
      <c r="M1752" s="215" t="s">
        <v>15591</v>
      </c>
      <c r="N1752" s="215" t="s">
        <v>17319</v>
      </c>
      <c r="O1752" s="215" t="s">
        <v>18993</v>
      </c>
      <c r="P1752" s="215" t="s">
        <v>20710</v>
      </c>
      <c r="Q1752" s="4"/>
      <c r="R1752" s="4"/>
      <c r="S1752" s="4"/>
      <c r="T1752" s="4"/>
      <c r="U1752" s="4"/>
      <c r="V1752" s="4"/>
      <c r="W1752" s="4"/>
      <c r="X1752" s="4"/>
      <c r="Y1752" s="4"/>
      <c r="Z1752" s="4"/>
      <c r="AA1752" s="4"/>
      <c r="AB1752" s="4"/>
      <c r="AC1752" s="4"/>
      <c r="AD1752" s="4"/>
      <c r="AE1752" s="4"/>
      <c r="AF1752" s="4"/>
    </row>
    <row r="1753" spans="1:32" ht="49.9" customHeight="1">
      <c r="A1753" s="4"/>
      <c r="B1753" s="213">
        <v>191111111112</v>
      </c>
      <c r="C1753" s="214">
        <v>6</v>
      </c>
      <c r="D1753" s="215" t="s">
        <v>1569</v>
      </c>
      <c r="E1753" s="215" t="s">
        <v>1569</v>
      </c>
      <c r="F1753" s="216" t="s">
        <v>23863</v>
      </c>
      <c r="G1753" s="215" t="s">
        <v>5388</v>
      </c>
      <c r="H1753" s="215" t="s">
        <v>7107</v>
      </c>
      <c r="I1753" s="215" t="s">
        <v>8807</v>
      </c>
      <c r="J1753" s="215" t="s">
        <v>10521</v>
      </c>
      <c r="K1753" s="215" t="s">
        <v>12205</v>
      </c>
      <c r="L1753" s="215" t="s">
        <v>13902</v>
      </c>
      <c r="M1753" s="215" t="s">
        <v>15592</v>
      </c>
      <c r="N1753" s="215" t="s">
        <v>17320</v>
      </c>
      <c r="O1753" s="215" t="s">
        <v>18994</v>
      </c>
      <c r="P1753" s="215" t="s">
        <v>20711</v>
      </c>
      <c r="Q1753" s="4"/>
      <c r="R1753" s="4"/>
      <c r="S1753" s="4"/>
      <c r="T1753" s="4"/>
      <c r="U1753" s="4"/>
      <c r="V1753" s="4"/>
      <c r="W1753" s="4"/>
      <c r="X1753" s="4"/>
      <c r="Y1753" s="4"/>
      <c r="Z1753" s="4"/>
      <c r="AA1753" s="4"/>
      <c r="AB1753" s="4"/>
      <c r="AC1753" s="4"/>
      <c r="AD1753" s="4"/>
      <c r="AE1753" s="4"/>
      <c r="AF1753" s="4"/>
    </row>
    <row r="1754" spans="1:32" ht="49.9" customHeight="1">
      <c r="A1754" s="4"/>
      <c r="B1754" s="213">
        <v>191111111113</v>
      </c>
      <c r="C1754" s="214">
        <v>6</v>
      </c>
      <c r="D1754" s="215" t="s">
        <v>1570</v>
      </c>
      <c r="E1754" s="215" t="s">
        <v>1570</v>
      </c>
      <c r="F1754" s="216" t="s">
        <v>23864</v>
      </c>
      <c r="G1754" s="215" t="s">
        <v>5389</v>
      </c>
      <c r="H1754" s="215" t="s">
        <v>7108</v>
      </c>
      <c r="I1754" s="215" t="s">
        <v>8808</v>
      </c>
      <c r="J1754" s="215" t="s">
        <v>10522</v>
      </c>
      <c r="K1754" s="215" t="s">
        <v>12206</v>
      </c>
      <c r="L1754" s="215" t="s">
        <v>13903</v>
      </c>
      <c r="M1754" s="215" t="s">
        <v>15593</v>
      </c>
      <c r="N1754" s="215" t="s">
        <v>17321</v>
      </c>
      <c r="O1754" s="215" t="s">
        <v>18995</v>
      </c>
      <c r="P1754" s="215" t="s">
        <v>20712</v>
      </c>
      <c r="Q1754" s="4"/>
      <c r="R1754" s="4"/>
      <c r="S1754" s="4"/>
      <c r="T1754" s="4"/>
      <c r="U1754" s="4"/>
      <c r="V1754" s="4"/>
      <c r="W1754" s="4"/>
      <c r="X1754" s="4"/>
      <c r="Y1754" s="4"/>
      <c r="Z1754" s="4"/>
      <c r="AA1754" s="4"/>
      <c r="AB1754" s="4"/>
      <c r="AC1754" s="4"/>
      <c r="AD1754" s="4"/>
      <c r="AE1754" s="4"/>
      <c r="AF1754" s="4"/>
    </row>
    <row r="1755" spans="1:32" ht="49.9" customHeight="1">
      <c r="A1755" s="4"/>
      <c r="B1755" s="213">
        <v>191111111114</v>
      </c>
      <c r="C1755" s="214">
        <v>6</v>
      </c>
      <c r="D1755" s="215" t="s">
        <v>1571</v>
      </c>
      <c r="E1755" s="215" t="s">
        <v>1571</v>
      </c>
      <c r="F1755" s="216" t="s">
        <v>23865</v>
      </c>
      <c r="G1755" s="215" t="s">
        <v>5390</v>
      </c>
      <c r="H1755" s="215" t="s">
        <v>7109</v>
      </c>
      <c r="I1755" s="215" t="s">
        <v>8809</v>
      </c>
      <c r="J1755" s="215" t="s">
        <v>10523</v>
      </c>
      <c r="K1755" s="215" t="s">
        <v>12207</v>
      </c>
      <c r="L1755" s="215" t="s">
        <v>13904</v>
      </c>
      <c r="M1755" s="215" t="s">
        <v>15594</v>
      </c>
      <c r="N1755" s="215" t="s">
        <v>17322</v>
      </c>
      <c r="O1755" s="215" t="s">
        <v>18996</v>
      </c>
      <c r="P1755" s="215" t="s">
        <v>20713</v>
      </c>
      <c r="Q1755" s="4"/>
      <c r="R1755" s="4"/>
      <c r="S1755" s="4"/>
      <c r="T1755" s="4"/>
      <c r="U1755" s="4"/>
      <c r="V1755" s="4"/>
      <c r="W1755" s="4"/>
      <c r="X1755" s="4"/>
      <c r="Y1755" s="4"/>
      <c r="Z1755" s="4"/>
      <c r="AA1755" s="4"/>
      <c r="AB1755" s="4"/>
      <c r="AC1755" s="4"/>
      <c r="AD1755" s="4"/>
      <c r="AE1755" s="4"/>
      <c r="AF1755" s="4"/>
    </row>
    <row r="1756" spans="1:32" ht="49.9" customHeight="1">
      <c r="A1756" s="4"/>
      <c r="B1756" s="213">
        <v>19111112</v>
      </c>
      <c r="C1756" s="214">
        <v>4</v>
      </c>
      <c r="D1756" s="215" t="s">
        <v>1572</v>
      </c>
      <c r="E1756" s="215" t="s">
        <v>1572</v>
      </c>
      <c r="F1756" s="216" t="s">
        <v>23866</v>
      </c>
      <c r="G1756" s="215" t="s">
        <v>5391</v>
      </c>
      <c r="H1756" s="215" t="s">
        <v>7110</v>
      </c>
      <c r="I1756" s="215" t="s">
        <v>8810</v>
      </c>
      <c r="J1756" s="215" t="s">
        <v>10524</v>
      </c>
      <c r="K1756" s="215" t="s">
        <v>12208</v>
      </c>
      <c r="L1756" s="215" t="s">
        <v>13905</v>
      </c>
      <c r="M1756" s="215" t="s">
        <v>15595</v>
      </c>
      <c r="N1756" s="215" t="s">
        <v>17323</v>
      </c>
      <c r="O1756" s="215" t="s">
        <v>18997</v>
      </c>
      <c r="P1756" s="215" t="s">
        <v>20714</v>
      </c>
      <c r="Q1756" s="4"/>
      <c r="R1756" s="4"/>
      <c r="S1756" s="4"/>
      <c r="T1756" s="4"/>
      <c r="U1756" s="4"/>
      <c r="V1756" s="4"/>
      <c r="W1756" s="4"/>
      <c r="X1756" s="4"/>
      <c r="Y1756" s="4"/>
      <c r="Z1756" s="4"/>
      <c r="AA1756" s="4"/>
      <c r="AB1756" s="4"/>
      <c r="AC1756" s="4"/>
      <c r="AD1756" s="4"/>
      <c r="AE1756" s="4"/>
      <c r="AF1756" s="4"/>
    </row>
    <row r="1757" spans="1:32" ht="49.9" customHeight="1">
      <c r="A1757" s="4"/>
      <c r="B1757" s="213">
        <v>1911111210</v>
      </c>
      <c r="C1757" s="214">
        <v>5</v>
      </c>
      <c r="D1757" s="215" t="s">
        <v>1574</v>
      </c>
      <c r="E1757" s="215" t="s">
        <v>1574</v>
      </c>
      <c r="F1757" s="216" t="s">
        <v>23121</v>
      </c>
      <c r="G1757" s="215" t="s">
        <v>5392</v>
      </c>
      <c r="H1757" s="215" t="s">
        <v>7111</v>
      </c>
      <c r="I1757" s="215" t="s">
        <v>8811</v>
      </c>
      <c r="J1757" s="215" t="s">
        <v>10525</v>
      </c>
      <c r="K1757" s="215" t="s">
        <v>12209</v>
      </c>
      <c r="L1757" s="215" t="s">
        <v>13906</v>
      </c>
      <c r="M1757" s="215" t="s">
        <v>15596</v>
      </c>
      <c r="N1757" s="215" t="s">
        <v>17324</v>
      </c>
      <c r="O1757" s="215" t="s">
        <v>18998</v>
      </c>
      <c r="P1757" s="215" t="s">
        <v>20715</v>
      </c>
      <c r="Q1757" s="4"/>
      <c r="R1757" s="4"/>
      <c r="S1757" s="4"/>
      <c r="T1757" s="4"/>
      <c r="U1757" s="4"/>
      <c r="V1757" s="4"/>
      <c r="W1757" s="4"/>
      <c r="X1757" s="4"/>
      <c r="Y1757" s="4"/>
      <c r="Z1757" s="4"/>
      <c r="AA1757" s="4"/>
      <c r="AB1757" s="4"/>
      <c r="AC1757" s="4"/>
      <c r="AD1757" s="4"/>
      <c r="AE1757" s="4"/>
      <c r="AF1757" s="4"/>
    </row>
    <row r="1758" spans="1:32" ht="49.9" customHeight="1">
      <c r="A1758" s="4"/>
      <c r="B1758" s="213">
        <v>1911111211</v>
      </c>
      <c r="C1758" s="214">
        <v>5</v>
      </c>
      <c r="D1758" s="215" t="s">
        <v>1573</v>
      </c>
      <c r="E1758" s="215" t="s">
        <v>1573</v>
      </c>
      <c r="F1758" s="216" t="s">
        <v>23867</v>
      </c>
      <c r="G1758" s="215" t="s">
        <v>5393</v>
      </c>
      <c r="H1758" s="215" t="s">
        <v>7112</v>
      </c>
      <c r="I1758" s="215" t="s">
        <v>8812</v>
      </c>
      <c r="J1758" s="215" t="s">
        <v>10526</v>
      </c>
      <c r="K1758" s="215" t="s">
        <v>12210</v>
      </c>
      <c r="L1758" s="215" t="s">
        <v>13907</v>
      </c>
      <c r="M1758" s="215" t="s">
        <v>15597</v>
      </c>
      <c r="N1758" s="215" t="s">
        <v>17325</v>
      </c>
      <c r="O1758" s="215" t="s">
        <v>18999</v>
      </c>
      <c r="P1758" s="215" t="s">
        <v>20716</v>
      </c>
      <c r="Q1758" s="4"/>
      <c r="R1758" s="4"/>
      <c r="S1758" s="4"/>
      <c r="T1758" s="4"/>
      <c r="U1758" s="4"/>
      <c r="V1758" s="4"/>
      <c r="W1758" s="4"/>
      <c r="X1758" s="4"/>
      <c r="Y1758" s="4"/>
      <c r="Z1758" s="4"/>
      <c r="AA1758" s="4"/>
      <c r="AB1758" s="4"/>
      <c r="AC1758" s="4"/>
      <c r="AD1758" s="4"/>
      <c r="AE1758" s="4"/>
      <c r="AF1758" s="4"/>
    </row>
    <row r="1759" spans="1:32" ht="49.9" customHeight="1">
      <c r="A1759" s="4"/>
      <c r="B1759" s="213">
        <v>20</v>
      </c>
      <c r="C1759" s="214">
        <v>1</v>
      </c>
      <c r="D1759" s="215" t="s">
        <v>317</v>
      </c>
      <c r="E1759" s="215" t="s">
        <v>317</v>
      </c>
      <c r="F1759" s="216" t="s">
        <v>23617</v>
      </c>
      <c r="G1759" s="215" t="s">
        <v>5394</v>
      </c>
      <c r="H1759" s="215" t="s">
        <v>7113</v>
      </c>
      <c r="I1759" s="215" t="s">
        <v>8813</v>
      </c>
      <c r="J1759" s="215" t="s">
        <v>10527</v>
      </c>
      <c r="K1759" s="215" t="s">
        <v>12211</v>
      </c>
      <c r="L1759" s="215" t="s">
        <v>13908</v>
      </c>
      <c r="M1759" s="215" t="s">
        <v>15598</v>
      </c>
      <c r="N1759" s="215" t="s">
        <v>17326</v>
      </c>
      <c r="O1759" s="215" t="s">
        <v>19000</v>
      </c>
      <c r="P1759" s="215" t="s">
        <v>20717</v>
      </c>
      <c r="Q1759" s="4"/>
      <c r="R1759" s="4"/>
      <c r="S1759" s="4"/>
      <c r="T1759" s="4"/>
      <c r="U1759" s="4"/>
      <c r="V1759" s="4"/>
      <c r="W1759" s="4"/>
      <c r="X1759" s="4"/>
      <c r="Y1759" s="4"/>
      <c r="Z1759" s="4"/>
      <c r="AA1759" s="4"/>
      <c r="AB1759" s="4"/>
      <c r="AC1759" s="4"/>
      <c r="AD1759" s="4"/>
      <c r="AE1759" s="4"/>
      <c r="AF1759" s="4"/>
    </row>
    <row r="1760" spans="1:32" ht="49.9" customHeight="1">
      <c r="A1760" s="4"/>
      <c r="B1760" s="213">
        <v>2010</v>
      </c>
      <c r="C1760" s="214">
        <v>2</v>
      </c>
      <c r="D1760" s="215" t="s">
        <v>317</v>
      </c>
      <c r="E1760" s="215" t="s">
        <v>317</v>
      </c>
      <c r="F1760" s="216" t="s">
        <v>23618</v>
      </c>
      <c r="G1760" s="215" t="s">
        <v>5394</v>
      </c>
      <c r="H1760" s="215" t="s">
        <v>7114</v>
      </c>
      <c r="I1760" s="215" t="s">
        <v>8814</v>
      </c>
      <c r="J1760" s="215" t="s">
        <v>10528</v>
      </c>
      <c r="K1760" s="215" t="s">
        <v>12211</v>
      </c>
      <c r="L1760" s="215" t="s">
        <v>13909</v>
      </c>
      <c r="M1760" s="215" t="s">
        <v>15598</v>
      </c>
      <c r="N1760" s="215" t="s">
        <v>17326</v>
      </c>
      <c r="O1760" s="215" t="s">
        <v>19000</v>
      </c>
      <c r="P1760" s="215" t="s">
        <v>20718</v>
      </c>
      <c r="Q1760" s="4"/>
      <c r="R1760" s="4"/>
      <c r="S1760" s="4"/>
      <c r="T1760" s="4"/>
      <c r="U1760" s="4"/>
      <c r="V1760" s="4"/>
      <c r="W1760" s="4"/>
      <c r="X1760" s="4"/>
      <c r="Y1760" s="4"/>
      <c r="Z1760" s="4"/>
      <c r="AA1760" s="4"/>
      <c r="AB1760" s="4"/>
      <c r="AC1760" s="4"/>
      <c r="AD1760" s="4"/>
      <c r="AE1760" s="4"/>
      <c r="AF1760" s="4"/>
    </row>
    <row r="1761" spans="1:32" ht="49.9" customHeight="1">
      <c r="A1761" s="4"/>
      <c r="B1761" s="213">
        <v>201010</v>
      </c>
      <c r="C1761" s="214">
        <v>3</v>
      </c>
      <c r="D1761" s="215" t="s">
        <v>1575</v>
      </c>
      <c r="E1761" s="215" t="s">
        <v>1575</v>
      </c>
      <c r="F1761" s="216" t="s">
        <v>23619</v>
      </c>
      <c r="G1761" s="215" t="s">
        <v>5395</v>
      </c>
      <c r="H1761" s="215" t="s">
        <v>7115</v>
      </c>
      <c r="I1761" s="215" t="s">
        <v>8815</v>
      </c>
      <c r="J1761" s="215" t="s">
        <v>10529</v>
      </c>
      <c r="K1761" s="215" t="s">
        <v>12212</v>
      </c>
      <c r="L1761" s="215" t="s">
        <v>13910</v>
      </c>
      <c r="M1761" s="215" t="s">
        <v>15599</v>
      </c>
      <c r="N1761" s="215" t="s">
        <v>17327</v>
      </c>
      <c r="O1761" s="215" t="s">
        <v>19001</v>
      </c>
      <c r="P1761" s="215" t="s">
        <v>20719</v>
      </c>
      <c r="Q1761" s="4"/>
      <c r="R1761" s="4"/>
      <c r="S1761" s="4"/>
      <c r="T1761" s="4"/>
      <c r="U1761" s="4"/>
      <c r="V1761" s="4"/>
      <c r="W1761" s="4"/>
      <c r="X1761" s="4"/>
      <c r="Y1761" s="4"/>
      <c r="Z1761" s="4"/>
      <c r="AA1761" s="4"/>
      <c r="AB1761" s="4"/>
      <c r="AC1761" s="4"/>
      <c r="AD1761" s="4"/>
      <c r="AE1761" s="4"/>
      <c r="AF1761" s="4"/>
    </row>
    <row r="1762" spans="1:32" ht="49.9" customHeight="1">
      <c r="A1762" s="4"/>
      <c r="B1762" s="213">
        <v>20101010</v>
      </c>
      <c r="C1762" s="214">
        <v>4</v>
      </c>
      <c r="D1762" s="215" t="s">
        <v>1576</v>
      </c>
      <c r="E1762" s="215" t="s">
        <v>1576</v>
      </c>
      <c r="F1762" s="216" t="s">
        <v>3593</v>
      </c>
      <c r="G1762" s="215" t="s">
        <v>5396</v>
      </c>
      <c r="H1762" s="215" t="s">
        <v>7116</v>
      </c>
      <c r="I1762" s="215" t="s">
        <v>8816</v>
      </c>
      <c r="J1762" s="215" t="s">
        <v>10530</v>
      </c>
      <c r="K1762" s="215" t="s">
        <v>12213</v>
      </c>
      <c r="L1762" s="215" t="s">
        <v>13911</v>
      </c>
      <c r="M1762" s="215" t="s">
        <v>15600</v>
      </c>
      <c r="N1762" s="215" t="s">
        <v>17328</v>
      </c>
      <c r="O1762" s="215" t="s">
        <v>19002</v>
      </c>
      <c r="P1762" s="215" t="s">
        <v>20720</v>
      </c>
      <c r="Q1762" s="4"/>
      <c r="R1762" s="4"/>
      <c r="S1762" s="4"/>
      <c r="T1762" s="4"/>
      <c r="U1762" s="4"/>
      <c r="V1762" s="4"/>
      <c r="W1762" s="4"/>
      <c r="X1762" s="4"/>
      <c r="Y1762" s="4"/>
      <c r="Z1762" s="4"/>
      <c r="AA1762" s="4"/>
      <c r="AB1762" s="4"/>
      <c r="AC1762" s="4"/>
      <c r="AD1762" s="4"/>
      <c r="AE1762" s="4"/>
      <c r="AF1762" s="4"/>
    </row>
    <row r="1763" spans="1:32" ht="49.9" customHeight="1">
      <c r="A1763" s="4"/>
      <c r="B1763" s="213">
        <v>20101011</v>
      </c>
      <c r="C1763" s="214">
        <v>4</v>
      </c>
      <c r="D1763" s="215" t="s">
        <v>318</v>
      </c>
      <c r="E1763" s="215" t="s">
        <v>318</v>
      </c>
      <c r="F1763" s="216" t="s">
        <v>3594</v>
      </c>
      <c r="G1763" s="215" t="s">
        <v>5397</v>
      </c>
      <c r="H1763" s="215" t="s">
        <v>7117</v>
      </c>
      <c r="I1763" s="215" t="s">
        <v>8817</v>
      </c>
      <c r="J1763" s="215" t="s">
        <v>10531</v>
      </c>
      <c r="K1763" s="215" t="s">
        <v>12214</v>
      </c>
      <c r="L1763" s="215" t="s">
        <v>13912</v>
      </c>
      <c r="M1763" s="215" t="s">
        <v>15601</v>
      </c>
      <c r="N1763" s="215" t="s">
        <v>17329</v>
      </c>
      <c r="O1763" s="215" t="s">
        <v>19003</v>
      </c>
      <c r="P1763" s="215" t="s">
        <v>20721</v>
      </c>
      <c r="Q1763" s="4"/>
      <c r="R1763" s="4"/>
      <c r="S1763" s="4"/>
      <c r="T1763" s="4"/>
      <c r="U1763" s="4"/>
      <c r="V1763" s="4"/>
      <c r="W1763" s="4"/>
      <c r="X1763" s="4"/>
      <c r="Y1763" s="4"/>
      <c r="Z1763" s="4"/>
      <c r="AA1763" s="4"/>
      <c r="AB1763" s="4"/>
      <c r="AC1763" s="4"/>
      <c r="AD1763" s="4"/>
      <c r="AE1763" s="4"/>
      <c r="AF1763" s="4"/>
    </row>
    <row r="1764" spans="1:32" ht="49.9" customHeight="1">
      <c r="A1764" s="4"/>
      <c r="B1764" s="213">
        <v>2010101110</v>
      </c>
      <c r="C1764" s="214">
        <v>5</v>
      </c>
      <c r="D1764" s="215" t="s">
        <v>1613</v>
      </c>
      <c r="E1764" s="215" t="s">
        <v>1613</v>
      </c>
      <c r="F1764" s="216" t="s">
        <v>3595</v>
      </c>
      <c r="G1764" s="215" t="s">
        <v>5398</v>
      </c>
      <c r="H1764" s="215" t="s">
        <v>7118</v>
      </c>
      <c r="I1764" s="215" t="s">
        <v>8818</v>
      </c>
      <c r="J1764" s="215" t="s">
        <v>10532</v>
      </c>
      <c r="K1764" s="215" t="s">
        <v>12215</v>
      </c>
      <c r="L1764" s="215" t="s">
        <v>13913</v>
      </c>
      <c r="M1764" s="215" t="s">
        <v>15602</v>
      </c>
      <c r="N1764" s="215" t="s">
        <v>17330</v>
      </c>
      <c r="O1764" s="215" t="s">
        <v>19004</v>
      </c>
      <c r="P1764" s="215" t="s">
        <v>20722</v>
      </c>
      <c r="Q1764" s="4"/>
      <c r="R1764" s="4"/>
      <c r="S1764" s="4"/>
      <c r="T1764" s="4"/>
      <c r="U1764" s="4"/>
      <c r="V1764" s="4"/>
      <c r="W1764" s="4"/>
      <c r="X1764" s="4"/>
      <c r="Y1764" s="4"/>
      <c r="Z1764" s="4"/>
      <c r="AA1764" s="4"/>
      <c r="AB1764" s="4"/>
      <c r="AC1764" s="4"/>
      <c r="AD1764" s="4"/>
      <c r="AE1764" s="4"/>
      <c r="AF1764" s="4"/>
    </row>
    <row r="1765" spans="1:32" ht="49.9" customHeight="1">
      <c r="A1765" s="4"/>
      <c r="B1765" s="213">
        <v>201010111010</v>
      </c>
      <c r="C1765" s="214">
        <v>6</v>
      </c>
      <c r="D1765" s="215" t="s">
        <v>1579</v>
      </c>
      <c r="E1765" s="215" t="s">
        <v>1579</v>
      </c>
      <c r="F1765" s="216" t="s">
        <v>3596</v>
      </c>
      <c r="G1765" s="215" t="s">
        <v>5399</v>
      </c>
      <c r="H1765" s="215" t="s">
        <v>7119</v>
      </c>
      <c r="I1765" s="215" t="s">
        <v>8819</v>
      </c>
      <c r="J1765" s="215" t="s">
        <v>10533</v>
      </c>
      <c r="K1765" s="215" t="s">
        <v>12216</v>
      </c>
      <c r="L1765" s="215" t="s">
        <v>13914</v>
      </c>
      <c r="M1765" s="215" t="s">
        <v>15603</v>
      </c>
      <c r="N1765" s="215" t="s">
        <v>17331</v>
      </c>
      <c r="O1765" s="215" t="s">
        <v>19005</v>
      </c>
      <c r="P1765" s="215" t="s">
        <v>20723</v>
      </c>
      <c r="Q1765" s="4"/>
      <c r="R1765" s="4"/>
      <c r="S1765" s="4"/>
      <c r="T1765" s="4"/>
      <c r="U1765" s="4"/>
      <c r="V1765" s="4"/>
      <c r="W1765" s="4"/>
      <c r="X1765" s="4"/>
      <c r="Y1765" s="4"/>
      <c r="Z1765" s="4"/>
      <c r="AA1765" s="4"/>
      <c r="AB1765" s="4"/>
      <c r="AC1765" s="4"/>
      <c r="AD1765" s="4"/>
      <c r="AE1765" s="4"/>
      <c r="AF1765" s="4"/>
    </row>
    <row r="1766" spans="1:32" ht="49.9" customHeight="1">
      <c r="A1766" s="4"/>
      <c r="B1766" s="213">
        <v>201010111011</v>
      </c>
      <c r="C1766" s="214">
        <v>6</v>
      </c>
      <c r="D1766" s="215" t="s">
        <v>1587</v>
      </c>
      <c r="E1766" s="215" t="s">
        <v>1587</v>
      </c>
      <c r="F1766" s="216" t="s">
        <v>3597</v>
      </c>
      <c r="G1766" s="215" t="s">
        <v>5400</v>
      </c>
      <c r="H1766" s="215" t="s">
        <v>7120</v>
      </c>
      <c r="I1766" s="215" t="s">
        <v>8820</v>
      </c>
      <c r="J1766" s="215" t="s">
        <v>10534</v>
      </c>
      <c r="K1766" s="215" t="s">
        <v>12217</v>
      </c>
      <c r="L1766" s="215" t="s">
        <v>13915</v>
      </c>
      <c r="M1766" s="215" t="s">
        <v>15604</v>
      </c>
      <c r="N1766" s="215" t="s">
        <v>17332</v>
      </c>
      <c r="O1766" s="215" t="s">
        <v>19006</v>
      </c>
      <c r="P1766" s="215" t="s">
        <v>20724</v>
      </c>
      <c r="Q1766" s="4"/>
      <c r="R1766" s="4"/>
      <c r="S1766" s="4"/>
      <c r="T1766" s="4"/>
      <c r="U1766" s="4"/>
      <c r="V1766" s="4"/>
      <c r="W1766" s="4"/>
      <c r="X1766" s="4"/>
      <c r="Y1766" s="4"/>
      <c r="Z1766" s="4"/>
      <c r="AA1766" s="4"/>
      <c r="AB1766" s="4"/>
      <c r="AC1766" s="4"/>
      <c r="AD1766" s="4"/>
      <c r="AE1766" s="4"/>
      <c r="AF1766" s="4"/>
    </row>
    <row r="1767" spans="1:32" ht="49.9" customHeight="1">
      <c r="A1767" s="4"/>
      <c r="B1767" s="213">
        <v>2010101111</v>
      </c>
      <c r="C1767" s="214">
        <v>5</v>
      </c>
      <c r="D1767" s="215" t="s">
        <v>1614</v>
      </c>
      <c r="E1767" s="215" t="s">
        <v>1614</v>
      </c>
      <c r="F1767" s="216" t="s">
        <v>3598</v>
      </c>
      <c r="G1767" s="215" t="s">
        <v>5401</v>
      </c>
      <c r="H1767" s="215" t="s">
        <v>7121</v>
      </c>
      <c r="I1767" s="215" t="s">
        <v>8821</v>
      </c>
      <c r="J1767" s="215" t="s">
        <v>10535</v>
      </c>
      <c r="K1767" s="215" t="s">
        <v>12218</v>
      </c>
      <c r="L1767" s="215" t="s">
        <v>13916</v>
      </c>
      <c r="M1767" s="215" t="s">
        <v>15605</v>
      </c>
      <c r="N1767" s="215" t="s">
        <v>17333</v>
      </c>
      <c r="O1767" s="215" t="s">
        <v>19007</v>
      </c>
      <c r="P1767" s="215" t="s">
        <v>20725</v>
      </c>
      <c r="Q1767" s="4"/>
      <c r="R1767" s="4"/>
      <c r="S1767" s="4"/>
      <c r="T1767" s="4"/>
      <c r="U1767" s="4"/>
      <c r="V1767" s="4"/>
      <c r="W1767" s="4"/>
      <c r="X1767" s="4"/>
      <c r="Y1767" s="4"/>
      <c r="Z1767" s="4"/>
      <c r="AA1767" s="4"/>
      <c r="AB1767" s="4"/>
      <c r="AC1767" s="4"/>
      <c r="AD1767" s="4"/>
      <c r="AE1767" s="4"/>
      <c r="AF1767" s="4"/>
    </row>
    <row r="1768" spans="1:32" ht="49.9" customHeight="1">
      <c r="A1768" s="4"/>
      <c r="B1768" s="213">
        <v>201010111110</v>
      </c>
      <c r="C1768" s="214">
        <v>6</v>
      </c>
      <c r="D1768" s="215" t="s">
        <v>1580</v>
      </c>
      <c r="E1768" s="215" t="s">
        <v>1580</v>
      </c>
      <c r="F1768" s="216" t="s">
        <v>3599</v>
      </c>
      <c r="G1768" s="215" t="s">
        <v>5402</v>
      </c>
      <c r="H1768" s="215" t="s">
        <v>7122</v>
      </c>
      <c r="I1768" s="215" t="s">
        <v>8822</v>
      </c>
      <c r="J1768" s="215" t="s">
        <v>10536</v>
      </c>
      <c r="K1768" s="215" t="s">
        <v>12219</v>
      </c>
      <c r="L1768" s="215" t="s">
        <v>13917</v>
      </c>
      <c r="M1768" s="215" t="s">
        <v>15606</v>
      </c>
      <c r="N1768" s="215" t="s">
        <v>17334</v>
      </c>
      <c r="O1768" s="215" t="s">
        <v>19008</v>
      </c>
      <c r="P1768" s="215" t="s">
        <v>20726</v>
      </c>
      <c r="Q1768" s="4"/>
      <c r="R1768" s="4"/>
      <c r="S1768" s="4"/>
      <c r="T1768" s="4"/>
      <c r="U1768" s="4"/>
      <c r="V1768" s="4"/>
      <c r="W1768" s="4"/>
      <c r="X1768" s="4"/>
      <c r="Y1768" s="4"/>
      <c r="Z1768" s="4"/>
      <c r="AA1768" s="4"/>
      <c r="AB1768" s="4"/>
      <c r="AC1768" s="4"/>
      <c r="AD1768" s="4"/>
      <c r="AE1768" s="4"/>
      <c r="AF1768" s="4"/>
    </row>
    <row r="1769" spans="1:32" ht="49.9" customHeight="1">
      <c r="A1769" s="4"/>
      <c r="B1769" s="213">
        <v>201010111111</v>
      </c>
      <c r="C1769" s="214">
        <v>6</v>
      </c>
      <c r="D1769" s="215" t="s">
        <v>1588</v>
      </c>
      <c r="E1769" s="215" t="s">
        <v>1588</v>
      </c>
      <c r="F1769" s="216" t="s">
        <v>3600</v>
      </c>
      <c r="G1769" s="215" t="s">
        <v>5403</v>
      </c>
      <c r="H1769" s="215" t="s">
        <v>7123</v>
      </c>
      <c r="I1769" s="215" t="s">
        <v>8823</v>
      </c>
      <c r="J1769" s="215" t="s">
        <v>10537</v>
      </c>
      <c r="K1769" s="215" t="s">
        <v>12220</v>
      </c>
      <c r="L1769" s="215" t="s">
        <v>13918</v>
      </c>
      <c r="M1769" s="215" t="s">
        <v>15607</v>
      </c>
      <c r="N1769" s="215" t="s">
        <v>17335</v>
      </c>
      <c r="O1769" s="215" t="s">
        <v>19009</v>
      </c>
      <c r="P1769" s="215" t="s">
        <v>20727</v>
      </c>
      <c r="Q1769" s="4"/>
      <c r="R1769" s="4"/>
      <c r="S1769" s="4"/>
      <c r="T1769" s="4"/>
      <c r="U1769" s="4"/>
      <c r="V1769" s="4"/>
      <c r="W1769" s="4"/>
      <c r="X1769" s="4"/>
      <c r="Y1769" s="4"/>
      <c r="Z1769" s="4"/>
      <c r="AA1769" s="4"/>
      <c r="AB1769" s="4"/>
      <c r="AC1769" s="4"/>
      <c r="AD1769" s="4"/>
      <c r="AE1769" s="4"/>
      <c r="AF1769" s="4"/>
    </row>
    <row r="1770" spans="1:32" ht="49.9" customHeight="1">
      <c r="A1770" s="4"/>
      <c r="B1770" s="213">
        <v>2010101112</v>
      </c>
      <c r="C1770" s="214">
        <v>5</v>
      </c>
      <c r="D1770" s="215" t="s">
        <v>1615</v>
      </c>
      <c r="E1770" s="215" t="s">
        <v>1615</v>
      </c>
      <c r="F1770" s="216" t="s">
        <v>23868</v>
      </c>
      <c r="G1770" s="215" t="s">
        <v>5404</v>
      </c>
      <c r="H1770" s="215" t="s">
        <v>7124</v>
      </c>
      <c r="I1770" s="215" t="s">
        <v>8824</v>
      </c>
      <c r="J1770" s="215" t="s">
        <v>10538</v>
      </c>
      <c r="K1770" s="215" t="s">
        <v>12221</v>
      </c>
      <c r="L1770" s="215" t="s">
        <v>13919</v>
      </c>
      <c r="M1770" s="215" t="s">
        <v>15608</v>
      </c>
      <c r="N1770" s="215" t="s">
        <v>17336</v>
      </c>
      <c r="O1770" s="215" t="s">
        <v>19010</v>
      </c>
      <c r="P1770" s="215" t="s">
        <v>20728</v>
      </c>
      <c r="Q1770" s="4"/>
      <c r="R1770" s="4"/>
      <c r="S1770" s="4"/>
      <c r="T1770" s="4"/>
      <c r="U1770" s="4"/>
      <c r="V1770" s="4"/>
      <c r="W1770" s="4"/>
      <c r="X1770" s="4"/>
      <c r="Y1770" s="4"/>
      <c r="Z1770" s="4"/>
      <c r="AA1770" s="4"/>
      <c r="AB1770" s="4"/>
      <c r="AC1770" s="4"/>
      <c r="AD1770" s="4"/>
      <c r="AE1770" s="4"/>
      <c r="AF1770" s="4"/>
    </row>
    <row r="1771" spans="1:32" ht="49.9" customHeight="1">
      <c r="A1771" s="4"/>
      <c r="B1771" s="213">
        <v>201010111210</v>
      </c>
      <c r="C1771" s="214">
        <v>6</v>
      </c>
      <c r="D1771" s="215" t="s">
        <v>1616</v>
      </c>
      <c r="E1771" s="215" t="s">
        <v>1616</v>
      </c>
      <c r="F1771" s="216" t="s">
        <v>3602</v>
      </c>
      <c r="G1771" s="215" t="s">
        <v>5405</v>
      </c>
      <c r="H1771" s="215" t="s">
        <v>7125</v>
      </c>
      <c r="I1771" s="215" t="s">
        <v>8825</v>
      </c>
      <c r="J1771" s="215" t="s">
        <v>10539</v>
      </c>
      <c r="K1771" s="215" t="s">
        <v>12222</v>
      </c>
      <c r="L1771" s="215" t="s">
        <v>13920</v>
      </c>
      <c r="M1771" s="215" t="s">
        <v>15609</v>
      </c>
      <c r="N1771" s="215" t="s">
        <v>17337</v>
      </c>
      <c r="O1771" s="215" t="s">
        <v>19011</v>
      </c>
      <c r="P1771" s="215" t="s">
        <v>20729</v>
      </c>
      <c r="Q1771" s="4"/>
      <c r="R1771" s="4"/>
      <c r="S1771" s="4"/>
      <c r="T1771" s="4"/>
      <c r="U1771" s="4"/>
      <c r="V1771" s="4"/>
      <c r="W1771" s="4"/>
      <c r="X1771" s="4"/>
      <c r="Y1771" s="4"/>
      <c r="Z1771" s="4"/>
      <c r="AA1771" s="4"/>
      <c r="AB1771" s="4"/>
      <c r="AC1771" s="4"/>
      <c r="AD1771" s="4"/>
      <c r="AE1771" s="4"/>
      <c r="AF1771" s="4"/>
    </row>
    <row r="1772" spans="1:32" ht="49.9" customHeight="1">
      <c r="A1772" s="4"/>
      <c r="B1772" s="213">
        <v>20101011121010</v>
      </c>
      <c r="C1772" s="214">
        <v>7</v>
      </c>
      <c r="D1772" s="215" t="s">
        <v>1581</v>
      </c>
      <c r="E1772" s="215" t="s">
        <v>1581</v>
      </c>
      <c r="F1772" s="216" t="s">
        <v>3603</v>
      </c>
      <c r="G1772" s="215" t="s">
        <v>5406</v>
      </c>
      <c r="H1772" s="215" t="s">
        <v>7126</v>
      </c>
      <c r="I1772" s="215" t="s">
        <v>8826</v>
      </c>
      <c r="J1772" s="215" t="s">
        <v>10540</v>
      </c>
      <c r="K1772" s="215" t="s">
        <v>12223</v>
      </c>
      <c r="L1772" s="215" t="s">
        <v>13921</v>
      </c>
      <c r="M1772" s="215" t="s">
        <v>15610</v>
      </c>
      <c r="N1772" s="215" t="s">
        <v>17338</v>
      </c>
      <c r="O1772" s="215" t="s">
        <v>19012</v>
      </c>
      <c r="P1772" s="215" t="s">
        <v>20730</v>
      </c>
      <c r="Q1772" s="4"/>
      <c r="R1772" s="4"/>
      <c r="S1772" s="4"/>
      <c r="T1772" s="4"/>
      <c r="U1772" s="4"/>
      <c r="V1772" s="4"/>
      <c r="W1772" s="4"/>
      <c r="X1772" s="4"/>
      <c r="Y1772" s="4"/>
      <c r="Z1772" s="4"/>
      <c r="AA1772" s="4"/>
      <c r="AB1772" s="4"/>
      <c r="AC1772" s="4"/>
      <c r="AD1772" s="4"/>
      <c r="AE1772" s="4"/>
      <c r="AF1772" s="4"/>
    </row>
    <row r="1773" spans="1:32" ht="49.9" customHeight="1">
      <c r="A1773" s="4"/>
      <c r="B1773" s="213">
        <v>20101011121011</v>
      </c>
      <c r="C1773" s="214">
        <v>7</v>
      </c>
      <c r="D1773" s="215" t="s">
        <v>1589</v>
      </c>
      <c r="E1773" s="215" t="s">
        <v>1589</v>
      </c>
      <c r="F1773" s="216" t="s">
        <v>3604</v>
      </c>
      <c r="G1773" s="215" t="s">
        <v>5407</v>
      </c>
      <c r="H1773" s="215" t="s">
        <v>7127</v>
      </c>
      <c r="I1773" s="215" t="s">
        <v>8827</v>
      </c>
      <c r="J1773" s="215" t="s">
        <v>10541</v>
      </c>
      <c r="K1773" s="215" t="s">
        <v>12224</v>
      </c>
      <c r="L1773" s="215" t="s">
        <v>13922</v>
      </c>
      <c r="M1773" s="215" t="s">
        <v>15611</v>
      </c>
      <c r="N1773" s="215" t="s">
        <v>17339</v>
      </c>
      <c r="O1773" s="215" t="s">
        <v>19013</v>
      </c>
      <c r="P1773" s="215" t="s">
        <v>20731</v>
      </c>
      <c r="Q1773" s="4"/>
      <c r="R1773" s="4"/>
      <c r="S1773" s="4"/>
      <c r="T1773" s="4"/>
      <c r="U1773" s="4"/>
      <c r="V1773" s="4"/>
      <c r="W1773" s="4"/>
      <c r="X1773" s="4"/>
      <c r="Y1773" s="4"/>
      <c r="Z1773" s="4"/>
      <c r="AA1773" s="4"/>
      <c r="AB1773" s="4"/>
      <c r="AC1773" s="4"/>
      <c r="AD1773" s="4"/>
      <c r="AE1773" s="4"/>
      <c r="AF1773" s="4"/>
    </row>
    <row r="1774" spans="1:32" ht="49.9" customHeight="1">
      <c r="A1774" s="4"/>
      <c r="B1774" s="213">
        <v>201010111211</v>
      </c>
      <c r="C1774" s="214">
        <v>6</v>
      </c>
      <c r="D1774" s="215" t="s">
        <v>1617</v>
      </c>
      <c r="E1774" s="215" t="s">
        <v>1617</v>
      </c>
      <c r="F1774" s="216" t="s">
        <v>3605</v>
      </c>
      <c r="G1774" s="215" t="s">
        <v>5408</v>
      </c>
      <c r="H1774" s="215" t="s">
        <v>7128</v>
      </c>
      <c r="I1774" s="215" t="s">
        <v>8828</v>
      </c>
      <c r="J1774" s="215" t="s">
        <v>10542</v>
      </c>
      <c r="K1774" s="215" t="s">
        <v>12225</v>
      </c>
      <c r="L1774" s="215" t="s">
        <v>13923</v>
      </c>
      <c r="M1774" s="215" t="s">
        <v>15612</v>
      </c>
      <c r="N1774" s="215" t="s">
        <v>17340</v>
      </c>
      <c r="O1774" s="215" t="s">
        <v>19014</v>
      </c>
      <c r="P1774" s="215" t="s">
        <v>20732</v>
      </c>
      <c r="Q1774" s="4"/>
      <c r="R1774" s="4"/>
      <c r="S1774" s="4"/>
      <c r="T1774" s="4"/>
      <c r="U1774" s="4"/>
      <c r="V1774" s="4"/>
      <c r="W1774" s="4"/>
      <c r="X1774" s="4"/>
      <c r="Y1774" s="4"/>
      <c r="Z1774" s="4"/>
      <c r="AA1774" s="4"/>
      <c r="AB1774" s="4"/>
      <c r="AC1774" s="4"/>
      <c r="AD1774" s="4"/>
      <c r="AE1774" s="4"/>
      <c r="AF1774" s="4"/>
    </row>
    <row r="1775" spans="1:32" ht="49.9" customHeight="1">
      <c r="A1775" s="4"/>
      <c r="B1775" s="213">
        <v>20101011121110</v>
      </c>
      <c r="C1775" s="214">
        <v>7</v>
      </c>
      <c r="D1775" s="215" t="s">
        <v>1582</v>
      </c>
      <c r="E1775" s="215" t="s">
        <v>1582</v>
      </c>
      <c r="F1775" s="216" t="s">
        <v>3606</v>
      </c>
      <c r="G1775" s="215" t="s">
        <v>5409</v>
      </c>
      <c r="H1775" s="215" t="s">
        <v>7129</v>
      </c>
      <c r="I1775" s="215" t="s">
        <v>8829</v>
      </c>
      <c r="J1775" s="215" t="s">
        <v>10543</v>
      </c>
      <c r="K1775" s="215" t="s">
        <v>12226</v>
      </c>
      <c r="L1775" s="215" t="s">
        <v>13924</v>
      </c>
      <c r="M1775" s="215" t="s">
        <v>15613</v>
      </c>
      <c r="N1775" s="215" t="s">
        <v>17341</v>
      </c>
      <c r="O1775" s="215" t="s">
        <v>19015</v>
      </c>
      <c r="P1775" s="215" t="s">
        <v>20733</v>
      </c>
      <c r="Q1775" s="4"/>
      <c r="R1775" s="4"/>
      <c r="S1775" s="4"/>
      <c r="T1775" s="4"/>
      <c r="U1775" s="4"/>
      <c r="V1775" s="4"/>
      <c r="W1775" s="4"/>
      <c r="X1775" s="4"/>
      <c r="Y1775" s="4"/>
      <c r="Z1775" s="4"/>
      <c r="AA1775" s="4"/>
      <c r="AB1775" s="4"/>
      <c r="AC1775" s="4"/>
      <c r="AD1775" s="4"/>
      <c r="AE1775" s="4"/>
      <c r="AF1775" s="4"/>
    </row>
    <row r="1776" spans="1:32" ht="49.9" customHeight="1">
      <c r="A1776" s="4"/>
      <c r="B1776" s="213">
        <v>20101011121111</v>
      </c>
      <c r="C1776" s="214">
        <v>7</v>
      </c>
      <c r="D1776" s="215" t="s">
        <v>1590</v>
      </c>
      <c r="E1776" s="215" t="s">
        <v>1590</v>
      </c>
      <c r="F1776" s="216" t="s">
        <v>3607</v>
      </c>
      <c r="G1776" s="215" t="s">
        <v>5410</v>
      </c>
      <c r="H1776" s="215" t="s">
        <v>7130</v>
      </c>
      <c r="I1776" s="215" t="s">
        <v>8830</v>
      </c>
      <c r="J1776" s="215" t="s">
        <v>10544</v>
      </c>
      <c r="K1776" s="215" t="s">
        <v>12227</v>
      </c>
      <c r="L1776" s="215" t="s">
        <v>13925</v>
      </c>
      <c r="M1776" s="215" t="s">
        <v>15614</v>
      </c>
      <c r="N1776" s="215" t="s">
        <v>17342</v>
      </c>
      <c r="O1776" s="215" t="s">
        <v>19016</v>
      </c>
      <c r="P1776" s="215" t="s">
        <v>20734</v>
      </c>
      <c r="Q1776" s="4"/>
      <c r="R1776" s="4"/>
      <c r="S1776" s="4"/>
      <c r="T1776" s="4"/>
      <c r="U1776" s="4"/>
      <c r="V1776" s="4"/>
      <c r="W1776" s="4"/>
      <c r="X1776" s="4"/>
      <c r="Y1776" s="4"/>
      <c r="Z1776" s="4"/>
      <c r="AA1776" s="4"/>
      <c r="AB1776" s="4"/>
      <c r="AC1776" s="4"/>
      <c r="AD1776" s="4"/>
      <c r="AE1776" s="4"/>
      <c r="AF1776" s="4"/>
    </row>
    <row r="1777" spans="1:32" ht="49.9" customHeight="1">
      <c r="A1777" s="4"/>
      <c r="B1777" s="213">
        <v>201010111212</v>
      </c>
      <c r="C1777" s="214">
        <v>6</v>
      </c>
      <c r="D1777" s="215" t="s">
        <v>1618</v>
      </c>
      <c r="E1777" s="215" t="s">
        <v>1618</v>
      </c>
      <c r="F1777" s="216" t="s">
        <v>3608</v>
      </c>
      <c r="G1777" s="215" t="s">
        <v>5411</v>
      </c>
      <c r="H1777" s="215" t="s">
        <v>7131</v>
      </c>
      <c r="I1777" s="215" t="s">
        <v>8831</v>
      </c>
      <c r="J1777" s="215" t="s">
        <v>10545</v>
      </c>
      <c r="K1777" s="215" t="s">
        <v>12228</v>
      </c>
      <c r="L1777" s="215" t="s">
        <v>13926</v>
      </c>
      <c r="M1777" s="215" t="s">
        <v>15615</v>
      </c>
      <c r="N1777" s="215" t="s">
        <v>17343</v>
      </c>
      <c r="O1777" s="215" t="s">
        <v>19017</v>
      </c>
      <c r="P1777" s="215" t="s">
        <v>20735</v>
      </c>
      <c r="Q1777" s="4"/>
      <c r="R1777" s="4"/>
      <c r="S1777" s="4"/>
      <c r="T1777" s="4"/>
      <c r="U1777" s="4"/>
      <c r="V1777" s="4"/>
      <c r="W1777" s="4"/>
      <c r="X1777" s="4"/>
      <c r="Y1777" s="4"/>
      <c r="Z1777" s="4"/>
      <c r="AA1777" s="4"/>
      <c r="AB1777" s="4"/>
      <c r="AC1777" s="4"/>
      <c r="AD1777" s="4"/>
      <c r="AE1777" s="4"/>
      <c r="AF1777" s="4"/>
    </row>
    <row r="1778" spans="1:32" ht="49.9" customHeight="1">
      <c r="A1778" s="4"/>
      <c r="B1778" s="213">
        <v>20101011121210</v>
      </c>
      <c r="C1778" s="214">
        <v>7</v>
      </c>
      <c r="D1778" s="215" t="s">
        <v>1583</v>
      </c>
      <c r="E1778" s="215" t="s">
        <v>1583</v>
      </c>
      <c r="F1778" s="216" t="s">
        <v>3609</v>
      </c>
      <c r="G1778" s="215" t="s">
        <v>5412</v>
      </c>
      <c r="H1778" s="215" t="s">
        <v>7132</v>
      </c>
      <c r="I1778" s="215" t="s">
        <v>8832</v>
      </c>
      <c r="J1778" s="215" t="s">
        <v>10546</v>
      </c>
      <c r="K1778" s="215" t="s">
        <v>12229</v>
      </c>
      <c r="L1778" s="215" t="s">
        <v>13927</v>
      </c>
      <c r="M1778" s="215" t="s">
        <v>15616</v>
      </c>
      <c r="N1778" s="215" t="s">
        <v>17344</v>
      </c>
      <c r="O1778" s="215" t="s">
        <v>19018</v>
      </c>
      <c r="P1778" s="215" t="s">
        <v>20736</v>
      </c>
      <c r="Q1778" s="4"/>
      <c r="R1778" s="4"/>
      <c r="S1778" s="4"/>
      <c r="T1778" s="4"/>
      <c r="U1778" s="4"/>
      <c r="V1778" s="4"/>
      <c r="W1778" s="4"/>
      <c r="X1778" s="4"/>
      <c r="Y1778" s="4"/>
      <c r="Z1778" s="4"/>
      <c r="AA1778" s="4"/>
      <c r="AB1778" s="4"/>
      <c r="AC1778" s="4"/>
      <c r="AD1778" s="4"/>
      <c r="AE1778" s="4"/>
      <c r="AF1778" s="4"/>
    </row>
    <row r="1779" spans="1:32" ht="49.9" customHeight="1">
      <c r="A1779" s="4"/>
      <c r="B1779" s="213">
        <v>20101011121211</v>
      </c>
      <c r="C1779" s="214">
        <v>7</v>
      </c>
      <c r="D1779" s="215" t="s">
        <v>1591</v>
      </c>
      <c r="E1779" s="215" t="s">
        <v>1591</v>
      </c>
      <c r="F1779" s="216" t="s">
        <v>3610</v>
      </c>
      <c r="G1779" s="215" t="s">
        <v>5413</v>
      </c>
      <c r="H1779" s="215" t="s">
        <v>7133</v>
      </c>
      <c r="I1779" s="215" t="s">
        <v>8833</v>
      </c>
      <c r="J1779" s="215" t="s">
        <v>10547</v>
      </c>
      <c r="K1779" s="215" t="s">
        <v>12230</v>
      </c>
      <c r="L1779" s="215" t="s">
        <v>13928</v>
      </c>
      <c r="M1779" s="215" t="s">
        <v>15617</v>
      </c>
      <c r="N1779" s="215" t="s">
        <v>17345</v>
      </c>
      <c r="O1779" s="215" t="s">
        <v>19019</v>
      </c>
      <c r="P1779" s="215" t="s">
        <v>20737</v>
      </c>
      <c r="Q1779" s="4"/>
      <c r="R1779" s="4"/>
      <c r="S1779" s="4"/>
      <c r="T1779" s="4"/>
      <c r="U1779" s="4"/>
      <c r="V1779" s="4"/>
      <c r="W1779" s="4"/>
      <c r="X1779" s="4"/>
      <c r="Y1779" s="4"/>
      <c r="Z1779" s="4"/>
      <c r="AA1779" s="4"/>
      <c r="AB1779" s="4"/>
      <c r="AC1779" s="4"/>
      <c r="AD1779" s="4"/>
      <c r="AE1779" s="4"/>
      <c r="AF1779" s="4"/>
    </row>
    <row r="1780" spans="1:32" ht="49.9" customHeight="1">
      <c r="A1780" s="4"/>
      <c r="B1780" s="213">
        <v>201010111213</v>
      </c>
      <c r="C1780" s="214">
        <v>6</v>
      </c>
      <c r="D1780" s="215" t="s">
        <v>1619</v>
      </c>
      <c r="E1780" s="215" t="s">
        <v>1619</v>
      </c>
      <c r="F1780" s="216" t="s">
        <v>3611</v>
      </c>
      <c r="G1780" s="215" t="s">
        <v>5414</v>
      </c>
      <c r="H1780" s="215" t="s">
        <v>7134</v>
      </c>
      <c r="I1780" s="215" t="s">
        <v>8834</v>
      </c>
      <c r="J1780" s="215" t="s">
        <v>10548</v>
      </c>
      <c r="K1780" s="215" t="s">
        <v>12231</v>
      </c>
      <c r="L1780" s="215" t="s">
        <v>13929</v>
      </c>
      <c r="M1780" s="215" t="s">
        <v>15618</v>
      </c>
      <c r="N1780" s="215" t="s">
        <v>17346</v>
      </c>
      <c r="O1780" s="215" t="s">
        <v>19020</v>
      </c>
      <c r="P1780" s="215" t="s">
        <v>20738</v>
      </c>
      <c r="Q1780" s="4"/>
      <c r="R1780" s="4"/>
      <c r="S1780" s="4"/>
      <c r="T1780" s="4"/>
      <c r="U1780" s="4"/>
      <c r="V1780" s="4"/>
      <c r="W1780" s="4"/>
      <c r="X1780" s="4"/>
      <c r="Y1780" s="4"/>
      <c r="Z1780" s="4"/>
      <c r="AA1780" s="4"/>
      <c r="AB1780" s="4"/>
      <c r="AC1780" s="4"/>
      <c r="AD1780" s="4"/>
      <c r="AE1780" s="4"/>
      <c r="AF1780" s="4"/>
    </row>
    <row r="1781" spans="1:32" ht="49.9" customHeight="1">
      <c r="A1781" s="4"/>
      <c r="B1781" s="213">
        <v>20101011121310</v>
      </c>
      <c r="C1781" s="214">
        <v>7</v>
      </c>
      <c r="D1781" s="215" t="s">
        <v>1584</v>
      </c>
      <c r="E1781" s="215" t="s">
        <v>1584</v>
      </c>
      <c r="F1781" s="216" t="s">
        <v>3613</v>
      </c>
      <c r="G1781" s="215" t="s">
        <v>5415</v>
      </c>
      <c r="H1781" s="215" t="s">
        <v>7135</v>
      </c>
      <c r="I1781" s="215" t="s">
        <v>8835</v>
      </c>
      <c r="J1781" s="215" t="s">
        <v>10549</v>
      </c>
      <c r="K1781" s="215" t="s">
        <v>12232</v>
      </c>
      <c r="L1781" s="215" t="s">
        <v>13930</v>
      </c>
      <c r="M1781" s="215" t="s">
        <v>15619</v>
      </c>
      <c r="N1781" s="215" t="s">
        <v>17347</v>
      </c>
      <c r="O1781" s="215" t="s">
        <v>19021</v>
      </c>
      <c r="P1781" s="215" t="s">
        <v>20739</v>
      </c>
      <c r="Q1781" s="4"/>
      <c r="R1781" s="4"/>
      <c r="S1781" s="4"/>
      <c r="T1781" s="4"/>
      <c r="U1781" s="4"/>
      <c r="V1781" s="4"/>
      <c r="W1781" s="4"/>
      <c r="X1781" s="4"/>
      <c r="Y1781" s="4"/>
      <c r="Z1781" s="4"/>
      <c r="AA1781" s="4"/>
      <c r="AB1781" s="4"/>
      <c r="AC1781" s="4"/>
      <c r="AD1781" s="4"/>
      <c r="AE1781" s="4"/>
      <c r="AF1781" s="4"/>
    </row>
    <row r="1782" spans="1:32" ht="49.9" customHeight="1">
      <c r="A1782" s="4"/>
      <c r="B1782" s="213">
        <v>20101011121311</v>
      </c>
      <c r="C1782" s="214">
        <v>7</v>
      </c>
      <c r="D1782" s="215" t="s">
        <v>1592</v>
      </c>
      <c r="E1782" s="215" t="s">
        <v>1592</v>
      </c>
      <c r="F1782" s="216" t="s">
        <v>3612</v>
      </c>
      <c r="G1782" s="215" t="s">
        <v>5416</v>
      </c>
      <c r="H1782" s="215" t="s">
        <v>7136</v>
      </c>
      <c r="I1782" s="215" t="s">
        <v>8836</v>
      </c>
      <c r="J1782" s="215" t="s">
        <v>10550</v>
      </c>
      <c r="K1782" s="215" t="s">
        <v>12233</v>
      </c>
      <c r="L1782" s="215" t="s">
        <v>13931</v>
      </c>
      <c r="M1782" s="215" t="s">
        <v>15620</v>
      </c>
      <c r="N1782" s="215" t="s">
        <v>17348</v>
      </c>
      <c r="O1782" s="215" t="s">
        <v>19022</v>
      </c>
      <c r="P1782" s="215" t="s">
        <v>20740</v>
      </c>
      <c r="Q1782" s="4"/>
      <c r="R1782" s="4"/>
      <c r="S1782" s="4"/>
      <c r="T1782" s="4"/>
      <c r="U1782" s="4"/>
      <c r="V1782" s="4"/>
      <c r="W1782" s="4"/>
      <c r="X1782" s="4"/>
      <c r="Y1782" s="4"/>
      <c r="Z1782" s="4"/>
      <c r="AA1782" s="4"/>
      <c r="AB1782" s="4"/>
      <c r="AC1782" s="4"/>
      <c r="AD1782" s="4"/>
      <c r="AE1782" s="4"/>
      <c r="AF1782" s="4"/>
    </row>
    <row r="1783" spans="1:32" ht="49.9" customHeight="1">
      <c r="A1783" s="4"/>
      <c r="B1783" s="213">
        <v>201010111214</v>
      </c>
      <c r="C1783" s="214">
        <v>6</v>
      </c>
      <c r="D1783" s="215" t="s">
        <v>1620</v>
      </c>
      <c r="E1783" s="215" t="s">
        <v>1620</v>
      </c>
      <c r="F1783" s="216" t="s">
        <v>3614</v>
      </c>
      <c r="G1783" s="215" t="s">
        <v>5417</v>
      </c>
      <c r="H1783" s="215" t="s">
        <v>7137</v>
      </c>
      <c r="I1783" s="215" t="s">
        <v>8837</v>
      </c>
      <c r="J1783" s="215" t="s">
        <v>10551</v>
      </c>
      <c r="K1783" s="215" t="s">
        <v>12234</v>
      </c>
      <c r="L1783" s="215" t="s">
        <v>13932</v>
      </c>
      <c r="M1783" s="215" t="s">
        <v>15621</v>
      </c>
      <c r="N1783" s="215" t="s">
        <v>17349</v>
      </c>
      <c r="O1783" s="215" t="s">
        <v>19023</v>
      </c>
      <c r="P1783" s="215" t="s">
        <v>20741</v>
      </c>
      <c r="Q1783" s="4"/>
      <c r="R1783" s="4"/>
      <c r="S1783" s="4"/>
      <c r="T1783" s="4"/>
      <c r="U1783" s="4"/>
      <c r="V1783" s="4"/>
      <c r="W1783" s="4"/>
      <c r="X1783" s="4"/>
      <c r="Y1783" s="4"/>
      <c r="Z1783" s="4"/>
      <c r="AA1783" s="4"/>
      <c r="AB1783" s="4"/>
      <c r="AC1783" s="4"/>
      <c r="AD1783" s="4"/>
      <c r="AE1783" s="4"/>
      <c r="AF1783" s="4"/>
    </row>
    <row r="1784" spans="1:32" ht="49.9" customHeight="1">
      <c r="A1784" s="4"/>
      <c r="B1784" s="213">
        <v>20101011121410</v>
      </c>
      <c r="C1784" s="214">
        <v>7</v>
      </c>
      <c r="D1784" s="215" t="s">
        <v>1585</v>
      </c>
      <c r="E1784" s="215" t="s">
        <v>1585</v>
      </c>
      <c r="F1784" s="216" t="s">
        <v>3615</v>
      </c>
      <c r="G1784" s="215" t="s">
        <v>5418</v>
      </c>
      <c r="H1784" s="215" t="s">
        <v>7138</v>
      </c>
      <c r="I1784" s="215" t="s">
        <v>8838</v>
      </c>
      <c r="J1784" s="215" t="s">
        <v>10552</v>
      </c>
      <c r="K1784" s="215" t="s">
        <v>12235</v>
      </c>
      <c r="L1784" s="215" t="s">
        <v>13933</v>
      </c>
      <c r="M1784" s="215" t="s">
        <v>15622</v>
      </c>
      <c r="N1784" s="215" t="s">
        <v>17350</v>
      </c>
      <c r="O1784" s="215" t="s">
        <v>19024</v>
      </c>
      <c r="P1784" s="215" t="s">
        <v>20742</v>
      </c>
      <c r="Q1784" s="4"/>
      <c r="R1784" s="4"/>
      <c r="S1784" s="4"/>
      <c r="T1784" s="4"/>
      <c r="U1784" s="4"/>
      <c r="V1784" s="4"/>
      <c r="W1784" s="4"/>
      <c r="X1784" s="4"/>
      <c r="Y1784" s="4"/>
      <c r="Z1784" s="4"/>
      <c r="AA1784" s="4"/>
      <c r="AB1784" s="4"/>
      <c r="AC1784" s="4"/>
      <c r="AD1784" s="4"/>
      <c r="AE1784" s="4"/>
      <c r="AF1784" s="4"/>
    </row>
    <row r="1785" spans="1:32" ht="49.9" customHeight="1">
      <c r="A1785" s="4"/>
      <c r="B1785" s="213">
        <v>20101011121411</v>
      </c>
      <c r="C1785" s="214">
        <v>7</v>
      </c>
      <c r="D1785" s="215" t="s">
        <v>1593</v>
      </c>
      <c r="E1785" s="215" t="s">
        <v>1593</v>
      </c>
      <c r="F1785" s="216" t="s">
        <v>3616</v>
      </c>
      <c r="G1785" s="215" t="s">
        <v>5419</v>
      </c>
      <c r="H1785" s="215" t="s">
        <v>7139</v>
      </c>
      <c r="I1785" s="215" t="s">
        <v>8839</v>
      </c>
      <c r="J1785" s="215" t="s">
        <v>10553</v>
      </c>
      <c r="K1785" s="215" t="s">
        <v>12236</v>
      </c>
      <c r="L1785" s="215" t="s">
        <v>13934</v>
      </c>
      <c r="M1785" s="215" t="s">
        <v>15623</v>
      </c>
      <c r="N1785" s="215" t="s">
        <v>17351</v>
      </c>
      <c r="O1785" s="215" t="s">
        <v>19025</v>
      </c>
      <c r="P1785" s="215" t="s">
        <v>20743</v>
      </c>
      <c r="Q1785" s="4"/>
      <c r="R1785" s="4"/>
      <c r="S1785" s="4"/>
      <c r="T1785" s="4"/>
      <c r="U1785" s="4"/>
      <c r="V1785" s="4"/>
      <c r="W1785" s="4"/>
      <c r="X1785" s="4"/>
      <c r="Y1785" s="4"/>
      <c r="Z1785" s="4"/>
      <c r="AA1785" s="4"/>
      <c r="AB1785" s="4"/>
      <c r="AC1785" s="4"/>
      <c r="AD1785" s="4"/>
      <c r="AE1785" s="4"/>
      <c r="AF1785" s="4"/>
    </row>
    <row r="1786" spans="1:32" ht="49.9" customHeight="1">
      <c r="A1786" s="4"/>
      <c r="B1786" s="213">
        <v>201010111215</v>
      </c>
      <c r="C1786" s="214">
        <v>6</v>
      </c>
      <c r="D1786" s="215" t="s">
        <v>1621</v>
      </c>
      <c r="E1786" s="215" t="s">
        <v>1621</v>
      </c>
      <c r="F1786" s="216" t="s">
        <v>3617</v>
      </c>
      <c r="G1786" s="215" t="s">
        <v>5420</v>
      </c>
      <c r="H1786" s="215" t="s">
        <v>7140</v>
      </c>
      <c r="I1786" s="215" t="s">
        <v>8840</v>
      </c>
      <c r="J1786" s="215" t="s">
        <v>10554</v>
      </c>
      <c r="K1786" s="215" t="s">
        <v>12237</v>
      </c>
      <c r="L1786" s="215" t="s">
        <v>13935</v>
      </c>
      <c r="M1786" s="215" t="s">
        <v>15624</v>
      </c>
      <c r="N1786" s="215" t="s">
        <v>17352</v>
      </c>
      <c r="O1786" s="215" t="s">
        <v>19026</v>
      </c>
      <c r="P1786" s="215" t="s">
        <v>20744</v>
      </c>
      <c r="Q1786" s="4"/>
      <c r="R1786" s="4"/>
      <c r="S1786" s="4"/>
      <c r="T1786" s="4"/>
      <c r="U1786" s="4"/>
      <c r="V1786" s="4"/>
      <c r="W1786" s="4"/>
      <c r="X1786" s="4"/>
      <c r="Y1786" s="4"/>
      <c r="Z1786" s="4"/>
      <c r="AA1786" s="4"/>
      <c r="AB1786" s="4"/>
      <c r="AC1786" s="4"/>
      <c r="AD1786" s="4"/>
      <c r="AE1786" s="4"/>
      <c r="AF1786" s="4"/>
    </row>
    <row r="1787" spans="1:32" ht="49.9" customHeight="1">
      <c r="A1787" s="4"/>
      <c r="B1787" s="213">
        <v>20101011121510</v>
      </c>
      <c r="C1787" s="214">
        <v>7</v>
      </c>
      <c r="D1787" s="215" t="s">
        <v>1586</v>
      </c>
      <c r="E1787" s="215" t="s">
        <v>1586</v>
      </c>
      <c r="F1787" s="216" t="s">
        <v>3618</v>
      </c>
      <c r="G1787" s="217" t="s">
        <v>5421</v>
      </c>
      <c r="H1787" s="217" t="s">
        <v>7141</v>
      </c>
      <c r="I1787" s="217" t="s">
        <v>8841</v>
      </c>
      <c r="J1787" s="217" t="s">
        <v>10555</v>
      </c>
      <c r="K1787" s="217" t="s">
        <v>12238</v>
      </c>
      <c r="L1787" s="217" t="s">
        <v>13936</v>
      </c>
      <c r="M1787" s="217" t="s">
        <v>15625</v>
      </c>
      <c r="N1787" s="217" t="s">
        <v>17353</v>
      </c>
      <c r="O1787" s="217" t="s">
        <v>19027</v>
      </c>
      <c r="P1787" s="217" t="s">
        <v>20745</v>
      </c>
      <c r="Q1787" s="4"/>
      <c r="R1787" s="4"/>
      <c r="S1787" s="4"/>
      <c r="T1787" s="4"/>
      <c r="U1787" s="4"/>
      <c r="V1787" s="4"/>
      <c r="W1787" s="4"/>
      <c r="X1787" s="4"/>
      <c r="Y1787" s="4"/>
      <c r="Z1787" s="4"/>
      <c r="AA1787" s="4"/>
      <c r="AB1787" s="4"/>
      <c r="AC1787" s="4"/>
      <c r="AD1787" s="4"/>
      <c r="AE1787" s="4"/>
      <c r="AF1787" s="4"/>
    </row>
    <row r="1788" spans="1:32" ht="49.9" customHeight="1">
      <c r="A1788" s="4"/>
      <c r="B1788" s="213">
        <v>20101011121511</v>
      </c>
      <c r="C1788" s="214">
        <v>7</v>
      </c>
      <c r="D1788" s="215" t="s">
        <v>1594</v>
      </c>
      <c r="E1788" s="215" t="s">
        <v>1594</v>
      </c>
      <c r="F1788" s="216" t="s">
        <v>3619</v>
      </c>
      <c r="G1788" s="215" t="s">
        <v>5422</v>
      </c>
      <c r="H1788" s="215" t="s">
        <v>7142</v>
      </c>
      <c r="I1788" s="215" t="s">
        <v>8842</v>
      </c>
      <c r="J1788" s="215" t="s">
        <v>10556</v>
      </c>
      <c r="K1788" s="215" t="s">
        <v>12239</v>
      </c>
      <c r="L1788" s="215" t="s">
        <v>13937</v>
      </c>
      <c r="M1788" s="215" t="s">
        <v>15626</v>
      </c>
      <c r="N1788" s="215" t="s">
        <v>17354</v>
      </c>
      <c r="O1788" s="215" t="s">
        <v>19028</v>
      </c>
      <c r="P1788" s="215" t="s">
        <v>20746</v>
      </c>
      <c r="Q1788" s="4"/>
      <c r="R1788" s="4"/>
      <c r="S1788" s="4"/>
      <c r="T1788" s="4"/>
      <c r="U1788" s="4"/>
      <c r="V1788" s="4"/>
      <c r="W1788" s="4"/>
      <c r="X1788" s="4"/>
      <c r="Y1788" s="4"/>
      <c r="Z1788" s="4"/>
      <c r="AA1788" s="4"/>
      <c r="AB1788" s="4"/>
      <c r="AC1788" s="4"/>
      <c r="AD1788" s="4"/>
      <c r="AE1788" s="4"/>
      <c r="AF1788" s="4"/>
    </row>
    <row r="1789" spans="1:32" ht="49.9" customHeight="1">
      <c r="A1789" s="4"/>
      <c r="B1789" s="213">
        <v>2010101113</v>
      </c>
      <c r="C1789" s="214">
        <v>5</v>
      </c>
      <c r="D1789" s="215" t="s">
        <v>1595</v>
      </c>
      <c r="E1789" s="215" t="s">
        <v>1595</v>
      </c>
      <c r="F1789" s="216" t="s">
        <v>23700</v>
      </c>
      <c r="G1789" s="215" t="s">
        <v>5423</v>
      </c>
      <c r="H1789" s="215" t="s">
        <v>7143</v>
      </c>
      <c r="I1789" s="215" t="s">
        <v>8843</v>
      </c>
      <c r="J1789" s="215" t="s">
        <v>10557</v>
      </c>
      <c r="K1789" s="215" t="s">
        <v>12240</v>
      </c>
      <c r="L1789" s="215" t="s">
        <v>13938</v>
      </c>
      <c r="M1789" s="215" t="s">
        <v>15627</v>
      </c>
      <c r="N1789" s="215" t="s">
        <v>17355</v>
      </c>
      <c r="O1789" s="215" t="s">
        <v>19029</v>
      </c>
      <c r="P1789" s="215" t="s">
        <v>20747</v>
      </c>
      <c r="Q1789" s="4"/>
      <c r="R1789" s="4"/>
      <c r="S1789" s="4"/>
      <c r="T1789" s="4"/>
      <c r="U1789" s="4"/>
      <c r="V1789" s="4"/>
      <c r="W1789" s="4"/>
      <c r="X1789" s="4"/>
      <c r="Y1789" s="4"/>
      <c r="Z1789" s="4"/>
      <c r="AA1789" s="4"/>
      <c r="AB1789" s="4"/>
      <c r="AC1789" s="4"/>
      <c r="AD1789" s="4"/>
      <c r="AE1789" s="4"/>
      <c r="AF1789" s="4"/>
    </row>
    <row r="1790" spans="1:32" ht="49.9" customHeight="1">
      <c r="A1790" s="4"/>
      <c r="B1790" s="213">
        <v>201010111310</v>
      </c>
      <c r="C1790" s="214" t="s">
        <v>21672</v>
      </c>
      <c r="D1790" s="215" t="s">
        <v>21719</v>
      </c>
      <c r="E1790" s="215" t="s">
        <v>21719</v>
      </c>
      <c r="F1790" s="216" t="s">
        <v>21807</v>
      </c>
      <c r="G1790" s="215" t="s">
        <v>22388</v>
      </c>
      <c r="H1790" s="215" t="s">
        <v>22389</v>
      </c>
      <c r="I1790" s="215" t="s">
        <v>22390</v>
      </c>
      <c r="J1790" s="215" t="s">
        <v>22391</v>
      </c>
      <c r="K1790" s="215" t="s">
        <v>22392</v>
      </c>
      <c r="L1790" s="215" t="s">
        <v>22393</v>
      </c>
      <c r="M1790" s="215" t="s">
        <v>22394</v>
      </c>
      <c r="N1790" s="215" t="s">
        <v>22395</v>
      </c>
      <c r="O1790" s="215" t="s">
        <v>22396</v>
      </c>
      <c r="P1790" s="215" t="s">
        <v>22397</v>
      </c>
      <c r="Q1790" s="4"/>
      <c r="R1790" s="4"/>
      <c r="S1790" s="4"/>
      <c r="T1790" s="4"/>
      <c r="U1790" s="4"/>
      <c r="V1790" s="4"/>
      <c r="W1790" s="4"/>
      <c r="X1790" s="4"/>
      <c r="Y1790" s="4"/>
      <c r="Z1790" s="4"/>
      <c r="AA1790" s="4"/>
      <c r="AB1790" s="4"/>
      <c r="AC1790" s="4"/>
      <c r="AD1790" s="4"/>
      <c r="AE1790" s="4"/>
      <c r="AF1790" s="4"/>
    </row>
    <row r="1791" spans="1:32" ht="49.9" customHeight="1">
      <c r="A1791" s="4"/>
      <c r="B1791" s="213">
        <v>20101012</v>
      </c>
      <c r="C1791" s="214">
        <v>4</v>
      </c>
      <c r="D1791" s="215" t="s">
        <v>2721</v>
      </c>
      <c r="E1791" s="215" t="s">
        <v>2721</v>
      </c>
      <c r="F1791" s="216" t="s">
        <v>3620</v>
      </c>
      <c r="G1791" s="215" t="s">
        <v>5424</v>
      </c>
      <c r="H1791" s="215" t="s">
        <v>7144</v>
      </c>
      <c r="I1791" s="215" t="s">
        <v>8844</v>
      </c>
      <c r="J1791" s="215" t="s">
        <v>10558</v>
      </c>
      <c r="K1791" s="215" t="s">
        <v>12241</v>
      </c>
      <c r="L1791" s="215" t="s">
        <v>13939</v>
      </c>
      <c r="M1791" s="215" t="s">
        <v>15628</v>
      </c>
      <c r="N1791" s="215" t="s">
        <v>17356</v>
      </c>
      <c r="O1791" s="215" t="s">
        <v>19030</v>
      </c>
      <c r="P1791" s="215" t="s">
        <v>20748</v>
      </c>
      <c r="Q1791" s="4"/>
      <c r="R1791" s="4"/>
      <c r="S1791" s="4"/>
      <c r="T1791" s="4"/>
      <c r="U1791" s="4"/>
      <c r="V1791" s="4"/>
      <c r="W1791" s="4"/>
      <c r="X1791" s="4"/>
      <c r="Y1791" s="4"/>
      <c r="Z1791" s="4"/>
      <c r="AA1791" s="4"/>
      <c r="AB1791" s="4"/>
      <c r="AC1791" s="4"/>
      <c r="AD1791" s="4"/>
      <c r="AE1791" s="4"/>
      <c r="AF1791" s="4"/>
    </row>
    <row r="1792" spans="1:32" ht="49.9" customHeight="1">
      <c r="A1792" s="4"/>
      <c r="B1792" s="213">
        <v>2010101210</v>
      </c>
      <c r="C1792" s="214">
        <v>5</v>
      </c>
      <c r="D1792" s="215" t="s">
        <v>1577</v>
      </c>
      <c r="E1792" s="215" t="s">
        <v>1577</v>
      </c>
      <c r="F1792" s="216" t="s">
        <v>23869</v>
      </c>
      <c r="G1792" s="215" t="s">
        <v>5425</v>
      </c>
      <c r="H1792" s="215" t="s">
        <v>7145</v>
      </c>
      <c r="I1792" s="215" t="s">
        <v>8845</v>
      </c>
      <c r="J1792" s="215" t="s">
        <v>9917</v>
      </c>
      <c r="K1792" s="215" t="s">
        <v>12242</v>
      </c>
      <c r="L1792" s="215" t="s">
        <v>13940</v>
      </c>
      <c r="M1792" s="215" t="s">
        <v>15629</v>
      </c>
      <c r="N1792" s="215" t="s">
        <v>17357</v>
      </c>
      <c r="O1792" s="215" t="s">
        <v>19031</v>
      </c>
      <c r="P1792" s="215" t="s">
        <v>20749</v>
      </c>
      <c r="Q1792" s="4"/>
      <c r="R1792" s="4"/>
      <c r="S1792" s="4"/>
      <c r="T1792" s="4"/>
      <c r="U1792" s="4"/>
      <c r="V1792" s="4"/>
      <c r="W1792" s="4"/>
      <c r="X1792" s="4"/>
      <c r="Y1792" s="4"/>
      <c r="Z1792" s="4"/>
      <c r="AA1792" s="4"/>
      <c r="AB1792" s="4"/>
      <c r="AC1792" s="4"/>
      <c r="AD1792" s="4"/>
      <c r="AE1792" s="4"/>
      <c r="AF1792" s="4"/>
    </row>
    <row r="1793" spans="1:32" ht="49.9" customHeight="1">
      <c r="A1793" s="4"/>
      <c r="B1793" s="213">
        <v>2010101211</v>
      </c>
      <c r="C1793" s="214">
        <v>5</v>
      </c>
      <c r="D1793" s="215" t="s">
        <v>1578</v>
      </c>
      <c r="E1793" s="215" t="s">
        <v>1578</v>
      </c>
      <c r="F1793" s="216" t="s">
        <v>23870</v>
      </c>
      <c r="G1793" s="215" t="s">
        <v>5426</v>
      </c>
      <c r="H1793" s="215" t="s">
        <v>7146</v>
      </c>
      <c r="I1793" s="215" t="s">
        <v>8846</v>
      </c>
      <c r="J1793" s="215" t="s">
        <v>10559</v>
      </c>
      <c r="K1793" s="215" t="s">
        <v>12243</v>
      </c>
      <c r="L1793" s="215" t="s">
        <v>13941</v>
      </c>
      <c r="M1793" s="215" t="s">
        <v>5426</v>
      </c>
      <c r="N1793" s="215" t="s">
        <v>17358</v>
      </c>
      <c r="O1793" s="215" t="s">
        <v>19032</v>
      </c>
      <c r="P1793" s="215" t="s">
        <v>20750</v>
      </c>
      <c r="Q1793" s="4"/>
      <c r="R1793" s="4"/>
      <c r="S1793" s="4"/>
      <c r="T1793" s="4"/>
      <c r="U1793" s="4"/>
      <c r="V1793" s="4"/>
      <c r="W1793" s="4"/>
      <c r="X1793" s="4"/>
      <c r="Y1793" s="4"/>
      <c r="Z1793" s="4"/>
      <c r="AA1793" s="4"/>
      <c r="AB1793" s="4"/>
      <c r="AC1793" s="4"/>
      <c r="AD1793" s="4"/>
      <c r="AE1793" s="4"/>
      <c r="AF1793" s="4"/>
    </row>
    <row r="1794" spans="1:32" ht="49.9" customHeight="1">
      <c r="A1794" s="4"/>
      <c r="B1794" s="213">
        <v>20101013</v>
      </c>
      <c r="C1794" s="214">
        <v>4</v>
      </c>
      <c r="D1794" s="215" t="s">
        <v>1596</v>
      </c>
      <c r="E1794" s="215" t="s">
        <v>1596</v>
      </c>
      <c r="F1794" s="216" t="s">
        <v>3621</v>
      </c>
      <c r="G1794" s="215" t="s">
        <v>5427</v>
      </c>
      <c r="H1794" s="215" t="s">
        <v>7147</v>
      </c>
      <c r="I1794" s="215" t="s">
        <v>8847</v>
      </c>
      <c r="J1794" s="215" t="s">
        <v>10560</v>
      </c>
      <c r="K1794" s="215" t="s">
        <v>12244</v>
      </c>
      <c r="L1794" s="215" t="s">
        <v>13942</v>
      </c>
      <c r="M1794" s="215" t="s">
        <v>15630</v>
      </c>
      <c r="N1794" s="215" t="s">
        <v>17359</v>
      </c>
      <c r="O1794" s="215" t="s">
        <v>19033</v>
      </c>
      <c r="P1794" s="215" t="s">
        <v>20751</v>
      </c>
      <c r="Q1794" s="4"/>
      <c r="R1794" s="4"/>
      <c r="S1794" s="4"/>
      <c r="T1794" s="4"/>
      <c r="U1794" s="4"/>
      <c r="V1794" s="4"/>
      <c r="W1794" s="4"/>
      <c r="X1794" s="4"/>
      <c r="Y1794" s="4"/>
      <c r="Z1794" s="4"/>
      <c r="AA1794" s="4"/>
      <c r="AB1794" s="4"/>
      <c r="AC1794" s="4"/>
      <c r="AD1794" s="4"/>
      <c r="AE1794" s="4"/>
      <c r="AF1794" s="4"/>
    </row>
    <row r="1795" spans="1:32" ht="49.9" customHeight="1">
      <c r="A1795" s="4"/>
      <c r="B1795" s="213">
        <v>201011</v>
      </c>
      <c r="C1795" s="214">
        <v>3</v>
      </c>
      <c r="D1795" s="215" t="s">
        <v>1597</v>
      </c>
      <c r="E1795" s="215" t="s">
        <v>1597</v>
      </c>
      <c r="F1795" s="216" t="s">
        <v>23703</v>
      </c>
      <c r="G1795" s="215" t="s">
        <v>5428</v>
      </c>
      <c r="H1795" s="215" t="s">
        <v>7148</v>
      </c>
      <c r="I1795" s="215" t="s">
        <v>8848</v>
      </c>
      <c r="J1795" s="215" t="s">
        <v>10561</v>
      </c>
      <c r="K1795" s="215" t="s">
        <v>12245</v>
      </c>
      <c r="L1795" s="215" t="s">
        <v>13943</v>
      </c>
      <c r="M1795" s="215" t="s">
        <v>15631</v>
      </c>
      <c r="N1795" s="215" t="s">
        <v>17360</v>
      </c>
      <c r="O1795" s="215" t="s">
        <v>19034</v>
      </c>
      <c r="P1795" s="215" t="s">
        <v>20752</v>
      </c>
      <c r="Q1795" s="4"/>
      <c r="R1795" s="4"/>
      <c r="S1795" s="4"/>
      <c r="T1795" s="4"/>
      <c r="U1795" s="4"/>
      <c r="V1795" s="4"/>
      <c r="W1795" s="4"/>
      <c r="X1795" s="4"/>
      <c r="Y1795" s="4"/>
      <c r="Z1795" s="4"/>
      <c r="AA1795" s="4"/>
      <c r="AB1795" s="4"/>
      <c r="AC1795" s="4"/>
      <c r="AD1795" s="4"/>
      <c r="AE1795" s="4"/>
      <c r="AF1795" s="4"/>
    </row>
    <row r="1796" spans="1:32" ht="49.9" customHeight="1">
      <c r="A1796" s="4"/>
      <c r="B1796" s="213">
        <v>20101110</v>
      </c>
      <c r="C1796" s="214">
        <v>4</v>
      </c>
      <c r="D1796" s="215" t="s">
        <v>1598</v>
      </c>
      <c r="E1796" s="215" t="s">
        <v>1598</v>
      </c>
      <c r="F1796" s="216" t="s">
        <v>23704</v>
      </c>
      <c r="G1796" s="215" t="s">
        <v>5429</v>
      </c>
      <c r="H1796" s="215" t="s">
        <v>7149</v>
      </c>
      <c r="I1796" s="215" t="s">
        <v>8849</v>
      </c>
      <c r="J1796" s="215" t="s">
        <v>10562</v>
      </c>
      <c r="K1796" s="215" t="s">
        <v>12246</v>
      </c>
      <c r="L1796" s="215" t="s">
        <v>13944</v>
      </c>
      <c r="M1796" s="215" t="s">
        <v>15632</v>
      </c>
      <c r="N1796" s="215" t="s">
        <v>17361</v>
      </c>
      <c r="O1796" s="215" t="s">
        <v>19035</v>
      </c>
      <c r="P1796" s="215" t="s">
        <v>20753</v>
      </c>
      <c r="Q1796" s="4"/>
      <c r="R1796" s="4"/>
      <c r="S1796" s="4"/>
      <c r="T1796" s="4"/>
      <c r="U1796" s="4"/>
      <c r="V1796" s="4"/>
      <c r="W1796" s="4"/>
      <c r="X1796" s="4"/>
      <c r="Y1796" s="4"/>
      <c r="Z1796" s="4"/>
      <c r="AA1796" s="4"/>
      <c r="AB1796" s="4"/>
      <c r="AC1796" s="4"/>
      <c r="AD1796" s="4"/>
      <c r="AE1796" s="4"/>
      <c r="AF1796" s="4"/>
    </row>
    <row r="1797" spans="1:32" ht="49.9" customHeight="1">
      <c r="A1797" s="4"/>
      <c r="B1797" s="213">
        <v>2010111010</v>
      </c>
      <c r="C1797" s="214">
        <v>5</v>
      </c>
      <c r="D1797" s="215" t="s">
        <v>319</v>
      </c>
      <c r="E1797" s="215" t="s">
        <v>319</v>
      </c>
      <c r="F1797" s="216" t="s">
        <v>3622</v>
      </c>
      <c r="G1797" s="215" t="s">
        <v>5430</v>
      </c>
      <c r="H1797" s="215" t="s">
        <v>7150</v>
      </c>
      <c r="I1797" s="215" t="s">
        <v>8850</v>
      </c>
      <c r="J1797" s="215" t="s">
        <v>10563</v>
      </c>
      <c r="K1797" s="215" t="s">
        <v>12247</v>
      </c>
      <c r="L1797" s="215" t="s">
        <v>13945</v>
      </c>
      <c r="M1797" s="215" t="s">
        <v>15633</v>
      </c>
      <c r="N1797" s="215" t="s">
        <v>17362</v>
      </c>
      <c r="O1797" s="215" t="s">
        <v>19036</v>
      </c>
      <c r="P1797" s="215" t="s">
        <v>20754</v>
      </c>
      <c r="Q1797" s="4"/>
      <c r="R1797" s="4"/>
      <c r="S1797" s="4"/>
      <c r="T1797" s="4"/>
      <c r="U1797" s="4"/>
      <c r="V1797" s="4"/>
      <c r="W1797" s="4"/>
      <c r="X1797" s="4"/>
      <c r="Y1797" s="4"/>
      <c r="Z1797" s="4"/>
      <c r="AA1797" s="4"/>
      <c r="AB1797" s="4"/>
      <c r="AC1797" s="4"/>
      <c r="AD1797" s="4"/>
      <c r="AE1797" s="4"/>
      <c r="AF1797" s="4"/>
    </row>
    <row r="1798" spans="1:32" ht="49.9" customHeight="1">
      <c r="A1798" s="4"/>
      <c r="B1798" s="213">
        <v>201011101010</v>
      </c>
      <c r="C1798" s="214">
        <v>6</v>
      </c>
      <c r="D1798" s="215" t="s">
        <v>1599</v>
      </c>
      <c r="E1798" s="215" t="s">
        <v>1599</v>
      </c>
      <c r="F1798" s="216" t="s">
        <v>3623</v>
      </c>
      <c r="G1798" s="215" t="s">
        <v>5431</v>
      </c>
      <c r="H1798" s="215" t="s">
        <v>7151</v>
      </c>
      <c r="I1798" s="215" t="s">
        <v>8851</v>
      </c>
      <c r="J1798" s="215" t="s">
        <v>10564</v>
      </c>
      <c r="K1798" s="215" t="s">
        <v>12248</v>
      </c>
      <c r="L1798" s="215" t="s">
        <v>13946</v>
      </c>
      <c r="M1798" s="215" t="s">
        <v>15634</v>
      </c>
      <c r="N1798" s="215" t="s">
        <v>17363</v>
      </c>
      <c r="O1798" s="215" t="s">
        <v>19037</v>
      </c>
      <c r="P1798" s="215" t="s">
        <v>20755</v>
      </c>
      <c r="Q1798" s="4"/>
      <c r="R1798" s="4"/>
      <c r="S1798" s="4"/>
      <c r="T1798" s="4"/>
      <c r="U1798" s="4"/>
      <c r="V1798" s="4"/>
      <c r="W1798" s="4"/>
      <c r="X1798" s="4"/>
      <c r="Y1798" s="4"/>
      <c r="Z1798" s="4"/>
      <c r="AA1798" s="4"/>
      <c r="AB1798" s="4"/>
      <c r="AC1798" s="4"/>
      <c r="AD1798" s="4"/>
      <c r="AE1798" s="4"/>
      <c r="AF1798" s="4"/>
    </row>
    <row r="1799" spans="1:32" ht="49.9" customHeight="1">
      <c r="A1799" s="4"/>
      <c r="B1799" s="213">
        <v>201011101011</v>
      </c>
      <c r="C1799" s="214">
        <v>6</v>
      </c>
      <c r="D1799" s="215" t="s">
        <v>1600</v>
      </c>
      <c r="E1799" s="215" t="s">
        <v>1600</v>
      </c>
      <c r="F1799" s="216" t="s">
        <v>23706</v>
      </c>
      <c r="G1799" s="215" t="s">
        <v>5432</v>
      </c>
      <c r="H1799" s="215" t="s">
        <v>7152</v>
      </c>
      <c r="I1799" s="215" t="s">
        <v>8852</v>
      </c>
      <c r="J1799" s="215" t="s">
        <v>10565</v>
      </c>
      <c r="K1799" s="215" t="s">
        <v>12249</v>
      </c>
      <c r="L1799" s="215" t="s">
        <v>13947</v>
      </c>
      <c r="M1799" s="215" t="s">
        <v>15635</v>
      </c>
      <c r="N1799" s="215" t="s">
        <v>17364</v>
      </c>
      <c r="O1799" s="215" t="s">
        <v>19038</v>
      </c>
      <c r="P1799" s="215" t="s">
        <v>20756</v>
      </c>
      <c r="Q1799" s="4"/>
      <c r="R1799" s="4"/>
      <c r="S1799" s="4"/>
      <c r="T1799" s="4"/>
      <c r="U1799" s="4"/>
      <c r="V1799" s="4"/>
      <c r="W1799" s="4"/>
      <c r="X1799" s="4"/>
      <c r="Y1799" s="4"/>
      <c r="Z1799" s="4"/>
      <c r="AA1799" s="4"/>
      <c r="AB1799" s="4"/>
      <c r="AC1799" s="4"/>
      <c r="AD1799" s="4"/>
      <c r="AE1799" s="4"/>
      <c r="AF1799" s="4"/>
    </row>
    <row r="1800" spans="1:32" ht="49.9" customHeight="1">
      <c r="A1800" s="4"/>
      <c r="B1800" s="213">
        <v>201011101012</v>
      </c>
      <c r="C1800" s="214" t="s">
        <v>21672</v>
      </c>
      <c r="D1800" s="215" t="s">
        <v>21720</v>
      </c>
      <c r="E1800" s="215" t="s">
        <v>21720</v>
      </c>
      <c r="F1800" s="216" t="s">
        <v>23707</v>
      </c>
      <c r="G1800" s="215" t="s">
        <v>22398</v>
      </c>
      <c r="H1800" s="215" t="s">
        <v>22399</v>
      </c>
      <c r="I1800" s="215" t="s">
        <v>22400</v>
      </c>
      <c r="J1800" s="215" t="s">
        <v>22401</v>
      </c>
      <c r="K1800" s="215" t="s">
        <v>22402</v>
      </c>
      <c r="L1800" s="215" t="s">
        <v>22403</v>
      </c>
      <c r="M1800" s="215" t="s">
        <v>22404</v>
      </c>
      <c r="N1800" s="215" t="s">
        <v>22405</v>
      </c>
      <c r="O1800" s="215" t="s">
        <v>22406</v>
      </c>
      <c r="P1800" s="215" t="s">
        <v>22407</v>
      </c>
      <c r="Q1800" s="4"/>
      <c r="R1800" s="4"/>
      <c r="S1800" s="4"/>
      <c r="T1800" s="4"/>
      <c r="U1800" s="4"/>
      <c r="V1800" s="4"/>
      <c r="W1800" s="4"/>
      <c r="X1800" s="4"/>
      <c r="Y1800" s="4"/>
      <c r="Z1800" s="4"/>
      <c r="AA1800" s="4"/>
      <c r="AB1800" s="4"/>
      <c r="AC1800" s="4"/>
      <c r="AD1800" s="4"/>
      <c r="AE1800" s="4"/>
      <c r="AF1800" s="4"/>
    </row>
    <row r="1801" spans="1:32" ht="49.9" customHeight="1">
      <c r="A1801" s="4"/>
      <c r="B1801" s="213">
        <v>201011101013</v>
      </c>
      <c r="C1801" s="214" t="s">
        <v>21672</v>
      </c>
      <c r="D1801" s="215" t="s">
        <v>21721</v>
      </c>
      <c r="E1801" s="215" t="s">
        <v>21721</v>
      </c>
      <c r="F1801" s="216" t="s">
        <v>23708</v>
      </c>
      <c r="G1801" s="215" t="s">
        <v>22408</v>
      </c>
      <c r="H1801" s="215" t="s">
        <v>22409</v>
      </c>
      <c r="I1801" s="215" t="s">
        <v>22410</v>
      </c>
      <c r="J1801" s="215" t="s">
        <v>22411</v>
      </c>
      <c r="K1801" s="215" t="s">
        <v>22412</v>
      </c>
      <c r="L1801" s="215" t="s">
        <v>22413</v>
      </c>
      <c r="M1801" s="215" t="s">
        <v>22414</v>
      </c>
      <c r="N1801" s="215" t="s">
        <v>22415</v>
      </c>
      <c r="O1801" s="215" t="s">
        <v>22416</v>
      </c>
      <c r="P1801" s="215" t="s">
        <v>22417</v>
      </c>
      <c r="Q1801" s="4"/>
      <c r="R1801" s="4"/>
      <c r="S1801" s="4"/>
      <c r="T1801" s="4"/>
      <c r="U1801" s="4"/>
      <c r="V1801" s="4"/>
      <c r="W1801" s="4"/>
      <c r="X1801" s="4"/>
      <c r="Y1801" s="4"/>
      <c r="Z1801" s="4"/>
      <c r="AA1801" s="4"/>
      <c r="AB1801" s="4"/>
      <c r="AC1801" s="4"/>
      <c r="AD1801" s="4"/>
      <c r="AE1801" s="4"/>
      <c r="AF1801" s="4"/>
    </row>
    <row r="1802" spans="1:32" ht="49.9" customHeight="1">
      <c r="A1802" s="4"/>
      <c r="B1802" s="213">
        <v>2010111011</v>
      </c>
      <c r="C1802" s="214">
        <v>5</v>
      </c>
      <c r="D1802" s="215" t="s">
        <v>320</v>
      </c>
      <c r="E1802" s="215" t="s">
        <v>320</v>
      </c>
      <c r="F1802" s="216" t="s">
        <v>3624</v>
      </c>
      <c r="G1802" s="215" t="s">
        <v>5433</v>
      </c>
      <c r="H1802" s="215" t="s">
        <v>7153</v>
      </c>
      <c r="I1802" s="215" t="s">
        <v>8849</v>
      </c>
      <c r="J1802" s="215" t="s">
        <v>10566</v>
      </c>
      <c r="K1802" s="215" t="s">
        <v>12250</v>
      </c>
      <c r="L1802" s="215" t="s">
        <v>13948</v>
      </c>
      <c r="M1802" s="215" t="s">
        <v>15636</v>
      </c>
      <c r="N1802" s="215" t="s">
        <v>17365</v>
      </c>
      <c r="O1802" s="215" t="s">
        <v>19039</v>
      </c>
      <c r="P1802" s="215" t="s">
        <v>20757</v>
      </c>
      <c r="Q1802" s="4"/>
      <c r="R1802" s="4"/>
      <c r="S1802" s="4"/>
      <c r="T1802" s="4"/>
      <c r="U1802" s="4"/>
      <c r="V1802" s="4"/>
      <c r="W1802" s="4"/>
      <c r="X1802" s="4"/>
      <c r="Y1802" s="4"/>
      <c r="Z1802" s="4"/>
      <c r="AA1802" s="4"/>
      <c r="AB1802" s="4"/>
      <c r="AC1802" s="4"/>
      <c r="AD1802" s="4"/>
      <c r="AE1802" s="4"/>
      <c r="AF1802" s="4"/>
    </row>
    <row r="1803" spans="1:32" ht="49.9" customHeight="1">
      <c r="A1803" s="4"/>
      <c r="B1803" s="213">
        <v>201011101110</v>
      </c>
      <c r="C1803" s="214">
        <v>6</v>
      </c>
      <c r="D1803" s="215" t="s">
        <v>115</v>
      </c>
      <c r="E1803" s="215" t="s">
        <v>115</v>
      </c>
      <c r="F1803" s="216" t="s">
        <v>23709</v>
      </c>
      <c r="G1803" s="215" t="s">
        <v>5434</v>
      </c>
      <c r="H1803" s="215" t="s">
        <v>7154</v>
      </c>
      <c r="I1803" s="215" t="s">
        <v>8853</v>
      </c>
      <c r="J1803" s="215" t="s">
        <v>10567</v>
      </c>
      <c r="K1803" s="215" t="s">
        <v>12251</v>
      </c>
      <c r="L1803" s="215" t="s">
        <v>13949</v>
      </c>
      <c r="M1803" s="215" t="s">
        <v>15637</v>
      </c>
      <c r="N1803" s="215" t="s">
        <v>17366</v>
      </c>
      <c r="O1803" s="215" t="s">
        <v>19040</v>
      </c>
      <c r="P1803" s="215" t="s">
        <v>20758</v>
      </c>
      <c r="Q1803" s="4"/>
      <c r="R1803" s="4"/>
      <c r="S1803" s="4"/>
      <c r="T1803" s="4"/>
      <c r="U1803" s="4"/>
      <c r="V1803" s="4"/>
      <c r="W1803" s="4"/>
      <c r="X1803" s="4"/>
      <c r="Y1803" s="4"/>
      <c r="Z1803" s="4"/>
      <c r="AA1803" s="4"/>
      <c r="AB1803" s="4"/>
      <c r="AC1803" s="4"/>
      <c r="AD1803" s="4"/>
      <c r="AE1803" s="4"/>
      <c r="AF1803" s="4"/>
    </row>
    <row r="1804" spans="1:32" ht="49.9" customHeight="1">
      <c r="A1804" s="4"/>
      <c r="B1804" s="213">
        <v>201011101111</v>
      </c>
      <c r="C1804" s="214">
        <v>6</v>
      </c>
      <c r="D1804" s="215" t="s">
        <v>1601</v>
      </c>
      <c r="E1804" s="215" t="s">
        <v>1601</v>
      </c>
      <c r="F1804" s="216" t="s">
        <v>3625</v>
      </c>
      <c r="G1804" s="215" t="s">
        <v>5435</v>
      </c>
      <c r="H1804" s="215" t="s">
        <v>7155</v>
      </c>
      <c r="I1804" s="215" t="s">
        <v>8854</v>
      </c>
      <c r="J1804" s="215" t="s">
        <v>10568</v>
      </c>
      <c r="K1804" s="215" t="s">
        <v>12252</v>
      </c>
      <c r="L1804" s="215" t="s">
        <v>13950</v>
      </c>
      <c r="M1804" s="215" t="s">
        <v>15636</v>
      </c>
      <c r="N1804" s="215" t="s">
        <v>17367</v>
      </c>
      <c r="O1804" s="215" t="s">
        <v>19041</v>
      </c>
      <c r="P1804" s="215" t="s">
        <v>20759</v>
      </c>
      <c r="Q1804" s="4"/>
      <c r="R1804" s="4"/>
      <c r="S1804" s="4"/>
      <c r="T1804" s="4"/>
      <c r="U1804" s="4"/>
      <c r="V1804" s="4"/>
      <c r="W1804" s="4"/>
      <c r="X1804" s="4"/>
      <c r="Y1804" s="4"/>
      <c r="Z1804" s="4"/>
      <c r="AA1804" s="4"/>
      <c r="AB1804" s="4"/>
      <c r="AC1804" s="4"/>
      <c r="AD1804" s="4"/>
      <c r="AE1804" s="4"/>
      <c r="AF1804" s="4"/>
    </row>
    <row r="1805" spans="1:32" ht="49.9" customHeight="1">
      <c r="A1805" s="4"/>
      <c r="B1805" s="213">
        <v>20101111</v>
      </c>
      <c r="C1805" s="214">
        <v>4</v>
      </c>
      <c r="D1805" s="215" t="s">
        <v>1602</v>
      </c>
      <c r="E1805" s="215" t="s">
        <v>1602</v>
      </c>
      <c r="F1805" s="216" t="s">
        <v>23710</v>
      </c>
      <c r="G1805" s="215" t="s">
        <v>5436</v>
      </c>
      <c r="H1805" s="215" t="s">
        <v>7156</v>
      </c>
      <c r="I1805" s="215" t="s">
        <v>8855</v>
      </c>
      <c r="J1805" s="215" t="s">
        <v>10569</v>
      </c>
      <c r="K1805" s="215" t="s">
        <v>12253</v>
      </c>
      <c r="L1805" s="215" t="s">
        <v>13951</v>
      </c>
      <c r="M1805" s="215" t="s">
        <v>15638</v>
      </c>
      <c r="N1805" s="215" t="s">
        <v>17368</v>
      </c>
      <c r="O1805" s="215" t="s">
        <v>19042</v>
      </c>
      <c r="P1805" s="215" t="s">
        <v>20760</v>
      </c>
      <c r="Q1805" s="4"/>
      <c r="R1805" s="4"/>
      <c r="S1805" s="4"/>
      <c r="T1805" s="4"/>
      <c r="U1805" s="4"/>
      <c r="V1805" s="4"/>
      <c r="W1805" s="4"/>
      <c r="X1805" s="4"/>
      <c r="Y1805" s="4"/>
      <c r="Z1805" s="4"/>
      <c r="AA1805" s="4"/>
      <c r="AB1805" s="4"/>
      <c r="AC1805" s="4"/>
      <c r="AD1805" s="4"/>
      <c r="AE1805" s="4"/>
      <c r="AF1805" s="4"/>
    </row>
    <row r="1806" spans="1:32" ht="49.9" customHeight="1">
      <c r="A1806" s="4"/>
      <c r="B1806" s="213">
        <v>2010111110</v>
      </c>
      <c r="C1806" s="214">
        <v>5</v>
      </c>
      <c r="D1806" s="215" t="s">
        <v>1603</v>
      </c>
      <c r="E1806" s="215" t="s">
        <v>1603</v>
      </c>
      <c r="F1806" s="216" t="s">
        <v>23711</v>
      </c>
      <c r="G1806" s="215" t="s">
        <v>5437</v>
      </c>
      <c r="H1806" s="215" t="s">
        <v>7157</v>
      </c>
      <c r="I1806" s="215" t="s">
        <v>8856</v>
      </c>
      <c r="J1806" s="215" t="s">
        <v>10570</v>
      </c>
      <c r="K1806" s="215" t="s">
        <v>12254</v>
      </c>
      <c r="L1806" s="215" t="s">
        <v>13952</v>
      </c>
      <c r="M1806" s="215" t="s">
        <v>15639</v>
      </c>
      <c r="N1806" s="215" t="s">
        <v>17369</v>
      </c>
      <c r="O1806" s="215" t="s">
        <v>19043</v>
      </c>
      <c r="P1806" s="215" t="s">
        <v>20761</v>
      </c>
      <c r="Q1806" s="4"/>
      <c r="R1806" s="4"/>
      <c r="S1806" s="4"/>
      <c r="T1806" s="4"/>
      <c r="U1806" s="4"/>
      <c r="V1806" s="4"/>
      <c r="W1806" s="4"/>
      <c r="X1806" s="4"/>
      <c r="Y1806" s="4"/>
      <c r="Z1806" s="4"/>
      <c r="AA1806" s="4"/>
      <c r="AB1806" s="4"/>
      <c r="AC1806" s="4"/>
      <c r="AD1806" s="4"/>
      <c r="AE1806" s="4"/>
      <c r="AF1806" s="4"/>
    </row>
    <row r="1807" spans="1:32" ht="49.9" customHeight="1">
      <c r="A1807" s="4"/>
      <c r="B1807" s="213">
        <v>2010111111</v>
      </c>
      <c r="C1807" s="214">
        <v>5</v>
      </c>
      <c r="D1807" s="215" t="s">
        <v>1604</v>
      </c>
      <c r="E1807" s="215" t="s">
        <v>1604</v>
      </c>
      <c r="F1807" s="216" t="s">
        <v>23712</v>
      </c>
      <c r="G1807" s="215" t="s">
        <v>5438</v>
      </c>
      <c r="H1807" s="215" t="s">
        <v>7158</v>
      </c>
      <c r="I1807" s="215" t="s">
        <v>8857</v>
      </c>
      <c r="J1807" s="215" t="s">
        <v>10571</v>
      </c>
      <c r="K1807" s="215" t="s">
        <v>12255</v>
      </c>
      <c r="L1807" s="215" t="s">
        <v>13953</v>
      </c>
      <c r="M1807" s="215" t="s">
        <v>15640</v>
      </c>
      <c r="N1807" s="215" t="s">
        <v>17370</v>
      </c>
      <c r="O1807" s="215" t="s">
        <v>19044</v>
      </c>
      <c r="P1807" s="215" t="s">
        <v>20762</v>
      </c>
      <c r="Q1807" s="4"/>
      <c r="R1807" s="4"/>
      <c r="S1807" s="4"/>
      <c r="T1807" s="4"/>
      <c r="U1807" s="4"/>
      <c r="V1807" s="4"/>
      <c r="W1807" s="4"/>
      <c r="X1807" s="4"/>
      <c r="Y1807" s="4"/>
      <c r="Z1807" s="4"/>
      <c r="AA1807" s="4"/>
      <c r="AB1807" s="4"/>
      <c r="AC1807" s="4"/>
      <c r="AD1807" s="4"/>
      <c r="AE1807" s="4"/>
      <c r="AF1807" s="4"/>
    </row>
    <row r="1808" spans="1:32" ht="49.9" customHeight="1">
      <c r="A1808" s="4"/>
      <c r="B1808" s="213">
        <v>201012</v>
      </c>
      <c r="C1808" s="214">
        <v>3</v>
      </c>
      <c r="D1808" s="215" t="s">
        <v>1605</v>
      </c>
      <c r="E1808" s="215" t="s">
        <v>1605</v>
      </c>
      <c r="F1808" s="216" t="s">
        <v>23713</v>
      </c>
      <c r="G1808" s="215" t="s">
        <v>5439</v>
      </c>
      <c r="H1808" s="215" t="s">
        <v>7159</v>
      </c>
      <c r="I1808" s="215" t="s">
        <v>8858</v>
      </c>
      <c r="J1808" s="215" t="s">
        <v>10572</v>
      </c>
      <c r="K1808" s="215" t="s">
        <v>12256</v>
      </c>
      <c r="L1808" s="215" t="s">
        <v>13954</v>
      </c>
      <c r="M1808" s="215" t="s">
        <v>15641</v>
      </c>
      <c r="N1808" s="215" t="s">
        <v>17371</v>
      </c>
      <c r="O1808" s="215" t="s">
        <v>19045</v>
      </c>
      <c r="P1808" s="215" t="s">
        <v>20763</v>
      </c>
      <c r="Q1808" s="4"/>
      <c r="R1808" s="4"/>
      <c r="S1808" s="4"/>
      <c r="T1808" s="4"/>
      <c r="U1808" s="4"/>
      <c r="V1808" s="4"/>
      <c r="W1808" s="4"/>
      <c r="X1808" s="4"/>
      <c r="Y1808" s="4"/>
      <c r="Z1808" s="4"/>
      <c r="AA1808" s="4"/>
      <c r="AB1808" s="4"/>
      <c r="AC1808" s="4"/>
      <c r="AD1808" s="4"/>
      <c r="AE1808" s="4"/>
      <c r="AF1808" s="4"/>
    </row>
    <row r="1809" spans="1:32" ht="49.9" customHeight="1">
      <c r="A1809" s="4"/>
      <c r="B1809" s="213">
        <v>20101210</v>
      </c>
      <c r="C1809" s="214">
        <v>4</v>
      </c>
      <c r="D1809" s="215" t="s">
        <v>1605</v>
      </c>
      <c r="E1809" s="215" t="s">
        <v>1605</v>
      </c>
      <c r="F1809" s="216" t="s">
        <v>23714</v>
      </c>
      <c r="G1809" s="215" t="s">
        <v>5439</v>
      </c>
      <c r="H1809" s="215" t="s">
        <v>7160</v>
      </c>
      <c r="I1809" s="215" t="s">
        <v>8859</v>
      </c>
      <c r="J1809" s="215" t="s">
        <v>10572</v>
      </c>
      <c r="K1809" s="215" t="s">
        <v>12257</v>
      </c>
      <c r="L1809" s="215" t="s">
        <v>13955</v>
      </c>
      <c r="M1809" s="215" t="s">
        <v>15641</v>
      </c>
      <c r="N1809" s="215" t="s">
        <v>17372</v>
      </c>
      <c r="O1809" s="215" t="s">
        <v>19045</v>
      </c>
      <c r="P1809" s="215" t="s">
        <v>20763</v>
      </c>
      <c r="Q1809" s="4"/>
      <c r="R1809" s="4"/>
      <c r="S1809" s="4"/>
      <c r="T1809" s="4"/>
      <c r="U1809" s="4"/>
      <c r="V1809" s="4"/>
      <c r="W1809" s="4"/>
      <c r="X1809" s="4"/>
      <c r="Y1809" s="4"/>
      <c r="Z1809" s="4"/>
      <c r="AA1809" s="4"/>
      <c r="AB1809" s="4"/>
      <c r="AC1809" s="4"/>
      <c r="AD1809" s="4"/>
      <c r="AE1809" s="4"/>
      <c r="AF1809" s="4"/>
    </row>
    <row r="1810" spans="1:32" ht="49.9" customHeight="1">
      <c r="A1810" s="4"/>
      <c r="B1810" s="213">
        <v>2010121010</v>
      </c>
      <c r="C1810" s="214">
        <v>5</v>
      </c>
      <c r="D1810" s="215" t="s">
        <v>1606</v>
      </c>
      <c r="E1810" s="215" t="s">
        <v>1606</v>
      </c>
      <c r="F1810" s="216" t="s">
        <v>3626</v>
      </c>
      <c r="G1810" s="215" t="s">
        <v>5440</v>
      </c>
      <c r="H1810" s="215" t="s">
        <v>7161</v>
      </c>
      <c r="I1810" s="215" t="s">
        <v>8860</v>
      </c>
      <c r="J1810" s="215" t="s">
        <v>10573</v>
      </c>
      <c r="K1810" s="215" t="s">
        <v>12258</v>
      </c>
      <c r="L1810" s="215" t="s">
        <v>13956</v>
      </c>
      <c r="M1810" s="215" t="s">
        <v>15642</v>
      </c>
      <c r="N1810" s="215" t="s">
        <v>17373</v>
      </c>
      <c r="O1810" s="215" t="s">
        <v>19046</v>
      </c>
      <c r="P1810" s="215" t="s">
        <v>20764</v>
      </c>
      <c r="Q1810" s="4"/>
      <c r="R1810" s="4"/>
      <c r="S1810" s="4"/>
      <c r="T1810" s="4"/>
      <c r="U1810" s="4"/>
      <c r="V1810" s="4"/>
      <c r="W1810" s="4"/>
      <c r="X1810" s="4"/>
      <c r="Y1810" s="4"/>
      <c r="Z1810" s="4"/>
      <c r="AA1810" s="4"/>
      <c r="AB1810" s="4"/>
      <c r="AC1810" s="4"/>
      <c r="AD1810" s="4"/>
      <c r="AE1810" s="4"/>
      <c r="AF1810" s="4"/>
    </row>
    <row r="1811" spans="1:32" ht="49.9" customHeight="1">
      <c r="A1811" s="4"/>
      <c r="B1811" s="213">
        <v>2010121011</v>
      </c>
      <c r="C1811" s="214">
        <v>5</v>
      </c>
      <c r="D1811" s="215" t="s">
        <v>1607</v>
      </c>
      <c r="E1811" s="215" t="s">
        <v>1607</v>
      </c>
      <c r="F1811" s="216" t="s">
        <v>3627</v>
      </c>
      <c r="G1811" s="215" t="s">
        <v>5441</v>
      </c>
      <c r="H1811" s="215" t="s">
        <v>7162</v>
      </c>
      <c r="I1811" s="215" t="s">
        <v>8861</v>
      </c>
      <c r="J1811" s="215" t="s">
        <v>10574</v>
      </c>
      <c r="K1811" s="215" t="s">
        <v>12259</v>
      </c>
      <c r="L1811" s="215" t="s">
        <v>13957</v>
      </c>
      <c r="M1811" s="215" t="s">
        <v>15643</v>
      </c>
      <c r="N1811" s="215" t="s">
        <v>17374</v>
      </c>
      <c r="O1811" s="215" t="s">
        <v>19047</v>
      </c>
      <c r="P1811" s="215" t="s">
        <v>20765</v>
      </c>
      <c r="Q1811" s="4"/>
      <c r="R1811" s="4"/>
      <c r="S1811" s="4"/>
      <c r="T1811" s="4"/>
      <c r="U1811" s="4"/>
      <c r="V1811" s="4"/>
      <c r="W1811" s="4"/>
      <c r="X1811" s="4"/>
      <c r="Y1811" s="4"/>
      <c r="Z1811" s="4"/>
      <c r="AA1811" s="4"/>
      <c r="AB1811" s="4"/>
      <c r="AC1811" s="4"/>
      <c r="AD1811" s="4"/>
      <c r="AE1811" s="4"/>
      <c r="AF1811" s="4"/>
    </row>
    <row r="1812" spans="1:32" ht="49.9" customHeight="1">
      <c r="A1812" s="4"/>
      <c r="B1812" s="213">
        <v>50</v>
      </c>
      <c r="C1812" s="214">
        <v>1</v>
      </c>
      <c r="D1812" s="215" t="s">
        <v>2460</v>
      </c>
      <c r="E1812" s="215" t="s">
        <v>2460</v>
      </c>
      <c r="F1812" s="216" t="s">
        <v>23715</v>
      </c>
      <c r="G1812" s="215" t="s">
        <v>5442</v>
      </c>
      <c r="H1812" s="215" t="s">
        <v>7163</v>
      </c>
      <c r="I1812" s="215" t="s">
        <v>8862</v>
      </c>
      <c r="J1812" s="215" t="s">
        <v>10575</v>
      </c>
      <c r="K1812" s="215" t="s">
        <v>12260</v>
      </c>
      <c r="L1812" s="215" t="s">
        <v>13958</v>
      </c>
      <c r="M1812" s="215" t="s">
        <v>5442</v>
      </c>
      <c r="N1812" s="215" t="s">
        <v>17375</v>
      </c>
      <c r="O1812" s="215" t="s">
        <v>5442</v>
      </c>
      <c r="P1812" s="215" t="s">
        <v>20766</v>
      </c>
      <c r="Q1812" s="4"/>
      <c r="R1812" s="4"/>
      <c r="S1812" s="4"/>
      <c r="T1812" s="4"/>
      <c r="U1812" s="4"/>
      <c r="V1812" s="4"/>
      <c r="W1812" s="4"/>
      <c r="X1812" s="4"/>
      <c r="Y1812" s="4"/>
      <c r="Z1812" s="4"/>
      <c r="AA1812" s="4"/>
      <c r="AB1812" s="4"/>
      <c r="AC1812" s="4"/>
      <c r="AD1812" s="4"/>
      <c r="AE1812" s="4"/>
      <c r="AF1812" s="4"/>
    </row>
    <row r="1813" spans="1:32" ht="49.9" customHeight="1">
      <c r="A1813" s="4"/>
      <c r="B1813" s="213">
        <v>5010</v>
      </c>
      <c r="C1813" s="214">
        <v>2</v>
      </c>
      <c r="D1813" s="215" t="s">
        <v>2547</v>
      </c>
      <c r="E1813" s="215" t="s">
        <v>2547</v>
      </c>
      <c r="F1813" s="216" t="s">
        <v>23716</v>
      </c>
      <c r="G1813" s="215" t="s">
        <v>5443</v>
      </c>
      <c r="H1813" s="215" t="s">
        <v>7164</v>
      </c>
      <c r="I1813" s="215" t="s">
        <v>8863</v>
      </c>
      <c r="J1813" s="215" t="s">
        <v>10576</v>
      </c>
      <c r="K1813" s="215" t="s">
        <v>12261</v>
      </c>
      <c r="L1813" s="215" t="s">
        <v>13959</v>
      </c>
      <c r="M1813" s="215" t="s">
        <v>15644</v>
      </c>
      <c r="N1813" s="215" t="s">
        <v>17376</v>
      </c>
      <c r="O1813" s="215" t="s">
        <v>21651</v>
      </c>
      <c r="P1813" s="215" t="s">
        <v>20767</v>
      </c>
      <c r="Q1813" s="4"/>
      <c r="R1813" s="4"/>
      <c r="S1813" s="4"/>
      <c r="T1813" s="4"/>
      <c r="U1813" s="4"/>
      <c r="V1813" s="4"/>
      <c r="W1813" s="4"/>
      <c r="X1813" s="4"/>
      <c r="Y1813" s="4"/>
      <c r="Z1813" s="4"/>
      <c r="AA1813" s="4"/>
      <c r="AB1813" s="4"/>
      <c r="AC1813" s="4"/>
      <c r="AD1813" s="4"/>
      <c r="AE1813" s="4"/>
      <c r="AF1813" s="4"/>
    </row>
    <row r="1814" spans="1:32" ht="49.9" customHeight="1">
      <c r="A1814" s="4"/>
      <c r="B1814" s="213">
        <v>501010</v>
      </c>
      <c r="C1814" s="214">
        <v>3</v>
      </c>
      <c r="D1814" s="215" t="s">
        <v>2547</v>
      </c>
      <c r="E1814" s="215" t="s">
        <v>2547</v>
      </c>
      <c r="F1814" s="216" t="s">
        <v>23717</v>
      </c>
      <c r="G1814" s="215" t="s">
        <v>5443</v>
      </c>
      <c r="H1814" s="215" t="s">
        <v>7164</v>
      </c>
      <c r="I1814" s="215" t="s">
        <v>8863</v>
      </c>
      <c r="J1814" s="215" t="s">
        <v>10576</v>
      </c>
      <c r="K1814" s="215" t="s">
        <v>12261</v>
      </c>
      <c r="L1814" s="215" t="s">
        <v>13959</v>
      </c>
      <c r="M1814" s="215" t="s">
        <v>15644</v>
      </c>
      <c r="N1814" s="215" t="s">
        <v>17376</v>
      </c>
      <c r="O1814" s="215" t="s">
        <v>21651</v>
      </c>
      <c r="P1814" s="215" t="s">
        <v>20767</v>
      </c>
      <c r="Q1814" s="4"/>
      <c r="R1814" s="4"/>
      <c r="S1814" s="4"/>
      <c r="T1814" s="4"/>
      <c r="U1814" s="4"/>
      <c r="V1814" s="4"/>
      <c r="W1814" s="4"/>
      <c r="X1814" s="4"/>
      <c r="Y1814" s="4"/>
      <c r="Z1814" s="4"/>
      <c r="AA1814" s="4"/>
      <c r="AB1814" s="4"/>
      <c r="AC1814" s="4"/>
      <c r="AD1814" s="4"/>
      <c r="AE1814" s="4"/>
      <c r="AF1814" s="4"/>
    </row>
    <row r="1815" spans="1:32" ht="49.9" customHeight="1">
      <c r="A1815" s="4"/>
      <c r="B1815" s="213">
        <v>50101010</v>
      </c>
      <c r="C1815" s="214">
        <v>4</v>
      </c>
      <c r="D1815" s="215" t="s">
        <v>2547</v>
      </c>
      <c r="E1815" s="215" t="s">
        <v>2547</v>
      </c>
      <c r="F1815" s="216" t="s">
        <v>23718</v>
      </c>
      <c r="G1815" s="215" t="s">
        <v>5443</v>
      </c>
      <c r="H1815" s="215" t="s">
        <v>7164</v>
      </c>
      <c r="I1815" s="215" t="s">
        <v>8863</v>
      </c>
      <c r="J1815" s="215" t="s">
        <v>10577</v>
      </c>
      <c r="K1815" s="215" t="s">
        <v>12261</v>
      </c>
      <c r="L1815" s="215" t="s">
        <v>13960</v>
      </c>
      <c r="M1815" s="215" t="s">
        <v>15644</v>
      </c>
      <c r="N1815" s="215" t="s">
        <v>17376</v>
      </c>
      <c r="O1815" s="215" t="s">
        <v>21651</v>
      </c>
      <c r="P1815" s="215" t="s">
        <v>20767</v>
      </c>
      <c r="Q1815" s="4"/>
      <c r="R1815" s="4"/>
      <c r="S1815" s="4"/>
      <c r="T1815" s="4"/>
      <c r="U1815" s="4"/>
      <c r="V1815" s="4"/>
      <c r="W1815" s="4"/>
      <c r="X1815" s="4"/>
      <c r="Y1815" s="4"/>
      <c r="Z1815" s="4"/>
      <c r="AA1815" s="4"/>
      <c r="AB1815" s="4"/>
      <c r="AC1815" s="4"/>
      <c r="AD1815" s="4"/>
      <c r="AE1815" s="4"/>
      <c r="AF1815" s="4"/>
    </row>
    <row r="1816" spans="1:32" ht="49.9" customHeight="1">
      <c r="A1816" s="4"/>
      <c r="B1816" s="213">
        <v>5011</v>
      </c>
      <c r="C1816" s="214">
        <v>2</v>
      </c>
      <c r="D1816" s="215" t="s">
        <v>2583</v>
      </c>
      <c r="E1816" s="215" t="s">
        <v>2583</v>
      </c>
      <c r="F1816" s="216" t="s">
        <v>3628</v>
      </c>
      <c r="G1816" s="215" t="s">
        <v>5444</v>
      </c>
      <c r="H1816" s="215" t="s">
        <v>2583</v>
      </c>
      <c r="I1816" s="215" t="s">
        <v>2583</v>
      </c>
      <c r="J1816" s="215" t="s">
        <v>10578</v>
      </c>
      <c r="K1816" s="215" t="s">
        <v>10578</v>
      </c>
      <c r="L1816" s="215" t="s">
        <v>13961</v>
      </c>
      <c r="M1816" s="215" t="s">
        <v>15645</v>
      </c>
      <c r="N1816" s="215" t="s">
        <v>17377</v>
      </c>
      <c r="O1816" s="215" t="s">
        <v>21633</v>
      </c>
      <c r="P1816" s="215" t="s">
        <v>20768</v>
      </c>
      <c r="Q1816" s="4"/>
      <c r="R1816" s="4"/>
      <c r="S1816" s="4"/>
      <c r="T1816" s="4"/>
      <c r="U1816" s="4"/>
      <c r="V1816" s="4"/>
      <c r="W1816" s="4"/>
      <c r="X1816" s="4"/>
      <c r="Y1816" s="4"/>
      <c r="Z1816" s="4"/>
      <c r="AA1816" s="4"/>
      <c r="AB1816" s="4"/>
      <c r="AC1816" s="4"/>
      <c r="AD1816" s="4"/>
      <c r="AE1816" s="4"/>
      <c r="AF1816" s="4"/>
    </row>
    <row r="1817" spans="1:32" ht="49.9" customHeight="1">
      <c r="A1817" s="4"/>
      <c r="B1817" s="213">
        <v>501110</v>
      </c>
      <c r="C1817" s="214">
        <v>3</v>
      </c>
      <c r="D1817" s="215" t="s">
        <v>2550</v>
      </c>
      <c r="E1817" s="215" t="s">
        <v>2550</v>
      </c>
      <c r="F1817" s="216" t="s">
        <v>23719</v>
      </c>
      <c r="G1817" s="215" t="s">
        <v>5445</v>
      </c>
      <c r="H1817" s="215" t="s">
        <v>7165</v>
      </c>
      <c r="I1817" s="215" t="s">
        <v>8864</v>
      </c>
      <c r="J1817" s="215" t="s">
        <v>10579</v>
      </c>
      <c r="K1817" s="215" t="s">
        <v>12262</v>
      </c>
      <c r="L1817" s="215" t="s">
        <v>13962</v>
      </c>
      <c r="M1817" s="215" t="s">
        <v>15646</v>
      </c>
      <c r="N1817" s="215" t="s">
        <v>17378</v>
      </c>
      <c r="O1817" s="215" t="s">
        <v>21634</v>
      </c>
      <c r="P1817" s="215" t="s">
        <v>20769</v>
      </c>
      <c r="Q1817" s="4"/>
      <c r="R1817" s="4"/>
      <c r="S1817" s="4"/>
      <c r="T1817" s="4"/>
      <c r="U1817" s="4"/>
      <c r="V1817" s="4"/>
      <c r="W1817" s="4"/>
      <c r="X1817" s="4"/>
      <c r="Y1817" s="4"/>
      <c r="Z1817" s="4"/>
      <c r="AA1817" s="4"/>
      <c r="AB1817" s="4"/>
      <c r="AC1817" s="4"/>
      <c r="AD1817" s="4"/>
      <c r="AE1817" s="4"/>
      <c r="AF1817" s="4"/>
    </row>
    <row r="1818" spans="1:32" ht="49.9" customHeight="1">
      <c r="A1818" s="4"/>
      <c r="B1818" s="213">
        <v>50111010</v>
      </c>
      <c r="C1818" s="214">
        <v>4</v>
      </c>
      <c r="D1818" s="215" t="s">
        <v>2550</v>
      </c>
      <c r="E1818" s="215" t="s">
        <v>2550</v>
      </c>
      <c r="F1818" s="216" t="s">
        <v>23720</v>
      </c>
      <c r="G1818" s="215" t="s">
        <v>5445</v>
      </c>
      <c r="H1818" s="215" t="s">
        <v>7165</v>
      </c>
      <c r="I1818" s="215" t="s">
        <v>8864</v>
      </c>
      <c r="J1818" s="215" t="s">
        <v>10579</v>
      </c>
      <c r="K1818" s="215" t="s">
        <v>12262</v>
      </c>
      <c r="L1818" s="215" t="s">
        <v>13962</v>
      </c>
      <c r="M1818" s="215" t="s">
        <v>15646</v>
      </c>
      <c r="N1818" s="215" t="s">
        <v>17378</v>
      </c>
      <c r="O1818" s="215" t="s">
        <v>21634</v>
      </c>
      <c r="P1818" s="215" t="s">
        <v>20769</v>
      </c>
      <c r="Q1818" s="4"/>
      <c r="R1818" s="4"/>
      <c r="S1818" s="4"/>
      <c r="T1818" s="4"/>
      <c r="U1818" s="4"/>
      <c r="V1818" s="4"/>
      <c r="W1818" s="4"/>
      <c r="X1818" s="4"/>
      <c r="Y1818" s="4"/>
      <c r="Z1818" s="4"/>
      <c r="AA1818" s="4"/>
      <c r="AB1818" s="4"/>
      <c r="AC1818" s="4"/>
      <c r="AD1818" s="4"/>
      <c r="AE1818" s="4"/>
      <c r="AF1818" s="4"/>
    </row>
    <row r="1819" spans="1:32" ht="49.9" customHeight="1">
      <c r="A1819" s="4"/>
      <c r="B1819" s="213">
        <v>501111</v>
      </c>
      <c r="C1819" s="214">
        <v>3</v>
      </c>
      <c r="D1819" s="215" t="s">
        <v>2589</v>
      </c>
      <c r="E1819" s="215" t="s">
        <v>2589</v>
      </c>
      <c r="F1819" s="216" t="s">
        <v>23721</v>
      </c>
      <c r="G1819" s="215" t="s">
        <v>5446</v>
      </c>
      <c r="H1819" s="215" t="s">
        <v>7166</v>
      </c>
      <c r="I1819" s="215" t="s">
        <v>8865</v>
      </c>
      <c r="J1819" s="215" t="s">
        <v>10580</v>
      </c>
      <c r="K1819" s="215" t="s">
        <v>12263</v>
      </c>
      <c r="L1819" s="215" t="s">
        <v>13963</v>
      </c>
      <c r="M1819" s="215" t="s">
        <v>15647</v>
      </c>
      <c r="N1819" s="215" t="s">
        <v>17379</v>
      </c>
      <c r="O1819" s="215" t="s">
        <v>21635</v>
      </c>
      <c r="P1819" s="215" t="s">
        <v>20770</v>
      </c>
      <c r="Q1819" s="4"/>
      <c r="R1819" s="4"/>
      <c r="S1819" s="4"/>
      <c r="T1819" s="4"/>
      <c r="U1819" s="4"/>
      <c r="V1819" s="4"/>
      <c r="W1819" s="4"/>
      <c r="X1819" s="4"/>
      <c r="Y1819" s="4"/>
      <c r="Z1819" s="4"/>
      <c r="AA1819" s="4"/>
      <c r="AB1819" s="4"/>
      <c r="AC1819" s="4"/>
      <c r="AD1819" s="4"/>
      <c r="AE1819" s="4"/>
      <c r="AF1819" s="4"/>
    </row>
    <row r="1820" spans="1:32" ht="49.9" customHeight="1">
      <c r="A1820" s="4"/>
      <c r="B1820" s="213">
        <v>50111110</v>
      </c>
      <c r="C1820" s="214">
        <v>4</v>
      </c>
      <c r="D1820" s="215" t="s">
        <v>2589</v>
      </c>
      <c r="E1820" s="215" t="s">
        <v>2589</v>
      </c>
      <c r="F1820" s="216" t="s">
        <v>23722</v>
      </c>
      <c r="G1820" s="215" t="s">
        <v>5446</v>
      </c>
      <c r="H1820" s="215" t="s">
        <v>7166</v>
      </c>
      <c r="I1820" s="215" t="s">
        <v>8865</v>
      </c>
      <c r="J1820" s="215" t="s">
        <v>10580</v>
      </c>
      <c r="K1820" s="215" t="s">
        <v>12263</v>
      </c>
      <c r="L1820" s="215" t="s">
        <v>13963</v>
      </c>
      <c r="M1820" s="215" t="s">
        <v>15647</v>
      </c>
      <c r="N1820" s="215" t="s">
        <v>17379</v>
      </c>
      <c r="O1820" s="215" t="s">
        <v>21635</v>
      </c>
      <c r="P1820" s="215" t="s">
        <v>20770</v>
      </c>
      <c r="Q1820" s="4"/>
      <c r="R1820" s="4"/>
      <c r="S1820" s="4"/>
      <c r="T1820" s="4"/>
      <c r="U1820" s="4"/>
      <c r="V1820" s="4"/>
      <c r="W1820" s="4"/>
      <c r="X1820" s="4"/>
      <c r="Y1820" s="4"/>
      <c r="Z1820" s="4"/>
      <c r="AA1820" s="4"/>
      <c r="AB1820" s="4"/>
      <c r="AC1820" s="4"/>
      <c r="AD1820" s="4"/>
      <c r="AE1820" s="4"/>
      <c r="AF1820" s="4"/>
    </row>
    <row r="1821" spans="1:32" ht="49.9" customHeight="1">
      <c r="A1821" s="4"/>
      <c r="B1821" s="213">
        <v>501112</v>
      </c>
      <c r="C1821" s="214">
        <v>3</v>
      </c>
      <c r="D1821" s="215" t="s">
        <v>2590</v>
      </c>
      <c r="E1821" s="215" t="s">
        <v>2590</v>
      </c>
      <c r="F1821" s="216" t="s">
        <v>23723</v>
      </c>
      <c r="G1821" s="215" t="s">
        <v>5447</v>
      </c>
      <c r="H1821" s="215" t="s">
        <v>7167</v>
      </c>
      <c r="I1821" s="215" t="s">
        <v>8866</v>
      </c>
      <c r="J1821" s="215" t="s">
        <v>10581</v>
      </c>
      <c r="K1821" s="215" t="s">
        <v>12264</v>
      </c>
      <c r="L1821" s="215" t="s">
        <v>13964</v>
      </c>
      <c r="M1821" s="215" t="s">
        <v>15648</v>
      </c>
      <c r="N1821" s="215" t="s">
        <v>17380</v>
      </c>
      <c r="O1821" s="215" t="s">
        <v>19048</v>
      </c>
      <c r="P1821" s="215" t="s">
        <v>20771</v>
      </c>
      <c r="Q1821" s="4"/>
      <c r="R1821" s="4"/>
      <c r="S1821" s="4"/>
      <c r="T1821" s="4"/>
      <c r="U1821" s="4"/>
      <c r="V1821" s="4"/>
      <c r="W1821" s="4"/>
      <c r="X1821" s="4"/>
      <c r="Y1821" s="4"/>
      <c r="Z1821" s="4"/>
      <c r="AA1821" s="4"/>
      <c r="AB1821" s="4"/>
      <c r="AC1821" s="4"/>
      <c r="AD1821" s="4"/>
      <c r="AE1821" s="4"/>
      <c r="AF1821" s="4"/>
    </row>
    <row r="1822" spans="1:32" ht="49.9" customHeight="1">
      <c r="A1822" s="4"/>
      <c r="B1822" s="213">
        <v>50111210</v>
      </c>
      <c r="C1822" s="214">
        <v>4</v>
      </c>
      <c r="D1822" s="215" t="s">
        <v>2591</v>
      </c>
      <c r="E1822" s="215" t="s">
        <v>2591</v>
      </c>
      <c r="F1822" s="216" t="s">
        <v>23724</v>
      </c>
      <c r="G1822" s="215" t="s">
        <v>5448</v>
      </c>
      <c r="H1822" s="215" t="s">
        <v>7168</v>
      </c>
      <c r="I1822" s="215" t="s">
        <v>8867</v>
      </c>
      <c r="J1822" s="215" t="s">
        <v>10582</v>
      </c>
      <c r="K1822" s="215" t="s">
        <v>12265</v>
      </c>
      <c r="L1822" s="215" t="s">
        <v>13965</v>
      </c>
      <c r="M1822" s="215" t="s">
        <v>5448</v>
      </c>
      <c r="N1822" s="215" t="s">
        <v>17381</v>
      </c>
      <c r="O1822" s="215" t="s">
        <v>19049</v>
      </c>
      <c r="P1822" s="215" t="s">
        <v>20772</v>
      </c>
      <c r="Q1822" s="4"/>
      <c r="R1822" s="4"/>
      <c r="S1822" s="4"/>
      <c r="T1822" s="4"/>
      <c r="U1822" s="4"/>
      <c r="V1822" s="4"/>
      <c r="W1822" s="4"/>
      <c r="X1822" s="4"/>
      <c r="Y1822" s="4"/>
      <c r="Z1822" s="4"/>
      <c r="AA1822" s="4"/>
      <c r="AB1822" s="4"/>
      <c r="AC1822" s="4"/>
      <c r="AD1822" s="4"/>
      <c r="AE1822" s="4"/>
      <c r="AF1822" s="4"/>
    </row>
    <row r="1823" spans="1:32" ht="49.9" customHeight="1">
      <c r="A1823" s="4"/>
      <c r="B1823" s="213">
        <v>50111211</v>
      </c>
      <c r="C1823" s="214">
        <v>4</v>
      </c>
      <c r="D1823" s="215" t="s">
        <v>2548</v>
      </c>
      <c r="E1823" s="215" t="s">
        <v>2548</v>
      </c>
      <c r="F1823" s="216" t="s">
        <v>23725</v>
      </c>
      <c r="G1823" s="215" t="s">
        <v>5449</v>
      </c>
      <c r="H1823" s="215" t="s">
        <v>7169</v>
      </c>
      <c r="I1823" s="215" t="s">
        <v>8868</v>
      </c>
      <c r="J1823" s="215" t="s">
        <v>10583</v>
      </c>
      <c r="K1823" s="215" t="s">
        <v>12266</v>
      </c>
      <c r="L1823" s="215" t="s">
        <v>13966</v>
      </c>
      <c r="M1823" s="215" t="s">
        <v>15649</v>
      </c>
      <c r="N1823" s="215" t="s">
        <v>17382</v>
      </c>
      <c r="O1823" s="215" t="s">
        <v>21652</v>
      </c>
      <c r="P1823" s="215" t="s">
        <v>20773</v>
      </c>
      <c r="Q1823" s="4"/>
      <c r="R1823" s="4"/>
      <c r="S1823" s="4"/>
      <c r="T1823" s="4"/>
      <c r="U1823" s="4"/>
      <c r="V1823" s="4"/>
      <c r="W1823" s="4"/>
      <c r="X1823" s="4"/>
      <c r="Y1823" s="4"/>
      <c r="Z1823" s="4"/>
      <c r="AA1823" s="4"/>
      <c r="AB1823" s="4"/>
      <c r="AC1823" s="4"/>
      <c r="AD1823" s="4"/>
      <c r="AE1823" s="4"/>
      <c r="AF1823" s="4"/>
    </row>
    <row r="1824" spans="1:32" ht="49.9" customHeight="1">
      <c r="A1824" s="4"/>
      <c r="B1824" s="213">
        <v>50111212</v>
      </c>
      <c r="C1824" s="214">
        <v>4</v>
      </c>
      <c r="D1824" s="215" t="s">
        <v>2592</v>
      </c>
      <c r="E1824" s="215" t="s">
        <v>2592</v>
      </c>
      <c r="F1824" s="216" t="s">
        <v>23726</v>
      </c>
      <c r="G1824" s="215" t="s">
        <v>5450</v>
      </c>
      <c r="H1824" s="215" t="s">
        <v>7170</v>
      </c>
      <c r="I1824" s="215" t="s">
        <v>8869</v>
      </c>
      <c r="J1824" s="215" t="s">
        <v>10584</v>
      </c>
      <c r="K1824" s="215" t="s">
        <v>12267</v>
      </c>
      <c r="L1824" s="215" t="s">
        <v>13967</v>
      </c>
      <c r="M1824" s="215" t="s">
        <v>15650</v>
      </c>
      <c r="N1824" s="215" t="s">
        <v>17383</v>
      </c>
      <c r="O1824" s="215" t="s">
        <v>19050</v>
      </c>
      <c r="P1824" s="215" t="s">
        <v>20774</v>
      </c>
      <c r="Q1824" s="4"/>
      <c r="R1824" s="4"/>
      <c r="S1824" s="4"/>
      <c r="T1824" s="4"/>
      <c r="U1824" s="4"/>
      <c r="V1824" s="4"/>
      <c r="W1824" s="4"/>
      <c r="X1824" s="4"/>
      <c r="Y1824" s="4"/>
      <c r="Z1824" s="4"/>
      <c r="AA1824" s="4"/>
      <c r="AB1824" s="4"/>
      <c r="AC1824" s="4"/>
      <c r="AD1824" s="4"/>
      <c r="AE1824" s="4"/>
      <c r="AF1824" s="4"/>
    </row>
    <row r="1825" spans="1:32" ht="49.9" customHeight="1">
      <c r="A1825" s="4"/>
      <c r="B1825" s="213">
        <v>5012</v>
      </c>
      <c r="C1825" s="214">
        <v>2</v>
      </c>
      <c r="D1825" s="215" t="s">
        <v>2584</v>
      </c>
      <c r="E1825" s="215" t="s">
        <v>2584</v>
      </c>
      <c r="F1825" s="216" t="s">
        <v>23727</v>
      </c>
      <c r="G1825" s="215" t="s">
        <v>5451</v>
      </c>
      <c r="H1825" s="215" t="s">
        <v>7171</v>
      </c>
      <c r="I1825" s="215" t="s">
        <v>8870</v>
      </c>
      <c r="J1825" s="215" t="s">
        <v>10585</v>
      </c>
      <c r="K1825" s="215" t="s">
        <v>12268</v>
      </c>
      <c r="L1825" s="215" t="s">
        <v>13968</v>
      </c>
      <c r="M1825" s="215" t="s">
        <v>15651</v>
      </c>
      <c r="N1825" s="215" t="s">
        <v>17384</v>
      </c>
      <c r="O1825" s="215" t="s">
        <v>21636</v>
      </c>
      <c r="P1825" s="215" t="s">
        <v>20775</v>
      </c>
      <c r="Q1825" s="4"/>
      <c r="R1825" s="4"/>
      <c r="S1825" s="4"/>
      <c r="T1825" s="4"/>
      <c r="U1825" s="4"/>
      <c r="V1825" s="4"/>
      <c r="W1825" s="4"/>
      <c r="X1825" s="4"/>
      <c r="Y1825" s="4"/>
      <c r="Z1825" s="4"/>
      <c r="AA1825" s="4"/>
      <c r="AB1825" s="4"/>
      <c r="AC1825" s="4"/>
      <c r="AD1825" s="4"/>
      <c r="AE1825" s="4"/>
      <c r="AF1825" s="4"/>
    </row>
    <row r="1826" spans="1:32" ht="49.9" customHeight="1">
      <c r="A1826" s="4"/>
      <c r="B1826" s="213">
        <v>501210</v>
      </c>
      <c r="C1826" s="214">
        <v>3</v>
      </c>
      <c r="D1826" s="215" t="s">
        <v>2585</v>
      </c>
      <c r="E1826" s="215" t="s">
        <v>2585</v>
      </c>
      <c r="F1826" s="216" t="s">
        <v>23728</v>
      </c>
      <c r="G1826" s="215" t="s">
        <v>5452</v>
      </c>
      <c r="H1826" s="215" t="s">
        <v>7172</v>
      </c>
      <c r="I1826" s="215" t="s">
        <v>2585</v>
      </c>
      <c r="J1826" s="215" t="s">
        <v>2585</v>
      </c>
      <c r="K1826" s="215" t="s">
        <v>2585</v>
      </c>
      <c r="L1826" s="215" t="s">
        <v>13969</v>
      </c>
      <c r="M1826" s="215" t="s">
        <v>15652</v>
      </c>
      <c r="N1826" s="215" t="s">
        <v>17385</v>
      </c>
      <c r="O1826" s="215" t="s">
        <v>19051</v>
      </c>
      <c r="P1826" s="215" t="s">
        <v>20776</v>
      </c>
      <c r="Q1826" s="4"/>
      <c r="R1826" s="4"/>
      <c r="S1826" s="4"/>
      <c r="T1826" s="4"/>
      <c r="U1826" s="4"/>
      <c r="V1826" s="4"/>
      <c r="W1826" s="4"/>
      <c r="X1826" s="4"/>
      <c r="Y1826" s="4"/>
      <c r="Z1826" s="4"/>
      <c r="AA1826" s="4"/>
      <c r="AB1826" s="4"/>
      <c r="AC1826" s="4"/>
      <c r="AD1826" s="4"/>
      <c r="AE1826" s="4"/>
      <c r="AF1826" s="4"/>
    </row>
    <row r="1827" spans="1:32" ht="49.9" customHeight="1">
      <c r="A1827" s="4"/>
      <c r="B1827" s="213">
        <v>50121010</v>
      </c>
      <c r="C1827" s="214">
        <v>4</v>
      </c>
      <c r="D1827" s="215" t="s">
        <v>2551</v>
      </c>
      <c r="E1827" s="215" t="s">
        <v>2551</v>
      </c>
      <c r="F1827" s="216" t="s">
        <v>23729</v>
      </c>
      <c r="G1827" s="215" t="s">
        <v>5453</v>
      </c>
      <c r="H1827" s="215" t="s">
        <v>7173</v>
      </c>
      <c r="I1827" s="215" t="s">
        <v>8871</v>
      </c>
      <c r="J1827" s="215" t="s">
        <v>10586</v>
      </c>
      <c r="K1827" s="215" t="s">
        <v>12269</v>
      </c>
      <c r="L1827" s="215" t="s">
        <v>13970</v>
      </c>
      <c r="M1827" s="215" t="s">
        <v>15653</v>
      </c>
      <c r="N1827" s="215" t="s">
        <v>17386</v>
      </c>
      <c r="O1827" s="215" t="s">
        <v>19052</v>
      </c>
      <c r="P1827" s="215" t="s">
        <v>20777</v>
      </c>
      <c r="Q1827" s="4"/>
      <c r="R1827" s="4"/>
      <c r="S1827" s="4"/>
      <c r="T1827" s="4"/>
      <c r="U1827" s="4"/>
      <c r="V1827" s="4"/>
      <c r="W1827" s="4"/>
      <c r="X1827" s="4"/>
      <c r="Y1827" s="4"/>
      <c r="Z1827" s="4"/>
      <c r="AA1827" s="4"/>
      <c r="AB1827" s="4"/>
      <c r="AC1827" s="4"/>
      <c r="AD1827" s="4"/>
      <c r="AE1827" s="4"/>
      <c r="AF1827" s="4"/>
    </row>
    <row r="1828" spans="1:32" ht="49.9" customHeight="1">
      <c r="A1828" s="4"/>
      <c r="B1828" s="213">
        <v>50121011</v>
      </c>
      <c r="C1828" s="214">
        <v>4</v>
      </c>
      <c r="D1828" s="215" t="s">
        <v>2593</v>
      </c>
      <c r="E1828" s="215" t="s">
        <v>2593</v>
      </c>
      <c r="F1828" s="216" t="s">
        <v>23730</v>
      </c>
      <c r="G1828" s="215" t="s">
        <v>5454</v>
      </c>
      <c r="H1828" s="215" t="s">
        <v>7174</v>
      </c>
      <c r="I1828" s="215" t="s">
        <v>8872</v>
      </c>
      <c r="J1828" s="215" t="s">
        <v>10587</v>
      </c>
      <c r="K1828" s="215" t="s">
        <v>12270</v>
      </c>
      <c r="L1828" s="215" t="s">
        <v>13971</v>
      </c>
      <c r="M1828" s="215" t="s">
        <v>15654</v>
      </c>
      <c r="N1828" s="215" t="s">
        <v>17387</v>
      </c>
      <c r="O1828" s="215" t="s">
        <v>19053</v>
      </c>
      <c r="P1828" s="215" t="s">
        <v>20778</v>
      </c>
      <c r="Q1828" s="4"/>
      <c r="R1828" s="4"/>
      <c r="S1828" s="4"/>
      <c r="T1828" s="4"/>
      <c r="U1828" s="4"/>
      <c r="V1828" s="4"/>
      <c r="W1828" s="4"/>
      <c r="X1828" s="4"/>
      <c r="Y1828" s="4"/>
      <c r="Z1828" s="4"/>
      <c r="AA1828" s="4"/>
      <c r="AB1828" s="4"/>
      <c r="AC1828" s="4"/>
      <c r="AD1828" s="4"/>
      <c r="AE1828" s="4"/>
      <c r="AF1828" s="4"/>
    </row>
    <row r="1829" spans="1:32" ht="49.9" customHeight="1">
      <c r="A1829" s="4"/>
      <c r="B1829" s="213">
        <v>501211</v>
      </c>
      <c r="C1829" s="214">
        <v>3</v>
      </c>
      <c r="D1829" s="215" t="s">
        <v>2586</v>
      </c>
      <c r="E1829" s="215" t="s">
        <v>2586</v>
      </c>
      <c r="F1829" s="216" t="s">
        <v>23731</v>
      </c>
      <c r="G1829" s="215" t="s">
        <v>5455</v>
      </c>
      <c r="H1829" s="215" t="s">
        <v>7175</v>
      </c>
      <c r="I1829" s="215" t="s">
        <v>8873</v>
      </c>
      <c r="J1829" s="215" t="s">
        <v>2586</v>
      </c>
      <c r="K1829" s="215" t="s">
        <v>2586</v>
      </c>
      <c r="L1829" s="215" t="s">
        <v>7175</v>
      </c>
      <c r="M1829" s="215" t="s">
        <v>5455</v>
      </c>
      <c r="N1829" s="215" t="s">
        <v>17388</v>
      </c>
      <c r="O1829" s="215" t="s">
        <v>5455</v>
      </c>
      <c r="P1829" s="215" t="s">
        <v>20779</v>
      </c>
      <c r="Q1829" s="4"/>
      <c r="R1829" s="4"/>
      <c r="S1829" s="4"/>
      <c r="T1829" s="4"/>
      <c r="U1829" s="4"/>
      <c r="V1829" s="4"/>
      <c r="W1829" s="4"/>
      <c r="X1829" s="4"/>
      <c r="Y1829" s="4"/>
      <c r="Z1829" s="4"/>
      <c r="AA1829" s="4"/>
      <c r="AB1829" s="4"/>
      <c r="AC1829" s="4"/>
      <c r="AD1829" s="4"/>
      <c r="AE1829" s="4"/>
      <c r="AF1829" s="4"/>
    </row>
    <row r="1830" spans="1:32" ht="49.9" customHeight="1">
      <c r="A1830" s="4"/>
      <c r="B1830" s="213">
        <v>50121110</v>
      </c>
      <c r="C1830" s="214">
        <v>4</v>
      </c>
      <c r="D1830" s="215" t="s">
        <v>2587</v>
      </c>
      <c r="E1830" s="215" t="s">
        <v>2587</v>
      </c>
      <c r="F1830" s="216" t="s">
        <v>23732</v>
      </c>
      <c r="G1830" s="215" t="s">
        <v>5456</v>
      </c>
      <c r="H1830" s="215" t="s">
        <v>7176</v>
      </c>
      <c r="I1830" s="215" t="s">
        <v>8874</v>
      </c>
      <c r="J1830" s="215" t="s">
        <v>10588</v>
      </c>
      <c r="K1830" s="215" t="s">
        <v>12271</v>
      </c>
      <c r="L1830" s="215" t="s">
        <v>13972</v>
      </c>
      <c r="M1830" s="215" t="s">
        <v>5456</v>
      </c>
      <c r="N1830" s="215" t="s">
        <v>17389</v>
      </c>
      <c r="O1830" s="215" t="s">
        <v>5456</v>
      </c>
      <c r="P1830" s="215" t="s">
        <v>20780</v>
      </c>
      <c r="Q1830" s="4"/>
      <c r="R1830" s="4"/>
      <c r="S1830" s="4"/>
      <c r="T1830" s="4"/>
      <c r="U1830" s="4"/>
      <c r="V1830" s="4"/>
      <c r="W1830" s="4"/>
      <c r="X1830" s="4"/>
      <c r="Y1830" s="4"/>
      <c r="Z1830" s="4"/>
      <c r="AA1830" s="4"/>
      <c r="AB1830" s="4"/>
      <c r="AC1830" s="4"/>
      <c r="AD1830" s="4"/>
      <c r="AE1830" s="4"/>
      <c r="AF1830" s="4"/>
    </row>
    <row r="1831" spans="1:32" ht="49.9" customHeight="1">
      <c r="A1831" s="4"/>
      <c r="B1831" s="213">
        <v>50121111</v>
      </c>
      <c r="C1831" s="214">
        <v>4</v>
      </c>
      <c r="D1831" s="215" t="s">
        <v>2594</v>
      </c>
      <c r="E1831" s="215" t="s">
        <v>2594</v>
      </c>
      <c r="F1831" s="216" t="s">
        <v>23733</v>
      </c>
      <c r="G1831" s="215" t="s">
        <v>5457</v>
      </c>
      <c r="H1831" s="215" t="s">
        <v>7177</v>
      </c>
      <c r="I1831" s="215" t="s">
        <v>8875</v>
      </c>
      <c r="J1831" s="215" t="s">
        <v>10589</v>
      </c>
      <c r="K1831" s="215" t="s">
        <v>12272</v>
      </c>
      <c r="L1831" s="215" t="s">
        <v>13973</v>
      </c>
      <c r="M1831" s="215" t="s">
        <v>15655</v>
      </c>
      <c r="N1831" s="215" t="s">
        <v>17390</v>
      </c>
      <c r="O1831" s="215" t="s">
        <v>19054</v>
      </c>
      <c r="P1831" s="215" t="s">
        <v>20781</v>
      </c>
      <c r="Q1831" s="4"/>
      <c r="R1831" s="4"/>
      <c r="S1831" s="4"/>
      <c r="T1831" s="4"/>
      <c r="U1831" s="4"/>
      <c r="V1831" s="4"/>
      <c r="W1831" s="4"/>
      <c r="X1831" s="4"/>
      <c r="Y1831" s="4"/>
      <c r="Z1831" s="4"/>
      <c r="AA1831" s="4"/>
      <c r="AB1831" s="4"/>
      <c r="AC1831" s="4"/>
      <c r="AD1831" s="4"/>
      <c r="AE1831" s="4"/>
      <c r="AF1831" s="4"/>
    </row>
    <row r="1832" spans="1:32" ht="49.9" customHeight="1">
      <c r="A1832" s="4"/>
      <c r="B1832" s="213">
        <v>99</v>
      </c>
      <c r="C1832" s="214">
        <v>1</v>
      </c>
      <c r="D1832" s="215" t="s">
        <v>1608</v>
      </c>
      <c r="E1832" s="215" t="s">
        <v>1608</v>
      </c>
      <c r="F1832" s="216" t="s">
        <v>3629</v>
      </c>
      <c r="G1832" s="215" t="s">
        <v>5458</v>
      </c>
      <c r="H1832" s="215" t="s">
        <v>7178</v>
      </c>
      <c r="I1832" s="215" t="s">
        <v>8876</v>
      </c>
      <c r="J1832" s="215" t="s">
        <v>10590</v>
      </c>
      <c r="K1832" s="215" t="s">
        <v>12273</v>
      </c>
      <c r="L1832" s="215" t="s">
        <v>13974</v>
      </c>
      <c r="M1832" s="215" t="s">
        <v>15656</v>
      </c>
      <c r="N1832" s="215" t="s">
        <v>17391</v>
      </c>
      <c r="O1832" s="215" t="s">
        <v>19055</v>
      </c>
      <c r="P1832" s="215" t="s">
        <v>20782</v>
      </c>
      <c r="Q1832" s="4"/>
      <c r="R1832" s="4"/>
      <c r="S1832" s="4"/>
      <c r="T1832" s="4"/>
      <c r="U1832" s="4"/>
      <c r="V1832" s="4"/>
      <c r="W1832" s="4"/>
      <c r="X1832" s="4"/>
      <c r="Y1832" s="4"/>
      <c r="Z1832" s="4"/>
      <c r="AA1832" s="4"/>
      <c r="AB1832" s="4"/>
      <c r="AC1832" s="4"/>
      <c r="AD1832" s="4"/>
      <c r="AE1832" s="4"/>
      <c r="AF1832" s="4"/>
    </row>
    <row r="1833" spans="1:32" ht="49.9" customHeight="1">
      <c r="A1833" s="4"/>
      <c r="B1833" s="213">
        <v>9910</v>
      </c>
      <c r="C1833" s="214">
        <v>2</v>
      </c>
      <c r="D1833" s="215" t="s">
        <v>1608</v>
      </c>
      <c r="E1833" s="215" t="s">
        <v>1608</v>
      </c>
      <c r="F1833" s="216" t="s">
        <v>3629</v>
      </c>
      <c r="G1833" s="215" t="s">
        <v>5458</v>
      </c>
      <c r="H1833" s="215" t="s">
        <v>7178</v>
      </c>
      <c r="I1833" s="215" t="s">
        <v>8876</v>
      </c>
      <c r="J1833" s="215" t="s">
        <v>10590</v>
      </c>
      <c r="K1833" s="215" t="s">
        <v>12273</v>
      </c>
      <c r="L1833" s="215" t="s">
        <v>13974</v>
      </c>
      <c r="M1833" s="215" t="s">
        <v>15656</v>
      </c>
      <c r="N1833" s="215" t="s">
        <v>17391</v>
      </c>
      <c r="O1833" s="215" t="s">
        <v>19055</v>
      </c>
      <c r="P1833" s="215" t="s">
        <v>20782</v>
      </c>
      <c r="Q1833" s="4"/>
      <c r="R1833" s="4"/>
      <c r="S1833" s="4"/>
      <c r="T1833" s="4"/>
      <c r="U1833" s="4"/>
      <c r="V1833" s="4"/>
      <c r="W1833" s="4"/>
      <c r="X1833" s="4"/>
      <c r="Y1833" s="4"/>
      <c r="Z1833" s="4"/>
      <c r="AA1833" s="4"/>
      <c r="AB1833" s="4"/>
      <c r="AC1833" s="4"/>
      <c r="AD1833" s="4"/>
      <c r="AE1833" s="4"/>
      <c r="AF1833" s="4"/>
    </row>
    <row r="1834" spans="1:32" ht="49.9" customHeight="1">
      <c r="A1834" s="4"/>
      <c r="B1834" s="213">
        <v>991010</v>
      </c>
      <c r="C1834" s="214">
        <v>3</v>
      </c>
      <c r="D1834" s="215" t="s">
        <v>1608</v>
      </c>
      <c r="E1834" s="215" t="s">
        <v>1608</v>
      </c>
      <c r="F1834" s="216" t="s">
        <v>3629</v>
      </c>
      <c r="G1834" s="215" t="s">
        <v>5458</v>
      </c>
      <c r="H1834" s="215" t="s">
        <v>7179</v>
      </c>
      <c r="I1834" s="215" t="s">
        <v>8877</v>
      </c>
      <c r="J1834" s="215" t="s">
        <v>10591</v>
      </c>
      <c r="K1834" s="215" t="s">
        <v>12274</v>
      </c>
      <c r="L1834" s="215" t="s">
        <v>13974</v>
      </c>
      <c r="M1834" s="215" t="s">
        <v>15656</v>
      </c>
      <c r="N1834" s="215" t="s">
        <v>17391</v>
      </c>
      <c r="O1834" s="215" t="s">
        <v>19055</v>
      </c>
      <c r="P1834" s="215" t="s">
        <v>20783</v>
      </c>
      <c r="Q1834" s="4"/>
      <c r="R1834" s="4"/>
      <c r="S1834" s="4"/>
      <c r="T1834" s="4"/>
      <c r="U1834" s="4"/>
      <c r="V1834" s="4"/>
      <c r="W1834" s="4"/>
      <c r="X1834" s="4"/>
      <c r="Y1834" s="4"/>
      <c r="Z1834" s="4"/>
      <c r="AA1834" s="4"/>
      <c r="AB1834" s="4"/>
      <c r="AC1834" s="4"/>
      <c r="AD1834" s="4"/>
      <c r="AE1834" s="4"/>
      <c r="AF1834" s="4"/>
    </row>
    <row r="1835" spans="1:32" ht="49.9" customHeight="1">
      <c r="A1835" s="4"/>
      <c r="B1835" s="213">
        <v>99101010</v>
      </c>
      <c r="C1835" s="214">
        <v>4</v>
      </c>
      <c r="D1835" s="215" t="s">
        <v>184</v>
      </c>
      <c r="E1835" s="215" t="s">
        <v>184</v>
      </c>
      <c r="F1835" s="216" t="s">
        <v>3630</v>
      </c>
      <c r="G1835" s="215" t="s">
        <v>5459</v>
      </c>
      <c r="H1835" s="215" t="s">
        <v>7180</v>
      </c>
      <c r="I1835" s="215" t="s">
        <v>8878</v>
      </c>
      <c r="J1835" s="215" t="s">
        <v>10592</v>
      </c>
      <c r="K1835" s="215" t="s">
        <v>12275</v>
      </c>
      <c r="L1835" s="215" t="s">
        <v>13975</v>
      </c>
      <c r="M1835" s="215" t="s">
        <v>15657</v>
      </c>
      <c r="N1835" s="215" t="s">
        <v>17392</v>
      </c>
      <c r="O1835" s="215" t="s">
        <v>15657</v>
      </c>
      <c r="P1835" s="215" t="s">
        <v>20784</v>
      </c>
      <c r="Q1835" s="4"/>
      <c r="R1835" s="4"/>
      <c r="S1835" s="4"/>
      <c r="T1835" s="4"/>
      <c r="U1835" s="4"/>
      <c r="V1835" s="4"/>
      <c r="W1835" s="4"/>
      <c r="X1835" s="4"/>
      <c r="Y1835" s="4"/>
      <c r="Z1835" s="4"/>
      <c r="AA1835" s="4"/>
      <c r="AB1835" s="4"/>
      <c r="AC1835" s="4"/>
      <c r="AD1835" s="4"/>
      <c r="AE1835" s="4"/>
      <c r="AF1835" s="4"/>
    </row>
    <row r="1836" spans="1:32" ht="49.9" customHeight="1">
      <c r="A1836" s="4"/>
      <c r="B1836" s="213">
        <v>99101011</v>
      </c>
      <c r="C1836" s="214">
        <v>4</v>
      </c>
      <c r="D1836" s="215" t="s">
        <v>1609</v>
      </c>
      <c r="E1836" s="215" t="s">
        <v>1609</v>
      </c>
      <c r="F1836" s="216" t="s">
        <v>3631</v>
      </c>
      <c r="G1836" s="215" t="s">
        <v>5460</v>
      </c>
      <c r="H1836" s="215" t="s">
        <v>7181</v>
      </c>
      <c r="I1836" s="215" t="s">
        <v>8879</v>
      </c>
      <c r="J1836" s="215" t="s">
        <v>10593</v>
      </c>
      <c r="K1836" s="215" t="s">
        <v>12276</v>
      </c>
      <c r="L1836" s="215" t="s">
        <v>13976</v>
      </c>
      <c r="M1836" s="215" t="s">
        <v>15658</v>
      </c>
      <c r="N1836" s="215" t="s">
        <v>17393</v>
      </c>
      <c r="O1836" s="215" t="s">
        <v>19056</v>
      </c>
      <c r="P1836" s="215" t="s">
        <v>20785</v>
      </c>
      <c r="Q1836" s="4"/>
      <c r="R1836" s="4"/>
      <c r="S1836" s="4"/>
      <c r="T1836" s="4"/>
      <c r="U1836" s="4"/>
      <c r="V1836" s="4"/>
      <c r="W1836" s="4"/>
      <c r="X1836" s="4"/>
      <c r="Y1836" s="4"/>
      <c r="Z1836" s="4"/>
      <c r="AA1836" s="4"/>
      <c r="AB1836" s="4"/>
      <c r="AC1836" s="4"/>
      <c r="AD1836" s="4"/>
      <c r="AE1836" s="4"/>
      <c r="AF1836" s="4"/>
    </row>
    <row r="1837" spans="1:32" ht="49.9" customHeight="1">
      <c r="A1837" s="4"/>
      <c r="B1837" s="213">
        <v>99101012</v>
      </c>
      <c r="C1837" s="214">
        <v>4</v>
      </c>
      <c r="D1837" s="215" t="s">
        <v>1610</v>
      </c>
      <c r="E1837" s="215" t="s">
        <v>1610</v>
      </c>
      <c r="F1837" s="216" t="s">
        <v>3632</v>
      </c>
      <c r="G1837" s="215" t="s">
        <v>5461</v>
      </c>
      <c r="H1837" s="215" t="s">
        <v>7182</v>
      </c>
      <c r="I1837" s="215" t="s">
        <v>8880</v>
      </c>
      <c r="J1837" s="215" t="s">
        <v>10594</v>
      </c>
      <c r="K1837" s="215" t="s">
        <v>12277</v>
      </c>
      <c r="L1837" s="215" t="s">
        <v>13977</v>
      </c>
      <c r="M1837" s="215" t="s">
        <v>15659</v>
      </c>
      <c r="N1837" s="215" t="s">
        <v>17394</v>
      </c>
      <c r="O1837" s="215" t="s">
        <v>19057</v>
      </c>
      <c r="P1837" s="215" t="s">
        <v>20786</v>
      </c>
      <c r="Q1837" s="4"/>
      <c r="R1837" s="4"/>
      <c r="S1837" s="4"/>
      <c r="T1837" s="4"/>
      <c r="U1837" s="4"/>
      <c r="V1837" s="4"/>
      <c r="W1837" s="4"/>
      <c r="X1837" s="4"/>
      <c r="Y1837" s="4"/>
      <c r="Z1837" s="4"/>
      <c r="AA1837" s="4"/>
      <c r="AB1837" s="4"/>
      <c r="AC1837" s="4"/>
      <c r="AD1837" s="4"/>
      <c r="AE1837" s="4"/>
      <c r="AF1837" s="4"/>
    </row>
  </sheetData>
  <phoneticPr fontId="142" type="noConversion"/>
  <pageMargins left="0.7" right="0.7" top="0.75" bottom="0.75" header="0.3" footer="0.3"/>
  <pageSetup orientation="portrait" horizontalDpi="4294967293" verticalDpi="4294967293"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F14"/>
  <sheetViews>
    <sheetView workbookViewId="0">
      <selection activeCell="F27" sqref="F27"/>
    </sheetView>
  </sheetViews>
  <sheetFormatPr defaultRowHeight="13.5"/>
  <cols>
    <col min="1" max="1" width="4.625" customWidth="1"/>
    <col min="2" max="2" width="15.125" style="162" bestFit="1" customWidth="1"/>
    <col min="3" max="3" width="27.25" bestFit="1" customWidth="1"/>
    <col min="4" max="4" width="30.125" customWidth="1"/>
    <col min="5" max="5" width="27.875" bestFit="1" customWidth="1"/>
    <col min="6" max="6" width="10.875" bestFit="1" customWidth="1"/>
  </cols>
  <sheetData>
    <row r="1" spans="1:6" ht="22.5">
      <c r="A1" s="164" t="s">
        <v>21594</v>
      </c>
    </row>
    <row r="3" spans="1:6" ht="31.5">
      <c r="B3" s="131" t="s">
        <v>2722</v>
      </c>
      <c r="C3" s="131" t="s">
        <v>1642</v>
      </c>
      <c r="D3" s="131" t="s">
        <v>21592</v>
      </c>
      <c r="E3" s="131" t="s">
        <v>21593</v>
      </c>
      <c r="F3" s="131" t="s">
        <v>21591</v>
      </c>
    </row>
    <row r="4" spans="1:6">
      <c r="B4" s="162">
        <v>1010101011</v>
      </c>
      <c r="C4" t="s">
        <v>6</v>
      </c>
      <c r="D4" t="s">
        <v>3746</v>
      </c>
      <c r="E4" t="s">
        <v>21581</v>
      </c>
      <c r="F4" s="163">
        <v>43613</v>
      </c>
    </row>
    <row r="5" spans="1:6">
      <c r="B5" s="162">
        <v>11101011111012</v>
      </c>
      <c r="C5" t="s">
        <v>442</v>
      </c>
      <c r="D5" t="s">
        <v>3897</v>
      </c>
      <c r="E5" t="s">
        <v>21582</v>
      </c>
      <c r="F5" s="163">
        <v>43613</v>
      </c>
    </row>
    <row r="6" spans="1:6">
      <c r="B6" s="162">
        <v>11101011111110</v>
      </c>
      <c r="C6" t="s">
        <v>443</v>
      </c>
      <c r="D6" t="s">
        <v>3899</v>
      </c>
      <c r="E6" t="s">
        <v>21583</v>
      </c>
      <c r="F6" s="163">
        <v>43613</v>
      </c>
    </row>
    <row r="7" spans="1:6">
      <c r="B7" s="162">
        <v>11101011111111</v>
      </c>
      <c r="C7" t="s">
        <v>444</v>
      </c>
      <c r="D7" t="s">
        <v>3897</v>
      </c>
      <c r="E7" t="s">
        <v>14140</v>
      </c>
      <c r="F7" s="163">
        <v>43613</v>
      </c>
    </row>
    <row r="8" spans="1:6">
      <c r="B8" s="162">
        <v>11101210</v>
      </c>
      <c r="C8" t="s">
        <v>477</v>
      </c>
      <c r="D8" t="s">
        <v>3937</v>
      </c>
      <c r="E8" t="s">
        <v>21584</v>
      </c>
      <c r="F8" s="163">
        <v>43613</v>
      </c>
    </row>
    <row r="9" spans="1:6">
      <c r="B9" s="162">
        <v>16101212</v>
      </c>
      <c r="C9" t="s">
        <v>141</v>
      </c>
      <c r="D9" t="s">
        <v>4691</v>
      </c>
      <c r="E9" t="s">
        <v>21585</v>
      </c>
      <c r="F9" s="163">
        <v>43613</v>
      </c>
    </row>
    <row r="10" spans="1:6">
      <c r="B10" s="162">
        <v>1711121211</v>
      </c>
      <c r="C10" t="s">
        <v>1259</v>
      </c>
      <c r="D10" t="s">
        <v>4975</v>
      </c>
      <c r="E10" t="s">
        <v>21586</v>
      </c>
      <c r="F10" s="163">
        <v>43613</v>
      </c>
    </row>
    <row r="11" spans="1:6">
      <c r="B11" s="162">
        <v>171112151110</v>
      </c>
      <c r="C11" t="s">
        <v>1285</v>
      </c>
      <c r="D11" t="s">
        <v>5000</v>
      </c>
      <c r="E11" t="s">
        <v>21587</v>
      </c>
      <c r="F11" s="163">
        <v>43613</v>
      </c>
    </row>
    <row r="12" spans="1:6">
      <c r="B12" s="162">
        <v>171112151111</v>
      </c>
      <c r="C12" t="s">
        <v>1286</v>
      </c>
      <c r="D12" t="s">
        <v>5005</v>
      </c>
      <c r="E12" t="s">
        <v>21588</v>
      </c>
      <c r="F12" s="163">
        <v>43613</v>
      </c>
    </row>
    <row r="13" spans="1:6">
      <c r="B13" s="162">
        <v>1711131211</v>
      </c>
      <c r="C13" t="s">
        <v>2708</v>
      </c>
      <c r="D13" t="s">
        <v>3937</v>
      </c>
      <c r="E13" t="s">
        <v>21589</v>
      </c>
      <c r="F13" s="163">
        <v>43613</v>
      </c>
    </row>
    <row r="14" spans="1:6">
      <c r="B14" s="162">
        <v>19101010131112</v>
      </c>
      <c r="C14" t="s">
        <v>1476</v>
      </c>
      <c r="D14" t="s">
        <v>5259</v>
      </c>
      <c r="E14" t="s">
        <v>21590</v>
      </c>
      <c r="F14" s="163">
        <v>43613</v>
      </c>
    </row>
  </sheetData>
  <phoneticPr fontId="14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8</vt:i4>
      </vt:variant>
    </vt:vector>
  </HeadingPairs>
  <TitlesOfParts>
    <vt:vector size="19" baseType="lpstr">
      <vt:lpstr>Table of Contents</vt:lpstr>
      <vt:lpstr>Overview of Revisions</vt:lpstr>
      <vt:lpstr>BICS Equity Hierarchy 2024</vt:lpstr>
      <vt:lpstr>BICS Fixed Income</vt:lpstr>
      <vt:lpstr>How To Download</vt:lpstr>
      <vt:lpstr>Mapping for Equity</vt:lpstr>
      <vt:lpstr>Mapping for Fixed Income</vt:lpstr>
      <vt:lpstr>Comparison Template</vt:lpstr>
      <vt:lpstr>Current BICS Fixed Income</vt:lpstr>
      <vt:lpstr>Current BICS</vt:lpstr>
      <vt:lpstr>Label Revision</vt:lpstr>
      <vt:lpstr>GOVSECTOR</vt:lpstr>
      <vt:lpstr>'How To Download'!LANG</vt:lpstr>
      <vt:lpstr>'Mapping for Fixed Income'!LANG4MAP</vt:lpstr>
      <vt:lpstr>LANG4MAP</vt:lpstr>
      <vt:lpstr>OVERTOP</vt:lpstr>
      <vt:lpstr>'BICS Fixed Income'!TICKER</vt:lpstr>
      <vt:lpstr>'How To Download'!TICKER</vt:lpstr>
      <vt:lpstr>TOP</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jokada</dc:creator>
  <cp:lastModifiedBy>Windows User</cp:lastModifiedBy>
  <dcterms:created xsi:type="dcterms:W3CDTF">2016-06-07T15:19:31Z</dcterms:created>
  <dcterms:modified xsi:type="dcterms:W3CDTF">2026-10-02T09:00:11Z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SR_MIGRATION_STATUS">
    <vt:lpwstr>2</vt:lpwstr>
  </property>
</Properties>
</file>